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5815" windowHeight="10905" tabRatio="612"/>
  </bookViews>
  <sheets>
    <sheet name="2025_202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Print_Titles" localSheetId="0">'2025_2027'!$19:$21</definedName>
    <definedName name="_xlnm.Print_Area" localSheetId="0">'2025_2027'!$A$17:$BZ$1153</definedName>
  </definedNames>
  <calcPr calcId="145621"/>
</workbook>
</file>

<file path=xl/calcChain.xml><?xml version="1.0" encoding="utf-8"?>
<calcChain xmlns="http://schemas.openxmlformats.org/spreadsheetml/2006/main">
  <c r="L1080" i="1" l="1"/>
  <c r="L1081" i="1"/>
  <c r="L1082" i="1"/>
  <c r="L1083" i="1"/>
  <c r="L1084" i="1"/>
  <c r="L1085" i="1"/>
  <c r="BB776" i="1" l="1"/>
  <c r="BB775" i="1"/>
  <c r="BB773" i="1"/>
  <c r="BB772" i="1"/>
  <c r="BB771" i="1" s="1"/>
  <c r="AX776" i="1"/>
  <c r="AX775" i="1"/>
  <c r="AX774" i="1"/>
  <c r="AX772" i="1"/>
  <c r="AX771" i="1"/>
  <c r="AV776" i="1"/>
  <c r="AV775" i="1"/>
  <c r="AV774" i="1"/>
  <c r="AV772" i="1"/>
  <c r="AV771" i="1" s="1"/>
  <c r="AT776" i="1"/>
  <c r="AT775" i="1"/>
  <c r="AT774" i="1"/>
  <c r="AT773" i="1"/>
  <c r="AT772" i="1"/>
  <c r="AT771" i="1" s="1"/>
  <c r="AT1111" i="1" l="1"/>
  <c r="AT1108" i="1"/>
  <c r="AT851" i="1"/>
  <c r="AT853" i="1"/>
  <c r="AT822" i="1"/>
  <c r="AR822" i="1" s="1"/>
  <c r="AT734" i="1"/>
  <c r="AT710" i="1"/>
  <c r="AT708" i="1"/>
  <c r="AT707" i="1"/>
  <c r="AT705" i="1"/>
  <c r="AT704" i="1"/>
  <c r="AT703" i="1"/>
  <c r="AT702" i="1" l="1"/>
  <c r="AV732" i="1"/>
  <c r="AM832" i="1"/>
  <c r="AE852" i="1" l="1"/>
  <c r="AE853" i="1"/>
  <c r="AO772" i="1" l="1"/>
  <c r="AO771" i="1"/>
  <c r="G307" i="1"/>
  <c r="K305" i="1" l="1"/>
  <c r="AG303" i="1" l="1"/>
  <c r="AT303" i="1"/>
  <c r="AG306" i="1"/>
  <c r="K303" i="1"/>
  <c r="AH303" i="1" l="1"/>
  <c r="AU303" i="1"/>
  <c r="K286" i="1" l="1"/>
  <c r="AG863" i="1" l="1"/>
  <c r="AG862" i="1"/>
  <c r="M1093" i="1" l="1"/>
  <c r="E702" i="1" l="1"/>
  <c r="M734" i="1"/>
  <c r="M1111" i="1"/>
  <c r="M821" i="1"/>
  <c r="N835" i="1"/>
  <c r="K835" i="1" l="1"/>
  <c r="L835" i="1" s="1"/>
  <c r="M705" i="1"/>
  <c r="M853" i="1"/>
  <c r="AE1111" i="1" l="1"/>
  <c r="AT1093" i="1"/>
  <c r="AG1090" i="1"/>
  <c r="AY1048" i="1"/>
  <c r="AY1047" i="1"/>
  <c r="AY1046" i="1"/>
  <c r="AE1051" i="1"/>
  <c r="AE1050" i="1"/>
  <c r="AE1049" i="1"/>
  <c r="AE1048" i="1"/>
  <c r="AE1047" i="1"/>
  <c r="AE1046" i="1"/>
  <c r="AG1050" i="1"/>
  <c r="AG1047" i="1" s="1"/>
  <c r="AT821" i="1"/>
  <c r="AG821" i="1"/>
  <c r="E821" i="1"/>
  <c r="AH709" i="1"/>
  <c r="AH705" i="1"/>
  <c r="AT836" i="1" l="1"/>
  <c r="AT778" i="1"/>
  <c r="AE709" i="1"/>
  <c r="AF709" i="1" s="1"/>
  <c r="AE705" i="1"/>
  <c r="AF705" i="1" s="1"/>
  <c r="AG702" i="1" l="1"/>
  <c r="M208" i="1"/>
  <c r="AZ846" i="1" l="1"/>
  <c r="AM846" i="1"/>
  <c r="AM834" i="1"/>
  <c r="AE834" i="1" s="1"/>
  <c r="AZ833" i="1"/>
  <c r="AM833" i="1"/>
  <c r="AZ832" i="1"/>
  <c r="AZ831" i="1"/>
  <c r="AM831" i="1"/>
  <c r="AZ830" i="1"/>
  <c r="AM830" i="1"/>
  <c r="AZ828" i="1"/>
  <c r="AM828" i="1"/>
  <c r="AZ826" i="1"/>
  <c r="AM826" i="1"/>
  <c r="AZ825" i="1"/>
  <c r="AM825" i="1"/>
  <c r="AZ824" i="1"/>
  <c r="AM824" i="1"/>
  <c r="AZ285" i="1"/>
  <c r="AM285" i="1"/>
  <c r="AX243" i="1" l="1"/>
  <c r="AX242" i="1"/>
  <c r="AX253" i="1"/>
  <c r="AX252" i="1"/>
  <c r="AX201" i="1"/>
  <c r="AX199" i="1"/>
  <c r="AX198" i="1" s="1"/>
  <c r="AX178" i="1"/>
  <c r="AX171" i="1"/>
  <c r="AX170" i="1"/>
  <c r="AX115" i="1" s="1"/>
  <c r="AX114" i="1" s="1"/>
  <c r="AX123" i="1"/>
  <c r="AX116" i="1"/>
  <c r="AX65" i="1"/>
  <c r="AE301" i="1"/>
  <c r="AK272" i="1"/>
  <c r="AG272" i="1"/>
  <c r="AK243" i="1"/>
  <c r="AK242" i="1"/>
  <c r="AK253" i="1"/>
  <c r="AK252" i="1"/>
  <c r="AL1093" i="1"/>
  <c r="AK800" i="1"/>
  <c r="AK799" i="1"/>
  <c r="AL799" i="1" s="1"/>
  <c r="AX800" i="1"/>
  <c r="AX799" i="1"/>
  <c r="AR786" i="1"/>
  <c r="AL791" i="1"/>
  <c r="AL794" i="1"/>
  <c r="AL795" i="1"/>
  <c r="AL796" i="1"/>
  <c r="AL797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E786" i="1"/>
  <c r="AK784" i="1"/>
  <c r="AX789" i="1"/>
  <c r="AX788" i="1"/>
  <c r="AK788" i="1"/>
  <c r="AX822" i="1"/>
  <c r="AK822" i="1"/>
  <c r="AE274" i="1" l="1"/>
  <c r="AF274" i="1" s="1"/>
  <c r="AE273" i="1"/>
  <c r="AE714" i="1"/>
  <c r="AE716" i="1"/>
  <c r="AE718" i="1"/>
  <c r="AE719" i="1"/>
  <c r="AE720" i="1"/>
  <c r="AE721" i="1"/>
  <c r="AX717" i="1"/>
  <c r="AX715" i="1"/>
  <c r="AK717" i="1"/>
  <c r="AE717" i="1" s="1"/>
  <c r="AK715" i="1"/>
  <c r="AE715" i="1" s="1"/>
  <c r="AF273" i="1" l="1"/>
  <c r="AE272" i="1"/>
  <c r="AF272" i="1" s="1"/>
  <c r="AX1051" i="1" l="1"/>
  <c r="AX1050" i="1"/>
  <c r="AX1049" i="1" s="1"/>
  <c r="AG1052" i="1"/>
  <c r="AE1054" i="1"/>
  <c r="AE1053" i="1"/>
  <c r="AH1053" i="1"/>
  <c r="AH1054" i="1"/>
  <c r="AH1056" i="1"/>
  <c r="AH1057" i="1"/>
  <c r="AH1058" i="1"/>
  <c r="AH1059" i="1"/>
  <c r="AH1060" i="1"/>
  <c r="AK1051" i="1"/>
  <c r="AK1048" i="1" s="1"/>
  <c r="AK1050" i="1"/>
  <c r="AG1051" i="1"/>
  <c r="AG1048" i="1" s="1"/>
  <c r="AR1081" i="1"/>
  <c r="AR1080" i="1"/>
  <c r="AX1079" i="1"/>
  <c r="AR1079" i="1" s="1"/>
  <c r="AR1072" i="1"/>
  <c r="AR1071" i="1"/>
  <c r="AX1070" i="1"/>
  <c r="AR1070" i="1" s="1"/>
  <c r="AX1063" i="1"/>
  <c r="AR1063" i="1" s="1"/>
  <c r="AR1062" i="1"/>
  <c r="AX1061" i="1"/>
  <c r="AR1061" i="1" s="1"/>
  <c r="Q565" i="1"/>
  <c r="R565" i="1" s="1"/>
  <c r="AK544" i="1"/>
  <c r="AK546" i="1"/>
  <c r="AE551" i="1"/>
  <c r="AG1049" i="1" l="1"/>
  <c r="AK1049" i="1"/>
  <c r="AK565" i="1"/>
  <c r="AE1052" i="1"/>
  <c r="AK1047" i="1"/>
  <c r="AK1046" i="1" s="1"/>
  <c r="AK545" i="1"/>
  <c r="AG1046" i="1" l="1"/>
  <c r="AX559" i="1"/>
  <c r="AK561" i="1"/>
  <c r="AK559" i="1"/>
  <c r="AX428" i="1" l="1"/>
  <c r="AK428" i="1"/>
  <c r="AX531" i="1"/>
  <c r="AK531" i="1"/>
  <c r="AE531" i="1" s="1"/>
  <c r="K531" i="1"/>
  <c r="Q531" i="1"/>
  <c r="AX534" i="1"/>
  <c r="AX533" i="1"/>
  <c r="AK534" i="1"/>
  <c r="AK533" i="1"/>
  <c r="AX493" i="1"/>
  <c r="AX492" i="1"/>
  <c r="AX491" i="1"/>
  <c r="AX488" i="1"/>
  <c r="AX487" i="1"/>
  <c r="AX503" i="1"/>
  <c r="AR503" i="1" s="1"/>
  <c r="AX504" i="1"/>
  <c r="AY504" i="1" s="1"/>
  <c r="AX507" i="1"/>
  <c r="AX505" i="1" s="1"/>
  <c r="AX501" i="1"/>
  <c r="AX499" i="1" s="1"/>
  <c r="AX497" i="1"/>
  <c r="AX495" i="1" s="1"/>
  <c r="AX494" i="1" s="1"/>
  <c r="AX406" i="1"/>
  <c r="AX405" i="1"/>
  <c r="AK406" i="1"/>
  <c r="AK405" i="1"/>
  <c r="AX442" i="1"/>
  <c r="AR401" i="1"/>
  <c r="AX402" i="1"/>
  <c r="AX400" i="1"/>
  <c r="AL401" i="1"/>
  <c r="AE401" i="1"/>
  <c r="AK402" i="1"/>
  <c r="AE402" i="1" s="1"/>
  <c r="AK400" i="1"/>
  <c r="AY503" i="1" l="1"/>
  <c r="AR507" i="1"/>
  <c r="AK530" i="1"/>
  <c r="AE530" i="1" s="1"/>
  <c r="AR501" i="1"/>
  <c r="AX502" i="1"/>
  <c r="AX490" i="1"/>
  <c r="AX489" i="1" s="1"/>
  <c r="AK399" i="1"/>
  <c r="AK398" i="1" s="1"/>
  <c r="AY521" i="1"/>
  <c r="AY522" i="1"/>
  <c r="AX520" i="1"/>
  <c r="AR522" i="1"/>
  <c r="AR521" i="1"/>
  <c r="AL521" i="1"/>
  <c r="AL522" i="1"/>
  <c r="AK520" i="1"/>
  <c r="AE520" i="1" s="1"/>
  <c r="AE522" i="1"/>
  <c r="AE521" i="1"/>
  <c r="AX279" i="1"/>
  <c r="AK280" i="1"/>
  <c r="AK279" i="1"/>
  <c r="AX217" i="1"/>
  <c r="AX216" i="1"/>
  <c r="AK217" i="1"/>
  <c r="AK216" i="1"/>
  <c r="AX257" i="1"/>
  <c r="AX256" i="1"/>
  <c r="AK257" i="1"/>
  <c r="AK256" i="1"/>
  <c r="AK238" i="1" s="1"/>
  <c r="AK208" i="1" l="1"/>
  <c r="AZ284" i="1"/>
  <c r="AZ305" i="1" s="1"/>
  <c r="AZ303" i="1" s="1"/>
  <c r="AR285" i="1"/>
  <c r="AM284" i="1"/>
  <c r="AE284" i="1" s="1"/>
  <c r="AE285" i="1"/>
  <c r="BB870" i="1"/>
  <c r="AO870" i="1"/>
  <c r="U870" i="1"/>
  <c r="AZ870" i="1"/>
  <c r="AM870" i="1"/>
  <c r="S870" i="1"/>
  <c r="Q870" i="1"/>
  <c r="AK870" i="1"/>
  <c r="AX870" i="1"/>
  <c r="AV870" i="1"/>
  <c r="AI870" i="1"/>
  <c r="O870" i="1"/>
  <c r="AT870" i="1"/>
  <c r="AG870" i="1"/>
  <c r="M870" i="1"/>
  <c r="AZ281" i="1" l="1"/>
  <c r="AZ286" i="1"/>
  <c r="AM282" i="1"/>
  <c r="AZ282" i="1"/>
  <c r="AO761" i="1"/>
  <c r="AO760" i="1" s="1"/>
  <c r="AZ288" i="1" l="1"/>
  <c r="AM281" i="1"/>
  <c r="AE736" i="1"/>
  <c r="AE737" i="1"/>
  <c r="AE738" i="1"/>
  <c r="AE739" i="1"/>
  <c r="AE740" i="1"/>
  <c r="AE741" i="1"/>
  <c r="AR736" i="1"/>
  <c r="AP736" i="1" s="1"/>
  <c r="AR737" i="1"/>
  <c r="AP737" i="1" s="1"/>
  <c r="AR738" i="1"/>
  <c r="AP738" i="1" s="1"/>
  <c r="AR739" i="1"/>
  <c r="AP739" i="1" s="1"/>
  <c r="AR740" i="1"/>
  <c r="AR741" i="1"/>
  <c r="R773" i="1"/>
  <c r="P773" i="1"/>
  <c r="AX871" i="1"/>
  <c r="AX869" i="1"/>
  <c r="AK776" i="1"/>
  <c r="AK871" i="1" s="1"/>
  <c r="AK775" i="1"/>
  <c r="AK869" i="1" s="1"/>
  <c r="Q776" i="1"/>
  <c r="Q871" i="1" s="1"/>
  <c r="Q775" i="1"/>
  <c r="Q869" i="1" s="1"/>
  <c r="AW773" i="1"/>
  <c r="AV871" i="1"/>
  <c r="AV869" i="1"/>
  <c r="AI776" i="1"/>
  <c r="AI871" i="1" s="1"/>
  <c r="AI775" i="1"/>
  <c r="AI869" i="1" s="1"/>
  <c r="AI774" i="1"/>
  <c r="O776" i="1"/>
  <c r="O871" i="1" s="1"/>
  <c r="O775" i="1"/>
  <c r="O869" i="1" s="1"/>
  <c r="O774" i="1"/>
  <c r="AT871" i="1"/>
  <c r="AG776" i="1"/>
  <c r="AG871" i="1" s="1"/>
  <c r="AG775" i="1"/>
  <c r="AG869" i="1" s="1"/>
  <c r="AG773" i="1"/>
  <c r="M776" i="1"/>
  <c r="M871" i="1" s="1"/>
  <c r="M775" i="1"/>
  <c r="M869" i="1" s="1"/>
  <c r="M60" i="1" s="1"/>
  <c r="AJ308" i="1"/>
  <c r="AO316" i="1"/>
  <c r="AO315" i="1"/>
  <c r="AO314" i="1"/>
  <c r="AO313" i="1"/>
  <c r="AO312" i="1" s="1"/>
  <c r="AO311" i="1"/>
  <c r="AO308" i="1"/>
  <c r="U315" i="1"/>
  <c r="U313" i="1"/>
  <c r="U311" i="1"/>
  <c r="U310" i="1"/>
  <c r="U308" i="1"/>
  <c r="AM316" i="1"/>
  <c r="AM315" i="1"/>
  <c r="AM310" i="1" s="1"/>
  <c r="AM314" i="1"/>
  <c r="AM313" i="1"/>
  <c r="AM312" i="1" s="1"/>
  <c r="AM311" i="1"/>
  <c r="AM309" i="1"/>
  <c r="AM308" i="1"/>
  <c r="S315" i="1"/>
  <c r="S310" i="1" s="1"/>
  <c r="S313" i="1"/>
  <c r="S311" i="1"/>
  <c r="S308" i="1"/>
  <c r="AV311" i="1"/>
  <c r="AV310" i="1"/>
  <c r="AI311" i="1"/>
  <c r="AI310" i="1"/>
  <c r="O311" i="1"/>
  <c r="O310" i="1"/>
  <c r="O309" i="1"/>
  <c r="O307" i="1" s="1"/>
  <c r="AG316" i="1"/>
  <c r="AG315" i="1"/>
  <c r="AG310" i="1" s="1"/>
  <c r="AG314" i="1"/>
  <c r="AG313" i="1"/>
  <c r="AG311" i="1"/>
  <c r="AG308" i="1"/>
  <c r="M316" i="1"/>
  <c r="M311" i="1"/>
  <c r="M308" i="1"/>
  <c r="AX313" i="1"/>
  <c r="AX311" i="1"/>
  <c r="AK313" i="1"/>
  <c r="AK311" i="1"/>
  <c r="Q313" i="1"/>
  <c r="Q311" i="1"/>
  <c r="R308" i="1"/>
  <c r="P308" i="1"/>
  <c r="P312" i="1"/>
  <c r="P313" i="1"/>
  <c r="P314" i="1"/>
  <c r="P315" i="1"/>
  <c r="AO37" i="1"/>
  <c r="AO29" i="1"/>
  <c r="AO28" i="1"/>
  <c r="AO27" i="1"/>
  <c r="AM28" i="1"/>
  <c r="AM27" i="1"/>
  <c r="AI28" i="1"/>
  <c r="AI27" i="1"/>
  <c r="AK28" i="1"/>
  <c r="AK27" i="1"/>
  <c r="AG33" i="1"/>
  <c r="AM288" i="1" l="1"/>
  <c r="AM305" i="1" s="1"/>
  <c r="AM303" i="1" s="1"/>
  <c r="AE281" i="1"/>
  <c r="AO310" i="1"/>
  <c r="AG774" i="1"/>
  <c r="O772" i="1"/>
  <c r="AG312" i="1"/>
  <c r="AM307" i="1"/>
  <c r="AP741" i="1"/>
  <c r="AP740" i="1"/>
  <c r="O771" i="1" l="1"/>
  <c r="Y736" i="1" l="1"/>
  <c r="V736" i="1" s="1"/>
  <c r="AA736" i="1"/>
  <c r="Z736" i="1" s="1"/>
  <c r="AD736" i="1"/>
  <c r="Y737" i="1"/>
  <c r="V737" i="1" s="1"/>
  <c r="AA737" i="1"/>
  <c r="Z737" i="1" s="1"/>
  <c r="AD737" i="1"/>
  <c r="Y738" i="1"/>
  <c r="V738" i="1" s="1"/>
  <c r="AA738" i="1"/>
  <c r="Z738" i="1" s="1"/>
  <c r="AD738" i="1"/>
  <c r="Y739" i="1"/>
  <c r="V739" i="1" s="1"/>
  <c r="AD739" i="1"/>
  <c r="Y740" i="1"/>
  <c r="V740" i="1" s="1"/>
  <c r="AD740" i="1"/>
  <c r="Y741" i="1"/>
  <c r="V741" i="1" s="1"/>
  <c r="AA741" i="1"/>
  <c r="Z741" i="1" s="1"/>
  <c r="AD741" i="1"/>
  <c r="AD763" i="1"/>
  <c r="AD764" i="1"/>
  <c r="AD765" i="1"/>
  <c r="AD766" i="1"/>
  <c r="AD767" i="1"/>
  <c r="AD768" i="1"/>
  <c r="E311" i="1" l="1"/>
  <c r="N709" i="1"/>
  <c r="N1053" i="1"/>
  <c r="N1054" i="1"/>
  <c r="N1056" i="1"/>
  <c r="N1057" i="1"/>
  <c r="N1058" i="1"/>
  <c r="N1059" i="1"/>
  <c r="N1060" i="1"/>
  <c r="T825" i="1" l="1"/>
  <c r="T283" i="1"/>
  <c r="S285" i="1"/>
  <c r="S284" i="1" s="1"/>
  <c r="S282" i="1" s="1"/>
  <c r="K530" i="1"/>
  <c r="D475" i="1"/>
  <c r="R405" i="1"/>
  <c r="R406" i="1"/>
  <c r="K522" i="1"/>
  <c r="R521" i="1"/>
  <c r="R522" i="1"/>
  <c r="K521" i="1"/>
  <c r="Q520" i="1"/>
  <c r="K520" i="1" s="1"/>
  <c r="G520" i="1"/>
  <c r="D522" i="1"/>
  <c r="AY401" i="1"/>
  <c r="AX399" i="1"/>
  <c r="R400" i="1"/>
  <c r="R401" i="1"/>
  <c r="R402" i="1"/>
  <c r="G399" i="1"/>
  <c r="K401" i="1"/>
  <c r="K402" i="1"/>
  <c r="D401" i="1"/>
  <c r="Q217" i="1"/>
  <c r="Q216" i="1"/>
  <c r="R1093" i="1"/>
  <c r="K285" i="1" l="1"/>
  <c r="AF401" i="1"/>
  <c r="AS401" i="1"/>
  <c r="K284" i="1"/>
  <c r="S281" i="1"/>
  <c r="K281" i="1" s="1"/>
  <c r="K282" i="1"/>
  <c r="AS522" i="1"/>
  <c r="AF522" i="1"/>
  <c r="R520" i="1"/>
  <c r="L522" i="1"/>
  <c r="L401" i="1"/>
  <c r="I624" i="1"/>
  <c r="I599" i="1"/>
  <c r="I761" i="1"/>
  <c r="I762" i="1"/>
  <c r="I775" i="1" l="1"/>
  <c r="AQ762" i="1"/>
  <c r="I311" i="1"/>
  <c r="AD762" i="1"/>
  <c r="AQ761" i="1"/>
  <c r="AD761" i="1"/>
  <c r="AD311" i="1" l="1"/>
  <c r="AQ311" i="1"/>
  <c r="I696" i="1"/>
  <c r="D696" i="1" s="1"/>
  <c r="I694" i="1"/>
  <c r="D694" i="1" s="1"/>
  <c r="BB694" i="1" s="1"/>
  <c r="I692" i="1"/>
  <c r="D692" i="1" s="1"/>
  <c r="BB692" i="1" s="1"/>
  <c r="BB691" i="1" l="1"/>
  <c r="AR691" i="1" s="1"/>
  <c r="AR692" i="1"/>
  <c r="I695" i="1"/>
  <c r="D695" i="1" s="1"/>
  <c r="BB693" i="1"/>
  <c r="AR693" i="1" s="1"/>
  <c r="AR694" i="1"/>
  <c r="BB696" i="1"/>
  <c r="AD696" i="1"/>
  <c r="I693" i="1"/>
  <c r="D693" i="1" s="1"/>
  <c r="BB695" i="1" l="1"/>
  <c r="AR695" i="1" s="1"/>
  <c r="AR696" i="1"/>
  <c r="F778" i="1"/>
  <c r="D835" i="1"/>
  <c r="K703" i="1"/>
  <c r="K704" i="1"/>
  <c r="N704" i="1"/>
  <c r="N761" i="1"/>
  <c r="N762" i="1"/>
  <c r="N734" i="1"/>
  <c r="N733" i="1"/>
  <c r="E851" i="1"/>
  <c r="F851" i="1"/>
  <c r="N705" i="1" l="1"/>
  <c r="M309" i="1"/>
  <c r="K705" i="1"/>
  <c r="H285" i="1"/>
  <c r="T285" i="1" s="1"/>
  <c r="T846" i="1"/>
  <c r="R846" i="1"/>
  <c r="G505" i="1"/>
  <c r="D506" i="1"/>
  <c r="Q399" i="1"/>
  <c r="R399" i="1" s="1"/>
  <c r="G515" i="1"/>
  <c r="D516" i="1"/>
  <c r="D507" i="1"/>
  <c r="AY507" i="1" s="1"/>
  <c r="G499" i="1"/>
  <c r="G495" i="1"/>
  <c r="J492" i="1"/>
  <c r="AL492" i="1"/>
  <c r="AY492" i="1"/>
  <c r="D492" i="1"/>
  <c r="D520" i="1"/>
  <c r="D521" i="1"/>
  <c r="Q253" i="1"/>
  <c r="Q252" i="1"/>
  <c r="G1081" i="1"/>
  <c r="D1081" i="1" s="1"/>
  <c r="G1080" i="1"/>
  <c r="D1080" i="1" s="1"/>
  <c r="D1084" i="1"/>
  <c r="D1083" i="1"/>
  <c r="G1085" i="1"/>
  <c r="G1082" i="1"/>
  <c r="G517" i="1"/>
  <c r="D517" i="1" s="1"/>
  <c r="D519" i="1"/>
  <c r="D518" i="1"/>
  <c r="H284" i="1" l="1"/>
  <c r="D285" i="1"/>
  <c r="AN285" i="1" s="1"/>
  <c r="M772" i="1"/>
  <c r="L521" i="1"/>
  <c r="AF521" i="1"/>
  <c r="AS521" i="1"/>
  <c r="D284" i="1"/>
  <c r="AN284" i="1" s="1"/>
  <c r="G1079" i="1"/>
  <c r="D1082" i="1"/>
  <c r="H282" i="1" l="1"/>
  <c r="T284" i="1"/>
  <c r="T282" i="1" l="1"/>
  <c r="D282" i="1"/>
  <c r="AN282" i="1" s="1"/>
  <c r="H281" i="1"/>
  <c r="T281" i="1" l="1"/>
  <c r="H288" i="1"/>
  <c r="D281" i="1"/>
  <c r="AN281" i="1" s="1"/>
  <c r="AZ829" i="1" l="1"/>
  <c r="AM829" i="1"/>
  <c r="AZ827" i="1"/>
  <c r="AM827" i="1"/>
  <c r="AM823" i="1" s="1"/>
  <c r="AZ862" i="1"/>
  <c r="AN846" i="1"/>
  <c r="AL773" i="1" l="1"/>
  <c r="AJ773" i="1"/>
  <c r="AL846" i="1" l="1"/>
  <c r="AR846" i="1" l="1"/>
  <c r="AX862" i="1"/>
  <c r="AI309" i="1" l="1"/>
  <c r="AI307" i="1" l="1"/>
  <c r="AI772" i="1"/>
  <c r="AI771" i="1" s="1"/>
  <c r="N708" i="1"/>
  <c r="N712" i="1" l="1"/>
  <c r="N711" i="1"/>
  <c r="N707" i="1"/>
  <c r="D533" i="1"/>
  <c r="AK547" i="1"/>
  <c r="AK557" i="1"/>
  <c r="AX792" i="1" l="1"/>
  <c r="AX723" i="1"/>
  <c r="AX722" i="1"/>
  <c r="AX561" i="1"/>
  <c r="AX821" i="1"/>
  <c r="AR821" i="1" s="1"/>
  <c r="G800" i="1"/>
  <c r="AL800" i="1" s="1"/>
  <c r="G792" i="1"/>
  <c r="AL792" i="1" s="1"/>
  <c r="G789" i="1"/>
  <c r="AL789" i="1" s="1"/>
  <c r="G788" i="1"/>
  <c r="AL788" i="1" s="1"/>
  <c r="G786" i="1"/>
  <c r="AL786" i="1" s="1"/>
  <c r="G785" i="1"/>
  <c r="AL785" i="1" s="1"/>
  <c r="AE822" i="1" l="1"/>
  <c r="AK821" i="1"/>
  <c r="AR722" i="1"/>
  <c r="AE557" i="1"/>
  <c r="AE548" i="1"/>
  <c r="AE549" i="1"/>
  <c r="AE547" i="1"/>
  <c r="AE568" i="1"/>
  <c r="AE569" i="1"/>
  <c r="AE570" i="1"/>
  <c r="AE571" i="1"/>
  <c r="AE567" i="1"/>
  <c r="AE550" i="1"/>
  <c r="AE544" i="1"/>
  <c r="AE545" i="1"/>
  <c r="AX475" i="1"/>
  <c r="AX474" i="1" s="1"/>
  <c r="AX473" i="1" s="1"/>
  <c r="AX530" i="1"/>
  <c r="AR534" i="1"/>
  <c r="AR533" i="1"/>
  <c r="AE534" i="1"/>
  <c r="AE533" i="1"/>
  <c r="AR488" i="1"/>
  <c r="AE475" i="1"/>
  <c r="AK474" i="1"/>
  <c r="AK473" i="1" s="1"/>
  <c r="AX404" i="1"/>
  <c r="AK404" i="1"/>
  <c r="AX439" i="1"/>
  <c r="AX438" i="1" s="1"/>
  <c r="AK439" i="1"/>
  <c r="AK438" i="1" s="1"/>
  <c r="F306" i="1"/>
  <c r="H306" i="1"/>
  <c r="I306" i="1"/>
  <c r="F305" i="1"/>
  <c r="F304" i="1"/>
  <c r="F839" i="1" s="1"/>
  <c r="AK302" i="1"/>
  <c r="AK300" i="1" l="1"/>
  <c r="AK304" i="1" s="1"/>
  <c r="F303" i="1"/>
  <c r="AX486" i="1"/>
  <c r="AF533" i="1"/>
  <c r="AS533" i="1"/>
  <c r="AK558" i="1"/>
  <c r="AK552" i="1" s="1"/>
  <c r="AE821" i="1"/>
  <c r="AX532" i="1"/>
  <c r="AR532" i="1" s="1"/>
  <c r="AY533" i="1"/>
  <c r="AX721" i="1"/>
  <c r="AR721" i="1" s="1"/>
  <c r="AR723" i="1"/>
  <c r="AR530" i="1"/>
  <c r="AK532" i="1"/>
  <c r="AR475" i="1"/>
  <c r="AK566" i="1"/>
  <c r="AE566" i="1" s="1"/>
  <c r="AE302" i="1"/>
  <c r="AR531" i="1"/>
  <c r="AE546" i="1"/>
  <c r="AE300" i="1" l="1"/>
  <c r="AX529" i="1"/>
  <c r="AX528" i="1" s="1"/>
  <c r="AK529" i="1"/>
  <c r="AE532" i="1"/>
  <c r="AR529" i="1" l="1"/>
  <c r="AK528" i="1"/>
  <c r="AE528" i="1" s="1"/>
  <c r="AE529" i="1"/>
  <c r="AR528" i="1"/>
  <c r="AK278" i="1" l="1"/>
  <c r="AK239" i="1"/>
  <c r="AK209" i="1" s="1"/>
  <c r="AF1109" i="1" l="1"/>
  <c r="AE1108" i="1"/>
  <c r="AH1108" i="1"/>
  <c r="AG1106" i="1"/>
  <c r="AE732" i="1"/>
  <c r="AG27" i="1"/>
  <c r="AE1106" i="1" l="1"/>
  <c r="AG28" i="1"/>
  <c r="AE1107" i="1"/>
  <c r="AI60" i="1"/>
  <c r="AI59" i="1"/>
  <c r="AI26" i="1" s="1"/>
  <c r="AE851" i="1"/>
  <c r="O841" i="1" l="1"/>
  <c r="O839" i="1"/>
  <c r="O867" i="1" s="1"/>
  <c r="O836" i="1"/>
  <c r="AG841" i="1"/>
  <c r="AI841" i="1"/>
  <c r="AI839" i="1"/>
  <c r="AI867" i="1" s="1"/>
  <c r="AI836" i="1"/>
  <c r="AH733" i="1"/>
  <c r="AH734" i="1"/>
  <c r="AJ732" i="1"/>
  <c r="AL571" i="1"/>
  <c r="AL570" i="1"/>
  <c r="AL569" i="1"/>
  <c r="AL568" i="1"/>
  <c r="AL567" i="1"/>
  <c r="AL565" i="1"/>
  <c r="AL564" i="1"/>
  <c r="AL561" i="1"/>
  <c r="AL560" i="1"/>
  <c r="AL559" i="1"/>
  <c r="AL556" i="1"/>
  <c r="AL555" i="1"/>
  <c r="AL554" i="1"/>
  <c r="AL550" i="1"/>
  <c r="AL549" i="1"/>
  <c r="AL548" i="1"/>
  <c r="AL547" i="1"/>
  <c r="AL545" i="1"/>
  <c r="AL544" i="1"/>
  <c r="AL535" i="1"/>
  <c r="AL534" i="1"/>
  <c r="AL533" i="1"/>
  <c r="AL520" i="1"/>
  <c r="AL519" i="1"/>
  <c r="AL515" i="1"/>
  <c r="AL514" i="1"/>
  <c r="AL513" i="1"/>
  <c r="AL512" i="1"/>
  <c r="AL510" i="1"/>
  <c r="AL509" i="1"/>
  <c r="AL508" i="1"/>
  <c r="AL505" i="1"/>
  <c r="AL504" i="1"/>
  <c r="AL503" i="1"/>
  <c r="AL501" i="1"/>
  <c r="AL500" i="1"/>
  <c r="AL497" i="1"/>
  <c r="AL496" i="1"/>
  <c r="AL493" i="1"/>
  <c r="AL491" i="1"/>
  <c r="AL488" i="1"/>
  <c r="AL487" i="1"/>
  <c r="AL484" i="1"/>
  <c r="AL483" i="1"/>
  <c r="AL482" i="1"/>
  <c r="AL481" i="1"/>
  <c r="AL480" i="1"/>
  <c r="AL479" i="1"/>
  <c r="AL478" i="1"/>
  <c r="AL477" i="1"/>
  <c r="AL476" i="1"/>
  <c r="AL475" i="1"/>
  <c r="AL472" i="1"/>
  <c r="AL469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7" i="1"/>
  <c r="AL436" i="1"/>
  <c r="AL435" i="1"/>
  <c r="AL434" i="1"/>
  <c r="AL433" i="1"/>
  <c r="AL432" i="1"/>
  <c r="AL429" i="1"/>
  <c r="AL428" i="1"/>
  <c r="AL427" i="1"/>
  <c r="AL426" i="1"/>
  <c r="AL423" i="1"/>
  <c r="AL422" i="1"/>
  <c r="AL421" i="1"/>
  <c r="AL420" i="1"/>
  <c r="AL419" i="1"/>
  <c r="AL418" i="1"/>
  <c r="AL415" i="1"/>
  <c r="AL412" i="1"/>
  <c r="AL411" i="1"/>
  <c r="AL409" i="1"/>
  <c r="AL406" i="1"/>
  <c r="AL405" i="1"/>
  <c r="AL402" i="1"/>
  <c r="AL400" i="1"/>
  <c r="AL308" i="1"/>
  <c r="AL242" i="1"/>
  <c r="AL243" i="1"/>
  <c r="AL244" i="1"/>
  <c r="AL246" i="1"/>
  <c r="AL247" i="1"/>
  <c r="AL249" i="1"/>
  <c r="AL250" i="1"/>
  <c r="AL252" i="1"/>
  <c r="AL253" i="1"/>
  <c r="AL254" i="1"/>
  <c r="AL256" i="1"/>
  <c r="AL257" i="1"/>
  <c r="AL216" i="1"/>
  <c r="AL217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7" i="1"/>
  <c r="AL118" i="1"/>
  <c r="AL119" i="1"/>
  <c r="AL120" i="1"/>
  <c r="AL121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7" i="1"/>
  <c r="R118" i="1"/>
  <c r="R119" i="1"/>
  <c r="R120" i="1"/>
  <c r="R121" i="1"/>
  <c r="N70" i="1"/>
  <c r="N71" i="1"/>
  <c r="N75" i="1"/>
  <c r="N77" i="1"/>
  <c r="N79" i="1"/>
  <c r="N83" i="1"/>
  <c r="N85" i="1"/>
  <c r="N86" i="1"/>
  <c r="N89" i="1"/>
  <c r="N90" i="1"/>
  <c r="N91" i="1"/>
  <c r="N92" i="1"/>
  <c r="N96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20" i="1"/>
  <c r="N121" i="1"/>
  <c r="N127" i="1"/>
  <c r="N128" i="1"/>
  <c r="N130" i="1"/>
  <c r="N131" i="1"/>
  <c r="N133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73" i="1"/>
  <c r="N174" i="1"/>
  <c r="N176" i="1"/>
  <c r="N177" i="1"/>
  <c r="N179" i="1"/>
  <c r="N180" i="1"/>
  <c r="N181" i="1"/>
  <c r="N182" i="1"/>
  <c r="N184" i="1"/>
  <c r="N188" i="1"/>
  <c r="N189" i="1"/>
  <c r="N193" i="1"/>
  <c r="N194" i="1"/>
  <c r="N196" i="1"/>
  <c r="N197" i="1"/>
  <c r="N199" i="1"/>
  <c r="N206" i="1"/>
  <c r="AY786" i="1" l="1"/>
  <c r="BB1114" i="1"/>
  <c r="CE1114" i="1" s="1"/>
  <c r="AM1114" i="1"/>
  <c r="AK713" i="1"/>
  <c r="AT713" i="1"/>
  <c r="AV309" i="1"/>
  <c r="AT733" i="1"/>
  <c r="AR733" i="1" s="1"/>
  <c r="AR734" i="1"/>
  <c r="AZ1114" i="1"/>
  <c r="BA1114" i="1" s="1"/>
  <c r="AX1114" i="1"/>
  <c r="AR1109" i="1"/>
  <c r="AS1109" i="1" s="1"/>
  <c r="AU1109" i="1"/>
  <c r="AV1093" i="1"/>
  <c r="AX1048" i="1"/>
  <c r="AT1061" i="1"/>
  <c r="AT1060" i="1"/>
  <c r="AR1060" i="1" s="1"/>
  <c r="AT1059" i="1"/>
  <c r="AR1064" i="1"/>
  <c r="AR1065" i="1"/>
  <c r="AR1066" i="1"/>
  <c r="AR1067" i="1"/>
  <c r="AR1068" i="1"/>
  <c r="AR1069" i="1"/>
  <c r="AR1073" i="1"/>
  <c r="AR1074" i="1"/>
  <c r="AR1075" i="1"/>
  <c r="AR1076" i="1"/>
  <c r="AR1077" i="1"/>
  <c r="AR1078" i="1"/>
  <c r="AR1085" i="1"/>
  <c r="AR1086" i="1"/>
  <c r="AR1087" i="1"/>
  <c r="AU852" i="1"/>
  <c r="AH852" i="1"/>
  <c r="AH853" i="1"/>
  <c r="AR852" i="1"/>
  <c r="BB761" i="1"/>
  <c r="BB760" i="1" s="1"/>
  <c r="AE733" i="1"/>
  <c r="AE734" i="1"/>
  <c r="AV307" i="1" l="1"/>
  <c r="AT1058" i="1"/>
  <c r="AR1058" i="1" s="1"/>
  <c r="AL1114" i="1"/>
  <c r="AK37" i="1"/>
  <c r="AN1114" i="1"/>
  <c r="AM37" i="1"/>
  <c r="AX1047" i="1"/>
  <c r="AX1046" i="1" s="1"/>
  <c r="AU734" i="1"/>
  <c r="AU733" i="1"/>
  <c r="AR1059" i="1"/>
  <c r="AT762" i="1"/>
  <c r="AT869" i="1" s="1"/>
  <c r="AT761" i="1"/>
  <c r="AX713" i="1"/>
  <c r="AY713" i="1" s="1"/>
  <c r="AY711" i="1"/>
  <c r="BA711" i="1"/>
  <c r="BN711" i="1"/>
  <c r="BU711" i="1"/>
  <c r="CE711" i="1"/>
  <c r="AY712" i="1"/>
  <c r="BA712" i="1"/>
  <c r="BN712" i="1"/>
  <c r="BU712" i="1"/>
  <c r="CE712" i="1"/>
  <c r="AY714" i="1"/>
  <c r="AY715" i="1"/>
  <c r="AY716" i="1"/>
  <c r="AY717" i="1"/>
  <c r="AR732" i="1" l="1"/>
  <c r="D732" i="1"/>
  <c r="P732" i="1"/>
  <c r="N732" i="1"/>
  <c r="N852" i="1"/>
  <c r="N851" i="1"/>
  <c r="AD854" i="1"/>
  <c r="I1093" i="1"/>
  <c r="P1093" i="1"/>
  <c r="Q821" i="1"/>
  <c r="AJ851" i="1" l="1"/>
  <c r="AV851" i="1"/>
  <c r="R542" i="1"/>
  <c r="R543" i="1"/>
  <c r="R544" i="1"/>
  <c r="R545" i="1"/>
  <c r="K723" i="1"/>
  <c r="K722" i="1"/>
  <c r="R723" i="1"/>
  <c r="R722" i="1"/>
  <c r="Q713" i="1"/>
  <c r="K534" i="1"/>
  <c r="K533" i="1"/>
  <c r="Q532" i="1"/>
  <c r="R534" i="1"/>
  <c r="R533" i="1"/>
  <c r="L419" i="1"/>
  <c r="L420" i="1"/>
  <c r="L423" i="1"/>
  <c r="K441" i="1"/>
  <c r="K442" i="1"/>
  <c r="R441" i="1"/>
  <c r="Q211" i="1"/>
  <c r="AV862" i="1" l="1"/>
  <c r="AR851" i="1"/>
  <c r="Q529" i="1"/>
  <c r="Q528" i="1" s="1"/>
  <c r="K532" i="1"/>
  <c r="K721" i="1"/>
  <c r="AE280" i="1"/>
  <c r="AE279" i="1"/>
  <c r="AY285" i="1"/>
  <c r="K528" i="1" l="1"/>
  <c r="K529" i="1"/>
  <c r="AK538" i="1"/>
  <c r="AK315" i="1" s="1"/>
  <c r="AT311" i="1"/>
  <c r="AT308" i="1"/>
  <c r="AT215" i="1"/>
  <c r="AT210" i="1"/>
  <c r="AT65" i="1" s="1"/>
  <c r="AG211" i="1"/>
  <c r="AG210" i="1"/>
  <c r="AG209" i="1"/>
  <c r="AG208" i="1"/>
  <c r="M209" i="1"/>
  <c r="M210" i="1"/>
  <c r="M211" i="1"/>
  <c r="M215" i="1"/>
  <c r="M223" i="1"/>
  <c r="M222" i="1" s="1"/>
  <c r="M226" i="1"/>
  <c r="M234" i="1"/>
  <c r="M227" i="1" s="1"/>
  <c r="M238" i="1"/>
  <c r="M239" i="1"/>
  <c r="AK116" i="1"/>
  <c r="AK65" i="1"/>
  <c r="AT119" i="1"/>
  <c r="AT118" i="1" s="1"/>
  <c r="AT117" i="1" s="1"/>
  <c r="AT98" i="1"/>
  <c r="AT97" i="1" s="1"/>
  <c r="AT94" i="1" s="1"/>
  <c r="AT93" i="1" s="1"/>
  <c r="AT95" i="1"/>
  <c r="AT88" i="1"/>
  <c r="AT87" i="1"/>
  <c r="AT84" i="1"/>
  <c r="AT82" i="1"/>
  <c r="AT81" i="1"/>
  <c r="AT80" i="1" s="1"/>
  <c r="AT78" i="1" s="1"/>
  <c r="AT76" i="1"/>
  <c r="AT74" i="1"/>
  <c r="AT69" i="1"/>
  <c r="AT68" i="1" s="1"/>
  <c r="AG119" i="1"/>
  <c r="AG118" i="1" s="1"/>
  <c r="AG117" i="1" s="1"/>
  <c r="AG98" i="1"/>
  <c r="AG97" i="1" s="1"/>
  <c r="AG94" i="1" s="1"/>
  <c r="AG95" i="1"/>
  <c r="AG88" i="1"/>
  <c r="AG87" i="1"/>
  <c r="AG84" i="1"/>
  <c r="AG82" i="1"/>
  <c r="AG81" i="1"/>
  <c r="AG80" i="1" s="1"/>
  <c r="AG78" i="1" s="1"/>
  <c r="AG76" i="1"/>
  <c r="AG74" i="1"/>
  <c r="AG73" i="1" s="1"/>
  <c r="AG72" i="1" s="1"/>
  <c r="AG69" i="1"/>
  <c r="AG68" i="1" s="1"/>
  <c r="AG65" i="1"/>
  <c r="AG288" i="1" s="1"/>
  <c r="AG305" i="1" s="1"/>
  <c r="M119" i="1"/>
  <c r="M98" i="1"/>
  <c r="M95" i="1"/>
  <c r="M88" i="1"/>
  <c r="M87" i="1"/>
  <c r="M84" i="1"/>
  <c r="M82" i="1"/>
  <c r="M81" i="1"/>
  <c r="M80" i="1" s="1"/>
  <c r="M76" i="1"/>
  <c r="M74" i="1"/>
  <c r="M69" i="1"/>
  <c r="M65" i="1"/>
  <c r="BB37" i="1"/>
  <c r="BB28" i="1"/>
  <c r="BB27" i="1"/>
  <c r="AZ37" i="1"/>
  <c r="AZ28" i="1"/>
  <c r="AZ27" i="1"/>
  <c r="AX37" i="1"/>
  <c r="AX28" i="1"/>
  <c r="AX27" i="1"/>
  <c r="AV27" i="1"/>
  <c r="AV26" i="1"/>
  <c r="AT33" i="1"/>
  <c r="AT27" i="1"/>
  <c r="AQ26" i="1"/>
  <c r="AQ33" i="1"/>
  <c r="AN23" i="1"/>
  <c r="AN33" i="1"/>
  <c r="AL23" i="1"/>
  <c r="AL33" i="1"/>
  <c r="AE26" i="1"/>
  <c r="AE29" i="1"/>
  <c r="AD26" i="1"/>
  <c r="AD33" i="1"/>
  <c r="T23" i="1"/>
  <c r="T33" i="1"/>
  <c r="R23" i="1"/>
  <c r="R33" i="1"/>
  <c r="N38" i="1"/>
  <c r="N41" i="1"/>
  <c r="N42" i="1"/>
  <c r="N43" i="1"/>
  <c r="N44" i="1"/>
  <c r="N49" i="1"/>
  <c r="N50" i="1"/>
  <c r="L33" i="1"/>
  <c r="L41" i="1"/>
  <c r="L42" i="1"/>
  <c r="L43" i="1"/>
  <c r="L44" i="1"/>
  <c r="L49" i="1"/>
  <c r="L50" i="1"/>
  <c r="U37" i="1"/>
  <c r="U29" i="1"/>
  <c r="U28" i="1"/>
  <c r="U27" i="1"/>
  <c r="S37" i="1"/>
  <c r="S28" i="1"/>
  <c r="S27" i="1"/>
  <c r="Q37" i="1"/>
  <c r="Q28" i="1"/>
  <c r="Q27" i="1"/>
  <c r="M33" i="1"/>
  <c r="AK310" i="1" l="1"/>
  <c r="AK774" i="1"/>
  <c r="AT73" i="1"/>
  <c r="AT72" i="1" s="1"/>
  <c r="M78" i="1"/>
  <c r="M118" i="1"/>
  <c r="M68" i="1"/>
  <c r="AG67" i="1"/>
  <c r="M288" i="1"/>
  <c r="M305" i="1" s="1"/>
  <c r="M73" i="1"/>
  <c r="M97" i="1"/>
  <c r="M207" i="1"/>
  <c r="AT67" i="1"/>
  <c r="AG93" i="1"/>
  <c r="M237" i="1"/>
  <c r="M224" i="1"/>
  <c r="M221" i="1" s="1"/>
  <c r="M219" i="1" s="1"/>
  <c r="M225" i="1"/>
  <c r="AE27" i="1"/>
  <c r="AE33" i="1"/>
  <c r="T1114" i="1"/>
  <c r="R1114" i="1"/>
  <c r="Q862" i="1"/>
  <c r="Q25" i="1" s="1"/>
  <c r="F836" i="1"/>
  <c r="I29" i="1"/>
  <c r="AQ29" i="1" s="1"/>
  <c r="M94" i="1" l="1"/>
  <c r="M72" i="1"/>
  <c r="M117" i="1"/>
  <c r="AD29" i="1"/>
  <c r="AE37" i="1"/>
  <c r="AE28" i="1"/>
  <c r="AD735" i="1"/>
  <c r="N1094" i="1"/>
  <c r="N1095" i="1"/>
  <c r="N1096" i="1"/>
  <c r="N1098" i="1"/>
  <c r="N1100" i="1"/>
  <c r="N1103" i="1"/>
  <c r="N1104" i="1"/>
  <c r="N1107" i="1"/>
  <c r="N1108" i="1"/>
  <c r="M1106" i="1"/>
  <c r="K1108" i="1"/>
  <c r="E1106" i="1"/>
  <c r="D1106" i="1" s="1"/>
  <c r="D1108" i="1"/>
  <c r="N1111" i="1"/>
  <c r="D1111" i="1"/>
  <c r="E822" i="1"/>
  <c r="K709" i="1"/>
  <c r="L709" i="1" s="1"/>
  <c r="D709" i="1"/>
  <c r="AT709" i="1" s="1"/>
  <c r="D705" i="1"/>
  <c r="K733" i="1"/>
  <c r="K734" i="1"/>
  <c r="D733" i="1"/>
  <c r="D734" i="1"/>
  <c r="E863" i="1"/>
  <c r="N853" i="1"/>
  <c r="K852" i="1"/>
  <c r="D852" i="1"/>
  <c r="D853" i="1"/>
  <c r="R818" i="1"/>
  <c r="R819" i="1"/>
  <c r="R820" i="1"/>
  <c r="K785" i="1"/>
  <c r="K786" i="1"/>
  <c r="K788" i="1"/>
  <c r="K789" i="1"/>
  <c r="K791" i="1"/>
  <c r="K792" i="1"/>
  <c r="K794" i="1"/>
  <c r="K795" i="1"/>
  <c r="K796" i="1"/>
  <c r="K797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L818" i="1" s="1"/>
  <c r="K819" i="1"/>
  <c r="L819" i="1" s="1"/>
  <c r="K820" i="1"/>
  <c r="L820" i="1" s="1"/>
  <c r="K822" i="1"/>
  <c r="G822" i="1"/>
  <c r="AL822" i="1" s="1"/>
  <c r="D722" i="1"/>
  <c r="D723" i="1"/>
  <c r="G721" i="1"/>
  <c r="R718" i="1"/>
  <c r="R717" i="1"/>
  <c r="R716" i="1"/>
  <c r="R714" i="1"/>
  <c r="R715" i="1"/>
  <c r="G532" i="1"/>
  <c r="AL532" i="1" s="1"/>
  <c r="L533" i="1"/>
  <c r="D534" i="1"/>
  <c r="G531" i="1"/>
  <c r="D402" i="1"/>
  <c r="G474" i="1"/>
  <c r="D441" i="1"/>
  <c r="D442" i="1"/>
  <c r="D440" i="1"/>
  <c r="G410" i="1"/>
  <c r="D412" i="1"/>
  <c r="D411" i="1"/>
  <c r="AL531" i="1" l="1"/>
  <c r="R531" i="1"/>
  <c r="K821" i="1"/>
  <c r="D531" i="1"/>
  <c r="K853" i="1"/>
  <c r="L853" i="1" s="1"/>
  <c r="M28" i="1"/>
  <c r="AY822" i="1"/>
  <c r="D822" i="1"/>
  <c r="L822" i="1" s="1"/>
  <c r="G821" i="1"/>
  <c r="AU1111" i="1"/>
  <c r="AR1111" i="1"/>
  <c r="AS1111" i="1" s="1"/>
  <c r="G530" i="1"/>
  <c r="G529" i="1" s="1"/>
  <c r="AL529" i="1" s="1"/>
  <c r="AU705" i="1"/>
  <c r="AR705" i="1"/>
  <c r="AS705" i="1" s="1"/>
  <c r="M67" i="1"/>
  <c r="L705" i="1"/>
  <c r="K1111" i="1"/>
  <c r="L1111" i="1" s="1"/>
  <c r="AU709" i="1"/>
  <c r="AR709" i="1"/>
  <c r="AS709" i="1" s="1"/>
  <c r="M93" i="1"/>
  <c r="L1108" i="1"/>
  <c r="AF1108" i="1"/>
  <c r="L852" i="1"/>
  <c r="AS852" i="1"/>
  <c r="AF852" i="1"/>
  <c r="L734" i="1"/>
  <c r="L733" i="1"/>
  <c r="AF853" i="1"/>
  <c r="AS531" i="1"/>
  <c r="AY531" i="1"/>
  <c r="L723" i="1"/>
  <c r="AY723" i="1"/>
  <c r="AS723" i="1"/>
  <c r="AY722" i="1"/>
  <c r="AS722" i="1"/>
  <c r="L534" i="1"/>
  <c r="AY534" i="1"/>
  <c r="AS534" i="1"/>
  <c r="AF534" i="1"/>
  <c r="AL410" i="1"/>
  <c r="AS734" i="1"/>
  <c r="AF734" i="1"/>
  <c r="AS733" i="1"/>
  <c r="AF733" i="1"/>
  <c r="D532" i="1"/>
  <c r="R532" i="1"/>
  <c r="N1106" i="1"/>
  <c r="L722" i="1"/>
  <c r="J722" i="1"/>
  <c r="D721" i="1"/>
  <c r="AF721" i="1" s="1"/>
  <c r="R721" i="1"/>
  <c r="R713" i="1"/>
  <c r="D503" i="1"/>
  <c r="AS503" i="1" s="1"/>
  <c r="G502" i="1"/>
  <c r="G473" i="1"/>
  <c r="G566" i="1"/>
  <c r="AL566" i="1" s="1"/>
  <c r="K544" i="1"/>
  <c r="K545" i="1"/>
  <c r="G541" i="1"/>
  <c r="D544" i="1"/>
  <c r="AX544" i="1" s="1"/>
  <c r="D545" i="1"/>
  <c r="AX545" i="1" s="1"/>
  <c r="AX542" i="1" s="1"/>
  <c r="D542" i="1"/>
  <c r="K280" i="1"/>
  <c r="R280" i="1"/>
  <c r="R279" i="1"/>
  <c r="Q278" i="1"/>
  <c r="K279" i="1"/>
  <c r="D280" i="1"/>
  <c r="D279" i="1"/>
  <c r="G278" i="1"/>
  <c r="D278" i="1" s="1"/>
  <c r="AL278" i="1" s="1"/>
  <c r="K1065" i="1"/>
  <c r="K1068" i="1"/>
  <c r="K1074" i="1"/>
  <c r="K1077" i="1"/>
  <c r="K1086" i="1"/>
  <c r="K1087" i="1"/>
  <c r="Q1085" i="1"/>
  <c r="K1085" i="1" s="1"/>
  <c r="Q1079" i="1"/>
  <c r="K1079" i="1" s="1"/>
  <c r="Q1078" i="1"/>
  <c r="Q1076" i="1" s="1"/>
  <c r="K1076" i="1" s="1"/>
  <c r="Q1075" i="1"/>
  <c r="K1075" i="1" s="1"/>
  <c r="Q1069" i="1"/>
  <c r="K1069" i="1" s="1"/>
  <c r="Q1066" i="1"/>
  <c r="Q1064" i="1" s="1"/>
  <c r="K1064" i="1" s="1"/>
  <c r="Q1062" i="1"/>
  <c r="K1062" i="1" s="1"/>
  <c r="D1085" i="1"/>
  <c r="G1077" i="1"/>
  <c r="G1078" i="1" s="1"/>
  <c r="G1074" i="1"/>
  <c r="G1068" i="1"/>
  <c r="G1069" i="1" s="1"/>
  <c r="G1067" i="1" s="1"/>
  <c r="D1067" i="1" s="1"/>
  <c r="G1065" i="1"/>
  <c r="AH1107" i="1"/>
  <c r="AH1104" i="1"/>
  <c r="AH1103" i="1"/>
  <c r="AH1100" i="1"/>
  <c r="AH1098" i="1"/>
  <c r="AH1096" i="1"/>
  <c r="AH1095" i="1"/>
  <c r="AH1094" i="1"/>
  <c r="AH1093" i="1"/>
  <c r="AH861" i="1"/>
  <c r="AH860" i="1"/>
  <c r="AH857" i="1"/>
  <c r="AH855" i="1"/>
  <c r="AH851" i="1"/>
  <c r="AH849" i="1"/>
  <c r="AH848" i="1"/>
  <c r="AH847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770" i="1"/>
  <c r="AH768" i="1"/>
  <c r="AH767" i="1"/>
  <c r="AH766" i="1"/>
  <c r="AH765" i="1"/>
  <c r="AH764" i="1"/>
  <c r="AH763" i="1"/>
  <c r="AH762" i="1"/>
  <c r="AH761" i="1"/>
  <c r="AH759" i="1"/>
  <c r="AH755" i="1"/>
  <c r="AH754" i="1"/>
  <c r="AH753" i="1"/>
  <c r="AH752" i="1"/>
  <c r="AH751" i="1"/>
  <c r="AH750" i="1"/>
  <c r="AH749" i="1"/>
  <c r="AH745" i="1"/>
  <c r="AH744" i="1"/>
  <c r="AH743" i="1"/>
  <c r="AH732" i="1"/>
  <c r="AH730" i="1"/>
  <c r="AH729" i="1"/>
  <c r="AH728" i="1"/>
  <c r="AH726" i="1"/>
  <c r="AH720" i="1"/>
  <c r="AH719" i="1"/>
  <c r="AH718" i="1"/>
  <c r="AH712" i="1"/>
  <c r="AH711" i="1"/>
  <c r="AH708" i="1"/>
  <c r="AH707" i="1"/>
  <c r="AH704" i="1"/>
  <c r="AH698" i="1"/>
  <c r="AH697" i="1"/>
  <c r="AH556" i="1"/>
  <c r="AH555" i="1"/>
  <c r="AH554" i="1"/>
  <c r="AH519" i="1"/>
  <c r="AH515" i="1"/>
  <c r="AH514" i="1"/>
  <c r="AH513" i="1"/>
  <c r="AH512" i="1"/>
  <c r="AH511" i="1"/>
  <c r="AH510" i="1"/>
  <c r="AH509" i="1"/>
  <c r="AH488" i="1"/>
  <c r="AH487" i="1"/>
  <c r="AH486" i="1"/>
  <c r="AH484" i="1"/>
  <c r="AH483" i="1"/>
  <c r="AH482" i="1"/>
  <c r="AH481" i="1"/>
  <c r="AH480" i="1"/>
  <c r="AH479" i="1"/>
  <c r="AH478" i="1"/>
  <c r="AH477" i="1"/>
  <c r="AH476" i="1"/>
  <c r="AH475" i="1"/>
  <c r="AH214" i="1"/>
  <c r="AH213" i="1"/>
  <c r="AH206" i="1"/>
  <c r="AH197" i="1"/>
  <c r="AH196" i="1"/>
  <c r="AH194" i="1"/>
  <c r="AH193" i="1"/>
  <c r="AH189" i="1"/>
  <c r="AH188" i="1"/>
  <c r="AH182" i="1"/>
  <c r="AH181" i="1"/>
  <c r="AH180" i="1"/>
  <c r="AH179" i="1"/>
  <c r="AH177" i="1"/>
  <c r="AH176" i="1"/>
  <c r="AH174" i="1"/>
  <c r="AH173" i="1"/>
  <c r="AH168" i="1"/>
  <c r="AH167" i="1"/>
  <c r="AH165" i="1"/>
  <c r="AH164" i="1"/>
  <c r="AH162" i="1"/>
  <c r="AH161" i="1"/>
  <c r="AH159" i="1"/>
  <c r="AH158" i="1"/>
  <c r="AH156" i="1"/>
  <c r="AH155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39" i="1"/>
  <c r="AH138" i="1"/>
  <c r="AH137" i="1"/>
  <c r="AH136" i="1"/>
  <c r="AH135" i="1"/>
  <c r="AH133" i="1"/>
  <c r="AH131" i="1"/>
  <c r="AH130" i="1"/>
  <c r="AH128" i="1"/>
  <c r="AH127" i="1"/>
  <c r="AH121" i="1"/>
  <c r="AH120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6" i="1"/>
  <c r="AH92" i="1"/>
  <c r="AH91" i="1"/>
  <c r="AH90" i="1"/>
  <c r="AH89" i="1"/>
  <c r="AH86" i="1"/>
  <c r="AH85" i="1"/>
  <c r="AH83" i="1"/>
  <c r="AH79" i="1"/>
  <c r="AH77" i="1"/>
  <c r="AH75" i="1"/>
  <c r="AH71" i="1"/>
  <c r="AH70" i="1"/>
  <c r="AF1104" i="1"/>
  <c r="AF1103" i="1"/>
  <c r="AF1098" i="1"/>
  <c r="AF1096" i="1"/>
  <c r="AF1095" i="1"/>
  <c r="AF1094" i="1"/>
  <c r="AF1060" i="1"/>
  <c r="AF1059" i="1"/>
  <c r="AF1034" i="1"/>
  <c r="AF1033" i="1"/>
  <c r="AF1032" i="1"/>
  <c r="AF1031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0" i="1"/>
  <c r="AF969" i="1"/>
  <c r="AF963" i="1"/>
  <c r="AF961" i="1"/>
  <c r="AF960" i="1"/>
  <c r="AF957" i="1"/>
  <c r="AF945" i="1"/>
  <c r="AF944" i="1"/>
  <c r="AF943" i="1"/>
  <c r="AF942" i="1"/>
  <c r="AF941" i="1"/>
  <c r="AF940" i="1"/>
  <c r="AF939" i="1"/>
  <c r="AF938" i="1"/>
  <c r="AF937" i="1"/>
  <c r="AF857" i="1"/>
  <c r="AF849" i="1"/>
  <c r="AF820" i="1"/>
  <c r="AF819" i="1"/>
  <c r="AF818" i="1"/>
  <c r="AF770" i="1"/>
  <c r="AF768" i="1"/>
  <c r="AF767" i="1"/>
  <c r="AF766" i="1"/>
  <c r="AF765" i="1"/>
  <c r="AF764" i="1"/>
  <c r="AF763" i="1"/>
  <c r="AF698" i="1"/>
  <c r="AF697" i="1"/>
  <c r="AF696" i="1"/>
  <c r="AF695" i="1"/>
  <c r="AF694" i="1"/>
  <c r="AF693" i="1"/>
  <c r="AF692" i="1"/>
  <c r="AF645" i="1"/>
  <c r="AF644" i="1"/>
  <c r="AF643" i="1"/>
  <c r="AF585" i="1"/>
  <c r="AF584" i="1"/>
  <c r="AF581" i="1"/>
  <c r="AF580" i="1"/>
  <c r="AF579" i="1"/>
  <c r="AF578" i="1"/>
  <c r="AF577" i="1"/>
  <c r="AF576" i="1"/>
  <c r="AF575" i="1"/>
  <c r="AF574" i="1"/>
  <c r="AF520" i="1"/>
  <c r="AF519" i="1"/>
  <c r="AF514" i="1"/>
  <c r="AF513" i="1"/>
  <c r="AF484" i="1"/>
  <c r="AF483" i="1"/>
  <c r="AF482" i="1"/>
  <c r="AF481" i="1"/>
  <c r="AF480" i="1"/>
  <c r="AF479" i="1"/>
  <c r="AF478" i="1"/>
  <c r="AF477" i="1"/>
  <c r="AF466" i="1"/>
  <c r="AF465" i="1"/>
  <c r="AF462" i="1"/>
  <c r="AF461" i="1"/>
  <c r="AF454" i="1"/>
  <c r="AF451" i="1"/>
  <c r="AF437" i="1"/>
  <c r="AF435" i="1"/>
  <c r="AF433" i="1"/>
  <c r="AF427" i="1"/>
  <c r="AF423" i="1"/>
  <c r="AF420" i="1"/>
  <c r="AF419" i="1"/>
  <c r="AF402" i="1"/>
  <c r="AF391" i="1"/>
  <c r="AF390" i="1"/>
  <c r="AF389" i="1"/>
  <c r="AF388" i="1"/>
  <c r="AF387" i="1"/>
  <c r="AF386" i="1"/>
  <c r="AF385" i="1"/>
  <c r="AF384" i="1"/>
  <c r="AF383" i="1"/>
  <c r="AF379" i="1"/>
  <c r="AF378" i="1"/>
  <c r="AF377" i="1"/>
  <c r="AF376" i="1"/>
  <c r="AF375" i="1"/>
  <c r="AF373" i="1"/>
  <c r="AF372" i="1"/>
  <c r="AF368" i="1"/>
  <c r="AF365" i="1"/>
  <c r="AF364" i="1"/>
  <c r="AF363" i="1"/>
  <c r="AF362" i="1"/>
  <c r="AF361" i="1"/>
  <c r="AF360" i="1"/>
  <c r="AF359" i="1"/>
  <c r="AF358" i="1"/>
  <c r="AF355" i="1"/>
  <c r="AF354" i="1"/>
  <c r="AF353" i="1"/>
  <c r="AF352" i="1"/>
  <c r="AF351" i="1"/>
  <c r="AF350" i="1"/>
  <c r="AF349" i="1"/>
  <c r="AF348" i="1"/>
  <c r="AF336" i="1"/>
  <c r="AF335" i="1"/>
  <c r="AF332" i="1"/>
  <c r="AF285" i="1"/>
  <c r="AF270" i="1"/>
  <c r="AF269" i="1"/>
  <c r="AF268" i="1"/>
  <c r="AF182" i="1"/>
  <c r="AF181" i="1"/>
  <c r="AF151" i="1"/>
  <c r="AF150" i="1"/>
  <c r="AF149" i="1"/>
  <c r="AF148" i="1"/>
  <c r="AF147" i="1"/>
  <c r="AF146" i="1"/>
  <c r="AF145" i="1"/>
  <c r="AF144" i="1"/>
  <c r="AF143" i="1"/>
  <c r="AF139" i="1"/>
  <c r="AF138" i="1"/>
  <c r="AF137" i="1"/>
  <c r="AF136" i="1"/>
  <c r="AF135" i="1"/>
  <c r="AF133" i="1"/>
  <c r="AF128" i="1"/>
  <c r="AF125" i="1"/>
  <c r="AF124" i="1"/>
  <c r="AF121" i="1"/>
  <c r="AF113" i="1"/>
  <c r="AF112" i="1"/>
  <c r="AF111" i="1"/>
  <c r="AF110" i="1"/>
  <c r="AF109" i="1"/>
  <c r="AF108" i="1"/>
  <c r="AF107" i="1"/>
  <c r="AF106" i="1"/>
  <c r="AF105" i="1"/>
  <c r="AF104" i="1"/>
  <c r="AF103" i="1"/>
  <c r="AF96" i="1"/>
  <c r="AF91" i="1"/>
  <c r="AF90" i="1"/>
  <c r="AF75" i="1"/>
  <c r="L1104" i="1"/>
  <c r="L1103" i="1"/>
  <c r="L1098" i="1"/>
  <c r="L1096" i="1"/>
  <c r="L1095" i="1"/>
  <c r="L1094" i="1"/>
  <c r="L1034" i="1"/>
  <c r="L1033" i="1"/>
  <c r="L1032" i="1"/>
  <c r="L1031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0" i="1"/>
  <c r="L969" i="1"/>
  <c r="L963" i="1"/>
  <c r="L961" i="1"/>
  <c r="L960" i="1"/>
  <c r="L957" i="1"/>
  <c r="L945" i="1"/>
  <c r="L944" i="1"/>
  <c r="L943" i="1"/>
  <c r="L942" i="1"/>
  <c r="L941" i="1"/>
  <c r="L940" i="1"/>
  <c r="L939" i="1"/>
  <c r="L938" i="1"/>
  <c r="L937" i="1"/>
  <c r="L857" i="1"/>
  <c r="L849" i="1"/>
  <c r="L834" i="1"/>
  <c r="L770" i="1"/>
  <c r="L768" i="1"/>
  <c r="L767" i="1"/>
  <c r="L766" i="1"/>
  <c r="L765" i="1"/>
  <c r="L764" i="1"/>
  <c r="L763" i="1"/>
  <c r="L698" i="1"/>
  <c r="L697" i="1"/>
  <c r="L585" i="1"/>
  <c r="L584" i="1"/>
  <c r="L581" i="1"/>
  <c r="L580" i="1"/>
  <c r="L579" i="1"/>
  <c r="L578" i="1"/>
  <c r="L577" i="1"/>
  <c r="L576" i="1"/>
  <c r="L575" i="1"/>
  <c r="L574" i="1"/>
  <c r="L520" i="1"/>
  <c r="L519" i="1"/>
  <c r="L466" i="1"/>
  <c r="L465" i="1"/>
  <c r="L462" i="1"/>
  <c r="L461" i="1"/>
  <c r="L454" i="1"/>
  <c r="L451" i="1"/>
  <c r="L442" i="1"/>
  <c r="L441" i="1"/>
  <c r="L437" i="1"/>
  <c r="L435" i="1"/>
  <c r="L433" i="1"/>
  <c r="L427" i="1"/>
  <c r="L391" i="1"/>
  <c r="L390" i="1"/>
  <c r="L389" i="1"/>
  <c r="L388" i="1"/>
  <c r="L387" i="1"/>
  <c r="L386" i="1"/>
  <c r="L385" i="1"/>
  <c r="L384" i="1"/>
  <c r="L383" i="1"/>
  <c r="L379" i="1"/>
  <c r="L378" i="1"/>
  <c r="L377" i="1"/>
  <c r="L376" i="1"/>
  <c r="L375" i="1"/>
  <c r="L373" i="1"/>
  <c r="L372" i="1"/>
  <c r="L368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5" i="1"/>
  <c r="L336" i="1"/>
  <c r="L335" i="1"/>
  <c r="L332" i="1"/>
  <c r="L285" i="1"/>
  <c r="L270" i="1"/>
  <c r="L269" i="1"/>
  <c r="L268" i="1"/>
  <c r="L182" i="1"/>
  <c r="L181" i="1"/>
  <c r="L166" i="1"/>
  <c r="L163" i="1"/>
  <c r="L160" i="1"/>
  <c r="L157" i="1"/>
  <c r="L151" i="1"/>
  <c r="L150" i="1"/>
  <c r="L149" i="1"/>
  <c r="L148" i="1"/>
  <c r="L147" i="1"/>
  <c r="L146" i="1"/>
  <c r="L145" i="1"/>
  <c r="L144" i="1"/>
  <c r="L143" i="1"/>
  <c r="L139" i="1"/>
  <c r="L138" i="1"/>
  <c r="L137" i="1"/>
  <c r="L136" i="1"/>
  <c r="L135" i="1"/>
  <c r="L133" i="1"/>
  <c r="L132" i="1"/>
  <c r="L131" i="1"/>
  <c r="L130" i="1"/>
  <c r="L129" i="1"/>
  <c r="L128" i="1"/>
  <c r="L127" i="1"/>
  <c r="L126" i="1"/>
  <c r="AS1104" i="1"/>
  <c r="AS1103" i="1"/>
  <c r="AS1098" i="1"/>
  <c r="AS1096" i="1"/>
  <c r="AS1095" i="1"/>
  <c r="AS1094" i="1"/>
  <c r="AS1034" i="1"/>
  <c r="AS1033" i="1"/>
  <c r="AS1032" i="1"/>
  <c r="AS1031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0" i="1"/>
  <c r="AS969" i="1"/>
  <c r="AS963" i="1"/>
  <c r="AS961" i="1"/>
  <c r="AS960" i="1"/>
  <c r="AS957" i="1"/>
  <c r="AS945" i="1"/>
  <c r="AS944" i="1"/>
  <c r="AS943" i="1"/>
  <c r="AS942" i="1"/>
  <c r="AS941" i="1"/>
  <c r="AS940" i="1"/>
  <c r="AS939" i="1"/>
  <c r="AS938" i="1"/>
  <c r="AS937" i="1"/>
  <c r="AS857" i="1"/>
  <c r="AS849" i="1"/>
  <c r="AS820" i="1"/>
  <c r="AS819" i="1"/>
  <c r="AS818" i="1"/>
  <c r="AS770" i="1"/>
  <c r="AS768" i="1"/>
  <c r="AS767" i="1"/>
  <c r="AS766" i="1"/>
  <c r="AS765" i="1"/>
  <c r="AS764" i="1"/>
  <c r="AS763" i="1"/>
  <c r="AS698" i="1"/>
  <c r="AS697" i="1"/>
  <c r="AS696" i="1"/>
  <c r="AS695" i="1"/>
  <c r="AS694" i="1"/>
  <c r="AS693" i="1"/>
  <c r="AS692" i="1"/>
  <c r="AS645" i="1"/>
  <c r="AS644" i="1"/>
  <c r="AS643" i="1"/>
  <c r="AS585" i="1"/>
  <c r="AS584" i="1"/>
  <c r="AS581" i="1"/>
  <c r="AS580" i="1"/>
  <c r="AS579" i="1"/>
  <c r="AS578" i="1"/>
  <c r="AS577" i="1"/>
  <c r="AS576" i="1"/>
  <c r="AS575" i="1"/>
  <c r="AS574" i="1"/>
  <c r="AS519" i="1"/>
  <c r="AS514" i="1"/>
  <c r="AS484" i="1"/>
  <c r="AS483" i="1"/>
  <c r="AS482" i="1"/>
  <c r="AS481" i="1"/>
  <c r="AS480" i="1"/>
  <c r="AS479" i="1"/>
  <c r="AS478" i="1"/>
  <c r="AS477" i="1"/>
  <c r="AS466" i="1"/>
  <c r="AS465" i="1"/>
  <c r="AS462" i="1"/>
  <c r="AS461" i="1"/>
  <c r="AS454" i="1"/>
  <c r="AS451" i="1"/>
  <c r="AS437" i="1"/>
  <c r="AS435" i="1"/>
  <c r="AS433" i="1"/>
  <c r="AS427" i="1"/>
  <c r="AS423" i="1"/>
  <c r="AS420" i="1"/>
  <c r="AS419" i="1"/>
  <c r="AS391" i="1"/>
  <c r="AS390" i="1"/>
  <c r="AS389" i="1"/>
  <c r="AS388" i="1"/>
  <c r="AS387" i="1"/>
  <c r="AS386" i="1"/>
  <c r="AS385" i="1"/>
  <c r="AS384" i="1"/>
  <c r="AS383" i="1"/>
  <c r="AS379" i="1"/>
  <c r="AS378" i="1"/>
  <c r="AS377" i="1"/>
  <c r="AS376" i="1"/>
  <c r="AS375" i="1"/>
  <c r="AS373" i="1"/>
  <c r="AS372" i="1"/>
  <c r="AS368" i="1"/>
  <c r="AS365" i="1"/>
  <c r="AS364" i="1"/>
  <c r="AS363" i="1"/>
  <c r="AS362" i="1"/>
  <c r="AS361" i="1"/>
  <c r="AS360" i="1"/>
  <c r="AS359" i="1"/>
  <c r="AS358" i="1"/>
  <c r="AS355" i="1"/>
  <c r="AS354" i="1"/>
  <c r="AS353" i="1"/>
  <c r="AS352" i="1"/>
  <c r="AS351" i="1"/>
  <c r="AS350" i="1"/>
  <c r="AS349" i="1"/>
  <c r="AS348" i="1"/>
  <c r="AS336" i="1"/>
  <c r="AS335" i="1"/>
  <c r="AS332" i="1"/>
  <c r="AS285" i="1"/>
  <c r="AS270" i="1"/>
  <c r="AS269" i="1"/>
  <c r="AS268" i="1"/>
  <c r="AS182" i="1"/>
  <c r="AS181" i="1"/>
  <c r="AS151" i="1"/>
  <c r="AS150" i="1"/>
  <c r="AS149" i="1"/>
  <c r="AS148" i="1"/>
  <c r="AS147" i="1"/>
  <c r="AS146" i="1"/>
  <c r="AS145" i="1"/>
  <c r="AS144" i="1"/>
  <c r="AS143" i="1"/>
  <c r="AS139" i="1"/>
  <c r="AS138" i="1"/>
  <c r="AS137" i="1"/>
  <c r="AS136" i="1"/>
  <c r="AS135" i="1"/>
  <c r="AS133" i="1"/>
  <c r="AS128" i="1"/>
  <c r="AS121" i="1"/>
  <c r="AS113" i="1"/>
  <c r="AS112" i="1"/>
  <c r="AS111" i="1"/>
  <c r="AS110" i="1"/>
  <c r="AS109" i="1"/>
  <c r="AS108" i="1"/>
  <c r="AS107" i="1"/>
  <c r="AS106" i="1"/>
  <c r="AS105" i="1"/>
  <c r="AS104" i="1"/>
  <c r="AS103" i="1"/>
  <c r="AS96" i="1"/>
  <c r="AS91" i="1"/>
  <c r="AS90" i="1"/>
  <c r="AS75" i="1"/>
  <c r="AU1104" i="1"/>
  <c r="AU1103" i="1"/>
  <c r="AU1100" i="1"/>
  <c r="AU1098" i="1"/>
  <c r="AU1096" i="1"/>
  <c r="AU1095" i="1"/>
  <c r="AU1094" i="1"/>
  <c r="AU1093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861" i="1"/>
  <c r="AU860" i="1"/>
  <c r="AU857" i="1"/>
  <c r="AU851" i="1"/>
  <c r="AU849" i="1"/>
  <c r="AU848" i="1"/>
  <c r="AU847" i="1"/>
  <c r="AU834" i="1"/>
  <c r="AU770" i="1"/>
  <c r="AU768" i="1"/>
  <c r="AU767" i="1"/>
  <c r="AU766" i="1"/>
  <c r="AU765" i="1"/>
  <c r="AU764" i="1"/>
  <c r="AU763" i="1"/>
  <c r="AU762" i="1"/>
  <c r="AU761" i="1"/>
  <c r="AU759" i="1"/>
  <c r="AU755" i="1"/>
  <c r="AU754" i="1"/>
  <c r="AU753" i="1"/>
  <c r="AU752" i="1"/>
  <c r="AU751" i="1"/>
  <c r="AU750" i="1"/>
  <c r="AU749" i="1"/>
  <c r="AU745" i="1"/>
  <c r="AU744" i="1"/>
  <c r="AU743" i="1"/>
  <c r="AU738" i="1"/>
  <c r="AU737" i="1"/>
  <c r="AU736" i="1"/>
  <c r="AU730" i="1"/>
  <c r="AU729" i="1"/>
  <c r="AU728" i="1"/>
  <c r="AU726" i="1"/>
  <c r="AU720" i="1"/>
  <c r="AU719" i="1"/>
  <c r="AU712" i="1"/>
  <c r="AU711" i="1"/>
  <c r="AU645" i="1"/>
  <c r="AU644" i="1"/>
  <c r="AU643" i="1"/>
  <c r="AU642" i="1"/>
  <c r="AU640" i="1"/>
  <c r="AU639" i="1"/>
  <c r="AU637" i="1"/>
  <c r="AU636" i="1"/>
  <c r="AU635" i="1"/>
  <c r="AU632" i="1"/>
  <c r="AU631" i="1"/>
  <c r="AU630" i="1"/>
  <c r="AU629" i="1"/>
  <c r="AU628" i="1"/>
  <c r="AU627" i="1"/>
  <c r="AU626" i="1"/>
  <c r="AU625" i="1"/>
  <c r="AU585" i="1"/>
  <c r="AU584" i="1"/>
  <c r="AU583" i="1"/>
  <c r="AU581" i="1"/>
  <c r="AU580" i="1"/>
  <c r="AU579" i="1"/>
  <c r="AU578" i="1"/>
  <c r="AU577" i="1"/>
  <c r="AU576" i="1"/>
  <c r="AU575" i="1"/>
  <c r="AU574" i="1"/>
  <c r="AU573" i="1"/>
  <c r="AU214" i="1"/>
  <c r="AU206" i="1"/>
  <c r="AU197" i="1"/>
  <c r="AU196" i="1"/>
  <c r="AU194" i="1"/>
  <c r="AU193" i="1"/>
  <c r="AU189" i="1"/>
  <c r="AU188" i="1"/>
  <c r="AU182" i="1"/>
  <c r="AU181" i="1"/>
  <c r="AU180" i="1"/>
  <c r="AU179" i="1"/>
  <c r="AU177" i="1"/>
  <c r="AU176" i="1"/>
  <c r="AU174" i="1"/>
  <c r="AU173" i="1"/>
  <c r="AU168" i="1"/>
  <c r="AU167" i="1"/>
  <c r="AU165" i="1"/>
  <c r="AU164" i="1"/>
  <c r="AU162" i="1"/>
  <c r="AU161" i="1"/>
  <c r="AU159" i="1"/>
  <c r="AU158" i="1"/>
  <c r="AU156" i="1"/>
  <c r="AU155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39" i="1"/>
  <c r="AU138" i="1"/>
  <c r="AU137" i="1"/>
  <c r="AU136" i="1"/>
  <c r="AU135" i="1"/>
  <c r="AU133" i="1"/>
  <c r="AU131" i="1"/>
  <c r="AU130" i="1"/>
  <c r="AU128" i="1"/>
  <c r="AU127" i="1"/>
  <c r="AU121" i="1"/>
  <c r="AU120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6" i="1"/>
  <c r="AU92" i="1"/>
  <c r="AU91" i="1"/>
  <c r="AU90" i="1"/>
  <c r="AU89" i="1"/>
  <c r="AU86" i="1"/>
  <c r="AU85" i="1"/>
  <c r="AU83" i="1"/>
  <c r="AU79" i="1"/>
  <c r="AU77" i="1"/>
  <c r="AU75" i="1"/>
  <c r="AU71" i="1"/>
  <c r="AU70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07" i="1"/>
  <c r="AW1006" i="1"/>
  <c r="AW1005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861" i="1"/>
  <c r="AW860" i="1"/>
  <c r="AW859" i="1"/>
  <c r="AW857" i="1"/>
  <c r="AW856" i="1"/>
  <c r="AW852" i="1"/>
  <c r="AW850" i="1"/>
  <c r="AW849" i="1"/>
  <c r="AW848" i="1"/>
  <c r="AW847" i="1"/>
  <c r="AW834" i="1"/>
  <c r="AW779" i="1"/>
  <c r="AW770" i="1"/>
  <c r="AW768" i="1"/>
  <c r="AW767" i="1"/>
  <c r="AW766" i="1"/>
  <c r="AW765" i="1"/>
  <c r="AW764" i="1"/>
  <c r="AW763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0" i="1"/>
  <c r="AW739" i="1"/>
  <c r="AW738" i="1"/>
  <c r="AW737" i="1"/>
  <c r="AW736" i="1"/>
  <c r="AW733" i="1"/>
  <c r="AW732" i="1"/>
  <c r="AW731" i="1"/>
  <c r="AW730" i="1"/>
  <c r="AW729" i="1"/>
  <c r="AW728" i="1"/>
  <c r="AW727" i="1"/>
  <c r="AW726" i="1"/>
  <c r="AW725" i="1"/>
  <c r="AW720" i="1"/>
  <c r="AW719" i="1"/>
  <c r="AW718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315" i="1"/>
  <c r="AW314" i="1"/>
  <c r="AW313" i="1"/>
  <c r="AW312" i="1"/>
  <c r="AW308" i="1"/>
  <c r="AW27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Y1114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1094" i="1"/>
  <c r="AY1093" i="1"/>
  <c r="AY861" i="1"/>
  <c r="AY860" i="1"/>
  <c r="AY857" i="1"/>
  <c r="AY855" i="1"/>
  <c r="AY852" i="1"/>
  <c r="AY849" i="1"/>
  <c r="AY848" i="1"/>
  <c r="AY847" i="1"/>
  <c r="BA1007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861" i="1"/>
  <c r="BA860" i="1"/>
  <c r="BA857" i="1"/>
  <c r="BA855" i="1"/>
  <c r="BA852" i="1"/>
  <c r="BA849" i="1"/>
  <c r="BA848" i="1"/>
  <c r="BA847" i="1"/>
  <c r="AY834" i="1"/>
  <c r="AY820" i="1"/>
  <c r="AY819" i="1"/>
  <c r="AY818" i="1"/>
  <c r="AY817" i="1"/>
  <c r="AY816" i="1"/>
  <c r="AY815" i="1"/>
  <c r="AY814" i="1"/>
  <c r="AY813" i="1"/>
  <c r="AY812" i="1"/>
  <c r="AY811" i="1"/>
  <c r="AY810" i="1"/>
  <c r="AY809" i="1"/>
  <c r="AY808" i="1"/>
  <c r="AY807" i="1"/>
  <c r="AY806" i="1"/>
  <c r="AY805" i="1"/>
  <c r="AY804" i="1"/>
  <c r="AY803" i="1"/>
  <c r="AY802" i="1"/>
  <c r="AY797" i="1"/>
  <c r="AY796" i="1"/>
  <c r="AY795" i="1"/>
  <c r="AY794" i="1"/>
  <c r="AY791" i="1"/>
  <c r="AY773" i="1"/>
  <c r="AY770" i="1"/>
  <c r="AY768" i="1"/>
  <c r="AY767" i="1"/>
  <c r="AY766" i="1"/>
  <c r="AY765" i="1"/>
  <c r="AY764" i="1"/>
  <c r="AY763" i="1"/>
  <c r="AY759" i="1"/>
  <c r="AY758" i="1"/>
  <c r="AY757" i="1"/>
  <c r="AY756" i="1"/>
  <c r="AY755" i="1"/>
  <c r="AY754" i="1"/>
  <c r="AY753" i="1"/>
  <c r="AY752" i="1"/>
  <c r="AY751" i="1"/>
  <c r="AY750" i="1"/>
  <c r="AY749" i="1"/>
  <c r="AY748" i="1"/>
  <c r="AY747" i="1"/>
  <c r="AY746" i="1"/>
  <c r="AY745" i="1"/>
  <c r="AY744" i="1"/>
  <c r="AY743" i="1"/>
  <c r="AY740" i="1"/>
  <c r="AY739" i="1"/>
  <c r="AY738" i="1"/>
  <c r="AY737" i="1"/>
  <c r="AY736" i="1"/>
  <c r="AY733" i="1"/>
  <c r="AY731" i="1"/>
  <c r="AY730" i="1"/>
  <c r="AY729" i="1"/>
  <c r="AY728" i="1"/>
  <c r="AY727" i="1"/>
  <c r="AY726" i="1"/>
  <c r="AY725" i="1"/>
  <c r="AY720" i="1"/>
  <c r="AY719" i="1"/>
  <c r="AY718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72" i="1"/>
  <c r="AY564" i="1"/>
  <c r="AY556" i="1"/>
  <c r="AY555" i="1"/>
  <c r="AY554" i="1"/>
  <c r="AY545" i="1"/>
  <c r="AY543" i="1"/>
  <c r="AY542" i="1"/>
  <c r="AY520" i="1"/>
  <c r="AY515" i="1"/>
  <c r="AY514" i="1"/>
  <c r="AY513" i="1"/>
  <c r="AY512" i="1"/>
  <c r="AY510" i="1"/>
  <c r="AY501" i="1"/>
  <c r="AY500" i="1"/>
  <c r="AY497" i="1"/>
  <c r="AY496" i="1"/>
  <c r="AY493" i="1"/>
  <c r="AY491" i="1"/>
  <c r="AY488" i="1"/>
  <c r="AY487" i="1"/>
  <c r="AY484" i="1"/>
  <c r="AY483" i="1"/>
  <c r="AY482" i="1"/>
  <c r="AY481" i="1"/>
  <c r="AY480" i="1"/>
  <c r="AY479" i="1"/>
  <c r="AY478" i="1"/>
  <c r="AY477" i="1"/>
  <c r="AY476" i="1"/>
  <c r="AY475" i="1"/>
  <c r="AY469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37" i="1"/>
  <c r="AY436" i="1"/>
  <c r="AY435" i="1"/>
  <c r="AY434" i="1"/>
  <c r="AY433" i="1"/>
  <c r="AY432" i="1"/>
  <c r="AY428" i="1"/>
  <c r="AY427" i="1"/>
  <c r="AY423" i="1"/>
  <c r="AY422" i="1"/>
  <c r="AY421" i="1"/>
  <c r="AY420" i="1"/>
  <c r="AY419" i="1"/>
  <c r="AY418" i="1"/>
  <c r="AY415" i="1"/>
  <c r="AY411" i="1"/>
  <c r="AY409" i="1"/>
  <c r="AY406" i="1"/>
  <c r="AY405" i="1"/>
  <c r="AY402" i="1"/>
  <c r="AY400" i="1"/>
  <c r="AY308" i="1"/>
  <c r="AY271" i="1"/>
  <c r="AY270" i="1"/>
  <c r="AY269" i="1"/>
  <c r="AY268" i="1"/>
  <c r="AY267" i="1"/>
  <c r="AY264" i="1"/>
  <c r="AY263" i="1"/>
  <c r="AY262" i="1"/>
  <c r="AY260" i="1"/>
  <c r="AY259" i="1"/>
  <c r="AY257" i="1"/>
  <c r="AY256" i="1"/>
  <c r="AY254" i="1"/>
  <c r="AY253" i="1"/>
  <c r="AY252" i="1"/>
  <c r="AY250" i="1"/>
  <c r="AY249" i="1"/>
  <c r="AY247" i="1"/>
  <c r="AY246" i="1"/>
  <c r="AY244" i="1"/>
  <c r="AY243" i="1"/>
  <c r="AY242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18" i="1"/>
  <c r="AY214" i="1"/>
  <c r="AY206" i="1"/>
  <c r="AY202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7" i="1"/>
  <c r="AY176" i="1"/>
  <c r="AY174" i="1"/>
  <c r="AY173" i="1"/>
  <c r="AY168" i="1"/>
  <c r="AY167" i="1"/>
  <c r="AY165" i="1"/>
  <c r="AY164" i="1"/>
  <c r="AY162" i="1"/>
  <c r="AY161" i="1"/>
  <c r="AY159" i="1"/>
  <c r="AY158" i="1"/>
  <c r="AY156" i="1"/>
  <c r="AY155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1" i="1"/>
  <c r="AY120" i="1"/>
  <c r="AY119" i="1"/>
  <c r="AY118" i="1"/>
  <c r="AY117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BA834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770" i="1"/>
  <c r="BA768" i="1"/>
  <c r="BA767" i="1"/>
  <c r="BA766" i="1"/>
  <c r="BA765" i="1"/>
  <c r="BA764" i="1"/>
  <c r="BA763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0" i="1"/>
  <c r="BA739" i="1"/>
  <c r="BA738" i="1"/>
  <c r="BA737" i="1"/>
  <c r="BA736" i="1"/>
  <c r="BA733" i="1"/>
  <c r="BA730" i="1"/>
  <c r="BA729" i="1"/>
  <c r="BA728" i="1"/>
  <c r="BA727" i="1"/>
  <c r="BA726" i="1"/>
  <c r="BA725" i="1"/>
  <c r="BA720" i="1"/>
  <c r="BA719" i="1"/>
  <c r="BA718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285" i="1"/>
  <c r="BA284" i="1"/>
  <c r="BA283" i="1"/>
  <c r="CE1105" i="1"/>
  <c r="CE1104" i="1"/>
  <c r="CE1103" i="1"/>
  <c r="CE1100" i="1"/>
  <c r="CE1098" i="1"/>
  <c r="CE1096" i="1"/>
  <c r="CE1095" i="1"/>
  <c r="CE1094" i="1"/>
  <c r="CE1044" i="1"/>
  <c r="CE1040" i="1"/>
  <c r="CE1039" i="1"/>
  <c r="CE1034" i="1"/>
  <c r="CE1033" i="1"/>
  <c r="CE1032" i="1"/>
  <c r="CE1031" i="1"/>
  <c r="CE1027" i="1"/>
  <c r="CE1026" i="1"/>
  <c r="CE1012" i="1"/>
  <c r="CE1011" i="1"/>
  <c r="CE1009" i="1"/>
  <c r="CE1008" i="1"/>
  <c r="CE1003" i="1"/>
  <c r="CE1002" i="1"/>
  <c r="CE1000" i="1"/>
  <c r="CE999" i="1"/>
  <c r="CE998" i="1"/>
  <c r="CE997" i="1"/>
  <c r="CE996" i="1"/>
  <c r="CE995" i="1"/>
  <c r="CE994" i="1"/>
  <c r="CE993" i="1"/>
  <c r="CE992" i="1"/>
  <c r="CE991" i="1"/>
  <c r="CE990" i="1"/>
  <c r="CE989" i="1"/>
  <c r="CE988" i="1"/>
  <c r="CE987" i="1"/>
  <c r="CE986" i="1"/>
  <c r="CE985" i="1"/>
  <c r="CE984" i="1"/>
  <c r="CE983" i="1"/>
  <c r="CE982" i="1"/>
  <c r="CE981" i="1"/>
  <c r="CE980" i="1"/>
  <c r="CE979" i="1"/>
  <c r="CE978" i="1"/>
  <c r="CE970" i="1"/>
  <c r="CE969" i="1"/>
  <c r="CE968" i="1"/>
  <c r="CE967" i="1"/>
  <c r="CE966" i="1"/>
  <c r="CE965" i="1"/>
  <c r="CE964" i="1"/>
  <c r="CE963" i="1"/>
  <c r="CE962" i="1"/>
  <c r="CE961" i="1"/>
  <c r="CE960" i="1"/>
  <c r="CE959" i="1"/>
  <c r="CE958" i="1"/>
  <c r="CE957" i="1"/>
  <c r="CE956" i="1"/>
  <c r="CE955" i="1"/>
  <c r="CE954" i="1"/>
  <c r="CE953" i="1"/>
  <c r="CE951" i="1"/>
  <c r="CE950" i="1"/>
  <c r="CE948" i="1"/>
  <c r="CE947" i="1"/>
  <c r="CE945" i="1"/>
  <c r="CE944" i="1"/>
  <c r="CE943" i="1"/>
  <c r="CE942" i="1"/>
  <c r="CE941" i="1"/>
  <c r="CE940" i="1"/>
  <c r="CE939" i="1"/>
  <c r="CE938" i="1"/>
  <c r="CE937" i="1"/>
  <c r="CE936" i="1"/>
  <c r="CE935" i="1"/>
  <c r="CE930" i="1"/>
  <c r="CE929" i="1"/>
  <c r="CE928" i="1"/>
  <c r="CE927" i="1"/>
  <c r="CE926" i="1"/>
  <c r="CE925" i="1"/>
  <c r="CE924" i="1"/>
  <c r="CE923" i="1"/>
  <c r="CE922" i="1"/>
  <c r="CE921" i="1"/>
  <c r="CE920" i="1"/>
  <c r="CE916" i="1"/>
  <c r="CE915" i="1"/>
  <c r="CE913" i="1"/>
  <c r="CE912" i="1"/>
  <c r="CE911" i="1"/>
  <c r="CE909" i="1"/>
  <c r="CE907" i="1"/>
  <c r="CE906" i="1"/>
  <c r="CE905" i="1"/>
  <c r="CE904" i="1"/>
  <c r="CE900" i="1"/>
  <c r="CE899" i="1"/>
  <c r="CE898" i="1"/>
  <c r="CE897" i="1"/>
  <c r="CE896" i="1"/>
  <c r="CE895" i="1"/>
  <c r="CE894" i="1"/>
  <c r="CE893" i="1"/>
  <c r="CE891" i="1"/>
  <c r="CE890" i="1"/>
  <c r="CE888" i="1"/>
  <c r="CE887" i="1"/>
  <c r="CE882" i="1"/>
  <c r="CE881" i="1"/>
  <c r="CE877" i="1"/>
  <c r="CE876" i="1"/>
  <c r="CE874" i="1"/>
  <c r="CE873" i="1"/>
  <c r="CE872" i="1"/>
  <c r="CE861" i="1"/>
  <c r="CE860" i="1"/>
  <c r="CE857" i="1"/>
  <c r="CE855" i="1"/>
  <c r="CE852" i="1"/>
  <c r="CE849" i="1"/>
  <c r="CE848" i="1"/>
  <c r="CE847" i="1"/>
  <c r="CE834" i="1"/>
  <c r="CE820" i="1"/>
  <c r="CE819" i="1"/>
  <c r="CE818" i="1"/>
  <c r="CE817" i="1"/>
  <c r="CE816" i="1"/>
  <c r="CE815" i="1"/>
  <c r="CE814" i="1"/>
  <c r="CE813" i="1"/>
  <c r="CE812" i="1"/>
  <c r="CE811" i="1"/>
  <c r="CE810" i="1"/>
  <c r="CE809" i="1"/>
  <c r="CE808" i="1"/>
  <c r="CE807" i="1"/>
  <c r="CE806" i="1"/>
  <c r="CE805" i="1"/>
  <c r="CE804" i="1"/>
  <c r="CE803" i="1"/>
  <c r="CE802" i="1"/>
  <c r="CE777" i="1"/>
  <c r="CE770" i="1"/>
  <c r="CE769" i="1"/>
  <c r="CE768" i="1"/>
  <c r="CE767" i="1"/>
  <c r="CE766" i="1"/>
  <c r="CE765" i="1"/>
  <c r="CE764" i="1"/>
  <c r="CE763" i="1"/>
  <c r="CE762" i="1"/>
  <c r="CE761" i="1"/>
  <c r="CE759" i="1"/>
  <c r="CE741" i="1"/>
  <c r="CE740" i="1"/>
  <c r="CE739" i="1"/>
  <c r="CE738" i="1"/>
  <c r="CE737" i="1"/>
  <c r="CE736" i="1"/>
  <c r="CE733" i="1"/>
  <c r="CE729" i="1"/>
  <c r="CE728" i="1"/>
  <c r="CE727" i="1"/>
  <c r="CE726" i="1"/>
  <c r="CE725" i="1"/>
  <c r="CE720" i="1"/>
  <c r="CE719" i="1"/>
  <c r="CE718" i="1"/>
  <c r="CE698" i="1"/>
  <c r="CE697" i="1"/>
  <c r="CE696" i="1"/>
  <c r="CE695" i="1"/>
  <c r="CE694" i="1"/>
  <c r="CE693" i="1"/>
  <c r="CE692" i="1"/>
  <c r="CE688" i="1"/>
  <c r="CE687" i="1"/>
  <c r="CE686" i="1"/>
  <c r="CE685" i="1"/>
  <c r="CE684" i="1"/>
  <c r="CE683" i="1"/>
  <c r="CE682" i="1"/>
  <c r="CE681" i="1"/>
  <c r="CE680" i="1"/>
  <c r="CE679" i="1"/>
  <c r="CE676" i="1"/>
  <c r="CE675" i="1"/>
  <c r="CE674" i="1"/>
  <c r="CE673" i="1"/>
  <c r="CE672" i="1"/>
  <c r="CE670" i="1"/>
  <c r="CE665" i="1"/>
  <c r="CE664" i="1"/>
  <c r="CE663" i="1"/>
  <c r="CE662" i="1"/>
  <c r="CE661" i="1"/>
  <c r="CE660" i="1"/>
  <c r="CE659" i="1"/>
  <c r="CE658" i="1"/>
  <c r="CE657" i="1"/>
  <c r="CE656" i="1"/>
  <c r="CE655" i="1"/>
  <c r="CE654" i="1"/>
  <c r="CE653" i="1"/>
  <c r="CE652" i="1"/>
  <c r="CE651" i="1"/>
  <c r="CE650" i="1"/>
  <c r="CE649" i="1"/>
  <c r="CE648" i="1"/>
  <c r="CE647" i="1"/>
  <c r="CE646" i="1"/>
  <c r="CE645" i="1"/>
  <c r="CE644" i="1"/>
  <c r="CE643" i="1"/>
  <c r="CE642" i="1"/>
  <c r="CE641" i="1"/>
  <c r="CE640" i="1"/>
  <c r="CE639" i="1"/>
  <c r="CE638" i="1"/>
  <c r="CE637" i="1"/>
  <c r="CE636" i="1"/>
  <c r="CE635" i="1"/>
  <c r="CE634" i="1"/>
  <c r="CE632" i="1"/>
  <c r="CE631" i="1"/>
  <c r="CE628" i="1"/>
  <c r="CE626" i="1"/>
  <c r="CE598" i="1"/>
  <c r="CE597" i="1"/>
  <c r="CE596" i="1"/>
  <c r="CE595" i="1"/>
  <c r="CE593" i="1"/>
  <c r="CE585" i="1"/>
  <c r="CE584" i="1"/>
  <c r="CE581" i="1"/>
  <c r="CE580" i="1"/>
  <c r="CE579" i="1"/>
  <c r="CE578" i="1"/>
  <c r="CE577" i="1"/>
  <c r="CE576" i="1"/>
  <c r="CE575" i="1"/>
  <c r="CE574" i="1"/>
  <c r="CE277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06" i="1"/>
  <c r="CE201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7" i="1"/>
  <c r="CE176" i="1"/>
  <c r="CE174" i="1"/>
  <c r="CE173" i="1"/>
  <c r="CE168" i="1"/>
  <c r="CE167" i="1"/>
  <c r="CE166" i="1"/>
  <c r="CE165" i="1"/>
  <c r="CE164" i="1"/>
  <c r="CE162" i="1"/>
  <c r="CE161" i="1"/>
  <c r="CE159" i="1"/>
  <c r="CE158" i="1"/>
  <c r="CE156" i="1"/>
  <c r="CE155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26" i="1"/>
  <c r="CE33" i="1"/>
  <c r="BA23" i="1"/>
  <c r="BA33" i="1"/>
  <c r="AY23" i="1"/>
  <c r="AY33" i="1"/>
  <c r="AW23" i="1"/>
  <c r="AW33" i="1"/>
  <c r="AU38" i="1"/>
  <c r="AU41" i="1"/>
  <c r="AU42" i="1"/>
  <c r="AU43" i="1"/>
  <c r="AU44" i="1"/>
  <c r="AU49" i="1"/>
  <c r="AU50" i="1"/>
  <c r="AS33" i="1"/>
  <c r="AJ23" i="1"/>
  <c r="AJ33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F33" i="1"/>
  <c r="P23" i="1"/>
  <c r="P33" i="1"/>
  <c r="AX541" i="1" l="1"/>
  <c r="AY821" i="1"/>
  <c r="AL821" i="1"/>
  <c r="AY544" i="1"/>
  <c r="AR544" i="1"/>
  <c r="L531" i="1"/>
  <c r="AF531" i="1"/>
  <c r="AL530" i="1"/>
  <c r="R530" i="1"/>
  <c r="AS822" i="1"/>
  <c r="N821" i="1"/>
  <c r="R822" i="1"/>
  <c r="L280" i="1"/>
  <c r="D821" i="1"/>
  <c r="R821" i="1" s="1"/>
  <c r="G1062" i="1"/>
  <c r="AY1062" i="1" s="1"/>
  <c r="K1066" i="1"/>
  <c r="AF822" i="1"/>
  <c r="AU1108" i="1"/>
  <c r="AR1108" i="1"/>
  <c r="AS1108" i="1" s="1"/>
  <c r="G1066" i="1"/>
  <c r="D1066" i="1" s="1"/>
  <c r="D1065" i="1"/>
  <c r="L1065" i="1" s="1"/>
  <c r="D530" i="1"/>
  <c r="G1071" i="1"/>
  <c r="AT863" i="1"/>
  <c r="AR853" i="1"/>
  <c r="AS853" i="1" s="1"/>
  <c r="AU853" i="1"/>
  <c r="AF279" i="1"/>
  <c r="AL279" i="1"/>
  <c r="AL280" i="1"/>
  <c r="AX280" i="1"/>
  <c r="AF280" i="1"/>
  <c r="L279" i="1"/>
  <c r="R278" i="1"/>
  <c r="D529" i="1"/>
  <c r="AY721" i="1"/>
  <c r="AS721" i="1"/>
  <c r="AF544" i="1"/>
  <c r="AS544" i="1"/>
  <c r="G528" i="1"/>
  <c r="AL528" i="1" s="1"/>
  <c r="R529" i="1"/>
  <c r="L532" i="1"/>
  <c r="AY532" i="1"/>
  <c r="AF532" i="1"/>
  <c r="AS532" i="1"/>
  <c r="L544" i="1"/>
  <c r="L721" i="1"/>
  <c r="J721" i="1"/>
  <c r="L545" i="1"/>
  <c r="K1078" i="1"/>
  <c r="Q1067" i="1"/>
  <c r="K1067" i="1" s="1"/>
  <c r="L1067" i="1" s="1"/>
  <c r="Q1063" i="1"/>
  <c r="K1063" i="1" s="1"/>
  <c r="Q1073" i="1"/>
  <c r="D1078" i="1"/>
  <c r="G1076" i="1"/>
  <c r="D1076" i="1" s="1"/>
  <c r="L1076" i="1" s="1"/>
  <c r="G1064" i="1"/>
  <c r="D1064" i="1" s="1"/>
  <c r="L1064" i="1" s="1"/>
  <c r="D1077" i="1"/>
  <c r="L1077" i="1" s="1"/>
  <c r="G1075" i="1"/>
  <c r="D1074" i="1"/>
  <c r="L1074" i="1" s="1"/>
  <c r="G1063" i="1"/>
  <c r="BP28" i="1"/>
  <c r="BO28" i="1"/>
  <c r="BQ27" i="1"/>
  <c r="BP27" i="1"/>
  <c r="BO27" i="1"/>
  <c r="D1071" i="1" l="1"/>
  <c r="AY1071" i="1"/>
  <c r="G1061" i="1"/>
  <c r="AY1061" i="1" s="1"/>
  <c r="AY1063" i="1"/>
  <c r="D1062" i="1"/>
  <c r="L1062" i="1" s="1"/>
  <c r="L530" i="1"/>
  <c r="AF530" i="1"/>
  <c r="AY530" i="1"/>
  <c r="AS530" i="1"/>
  <c r="L821" i="1"/>
  <c r="L1066" i="1"/>
  <c r="AF821" i="1"/>
  <c r="AS821" i="1"/>
  <c r="L1078" i="1"/>
  <c r="D1075" i="1"/>
  <c r="L1075" i="1" s="1"/>
  <c r="G1072" i="1"/>
  <c r="G1050" i="1"/>
  <c r="AY1050" i="1" s="1"/>
  <c r="D1063" i="1"/>
  <c r="L1063" i="1"/>
  <c r="AR280" i="1"/>
  <c r="AS280" i="1" s="1"/>
  <c r="AY280" i="1"/>
  <c r="AY279" i="1"/>
  <c r="AR279" i="1"/>
  <c r="AS279" i="1" s="1"/>
  <c r="AX278" i="1"/>
  <c r="D528" i="1"/>
  <c r="AY528" i="1" s="1"/>
  <c r="R528" i="1"/>
  <c r="L529" i="1"/>
  <c r="AY529" i="1"/>
  <c r="AS529" i="1"/>
  <c r="AF529" i="1"/>
  <c r="Q1070" i="1"/>
  <c r="K1070" i="1" s="1"/>
  <c r="K1073" i="1"/>
  <c r="Q1051" i="1"/>
  <c r="Q1048" i="1" s="1"/>
  <c r="Q1090" i="1" s="1"/>
  <c r="Q1050" i="1"/>
  <c r="Q1061" i="1"/>
  <c r="G1073" i="1"/>
  <c r="G1070" i="1" s="1"/>
  <c r="AY1070" i="1" s="1"/>
  <c r="BS1001" i="1"/>
  <c r="BS999" i="1"/>
  <c r="BS998" i="1" s="1"/>
  <c r="BS996" i="1"/>
  <c r="BS995" i="1" s="1"/>
  <c r="BS993" i="1"/>
  <c r="BS992" i="1" s="1"/>
  <c r="BS990" i="1"/>
  <c r="BS989" i="1" s="1"/>
  <c r="BS987" i="1"/>
  <c r="BS986" i="1" s="1"/>
  <c r="BS984" i="1"/>
  <c r="BS983" i="1" s="1"/>
  <c r="BS981" i="1"/>
  <c r="BS980" i="1" s="1"/>
  <c r="BS973" i="1"/>
  <c r="BS1005" i="1" s="1"/>
  <c r="BV704" i="1"/>
  <c r="BZ778" i="1"/>
  <c r="BB778" i="1"/>
  <c r="I691" i="1"/>
  <c r="K701" i="1"/>
  <c r="D701" i="1"/>
  <c r="BB701" i="1" s="1"/>
  <c r="U700" i="1"/>
  <c r="K700" i="1" s="1"/>
  <c r="I700" i="1"/>
  <c r="K741" i="1"/>
  <c r="D736" i="1"/>
  <c r="D737" i="1"/>
  <c r="D738" i="1"/>
  <c r="D739" i="1"/>
  <c r="D740" i="1"/>
  <c r="D741" i="1"/>
  <c r="K696" i="1"/>
  <c r="U695" i="1"/>
  <c r="U691" i="1"/>
  <c r="K691" i="1" s="1"/>
  <c r="K692" i="1"/>
  <c r="K694" i="1"/>
  <c r="U693" i="1"/>
  <c r="K693" i="1" s="1"/>
  <c r="L693" i="1" s="1"/>
  <c r="D1072" i="1" l="1"/>
  <c r="AY1072" i="1"/>
  <c r="AS738" i="1"/>
  <c r="AQ738" i="1"/>
  <c r="AQ736" i="1"/>
  <c r="AS736" i="1"/>
  <c r="K695" i="1"/>
  <c r="L695" i="1" s="1"/>
  <c r="AD695" i="1"/>
  <c r="I699" i="1"/>
  <c r="D699" i="1" s="1"/>
  <c r="AF699" i="1" s="1"/>
  <c r="AQ741" i="1"/>
  <c r="AS741" i="1"/>
  <c r="AQ737" i="1"/>
  <c r="AS737" i="1"/>
  <c r="AQ740" i="1"/>
  <c r="AS740" i="1"/>
  <c r="BB700" i="1"/>
  <c r="AR701" i="1"/>
  <c r="AS701" i="1" s="1"/>
  <c r="CE701" i="1"/>
  <c r="AQ739" i="1"/>
  <c r="AS739" i="1"/>
  <c r="CE691" i="1"/>
  <c r="D691" i="1"/>
  <c r="L691" i="1" s="1"/>
  <c r="G1051" i="1"/>
  <c r="AY1051" i="1" s="1"/>
  <c r="L528" i="1"/>
  <c r="AS528" i="1"/>
  <c r="AF528" i="1"/>
  <c r="AX276" i="1"/>
  <c r="AX275" i="1"/>
  <c r="AR278" i="1"/>
  <c r="AR276" i="1" s="1"/>
  <c r="AR275" i="1" s="1"/>
  <c r="AY278" i="1"/>
  <c r="Q1049" i="1"/>
  <c r="Q1047" i="1"/>
  <c r="D1073" i="1"/>
  <c r="L1073" i="1" s="1"/>
  <c r="D700" i="1"/>
  <c r="AF701" i="1"/>
  <c r="L701" i="1"/>
  <c r="L740" i="1"/>
  <c r="J701" i="1"/>
  <c r="J700" i="1" s="1"/>
  <c r="L736" i="1"/>
  <c r="L739" i="1"/>
  <c r="AF741" i="1"/>
  <c r="J694" i="1"/>
  <c r="J693" i="1" s="1"/>
  <c r="L694" i="1"/>
  <c r="L738" i="1"/>
  <c r="J692" i="1"/>
  <c r="J691" i="1" s="1"/>
  <c r="L692" i="1"/>
  <c r="L737" i="1"/>
  <c r="AF738" i="1"/>
  <c r="AF737" i="1"/>
  <c r="AF736" i="1"/>
  <c r="K699" i="1"/>
  <c r="L699" i="1" s="1"/>
  <c r="L700" i="1"/>
  <c r="J696" i="1"/>
  <c r="J695" i="1" s="1"/>
  <c r="L696" i="1"/>
  <c r="L741" i="1"/>
  <c r="BS972" i="1"/>
  <c r="BS1006" i="1" s="1"/>
  <c r="BS933" i="1"/>
  <c r="U699" i="1"/>
  <c r="J741" i="1"/>
  <c r="AS691" i="1" l="1"/>
  <c r="AF691" i="1"/>
  <c r="BB699" i="1"/>
  <c r="AR700" i="1"/>
  <c r="AS700" i="1" s="1"/>
  <c r="CE700" i="1"/>
  <c r="Q1089" i="1"/>
  <c r="Q1088" i="1" s="1"/>
  <c r="Q1046" i="1"/>
  <c r="AF700" i="1"/>
  <c r="BS932" i="1"/>
  <c r="BS931" i="1" s="1"/>
  <c r="BS1004" i="1"/>
  <c r="BS971" i="1"/>
  <c r="BS1007" i="1" s="1"/>
  <c r="AR699" i="1" l="1"/>
  <c r="AS699" i="1" s="1"/>
  <c r="CE699" i="1"/>
  <c r="F760" i="1"/>
  <c r="G760" i="1"/>
  <c r="H760" i="1"/>
  <c r="I760" i="1"/>
  <c r="BY288" i="1"/>
  <c r="BU284" i="1"/>
  <c r="BY286" i="1"/>
  <c r="BY282" i="1"/>
  <c r="BY281" i="1" s="1"/>
  <c r="BU281" i="1" s="1"/>
  <c r="BT281" i="1" s="1"/>
  <c r="AR284" i="1"/>
  <c r="BQ284" i="1"/>
  <c r="Q282" i="1"/>
  <c r="BJ284" i="1"/>
  <c r="BF284" i="1"/>
  <c r="BF283" i="1" s="1"/>
  <c r="BE283" i="1" s="1"/>
  <c r="AB284" i="1"/>
  <c r="AA284" i="1"/>
  <c r="V284" i="1"/>
  <c r="AY284" i="1"/>
  <c r="AX283" i="1"/>
  <c r="AT283" i="1"/>
  <c r="AK283" i="1"/>
  <c r="AG283" i="1"/>
  <c r="Q283" i="1"/>
  <c r="M283" i="1"/>
  <c r="G283" i="1"/>
  <c r="E283" i="1"/>
  <c r="BM282" i="1"/>
  <c r="BL282" i="1"/>
  <c r="BK282" i="1"/>
  <c r="BI282" i="1"/>
  <c r="BH282" i="1"/>
  <c r="BD282" i="1"/>
  <c r="BC282" i="1"/>
  <c r="AX282" i="1"/>
  <c r="AT282" i="1"/>
  <c r="AK282" i="1"/>
  <c r="AE282" i="1" s="1"/>
  <c r="AC282" i="1"/>
  <c r="AB282" i="1"/>
  <c r="AA282" i="1"/>
  <c r="Y282" i="1"/>
  <c r="X282" i="1"/>
  <c r="W282" i="1"/>
  <c r="G282" i="1"/>
  <c r="AY282" i="1" s="1"/>
  <c r="BV281" i="1"/>
  <c r="BO281" i="1"/>
  <c r="BJ281" i="1"/>
  <c r="AG281" i="1"/>
  <c r="AB281" i="1"/>
  <c r="V281" i="1"/>
  <c r="M281" i="1"/>
  <c r="E281" i="1"/>
  <c r="AA281" i="1" s="1"/>
  <c r="AQ760" i="1" l="1"/>
  <c r="CE760" i="1"/>
  <c r="Z281" i="1"/>
  <c r="AH1106" i="1"/>
  <c r="E28" i="1"/>
  <c r="N28" i="1" s="1"/>
  <c r="Z284" i="1"/>
  <c r="AT281" i="1"/>
  <c r="BF281" i="1"/>
  <c r="BE281" i="1" s="1"/>
  <c r="G281" i="1"/>
  <c r="BJ282" i="1"/>
  <c r="Z282" i="1"/>
  <c r="K283" i="1"/>
  <c r="AE283" i="1"/>
  <c r="AF284" i="1"/>
  <c r="AR283" i="1"/>
  <c r="AR282" i="1"/>
  <c r="AS282" i="1" s="1"/>
  <c r="BA282" i="1"/>
  <c r="AF732" i="1"/>
  <c r="AS732" i="1"/>
  <c r="AU732" i="1"/>
  <c r="AF282" i="1"/>
  <c r="L284" i="1"/>
  <c r="AS284" i="1"/>
  <c r="J284" i="1"/>
  <c r="J282" i="1" s="1"/>
  <c r="J281" i="1" s="1"/>
  <c r="V282" i="1"/>
  <c r="BE284" i="1"/>
  <c r="AP284" i="1"/>
  <c r="BU282" i="1"/>
  <c r="BT282" i="1" s="1"/>
  <c r="BX284" i="1"/>
  <c r="BN284" i="1"/>
  <c r="BT284" i="1" s="1"/>
  <c r="Q281" i="1"/>
  <c r="D283" i="1"/>
  <c r="AK281" i="1"/>
  <c r="BF282" i="1"/>
  <c r="BE282" i="1" s="1"/>
  <c r="BQ282" i="1"/>
  <c r="AX281" i="1"/>
  <c r="AY217" i="1"/>
  <c r="AY216" i="1"/>
  <c r="G28" i="1"/>
  <c r="G27" i="1"/>
  <c r="AO977" i="1"/>
  <c r="AO976" i="1"/>
  <c r="AO933" i="1" s="1"/>
  <c r="AO975" i="1"/>
  <c r="AO932" i="1" s="1"/>
  <c r="BO1058" i="1"/>
  <c r="BN1058" i="1" s="1"/>
  <c r="BO1051" i="1"/>
  <c r="BO1048" i="1" s="1"/>
  <c r="BN1048" i="1" s="1"/>
  <c r="BO1050" i="1"/>
  <c r="BN1050" i="1" s="1"/>
  <c r="AE1087" i="1"/>
  <c r="AE1086" i="1"/>
  <c r="AE1078" i="1"/>
  <c r="AE1069" i="1"/>
  <c r="AE1068" i="1"/>
  <c r="AE1079" i="1"/>
  <c r="AE1070" i="1"/>
  <c r="AE1061" i="1"/>
  <c r="F1049" i="1"/>
  <c r="D1053" i="1"/>
  <c r="AT1053" i="1" s="1"/>
  <c r="D1054" i="1"/>
  <c r="AT1054" i="1" s="1"/>
  <c r="D1056" i="1"/>
  <c r="AT1056" i="1" s="1"/>
  <c r="D1057" i="1"/>
  <c r="AT1057" i="1" s="1"/>
  <c r="E1055" i="1"/>
  <c r="AH1055" i="1" s="1"/>
  <c r="E1052" i="1"/>
  <c r="AH1052" i="1" s="1"/>
  <c r="E1051" i="1"/>
  <c r="AH1051" i="1" s="1"/>
  <c r="E1050" i="1"/>
  <c r="D1087" i="1"/>
  <c r="L1087" i="1" s="1"/>
  <c r="D1086" i="1"/>
  <c r="L1086" i="1" s="1"/>
  <c r="D1079" i="1"/>
  <c r="L1079" i="1" s="1"/>
  <c r="D1069" i="1"/>
  <c r="L1069" i="1" s="1"/>
  <c r="D1068" i="1"/>
  <c r="L1068" i="1" s="1"/>
  <c r="BO213" i="1"/>
  <c r="BO209" i="1" s="1"/>
  <c r="BO212" i="1"/>
  <c r="BO208" i="1" s="1"/>
  <c r="BQ239" i="1"/>
  <c r="BQ238" i="1"/>
  <c r="BQ224" i="1"/>
  <c r="BQ221" i="1" s="1"/>
  <c r="BQ223" i="1"/>
  <c r="BQ220" i="1" s="1"/>
  <c r="BQ215" i="1"/>
  <c r="AK215" i="1"/>
  <c r="AK223" i="1"/>
  <c r="AK220" i="1" s="1"/>
  <c r="AK224" i="1"/>
  <c r="AK221" i="1" s="1"/>
  <c r="AG215" i="1"/>
  <c r="AG207" i="1" s="1"/>
  <c r="E212" i="1"/>
  <c r="E210" i="1"/>
  <c r="E209" i="1"/>
  <c r="BX267" i="1"/>
  <c r="BX266" i="1"/>
  <c r="AK403" i="1"/>
  <c r="AE405" i="1"/>
  <c r="Q511" i="1"/>
  <c r="Q510" i="1" s="1"/>
  <c r="K510" i="1" s="1"/>
  <c r="AR520" i="1"/>
  <c r="J514" i="1"/>
  <c r="K514" i="1"/>
  <c r="L514" i="1" s="1"/>
  <c r="AR513" i="1"/>
  <c r="AS513" i="1" s="1"/>
  <c r="AP513" i="1"/>
  <c r="K513" i="1"/>
  <c r="L513" i="1" s="1"/>
  <c r="J513" i="1"/>
  <c r="AR512" i="1"/>
  <c r="AP512" i="1"/>
  <c r="AE512" i="1"/>
  <c r="AA512" i="1"/>
  <c r="Z512" i="1" s="1"/>
  <c r="V512" i="1"/>
  <c r="K512" i="1"/>
  <c r="J512" i="1"/>
  <c r="D512" i="1"/>
  <c r="AX511" i="1"/>
  <c r="AT511" i="1"/>
  <c r="AK511" i="1"/>
  <c r="AA511" i="1"/>
  <c r="Z511" i="1" s="1"/>
  <c r="V511" i="1"/>
  <c r="M511" i="1"/>
  <c r="G511" i="1"/>
  <c r="D511" i="1" s="1"/>
  <c r="D510" i="1"/>
  <c r="AP402" i="1"/>
  <c r="AR402" i="1"/>
  <c r="AS402" i="1" s="1"/>
  <c r="J402" i="1"/>
  <c r="L402" i="1"/>
  <c r="G490" i="1"/>
  <c r="AL490" i="1" s="1"/>
  <c r="Q486" i="1"/>
  <c r="G486" i="1"/>
  <c r="AL486" i="1" s="1"/>
  <c r="AP476" i="1"/>
  <c r="AP474" i="1" s="1"/>
  <c r="AP473" i="1" s="1"/>
  <c r="E1047" i="1" l="1"/>
  <c r="AH1047" i="1" s="1"/>
  <c r="AH1050" i="1"/>
  <c r="AY283" i="1"/>
  <c r="AN283" i="1"/>
  <c r="AY281" i="1"/>
  <c r="AL27" i="1"/>
  <c r="R27" i="1"/>
  <c r="L512" i="1"/>
  <c r="AE511" i="1"/>
  <c r="AF511" i="1" s="1"/>
  <c r="AL511" i="1"/>
  <c r="AR1057" i="1"/>
  <c r="AS1057" i="1" s="1"/>
  <c r="AU1057" i="1"/>
  <c r="AT1055" i="1"/>
  <c r="AR1055" i="1" s="1"/>
  <c r="AR1056" i="1"/>
  <c r="AU1056" i="1"/>
  <c r="AT1052" i="1"/>
  <c r="AR1052" i="1" s="1"/>
  <c r="AR1053" i="1"/>
  <c r="AS1053" i="1" s="1"/>
  <c r="AU1053" i="1"/>
  <c r="AR1054" i="1"/>
  <c r="AS1054" i="1" s="1"/>
  <c r="AU1054" i="1"/>
  <c r="AE398" i="1"/>
  <c r="AK122" i="1"/>
  <c r="AF281" i="1"/>
  <c r="AY511" i="1"/>
  <c r="AS512" i="1"/>
  <c r="AF512" i="1"/>
  <c r="AF283" i="1"/>
  <c r="BQ237" i="1"/>
  <c r="AX485" i="1"/>
  <c r="AY486" i="1"/>
  <c r="D1052" i="1"/>
  <c r="AF1052" i="1" s="1"/>
  <c r="E1048" i="1"/>
  <c r="AH1048" i="1" s="1"/>
  <c r="D1055" i="1"/>
  <c r="AF1055" i="1" s="1"/>
  <c r="AY490" i="1"/>
  <c r="AP520" i="1"/>
  <c r="AS520" i="1"/>
  <c r="AX403" i="1"/>
  <c r="AH210" i="1"/>
  <c r="AU210" i="1"/>
  <c r="E211" i="1"/>
  <c r="AP511" i="1"/>
  <c r="AH209" i="1"/>
  <c r="E1049" i="1"/>
  <c r="AH1049" i="1" s="1"/>
  <c r="BQ281" i="1"/>
  <c r="BX281" i="1" s="1"/>
  <c r="AR281" i="1"/>
  <c r="AS281" i="1" s="1"/>
  <c r="BA281" i="1"/>
  <c r="AH212" i="1"/>
  <c r="AF1054" i="1"/>
  <c r="AF1079" i="1"/>
  <c r="AF510" i="1"/>
  <c r="L510" i="1"/>
  <c r="AS510" i="1"/>
  <c r="AF1086" i="1"/>
  <c r="AF1057" i="1"/>
  <c r="AF1087" i="1"/>
  <c r="AF1053" i="1"/>
  <c r="AF1056" i="1"/>
  <c r="AS1056" i="1"/>
  <c r="AS283" i="1"/>
  <c r="L283" i="1"/>
  <c r="D1070" i="1"/>
  <c r="L1070" i="1" s="1"/>
  <c r="AF1078" i="1"/>
  <c r="D1051" i="1"/>
  <c r="AF1069" i="1"/>
  <c r="G1048" i="1"/>
  <c r="D1061" i="1"/>
  <c r="AF1068" i="1"/>
  <c r="G1047" i="1"/>
  <c r="AP282" i="1"/>
  <c r="AP281" i="1" s="1"/>
  <c r="AP288" i="1"/>
  <c r="AK1090" i="1"/>
  <c r="BQ219" i="1"/>
  <c r="E1046" i="1"/>
  <c r="G1049" i="1"/>
  <c r="AY1049" i="1" s="1"/>
  <c r="AO974" i="1"/>
  <c r="L282" i="1"/>
  <c r="BX282" i="1"/>
  <c r="BN282" i="1"/>
  <c r="BO211" i="1"/>
  <c r="E208" i="1"/>
  <c r="D1050" i="1"/>
  <c r="AO931" i="1"/>
  <c r="AX215" i="1"/>
  <c r="AO971" i="1"/>
  <c r="BN1051" i="1"/>
  <c r="BO1049" i="1"/>
  <c r="BN1049" i="1" s="1"/>
  <c r="BO1047" i="1"/>
  <c r="AK219" i="1"/>
  <c r="AK237" i="1"/>
  <c r="AR511" i="1"/>
  <c r="AS511" i="1" s="1"/>
  <c r="K511" i="1"/>
  <c r="L511" i="1" s="1"/>
  <c r="J511" i="1"/>
  <c r="J510" i="1" s="1"/>
  <c r="AH1046" i="1" l="1"/>
  <c r="BN281" i="1"/>
  <c r="AU1055" i="1"/>
  <c r="AK66" i="1"/>
  <c r="AS1052" i="1"/>
  <c r="AH208" i="1"/>
  <c r="E1090" i="1"/>
  <c r="AH211" i="1"/>
  <c r="AS1055" i="1"/>
  <c r="AF1070" i="1"/>
  <c r="G1090" i="1"/>
  <c r="G1046" i="1"/>
  <c r="D1048" i="1"/>
  <c r="AF1051" i="1"/>
  <c r="AF1050" i="1"/>
  <c r="G1089" i="1"/>
  <c r="D1047" i="1"/>
  <c r="AF1061" i="1"/>
  <c r="S288" i="1"/>
  <c r="S286" i="1"/>
  <c r="L281" i="1"/>
  <c r="AK1089" i="1"/>
  <c r="AK1088" i="1" s="1"/>
  <c r="BO1046" i="1"/>
  <c r="BN1046" i="1" s="1"/>
  <c r="BN1047" i="1"/>
  <c r="S305" i="1" l="1"/>
  <c r="T288" i="1"/>
  <c r="S303" i="1"/>
  <c r="AK64" i="1"/>
  <c r="AF1048" i="1"/>
  <c r="AF1047" i="1"/>
  <c r="G1088" i="1"/>
  <c r="AP979" i="1"/>
  <c r="AP978" i="1"/>
  <c r="AR979" i="1"/>
  <c r="AS979" i="1" s="1"/>
  <c r="AR978" i="1"/>
  <c r="AS978" i="1" s="1"/>
  <c r="AP977" i="1" l="1"/>
  <c r="BV1051" i="1"/>
  <c r="BV1050" i="1"/>
  <c r="BV1047" i="1" s="1"/>
  <c r="BV1058" i="1"/>
  <c r="BU1058" i="1" s="1"/>
  <c r="BT1058" i="1" s="1"/>
  <c r="BX1051" i="1"/>
  <c r="BX1048" i="1" s="1"/>
  <c r="BW1051" i="1"/>
  <c r="BW1048" i="1" s="1"/>
  <c r="BX1050" i="1"/>
  <c r="BW1050" i="1"/>
  <c r="AV1051" i="1"/>
  <c r="AT1051" i="1"/>
  <c r="AV1050" i="1"/>
  <c r="AT1050" i="1"/>
  <c r="M1051" i="1"/>
  <c r="N1051" i="1" s="1"/>
  <c r="M1050" i="1"/>
  <c r="N1050" i="1" s="1"/>
  <c r="K1061" i="1"/>
  <c r="L1061" i="1" s="1"/>
  <c r="AT1047" i="1" l="1"/>
  <c r="AU1047" i="1" s="1"/>
  <c r="AU1050" i="1"/>
  <c r="AT1048" i="1"/>
  <c r="AU1048" i="1" s="1"/>
  <c r="AU1051" i="1"/>
  <c r="AV1048" i="1"/>
  <c r="AV1047" i="1"/>
  <c r="AP1070" i="1"/>
  <c r="AP1079" i="1"/>
  <c r="AR1051" i="1"/>
  <c r="AP1086" i="1"/>
  <c r="AP1087" i="1"/>
  <c r="AP1069" i="1"/>
  <c r="AP1068" i="1"/>
  <c r="AP1078" i="1"/>
  <c r="K1051" i="1"/>
  <c r="K1050" i="1"/>
  <c r="BV1049" i="1"/>
  <c r="BU1050" i="1"/>
  <c r="BT1050" i="1" s="1"/>
  <c r="AR1050" i="1"/>
  <c r="BU1051" i="1"/>
  <c r="BT1051" i="1" s="1"/>
  <c r="BW1049" i="1"/>
  <c r="AV1049" i="1"/>
  <c r="BV1048" i="1"/>
  <c r="BW1047" i="1"/>
  <c r="BW1046" i="1" s="1"/>
  <c r="BX1047" i="1"/>
  <c r="BX1049" i="1"/>
  <c r="AT1089" i="1"/>
  <c r="AT1049" i="1"/>
  <c r="AU1049" i="1" s="1"/>
  <c r="AV1046" i="1" l="1"/>
  <c r="AR1047" i="1"/>
  <c r="AP1047" i="1" s="1"/>
  <c r="AT1046" i="1"/>
  <c r="AU1046" i="1" s="1"/>
  <c r="AX1090" i="1"/>
  <c r="AY1090" i="1" s="1"/>
  <c r="AS1047" i="1"/>
  <c r="AX1089" i="1"/>
  <c r="AY1089" i="1" s="1"/>
  <c r="AT1090" i="1"/>
  <c r="AU1090" i="1" s="1"/>
  <c r="AP1050" i="1"/>
  <c r="AS1050" i="1"/>
  <c r="AP1051" i="1"/>
  <c r="AS1051" i="1"/>
  <c r="AP1061" i="1"/>
  <c r="J1051" i="1"/>
  <c r="L1051" i="1"/>
  <c r="J1050" i="1"/>
  <c r="L1050" i="1"/>
  <c r="BU1049" i="1"/>
  <c r="BT1049" i="1" s="1"/>
  <c r="AR1049" i="1"/>
  <c r="AP1049" i="1" s="1"/>
  <c r="AR1048" i="1"/>
  <c r="BU1048" i="1"/>
  <c r="BT1048" i="1" s="1"/>
  <c r="BV1046" i="1"/>
  <c r="BX1046" i="1"/>
  <c r="BU1047" i="1"/>
  <c r="BT1047" i="1" s="1"/>
  <c r="J1087" i="1"/>
  <c r="J1086" i="1"/>
  <c r="M1079" i="1"/>
  <c r="J1078" i="1"/>
  <c r="J1069" i="1"/>
  <c r="J1068" i="1"/>
  <c r="K1060" i="1"/>
  <c r="K1059" i="1"/>
  <c r="K1058" i="1"/>
  <c r="K1057" i="1"/>
  <c r="K1056" i="1"/>
  <c r="M1055" i="1"/>
  <c r="M1052" i="1"/>
  <c r="K1054" i="1"/>
  <c r="K1053" i="1"/>
  <c r="AM1090" i="1"/>
  <c r="AH1090" i="1"/>
  <c r="U1090" i="1"/>
  <c r="S1090" i="1"/>
  <c r="I1090" i="1"/>
  <c r="H1090" i="1"/>
  <c r="AO1089" i="1"/>
  <c r="AO1088" i="1" s="1"/>
  <c r="AM1089" i="1"/>
  <c r="AG1089" i="1"/>
  <c r="U1089" i="1"/>
  <c r="U1088" i="1" s="1"/>
  <c r="S1089" i="1"/>
  <c r="I1089" i="1"/>
  <c r="H1089" i="1"/>
  <c r="E1089" i="1"/>
  <c r="AU1089" i="1" s="1"/>
  <c r="H1088" i="1"/>
  <c r="D1058" i="1"/>
  <c r="J1061" i="1"/>
  <c r="J1070" i="1"/>
  <c r="I1049" i="1"/>
  <c r="K1052" i="1" l="1"/>
  <c r="L1052" i="1" s="1"/>
  <c r="N1052" i="1"/>
  <c r="K1055" i="1"/>
  <c r="L1055" i="1" s="1"/>
  <c r="N1055" i="1"/>
  <c r="AM1088" i="1"/>
  <c r="I1088" i="1"/>
  <c r="AR1090" i="1"/>
  <c r="AT1088" i="1"/>
  <c r="AR1046" i="1"/>
  <c r="AP1048" i="1"/>
  <c r="AP1046" i="1" s="1"/>
  <c r="AS1048" i="1"/>
  <c r="D1049" i="1"/>
  <c r="AS1049" i="1" s="1"/>
  <c r="J1079" i="1"/>
  <c r="L1058" i="1"/>
  <c r="AX1088" i="1"/>
  <c r="AY1088" i="1" s="1"/>
  <c r="AF1058" i="1"/>
  <c r="AG1088" i="1"/>
  <c r="AH1089" i="1"/>
  <c r="J1056" i="1"/>
  <c r="L1056" i="1"/>
  <c r="J1057" i="1"/>
  <c r="L1057" i="1"/>
  <c r="J1059" i="1"/>
  <c r="L1059" i="1"/>
  <c r="J1053" i="1"/>
  <c r="L1053" i="1"/>
  <c r="J1060" i="1"/>
  <c r="L1060" i="1"/>
  <c r="J1054" i="1"/>
  <c r="L1054" i="1"/>
  <c r="AE1090" i="1"/>
  <c r="D1089" i="1"/>
  <c r="E1088" i="1"/>
  <c r="D1090" i="1"/>
  <c r="J1058" i="1"/>
  <c r="S1088" i="1"/>
  <c r="J1052" i="1"/>
  <c r="J1055" i="1"/>
  <c r="AE1089" i="1"/>
  <c r="AR1089" i="1"/>
  <c r="BT1046" i="1"/>
  <c r="BU1046" i="1"/>
  <c r="M1048" i="1"/>
  <c r="N1048" i="1" s="1"/>
  <c r="I1046" i="1"/>
  <c r="AR1088" i="1" l="1"/>
  <c r="D1088" i="1"/>
  <c r="AP1090" i="1"/>
  <c r="AF1049" i="1"/>
  <c r="AH1088" i="1"/>
  <c r="AU1088" i="1"/>
  <c r="D1046" i="1"/>
  <c r="AF1046" i="1" s="1"/>
  <c r="AE1088" i="1"/>
  <c r="AF1088" i="1" s="1"/>
  <c r="AF1090" i="1"/>
  <c r="AS1090" i="1"/>
  <c r="AS1088" i="1"/>
  <c r="AF1089" i="1"/>
  <c r="AS1089" i="1"/>
  <c r="AP1089" i="1"/>
  <c r="M1090" i="1"/>
  <c r="N1090" i="1" s="1"/>
  <c r="K1048" i="1"/>
  <c r="M1047" i="1"/>
  <c r="N1047" i="1" s="1"/>
  <c r="M1049" i="1"/>
  <c r="K1049" i="1" l="1"/>
  <c r="N1049" i="1"/>
  <c r="AP1088" i="1"/>
  <c r="AS1046" i="1"/>
  <c r="J1049" i="1"/>
  <c r="L1049" i="1"/>
  <c r="J1048" i="1"/>
  <c r="L1048" i="1"/>
  <c r="M1089" i="1"/>
  <c r="N1089" i="1" s="1"/>
  <c r="K1047" i="1"/>
  <c r="K1090" i="1"/>
  <c r="M1046" i="1"/>
  <c r="N1046" i="1" s="1"/>
  <c r="J1090" i="1" l="1"/>
  <c r="L1090" i="1"/>
  <c r="J1047" i="1"/>
  <c r="J1046" i="1" s="1"/>
  <c r="L1047" i="1"/>
  <c r="K1046" i="1"/>
  <c r="L1046" i="1" s="1"/>
  <c r="M1088" i="1"/>
  <c r="K1089" i="1"/>
  <c r="K1088" i="1" l="1"/>
  <c r="L1088" i="1" s="1"/>
  <c r="N1088" i="1"/>
  <c r="J1089" i="1"/>
  <c r="L1089" i="1"/>
  <c r="AE216" i="1"/>
  <c r="BB976" i="1" l="1"/>
  <c r="CE976" i="1" s="1"/>
  <c r="BB977" i="1"/>
  <c r="AR977" i="1" l="1"/>
  <c r="AS977" i="1" s="1"/>
  <c r="CE977" i="1"/>
  <c r="AP976" i="1"/>
  <c r="AZ309" i="1" l="1"/>
  <c r="O864" i="1" l="1"/>
  <c r="AA852" i="1"/>
  <c r="J852" i="1" l="1"/>
  <c r="J864" i="1" s="1"/>
  <c r="AR788" i="1" l="1"/>
  <c r="AY792" i="1"/>
  <c r="K543" i="1"/>
  <c r="K542" i="1"/>
  <c r="J426" i="1"/>
  <c r="J427" i="1"/>
  <c r="J428" i="1"/>
  <c r="AY788" i="1" l="1"/>
  <c r="AP788" i="1"/>
  <c r="AP787" i="1" s="1"/>
  <c r="AY800" i="1"/>
  <c r="Q490" i="1" l="1"/>
  <c r="AX417" i="1"/>
  <c r="AX429" i="1"/>
  <c r="AY429" i="1" s="1"/>
  <c r="AX430" i="1"/>
  <c r="AX431" i="1"/>
  <c r="AX468" i="1"/>
  <c r="AX472" i="1"/>
  <c r="Q398" i="1"/>
  <c r="AR400" i="1"/>
  <c r="AP400" i="1"/>
  <c r="AP399" i="1" s="1"/>
  <c r="AE400" i="1"/>
  <c r="AA400" i="1"/>
  <c r="Z400" i="1" s="1"/>
  <c r="V400" i="1"/>
  <c r="AT399" i="1"/>
  <c r="AA399" i="1"/>
  <c r="Z399" i="1" s="1"/>
  <c r="V399" i="1"/>
  <c r="M399" i="1"/>
  <c r="AY399" i="1" l="1"/>
  <c r="AX471" i="1"/>
  <c r="AY472" i="1"/>
  <c r="AX467" i="1"/>
  <c r="AX416" i="1"/>
  <c r="D399" i="1"/>
  <c r="G398" i="1"/>
  <c r="R398" i="1" s="1"/>
  <c r="AR399" i="1"/>
  <c r="AX398" i="1"/>
  <c r="AX470" i="1"/>
  <c r="K400" i="1"/>
  <c r="J400" i="1"/>
  <c r="D400" i="1"/>
  <c r="AS400" i="1" s="1"/>
  <c r="D398" i="1" l="1"/>
  <c r="AF398" i="1" s="1"/>
  <c r="AL398" i="1"/>
  <c r="AS399" i="1"/>
  <c r="L400" i="1"/>
  <c r="AF400" i="1"/>
  <c r="AY398" i="1"/>
  <c r="AR398" i="1"/>
  <c r="K399" i="1"/>
  <c r="J399" i="1"/>
  <c r="J398" i="1" s="1"/>
  <c r="AS398" i="1" l="1"/>
  <c r="K398" i="1"/>
  <c r="L398" i="1" s="1"/>
  <c r="L399" i="1"/>
  <c r="BV213" i="1" l="1"/>
  <c r="BV212" i="1"/>
  <c r="BT1003" i="1" l="1"/>
  <c r="BU1001" i="1"/>
  <c r="BT1001" i="1" s="1"/>
  <c r="BZ1001" i="1"/>
  <c r="BB933" i="1" l="1"/>
  <c r="CE973" i="1"/>
  <c r="BT1002" i="1"/>
  <c r="BB1001" i="1"/>
  <c r="CE1001" i="1" s="1"/>
  <c r="BT116" i="1" l="1"/>
  <c r="BT115" i="1"/>
  <c r="BT114" i="1" s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2" i="1"/>
  <c r="BT218" i="1"/>
  <c r="BT217" i="1"/>
  <c r="BT216" i="1"/>
  <c r="BT214" i="1"/>
  <c r="BT213" i="1"/>
  <c r="BT212" i="1"/>
  <c r="BT210" i="1"/>
  <c r="BT65" i="1" s="1"/>
  <c r="AV836" i="1"/>
  <c r="BZ311" i="1"/>
  <c r="BY311" i="1"/>
  <c r="BX311" i="1"/>
  <c r="BW311" i="1"/>
  <c r="BV311" i="1"/>
  <c r="BB311" i="1"/>
  <c r="AZ311" i="1"/>
  <c r="F311" i="1"/>
  <c r="G311" i="1"/>
  <c r="H311" i="1"/>
  <c r="AH311" i="1" l="1"/>
  <c r="N311" i="1"/>
  <c r="CE311" i="1"/>
  <c r="AU311" i="1"/>
  <c r="AR311" i="1"/>
  <c r="BU311" i="1"/>
  <c r="BT211" i="1"/>
  <c r="BT215" i="1"/>
  <c r="BU253" i="1"/>
  <c r="J253" i="1"/>
  <c r="BX259" i="1"/>
  <c r="AP260" i="1"/>
  <c r="AP258" i="1" s="1"/>
  <c r="AP257" i="1"/>
  <c r="AP255" i="1" s="1"/>
  <c r="J257" i="1"/>
  <c r="J255" i="1" s="1"/>
  <c r="BU974" i="1" l="1"/>
  <c r="BU1000" i="1"/>
  <c r="BZ999" i="1"/>
  <c r="BU997" i="1"/>
  <c r="BZ996" i="1"/>
  <c r="BU994" i="1"/>
  <c r="BZ993" i="1"/>
  <c r="BU993" i="1" s="1"/>
  <c r="BZ990" i="1"/>
  <c r="BU990" i="1" s="1"/>
  <c r="BU988" i="1"/>
  <c r="BZ987" i="1"/>
  <c r="BU987" i="1" s="1"/>
  <c r="BU985" i="1"/>
  <c r="BZ984" i="1"/>
  <c r="BU984" i="1" s="1"/>
  <c r="BZ981" i="1"/>
  <c r="BB975" i="1"/>
  <c r="CE975" i="1" s="1"/>
  <c r="BU976" i="1"/>
  <c r="BN976" i="1"/>
  <c r="AR976" i="1"/>
  <c r="AS976" i="1" s="1"/>
  <c r="Z976" i="1"/>
  <c r="V976" i="1"/>
  <c r="BU975" i="1"/>
  <c r="BN975" i="1"/>
  <c r="Z975" i="1"/>
  <c r="V975" i="1"/>
  <c r="AP975" i="1" l="1"/>
  <c r="BB974" i="1"/>
  <c r="CE974" i="1" s="1"/>
  <c r="BZ972" i="1"/>
  <c r="BZ932" i="1" s="1"/>
  <c r="CE972" i="1"/>
  <c r="BU982" i="1"/>
  <c r="BZ973" i="1"/>
  <c r="BZ933" i="1" s="1"/>
  <c r="BZ989" i="1"/>
  <c r="BU989" i="1" s="1"/>
  <c r="BZ983" i="1"/>
  <c r="BU983" i="1" s="1"/>
  <c r="BZ986" i="1"/>
  <c r="BU986" i="1" s="1"/>
  <c r="BU991" i="1"/>
  <c r="BZ980" i="1"/>
  <c r="BU980" i="1" s="1"/>
  <c r="BU981" i="1"/>
  <c r="BZ992" i="1"/>
  <c r="BU992" i="1" s="1"/>
  <c r="BZ998" i="1"/>
  <c r="BU998" i="1" s="1"/>
  <c r="BU999" i="1"/>
  <c r="BZ995" i="1"/>
  <c r="BU995" i="1" s="1"/>
  <c r="BU996" i="1"/>
  <c r="AR975" i="1"/>
  <c r="AR974" i="1" l="1"/>
  <c r="AS974" i="1" s="1"/>
  <c r="AS975" i="1"/>
  <c r="BB932" i="1"/>
  <c r="BB971" i="1"/>
  <c r="AP974" i="1"/>
  <c r="BU762" i="1"/>
  <c r="BU761" i="1"/>
  <c r="BV760" i="1"/>
  <c r="BU760" i="1" s="1"/>
  <c r="BT901" i="1" l="1"/>
  <c r="AR515" i="1"/>
  <c r="AE515" i="1"/>
  <c r="D515" i="1"/>
  <c r="K515" i="1"/>
  <c r="BB836" i="1"/>
  <c r="BZ836" i="1"/>
  <c r="BN834" i="1"/>
  <c r="BU834" i="1"/>
  <c r="AR834" i="1"/>
  <c r="D690" i="1"/>
  <c r="BB690" i="1" s="1"/>
  <c r="I689" i="1"/>
  <c r="U689" i="1"/>
  <c r="K689" i="1" s="1"/>
  <c r="D601" i="1"/>
  <c r="BB601" i="1" s="1"/>
  <c r="D603" i="1"/>
  <c r="BB603" i="1" s="1"/>
  <c r="D604" i="1"/>
  <c r="BB604" i="1" s="1"/>
  <c r="D605" i="1"/>
  <c r="BB605" i="1" s="1"/>
  <c r="D609" i="1"/>
  <c r="BB609" i="1" s="1"/>
  <c r="D610" i="1"/>
  <c r="BB610" i="1" s="1"/>
  <c r="D611" i="1"/>
  <c r="BB611" i="1" s="1"/>
  <c r="D614" i="1"/>
  <c r="BB614" i="1" s="1"/>
  <c r="D615" i="1"/>
  <c r="BB615" i="1" s="1"/>
  <c r="D616" i="1"/>
  <c r="BB616" i="1" s="1"/>
  <c r="D618" i="1"/>
  <c r="D619" i="1"/>
  <c r="BB619" i="1" s="1"/>
  <c r="D620" i="1"/>
  <c r="BB620" i="1" s="1"/>
  <c r="D624" i="1"/>
  <c r="BB624" i="1" s="1"/>
  <c r="K624" i="1"/>
  <c r="K601" i="1"/>
  <c r="K603" i="1"/>
  <c r="K604" i="1"/>
  <c r="K605" i="1"/>
  <c r="L605" i="1" s="1"/>
  <c r="K609" i="1"/>
  <c r="K610" i="1"/>
  <c r="K611" i="1"/>
  <c r="L611" i="1" s="1"/>
  <c r="K614" i="1"/>
  <c r="K615" i="1"/>
  <c r="K616" i="1"/>
  <c r="K618" i="1"/>
  <c r="K619" i="1"/>
  <c r="L619" i="1" s="1"/>
  <c r="K620" i="1"/>
  <c r="BB618" i="1" l="1"/>
  <c r="AR604" i="1"/>
  <c r="CE604" i="1"/>
  <c r="AR603" i="1"/>
  <c r="CE603" i="1"/>
  <c r="AR615" i="1"/>
  <c r="AS615" i="1" s="1"/>
  <c r="CE615" i="1"/>
  <c r="AR601" i="1"/>
  <c r="CE601" i="1"/>
  <c r="AR614" i="1"/>
  <c r="CE614" i="1"/>
  <c r="AR616" i="1"/>
  <c r="CE616" i="1"/>
  <c r="AR611" i="1"/>
  <c r="CE611" i="1"/>
  <c r="AR624" i="1"/>
  <c r="AS624" i="1" s="1"/>
  <c r="CE624" i="1"/>
  <c r="AR610" i="1"/>
  <c r="CE610" i="1"/>
  <c r="AR690" i="1"/>
  <c r="BB689" i="1"/>
  <c r="AR689" i="1" s="1"/>
  <c r="CE690" i="1"/>
  <c r="AR620" i="1"/>
  <c r="CE620" i="1"/>
  <c r="AR609" i="1"/>
  <c r="CE609" i="1"/>
  <c r="AR619" i="1"/>
  <c r="CE619" i="1"/>
  <c r="AR605" i="1"/>
  <c r="AS605" i="1" s="1"/>
  <c r="CE605" i="1"/>
  <c r="L601" i="1"/>
  <c r="D689" i="1"/>
  <c r="AF689" i="1" s="1"/>
  <c r="L610" i="1"/>
  <c r="AP834" i="1"/>
  <c r="AS834" i="1"/>
  <c r="L603" i="1"/>
  <c r="L618" i="1"/>
  <c r="L604" i="1"/>
  <c r="L616" i="1"/>
  <c r="L614" i="1"/>
  <c r="AF604" i="1"/>
  <c r="AS604" i="1"/>
  <c r="AF616" i="1"/>
  <c r="AS616" i="1"/>
  <c r="AF615" i="1"/>
  <c r="J624" i="1"/>
  <c r="J592" i="1" s="1"/>
  <c r="L624" i="1"/>
  <c r="L515" i="1"/>
  <c r="AS515" i="1"/>
  <c r="L615" i="1"/>
  <c r="AF624" i="1"/>
  <c r="AF690" i="1"/>
  <c r="AS690" i="1"/>
  <c r="AF515" i="1"/>
  <c r="AF609" i="1"/>
  <c r="AS609" i="1"/>
  <c r="L620" i="1"/>
  <c r="L609" i="1"/>
  <c r="AF605" i="1"/>
  <c r="AP515" i="1"/>
  <c r="BT834" i="1"/>
  <c r="J515" i="1"/>
  <c r="K690" i="1"/>
  <c r="L689" i="1" l="1"/>
  <c r="AS689" i="1"/>
  <c r="CE689" i="1"/>
  <c r="AR618" i="1"/>
  <c r="AS618" i="1" s="1"/>
  <c r="CE618" i="1"/>
  <c r="J690" i="1"/>
  <c r="J689" i="1" s="1"/>
  <c r="L690" i="1"/>
  <c r="BW27" i="1"/>
  <c r="BX27" i="1"/>
  <c r="BY27" i="1"/>
  <c r="AY27" i="1"/>
  <c r="AR26" i="1"/>
  <c r="BX1110" i="1"/>
  <c r="BY1110" i="1"/>
  <c r="BY37" i="1"/>
  <c r="BZ1093" i="1"/>
  <c r="BZ1110" i="1" s="1"/>
  <c r="O27" i="1"/>
  <c r="AR712" i="1"/>
  <c r="AR711" i="1"/>
  <c r="K712" i="1"/>
  <c r="K711" i="1"/>
  <c r="K708" i="1"/>
  <c r="K707" i="1"/>
  <c r="BU703" i="1"/>
  <c r="K505" i="1"/>
  <c r="K504" i="1"/>
  <c r="AX508" i="1"/>
  <c r="AX509" i="1"/>
  <c r="M27" i="1" l="1"/>
  <c r="K1093" i="1"/>
  <c r="N1093" i="1"/>
  <c r="AR504" i="1"/>
  <c r="AR505" i="1"/>
  <c r="AY505" i="1"/>
  <c r="AR1093" i="1"/>
  <c r="AR509" i="1"/>
  <c r="AY509" i="1"/>
  <c r="AR508" i="1"/>
  <c r="AY508" i="1"/>
  <c r="J505" i="1"/>
  <c r="BU704" i="1"/>
  <c r="BV702" i="1"/>
  <c r="BU1093" i="1"/>
  <c r="BZ27" i="1"/>
  <c r="Q502" i="1"/>
  <c r="E703" i="1"/>
  <c r="N703" i="1" s="1"/>
  <c r="AH703" i="1" l="1"/>
  <c r="AE508" i="1"/>
  <c r="AE505" i="1"/>
  <c r="D509" i="1"/>
  <c r="D508" i="1"/>
  <c r="AS508" i="1" s="1"/>
  <c r="D505" i="1"/>
  <c r="AE509" i="1"/>
  <c r="N702" i="1" l="1"/>
  <c r="AF509" i="1"/>
  <c r="AF505" i="1"/>
  <c r="AS505" i="1"/>
  <c r="L505" i="1"/>
  <c r="AF508" i="1"/>
  <c r="L508" i="1"/>
  <c r="AS509" i="1"/>
  <c r="E710" i="1"/>
  <c r="N710" i="1" s="1"/>
  <c r="E706" i="1"/>
  <c r="N706" i="1" s="1"/>
  <c r="AG710" i="1"/>
  <c r="AG706" i="1"/>
  <c r="AH706" i="1" s="1"/>
  <c r="BO702" i="1"/>
  <c r="AH702" i="1" l="1"/>
  <c r="AG309" i="1"/>
  <c r="E309" i="1"/>
  <c r="AH710" i="1"/>
  <c r="AW851" i="1"/>
  <c r="AG772" i="1" l="1"/>
  <c r="AG771" i="1" s="1"/>
  <c r="AG307" i="1"/>
  <c r="D851" i="1"/>
  <c r="F862" i="1"/>
  <c r="E1110" i="1"/>
  <c r="F1110" i="1"/>
  <c r="G1110" i="1"/>
  <c r="H1110" i="1"/>
  <c r="Q1110" i="1"/>
  <c r="S1110" i="1"/>
  <c r="W1110" i="1"/>
  <c r="X1110" i="1"/>
  <c r="Y1110" i="1"/>
  <c r="AB1110" i="1"/>
  <c r="AC1110" i="1"/>
  <c r="AG1110" i="1"/>
  <c r="AI1110" i="1"/>
  <c r="AK1110" i="1"/>
  <c r="AM1110" i="1"/>
  <c r="AX1110" i="1"/>
  <c r="AZ1110" i="1"/>
  <c r="BB1110" i="1"/>
  <c r="BG1110" i="1"/>
  <c r="BH1110" i="1"/>
  <c r="BI1110" i="1"/>
  <c r="BK1110" i="1"/>
  <c r="BL1110" i="1"/>
  <c r="BM1110" i="1"/>
  <c r="BO1110" i="1"/>
  <c r="BP1110" i="1"/>
  <c r="BQ1110" i="1"/>
  <c r="BN26" i="1" l="1"/>
  <c r="D26" i="1"/>
  <c r="AS26" i="1" s="1"/>
  <c r="BN704" i="1"/>
  <c r="BT704" i="1" s="1"/>
  <c r="AE711" i="1"/>
  <c r="AE712" i="1"/>
  <c r="AE707" i="1"/>
  <c r="AF707" i="1" s="1"/>
  <c r="AE708" i="1"/>
  <c r="AE704" i="1"/>
  <c r="D708" i="1"/>
  <c r="D712" i="1"/>
  <c r="D710" i="1"/>
  <c r="D707" i="1"/>
  <c r="D706" i="1"/>
  <c r="D704" i="1"/>
  <c r="D703" i="1"/>
  <c r="AT706" i="1" l="1"/>
  <c r="AU707" i="1"/>
  <c r="AR707" i="1"/>
  <c r="AS707" i="1" s="1"/>
  <c r="AU708" i="1"/>
  <c r="AR708" i="1"/>
  <c r="AS708" i="1" s="1"/>
  <c r="AU702" i="1"/>
  <c r="AU703" i="1"/>
  <c r="AR703" i="1"/>
  <c r="AS703" i="1" s="1"/>
  <c r="AU704" i="1"/>
  <c r="AR704" i="1"/>
  <c r="AS704" i="1" s="1"/>
  <c r="AF704" i="1"/>
  <c r="AF712" i="1"/>
  <c r="L708" i="1"/>
  <c r="J703" i="1"/>
  <c r="J702" i="1" s="1"/>
  <c r="J699" i="1" s="1"/>
  <c r="L703" i="1"/>
  <c r="AF26" i="1"/>
  <c r="AF708" i="1"/>
  <c r="L704" i="1"/>
  <c r="J707" i="1"/>
  <c r="L707" i="1"/>
  <c r="AS712" i="1"/>
  <c r="L712" i="1"/>
  <c r="M1110" i="1"/>
  <c r="D711" i="1"/>
  <c r="AF711" i="1" s="1"/>
  <c r="D1107" i="1"/>
  <c r="AT1106" i="1" l="1"/>
  <c r="AT28" i="1" s="1"/>
  <c r="AU1107" i="1"/>
  <c r="BV1107" i="1"/>
  <c r="BV1106" i="1" s="1"/>
  <c r="BV28" i="1" s="1"/>
  <c r="AF1106" i="1"/>
  <c r="AF1107" i="1"/>
  <c r="AS711" i="1"/>
  <c r="L711" i="1"/>
  <c r="BS1093" i="1"/>
  <c r="AO1110" i="1"/>
  <c r="CE1093" i="1"/>
  <c r="AU1106" i="1" l="1"/>
  <c r="BV1110" i="1"/>
  <c r="BS1110" i="1"/>
  <c r="BS27" i="1"/>
  <c r="AE1093" i="1"/>
  <c r="D1093" i="1"/>
  <c r="AS1093" i="1" s="1"/>
  <c r="I1110" i="1"/>
  <c r="BP18" i="1"/>
  <c r="BP851" i="1"/>
  <c r="AI18" i="1"/>
  <c r="F18" i="1"/>
  <c r="F863" i="1"/>
  <c r="AE1110" i="1" l="1"/>
  <c r="AF1093" i="1"/>
  <c r="BR825" i="1"/>
  <c r="H833" i="1"/>
  <c r="T833" i="1" s="1"/>
  <c r="H832" i="1"/>
  <c r="T832" i="1" s="1"/>
  <c r="H831" i="1"/>
  <c r="T831" i="1" s="1"/>
  <c r="H830" i="1"/>
  <c r="T830" i="1" s="1"/>
  <c r="H829" i="1"/>
  <c r="T829" i="1" s="1"/>
  <c r="H828" i="1"/>
  <c r="H827" i="1"/>
  <c r="T827" i="1" s="1"/>
  <c r="H826" i="1"/>
  <c r="T826" i="1" s="1"/>
  <c r="H824" i="1"/>
  <c r="T824" i="1" s="1"/>
  <c r="BA828" i="1" l="1"/>
  <c r="T828" i="1"/>
  <c r="BR828" i="1"/>
  <c r="BR846" i="1"/>
  <c r="BY846" i="1" s="1"/>
  <c r="BR831" i="1" l="1"/>
  <c r="BA831" i="1"/>
  <c r="BR830" i="1"/>
  <c r="BA830" i="1"/>
  <c r="BR833" i="1"/>
  <c r="BA833" i="1"/>
  <c r="BR829" i="1"/>
  <c r="BA829" i="1"/>
  <c r="BR832" i="1"/>
  <c r="BA832" i="1"/>
  <c r="BR827" i="1"/>
  <c r="BA827" i="1"/>
  <c r="BR824" i="1"/>
  <c r="BA824" i="1"/>
  <c r="BR826" i="1"/>
  <c r="BA826" i="1"/>
  <c r="BT253" i="1" l="1"/>
  <c r="AE565" i="1" l="1"/>
  <c r="AE564" i="1"/>
  <c r="BQ278" i="1" l="1"/>
  <c r="AX426" i="1"/>
  <c r="AE504" i="1"/>
  <c r="AX425" i="1" l="1"/>
  <c r="AY426" i="1"/>
  <c r="D504" i="1"/>
  <c r="L504" i="1" l="1"/>
  <c r="AS504" i="1"/>
  <c r="AX424" i="1"/>
  <c r="AF504" i="1"/>
  <c r="D861" i="1" l="1"/>
  <c r="U861" i="1"/>
  <c r="K861" i="1" s="1"/>
  <c r="L861" i="1" s="1"/>
  <c r="BN861" i="1"/>
  <c r="BU861" i="1"/>
  <c r="AF861" i="1" l="1"/>
  <c r="AS861" i="1"/>
  <c r="D29" i="1"/>
  <c r="AF29" i="1" s="1"/>
  <c r="BU33" i="1"/>
  <c r="BU29" i="1"/>
  <c r="BU26" i="1"/>
  <c r="BN29" i="1"/>
  <c r="BN33" i="1"/>
  <c r="BN1114" i="1"/>
  <c r="BW862" i="1"/>
  <c r="BW863" i="1"/>
  <c r="BW864" i="1"/>
  <c r="BV275" i="1"/>
  <c r="BZ308" i="1"/>
  <c r="BU860" i="1"/>
  <c r="BU851" i="1"/>
  <c r="BP836" i="1"/>
  <c r="BQ116" i="1"/>
  <c r="BQ115" i="1"/>
  <c r="BQ65" i="1"/>
  <c r="BQ288" i="1"/>
  <c r="BN288" i="1" s="1"/>
  <c r="BN859" i="1"/>
  <c r="BN860" i="1"/>
  <c r="BN851" i="1"/>
  <c r="AU710" i="1"/>
  <c r="AE710" i="1"/>
  <c r="AF710" i="1" s="1"/>
  <c r="BQ114" i="1" l="1"/>
  <c r="BN278" i="1"/>
  <c r="BX278" i="1"/>
  <c r="BU278" i="1" s="1"/>
  <c r="AS851" i="1"/>
  <c r="AF851" i="1"/>
  <c r="AY799" i="1"/>
  <c r="Q509" i="1"/>
  <c r="K509" i="1" l="1"/>
  <c r="L509" i="1" s="1"/>
  <c r="U1110" i="1" l="1"/>
  <c r="L1093" i="1"/>
  <c r="K27" i="1" l="1"/>
  <c r="K769" i="1"/>
  <c r="D769" i="1"/>
  <c r="L769" i="1" l="1"/>
  <c r="AF769" i="1"/>
  <c r="AS769" i="1"/>
  <c r="J769" i="1"/>
  <c r="U864" i="1"/>
  <c r="AD864" i="1" s="1"/>
  <c r="I864" i="1"/>
  <c r="I862" i="1"/>
  <c r="I863" i="1"/>
  <c r="K859" i="1"/>
  <c r="K860" i="1"/>
  <c r="D859" i="1"/>
  <c r="D860" i="1"/>
  <c r="I25" i="1" l="1"/>
  <c r="L860" i="1"/>
  <c r="L859" i="1"/>
  <c r="D1110" i="1"/>
  <c r="AF1110" i="1" s="1"/>
  <c r="BW309" i="1" l="1"/>
  <c r="BP309" i="1"/>
  <c r="BP307" i="1" s="1"/>
  <c r="BW307" i="1" l="1"/>
  <c r="BW772" i="1"/>
  <c r="BW838" i="1" s="1"/>
  <c r="BZ775" i="1"/>
  <c r="BZ774" i="1"/>
  <c r="BS775" i="1"/>
  <c r="BS774" i="1"/>
  <c r="BS773" i="1"/>
  <c r="BB869" i="1"/>
  <c r="AO775" i="1"/>
  <c r="BZ743" i="1"/>
  <c r="BU743" i="1" s="1"/>
  <c r="BZ744" i="1"/>
  <c r="BU744" i="1" s="1"/>
  <c r="BZ745" i="1"/>
  <c r="BU745" i="1" s="1"/>
  <c r="BZ746" i="1"/>
  <c r="BU746" i="1" s="1"/>
  <c r="BZ747" i="1"/>
  <c r="BU747" i="1" s="1"/>
  <c r="BZ748" i="1"/>
  <c r="BU748" i="1" s="1"/>
  <c r="BZ749" i="1"/>
  <c r="BU749" i="1" s="1"/>
  <c r="BZ750" i="1"/>
  <c r="BU750" i="1" s="1"/>
  <c r="BZ751" i="1"/>
  <c r="BU751" i="1" s="1"/>
  <c r="BZ752" i="1"/>
  <c r="BU752" i="1" s="1"/>
  <c r="BZ753" i="1"/>
  <c r="BU753" i="1" s="1"/>
  <c r="BZ754" i="1"/>
  <c r="BU754" i="1" s="1"/>
  <c r="BZ755" i="1"/>
  <c r="BU755" i="1" s="1"/>
  <c r="BZ756" i="1"/>
  <c r="BU756" i="1" s="1"/>
  <c r="BZ757" i="1"/>
  <c r="BU757" i="1" s="1"/>
  <c r="BZ758" i="1"/>
  <c r="BU758" i="1" s="1"/>
  <c r="BU759" i="1"/>
  <c r="BS743" i="1"/>
  <c r="BN743" i="1" s="1"/>
  <c r="BS744" i="1"/>
  <c r="BN744" i="1" s="1"/>
  <c r="BS745" i="1"/>
  <c r="BN745" i="1" s="1"/>
  <c r="BS746" i="1"/>
  <c r="BN746" i="1" s="1"/>
  <c r="BS747" i="1"/>
  <c r="BN747" i="1" s="1"/>
  <c r="BS748" i="1"/>
  <c r="BN748" i="1" s="1"/>
  <c r="BS749" i="1"/>
  <c r="BN749" i="1" s="1"/>
  <c r="BS750" i="1"/>
  <c r="BN750" i="1" s="1"/>
  <c r="BS751" i="1"/>
  <c r="BN751" i="1" s="1"/>
  <c r="BS752" i="1"/>
  <c r="BN752" i="1" s="1"/>
  <c r="BS753" i="1"/>
  <c r="BN753" i="1" s="1"/>
  <c r="BS754" i="1"/>
  <c r="BN754" i="1" s="1"/>
  <c r="BS755" i="1"/>
  <c r="BN755" i="1" s="1"/>
  <c r="BS756" i="1"/>
  <c r="BN756" i="1" s="1"/>
  <c r="BS757" i="1"/>
  <c r="BN757" i="1" s="1"/>
  <c r="BS758" i="1"/>
  <c r="BN758" i="1" s="1"/>
  <c r="BN759" i="1"/>
  <c r="BB743" i="1"/>
  <c r="CE743" i="1" s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AR743" i="1"/>
  <c r="AR759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BU719" i="1"/>
  <c r="BU720" i="1"/>
  <c r="BU726" i="1"/>
  <c r="BU728" i="1"/>
  <c r="BU729" i="1"/>
  <c r="BN729" i="1"/>
  <c r="BN730" i="1"/>
  <c r="BV733" i="1"/>
  <c r="BR733" i="1"/>
  <c r="BO733" i="1"/>
  <c r="BY733" i="1" s="1"/>
  <c r="AX277" i="1"/>
  <c r="AT277" i="1"/>
  <c r="AT276" i="1"/>
  <c r="AT288" i="1" s="1"/>
  <c r="AE278" i="1"/>
  <c r="AK277" i="1"/>
  <c r="AG277" i="1"/>
  <c r="AK276" i="1"/>
  <c r="AG275" i="1"/>
  <c r="K278" i="1"/>
  <c r="Q277" i="1"/>
  <c r="M277" i="1"/>
  <c r="Q276" i="1"/>
  <c r="Q275" i="1" s="1"/>
  <c r="M275" i="1"/>
  <c r="G276" i="1"/>
  <c r="AO869" i="1" l="1"/>
  <c r="AQ775" i="1"/>
  <c r="BB35" i="1"/>
  <c r="K277" i="1"/>
  <c r="AT305" i="1"/>
  <c r="BN733" i="1"/>
  <c r="AK275" i="1"/>
  <c r="AT275" i="1"/>
  <c r="BQ276" i="1"/>
  <c r="AY276" i="1"/>
  <c r="L758" i="1"/>
  <c r="L750" i="1"/>
  <c r="AF759" i="1"/>
  <c r="AF751" i="1"/>
  <c r="AF743" i="1"/>
  <c r="AR753" i="1"/>
  <c r="AS753" i="1" s="1"/>
  <c r="CE753" i="1"/>
  <c r="AR745" i="1"/>
  <c r="AS745" i="1" s="1"/>
  <c r="CE745" i="1"/>
  <c r="L757" i="1"/>
  <c r="L749" i="1"/>
  <c r="AF758" i="1"/>
  <c r="AF750" i="1"/>
  <c r="AS759" i="1"/>
  <c r="AR752" i="1"/>
  <c r="AS752" i="1" s="1"/>
  <c r="CE752" i="1"/>
  <c r="AR744" i="1"/>
  <c r="AS744" i="1" s="1"/>
  <c r="CE744" i="1"/>
  <c r="L756" i="1"/>
  <c r="L748" i="1"/>
  <c r="AF757" i="1"/>
  <c r="AF749" i="1"/>
  <c r="AS743" i="1"/>
  <c r="AR751" i="1"/>
  <c r="AS751" i="1" s="1"/>
  <c r="CE751" i="1"/>
  <c r="L755" i="1"/>
  <c r="L747" i="1"/>
  <c r="AF756" i="1"/>
  <c r="AF748" i="1"/>
  <c r="AR758" i="1"/>
  <c r="AS758" i="1" s="1"/>
  <c r="CE758" i="1"/>
  <c r="AR750" i="1"/>
  <c r="AS750" i="1" s="1"/>
  <c r="CE750" i="1"/>
  <c r="L754" i="1"/>
  <c r="L746" i="1"/>
  <c r="AF755" i="1"/>
  <c r="AF747" i="1"/>
  <c r="AR757" i="1"/>
  <c r="AS757" i="1" s="1"/>
  <c r="CE757" i="1"/>
  <c r="AR749" i="1"/>
  <c r="AS749" i="1" s="1"/>
  <c r="CE749" i="1"/>
  <c r="L753" i="1"/>
  <c r="L745" i="1"/>
  <c r="AF754" i="1"/>
  <c r="AF746" i="1"/>
  <c r="AR756" i="1"/>
  <c r="AS756" i="1" s="1"/>
  <c r="CE756" i="1"/>
  <c r="AR748" i="1"/>
  <c r="AS748" i="1" s="1"/>
  <c r="CE748" i="1"/>
  <c r="L752" i="1"/>
  <c r="L744" i="1"/>
  <c r="AF753" i="1"/>
  <c r="AF745" i="1"/>
  <c r="AR755" i="1"/>
  <c r="AS755" i="1" s="1"/>
  <c r="CE755" i="1"/>
  <c r="AR747" i="1"/>
  <c r="AS747" i="1" s="1"/>
  <c r="CE747" i="1"/>
  <c r="L759" i="1"/>
  <c r="L751" i="1"/>
  <c r="L743" i="1"/>
  <c r="AF752" i="1"/>
  <c r="AF744" i="1"/>
  <c r="AR754" i="1"/>
  <c r="AS754" i="1" s="1"/>
  <c r="CE754" i="1"/>
  <c r="AR746" i="1"/>
  <c r="AS746" i="1" s="1"/>
  <c r="CE746" i="1"/>
  <c r="AP759" i="1"/>
  <c r="BT759" i="1"/>
  <c r="BW771" i="1"/>
  <c r="BW837" i="1"/>
  <c r="BW24" i="1" s="1"/>
  <c r="AE276" i="1"/>
  <c r="K276" i="1"/>
  <c r="BU733" i="1"/>
  <c r="K275" i="1"/>
  <c r="AE275" i="1" l="1"/>
  <c r="BQ275" i="1"/>
  <c r="BX275" i="1" s="1"/>
  <c r="BU275" i="1" s="1"/>
  <c r="BX276" i="1"/>
  <c r="BU276" i="1" s="1"/>
  <c r="BN276" i="1"/>
  <c r="AK502" i="1"/>
  <c r="Q499" i="1"/>
  <c r="J502" i="1"/>
  <c r="J501" i="1" s="1"/>
  <c r="J500" i="1" s="1"/>
  <c r="J499" i="1" s="1"/>
  <c r="D500" i="1"/>
  <c r="D501" i="1"/>
  <c r="D502" i="1"/>
  <c r="AE502" i="1" l="1"/>
  <c r="AL502" i="1"/>
  <c r="AR502" i="1"/>
  <c r="AY502" i="1"/>
  <c r="AF502" i="1"/>
  <c r="L502" i="1"/>
  <c r="AS502" i="1"/>
  <c r="AF501" i="1"/>
  <c r="AS501" i="1"/>
  <c r="L501" i="1"/>
  <c r="K502" i="1"/>
  <c r="K29" i="1" l="1"/>
  <c r="L29" i="1" s="1"/>
  <c r="BZ863" i="1" l="1"/>
  <c r="BV841" i="1"/>
  <c r="AV841" i="1"/>
  <c r="AV839" i="1"/>
  <c r="AV867" i="1" s="1"/>
  <c r="BP772" i="1"/>
  <c r="AI840" i="1"/>
  <c r="F841" i="1"/>
  <c r="F310" i="1"/>
  <c r="F840" i="1" s="1"/>
  <c r="F776" i="1"/>
  <c r="F775" i="1"/>
  <c r="F774" i="1"/>
  <c r="AR715" i="1"/>
  <c r="AR716" i="1"/>
  <c r="AR719" i="1"/>
  <c r="AR720" i="1"/>
  <c r="AR726" i="1"/>
  <c r="AR728" i="1"/>
  <c r="AR729" i="1"/>
  <c r="AE726" i="1"/>
  <c r="AE728" i="1"/>
  <c r="AE729" i="1"/>
  <c r="K714" i="1"/>
  <c r="K716" i="1"/>
  <c r="K717" i="1"/>
  <c r="K718" i="1"/>
  <c r="K719" i="1"/>
  <c r="K720" i="1"/>
  <c r="K726" i="1"/>
  <c r="K727" i="1"/>
  <c r="K728" i="1"/>
  <c r="K729" i="1"/>
  <c r="K730" i="1"/>
  <c r="D714" i="1"/>
  <c r="AF714" i="1" s="1"/>
  <c r="D716" i="1"/>
  <c r="D717" i="1"/>
  <c r="AF717" i="1" s="1"/>
  <c r="D718" i="1"/>
  <c r="AF718" i="1" s="1"/>
  <c r="D719" i="1"/>
  <c r="AF719" i="1" s="1"/>
  <c r="D720" i="1"/>
  <c r="AF720" i="1" s="1"/>
  <c r="D726" i="1"/>
  <c r="D727" i="1"/>
  <c r="D728" i="1"/>
  <c r="D729" i="1"/>
  <c r="AU716" i="1" l="1"/>
  <c r="AF716" i="1"/>
  <c r="AI58" i="1"/>
  <c r="AI868" i="1"/>
  <c r="O840" i="1"/>
  <c r="O868" i="1" s="1"/>
  <c r="AL717" i="1"/>
  <c r="AU717" i="1"/>
  <c r="AV57" i="1"/>
  <c r="AV32" i="1" s="1"/>
  <c r="AV840" i="1"/>
  <c r="AV868" i="1" s="1"/>
  <c r="L728" i="1"/>
  <c r="L729" i="1"/>
  <c r="L716" i="1"/>
  <c r="L714" i="1"/>
  <c r="AS716" i="1"/>
  <c r="L717" i="1"/>
  <c r="AS720" i="1"/>
  <c r="AS719" i="1"/>
  <c r="L727" i="1"/>
  <c r="L726" i="1"/>
  <c r="AF729" i="1"/>
  <c r="L720" i="1"/>
  <c r="AF728" i="1"/>
  <c r="L719" i="1"/>
  <c r="AF726" i="1"/>
  <c r="AS729" i="1"/>
  <c r="L718" i="1"/>
  <c r="AS728" i="1"/>
  <c r="AS726" i="1"/>
  <c r="BP771" i="1"/>
  <c r="BP838" i="1"/>
  <c r="BP837" i="1" s="1"/>
  <c r="BP24" i="1" s="1"/>
  <c r="F309" i="1"/>
  <c r="P309" i="1" l="1"/>
  <c r="AJ309" i="1"/>
  <c r="F307" i="1"/>
  <c r="AW309" i="1"/>
  <c r="O838" i="1"/>
  <c r="K732" i="1"/>
  <c r="AP732" i="1"/>
  <c r="F772" i="1"/>
  <c r="AR792" i="1"/>
  <c r="AE792" i="1"/>
  <c r="G790" i="1"/>
  <c r="Q790" i="1"/>
  <c r="K790" i="1" s="1"/>
  <c r="AE789" i="1"/>
  <c r="P307" i="1" l="1"/>
  <c r="AJ307" i="1"/>
  <c r="F838" i="1"/>
  <c r="P838" i="1" s="1"/>
  <c r="P772" i="1"/>
  <c r="O837" i="1"/>
  <c r="J732" i="1"/>
  <c r="L732" i="1"/>
  <c r="AR789" i="1"/>
  <c r="AY789" i="1"/>
  <c r="F771" i="1"/>
  <c r="P771" i="1" s="1"/>
  <c r="AW772" i="1"/>
  <c r="F837" i="1" l="1"/>
  <c r="P837" i="1" s="1"/>
  <c r="AW771" i="1"/>
  <c r="AV838" i="1"/>
  <c r="AW838" i="1" l="1"/>
  <c r="F24" i="1"/>
  <c r="AV837" i="1"/>
  <c r="AV24" i="1" s="1"/>
  <c r="D496" i="1"/>
  <c r="K497" i="1"/>
  <c r="D497" i="1"/>
  <c r="D491" i="1"/>
  <c r="AF491" i="1" s="1"/>
  <c r="D493" i="1"/>
  <c r="AF493" i="1" s="1"/>
  <c r="D487" i="1"/>
  <c r="D488" i="1"/>
  <c r="Q429" i="1"/>
  <c r="K406" i="1"/>
  <c r="D406" i="1"/>
  <c r="D405" i="1"/>
  <c r="AF405" i="1" s="1"/>
  <c r="L406" i="1" l="1"/>
  <c r="AW24" i="1"/>
  <c r="AW837" i="1"/>
  <c r="AF487" i="1"/>
  <c r="AF496" i="1"/>
  <c r="AY440" i="1"/>
  <c r="AF497" i="1"/>
  <c r="L497" i="1"/>
  <c r="AF488" i="1"/>
  <c r="AS488" i="1"/>
  <c r="D715" i="1"/>
  <c r="K715" i="1"/>
  <c r="D486" i="1"/>
  <c r="K496" i="1"/>
  <c r="L496" i="1" s="1"/>
  <c r="K491" i="1"/>
  <c r="L491" i="1" s="1"/>
  <c r="AU715" i="1" l="1"/>
  <c r="AF715" i="1"/>
  <c r="AY495" i="1"/>
  <c r="AL495" i="1"/>
  <c r="L715" i="1"/>
  <c r="AF486" i="1"/>
  <c r="AS715" i="1"/>
  <c r="G485" i="1"/>
  <c r="AL485" i="1" s="1"/>
  <c r="Q495" i="1"/>
  <c r="K495" i="1" s="1"/>
  <c r="D495" i="1"/>
  <c r="G494" i="1"/>
  <c r="AL494" i="1" s="1"/>
  <c r="K490" i="1"/>
  <c r="Q489" i="1"/>
  <c r="K489" i="1" s="1"/>
  <c r="D490" i="1"/>
  <c r="AF490" i="1" s="1"/>
  <c r="G489" i="1"/>
  <c r="AL489" i="1" s="1"/>
  <c r="D494" i="1" l="1"/>
  <c r="AY494" i="1"/>
  <c r="D489" i="1"/>
  <c r="AF489" i="1" s="1"/>
  <c r="AY489" i="1"/>
  <c r="D485" i="1"/>
  <c r="AF485" i="1" s="1"/>
  <c r="AY485" i="1"/>
  <c r="AF495" i="1"/>
  <c r="L495" i="1"/>
  <c r="AF494" i="1"/>
  <c r="L490" i="1"/>
  <c r="Q494" i="1"/>
  <c r="K494" i="1" s="1"/>
  <c r="BP864" i="1"/>
  <c r="BQ864" i="1"/>
  <c r="BW871" i="1"/>
  <c r="BW870" i="1"/>
  <c r="BX870" i="1"/>
  <c r="BW869" i="1"/>
  <c r="BW868" i="1"/>
  <c r="BW867" i="1"/>
  <c r="BW57" i="1" s="1"/>
  <c r="BW32" i="1" s="1"/>
  <c r="BX864" i="1"/>
  <c r="BY864" i="1"/>
  <c r="BY863" i="1"/>
  <c r="BY862" i="1"/>
  <c r="BY25" i="1" s="1"/>
  <c r="BP867" i="1"/>
  <c r="BP57" i="1" s="1"/>
  <c r="BP32" i="1" s="1"/>
  <c r="AV864" i="1"/>
  <c r="AX864" i="1"/>
  <c r="AZ864" i="1"/>
  <c r="AI61" i="1"/>
  <c r="AI864" i="1"/>
  <c r="AK864" i="1"/>
  <c r="AM864" i="1"/>
  <c r="AI863" i="1"/>
  <c r="AI25" i="1" s="1"/>
  <c r="AI862" i="1"/>
  <c r="Q864" i="1"/>
  <c r="S864" i="1"/>
  <c r="S863" i="1"/>
  <c r="S862" i="1"/>
  <c r="O61" i="1"/>
  <c r="O60" i="1"/>
  <c r="O59" i="1"/>
  <c r="O58" i="1"/>
  <c r="O57" i="1"/>
  <c r="O32" i="1" s="1"/>
  <c r="F58" i="1"/>
  <c r="F37" i="1"/>
  <c r="I37" i="1"/>
  <c r="F28" i="1"/>
  <c r="H28" i="1"/>
  <c r="I28" i="1"/>
  <c r="F27" i="1"/>
  <c r="H27" i="1"/>
  <c r="I27" i="1"/>
  <c r="AI57" i="1" l="1"/>
  <c r="AI32" i="1" s="1"/>
  <c r="AD37" i="1"/>
  <c r="AQ37" i="1"/>
  <c r="AI838" i="1"/>
  <c r="AJ772" i="1"/>
  <c r="AD27" i="1"/>
  <c r="AQ27" i="1"/>
  <c r="S25" i="1"/>
  <c r="L489" i="1"/>
  <c r="L494" i="1"/>
  <c r="P27" i="1"/>
  <c r="AW27" i="1"/>
  <c r="AJ27" i="1"/>
  <c r="F34" i="1"/>
  <c r="O26" i="1"/>
  <c r="AJ771" i="1"/>
  <c r="AI837" i="1" l="1"/>
  <c r="AJ837" i="1" s="1"/>
  <c r="AI866" i="1"/>
  <c r="AI865" i="1" s="1"/>
  <c r="AI55" i="1" s="1"/>
  <c r="AI22" i="1" s="1"/>
  <c r="AJ838" i="1"/>
  <c r="K26" i="1"/>
  <c r="F871" i="1"/>
  <c r="F870" i="1"/>
  <c r="G870" i="1"/>
  <c r="G59" i="1" s="1"/>
  <c r="H870" i="1"/>
  <c r="H59" i="1" s="1"/>
  <c r="I870" i="1"/>
  <c r="F869" i="1"/>
  <c r="F868" i="1"/>
  <c r="F867" i="1"/>
  <c r="H863" i="1"/>
  <c r="T863" i="1" s="1"/>
  <c r="H862" i="1"/>
  <c r="BS854" i="1"/>
  <c r="BN854" i="1" s="1"/>
  <c r="D854" i="1"/>
  <c r="AI56" i="1" l="1"/>
  <c r="AI31" i="1" s="1"/>
  <c r="AI30" i="1" s="1"/>
  <c r="AI24" i="1"/>
  <c r="BB854" i="1"/>
  <c r="H25" i="1"/>
  <c r="T25" i="1" s="1"/>
  <c r="T862" i="1"/>
  <c r="J26" i="1"/>
  <c r="L26" i="1"/>
  <c r="AJ24" i="1"/>
  <c r="F60" i="1"/>
  <c r="F61" i="1"/>
  <c r="F59" i="1"/>
  <c r="F57" i="1"/>
  <c r="K854" i="1"/>
  <c r="U863" i="1"/>
  <c r="U862" i="1"/>
  <c r="AD862" i="1" s="1"/>
  <c r="F25" i="1"/>
  <c r="AJ25" i="1" s="1"/>
  <c r="F866" i="1"/>
  <c r="L854" i="1" l="1"/>
  <c r="AO854" i="1"/>
  <c r="CE854" i="1"/>
  <c r="AR854" i="1"/>
  <c r="AS854" i="1" s="1"/>
  <c r="BB863" i="1"/>
  <c r="F56" i="1"/>
  <c r="F31" i="1" s="1"/>
  <c r="AJ31" i="1" s="1"/>
  <c r="AJ866" i="1"/>
  <c r="U25" i="1"/>
  <c r="AD25" i="1" s="1"/>
  <c r="AD863" i="1"/>
  <c r="F36" i="1"/>
  <c r="F35" i="1"/>
  <c r="F32" i="1"/>
  <c r="F865" i="1"/>
  <c r="AJ865" i="1" s="1"/>
  <c r="AE855" i="1"/>
  <c r="D855" i="1"/>
  <c r="BN855" i="1"/>
  <c r="AV855" i="1"/>
  <c r="AW855" i="1" s="1"/>
  <c r="AJ56" i="1" l="1"/>
  <c r="AQ854" i="1"/>
  <c r="AO863" i="1"/>
  <c r="AE854" i="1"/>
  <c r="AF854" i="1" s="1"/>
  <c r="BB25" i="1"/>
  <c r="CE863" i="1"/>
  <c r="F30" i="1"/>
  <c r="AJ30" i="1" s="1"/>
  <c r="AF855" i="1"/>
  <c r="F55" i="1"/>
  <c r="BU855" i="1"/>
  <c r="BW866" i="1"/>
  <c r="BW25" i="1"/>
  <c r="BP863" i="1"/>
  <c r="BP866" i="1" s="1"/>
  <c r="BP862" i="1"/>
  <c r="BP25" i="1" s="1"/>
  <c r="AR855" i="1"/>
  <c r="AS855" i="1" s="1"/>
  <c r="AV863" i="1"/>
  <c r="K855" i="1"/>
  <c r="L855" i="1" s="1"/>
  <c r="AR710" i="1"/>
  <c r="AS710" i="1" s="1"/>
  <c r="AU706" i="1"/>
  <c r="AE706" i="1"/>
  <c r="AF706" i="1" s="1"/>
  <c r="J706" i="1"/>
  <c r="K706" i="1"/>
  <c r="L706" i="1" s="1"/>
  <c r="D702" i="1"/>
  <c r="AV25" i="1" l="1"/>
  <c r="AV866" i="1"/>
  <c r="AV865" i="1" s="1"/>
  <c r="AO25" i="1"/>
  <c r="AQ25" i="1" s="1"/>
  <c r="AW863" i="1"/>
  <c r="AW25" i="1"/>
  <c r="AW862" i="1"/>
  <c r="F22" i="1"/>
  <c r="AJ55" i="1"/>
  <c r="BN703" i="1"/>
  <c r="BT703" i="1" s="1"/>
  <c r="AR706" i="1"/>
  <c r="AS706" i="1" s="1"/>
  <c r="K710" i="1"/>
  <c r="L710" i="1" s="1"/>
  <c r="AV56" i="1"/>
  <c r="BP865" i="1"/>
  <c r="BP55" i="1" s="1"/>
  <c r="BP22" i="1" s="1"/>
  <c r="BP56" i="1"/>
  <c r="BP31" i="1" s="1"/>
  <c r="BP30" i="1" s="1"/>
  <c r="J710" i="1"/>
  <c r="BW865" i="1"/>
  <c r="BW55" i="1" s="1"/>
  <c r="BW56" i="1"/>
  <c r="K702" i="1"/>
  <c r="L702" i="1" s="1"/>
  <c r="AP706" i="1"/>
  <c r="AW866" i="1" l="1"/>
  <c r="AW56" i="1"/>
  <c r="AV31" i="1"/>
  <c r="AV30" i="1" s="1"/>
  <c r="AV55" i="1"/>
  <c r="AW865" i="1"/>
  <c r="AJ22" i="1"/>
  <c r="BW31" i="1"/>
  <c r="BW30" i="1" s="1"/>
  <c r="BU702" i="1"/>
  <c r="BN702" i="1"/>
  <c r="BV855" i="1"/>
  <c r="AW55" i="1" l="1"/>
  <c r="AW30" i="1"/>
  <c r="AW31" i="1"/>
  <c r="BT702" i="1"/>
  <c r="D499" i="1"/>
  <c r="AY474" i="1"/>
  <c r="G498" i="1" l="1"/>
  <c r="D498" i="1" s="1"/>
  <c r="BT252" i="1"/>
  <c r="BT251" i="1" s="1"/>
  <c r="BU252" i="1" l="1"/>
  <c r="BB851" i="1"/>
  <c r="BB862" i="1" s="1"/>
  <c r="AX790" i="1"/>
  <c r="AR790" i="1" l="1"/>
  <c r="AY790" i="1"/>
  <c r="BU251" i="1"/>
  <c r="AT760" i="1"/>
  <c r="AT758" i="1"/>
  <c r="AT757" i="1"/>
  <c r="AT748" i="1"/>
  <c r="BB625" i="1"/>
  <c r="BB594" i="1"/>
  <c r="BB589" i="1"/>
  <c r="AR564" i="1"/>
  <c r="AX553" i="1"/>
  <c r="AX318" i="1"/>
  <c r="AR260" i="1"/>
  <c r="AS260" i="1" s="1"/>
  <c r="AR259" i="1"/>
  <c r="AS259" i="1" s="1"/>
  <c r="AR267" i="1"/>
  <c r="AS267" i="1" s="1"/>
  <c r="AY266" i="1"/>
  <c r="AX258" i="1"/>
  <c r="AX255" i="1"/>
  <c r="AX251" i="1"/>
  <c r="AX241" i="1"/>
  <c r="AX224" i="1"/>
  <c r="AX223" i="1"/>
  <c r="AO592" i="1"/>
  <c r="AO588" i="1"/>
  <c r="AT756" i="1" l="1"/>
  <c r="AX498" i="1"/>
  <c r="AX317" i="1" s="1"/>
  <c r="AY499" i="1"/>
  <c r="AY541" i="1"/>
  <c r="AR258" i="1"/>
  <c r="AS258" i="1" s="1"/>
  <c r="AY258" i="1"/>
  <c r="AX220" i="1"/>
  <c r="AX219" i="1" s="1"/>
  <c r="AY223" i="1"/>
  <c r="AX221" i="1"/>
  <c r="AR553" i="1"/>
  <c r="AR717" i="1"/>
  <c r="AS717" i="1" s="1"/>
  <c r="AX239" i="1"/>
  <c r="AX209" i="1" s="1"/>
  <c r="AX238" i="1"/>
  <c r="AX208" i="1" s="1"/>
  <c r="AX265" i="1"/>
  <c r="AR266" i="1"/>
  <c r="AS266" i="1" s="1"/>
  <c r="AX245" i="1"/>
  <c r="Q801" i="1"/>
  <c r="Q798" i="1"/>
  <c r="K798" i="1" s="1"/>
  <c r="M796" i="1"/>
  <c r="Q793" i="1"/>
  <c r="M793" i="1"/>
  <c r="M790" i="1"/>
  <c r="Q787" i="1"/>
  <c r="K787" i="1" s="1"/>
  <c r="M787" i="1"/>
  <c r="Q784" i="1"/>
  <c r="K784" i="1" s="1"/>
  <c r="M784" i="1"/>
  <c r="Q783" i="1"/>
  <c r="K783" i="1" s="1"/>
  <c r="M783" i="1"/>
  <c r="Q782" i="1"/>
  <c r="K782" i="1" s="1"/>
  <c r="M782" i="1"/>
  <c r="M1105" i="1"/>
  <c r="U1037" i="1"/>
  <c r="U1030" i="1" s="1"/>
  <c r="U1036" i="1"/>
  <c r="U1035" i="1" s="1"/>
  <c r="M855" i="1"/>
  <c r="M863" i="1" s="1"/>
  <c r="N863" i="1" s="1"/>
  <c r="I315" i="1"/>
  <c r="H315" i="1"/>
  <c r="H310" i="1" s="1"/>
  <c r="I313" i="1"/>
  <c r="AQ313" i="1" s="1"/>
  <c r="H313" i="1"/>
  <c r="I308" i="1"/>
  <c r="H308" i="1"/>
  <c r="Q553" i="1"/>
  <c r="Q439" i="1"/>
  <c r="M760" i="1"/>
  <c r="M758" i="1"/>
  <c r="M757" i="1"/>
  <c r="M748" i="1"/>
  <c r="M747" i="1" s="1"/>
  <c r="M713" i="1"/>
  <c r="U625" i="1"/>
  <c r="U623" i="1"/>
  <c r="K623" i="1" s="1"/>
  <c r="U622" i="1"/>
  <c r="U617" i="1"/>
  <c r="K617" i="1" s="1"/>
  <c r="U613" i="1"/>
  <c r="K613" i="1" s="1"/>
  <c r="U612" i="1"/>
  <c r="K612" i="1" s="1"/>
  <c r="U608" i="1"/>
  <c r="U607" i="1"/>
  <c r="U606" i="1"/>
  <c r="K606" i="1" s="1"/>
  <c r="U602" i="1"/>
  <c r="K602" i="1" s="1"/>
  <c r="U600" i="1"/>
  <c r="K600" i="1" s="1"/>
  <c r="U592" i="1"/>
  <c r="U594" i="1"/>
  <c r="U589" i="1"/>
  <c r="U588" i="1"/>
  <c r="U586" i="1" s="1"/>
  <c r="Q473" i="1"/>
  <c r="Q471" i="1"/>
  <c r="Q470" i="1"/>
  <c r="Q468" i="1"/>
  <c r="Q467" i="1" s="1"/>
  <c r="Q414" i="1"/>
  <c r="Q413" i="1"/>
  <c r="Q410" i="1"/>
  <c r="Q408" i="1"/>
  <c r="Q407" i="1"/>
  <c r="Q404" i="1"/>
  <c r="Q224" i="1"/>
  <c r="Q221" i="1" s="1"/>
  <c r="Q222" i="1"/>
  <c r="Q220" i="1"/>
  <c r="Q219" i="1" s="1"/>
  <c r="Q255" i="1"/>
  <c r="Q251" i="1"/>
  <c r="AG1105" i="1"/>
  <c r="AT1110" i="1"/>
  <c r="AT855" i="1"/>
  <c r="AU855" i="1" s="1"/>
  <c r="AG802" i="1"/>
  <c r="AK798" i="1"/>
  <c r="AK790" i="1"/>
  <c r="AK787" i="1"/>
  <c r="AK783" i="1"/>
  <c r="AK782" i="1"/>
  <c r="AG760" i="1"/>
  <c r="AG758" i="1"/>
  <c r="AG757" i="1"/>
  <c r="AG748" i="1"/>
  <c r="AG747" i="1"/>
  <c r="AO625" i="1"/>
  <c r="AO586" i="1" s="1"/>
  <c r="AO623" i="1"/>
  <c r="AO618" i="1"/>
  <c r="AO617" i="1" s="1"/>
  <c r="AO613" i="1"/>
  <c r="AO612" i="1"/>
  <c r="AO606" i="1" s="1"/>
  <c r="AO602" i="1"/>
  <c r="AO600" i="1"/>
  <c r="AO594" i="1"/>
  <c r="AO589" i="1"/>
  <c r="AP564" i="1"/>
  <c r="AK553" i="1"/>
  <c r="AL473" i="1"/>
  <c r="AK471" i="1"/>
  <c r="AK470" i="1"/>
  <c r="AK468" i="1"/>
  <c r="AK431" i="1"/>
  <c r="AK430" i="1"/>
  <c r="AK425" i="1"/>
  <c r="AK417" i="1"/>
  <c r="AE259" i="1"/>
  <c r="AF259" i="1" s="1"/>
  <c r="AE260" i="1"/>
  <c r="AF260" i="1" s="1"/>
  <c r="AK258" i="1"/>
  <c r="AE258" i="1" s="1"/>
  <c r="AF258" i="1" s="1"/>
  <c r="AK255" i="1"/>
  <c r="AK251" i="1"/>
  <c r="AE244" i="1"/>
  <c r="AE248" i="1"/>
  <c r="AE249" i="1"/>
  <c r="AE250" i="1"/>
  <c r="AK241" i="1"/>
  <c r="AX204" i="1" l="1"/>
  <c r="AX66" i="1"/>
  <c r="AX207" i="1"/>
  <c r="AX205" i="1"/>
  <c r="AX122" i="1"/>
  <c r="AE790" i="1"/>
  <c r="AL790" i="1"/>
  <c r="AO309" i="1"/>
  <c r="AO307" i="1" s="1"/>
  <c r="AO776" i="1"/>
  <c r="AO871" i="1" s="1"/>
  <c r="U772" i="1"/>
  <c r="AQ315" i="1"/>
  <c r="I310" i="1"/>
  <c r="AX316" i="1"/>
  <c r="AD308" i="1"/>
  <c r="AQ308" i="1"/>
  <c r="Q403" i="1"/>
  <c r="AK424" i="1"/>
  <c r="AU1110" i="1"/>
  <c r="AK467" i="1"/>
  <c r="AK416" i="1"/>
  <c r="Q438" i="1"/>
  <c r="K793" i="1"/>
  <c r="K801" i="1"/>
  <c r="AG801" i="1"/>
  <c r="AR245" i="1"/>
  <c r="AY498" i="1"/>
  <c r="AG746" i="1"/>
  <c r="AR265" i="1"/>
  <c r="AS265" i="1" s="1"/>
  <c r="AY265" i="1"/>
  <c r="AE267" i="1"/>
  <c r="AF267" i="1" s="1"/>
  <c r="AP267" i="1"/>
  <c r="AP265" i="1" s="1"/>
  <c r="AG756" i="1"/>
  <c r="AE553" i="1"/>
  <c r="AP553" i="1" s="1"/>
  <c r="U621" i="1"/>
  <c r="K621" i="1" s="1"/>
  <c r="K622" i="1"/>
  <c r="AO607" i="1"/>
  <c r="K607" i="1"/>
  <c r="AO608" i="1"/>
  <c r="K608" i="1"/>
  <c r="M756" i="1"/>
  <c r="AK499" i="1"/>
  <c r="AE500" i="1"/>
  <c r="AF500" i="1" s="1"/>
  <c r="AM863" i="1"/>
  <c r="AM862" i="1"/>
  <c r="M781" i="1"/>
  <c r="Q781" i="1"/>
  <c r="Q780" i="1" s="1"/>
  <c r="Q778" i="1" s="1"/>
  <c r="Q863" i="1"/>
  <c r="Q541" i="1"/>
  <c r="Q552" i="1"/>
  <c r="AX237" i="1"/>
  <c r="AK245" i="1"/>
  <c r="U971" i="1"/>
  <c r="M746" i="1"/>
  <c r="AK563" i="1"/>
  <c r="AK265" i="1"/>
  <c r="AE265" i="1" s="1"/>
  <c r="AF265" i="1" s="1"/>
  <c r="M801" i="1"/>
  <c r="AE247" i="1"/>
  <c r="AE246" i="1"/>
  <c r="AE266" i="1"/>
  <c r="AF266" i="1" s="1"/>
  <c r="U1029" i="1"/>
  <c r="U1028" i="1" s="1"/>
  <c r="AO622" i="1"/>
  <c r="AO621" i="1" s="1"/>
  <c r="AM46" i="1"/>
  <c r="AO46" i="1"/>
  <c r="AG51" i="1"/>
  <c r="AM51" i="1"/>
  <c r="AO51" i="1"/>
  <c r="AM52" i="1"/>
  <c r="AO52" i="1"/>
  <c r="AO60" i="1"/>
  <c r="AO35" i="1" s="1"/>
  <c r="AK288" i="1"/>
  <c r="AK305" i="1" s="1"/>
  <c r="AO93" i="1"/>
  <c r="AK123" i="1"/>
  <c r="AG124" i="1"/>
  <c r="AM124" i="1"/>
  <c r="AO124" i="1"/>
  <c r="AG125" i="1"/>
  <c r="AM125" i="1"/>
  <c r="AM116" i="1" s="1"/>
  <c r="AO125" i="1"/>
  <c r="AO116" i="1" s="1"/>
  <c r="AO66" i="1" s="1"/>
  <c r="AO287" i="1" s="1"/>
  <c r="AG126" i="1"/>
  <c r="AH126" i="1" s="1"/>
  <c r="AG129" i="1"/>
  <c r="AH129" i="1" s="1"/>
  <c r="AG132" i="1"/>
  <c r="AH132" i="1" s="1"/>
  <c r="AG134" i="1"/>
  <c r="AG140" i="1"/>
  <c r="AH140" i="1" s="1"/>
  <c r="AG154" i="1"/>
  <c r="AM154" i="1"/>
  <c r="AO154" i="1"/>
  <c r="AG157" i="1"/>
  <c r="AH157" i="1" s="1"/>
  <c r="AM157" i="1"/>
  <c r="AO157" i="1"/>
  <c r="AG160" i="1"/>
  <c r="AH160" i="1" s="1"/>
  <c r="AM160" i="1"/>
  <c r="AO160" i="1"/>
  <c r="AG163" i="1"/>
  <c r="AH163" i="1" s="1"/>
  <c r="AM163" i="1"/>
  <c r="AO163" i="1"/>
  <c r="AG166" i="1"/>
  <c r="AH166" i="1" s="1"/>
  <c r="AG170" i="1"/>
  <c r="AK170" i="1"/>
  <c r="AK115" i="1" s="1"/>
  <c r="AM170" i="1"/>
  <c r="AG171" i="1"/>
  <c r="AK171" i="1"/>
  <c r="AM171" i="1"/>
  <c r="AG172" i="1"/>
  <c r="AG175" i="1"/>
  <c r="AG178" i="1"/>
  <c r="AK178" i="1"/>
  <c r="AM178" i="1"/>
  <c r="AO178" i="1"/>
  <c r="AG184" i="1"/>
  <c r="AH184" i="1" s="1"/>
  <c r="AG187" i="1"/>
  <c r="AG191" i="1"/>
  <c r="AG192" i="1"/>
  <c r="AG195" i="1"/>
  <c r="AG199" i="1"/>
  <c r="AK199" i="1"/>
  <c r="AK198" i="1" s="1"/>
  <c r="AM199" i="1"/>
  <c r="AM198" i="1" s="1"/>
  <c r="AO200" i="1"/>
  <c r="AK201" i="1"/>
  <c r="AG204" i="1"/>
  <c r="AM208" i="1"/>
  <c r="AM204" i="1" s="1"/>
  <c r="AM200" i="1" s="1"/>
  <c r="AO208" i="1"/>
  <c r="AG205" i="1"/>
  <c r="AM209" i="1"/>
  <c r="AM205" i="1" s="1"/>
  <c r="AO209" i="1"/>
  <c r="AM211" i="1"/>
  <c r="AM207" i="1" s="1"/>
  <c r="AO211" i="1"/>
  <c r="AO207" i="1" s="1"/>
  <c r="AG223" i="1"/>
  <c r="AG220" i="1" s="1"/>
  <c r="AG226" i="1"/>
  <c r="AM226" i="1"/>
  <c r="AO226" i="1"/>
  <c r="AO170" i="1" s="1"/>
  <c r="AG227" i="1"/>
  <c r="AO227" i="1"/>
  <c r="AM228" i="1"/>
  <c r="AM227" i="1" s="1"/>
  <c r="AG251" i="1"/>
  <c r="AG255" i="1"/>
  <c r="AG290" i="1"/>
  <c r="AG52" i="1" s="1"/>
  <c r="AO223" i="1"/>
  <c r="AO202" i="1" s="1"/>
  <c r="AO199" i="1" s="1"/>
  <c r="AO198" i="1" s="1"/>
  <c r="AM840" i="1"/>
  <c r="AM868" i="1" s="1"/>
  <c r="AO840" i="1"/>
  <c r="AO868" i="1" s="1"/>
  <c r="AK318" i="1"/>
  <c r="AM318" i="1"/>
  <c r="AM773" i="1" s="1"/>
  <c r="AO318" i="1"/>
  <c r="AO773" i="1" s="1"/>
  <c r="AG410" i="1"/>
  <c r="AG413" i="1"/>
  <c r="AG414" i="1"/>
  <c r="AG430" i="1"/>
  <c r="AG431" i="1"/>
  <c r="AG434" i="1"/>
  <c r="AG474" i="1"/>
  <c r="AL474" i="1"/>
  <c r="AK840" i="1"/>
  <c r="AK868" i="1" s="1"/>
  <c r="AO573" i="1"/>
  <c r="AG582" i="1"/>
  <c r="AG587" i="1"/>
  <c r="AO627" i="1"/>
  <c r="AO629" i="1"/>
  <c r="AO630" i="1"/>
  <c r="AO633" i="1"/>
  <c r="AG634" i="1"/>
  <c r="AG638" i="1"/>
  <c r="AG641" i="1"/>
  <c r="AG657" i="1"/>
  <c r="AG656" i="1" s="1"/>
  <c r="AG663" i="1"/>
  <c r="AG665" i="1"/>
  <c r="AM666" i="1"/>
  <c r="AM667" i="1"/>
  <c r="AG668" i="1"/>
  <c r="AM668" i="1"/>
  <c r="AO668" i="1"/>
  <c r="AG669" i="1"/>
  <c r="AM669" i="1"/>
  <c r="AO671" i="1"/>
  <c r="AK678" i="1"/>
  <c r="AK677" i="1" s="1"/>
  <c r="AM678" i="1"/>
  <c r="AO678" i="1"/>
  <c r="AG725" i="1"/>
  <c r="AG731" i="1"/>
  <c r="AM731" i="1"/>
  <c r="AO731" i="1"/>
  <c r="AG740" i="1"/>
  <c r="AM775" i="1"/>
  <c r="AO841" i="1"/>
  <c r="AM776" i="1"/>
  <c r="AM871" i="1" s="1"/>
  <c r="AK781" i="1"/>
  <c r="AK801" i="1"/>
  <c r="AM801" i="1"/>
  <c r="AO801" i="1"/>
  <c r="AO845" i="1"/>
  <c r="AG845" i="1"/>
  <c r="AM845" i="1"/>
  <c r="AG850" i="1"/>
  <c r="AK850" i="1"/>
  <c r="AM850" i="1"/>
  <c r="AO850" i="1"/>
  <c r="AG856" i="1"/>
  <c r="AK856" i="1"/>
  <c r="AM856" i="1"/>
  <c r="AO864" i="1"/>
  <c r="AG859" i="1"/>
  <c r="AK859" i="1"/>
  <c r="AM859" i="1"/>
  <c r="AO859" i="1"/>
  <c r="AG25" i="1"/>
  <c r="AG864" i="1"/>
  <c r="AK60" i="1"/>
  <c r="AK35" i="1" s="1"/>
  <c r="AK59" i="1"/>
  <c r="AM59" i="1"/>
  <c r="AK61" i="1"/>
  <c r="AG878" i="1"/>
  <c r="AG879" i="1"/>
  <c r="AG880" i="1"/>
  <c r="AO880" i="1"/>
  <c r="AO884" i="1"/>
  <c r="AO878" i="1" s="1"/>
  <c r="AO885" i="1"/>
  <c r="AO879" i="1" s="1"/>
  <c r="AO886" i="1"/>
  <c r="AO889" i="1"/>
  <c r="AG892" i="1"/>
  <c r="AO892" i="1"/>
  <c r="AM902" i="1"/>
  <c r="AG908" i="1"/>
  <c r="AG904" i="1" s="1"/>
  <c r="AM908" i="1"/>
  <c r="AM903" i="1" s="1"/>
  <c r="AM1005" i="1" s="1"/>
  <c r="AO908" i="1"/>
  <c r="AG910" i="1"/>
  <c r="AM910" i="1"/>
  <c r="AG911" i="1"/>
  <c r="AM911" i="1"/>
  <c r="AG914" i="1"/>
  <c r="AM914" i="1"/>
  <c r="AO914" i="1"/>
  <c r="AG917" i="1"/>
  <c r="AG1007" i="1" s="1"/>
  <c r="AG1005" i="1"/>
  <c r="AK1005" i="1"/>
  <c r="AG1006" i="1"/>
  <c r="AK1006" i="1"/>
  <c r="AK1007" i="1"/>
  <c r="AG1015" i="1"/>
  <c r="AG1042" i="1" s="1"/>
  <c r="AG1016" i="1"/>
  <c r="AG1017" i="1"/>
  <c r="AG1020" i="1"/>
  <c r="AG1023" i="1"/>
  <c r="AM1025" i="1"/>
  <c r="AO1036" i="1"/>
  <c r="AO1035" i="1" s="1"/>
  <c r="AO1037" i="1"/>
  <c r="AO1030" i="1" s="1"/>
  <c r="AO1029" i="1" s="1"/>
  <c r="AO1028" i="1" s="1"/>
  <c r="AO1042" i="1" s="1"/>
  <c r="AO1041" i="1" s="1"/>
  <c r="AK1042" i="1"/>
  <c r="AG1043" i="1"/>
  <c r="AK1043" i="1"/>
  <c r="H37" i="1"/>
  <c r="G37" i="1"/>
  <c r="E1105" i="1"/>
  <c r="AH1105" i="1" s="1"/>
  <c r="I1037" i="1"/>
  <c r="I1030" i="1" s="1"/>
  <c r="I1029" i="1" s="1"/>
  <c r="I1028" i="1" s="1"/>
  <c r="I1036" i="1"/>
  <c r="I1035" i="1" s="1"/>
  <c r="I933" i="1"/>
  <c r="G801" i="1"/>
  <c r="G798" i="1"/>
  <c r="AL798" i="1" s="1"/>
  <c r="G793" i="1"/>
  <c r="AL793" i="1" s="1"/>
  <c r="G787" i="1"/>
  <c r="AL787" i="1" s="1"/>
  <c r="G784" i="1"/>
  <c r="AL784" i="1" s="1"/>
  <c r="G783" i="1"/>
  <c r="AL783" i="1" s="1"/>
  <c r="G782" i="1"/>
  <c r="AL782" i="1" s="1"/>
  <c r="G558" i="1"/>
  <c r="AL558" i="1" s="1"/>
  <c r="E760" i="1"/>
  <c r="AU760" i="1" s="1"/>
  <c r="E758" i="1"/>
  <c r="AU758" i="1" s="1"/>
  <c r="E757" i="1"/>
  <c r="AU757" i="1" s="1"/>
  <c r="E748" i="1"/>
  <c r="AH748" i="1" s="1"/>
  <c r="E713" i="1"/>
  <c r="I617" i="1"/>
  <c r="D617" i="1" s="1"/>
  <c r="I606" i="1"/>
  <c r="D606" i="1" s="1"/>
  <c r="BB606" i="1" s="1"/>
  <c r="AR606" i="1" s="1"/>
  <c r="I588" i="1"/>
  <c r="I625" i="1"/>
  <c r="CE625" i="1" s="1"/>
  <c r="I623" i="1"/>
  <c r="D623" i="1" s="1"/>
  <c r="I622" i="1"/>
  <c r="D622" i="1" s="1"/>
  <c r="BB622" i="1" s="1"/>
  <c r="AR622" i="1" s="1"/>
  <c r="I613" i="1"/>
  <c r="D613" i="1" s="1"/>
  <c r="BB613" i="1" s="1"/>
  <c r="AR613" i="1" s="1"/>
  <c r="I612" i="1"/>
  <c r="D612" i="1" s="1"/>
  <c r="I608" i="1"/>
  <c r="D608" i="1" s="1"/>
  <c r="BB608" i="1" s="1"/>
  <c r="AR608" i="1" s="1"/>
  <c r="I607" i="1"/>
  <c r="D607" i="1" s="1"/>
  <c r="BB607" i="1" s="1"/>
  <c r="AR607" i="1" s="1"/>
  <c r="I602" i="1"/>
  <c r="D602" i="1" s="1"/>
  <c r="I600" i="1"/>
  <c r="I594" i="1"/>
  <c r="CE594" i="1" s="1"/>
  <c r="I589" i="1"/>
  <c r="CE589" i="1" s="1"/>
  <c r="AY473" i="1"/>
  <c r="G471" i="1"/>
  <c r="AY471" i="1" s="1"/>
  <c r="G470" i="1"/>
  <c r="AY470" i="1" s="1"/>
  <c r="G468" i="1"/>
  <c r="AL468" i="1" s="1"/>
  <c r="G439" i="1"/>
  <c r="AY439" i="1" s="1"/>
  <c r="G431" i="1"/>
  <c r="AY431" i="1" s="1"/>
  <c r="G430" i="1"/>
  <c r="AY430" i="1" s="1"/>
  <c r="G425" i="1"/>
  <c r="AL425" i="1" s="1"/>
  <c r="G417" i="1"/>
  <c r="AL417" i="1" s="1"/>
  <c r="G414" i="1"/>
  <c r="G413" i="1"/>
  <c r="AY410" i="1"/>
  <c r="G408" i="1"/>
  <c r="G407" i="1"/>
  <c r="G404" i="1"/>
  <c r="AL404" i="1" s="1"/>
  <c r="D257" i="1"/>
  <c r="G255" i="1"/>
  <c r="AL255" i="1" s="1"/>
  <c r="G251" i="1"/>
  <c r="AY251" i="1" s="1"/>
  <c r="G239" i="1"/>
  <c r="AE305" i="1" l="1"/>
  <c r="AL801" i="1"/>
  <c r="AX64" i="1"/>
  <c r="AX203" i="1"/>
  <c r="AX200" i="1"/>
  <c r="R541" i="1"/>
  <c r="Q537" i="1"/>
  <c r="AM841" i="1"/>
  <c r="AM869" i="1"/>
  <c r="AM60" i="1" s="1"/>
  <c r="AM35" i="1" s="1"/>
  <c r="N760" i="1"/>
  <c r="AM25" i="1"/>
  <c r="AN25" i="1" s="1"/>
  <c r="R404" i="1"/>
  <c r="AK114" i="1"/>
  <c r="AE245" i="1"/>
  <c r="AN37" i="1"/>
  <c r="T37" i="1"/>
  <c r="AG115" i="1"/>
  <c r="AG122" i="1"/>
  <c r="AG299" i="1" s="1"/>
  <c r="AO862" i="1"/>
  <c r="AG116" i="1"/>
  <c r="AG66" i="1"/>
  <c r="N1105" i="1"/>
  <c r="AL37" i="1"/>
  <c r="R37" i="1"/>
  <c r="AK498" i="1"/>
  <c r="AK317" i="1" s="1"/>
  <c r="AL499" i="1"/>
  <c r="AY239" i="1"/>
  <c r="AL239" i="1"/>
  <c r="AL251" i="1"/>
  <c r="L617" i="1"/>
  <c r="BB617" i="1"/>
  <c r="AR617" i="1" s="1"/>
  <c r="L612" i="1"/>
  <c r="BB612" i="1"/>
  <c r="AR612" i="1" s="1"/>
  <c r="L623" i="1"/>
  <c r="BB623" i="1"/>
  <c r="AR623" i="1" s="1"/>
  <c r="L602" i="1"/>
  <c r="BB602" i="1"/>
  <c r="AR602" i="1" s="1"/>
  <c r="AL430" i="1"/>
  <c r="AL431" i="1"/>
  <c r="AY413" i="1"/>
  <c r="AL413" i="1"/>
  <c r="AY414" i="1"/>
  <c r="AL414" i="1"/>
  <c r="AY408" i="1"/>
  <c r="AL408" i="1"/>
  <c r="AY407" i="1"/>
  <c r="AL407" i="1"/>
  <c r="AL439" i="1"/>
  <c r="AL471" i="1"/>
  <c r="AL470" i="1"/>
  <c r="O24" i="1"/>
  <c r="P24" i="1" s="1"/>
  <c r="Q540" i="1"/>
  <c r="R439" i="1"/>
  <c r="AG739" i="1"/>
  <c r="D600" i="1"/>
  <c r="AH757" i="1"/>
  <c r="G467" i="1"/>
  <c r="AY467" i="1" s="1"/>
  <c r="AY468" i="1"/>
  <c r="I903" i="1"/>
  <c r="CE933" i="1"/>
  <c r="AG190" i="1"/>
  <c r="AG61" i="1"/>
  <c r="AG186" i="1"/>
  <c r="D255" i="1"/>
  <c r="AY255" i="1"/>
  <c r="AE725" i="1"/>
  <c r="AG224" i="1"/>
  <c r="G416" i="1"/>
  <c r="AY417" i="1"/>
  <c r="AG59" i="1"/>
  <c r="AH760" i="1"/>
  <c r="G403" i="1"/>
  <c r="R403" i="1" s="1"/>
  <c r="AY404" i="1"/>
  <c r="G424" i="1"/>
  <c r="AY424" i="1" s="1"/>
  <c r="AY425" i="1"/>
  <c r="E747" i="1"/>
  <c r="AH747" i="1" s="1"/>
  <c r="AU748" i="1"/>
  <c r="AH758" i="1"/>
  <c r="AG198" i="1"/>
  <c r="AH199" i="1"/>
  <c r="AE311" i="1"/>
  <c r="AP311" i="1" s="1"/>
  <c r="L607" i="1"/>
  <c r="L622" i="1"/>
  <c r="I592" i="1"/>
  <c r="I586" i="1" s="1"/>
  <c r="L606" i="1"/>
  <c r="L608" i="1"/>
  <c r="L613" i="1"/>
  <c r="AG662" i="1"/>
  <c r="D37" i="1"/>
  <c r="AK1041" i="1"/>
  <c r="AK36" i="1" s="1"/>
  <c r="AK562" i="1"/>
  <c r="AE563" i="1"/>
  <c r="AE499" i="1"/>
  <c r="AF499" i="1" s="1"/>
  <c r="AE498" i="1"/>
  <c r="AG633" i="1"/>
  <c r="M780" i="1"/>
  <c r="M778" i="1" s="1"/>
  <c r="AG1041" i="1"/>
  <c r="AE864" i="1"/>
  <c r="AE841" i="1"/>
  <c r="E756" i="1"/>
  <c r="AU756" i="1" s="1"/>
  <c r="AG185" i="1"/>
  <c r="I621" i="1"/>
  <c r="D621" i="1" s="1"/>
  <c r="AO730" i="1"/>
  <c r="AE730" i="1" s="1"/>
  <c r="AE731" i="1"/>
  <c r="AK1004" i="1"/>
  <c r="AG1004" i="1"/>
  <c r="AO856" i="1"/>
  <c r="AM169" i="1"/>
  <c r="AG169" i="1"/>
  <c r="AG123" i="1"/>
  <c r="AG46" i="1"/>
  <c r="G438" i="1"/>
  <c r="AM39" i="1"/>
  <c r="AK39" i="1"/>
  <c r="AG39" i="1"/>
  <c r="AM123" i="1"/>
  <c r="I971" i="1"/>
  <c r="AM774" i="1"/>
  <c r="AO123" i="1"/>
  <c r="AM66" i="1"/>
  <c r="AM287" i="1" s="1"/>
  <c r="AM839" i="1" s="1"/>
  <c r="AM867" i="1" s="1"/>
  <c r="E746" i="1"/>
  <c r="AH746" i="1" s="1"/>
  <c r="E802" i="1"/>
  <c r="AH802" i="1" s="1"/>
  <c r="D256" i="1"/>
  <c r="I932" i="1"/>
  <c r="AM781" i="1"/>
  <c r="AM780" i="1" s="1"/>
  <c r="AG840" i="1"/>
  <c r="AG868" i="1" s="1"/>
  <c r="AO781" i="1"/>
  <c r="AO780" i="1" s="1"/>
  <c r="AO779" i="1" s="1"/>
  <c r="AO778" i="1" s="1"/>
  <c r="AK780" i="1"/>
  <c r="AK204" i="1"/>
  <c r="AO839" i="1"/>
  <c r="AO572" i="1"/>
  <c r="AK205" i="1"/>
  <c r="AK299" i="1"/>
  <c r="AK306" i="1" s="1"/>
  <c r="AE306" i="1" s="1"/>
  <c r="AG666" i="1"/>
  <c r="AG667" i="1"/>
  <c r="AM1102" i="1"/>
  <c r="AM61" i="1"/>
  <c r="AO58" i="1"/>
  <c r="AO34" i="1" s="1"/>
  <c r="AM1018" i="1"/>
  <c r="AM1004" i="1"/>
  <c r="AM1021" i="1"/>
  <c r="AM58" i="1"/>
  <c r="AM34" i="1" s="1"/>
  <c r="AM224" i="1"/>
  <c r="AM221" i="1" s="1"/>
  <c r="AM225" i="1"/>
  <c r="AM45" i="1" s="1"/>
  <c r="AG203" i="1"/>
  <c r="AM901" i="1"/>
  <c r="AO883" i="1"/>
  <c r="AO225" i="1"/>
  <c r="AO45" i="1" s="1"/>
  <c r="AM223" i="1"/>
  <c r="AM220" i="1" s="1"/>
  <c r="AM203" i="1"/>
  <c r="AG200" i="1"/>
  <c r="AO115" i="1"/>
  <c r="AO583" i="1"/>
  <c r="AM115" i="1"/>
  <c r="AG1014" i="1"/>
  <c r="AG1013" i="1" s="1"/>
  <c r="AG53" i="1" s="1"/>
  <c r="AO582" i="1"/>
  <c r="AG225" i="1"/>
  <c r="AO220" i="1"/>
  <c r="I309" i="1" l="1"/>
  <c r="I307" i="1" s="1"/>
  <c r="D307" i="1" s="1"/>
  <c r="AK303" i="1"/>
  <c r="AK778" i="1"/>
  <c r="AK836" i="1" s="1"/>
  <c r="AK316" i="1"/>
  <c r="AG36" i="1"/>
  <c r="AO867" i="1"/>
  <c r="AO57" i="1" s="1"/>
  <c r="I772" i="1"/>
  <c r="I776" i="1"/>
  <c r="AG1102" i="1"/>
  <c r="AY416" i="1"/>
  <c r="G317" i="1"/>
  <c r="AG114" i="1"/>
  <c r="AL424" i="1"/>
  <c r="AO59" i="1"/>
  <c r="AE59" i="1" s="1"/>
  <c r="AQ870" i="1"/>
  <c r="AG287" i="1"/>
  <c r="AG64" i="1"/>
  <c r="AL498" i="1"/>
  <c r="L600" i="1"/>
  <c r="BB600" i="1"/>
  <c r="L621" i="1"/>
  <c r="BB621" i="1"/>
  <c r="AR621" i="1" s="1"/>
  <c r="AY403" i="1"/>
  <c r="AL403" i="1"/>
  <c r="AY438" i="1"/>
  <c r="AL438" i="1"/>
  <c r="AL467" i="1"/>
  <c r="AL416" i="1"/>
  <c r="D971" i="1"/>
  <c r="L971" i="1" s="1"/>
  <c r="CE971" i="1"/>
  <c r="AH756" i="1"/>
  <c r="I902" i="1"/>
  <c r="CE932" i="1"/>
  <c r="AF37" i="1"/>
  <c r="AG60" i="1"/>
  <c r="AG45" i="1"/>
  <c r="AG183" i="1"/>
  <c r="AG221" i="1"/>
  <c r="AF498" i="1"/>
  <c r="AM57" i="1"/>
  <c r="AM772" i="1"/>
  <c r="AE310" i="1"/>
  <c r="AO171" i="1"/>
  <c r="AO169" i="1" s="1"/>
  <c r="AK779" i="1"/>
  <c r="AK287" i="1"/>
  <c r="AM219" i="1"/>
  <c r="AK207" i="1"/>
  <c r="AO836" i="1"/>
  <c r="AO48" i="1" s="1"/>
  <c r="AO587" i="1"/>
  <c r="AM1022" i="1"/>
  <c r="AM1019" i="1"/>
  <c r="AM1015" i="1"/>
  <c r="AO666" i="1"/>
  <c r="AO669" i="1"/>
  <c r="AO667" i="1"/>
  <c r="AK58" i="1"/>
  <c r="AK34" i="1" s="1"/>
  <c r="AG779" i="1"/>
  <c r="AK200" i="1"/>
  <c r="AK203" i="1"/>
  <c r="AG58" i="1"/>
  <c r="AG34" i="1" s="1"/>
  <c r="AO114" i="1"/>
  <c r="AO65" i="1"/>
  <c r="AM114" i="1"/>
  <c r="AM65" i="1"/>
  <c r="AL303" i="1" l="1"/>
  <c r="AE303" i="1"/>
  <c r="AF303" i="1" s="1"/>
  <c r="AQ309" i="1"/>
  <c r="AQ776" i="1"/>
  <c r="AD772" i="1"/>
  <c r="AG35" i="1"/>
  <c r="AE35" i="1" s="1"/>
  <c r="AG304" i="1"/>
  <c r="AE304" i="1" s="1"/>
  <c r="AG286" i="1"/>
  <c r="AG839" i="1"/>
  <c r="AG867" i="1" s="1"/>
  <c r="AL317" i="1"/>
  <c r="AR600" i="1"/>
  <c r="CE600" i="1"/>
  <c r="AK839" i="1"/>
  <c r="AK867" i="1" s="1"/>
  <c r="AM771" i="1"/>
  <c r="AM47" i="1" s="1"/>
  <c r="I871" i="1"/>
  <c r="AE34" i="1"/>
  <c r="AG219" i="1"/>
  <c r="AG778" i="1"/>
  <c r="AG836" i="1" s="1"/>
  <c r="AG48" i="1" s="1"/>
  <c r="AE840" i="1"/>
  <c r="AE60" i="1"/>
  <c r="D317" i="1"/>
  <c r="AY317" i="1"/>
  <c r="AK286" i="1"/>
  <c r="AQ772" i="1"/>
  <c r="AO224" i="1"/>
  <c r="AO221" i="1" s="1"/>
  <c r="AO219" i="1" s="1"/>
  <c r="AE58" i="1"/>
  <c r="AM1042" i="1"/>
  <c r="AM1024" i="1"/>
  <c r="AM1016" i="1"/>
  <c r="AM1043" i="1" s="1"/>
  <c r="AM32" i="1" s="1"/>
  <c r="AM64" i="1"/>
  <c r="AM40" i="1" s="1"/>
  <c r="AM286" i="1"/>
  <c r="AE286" i="1" s="1"/>
  <c r="AO64" i="1"/>
  <c r="AO40" i="1" s="1"/>
  <c r="AO288" i="1"/>
  <c r="AO286" i="1" s="1"/>
  <c r="AQ871" i="1" l="1"/>
  <c r="I61" i="1"/>
  <c r="AK57" i="1"/>
  <c r="AK32" i="1" s="1"/>
  <c r="AE839" i="1"/>
  <c r="AG57" i="1"/>
  <c r="AG32" i="1" s="1"/>
  <c r="AO47" i="1"/>
  <c r="AO838" i="1"/>
  <c r="AO866" i="1" s="1"/>
  <c r="AO865" i="1" s="1"/>
  <c r="AM1014" i="1"/>
  <c r="AM1013" i="1" s="1"/>
  <c r="AM53" i="1" s="1"/>
  <c r="AM1041" i="1"/>
  <c r="AM36" i="1" s="1"/>
  <c r="AE57" i="1" l="1"/>
  <c r="AE776" i="1"/>
  <c r="AO837" i="1"/>
  <c r="AO61" i="1"/>
  <c r="AE61" i="1" l="1"/>
  <c r="AO56" i="1"/>
  <c r="AO1101" i="1" l="1"/>
  <c r="AO1097" i="1"/>
  <c r="AO55" i="1"/>
  <c r="AO1099" i="1"/>
  <c r="G241" i="1" l="1"/>
  <c r="E9" i="1"/>
  <c r="E27" i="1"/>
  <c r="N27" i="1" s="1"/>
  <c r="E33" i="1"/>
  <c r="H46" i="1"/>
  <c r="I46" i="1"/>
  <c r="E51" i="1"/>
  <c r="H51" i="1"/>
  <c r="I51" i="1"/>
  <c r="H52" i="1"/>
  <c r="I52" i="1"/>
  <c r="E69" i="1"/>
  <c r="N69" i="1" s="1"/>
  <c r="E74" i="1"/>
  <c r="N74" i="1" s="1"/>
  <c r="E76" i="1"/>
  <c r="N76" i="1" s="1"/>
  <c r="E81" i="1"/>
  <c r="N81" i="1" s="1"/>
  <c r="E82" i="1"/>
  <c r="N82" i="1" s="1"/>
  <c r="E84" i="1"/>
  <c r="E87" i="1"/>
  <c r="E88" i="1"/>
  <c r="I93" i="1"/>
  <c r="E95" i="1"/>
  <c r="E98" i="1"/>
  <c r="N98" i="1" s="1"/>
  <c r="G116" i="1"/>
  <c r="AL116" i="1" s="1"/>
  <c r="E119" i="1"/>
  <c r="N119" i="1" s="1"/>
  <c r="G123" i="1"/>
  <c r="E124" i="1"/>
  <c r="AH124" i="1" s="1"/>
  <c r="H124" i="1"/>
  <c r="H115" i="1" s="1"/>
  <c r="I124" i="1"/>
  <c r="I115" i="1" s="1"/>
  <c r="E125" i="1"/>
  <c r="AH125" i="1" s="1"/>
  <c r="H125" i="1"/>
  <c r="H116" i="1" s="1"/>
  <c r="I125" i="1"/>
  <c r="I116" i="1" s="1"/>
  <c r="E134" i="1"/>
  <c r="AH134" i="1" s="1"/>
  <c r="E154" i="1"/>
  <c r="AH154" i="1" s="1"/>
  <c r="E170" i="1"/>
  <c r="AH170" i="1" s="1"/>
  <c r="G170" i="1"/>
  <c r="G115" i="1" s="1"/>
  <c r="H170" i="1"/>
  <c r="E171" i="1"/>
  <c r="AH171" i="1" s="1"/>
  <c r="G171" i="1"/>
  <c r="H171" i="1"/>
  <c r="E172" i="1"/>
  <c r="AH172" i="1" s="1"/>
  <c r="G172" i="1"/>
  <c r="AY172" i="1" s="1"/>
  <c r="H172" i="1"/>
  <c r="I172" i="1"/>
  <c r="CE172" i="1" s="1"/>
  <c r="E175" i="1"/>
  <c r="AH175" i="1" s="1"/>
  <c r="G175" i="1"/>
  <c r="AY175" i="1" s="1"/>
  <c r="H175" i="1"/>
  <c r="I175" i="1"/>
  <c r="CE175" i="1" s="1"/>
  <c r="E178" i="1"/>
  <c r="AH178" i="1" s="1"/>
  <c r="G178" i="1"/>
  <c r="E187" i="1"/>
  <c r="E191" i="1"/>
  <c r="AH191" i="1" s="1"/>
  <c r="E192" i="1"/>
  <c r="AH192" i="1" s="1"/>
  <c r="E198" i="1"/>
  <c r="AH198" i="1" s="1"/>
  <c r="G199" i="1"/>
  <c r="G198" i="1" s="1"/>
  <c r="H199" i="1"/>
  <c r="H198" i="1" s="1"/>
  <c r="G201" i="1"/>
  <c r="E202" i="1"/>
  <c r="E195" i="1"/>
  <c r="AH195" i="1" s="1"/>
  <c r="H207" i="1"/>
  <c r="I207" i="1"/>
  <c r="E204" i="1"/>
  <c r="AH204" i="1" s="1"/>
  <c r="H208" i="1"/>
  <c r="H204" i="1" s="1"/>
  <c r="I208" i="1"/>
  <c r="I204" i="1" s="1"/>
  <c r="CE204" i="1" s="1"/>
  <c r="H209" i="1"/>
  <c r="H205" i="1" s="1"/>
  <c r="I209" i="1"/>
  <c r="I205" i="1" s="1"/>
  <c r="CE205" i="1" s="1"/>
  <c r="H210" i="1"/>
  <c r="I210" i="1"/>
  <c r="E205" i="1"/>
  <c r="AH205" i="1" s="1"/>
  <c r="E215" i="1"/>
  <c r="G215" i="1"/>
  <c r="G220" i="1"/>
  <c r="H221" i="1"/>
  <c r="H219" i="1" s="1"/>
  <c r="G222" i="1"/>
  <c r="AY222" i="1" s="1"/>
  <c r="E223" i="1"/>
  <c r="G224" i="1"/>
  <c r="E226" i="1"/>
  <c r="H226" i="1"/>
  <c r="I226" i="1"/>
  <c r="I170" i="1" s="1"/>
  <c r="I227" i="1"/>
  <c r="I225" i="1" s="1"/>
  <c r="H228" i="1"/>
  <c r="H227" i="1" s="1"/>
  <c r="H225" i="1" s="1"/>
  <c r="H45" i="1" s="1"/>
  <c r="E234" i="1"/>
  <c r="G209" i="1"/>
  <c r="G240" i="1"/>
  <c r="AL240" i="1" s="1"/>
  <c r="G245" i="1"/>
  <c r="G248" i="1"/>
  <c r="G261" i="1"/>
  <c r="AY261" i="1" s="1"/>
  <c r="E275" i="1"/>
  <c r="G275" i="1"/>
  <c r="AY275" i="1" s="1"/>
  <c r="I223" i="1"/>
  <c r="I220" i="1" s="1"/>
  <c r="E277" i="1"/>
  <c r="G277" i="1"/>
  <c r="AY277" i="1" s="1"/>
  <c r="E290" i="1"/>
  <c r="E52" i="1" s="1"/>
  <c r="E308" i="1"/>
  <c r="G313" i="1"/>
  <c r="AL313" i="1" s="1"/>
  <c r="H840" i="1"/>
  <c r="I840" i="1"/>
  <c r="E316" i="1"/>
  <c r="H309" i="1"/>
  <c r="E313" i="1"/>
  <c r="AH313" i="1" s="1"/>
  <c r="G318" i="1"/>
  <c r="H318" i="1"/>
  <c r="I318" i="1"/>
  <c r="G320" i="1"/>
  <c r="G321" i="1"/>
  <c r="G340" i="1"/>
  <c r="G338" i="1" s="1"/>
  <c r="G344" i="1"/>
  <c r="G345" i="1"/>
  <c r="G381" i="1"/>
  <c r="G380" i="1" s="1"/>
  <c r="G395" i="1"/>
  <c r="G394" i="1" s="1"/>
  <c r="E430" i="1"/>
  <c r="E431" i="1"/>
  <c r="E434" i="1"/>
  <c r="E474" i="1"/>
  <c r="AH474" i="1" s="1"/>
  <c r="G546" i="1"/>
  <c r="G553" i="1"/>
  <c r="AL553" i="1" s="1"/>
  <c r="G563" i="1"/>
  <c r="I573" i="1"/>
  <c r="E582" i="1"/>
  <c r="E587" i="1"/>
  <c r="I582" i="1"/>
  <c r="I627" i="1"/>
  <c r="I629" i="1"/>
  <c r="I630" i="1"/>
  <c r="I633" i="1"/>
  <c r="E634" i="1"/>
  <c r="E638" i="1"/>
  <c r="E641" i="1"/>
  <c r="E657" i="1"/>
  <c r="E656" i="1" s="1"/>
  <c r="E663" i="1"/>
  <c r="E662" i="1" s="1"/>
  <c r="E665" i="1"/>
  <c r="H666" i="1"/>
  <c r="H667" i="1"/>
  <c r="E668" i="1"/>
  <c r="H668" i="1"/>
  <c r="I668" i="1"/>
  <c r="E669" i="1"/>
  <c r="H669" i="1"/>
  <c r="I671" i="1"/>
  <c r="H678" i="1"/>
  <c r="H677" i="1" s="1"/>
  <c r="I678" i="1"/>
  <c r="I677" i="1" s="1"/>
  <c r="CE677" i="1" s="1"/>
  <c r="G678" i="1"/>
  <c r="G677" i="1" s="1"/>
  <c r="E725" i="1"/>
  <c r="E731" i="1"/>
  <c r="AH731" i="1" s="1"/>
  <c r="H731" i="1"/>
  <c r="I731" i="1"/>
  <c r="E740" i="1"/>
  <c r="AA740" i="1" s="1"/>
  <c r="Z740" i="1" s="1"/>
  <c r="H774" i="1"/>
  <c r="E775" i="1"/>
  <c r="G775" i="1"/>
  <c r="G869" i="1" s="1"/>
  <c r="G60" i="1" s="1"/>
  <c r="H775" i="1"/>
  <c r="H869" i="1" s="1"/>
  <c r="E776" i="1"/>
  <c r="G776" i="1"/>
  <c r="G871" i="1" s="1"/>
  <c r="G61" i="1" s="1"/>
  <c r="H776" i="1"/>
  <c r="H871" i="1" s="1"/>
  <c r="H61" i="1" s="1"/>
  <c r="E793" i="1"/>
  <c r="E796" i="1"/>
  <c r="H801" i="1"/>
  <c r="I801" i="1"/>
  <c r="E801" i="1"/>
  <c r="AH801" i="1" s="1"/>
  <c r="H823" i="1"/>
  <c r="E841" i="1"/>
  <c r="AH841" i="1" s="1"/>
  <c r="E845" i="1"/>
  <c r="H845" i="1"/>
  <c r="I845" i="1"/>
  <c r="E850" i="1"/>
  <c r="AH850" i="1" s="1"/>
  <c r="G850" i="1"/>
  <c r="H850" i="1"/>
  <c r="I850" i="1"/>
  <c r="E854" i="1"/>
  <c r="E862" i="1" s="1"/>
  <c r="E856" i="1"/>
  <c r="AH856" i="1" s="1"/>
  <c r="G856" i="1"/>
  <c r="H856" i="1"/>
  <c r="I856" i="1"/>
  <c r="E859" i="1"/>
  <c r="AH859" i="1" s="1"/>
  <c r="G859" i="1"/>
  <c r="H859" i="1"/>
  <c r="E864" i="1"/>
  <c r="G864" i="1"/>
  <c r="R864" i="1" s="1"/>
  <c r="H864" i="1"/>
  <c r="E870" i="1"/>
  <c r="I59" i="1"/>
  <c r="AQ59" i="1" s="1"/>
  <c r="E878" i="1"/>
  <c r="E879" i="1"/>
  <c r="E880" i="1"/>
  <c r="I880" i="1"/>
  <c r="I884" i="1"/>
  <c r="I878" i="1" s="1"/>
  <c r="I885" i="1"/>
  <c r="I879" i="1" s="1"/>
  <c r="I886" i="1"/>
  <c r="I889" i="1"/>
  <c r="E892" i="1"/>
  <c r="I892" i="1"/>
  <c r="G902" i="1"/>
  <c r="G1006" i="1" s="1"/>
  <c r="H902" i="1"/>
  <c r="H1006" i="1" s="1"/>
  <c r="BA1006" i="1" s="1"/>
  <c r="G903" i="1"/>
  <c r="G901" i="1" s="1"/>
  <c r="E908" i="1"/>
  <c r="E904" i="1" s="1"/>
  <c r="G908" i="1"/>
  <c r="G904" i="1" s="1"/>
  <c r="H908" i="1"/>
  <c r="I908" i="1"/>
  <c r="E910" i="1"/>
  <c r="G910" i="1"/>
  <c r="H910" i="1"/>
  <c r="G911" i="1"/>
  <c r="G909" i="1" s="1"/>
  <c r="H911" i="1"/>
  <c r="H903" i="1" s="1"/>
  <c r="H1005" i="1" s="1"/>
  <c r="E914" i="1"/>
  <c r="H914" i="1"/>
  <c r="I914" i="1"/>
  <c r="E917" i="1"/>
  <c r="H917" i="1"/>
  <c r="E918" i="1"/>
  <c r="E902" i="1" s="1"/>
  <c r="I918" i="1"/>
  <c r="CE918" i="1" s="1"/>
  <c r="E919" i="1"/>
  <c r="I919" i="1"/>
  <c r="CE919" i="1" s="1"/>
  <c r="E932" i="1"/>
  <c r="I1005" i="1"/>
  <c r="E934" i="1"/>
  <c r="I934" i="1"/>
  <c r="CE934" i="1" s="1"/>
  <c r="I946" i="1"/>
  <c r="CE946" i="1" s="1"/>
  <c r="I949" i="1"/>
  <c r="CE949" i="1" s="1"/>
  <c r="I952" i="1"/>
  <c r="CE952" i="1" s="1"/>
  <c r="E965" i="1"/>
  <c r="E962" i="1" s="1"/>
  <c r="E966" i="1"/>
  <c r="E967" i="1"/>
  <c r="E968" i="1"/>
  <c r="E1007" i="1"/>
  <c r="G1007" i="1"/>
  <c r="E1015" i="1"/>
  <c r="E1042" i="1" s="1"/>
  <c r="I1015" i="1"/>
  <c r="I1014" i="1" s="1"/>
  <c r="I1013" i="1" s="1"/>
  <c r="I53" i="1" s="1"/>
  <c r="E1016" i="1"/>
  <c r="E1043" i="1" s="1"/>
  <c r="I1016" i="1"/>
  <c r="I1043" i="1" s="1"/>
  <c r="CE1043" i="1" s="1"/>
  <c r="E1017" i="1"/>
  <c r="I1017" i="1"/>
  <c r="E1020" i="1"/>
  <c r="I1020" i="1"/>
  <c r="E1023" i="1"/>
  <c r="I1023" i="1"/>
  <c r="G1042" i="1"/>
  <c r="G1041" i="1" s="1"/>
  <c r="G1043" i="1"/>
  <c r="E1117" i="1"/>
  <c r="E80" i="1" l="1"/>
  <c r="G537" i="1"/>
  <c r="R537" i="1" s="1"/>
  <c r="E869" i="1"/>
  <c r="N775" i="1"/>
  <c r="AH308" i="1"/>
  <c r="N308" i="1"/>
  <c r="AY215" i="1"/>
  <c r="AL215" i="1"/>
  <c r="E78" i="1"/>
  <c r="N78" i="1" s="1"/>
  <c r="N80" i="1"/>
  <c r="AY248" i="1"/>
  <c r="AL248" i="1"/>
  <c r="AH95" i="1"/>
  <c r="N95" i="1"/>
  <c r="AL563" i="1"/>
  <c r="R563" i="1"/>
  <c r="AY245" i="1"/>
  <c r="AL245" i="1"/>
  <c r="G114" i="1"/>
  <c r="AL114" i="1" s="1"/>
  <c r="AL115" i="1"/>
  <c r="AH88" i="1"/>
  <c r="N88" i="1"/>
  <c r="AH33" i="1"/>
  <c r="N33" i="1"/>
  <c r="AH87" i="1"/>
  <c r="N87" i="1"/>
  <c r="AH84" i="1"/>
  <c r="N84" i="1"/>
  <c r="AY241" i="1"/>
  <c r="AL241" i="1"/>
  <c r="AY209" i="1"/>
  <c r="AL209" i="1"/>
  <c r="AL546" i="1"/>
  <c r="E60" i="1"/>
  <c r="AH869" i="1"/>
  <c r="H60" i="1"/>
  <c r="D725" i="1"/>
  <c r="AF725" i="1" s="1"/>
  <c r="AH725" i="1"/>
  <c r="E46" i="1"/>
  <c r="G219" i="1"/>
  <c r="AY219" i="1" s="1"/>
  <c r="AY220" i="1"/>
  <c r="G35" i="1"/>
  <c r="I773" i="1"/>
  <c r="AQ773" i="1" s="1"/>
  <c r="E97" i="1"/>
  <c r="N97" i="1" s="1"/>
  <c r="AH98" i="1"/>
  <c r="AU775" i="1"/>
  <c r="AH775" i="1"/>
  <c r="H773" i="1"/>
  <c r="G552" i="1"/>
  <c r="AL552" i="1" s="1"/>
  <c r="AY553" i="1"/>
  <c r="AH28" i="1"/>
  <c r="AU28" i="1"/>
  <c r="E739" i="1"/>
  <c r="AA739" i="1" s="1"/>
  <c r="Z739" i="1" s="1"/>
  <c r="G210" i="1"/>
  <c r="AL210" i="1" s="1"/>
  <c r="AY240" i="1"/>
  <c r="G221" i="1"/>
  <c r="AY221" i="1" s="1"/>
  <c r="AY224" i="1"/>
  <c r="E68" i="1"/>
  <c r="AH69" i="1"/>
  <c r="AE277" i="1"/>
  <c r="AU277" i="1"/>
  <c r="AR277" i="1" s="1"/>
  <c r="E186" i="1"/>
  <c r="AH186" i="1" s="1"/>
  <c r="AH187" i="1"/>
  <c r="D27" i="1"/>
  <c r="AH27" i="1"/>
  <c r="E911" i="1"/>
  <c r="E903" i="1" s="1"/>
  <c r="E901" i="1" s="1"/>
  <c r="E871" i="1"/>
  <c r="E227" i="1"/>
  <c r="E225" i="1" s="1"/>
  <c r="E59" i="1"/>
  <c r="I869" i="1"/>
  <c r="AQ869" i="1" s="1"/>
  <c r="CE775" i="1"/>
  <c r="E118" i="1"/>
  <c r="N118" i="1" s="1"/>
  <c r="AH119" i="1"/>
  <c r="E222" i="1"/>
  <c r="E201" i="1"/>
  <c r="AH202" i="1"/>
  <c r="AU202" i="1"/>
  <c r="D28" i="1"/>
  <c r="E633" i="1"/>
  <c r="I841" i="1"/>
  <c r="G1005" i="1"/>
  <c r="G1004" i="1" s="1"/>
  <c r="H841" i="1"/>
  <c r="I1042" i="1"/>
  <c r="I1041" i="1" s="1"/>
  <c r="H39" i="1"/>
  <c r="E73" i="1"/>
  <c r="E1014" i="1"/>
  <c r="E1013" i="1" s="1"/>
  <c r="E53" i="1" s="1"/>
  <c r="D864" i="1"/>
  <c r="E773" i="1"/>
  <c r="AH773" i="1" s="1"/>
  <c r="G39" i="1"/>
  <c r="E39" i="1"/>
  <c r="D731" i="1"/>
  <c r="AF731" i="1" s="1"/>
  <c r="G36" i="1"/>
  <c r="I58" i="1"/>
  <c r="I868" i="1"/>
  <c r="E190" i="1"/>
  <c r="AH190" i="1" s="1"/>
  <c r="H58" i="1"/>
  <c r="H868" i="1"/>
  <c r="E169" i="1"/>
  <c r="AH169" i="1" s="1"/>
  <c r="AH863" i="1"/>
  <c r="H169" i="1"/>
  <c r="G862" i="1"/>
  <c r="G863" i="1"/>
  <c r="R863" i="1" s="1"/>
  <c r="H779" i="1"/>
  <c r="E1041" i="1"/>
  <c r="I730" i="1"/>
  <c r="D730" i="1" s="1"/>
  <c r="I314" i="1"/>
  <c r="I316" i="1"/>
  <c r="H314" i="1"/>
  <c r="H312" i="1" s="1"/>
  <c r="H316" i="1"/>
  <c r="H307" i="1" s="1"/>
  <c r="G845" i="1"/>
  <c r="BQ846" i="1"/>
  <c r="G238" i="1"/>
  <c r="H1102" i="1"/>
  <c r="E61" i="1"/>
  <c r="I917" i="1"/>
  <c r="CE917" i="1" s="1"/>
  <c r="G781" i="1"/>
  <c r="G540" i="1"/>
  <c r="G562" i="1"/>
  <c r="G538" i="1"/>
  <c r="AL538" i="1" s="1"/>
  <c r="E315" i="1"/>
  <c r="I587" i="1"/>
  <c r="E122" i="1"/>
  <c r="E66" i="1"/>
  <c r="E224" i="1"/>
  <c r="E1006" i="1"/>
  <c r="E1004" i="1" s="1"/>
  <c r="H901" i="1"/>
  <c r="I202" i="1"/>
  <c r="I199" i="1" s="1"/>
  <c r="I198" i="1" s="1"/>
  <c r="I171" i="1"/>
  <c r="I169" i="1" s="1"/>
  <c r="I45" i="1"/>
  <c r="E671" i="1"/>
  <c r="E678" i="1"/>
  <c r="E677" i="1" s="1"/>
  <c r="I200" i="1"/>
  <c r="I203" i="1"/>
  <c r="CE203" i="1" s="1"/>
  <c r="I66" i="1"/>
  <c r="I287" i="1" s="1"/>
  <c r="I304" i="1" s="1"/>
  <c r="I839" i="1" s="1"/>
  <c r="I901" i="1"/>
  <c r="I875" i="1" s="1"/>
  <c r="I1006" i="1"/>
  <c r="H200" i="1"/>
  <c r="H203" i="1"/>
  <c r="H66" i="1"/>
  <c r="H287" i="1" s="1"/>
  <c r="H304" i="1" s="1"/>
  <c r="E200" i="1"/>
  <c r="AH200" i="1" s="1"/>
  <c r="E203" i="1"/>
  <c r="AH203" i="1" s="1"/>
  <c r="E666" i="1"/>
  <c r="E667" i="1"/>
  <c r="I65" i="1"/>
  <c r="I114" i="1"/>
  <c r="H1018" i="1"/>
  <c r="H1021" i="1"/>
  <c r="H1004" i="1"/>
  <c r="G122" i="1"/>
  <c r="G205" i="1"/>
  <c r="H65" i="1"/>
  <c r="H114" i="1"/>
  <c r="I931" i="1"/>
  <c r="E185" i="1"/>
  <c r="I123" i="1"/>
  <c r="E115" i="1"/>
  <c r="AH115" i="1" s="1"/>
  <c r="E65" i="1"/>
  <c r="I224" i="1"/>
  <c r="I221" i="1" s="1"/>
  <c r="I219" i="1" s="1"/>
  <c r="H123" i="1"/>
  <c r="I883" i="1"/>
  <c r="I572" i="1"/>
  <c r="E123" i="1"/>
  <c r="AH123" i="1" s="1"/>
  <c r="E116" i="1"/>
  <c r="AH116" i="1" s="1"/>
  <c r="E207" i="1"/>
  <c r="AH207" i="1" s="1"/>
  <c r="I583" i="1"/>
  <c r="G169" i="1"/>
  <c r="G780" i="1" l="1"/>
  <c r="AL781" i="1"/>
  <c r="I312" i="1"/>
  <c r="AQ312" i="1" s="1"/>
  <c r="AQ314" i="1"/>
  <c r="E778" i="1"/>
  <c r="E836" i="1" s="1"/>
  <c r="I779" i="1"/>
  <c r="I778" i="1"/>
  <c r="H778" i="1"/>
  <c r="H836" i="1" s="1"/>
  <c r="H839" i="1"/>
  <c r="AH68" i="1"/>
  <c r="N68" i="1"/>
  <c r="AF864" i="1"/>
  <c r="AQ864" i="1"/>
  <c r="E72" i="1"/>
  <c r="N73" i="1"/>
  <c r="AH65" i="1"/>
  <c r="N65" i="1"/>
  <c r="G309" i="1"/>
  <c r="G299" i="1"/>
  <c r="G306" i="1" s="1"/>
  <c r="AL122" i="1"/>
  <c r="AY238" i="1"/>
  <c r="AL238" i="1"/>
  <c r="AL562" i="1"/>
  <c r="G25" i="1"/>
  <c r="R25" i="1" s="1"/>
  <c r="R862" i="1"/>
  <c r="R540" i="1"/>
  <c r="AF28" i="1"/>
  <c r="J27" i="1"/>
  <c r="L27" i="1"/>
  <c r="G779" i="1"/>
  <c r="E1102" i="1"/>
  <c r="AH1102" i="1" s="1"/>
  <c r="AF27" i="1"/>
  <c r="E221" i="1"/>
  <c r="E117" i="1"/>
  <c r="AH118" i="1"/>
  <c r="E94" i="1"/>
  <c r="N94" i="1" s="1"/>
  <c r="AH97" i="1"/>
  <c r="E287" i="1"/>
  <c r="E304" i="1" s="1"/>
  <c r="AH66" i="1"/>
  <c r="H34" i="1"/>
  <c r="E299" i="1"/>
  <c r="E306" i="1" s="1"/>
  <c r="AH306" i="1" s="1"/>
  <c r="AH122" i="1"/>
  <c r="I60" i="1"/>
  <c r="CE869" i="1"/>
  <c r="G65" i="1"/>
  <c r="AY210" i="1"/>
  <c r="E779" i="1"/>
  <c r="AH779" i="1" s="1"/>
  <c r="I34" i="1"/>
  <c r="E183" i="1"/>
  <c r="AH183" i="1" s="1"/>
  <c r="AH185" i="1"/>
  <c r="E310" i="1"/>
  <c r="AH315" i="1"/>
  <c r="H35" i="1"/>
  <c r="G315" i="1"/>
  <c r="E25" i="1"/>
  <c r="AH862" i="1"/>
  <c r="E45" i="1"/>
  <c r="E35" i="1"/>
  <c r="AH35" i="1" s="1"/>
  <c r="AH60" i="1"/>
  <c r="AH201" i="1"/>
  <c r="AU201" i="1"/>
  <c r="L730" i="1"/>
  <c r="AF730" i="1"/>
  <c r="BQ863" i="1"/>
  <c r="BQ862" i="1"/>
  <c r="BQ25" i="1" s="1"/>
  <c r="E36" i="1"/>
  <c r="AQ307" i="1"/>
  <c r="G316" i="1"/>
  <c r="AL316" i="1" s="1"/>
  <c r="D863" i="1"/>
  <c r="AQ863" i="1" s="1"/>
  <c r="E114" i="1"/>
  <c r="AH114" i="1" s="1"/>
  <c r="H1015" i="1"/>
  <c r="H1042" i="1" s="1"/>
  <c r="I1004" i="1"/>
  <c r="I1007" i="1" s="1"/>
  <c r="AK863" i="1"/>
  <c r="AE863" i="1" s="1"/>
  <c r="AK862" i="1"/>
  <c r="AK25" i="1" s="1"/>
  <c r="D862" i="1"/>
  <c r="AQ862" i="1" s="1"/>
  <c r="H772" i="1"/>
  <c r="H771" i="1" s="1"/>
  <c r="H47" i="1" s="1"/>
  <c r="E774" i="1"/>
  <c r="G536" i="1"/>
  <c r="AK845" i="1"/>
  <c r="E307" i="1"/>
  <c r="E772" i="1"/>
  <c r="N772" i="1" s="1"/>
  <c r="I64" i="1"/>
  <c r="I40" i="1" s="1"/>
  <c r="I288" i="1"/>
  <c r="I667" i="1"/>
  <c r="I666" i="1"/>
  <c r="I669" i="1"/>
  <c r="H64" i="1"/>
  <c r="H40" i="1" s="1"/>
  <c r="H305" i="1"/>
  <c r="I867" i="1"/>
  <c r="H1019" i="1"/>
  <c r="H1016" i="1" s="1"/>
  <c r="H1043" i="1" s="1"/>
  <c r="H867" i="1"/>
  <c r="E64" i="1"/>
  <c r="E40" i="1" s="1"/>
  <c r="E288" i="1"/>
  <c r="E305" i="1" s="1"/>
  <c r="G237" i="1"/>
  <c r="G208" i="1"/>
  <c r="E314" i="1"/>
  <c r="G314" i="1"/>
  <c r="AP415" i="1"/>
  <c r="AP414" i="1" s="1"/>
  <c r="AP413" i="1" s="1"/>
  <c r="AP469" i="1"/>
  <c r="AP468" i="1" s="1"/>
  <c r="AP467" i="1" s="1"/>
  <c r="AP472" i="1"/>
  <c r="AP471" i="1" s="1"/>
  <c r="AP470" i="1" s="1"/>
  <c r="E303" i="1" l="1"/>
  <c r="G778" i="1"/>
  <c r="G836" i="1" s="1"/>
  <c r="AL836" i="1" s="1"/>
  <c r="AL780" i="1"/>
  <c r="H303" i="1"/>
  <c r="T303" i="1" s="1"/>
  <c r="T305" i="1"/>
  <c r="E839" i="1"/>
  <c r="AH304" i="1"/>
  <c r="N72" i="1"/>
  <c r="E67" i="1"/>
  <c r="N67" i="1" s="1"/>
  <c r="E838" i="1"/>
  <c r="AH117" i="1"/>
  <c r="N117" i="1"/>
  <c r="G288" i="1"/>
  <c r="G305" i="1" s="1"/>
  <c r="AL65" i="1"/>
  <c r="AY208" i="1"/>
  <c r="AL208" i="1"/>
  <c r="AY237" i="1"/>
  <c r="AL237" i="1"/>
  <c r="D306" i="1"/>
  <c r="AF306" i="1" s="1"/>
  <c r="AL306" i="1"/>
  <c r="H838" i="1"/>
  <c r="I286" i="1"/>
  <c r="I305" i="1"/>
  <c r="I303" i="1" s="1"/>
  <c r="AL305" i="1"/>
  <c r="G310" i="1"/>
  <c r="AL315" i="1"/>
  <c r="H48" i="1"/>
  <c r="AH25" i="1"/>
  <c r="AL25" i="1"/>
  <c r="AE25" i="1"/>
  <c r="AE862" i="1"/>
  <c r="AF862" i="1" s="1"/>
  <c r="I836" i="1"/>
  <c r="I838" i="1" s="1"/>
  <c r="G312" i="1"/>
  <c r="AH836" i="1"/>
  <c r="AH778" i="1"/>
  <c r="G774" i="1"/>
  <c r="AL774" i="1" s="1"/>
  <c r="D25" i="1"/>
  <c r="AH839" i="1"/>
  <c r="I35" i="1"/>
  <c r="AQ35" i="1" s="1"/>
  <c r="AQ60" i="1"/>
  <c r="E867" i="1"/>
  <c r="E57" i="1" s="1"/>
  <c r="E93" i="1"/>
  <c r="AH94" i="1"/>
  <c r="AF863" i="1"/>
  <c r="E840" i="1"/>
  <c r="E286" i="1"/>
  <c r="H286" i="1"/>
  <c r="T286" i="1" s="1"/>
  <c r="E312" i="1"/>
  <c r="AH312" i="1" s="1"/>
  <c r="AH314" i="1"/>
  <c r="E219" i="1"/>
  <c r="I57" i="1"/>
  <c r="H57" i="1"/>
  <c r="H32" i="1" s="1"/>
  <c r="H1024" i="1"/>
  <c r="D309" i="1"/>
  <c r="E771" i="1"/>
  <c r="E47" i="1" s="1"/>
  <c r="I771" i="1"/>
  <c r="H1014" i="1"/>
  <c r="H1013" i="1" s="1"/>
  <c r="H53" i="1" s="1"/>
  <c r="H1041" i="1"/>
  <c r="G772" i="1"/>
  <c r="G204" i="1"/>
  <c r="G207" i="1"/>
  <c r="AL207" i="1" s="1"/>
  <c r="G66" i="1"/>
  <c r="AL66" i="1" s="1"/>
  <c r="AR500" i="1"/>
  <c r="AS500" i="1" s="1"/>
  <c r="AP500" i="1"/>
  <c r="K500" i="1"/>
  <c r="L500" i="1" s="1"/>
  <c r="AR499" i="1"/>
  <c r="K499" i="1"/>
  <c r="L499" i="1" s="1"/>
  <c r="I47" i="1" l="1"/>
  <c r="AQ771" i="1"/>
  <c r="D305" i="1"/>
  <c r="AF305" i="1" s="1"/>
  <c r="AH93" i="1"/>
  <c r="N93" i="1"/>
  <c r="G840" i="1"/>
  <c r="AL310" i="1"/>
  <c r="D772" i="1"/>
  <c r="G838" i="1"/>
  <c r="G866" i="1" s="1"/>
  <c r="H866" i="1"/>
  <c r="H865" i="1" s="1"/>
  <c r="H55" i="1" s="1"/>
  <c r="H22" i="1" s="1"/>
  <c r="I866" i="1"/>
  <c r="I56" i="1" s="1"/>
  <c r="AQ56" i="1" s="1"/>
  <c r="AQ838" i="1"/>
  <c r="I48" i="1"/>
  <c r="E48" i="1"/>
  <c r="E868" i="1"/>
  <c r="E58" i="1"/>
  <c r="AH867" i="1"/>
  <c r="AB286" i="1"/>
  <c r="E32" i="1"/>
  <c r="AH32" i="1" s="1"/>
  <c r="AH57" i="1"/>
  <c r="AP499" i="1"/>
  <c r="AS499" i="1"/>
  <c r="I32" i="1"/>
  <c r="AF25" i="1"/>
  <c r="H36" i="1"/>
  <c r="I837" i="1"/>
  <c r="H837" i="1"/>
  <c r="G287" i="1"/>
  <c r="G64" i="1"/>
  <c r="AL64" i="1" s="1"/>
  <c r="AQ61" i="1"/>
  <c r="I1102" i="1"/>
  <c r="G200" i="1"/>
  <c r="G203" i="1"/>
  <c r="G771" i="1"/>
  <c r="E866" i="1"/>
  <c r="E837" i="1"/>
  <c r="Q498" i="1"/>
  <c r="AR498" i="1"/>
  <c r="D771" i="1" l="1"/>
  <c r="G286" i="1"/>
  <c r="D286" i="1" s="1"/>
  <c r="AL286" i="1" s="1"/>
  <c r="G304" i="1"/>
  <c r="H56" i="1"/>
  <c r="H31" i="1" s="1"/>
  <c r="G58" i="1"/>
  <c r="AL840" i="1"/>
  <c r="G868" i="1"/>
  <c r="AL868" i="1" s="1"/>
  <c r="H24" i="1"/>
  <c r="I24" i="1"/>
  <c r="AQ837" i="1"/>
  <c r="I865" i="1"/>
  <c r="I1101" i="1" s="1"/>
  <c r="AQ866" i="1"/>
  <c r="E24" i="1"/>
  <c r="K498" i="1"/>
  <c r="J498" i="1" s="1"/>
  <c r="E34" i="1"/>
  <c r="AS498" i="1"/>
  <c r="AP498" i="1"/>
  <c r="I31" i="1"/>
  <c r="I30" i="1" s="1"/>
  <c r="I36" i="1"/>
  <c r="D36" i="1" s="1"/>
  <c r="D838" i="1"/>
  <c r="G56" i="1"/>
  <c r="G31" i="1" s="1"/>
  <c r="D866" i="1"/>
  <c r="E56" i="1"/>
  <c r="E31" i="1" s="1"/>
  <c r="E865" i="1"/>
  <c r="H1099" i="1"/>
  <c r="H1101" i="1"/>
  <c r="H1097" i="1"/>
  <c r="AF286" i="1" l="1"/>
  <c r="AN286" i="1"/>
  <c r="L498" i="1"/>
  <c r="D304" i="1"/>
  <c r="AF304" i="1" s="1"/>
  <c r="G839" i="1"/>
  <c r="G837" i="1" s="1"/>
  <c r="G24" i="1" s="1"/>
  <c r="AL304" i="1"/>
  <c r="G303" i="1"/>
  <c r="AL58" i="1"/>
  <c r="G34" i="1"/>
  <c r="AL34" i="1" s="1"/>
  <c r="I1097" i="1"/>
  <c r="I55" i="1"/>
  <c r="I22" i="1" s="1"/>
  <c r="AQ865" i="1"/>
  <c r="I1099" i="1"/>
  <c r="H30" i="1"/>
  <c r="H6" i="1"/>
  <c r="I6" i="1"/>
  <c r="D31" i="1"/>
  <c r="D56" i="1"/>
  <c r="E1101" i="1"/>
  <c r="E1099" i="1"/>
  <c r="E1097" i="1"/>
  <c r="E55" i="1"/>
  <c r="E22" i="1" s="1"/>
  <c r="D303" i="1" l="1"/>
  <c r="AL839" i="1"/>
  <c r="G867" i="1"/>
  <c r="AQ55" i="1"/>
  <c r="E6" i="1"/>
  <c r="D24" i="1"/>
  <c r="D837" i="1"/>
  <c r="E30" i="1"/>
  <c r="K271" i="1"/>
  <c r="G865" i="1" l="1"/>
  <c r="AL867" i="1"/>
  <c r="G57" i="1"/>
  <c r="J271" i="1"/>
  <c r="D271" i="1"/>
  <c r="AL57" i="1" l="1"/>
  <c r="G32" i="1"/>
  <c r="G55" i="1"/>
  <c r="D865" i="1"/>
  <c r="AF271" i="1"/>
  <c r="AS271" i="1"/>
  <c r="L271" i="1"/>
  <c r="AL32" i="1" l="1"/>
  <c r="D32" i="1"/>
  <c r="G30" i="1"/>
  <c r="D30" i="1" s="1"/>
  <c r="G22" i="1"/>
  <c r="D55" i="1"/>
  <c r="J550" i="1"/>
  <c r="J546" i="1" s="1"/>
  <c r="D22" i="1" l="1"/>
  <c r="M59" i="1"/>
  <c r="J33" i="1"/>
  <c r="S59" i="1"/>
  <c r="BU1122" i="1"/>
  <c r="BJ1122" i="1"/>
  <c r="BH1122" i="1"/>
  <c r="BF1122" i="1"/>
  <c r="BD1122" i="1"/>
  <c r="BC1122" i="1"/>
  <c r="AE1122" i="1"/>
  <c r="AA1122" i="1"/>
  <c r="V1122" i="1"/>
  <c r="K1122" i="1"/>
  <c r="AB1122" i="1"/>
  <c r="D1122" i="1"/>
  <c r="U685" i="1"/>
  <c r="K688" i="1"/>
  <c r="U687" i="1"/>
  <c r="K687" i="1" s="1"/>
  <c r="K686" i="1"/>
  <c r="K684" i="1"/>
  <c r="J684" i="1" s="1"/>
  <c r="K683" i="1"/>
  <c r="U682" i="1"/>
  <c r="K682" i="1" s="1"/>
  <c r="U680" i="1"/>
  <c r="K680" i="1" s="1"/>
  <c r="K681" i="1"/>
  <c r="BB1122" i="1" l="1"/>
  <c r="AR1122" i="1" s="1"/>
  <c r="AS1122" i="1" s="1"/>
  <c r="AD1122" i="1"/>
  <c r="J1122" i="1"/>
  <c r="L1122" i="1"/>
  <c r="Q59" i="1"/>
  <c r="R59" i="1" s="1"/>
  <c r="R870" i="1"/>
  <c r="CE1122" i="1"/>
  <c r="BB29" i="1"/>
  <c r="U59" i="1"/>
  <c r="AD870" i="1"/>
  <c r="K59" i="1"/>
  <c r="AD59" i="1"/>
  <c r="BE1122" i="1"/>
  <c r="Z1122" i="1"/>
  <c r="J29" i="1"/>
  <c r="U679" i="1"/>
  <c r="K679" i="1" s="1"/>
  <c r="J679" i="1" s="1"/>
  <c r="BN1122" i="1"/>
  <c r="K685" i="1"/>
  <c r="CE29" i="1" l="1"/>
  <c r="AR29" i="1"/>
  <c r="AS29" i="1" s="1"/>
  <c r="D688" i="1"/>
  <c r="J688" i="1" s="1"/>
  <c r="D687" i="1"/>
  <c r="J687" i="1" s="1"/>
  <c r="D686" i="1"/>
  <c r="J686" i="1" s="1"/>
  <c r="D685" i="1"/>
  <c r="J685" i="1" s="1"/>
  <c r="D683" i="1"/>
  <c r="J683" i="1" s="1"/>
  <c r="D682" i="1"/>
  <c r="J682" i="1" s="1"/>
  <c r="D681" i="1"/>
  <c r="J681" i="1" s="1"/>
  <c r="D680" i="1"/>
  <c r="J680" i="1" s="1"/>
  <c r="D1039" i="1" l="1"/>
  <c r="BU1040" i="1"/>
  <c r="BN1040" i="1"/>
  <c r="BM1040" i="1"/>
  <c r="BJ1040" i="1" s="1"/>
  <c r="BE1040" i="1"/>
  <c r="BD1040" i="1"/>
  <c r="AR1040" i="1"/>
  <c r="AP1040" i="1"/>
  <c r="AE1040" i="1"/>
  <c r="AC1040" i="1"/>
  <c r="Z1040" i="1" s="1"/>
  <c r="K1040" i="1"/>
  <c r="K1039" i="1" s="1"/>
  <c r="J1039" i="1" s="1"/>
  <c r="D1040" i="1"/>
  <c r="L1040" i="1" l="1"/>
  <c r="AF1040" i="1"/>
  <c r="AS1040" i="1"/>
  <c r="L1039" i="1"/>
  <c r="AF1039" i="1"/>
  <c r="AS1039" i="1"/>
  <c r="Y1040" i="1"/>
  <c r="V1040" i="1" s="1"/>
  <c r="J1040" i="1"/>
  <c r="U760" i="1"/>
  <c r="AD760" i="1" l="1"/>
  <c r="U776" i="1"/>
  <c r="U775" i="1"/>
  <c r="Q902" i="1"/>
  <c r="BR1006" i="1"/>
  <c r="BQ37" i="1"/>
  <c r="BN28" i="1"/>
  <c r="AE964" i="1"/>
  <c r="AE959" i="1"/>
  <c r="AE958" i="1"/>
  <c r="AE956" i="1"/>
  <c r="AE955" i="1"/>
  <c r="BQ1007" i="1"/>
  <c r="BQ1006" i="1"/>
  <c r="BO1006" i="1"/>
  <c r="BR1005" i="1"/>
  <c r="BQ1005" i="1"/>
  <c r="BO1005" i="1"/>
  <c r="BS902" i="1"/>
  <c r="BQ870" i="1"/>
  <c r="BQ59" i="1" s="1"/>
  <c r="BS846" i="1"/>
  <c r="BO841" i="1"/>
  <c r="BS60" i="1"/>
  <c r="BS35" i="1" s="1"/>
  <c r="BR60" i="1"/>
  <c r="BR35" i="1" s="1"/>
  <c r="BQ776" i="1"/>
  <c r="BQ871" i="1" s="1"/>
  <c r="BQ61" i="1" s="1"/>
  <c r="BQ36" i="1" s="1"/>
  <c r="BS841" i="1"/>
  <c r="BR775" i="1"/>
  <c r="BR841" i="1" s="1"/>
  <c r="BQ775" i="1"/>
  <c r="BQ869" i="1" s="1"/>
  <c r="BQ60" i="1" s="1"/>
  <c r="BQ35" i="1" s="1"/>
  <c r="BO775" i="1"/>
  <c r="BR774" i="1"/>
  <c r="BQ774" i="1"/>
  <c r="BO774" i="1"/>
  <c r="BO310" i="1"/>
  <c r="BO840" i="1" s="1"/>
  <c r="BO868" i="1" s="1"/>
  <c r="BS310" i="1"/>
  <c r="BS840" i="1" s="1"/>
  <c r="BR310" i="1"/>
  <c r="BR840" i="1" s="1"/>
  <c r="BQ310" i="1"/>
  <c r="BQ840" i="1" s="1"/>
  <c r="BS308" i="1"/>
  <c r="BS839" i="1" s="1"/>
  <c r="BS867" i="1" s="1"/>
  <c r="BS57" i="1" s="1"/>
  <c r="BS32" i="1" s="1"/>
  <c r="BR308" i="1"/>
  <c r="BR839" i="1" s="1"/>
  <c r="BR867" i="1" s="1"/>
  <c r="BR57" i="1" s="1"/>
  <c r="BR32" i="1" s="1"/>
  <c r="BO308" i="1"/>
  <c r="BS587" i="1"/>
  <c r="BN587" i="1" s="1"/>
  <c r="S207" i="1"/>
  <c r="AE102" i="1"/>
  <c r="AE101" i="1"/>
  <c r="AE100" i="1"/>
  <c r="AE99" i="1"/>
  <c r="AE98" i="1"/>
  <c r="AE95" i="1"/>
  <c r="AE92" i="1"/>
  <c r="AE89" i="1"/>
  <c r="AE88" i="1"/>
  <c r="AE87" i="1"/>
  <c r="AE86" i="1"/>
  <c r="AE85" i="1"/>
  <c r="AE84" i="1"/>
  <c r="AE83" i="1"/>
  <c r="AE79" i="1"/>
  <c r="AE77" i="1"/>
  <c r="AE71" i="1"/>
  <c r="AE70" i="1"/>
  <c r="AE69" i="1"/>
  <c r="Q240" i="1"/>
  <c r="K930" i="1"/>
  <c r="K929" i="1"/>
  <c r="K928" i="1"/>
  <c r="K927" i="1"/>
  <c r="J912" i="1"/>
  <c r="U841" i="1" l="1"/>
  <c r="AD841" i="1" s="1"/>
  <c r="U869" i="1"/>
  <c r="AD775" i="1"/>
  <c r="U871" i="1"/>
  <c r="AD776" i="1"/>
  <c r="BO869" i="1"/>
  <c r="BO60" i="1" s="1"/>
  <c r="BO35" i="1" s="1"/>
  <c r="BO311" i="1"/>
  <c r="BN311" i="1" s="1"/>
  <c r="BT311" i="1" s="1"/>
  <c r="BO1004" i="1"/>
  <c r="K240" i="1"/>
  <c r="Q210" i="1"/>
  <c r="Q65" i="1" s="1"/>
  <c r="R65" i="1" s="1"/>
  <c r="BN902" i="1"/>
  <c r="BN933" i="1"/>
  <c r="BS903" i="1"/>
  <c r="BN903" i="1" s="1"/>
  <c r="BQ58" i="1"/>
  <c r="BQ34" i="1" s="1"/>
  <c r="BQ868" i="1"/>
  <c r="BR58" i="1"/>
  <c r="BR34" i="1" s="1"/>
  <c r="BR868" i="1"/>
  <c r="BS58" i="1"/>
  <c r="BS34" i="1" s="1"/>
  <c r="BS868" i="1"/>
  <c r="BN308" i="1"/>
  <c r="AE68" i="1"/>
  <c r="BN742" i="1"/>
  <c r="J930" i="1"/>
  <c r="BN972" i="1"/>
  <c r="BN931" i="1"/>
  <c r="BN932" i="1"/>
  <c r="BN1005" i="1"/>
  <c r="D742" i="1"/>
  <c r="BB742" i="1" s="1"/>
  <c r="CE742" i="1" s="1"/>
  <c r="AE742" i="1"/>
  <c r="AF742" i="1" s="1"/>
  <c r="BN973" i="1"/>
  <c r="BQ1004" i="1"/>
  <c r="BO58" i="1"/>
  <c r="BO34" i="1" s="1"/>
  <c r="BN775" i="1"/>
  <c r="BN774" i="1"/>
  <c r="J927" i="1"/>
  <c r="J928" i="1"/>
  <c r="J929" i="1"/>
  <c r="BN869" i="1" l="1"/>
  <c r="U60" i="1"/>
  <c r="AD869" i="1"/>
  <c r="BN868" i="1"/>
  <c r="BN34" i="1"/>
  <c r="BN58" i="1"/>
  <c r="BN35" i="1"/>
  <c r="BN60" i="1"/>
  <c r="BS901" i="1"/>
  <c r="BN901" i="1" s="1"/>
  <c r="Q911" i="1"/>
  <c r="J926" i="1"/>
  <c r="K926" i="1"/>
  <c r="Q903" i="1"/>
  <c r="Q901" i="1" s="1"/>
  <c r="BN971" i="1"/>
  <c r="AE97" i="1"/>
  <c r="AD60" i="1" l="1"/>
  <c r="U35" i="1"/>
  <c r="AD35" i="1" s="1"/>
  <c r="AE94" i="1"/>
  <c r="AE93" i="1"/>
  <c r="AX783" i="1" l="1"/>
  <c r="AY783" i="1" s="1"/>
  <c r="J798" i="1"/>
  <c r="J789" i="1"/>
  <c r="D788" i="1"/>
  <c r="J786" i="1"/>
  <c r="D785" i="1"/>
  <c r="AX785" i="1" s="1"/>
  <c r="AY785" i="1" s="1"/>
  <c r="J792" i="1"/>
  <c r="J790" i="1" s="1"/>
  <c r="AX782" i="1" l="1"/>
  <c r="AY782" i="1" s="1"/>
  <c r="R785" i="1"/>
  <c r="L785" i="1"/>
  <c r="R788" i="1"/>
  <c r="L788" i="1"/>
  <c r="AS788" i="1"/>
  <c r="J785" i="1"/>
  <c r="AP785" i="1"/>
  <c r="AP784" i="1" s="1"/>
  <c r="J788" i="1"/>
  <c r="J787" i="1" s="1"/>
  <c r="J564" i="1" l="1"/>
  <c r="J555" i="1"/>
  <c r="J545" i="1"/>
  <c r="J542" i="1"/>
  <c r="J543" i="1"/>
  <c r="D543" i="1"/>
  <c r="J567" i="1"/>
  <c r="J566" i="1" s="1"/>
  <c r="J569" i="1"/>
  <c r="J570" i="1"/>
  <c r="J571" i="1"/>
  <c r="J568" i="1"/>
  <c r="L543" i="1" l="1"/>
  <c r="AK543" i="1"/>
  <c r="BQ836" i="1"/>
  <c r="BQ778" i="1"/>
  <c r="Q566" i="1"/>
  <c r="Q538" i="1" s="1"/>
  <c r="Q315" i="1" s="1"/>
  <c r="K571" i="1"/>
  <c r="K570" i="1"/>
  <c r="K569" i="1"/>
  <c r="K568" i="1"/>
  <c r="K567" i="1"/>
  <c r="D568" i="1"/>
  <c r="AX568" i="1" s="1"/>
  <c r="D569" i="1"/>
  <c r="AX569" i="1" s="1"/>
  <c r="D570" i="1"/>
  <c r="AX570" i="1" s="1"/>
  <c r="D571" i="1"/>
  <c r="AE560" i="1"/>
  <c r="AE561" i="1"/>
  <c r="D560" i="1"/>
  <c r="AX560" i="1" s="1"/>
  <c r="J559" i="1"/>
  <c r="J558" i="1" s="1"/>
  <c r="D548" i="1"/>
  <c r="AX548" i="1" s="1"/>
  <c r="D549" i="1"/>
  <c r="AX549" i="1" s="1"/>
  <c r="D550" i="1"/>
  <c r="AX550" i="1" s="1"/>
  <c r="D551" i="1"/>
  <c r="D547" i="1"/>
  <c r="AX547" i="1" s="1"/>
  <c r="D546" i="1"/>
  <c r="Q482" i="1"/>
  <c r="J482" i="1" s="1"/>
  <c r="J339" i="1"/>
  <c r="J341" i="1"/>
  <c r="J342" i="1"/>
  <c r="J343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6" i="1"/>
  <c r="J397" i="1"/>
  <c r="J405" i="1"/>
  <c r="J406" i="1"/>
  <c r="J407" i="1"/>
  <c r="J408" i="1"/>
  <c r="J409" i="1"/>
  <c r="J410" i="1"/>
  <c r="J411" i="1"/>
  <c r="J413" i="1"/>
  <c r="J414" i="1"/>
  <c r="J415" i="1"/>
  <c r="J418" i="1"/>
  <c r="J419" i="1"/>
  <c r="J420" i="1"/>
  <c r="J421" i="1"/>
  <c r="J422" i="1"/>
  <c r="J423" i="1"/>
  <c r="J432" i="1"/>
  <c r="J433" i="1"/>
  <c r="J434" i="1"/>
  <c r="J435" i="1"/>
  <c r="J436" i="1"/>
  <c r="J437" i="1"/>
  <c r="J440" i="1"/>
  <c r="J441" i="1"/>
  <c r="J442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5" i="1"/>
  <c r="J476" i="1"/>
  <c r="J479" i="1"/>
  <c r="J480" i="1"/>
  <c r="J483" i="1"/>
  <c r="J484" i="1"/>
  <c r="J487" i="1"/>
  <c r="J486" i="1" s="1"/>
  <c r="J485" i="1" s="1"/>
  <c r="J488" i="1"/>
  <c r="J491" i="1"/>
  <c r="J493" i="1"/>
  <c r="J496" i="1"/>
  <c r="J497" i="1"/>
  <c r="AX571" i="1" l="1"/>
  <c r="AR568" i="1"/>
  <c r="AY568" i="1"/>
  <c r="AK542" i="1"/>
  <c r="AL542" i="1" s="1"/>
  <c r="AE543" i="1"/>
  <c r="AL543" i="1"/>
  <c r="Q310" i="1"/>
  <c r="R310" i="1" s="1"/>
  <c r="Q774" i="1"/>
  <c r="R774" i="1" s="1"/>
  <c r="AR560" i="1"/>
  <c r="AR570" i="1"/>
  <c r="AS570" i="1" s="1"/>
  <c r="AY570" i="1"/>
  <c r="AR569" i="1"/>
  <c r="AS569" i="1" s="1"/>
  <c r="AY569" i="1"/>
  <c r="AR550" i="1"/>
  <c r="AX546" i="1"/>
  <c r="AY550" i="1"/>
  <c r="AF547" i="1"/>
  <c r="AS547" i="1"/>
  <c r="AS560" i="1"/>
  <c r="L570" i="1"/>
  <c r="AF549" i="1"/>
  <c r="AS549" i="1"/>
  <c r="AF571" i="1"/>
  <c r="L571" i="1"/>
  <c r="AF548" i="1"/>
  <c r="AS548" i="1"/>
  <c r="AF570" i="1"/>
  <c r="AF569" i="1"/>
  <c r="AF560" i="1"/>
  <c r="L568" i="1"/>
  <c r="L569" i="1"/>
  <c r="AP560" i="1"/>
  <c r="AR497" i="1"/>
  <c r="AS497" i="1" s="1"/>
  <c r="AP497" i="1"/>
  <c r="AR496" i="1"/>
  <c r="AS496" i="1" s="1"/>
  <c r="AP496" i="1"/>
  <c r="AR495" i="1"/>
  <c r="AR493" i="1"/>
  <c r="AS493" i="1" s="1"/>
  <c r="AP493" i="1"/>
  <c r="AR491" i="1"/>
  <c r="AS491" i="1" s="1"/>
  <c r="AP491" i="1"/>
  <c r="K493" i="1"/>
  <c r="L493" i="1" s="1"/>
  <c r="AP488" i="1"/>
  <c r="AP487" i="1"/>
  <c r="AR486" i="1"/>
  <c r="AR487" i="1"/>
  <c r="AS487" i="1" s="1"/>
  <c r="K488" i="1"/>
  <c r="L488" i="1" s="1"/>
  <c r="K487" i="1"/>
  <c r="L487" i="1" s="1"/>
  <c r="Q478" i="1"/>
  <c r="K479" i="1"/>
  <c r="L479" i="1" s="1"/>
  <c r="K484" i="1"/>
  <c r="L484" i="1" s="1"/>
  <c r="K483" i="1"/>
  <c r="L483" i="1" s="1"/>
  <c r="K482" i="1"/>
  <c r="L482" i="1" s="1"/>
  <c r="K480" i="1"/>
  <c r="L480" i="1" s="1"/>
  <c r="AR571" i="1" l="1"/>
  <c r="AS571" i="1" s="1"/>
  <c r="AY571" i="1"/>
  <c r="AX540" i="1"/>
  <c r="AY540" i="1" s="1"/>
  <c r="AY546" i="1"/>
  <c r="AR546" i="1"/>
  <c r="AS546" i="1" s="1"/>
  <c r="AP486" i="1"/>
  <c r="AS486" i="1"/>
  <c r="AP495" i="1"/>
  <c r="AS495" i="1"/>
  <c r="AR494" i="1"/>
  <c r="AS494" i="1" s="1"/>
  <c r="J489" i="1"/>
  <c r="J490" i="1"/>
  <c r="J495" i="1"/>
  <c r="K486" i="1"/>
  <c r="L486" i="1" s="1"/>
  <c r="Q477" i="1"/>
  <c r="J477" i="1" s="1"/>
  <c r="J478" i="1"/>
  <c r="AP494" i="1"/>
  <c r="J494" i="1"/>
  <c r="AR490" i="1"/>
  <c r="AR489" i="1"/>
  <c r="AS489" i="1" s="1"/>
  <c r="AP489" i="1"/>
  <c r="Q485" i="1"/>
  <c r="K478" i="1"/>
  <c r="L478" i="1" s="1"/>
  <c r="Q481" i="1"/>
  <c r="AP490" i="1" l="1"/>
  <c r="AS490" i="1"/>
  <c r="AR485" i="1"/>
  <c r="AS485" i="1" s="1"/>
  <c r="AP485" i="1"/>
  <c r="K477" i="1"/>
  <c r="L477" i="1" s="1"/>
  <c r="K481" i="1"/>
  <c r="L481" i="1" s="1"/>
  <c r="J481" i="1"/>
  <c r="K485" i="1"/>
  <c r="L485" i="1" s="1"/>
  <c r="K405" i="1" l="1"/>
  <c r="L405" i="1" s="1"/>
  <c r="J403" i="1"/>
  <c r="J404" i="1"/>
  <c r="AP405" i="1"/>
  <c r="AE406" i="1"/>
  <c r="AF406" i="1" s="1"/>
  <c r="AE441" i="1"/>
  <c r="AF441" i="1" s="1"/>
  <c r="AE442" i="1"/>
  <c r="AF442" i="1" s="1"/>
  <c r="AR441" i="1"/>
  <c r="AS441" i="1" s="1"/>
  <c r="AR442" i="1"/>
  <c r="AS442" i="1" s="1"/>
  <c r="AR406" i="1" l="1"/>
  <c r="AS406" i="1" s="1"/>
  <c r="AP406" i="1"/>
  <c r="AP404" i="1" s="1"/>
  <c r="AP398" i="1" s="1"/>
  <c r="K343" i="1"/>
  <c r="K341" i="1"/>
  <c r="K342" i="1"/>
  <c r="D343" i="1"/>
  <c r="D342" i="1"/>
  <c r="AS342" i="1" s="1"/>
  <c r="J254" i="1"/>
  <c r="K254" i="1"/>
  <c r="J243" i="1"/>
  <c r="J244" i="1"/>
  <c r="J263" i="1"/>
  <c r="J264" i="1"/>
  <c r="AE257" i="1"/>
  <c r="AF257" i="1" s="1"/>
  <c r="AE256" i="1"/>
  <c r="AF256" i="1" s="1"/>
  <c r="AE253" i="1"/>
  <c r="AE251" i="1"/>
  <c r="AE243" i="1"/>
  <c r="AE242" i="1"/>
  <c r="D247" i="1"/>
  <c r="D246" i="1"/>
  <c r="D244" i="1"/>
  <c r="D243" i="1"/>
  <c r="D242" i="1"/>
  <c r="D245" i="1"/>
  <c r="D241" i="1"/>
  <c r="D254" i="1"/>
  <c r="D253" i="1"/>
  <c r="AR253" i="1" s="1"/>
  <c r="D252" i="1"/>
  <c r="AR252" i="1" s="1"/>
  <c r="D250" i="1"/>
  <c r="D251" i="1"/>
  <c r="D248" i="1"/>
  <c r="D264" i="1"/>
  <c r="D263" i="1"/>
  <c r="D262" i="1"/>
  <c r="D261" i="1"/>
  <c r="BN217" i="1"/>
  <c r="BN216" i="1"/>
  <c r="BO119" i="1"/>
  <c r="BO118" i="1" s="1"/>
  <c r="BO98" i="1"/>
  <c r="BO97" i="1" s="1"/>
  <c r="BO94" i="1" s="1"/>
  <c r="BO95" i="1"/>
  <c r="BN95" i="1" s="1"/>
  <c r="BO88" i="1"/>
  <c r="BN88" i="1" s="1"/>
  <c r="BO87" i="1"/>
  <c r="BN87" i="1" s="1"/>
  <c r="BO84" i="1"/>
  <c r="BN84" i="1" s="1"/>
  <c r="BO82" i="1"/>
  <c r="BO81" i="1"/>
  <c r="BO80" i="1" s="1"/>
  <c r="BO76" i="1"/>
  <c r="BN76" i="1" s="1"/>
  <c r="BO74" i="1"/>
  <c r="BO69" i="1"/>
  <c r="BN69" i="1" s="1"/>
  <c r="BO65" i="1"/>
  <c r="BN70" i="1"/>
  <c r="BN71" i="1"/>
  <c r="BN75" i="1"/>
  <c r="BN77" i="1"/>
  <c r="BN79" i="1"/>
  <c r="BN82" i="1"/>
  <c r="BN83" i="1"/>
  <c r="BN85" i="1"/>
  <c r="BN86" i="1"/>
  <c r="BN89" i="1"/>
  <c r="BN90" i="1"/>
  <c r="BN91" i="1"/>
  <c r="BN92" i="1"/>
  <c r="BN96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20" i="1"/>
  <c r="BN121" i="1"/>
  <c r="BT242" i="1"/>
  <c r="BT260" i="1"/>
  <c r="BT259" i="1"/>
  <c r="BN263" i="1"/>
  <c r="BN262" i="1"/>
  <c r="BN260" i="1"/>
  <c r="BN259" i="1"/>
  <c r="BN257" i="1"/>
  <c r="BN256" i="1"/>
  <c r="BN253" i="1"/>
  <c r="BN252" i="1"/>
  <c r="BN250" i="1"/>
  <c r="BN249" i="1"/>
  <c r="BN243" i="1"/>
  <c r="BN242" i="1"/>
  <c r="BN267" i="1"/>
  <c r="BN266" i="1"/>
  <c r="BQ261" i="1"/>
  <c r="BN261" i="1" s="1"/>
  <c r="BQ258" i="1"/>
  <c r="BN258" i="1" s="1"/>
  <c r="BQ255" i="1"/>
  <c r="BQ251" i="1"/>
  <c r="BN251" i="1" s="1"/>
  <c r="BQ248" i="1"/>
  <c r="BN248" i="1" s="1"/>
  <c r="BQ241" i="1"/>
  <c r="BN241" i="1" s="1"/>
  <c r="BN215" i="1"/>
  <c r="BS209" i="1"/>
  <c r="BR209" i="1"/>
  <c r="BS208" i="1"/>
  <c r="BR208" i="1"/>
  <c r="BO66" i="1"/>
  <c r="BO287" i="1" s="1"/>
  <c r="L342" i="1" l="1"/>
  <c r="L343" i="1"/>
  <c r="AF250" i="1"/>
  <c r="AS244" i="1"/>
  <c r="AF244" i="1"/>
  <c r="AF246" i="1"/>
  <c r="AF261" i="1"/>
  <c r="AS261" i="1"/>
  <c r="AF253" i="1"/>
  <c r="AF247" i="1"/>
  <c r="AF262" i="1"/>
  <c r="AS262" i="1"/>
  <c r="AF254" i="1"/>
  <c r="L254" i="1"/>
  <c r="AS254" i="1"/>
  <c r="AF263" i="1"/>
  <c r="AS263" i="1"/>
  <c r="AF264" i="1"/>
  <c r="AS264" i="1"/>
  <c r="AS245" i="1"/>
  <c r="AF245" i="1"/>
  <c r="AS248" i="1"/>
  <c r="AF248" i="1"/>
  <c r="AF242" i="1"/>
  <c r="AF251" i="1"/>
  <c r="AF243" i="1"/>
  <c r="BO839" i="1"/>
  <c r="BO867" i="1" s="1"/>
  <c r="BO57" i="1" s="1"/>
  <c r="BO32" i="1" s="1"/>
  <c r="BT258" i="1"/>
  <c r="BN255" i="1"/>
  <c r="BN98" i="1"/>
  <c r="J261" i="1"/>
  <c r="J241" i="1"/>
  <c r="D239" i="1"/>
  <c r="D240" i="1"/>
  <c r="BO73" i="1"/>
  <c r="BN73" i="1" s="1"/>
  <c r="BO68" i="1"/>
  <c r="BN68" i="1" s="1"/>
  <c r="AE255" i="1"/>
  <c r="AF255" i="1" s="1"/>
  <c r="BN74" i="1"/>
  <c r="J251" i="1"/>
  <c r="BQ245" i="1"/>
  <c r="BN245" i="1" s="1"/>
  <c r="BN246" i="1"/>
  <c r="BQ265" i="1"/>
  <c r="BN265" i="1" s="1"/>
  <c r="BN247" i="1"/>
  <c r="AE252" i="1"/>
  <c r="AF252" i="1" s="1"/>
  <c r="D249" i="1"/>
  <c r="AE241" i="1"/>
  <c r="AF241" i="1" s="1"/>
  <c r="AE239" i="1"/>
  <c r="BO78" i="1"/>
  <c r="BN78" i="1" s="1"/>
  <c r="BN80" i="1"/>
  <c r="BN118" i="1"/>
  <c r="BO117" i="1"/>
  <c r="BN117" i="1" s="1"/>
  <c r="BO93" i="1"/>
  <c r="BN93" i="1" s="1"/>
  <c r="BN94" i="1"/>
  <c r="BN97" i="1"/>
  <c r="BN119" i="1"/>
  <c r="BN81" i="1"/>
  <c r="AP617" i="1"/>
  <c r="CE606" i="1"/>
  <c r="AU33" i="1"/>
  <c r="M864" i="1"/>
  <c r="K864" i="1" s="1"/>
  <c r="L864" i="1" s="1"/>
  <c r="J860" i="1"/>
  <c r="M841" i="1"/>
  <c r="N841" i="1" s="1"/>
  <c r="J240" i="1" l="1"/>
  <c r="AF240" i="1"/>
  <c r="L240" i="1"/>
  <c r="AS240" i="1"/>
  <c r="AF239" i="1"/>
  <c r="AF249" i="1"/>
  <c r="BQ209" i="1"/>
  <c r="BQ122" i="1" s="1"/>
  <c r="BQ208" i="1"/>
  <c r="BN208" i="1" s="1"/>
  <c r="K870" i="1"/>
  <c r="AE210" i="1"/>
  <c r="BO72" i="1"/>
  <c r="BN72" i="1" s="1"/>
  <c r="D238" i="1"/>
  <c r="AE238" i="1"/>
  <c r="BN238" i="1"/>
  <c r="BN239" i="1"/>
  <c r="BN237" i="1"/>
  <c r="AE237" i="1"/>
  <c r="D237" i="1" l="1"/>
  <c r="AF237" i="1" s="1"/>
  <c r="AF238" i="1"/>
  <c r="BN209" i="1"/>
  <c r="BQ207" i="1"/>
  <c r="BQ66" i="1"/>
  <c r="BN66" i="1" s="1"/>
  <c r="BQ287" i="1"/>
  <c r="BQ299" i="1"/>
  <c r="BQ309" i="1"/>
  <c r="BO67" i="1"/>
  <c r="BN67" i="1" s="1"/>
  <c r="BQ839" i="1" l="1"/>
  <c r="BN839" i="1" s="1"/>
  <c r="BQ286" i="1"/>
  <c r="BQ64" i="1"/>
  <c r="BN287" i="1"/>
  <c r="BQ307" i="1"/>
  <c r="BQ772" i="1"/>
  <c r="BQ771" i="1" s="1"/>
  <c r="BQ867" i="1"/>
  <c r="BN867" i="1" s="1"/>
  <c r="J213" i="1"/>
  <c r="BC40" i="1"/>
  <c r="BD40" i="1"/>
  <c r="BC46" i="1"/>
  <c r="BD46" i="1"/>
  <c r="BC51" i="1"/>
  <c r="BD51" i="1"/>
  <c r="BD58" i="1"/>
  <c r="BD34" i="1" s="1"/>
  <c r="BC60" i="1"/>
  <c r="BD60" i="1"/>
  <c r="BC225" i="1"/>
  <c r="BC45" i="1" s="1"/>
  <c r="BD225" i="1"/>
  <c r="BD45" i="1" s="1"/>
  <c r="BC226" i="1"/>
  <c r="BD226" i="1"/>
  <c r="BC227" i="1"/>
  <c r="BD227" i="1"/>
  <c r="BC276" i="1"/>
  <c r="BD276" i="1"/>
  <c r="BC290" i="1"/>
  <c r="BC52" i="1" s="1"/>
  <c r="BD290" i="1"/>
  <c r="BD52" i="1" s="1"/>
  <c r="BC291" i="1"/>
  <c r="BD291" i="1"/>
  <c r="BC292" i="1"/>
  <c r="BD292" i="1"/>
  <c r="BC293" i="1"/>
  <c r="BD293" i="1"/>
  <c r="BC294" i="1"/>
  <c r="BD294" i="1"/>
  <c r="BC58" i="1"/>
  <c r="BC34" i="1" s="1"/>
  <c r="BD574" i="1"/>
  <c r="BD575" i="1"/>
  <c r="BD576" i="1"/>
  <c r="BD577" i="1"/>
  <c r="BD578" i="1"/>
  <c r="BD579" i="1"/>
  <c r="BD580" i="1"/>
  <c r="BD581" i="1"/>
  <c r="BC582" i="1"/>
  <c r="BC587" i="1"/>
  <c r="BD590" i="1"/>
  <c r="BD591" i="1"/>
  <c r="BD593" i="1"/>
  <c r="BD595" i="1"/>
  <c r="BD596" i="1"/>
  <c r="BD597" i="1"/>
  <c r="BD598" i="1"/>
  <c r="BD601" i="1"/>
  <c r="BD603" i="1"/>
  <c r="BD609" i="1"/>
  <c r="BD610" i="1"/>
  <c r="BD611" i="1"/>
  <c r="BD614" i="1"/>
  <c r="BD615" i="1"/>
  <c r="BD616" i="1"/>
  <c r="BD619" i="1"/>
  <c r="BD620" i="1"/>
  <c r="BD626" i="1"/>
  <c r="BD628" i="1"/>
  <c r="BD631" i="1"/>
  <c r="BD632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C718" i="1"/>
  <c r="BD718" i="1"/>
  <c r="BC719" i="1"/>
  <c r="BD719" i="1"/>
  <c r="BC720" i="1"/>
  <c r="BD720" i="1"/>
  <c r="BC725" i="1"/>
  <c r="BD725" i="1"/>
  <c r="BC726" i="1"/>
  <c r="BD726" i="1"/>
  <c r="BC727" i="1"/>
  <c r="BD727" i="1"/>
  <c r="BC728" i="1"/>
  <c r="BD728" i="1"/>
  <c r="BC729" i="1"/>
  <c r="BD729" i="1"/>
  <c r="BC776" i="1"/>
  <c r="BC61" i="1" s="1"/>
  <c r="BC736" i="1"/>
  <c r="BD736" i="1"/>
  <c r="BC737" i="1"/>
  <c r="BD737" i="1"/>
  <c r="BC738" i="1"/>
  <c r="BD738" i="1"/>
  <c r="BC743" i="1"/>
  <c r="BD743" i="1"/>
  <c r="BC744" i="1"/>
  <c r="BD744" i="1"/>
  <c r="BC745" i="1"/>
  <c r="BD745" i="1"/>
  <c r="BC749" i="1"/>
  <c r="BD749" i="1"/>
  <c r="BC750" i="1"/>
  <c r="BD750" i="1"/>
  <c r="BC751" i="1"/>
  <c r="BD751" i="1"/>
  <c r="BC752" i="1"/>
  <c r="BD752" i="1"/>
  <c r="BC753" i="1"/>
  <c r="BD753" i="1"/>
  <c r="BC754" i="1"/>
  <c r="BD754" i="1"/>
  <c r="BC755" i="1"/>
  <c r="BD755" i="1"/>
  <c r="BD773" i="1"/>
  <c r="BD774" i="1"/>
  <c r="BC802" i="1"/>
  <c r="BD802" i="1"/>
  <c r="BC804" i="1"/>
  <c r="BD804" i="1"/>
  <c r="BC807" i="1"/>
  <c r="BD807" i="1"/>
  <c r="BC808" i="1"/>
  <c r="BD808" i="1"/>
  <c r="BC809" i="1"/>
  <c r="BD809" i="1"/>
  <c r="BC812" i="1"/>
  <c r="BD812" i="1"/>
  <c r="BC813" i="1"/>
  <c r="BD813" i="1"/>
  <c r="BC814" i="1"/>
  <c r="BD814" i="1"/>
  <c r="BC815" i="1"/>
  <c r="BD815" i="1"/>
  <c r="BC816" i="1"/>
  <c r="BD816" i="1"/>
  <c r="BD823" i="1"/>
  <c r="BD824" i="1"/>
  <c r="BD825" i="1"/>
  <c r="BD826" i="1"/>
  <c r="BC827" i="1"/>
  <c r="BD827" i="1"/>
  <c r="BD828" i="1"/>
  <c r="BD833" i="1"/>
  <c r="BC841" i="1"/>
  <c r="BD841" i="1"/>
  <c r="BD846" i="1"/>
  <c r="BC847" i="1"/>
  <c r="BD847" i="1"/>
  <c r="BC848" i="1"/>
  <c r="BD848" i="1"/>
  <c r="BC849" i="1"/>
  <c r="BD849" i="1"/>
  <c r="BC851" i="1"/>
  <c r="BD851" i="1"/>
  <c r="BD863" i="1" s="1"/>
  <c r="BC855" i="1"/>
  <c r="BD855" i="1"/>
  <c r="BC864" i="1"/>
  <c r="BC875" i="1"/>
  <c r="BC876" i="1"/>
  <c r="BD876" i="1"/>
  <c r="BC877" i="1"/>
  <c r="BD877" i="1"/>
  <c r="BC878" i="1"/>
  <c r="BC879" i="1"/>
  <c r="BC880" i="1"/>
  <c r="BC881" i="1"/>
  <c r="BD881" i="1"/>
  <c r="BC882" i="1"/>
  <c r="BD882" i="1"/>
  <c r="BC883" i="1"/>
  <c r="BC884" i="1"/>
  <c r="BC885" i="1"/>
  <c r="BC886" i="1"/>
  <c r="BC887" i="1"/>
  <c r="BD887" i="1"/>
  <c r="BC888" i="1"/>
  <c r="BD888" i="1"/>
  <c r="BC889" i="1"/>
  <c r="BC890" i="1"/>
  <c r="BD890" i="1"/>
  <c r="BC891" i="1"/>
  <c r="BD891" i="1"/>
  <c r="BC892" i="1"/>
  <c r="BC893" i="1"/>
  <c r="BD893" i="1"/>
  <c r="BC894" i="1"/>
  <c r="BD894" i="1"/>
  <c r="BC895" i="1"/>
  <c r="BD895" i="1"/>
  <c r="BC896" i="1"/>
  <c r="BD896" i="1"/>
  <c r="BC897" i="1"/>
  <c r="BD897" i="1"/>
  <c r="BC898" i="1"/>
  <c r="BD898" i="1"/>
  <c r="BC899" i="1"/>
  <c r="BD899" i="1"/>
  <c r="BC904" i="1"/>
  <c r="BD904" i="1"/>
  <c r="BC905" i="1"/>
  <c r="BD905" i="1"/>
  <c r="BC912" i="1"/>
  <c r="BD912" i="1"/>
  <c r="BC917" i="1"/>
  <c r="BD917" i="1"/>
  <c r="BC955" i="1"/>
  <c r="BD955" i="1"/>
  <c r="BC956" i="1"/>
  <c r="BD956" i="1"/>
  <c r="BC957" i="1"/>
  <c r="BD957" i="1"/>
  <c r="BC958" i="1"/>
  <c r="BD958" i="1"/>
  <c r="BC959" i="1"/>
  <c r="BD959" i="1"/>
  <c r="BC960" i="1"/>
  <c r="BD960" i="1"/>
  <c r="BC961" i="1"/>
  <c r="BD961" i="1"/>
  <c r="BC962" i="1"/>
  <c r="BD962" i="1"/>
  <c r="BC963" i="1"/>
  <c r="BD963" i="1"/>
  <c r="BC964" i="1"/>
  <c r="BD964" i="1"/>
  <c r="BC965" i="1"/>
  <c r="BD965" i="1"/>
  <c r="BC966" i="1"/>
  <c r="BD966" i="1"/>
  <c r="BC967" i="1"/>
  <c r="BD967" i="1"/>
  <c r="BC968" i="1"/>
  <c r="BD968" i="1"/>
  <c r="BC969" i="1"/>
  <c r="BD969" i="1"/>
  <c r="BC970" i="1"/>
  <c r="BD970" i="1"/>
  <c r="BC1007" i="1"/>
  <c r="BC1017" i="1"/>
  <c r="BD1036" i="1"/>
  <c r="BD1038" i="1"/>
  <c r="BD1037" i="1" s="1"/>
  <c r="BD1030" i="1" s="1"/>
  <c r="BD1028" i="1" s="1"/>
  <c r="BC1093" i="1"/>
  <c r="BD1093" i="1"/>
  <c r="BD1114" i="1"/>
  <c r="BD37" i="1" s="1"/>
  <c r="BC1120" i="1"/>
  <c r="BD1120" i="1"/>
  <c r="W27" i="1"/>
  <c r="X27" i="1"/>
  <c r="Y27" i="1"/>
  <c r="W37" i="1"/>
  <c r="X37" i="1"/>
  <c r="Y37" i="1"/>
  <c r="Z38" i="1"/>
  <c r="Z41" i="1"/>
  <c r="Z42" i="1"/>
  <c r="Z43" i="1"/>
  <c r="Z44" i="1"/>
  <c r="W46" i="1"/>
  <c r="X46" i="1"/>
  <c r="Y46" i="1"/>
  <c r="W48" i="1"/>
  <c r="X48" i="1"/>
  <c r="Y48" i="1"/>
  <c r="Z49" i="1"/>
  <c r="Z50" i="1"/>
  <c r="W51" i="1"/>
  <c r="X51" i="1"/>
  <c r="Y51" i="1"/>
  <c r="W52" i="1"/>
  <c r="X52" i="1"/>
  <c r="Y52" i="1"/>
  <c r="W53" i="1"/>
  <c r="X53" i="1"/>
  <c r="Y53" i="1"/>
  <c r="W58" i="1"/>
  <c r="W34" i="1" s="1"/>
  <c r="X58" i="1"/>
  <c r="X34" i="1" s="1"/>
  <c r="Y58" i="1"/>
  <c r="Y34" i="1" s="1"/>
  <c r="Y59" i="1"/>
  <c r="W60" i="1"/>
  <c r="W35" i="1" s="1"/>
  <c r="X60" i="1"/>
  <c r="X35" i="1" s="1"/>
  <c r="Y60" i="1"/>
  <c r="Y35" i="1" s="1"/>
  <c r="W61" i="1"/>
  <c r="W36" i="1" s="1"/>
  <c r="X61" i="1"/>
  <c r="X36" i="1" s="1"/>
  <c r="X64" i="1"/>
  <c r="X40" i="1" s="1"/>
  <c r="Y64" i="1"/>
  <c r="Y40" i="1" s="1"/>
  <c r="W127" i="1"/>
  <c r="Z127" i="1"/>
  <c r="W130" i="1"/>
  <c r="Z130" i="1"/>
  <c r="W131" i="1"/>
  <c r="Z131" i="1"/>
  <c r="W142" i="1"/>
  <c r="Z142" i="1"/>
  <c r="Z152" i="1"/>
  <c r="Z153" i="1"/>
  <c r="W155" i="1"/>
  <c r="Z155" i="1"/>
  <c r="W156" i="1"/>
  <c r="Z156" i="1"/>
  <c r="W158" i="1"/>
  <c r="Z158" i="1"/>
  <c r="W159" i="1"/>
  <c r="Z159" i="1"/>
  <c r="W161" i="1"/>
  <c r="Z161" i="1"/>
  <c r="W162" i="1"/>
  <c r="Z162" i="1"/>
  <c r="W164" i="1"/>
  <c r="Z164" i="1"/>
  <c r="W165" i="1"/>
  <c r="Z165" i="1"/>
  <c r="W167" i="1"/>
  <c r="Z167" i="1"/>
  <c r="W168" i="1"/>
  <c r="Z168" i="1"/>
  <c r="W174" i="1"/>
  <c r="W170" i="1" s="1"/>
  <c r="Z174" i="1"/>
  <c r="W177" i="1"/>
  <c r="Z177" i="1"/>
  <c r="W179" i="1"/>
  <c r="Z179" i="1"/>
  <c r="W180" i="1"/>
  <c r="Z180" i="1"/>
  <c r="Z184" i="1"/>
  <c r="Z185" i="1"/>
  <c r="X200" i="1"/>
  <c r="Y200" i="1"/>
  <c r="W218" i="1"/>
  <c r="W225" i="1"/>
  <c r="W45" i="1" s="1"/>
  <c r="X225" i="1"/>
  <c r="X45" i="1" s="1"/>
  <c r="Y225" i="1"/>
  <c r="Y45" i="1" s="1"/>
  <c r="W226" i="1"/>
  <c r="X226" i="1"/>
  <c r="Y226" i="1"/>
  <c r="W227" i="1"/>
  <c r="W224" i="1" s="1"/>
  <c r="W221" i="1" s="1"/>
  <c r="X227" i="1"/>
  <c r="X224" i="1" s="1"/>
  <c r="X221" i="1" s="1"/>
  <c r="Y227" i="1"/>
  <c r="Y224" i="1" s="1"/>
  <c r="Y221" i="1" s="1"/>
  <c r="W276" i="1"/>
  <c r="W220" i="1" s="1"/>
  <c r="X276" i="1"/>
  <c r="X288" i="1" s="1"/>
  <c r="Y276" i="1"/>
  <c r="Y288" i="1" s="1"/>
  <c r="X287" i="1"/>
  <c r="Y287" i="1"/>
  <c r="W308" i="1"/>
  <c r="W309" i="1"/>
  <c r="X312" i="1"/>
  <c r="Y312" i="1"/>
  <c r="W313" i="1"/>
  <c r="W314" i="1"/>
  <c r="Z574" i="1"/>
  <c r="Z575" i="1"/>
  <c r="Z576" i="1"/>
  <c r="Z577" i="1"/>
  <c r="Z578" i="1"/>
  <c r="Z579" i="1"/>
  <c r="Z580" i="1"/>
  <c r="Z581" i="1"/>
  <c r="Z589" i="1"/>
  <c r="Z592" i="1"/>
  <c r="Z593" i="1"/>
  <c r="Z594" i="1"/>
  <c r="Z595" i="1"/>
  <c r="Z596" i="1"/>
  <c r="Z597" i="1"/>
  <c r="Z598" i="1"/>
  <c r="Z599" i="1"/>
  <c r="Z600" i="1"/>
  <c r="Z601" i="1"/>
  <c r="Z602" i="1"/>
  <c r="CE602" i="1" s="1"/>
  <c r="Z603" i="1"/>
  <c r="Z607" i="1"/>
  <c r="Z608" i="1"/>
  <c r="Z609" i="1"/>
  <c r="W678" i="1"/>
  <c r="W729" i="1"/>
  <c r="Z729" i="1"/>
  <c r="W731" i="1"/>
  <c r="W747" i="1"/>
  <c r="W757" i="1"/>
  <c r="W760" i="1"/>
  <c r="Z761" i="1"/>
  <c r="Z762" i="1"/>
  <c r="Z60" i="1" s="1"/>
  <c r="Z35" i="1" s="1"/>
  <c r="X772" i="1"/>
  <c r="W773" i="1"/>
  <c r="X773" i="1"/>
  <c r="Y773" i="1"/>
  <c r="W774" i="1"/>
  <c r="X774" i="1"/>
  <c r="Y774" i="1"/>
  <c r="W775" i="1"/>
  <c r="W869" i="1" s="1"/>
  <c r="X775" i="1"/>
  <c r="X841" i="1" s="1"/>
  <c r="Y775" i="1"/>
  <c r="W778" i="1"/>
  <c r="X778" i="1"/>
  <c r="Y778" i="1"/>
  <c r="W779" i="1"/>
  <c r="X779" i="1"/>
  <c r="Y779" i="1"/>
  <c r="W840" i="1"/>
  <c r="W868" i="1" s="1"/>
  <c r="X840" i="1"/>
  <c r="X868" i="1" s="1"/>
  <c r="Y840" i="1"/>
  <c r="Y868" i="1" s="1"/>
  <c r="Z840" i="1"/>
  <c r="Y841" i="1"/>
  <c r="W856" i="1"/>
  <c r="W39" i="1" s="1"/>
  <c r="X856" i="1"/>
  <c r="X39" i="1" s="1"/>
  <c r="Y856" i="1"/>
  <c r="Y39" i="1" s="1"/>
  <c r="W862" i="1"/>
  <c r="W25" i="1" s="1"/>
  <c r="X862" i="1"/>
  <c r="X25" i="1" s="1"/>
  <c r="Y862" i="1"/>
  <c r="Y25" i="1" s="1"/>
  <c r="W863" i="1"/>
  <c r="X863" i="1"/>
  <c r="Y863" i="1"/>
  <c r="W864" i="1"/>
  <c r="X864" i="1"/>
  <c r="Y864" i="1"/>
  <c r="W870" i="1"/>
  <c r="X870" i="1"/>
  <c r="Y870" i="1"/>
  <c r="W871" i="1"/>
  <c r="X871" i="1"/>
  <c r="W902" i="1"/>
  <c r="Y902" i="1"/>
  <c r="W908" i="1"/>
  <c r="Y908" i="1"/>
  <c r="W910" i="1"/>
  <c r="Y910" i="1"/>
  <c r="W911" i="1"/>
  <c r="Y911" i="1"/>
  <c r="W912" i="1"/>
  <c r="W904" i="1" s="1"/>
  <c r="X918" i="1"/>
  <c r="Y918" i="1"/>
  <c r="X919" i="1"/>
  <c r="Y919" i="1"/>
  <c r="W932" i="1"/>
  <c r="X932" i="1"/>
  <c r="X1006" i="1" s="1"/>
  <c r="Y932" i="1"/>
  <c r="W933" i="1"/>
  <c r="X933" i="1"/>
  <c r="X903" i="1" s="1"/>
  <c r="X1005" i="1" s="1"/>
  <c r="Y933" i="1"/>
  <c r="Y934" i="1"/>
  <c r="Z935" i="1"/>
  <c r="Z936" i="1"/>
  <c r="Y946" i="1"/>
  <c r="Z947" i="1"/>
  <c r="Z948" i="1"/>
  <c r="Y949" i="1"/>
  <c r="Z950" i="1"/>
  <c r="Z951" i="1"/>
  <c r="Y952" i="1"/>
  <c r="Z953" i="1"/>
  <c r="Z954" i="1"/>
  <c r="W955" i="1"/>
  <c r="W956" i="1"/>
  <c r="W919" i="1" s="1"/>
  <c r="Z972" i="1"/>
  <c r="Z973" i="1"/>
  <c r="Y1007" i="1"/>
  <c r="Z1008" i="1"/>
  <c r="Z1009" i="1"/>
  <c r="Z1021" i="1"/>
  <c r="Z1022" i="1"/>
  <c r="Z1024" i="1"/>
  <c r="Z1025" i="1"/>
  <c r="Y1036" i="1"/>
  <c r="X839" i="1" l="1"/>
  <c r="X867" i="1" s="1"/>
  <c r="X57" i="1" s="1"/>
  <c r="X32" i="1" s="1"/>
  <c r="W841" i="1"/>
  <c r="Y839" i="1"/>
  <c r="Y867" i="1" s="1"/>
  <c r="Y57" i="1" s="1"/>
  <c r="BD27" i="1"/>
  <c r="BD1110" i="1"/>
  <c r="BC27" i="1"/>
  <c r="BC1110" i="1"/>
  <c r="Y1006" i="1"/>
  <c r="BQ57" i="1"/>
  <c r="BQ32" i="1" s="1"/>
  <c r="X838" i="1"/>
  <c r="X866" i="1" s="1"/>
  <c r="J1093" i="1"/>
  <c r="W1006" i="1"/>
  <c r="BC36" i="1"/>
  <c r="W178" i="1"/>
  <c r="BC774" i="1"/>
  <c r="W312" i="1"/>
  <c r="Y917" i="1"/>
  <c r="W917" i="1"/>
  <c r="W129" i="1"/>
  <c r="X771" i="1"/>
  <c r="X47" i="1" s="1"/>
  <c r="X1004" i="1"/>
  <c r="Y903" i="1"/>
  <c r="Y1005" i="1" s="1"/>
  <c r="W154" i="1"/>
  <c r="W903" i="1"/>
  <c r="W1005" i="1" s="1"/>
  <c r="W1004" i="1" s="1"/>
  <c r="W199" i="1"/>
  <c r="W219" i="1"/>
  <c r="W918" i="1"/>
  <c r="W223" i="1"/>
  <c r="W202" i="1" s="1"/>
  <c r="Y32" i="1" l="1"/>
  <c r="Y1004" i="1"/>
  <c r="BN32" i="1"/>
  <c r="BN57" i="1"/>
  <c r="X837" i="1"/>
  <c r="X24" i="1" s="1"/>
  <c r="X865" i="1"/>
  <c r="X55" i="1" s="1"/>
  <c r="X56" i="1"/>
  <c r="X31" i="1" s="1"/>
  <c r="X30" i="1" s="1"/>
  <c r="AR257" i="1"/>
  <c r="AS257" i="1" s="1"/>
  <c r="AP253" i="1" l="1"/>
  <c r="AP251" i="1" s="1"/>
  <c r="AS253" i="1"/>
  <c r="BU217" i="1"/>
  <c r="BM299" i="1" l="1"/>
  <c r="BM286" i="1" s="1"/>
  <c r="BL299" i="1"/>
  <c r="BL286" i="1" s="1"/>
  <c r="BE299" i="1"/>
  <c r="AU65" i="1"/>
  <c r="AT199" i="1"/>
  <c r="BU70" i="1"/>
  <c r="BU71" i="1"/>
  <c r="BU75" i="1"/>
  <c r="BU77" i="1"/>
  <c r="BU79" i="1"/>
  <c r="BU83" i="1"/>
  <c r="BU85" i="1"/>
  <c r="BU86" i="1"/>
  <c r="BU89" i="1"/>
  <c r="BU90" i="1"/>
  <c r="BU91" i="1"/>
  <c r="BU92" i="1"/>
  <c r="BU96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20" i="1"/>
  <c r="BU121" i="1"/>
  <c r="BV119" i="1"/>
  <c r="BV98" i="1"/>
  <c r="BV97" i="1" s="1"/>
  <c r="BV94" i="1" s="1"/>
  <c r="BV95" i="1"/>
  <c r="BU95" i="1" s="1"/>
  <c r="BV88" i="1"/>
  <c r="BU88" i="1" s="1"/>
  <c r="BV87" i="1"/>
  <c r="BU87" i="1" s="1"/>
  <c r="BV84" i="1"/>
  <c r="BU84" i="1" s="1"/>
  <c r="BV82" i="1"/>
  <c r="BU82" i="1" s="1"/>
  <c r="BV81" i="1"/>
  <c r="BU81" i="1" s="1"/>
  <c r="BV76" i="1"/>
  <c r="BU76" i="1" s="1"/>
  <c r="BV74" i="1"/>
  <c r="BU74" i="1" s="1"/>
  <c r="BV69" i="1"/>
  <c r="BV68" i="1" s="1"/>
  <c r="BU68" i="1" s="1"/>
  <c r="BX65" i="1"/>
  <c r="BV65" i="1"/>
  <c r="BZ93" i="1"/>
  <c r="AU95" i="1"/>
  <c r="AU88" i="1"/>
  <c r="AU87" i="1"/>
  <c r="AU84" i="1"/>
  <c r="AU82" i="1"/>
  <c r="AU81" i="1"/>
  <c r="AU76" i="1"/>
  <c r="AU74" i="1"/>
  <c r="K70" i="1"/>
  <c r="K71" i="1"/>
  <c r="K75" i="1"/>
  <c r="L75" i="1" s="1"/>
  <c r="K77" i="1"/>
  <c r="K79" i="1"/>
  <c r="K83" i="1"/>
  <c r="K85" i="1"/>
  <c r="K86" i="1"/>
  <c r="K89" i="1"/>
  <c r="K90" i="1"/>
  <c r="L90" i="1" s="1"/>
  <c r="K91" i="1"/>
  <c r="L91" i="1" s="1"/>
  <c r="K92" i="1"/>
  <c r="K96" i="1"/>
  <c r="L96" i="1" s="1"/>
  <c r="K99" i="1"/>
  <c r="K100" i="1"/>
  <c r="K101" i="1"/>
  <c r="K102" i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20" i="1"/>
  <c r="K121" i="1"/>
  <c r="L121" i="1" s="1"/>
  <c r="D210" i="1"/>
  <c r="S210" i="1"/>
  <c r="S65" i="1" s="1"/>
  <c r="U210" i="1"/>
  <c r="U65" i="1" s="1"/>
  <c r="Q215" i="1"/>
  <c r="D218" i="1"/>
  <c r="D229" i="1"/>
  <c r="D230" i="1"/>
  <c r="D231" i="1"/>
  <c r="D232" i="1"/>
  <c r="D233" i="1"/>
  <c r="D235" i="1"/>
  <c r="D236" i="1"/>
  <c r="J218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K218" i="1"/>
  <c r="K229" i="1"/>
  <c r="K230" i="1"/>
  <c r="K231" i="1"/>
  <c r="K232" i="1"/>
  <c r="K233" i="1"/>
  <c r="K235" i="1"/>
  <c r="K236" i="1"/>
  <c r="J214" i="1"/>
  <c r="K214" i="1"/>
  <c r="D214" i="1"/>
  <c r="D199" i="1"/>
  <c r="D206" i="1"/>
  <c r="J199" i="1"/>
  <c r="K199" i="1"/>
  <c r="J206" i="1"/>
  <c r="Q239" i="1"/>
  <c r="Q209" i="1" s="1"/>
  <c r="Q241" i="1"/>
  <c r="Q261" i="1"/>
  <c r="K264" i="1"/>
  <c r="L264" i="1" s="1"/>
  <c r="K244" i="1"/>
  <c r="L244" i="1" s="1"/>
  <c r="L214" i="1" l="1"/>
  <c r="L235" i="1"/>
  <c r="L236" i="1"/>
  <c r="L229" i="1"/>
  <c r="L230" i="1"/>
  <c r="L233" i="1"/>
  <c r="AU68" i="1"/>
  <c r="AU69" i="1"/>
  <c r="AT198" i="1"/>
  <c r="AU198" i="1" s="1"/>
  <c r="AU199" i="1"/>
  <c r="AU98" i="1"/>
  <c r="AU119" i="1"/>
  <c r="AX288" i="1"/>
  <c r="AX305" i="1" s="1"/>
  <c r="AR305" i="1" s="1"/>
  <c r="AY65" i="1"/>
  <c r="AF214" i="1"/>
  <c r="AS214" i="1"/>
  <c r="L199" i="1"/>
  <c r="L218" i="1"/>
  <c r="L232" i="1"/>
  <c r="L231" i="1"/>
  <c r="AF233" i="1"/>
  <c r="AS233" i="1"/>
  <c r="AF232" i="1"/>
  <c r="AS232" i="1"/>
  <c r="AF210" i="1"/>
  <c r="AS210" i="1"/>
  <c r="AF206" i="1"/>
  <c r="AS206" i="1"/>
  <c r="AF231" i="1"/>
  <c r="AS231" i="1"/>
  <c r="AF230" i="1"/>
  <c r="AS230" i="1"/>
  <c r="AF236" i="1"/>
  <c r="AS236" i="1"/>
  <c r="AF235" i="1"/>
  <c r="AS235" i="1"/>
  <c r="K210" i="1"/>
  <c r="M195" i="1"/>
  <c r="N195" i="1" s="1"/>
  <c r="BU97" i="1"/>
  <c r="K206" i="1"/>
  <c r="L206" i="1" s="1"/>
  <c r="BV73" i="1"/>
  <c r="BU119" i="1"/>
  <c r="BU69" i="1"/>
  <c r="BV118" i="1"/>
  <c r="BU98" i="1"/>
  <c r="BV93" i="1"/>
  <c r="BU93" i="1" s="1"/>
  <c r="BU94" i="1"/>
  <c r="BV80" i="1"/>
  <c r="AY288" i="1" l="1"/>
  <c r="AU78" i="1"/>
  <c r="AU80" i="1"/>
  <c r="AU97" i="1"/>
  <c r="AU72" i="1"/>
  <c r="AU73" i="1"/>
  <c r="AU117" i="1"/>
  <c r="AU118" i="1"/>
  <c r="J210" i="1"/>
  <c r="L210" i="1"/>
  <c r="BV78" i="1"/>
  <c r="BU78" i="1" s="1"/>
  <c r="BU80" i="1"/>
  <c r="BV72" i="1"/>
  <c r="BU72" i="1" s="1"/>
  <c r="BU73" i="1"/>
  <c r="BV117" i="1"/>
  <c r="BU117" i="1" s="1"/>
  <c r="BU118" i="1"/>
  <c r="AS305" i="1" l="1"/>
  <c r="AY305" i="1"/>
  <c r="AU67" i="1"/>
  <c r="AU94" i="1"/>
  <c r="AU93" i="1"/>
  <c r="Q288" i="1"/>
  <c r="J65" i="1"/>
  <c r="BV67" i="1"/>
  <c r="BU67" i="1" s="1"/>
  <c r="Q305" i="1" l="1"/>
  <c r="R288" i="1"/>
  <c r="L305" i="1"/>
  <c r="R305" i="1"/>
  <c r="BY902" i="1"/>
  <c r="BV902" i="1"/>
  <c r="BX1007" i="1"/>
  <c r="BX1006" i="1"/>
  <c r="BV1006" i="1"/>
  <c r="BX1005" i="1"/>
  <c r="BT59" i="1"/>
  <c r="AP59" i="1"/>
  <c r="BT864" i="1"/>
  <c r="AP864" i="1"/>
  <c r="BT774" i="1"/>
  <c r="BT840" i="1" s="1"/>
  <c r="BT868" i="1" s="1"/>
  <c r="BV211" i="1"/>
  <c r="AP217" i="1"/>
  <c r="AP216" i="1"/>
  <c r="J217" i="1"/>
  <c r="J216" i="1"/>
  <c r="AP440" i="1"/>
  <c r="AP439" i="1" s="1"/>
  <c r="AP438" i="1" s="1"/>
  <c r="BU973" i="1"/>
  <c r="BU972" i="1"/>
  <c r="BB1005" i="1"/>
  <c r="CE1005" i="1" s="1"/>
  <c r="V973" i="1"/>
  <c r="K973" i="1"/>
  <c r="J973" i="1"/>
  <c r="D973" i="1"/>
  <c r="V972" i="1"/>
  <c r="K972" i="1"/>
  <c r="J972" i="1"/>
  <c r="D972" i="1"/>
  <c r="J948" i="1"/>
  <c r="J947" i="1"/>
  <c r="J951" i="1"/>
  <c r="J950" i="1"/>
  <c r="J954" i="1"/>
  <c r="J953" i="1"/>
  <c r="Q444" i="1"/>
  <c r="AP197" i="1"/>
  <c r="AP196" i="1"/>
  <c r="S208" i="1"/>
  <c r="U208" i="1"/>
  <c r="AP168" i="1"/>
  <c r="AP167" i="1"/>
  <c r="AP165" i="1"/>
  <c r="AP164" i="1"/>
  <c r="AP162" i="1"/>
  <c r="AP161" i="1"/>
  <c r="AP159" i="1"/>
  <c r="AP158" i="1"/>
  <c r="AP156" i="1"/>
  <c r="Q125" i="1"/>
  <c r="Q116" i="1" s="1"/>
  <c r="R116" i="1" s="1"/>
  <c r="Q124" i="1"/>
  <c r="BJ239" i="1"/>
  <c r="BE239" i="1"/>
  <c r="AA239" i="1"/>
  <c r="Z239" i="1" s="1"/>
  <c r="V239" i="1"/>
  <c r="BJ238" i="1"/>
  <c r="BE238" i="1"/>
  <c r="AA238" i="1"/>
  <c r="Z238" i="1" s="1"/>
  <c r="V238" i="1"/>
  <c r="Q265" i="1"/>
  <c r="K265" i="1" s="1"/>
  <c r="L265" i="1" s="1"/>
  <c r="K267" i="1"/>
  <c r="L267" i="1" s="1"/>
  <c r="K266" i="1"/>
  <c r="L266" i="1" s="1"/>
  <c r="J266" i="1"/>
  <c r="Q258" i="1"/>
  <c r="K258" i="1" s="1"/>
  <c r="L258" i="1" s="1"/>
  <c r="K255" i="1"/>
  <c r="L255" i="1" s="1"/>
  <c r="K262" i="1"/>
  <c r="L262" i="1" s="1"/>
  <c r="BX261" i="1"/>
  <c r="BU261" i="1" s="1"/>
  <c r="BU263" i="1"/>
  <c r="BT263" i="1"/>
  <c r="AP263" i="1"/>
  <c r="BU262" i="1"/>
  <c r="BT262" i="1"/>
  <c r="AP262" i="1"/>
  <c r="AT255" i="1"/>
  <c r="BU260" i="1"/>
  <c r="K260" i="1"/>
  <c r="L260" i="1" s="1"/>
  <c r="J260" i="1"/>
  <c r="K259" i="1"/>
  <c r="L259" i="1" s="1"/>
  <c r="J259" i="1"/>
  <c r="BU257" i="1"/>
  <c r="BT257" i="1" s="1"/>
  <c r="BT255" i="1" s="1"/>
  <c r="BU256" i="1"/>
  <c r="K257" i="1"/>
  <c r="L257" i="1" s="1"/>
  <c r="K256" i="1"/>
  <c r="L256" i="1" s="1"/>
  <c r="BX248" i="1"/>
  <c r="BU248" i="1" s="1"/>
  <c r="AT251" i="1"/>
  <c r="Q245" i="1"/>
  <c r="K249" i="1"/>
  <c r="L249" i="1" s="1"/>
  <c r="BU250" i="1"/>
  <c r="AR250" i="1"/>
  <c r="AS250" i="1" s="1"/>
  <c r="BT249" i="1"/>
  <c r="AR249" i="1"/>
  <c r="AS249" i="1" s="1"/>
  <c r="BU246" i="1"/>
  <c r="BT246" i="1" s="1"/>
  <c r="AR247" i="1"/>
  <c r="K247" i="1"/>
  <c r="L247" i="1" s="1"/>
  <c r="AR246" i="1"/>
  <c r="K246" i="1"/>
  <c r="L246" i="1" s="1"/>
  <c r="Q122" i="1" l="1"/>
  <c r="R122" i="1" s="1"/>
  <c r="AP246" i="1"/>
  <c r="AS246" i="1"/>
  <c r="AP247" i="1"/>
  <c r="AS247" i="1"/>
  <c r="L972" i="1"/>
  <c r="L973" i="1"/>
  <c r="J971" i="1"/>
  <c r="BU267" i="1"/>
  <c r="BT267" i="1"/>
  <c r="BU266" i="1"/>
  <c r="BT266" i="1"/>
  <c r="BT265" i="1" s="1"/>
  <c r="BT855" i="1"/>
  <c r="BT863" i="1" s="1"/>
  <c r="BT862" i="1" s="1"/>
  <c r="BT25" i="1" s="1"/>
  <c r="AP215" i="1"/>
  <c r="AP157" i="1"/>
  <c r="AS252" i="1"/>
  <c r="AP195" i="1"/>
  <c r="K245" i="1"/>
  <c r="L245" i="1" s="1"/>
  <c r="AR256" i="1"/>
  <c r="J952" i="1"/>
  <c r="BX215" i="1"/>
  <c r="BU215" i="1" s="1"/>
  <c r="BU216" i="1"/>
  <c r="J215" i="1"/>
  <c r="BX239" i="1"/>
  <c r="BX209" i="1" s="1"/>
  <c r="BX1004" i="1"/>
  <c r="J946" i="1"/>
  <c r="BT58" i="1"/>
  <c r="BT34" i="1" s="1"/>
  <c r="J949" i="1"/>
  <c r="AR971" i="1"/>
  <c r="AS971" i="1" s="1"/>
  <c r="AR972" i="1"/>
  <c r="AS972" i="1" s="1"/>
  <c r="AR932" i="1"/>
  <c r="BB1006" i="1"/>
  <c r="BZ1005" i="1"/>
  <c r="BZ971" i="1"/>
  <c r="BZ1006" i="1"/>
  <c r="AR973" i="1"/>
  <c r="AS973" i="1" s="1"/>
  <c r="Q123" i="1"/>
  <c r="BU742" i="1"/>
  <c r="AP163" i="1"/>
  <c r="AP166" i="1"/>
  <c r="AP160" i="1"/>
  <c r="AR742" i="1"/>
  <c r="AS742" i="1" s="1"/>
  <c r="AP742" i="1"/>
  <c r="K742" i="1"/>
  <c r="L742" i="1" s="1"/>
  <c r="J742" i="1"/>
  <c r="K263" i="1"/>
  <c r="L263" i="1" s="1"/>
  <c r="BX265" i="1"/>
  <c r="BU265" i="1" s="1"/>
  <c r="K261" i="1"/>
  <c r="L261" i="1" s="1"/>
  <c r="J265" i="1"/>
  <c r="J267" i="1"/>
  <c r="J258" i="1"/>
  <c r="BT261" i="1"/>
  <c r="BX258" i="1"/>
  <c r="BU258" i="1" s="1"/>
  <c r="BU259" i="1"/>
  <c r="BX255" i="1"/>
  <c r="BX251" i="1"/>
  <c r="BT248" i="1"/>
  <c r="AR251" i="1"/>
  <c r="AS251" i="1" s="1"/>
  <c r="K253" i="1"/>
  <c r="L253" i="1" s="1"/>
  <c r="K252" i="1"/>
  <c r="L252" i="1" s="1"/>
  <c r="Q248" i="1"/>
  <c r="K248" i="1" s="1"/>
  <c r="L248" i="1" s="1"/>
  <c r="K250" i="1"/>
  <c r="L250" i="1" s="1"/>
  <c r="BU249" i="1"/>
  <c r="BT250" i="1"/>
  <c r="BX245" i="1"/>
  <c r="BU245" i="1" s="1"/>
  <c r="BU247" i="1"/>
  <c r="BT247" i="1" s="1"/>
  <c r="BT245" i="1" s="1"/>
  <c r="AP245" i="1" l="1"/>
  <c r="CE1006" i="1"/>
  <c r="AR255" i="1"/>
  <c r="AS255" i="1" s="1"/>
  <c r="AS256" i="1"/>
  <c r="BB1007" i="1"/>
  <c r="CE1007" i="1" s="1"/>
  <c r="BU933" i="1"/>
  <c r="BZ903" i="1"/>
  <c r="AR933" i="1"/>
  <c r="BB931" i="1"/>
  <c r="CE931" i="1" s="1"/>
  <c r="BZ902" i="1"/>
  <c r="BU932" i="1"/>
  <c r="BZ931" i="1"/>
  <c r="BU931" i="1" s="1"/>
  <c r="BZ1004" i="1"/>
  <c r="BU971" i="1"/>
  <c r="BZ1007" i="1"/>
  <c r="K251" i="1"/>
  <c r="L251" i="1" s="1"/>
  <c r="BU255" i="1"/>
  <c r="AR931" i="1" l="1"/>
  <c r="BB901" i="1"/>
  <c r="CE901" i="1" s="1"/>
  <c r="BZ901" i="1"/>
  <c r="BU902" i="1"/>
  <c r="BT903" i="1"/>
  <c r="BT1005" i="1"/>
  <c r="BT1006" i="1"/>
  <c r="AP142" i="1"/>
  <c r="AP141" i="1"/>
  <c r="AY140" i="1"/>
  <c r="BT142" i="1"/>
  <c r="BX140" i="1"/>
  <c r="BT141" i="1"/>
  <c r="BT1004" i="1" l="1"/>
  <c r="Q238" i="1"/>
  <c r="BU242" i="1"/>
  <c r="BX238" i="1"/>
  <c r="AR243" i="1"/>
  <c r="K242" i="1"/>
  <c r="L242" i="1" s="1"/>
  <c r="K243" i="1"/>
  <c r="L243" i="1" s="1"/>
  <c r="AR241" i="1"/>
  <c r="AS241" i="1" s="1"/>
  <c r="AR242" i="1"/>
  <c r="AS242" i="1" s="1"/>
  <c r="BU243" i="1"/>
  <c r="BT243" i="1" s="1"/>
  <c r="BT241" i="1" s="1"/>
  <c r="BX241" i="1"/>
  <c r="AP140" i="1"/>
  <c r="BT140" i="1"/>
  <c r="AP243" i="1" l="1"/>
  <c r="AP241" i="1" s="1"/>
  <c r="AS243" i="1"/>
  <c r="Q208" i="1"/>
  <c r="Q237" i="1"/>
  <c r="AY207" i="1"/>
  <c r="BU239" i="1"/>
  <c r="BT239" i="1" s="1"/>
  <c r="BT209" i="1" s="1"/>
  <c r="BT122" i="1" s="1"/>
  <c r="BX237" i="1"/>
  <c r="BU238" i="1"/>
  <c r="BT238" i="1" s="1"/>
  <c r="BT208" i="1" s="1"/>
  <c r="BX208" i="1"/>
  <c r="K239" i="1"/>
  <c r="Q299" i="1"/>
  <c r="AR239" i="1"/>
  <c r="K238" i="1"/>
  <c r="AR238" i="1"/>
  <c r="K241" i="1"/>
  <c r="L241" i="1" s="1"/>
  <c r="BU241" i="1"/>
  <c r="Q306" i="1" l="1"/>
  <c r="R306" i="1" s="1"/>
  <c r="R299" i="1"/>
  <c r="Q207" i="1"/>
  <c r="Q66" i="1"/>
  <c r="AP239" i="1"/>
  <c r="AS239" i="1"/>
  <c r="J239" i="1"/>
  <c r="L239" i="1"/>
  <c r="J238" i="1"/>
  <c r="L238" i="1"/>
  <c r="AP238" i="1"/>
  <c r="AS238" i="1"/>
  <c r="BT207" i="1"/>
  <c r="BT66" i="1"/>
  <c r="K237" i="1"/>
  <c r="BX207" i="1"/>
  <c r="BU237" i="1"/>
  <c r="BT237" i="1" s="1"/>
  <c r="AR237" i="1"/>
  <c r="Q64" i="1" l="1"/>
  <c r="R64" i="1" s="1"/>
  <c r="R66" i="1"/>
  <c r="AP237" i="1"/>
  <c r="AS237" i="1"/>
  <c r="J237" i="1"/>
  <c r="L237" i="1"/>
  <c r="BT287" i="1"/>
  <c r="BT64" i="1"/>
  <c r="Q287" i="1"/>
  <c r="Q304" i="1" l="1"/>
  <c r="Q303" i="1" s="1"/>
  <c r="R287" i="1"/>
  <c r="R303" i="1"/>
  <c r="Q286" i="1"/>
  <c r="R286" i="1" s="1"/>
  <c r="Q839" i="1"/>
  <c r="BD599" i="1"/>
  <c r="AE38" i="1"/>
  <c r="AE51" i="1"/>
  <c r="AE126" i="1"/>
  <c r="AF126" i="1" s="1"/>
  <c r="AE127" i="1"/>
  <c r="AF127" i="1" s="1"/>
  <c r="AE129" i="1"/>
  <c r="AF129" i="1" s="1"/>
  <c r="AE130" i="1"/>
  <c r="AF130" i="1" s="1"/>
  <c r="AE131" i="1"/>
  <c r="AF131" i="1" s="1"/>
  <c r="AE132" i="1"/>
  <c r="AF132" i="1" s="1"/>
  <c r="AE134" i="1"/>
  <c r="AE140" i="1"/>
  <c r="AE141" i="1"/>
  <c r="AE142" i="1"/>
  <c r="AE152" i="1"/>
  <c r="AE153" i="1"/>
  <c r="AE156" i="1"/>
  <c r="AE158" i="1"/>
  <c r="AE159" i="1"/>
  <c r="AE161" i="1"/>
  <c r="AE162" i="1"/>
  <c r="AE164" i="1"/>
  <c r="AE165" i="1"/>
  <c r="AE167" i="1"/>
  <c r="AE168" i="1"/>
  <c r="AE172" i="1"/>
  <c r="AE173" i="1"/>
  <c r="AE174" i="1"/>
  <c r="AE175" i="1"/>
  <c r="AE176" i="1"/>
  <c r="AE177" i="1"/>
  <c r="AE179" i="1"/>
  <c r="AE180" i="1"/>
  <c r="AE184" i="1"/>
  <c r="AF184" i="1" s="1"/>
  <c r="AE188" i="1"/>
  <c r="AE189" i="1"/>
  <c r="AE192" i="1"/>
  <c r="AE193" i="1"/>
  <c r="AE194" i="1"/>
  <c r="AE195" i="1"/>
  <c r="AE196" i="1"/>
  <c r="AE197" i="1"/>
  <c r="AE201" i="1"/>
  <c r="AE211" i="1"/>
  <c r="AE212" i="1"/>
  <c r="AE213" i="1"/>
  <c r="AE215" i="1"/>
  <c r="AE217" i="1"/>
  <c r="AE218" i="1"/>
  <c r="AF218" i="1" s="1"/>
  <c r="AE229" i="1"/>
  <c r="BC773" i="1"/>
  <c r="AE320" i="1"/>
  <c r="AE321" i="1"/>
  <c r="AE322" i="1"/>
  <c r="AE330" i="1"/>
  <c r="AE331" i="1"/>
  <c r="AE333" i="1"/>
  <c r="AE334" i="1"/>
  <c r="AE337" i="1"/>
  <c r="AE339" i="1"/>
  <c r="AE343" i="1"/>
  <c r="AF343" i="1" s="1"/>
  <c r="AE344" i="1"/>
  <c r="AE346" i="1"/>
  <c r="AE347" i="1"/>
  <c r="AE345" i="1"/>
  <c r="AF345" i="1" s="1"/>
  <c r="AE356" i="1"/>
  <c r="AF356" i="1" s="1"/>
  <c r="AE357" i="1"/>
  <c r="AF357" i="1" s="1"/>
  <c r="AE366" i="1"/>
  <c r="AE367" i="1"/>
  <c r="AE369" i="1"/>
  <c r="AE370" i="1"/>
  <c r="AE371" i="1"/>
  <c r="AE374" i="1"/>
  <c r="AE380" i="1"/>
  <c r="AE381" i="1"/>
  <c r="AE382" i="1"/>
  <c r="AE394" i="1"/>
  <c r="AE396" i="1"/>
  <c r="AE409" i="1"/>
  <c r="AE411" i="1"/>
  <c r="AE415" i="1"/>
  <c r="AE418" i="1"/>
  <c r="AE421" i="1"/>
  <c r="AE422" i="1"/>
  <c r="AE426" i="1"/>
  <c r="AP428" i="1"/>
  <c r="AE432" i="1"/>
  <c r="AE434" i="1"/>
  <c r="AE436" i="1"/>
  <c r="AE440" i="1"/>
  <c r="AE443" i="1"/>
  <c r="AE445" i="1"/>
  <c r="AE446" i="1"/>
  <c r="AE447" i="1"/>
  <c r="AE448" i="1"/>
  <c r="AE449" i="1"/>
  <c r="AE452" i="1"/>
  <c r="AE453" i="1"/>
  <c r="AE455" i="1"/>
  <c r="AE457" i="1"/>
  <c r="AE458" i="1"/>
  <c r="AE459" i="1"/>
  <c r="AE460" i="1"/>
  <c r="AE463" i="1"/>
  <c r="AE464" i="1"/>
  <c r="AE469" i="1"/>
  <c r="AE472" i="1"/>
  <c r="AE476" i="1"/>
  <c r="AF543" i="1"/>
  <c r="AF550" i="1"/>
  <c r="AE555" i="1"/>
  <c r="AE556" i="1"/>
  <c r="AE559" i="1"/>
  <c r="AF568" i="1"/>
  <c r="AE590" i="1"/>
  <c r="AE591" i="1"/>
  <c r="AE593" i="1"/>
  <c r="BD594" i="1"/>
  <c r="AE595" i="1"/>
  <c r="AE596" i="1"/>
  <c r="AE597" i="1"/>
  <c r="AE598" i="1"/>
  <c r="AE599" i="1"/>
  <c r="AE601" i="1"/>
  <c r="AF601" i="1" s="1"/>
  <c r="AE603" i="1"/>
  <c r="AF603" i="1" s="1"/>
  <c r="AE610" i="1"/>
  <c r="AF610" i="1" s="1"/>
  <c r="AE611" i="1"/>
  <c r="AF611" i="1" s="1"/>
  <c r="AE614" i="1"/>
  <c r="AF614" i="1" s="1"/>
  <c r="AE619" i="1"/>
  <c r="AF619" i="1" s="1"/>
  <c r="AE620" i="1"/>
  <c r="AF620" i="1" s="1"/>
  <c r="BD622" i="1"/>
  <c r="AE626" i="1"/>
  <c r="AE628" i="1"/>
  <c r="BD630" i="1"/>
  <c r="AE631" i="1"/>
  <c r="AE632" i="1"/>
  <c r="BD633" i="1"/>
  <c r="AE634" i="1"/>
  <c r="AE635" i="1"/>
  <c r="AE636" i="1"/>
  <c r="AE637" i="1"/>
  <c r="AE638" i="1"/>
  <c r="AE639" i="1"/>
  <c r="AE640" i="1"/>
  <c r="AE641" i="1"/>
  <c r="AE642" i="1"/>
  <c r="AE646" i="1"/>
  <c r="AE630" i="1" s="1"/>
  <c r="AE656" i="1"/>
  <c r="AE658" i="1"/>
  <c r="AE659" i="1"/>
  <c r="AE660" i="1"/>
  <c r="AE665" i="1"/>
  <c r="AF739" i="1"/>
  <c r="AE760" i="1"/>
  <c r="AE761" i="1"/>
  <c r="AE762" i="1"/>
  <c r="AE785" i="1"/>
  <c r="AF785" i="1" s="1"/>
  <c r="AE787" i="1"/>
  <c r="AE788" i="1"/>
  <c r="AF788" i="1" s="1"/>
  <c r="AE791" i="1"/>
  <c r="AE793" i="1"/>
  <c r="AE794" i="1"/>
  <c r="AE795" i="1"/>
  <c r="AE796" i="1"/>
  <c r="AE797" i="1"/>
  <c r="AE799" i="1"/>
  <c r="AE800" i="1"/>
  <c r="BC801" i="1"/>
  <c r="BD801" i="1"/>
  <c r="AE807" i="1"/>
  <c r="AE808" i="1"/>
  <c r="AE809" i="1"/>
  <c r="AE812" i="1"/>
  <c r="AE813" i="1"/>
  <c r="AE814" i="1"/>
  <c r="AE815" i="1"/>
  <c r="AE816" i="1"/>
  <c r="AE817" i="1"/>
  <c r="AE827" i="1"/>
  <c r="BA846" i="1"/>
  <c r="AE847" i="1"/>
  <c r="AE848" i="1"/>
  <c r="AE860" i="1"/>
  <c r="AF860" i="1" s="1"/>
  <c r="BC868" i="1"/>
  <c r="AE876" i="1"/>
  <c r="AE877" i="1"/>
  <c r="BD880" i="1"/>
  <c r="AE881" i="1"/>
  <c r="AE882" i="1"/>
  <c r="AE887" i="1"/>
  <c r="AE888" i="1"/>
  <c r="AE890" i="1"/>
  <c r="AE891" i="1"/>
  <c r="BD892" i="1"/>
  <c r="AE893" i="1"/>
  <c r="AE894" i="1"/>
  <c r="AE896" i="1"/>
  <c r="AE897" i="1"/>
  <c r="AE898" i="1"/>
  <c r="AE899" i="1"/>
  <c r="AE915" i="1"/>
  <c r="AE916" i="1"/>
  <c r="AE1017" i="1"/>
  <c r="AE1018" i="1"/>
  <c r="AE1019" i="1"/>
  <c r="AE1020" i="1"/>
  <c r="AE1021" i="1"/>
  <c r="AE1022" i="1"/>
  <c r="AE1023" i="1"/>
  <c r="AE1024" i="1"/>
  <c r="AE1025" i="1"/>
  <c r="AE1100" i="1"/>
  <c r="AE1120" i="1"/>
  <c r="R839" i="1" l="1"/>
  <c r="Q867" i="1"/>
  <c r="R304" i="1"/>
  <c r="AE228" i="1"/>
  <c r="AF229" i="1"/>
  <c r="AP761" i="1"/>
  <c r="AP546" i="1"/>
  <c r="AF546" i="1"/>
  <c r="AE775" i="1"/>
  <c r="AP762" i="1"/>
  <c r="AZ863" i="1"/>
  <c r="BA863" i="1" s="1"/>
  <c r="AE116" i="1"/>
  <c r="AE122" i="1"/>
  <c r="AE917" i="1"/>
  <c r="BN1006" i="1"/>
  <c r="BR1004" i="1"/>
  <c r="AE424" i="1"/>
  <c r="AE417" i="1"/>
  <c r="AE470" i="1"/>
  <c r="AE410" i="1"/>
  <c r="AE403" i="1"/>
  <c r="BC863" i="1"/>
  <c r="AE589" i="1"/>
  <c r="BD589" i="1"/>
  <c r="BC840" i="1"/>
  <c r="AE608" i="1"/>
  <c r="AF608" i="1" s="1"/>
  <c r="BD608" i="1"/>
  <c r="AE886" i="1"/>
  <c r="BD886" i="1"/>
  <c r="AE629" i="1"/>
  <c r="BD629" i="1"/>
  <c r="AE607" i="1"/>
  <c r="AF607" i="1" s="1"/>
  <c r="BD607" i="1"/>
  <c r="AE885" i="1"/>
  <c r="BD885" i="1"/>
  <c r="BD618" i="1"/>
  <c r="AE573" i="1"/>
  <c r="BD573" i="1"/>
  <c r="BD878" i="1"/>
  <c r="BD884" i="1"/>
  <c r="AE627" i="1"/>
  <c r="BD627" i="1"/>
  <c r="AE602" i="1"/>
  <c r="AF602" i="1" s="1"/>
  <c r="BD602" i="1"/>
  <c r="BC871" i="1"/>
  <c r="AE613" i="1"/>
  <c r="AF613" i="1" s="1"/>
  <c r="BD613" i="1"/>
  <c r="AE625" i="1"/>
  <c r="BD625" i="1"/>
  <c r="AE612" i="1"/>
  <c r="AF612" i="1" s="1"/>
  <c r="BD612" i="1"/>
  <c r="AE600" i="1"/>
  <c r="AF600" i="1" s="1"/>
  <c r="BD600" i="1"/>
  <c r="BC772" i="1"/>
  <c r="BC1114" i="1"/>
  <c r="BC37" i="1" s="1"/>
  <c r="AE889" i="1"/>
  <c r="BD889" i="1"/>
  <c r="BC870" i="1"/>
  <c r="AE623" i="1"/>
  <c r="AF623" i="1" s="1"/>
  <c r="BD623" i="1"/>
  <c r="BD840" i="1"/>
  <c r="AE870" i="1"/>
  <c r="BD868" i="1"/>
  <c r="AE668" i="1"/>
  <c r="AE208" i="1"/>
  <c r="AE914" i="1"/>
  <c r="AE880" i="1"/>
  <c r="AE784" i="1"/>
  <c r="AE782" i="1"/>
  <c r="AE558" i="1"/>
  <c r="AE226" i="1"/>
  <c r="AE662" i="1"/>
  <c r="AE439" i="1"/>
  <c r="AE413" i="1"/>
  <c r="AE190" i="1"/>
  <c r="AE783" i="1"/>
  <c r="AE430" i="1"/>
  <c r="AE308" i="1"/>
  <c r="AE911" i="1"/>
  <c r="AE166" i="1"/>
  <c r="AF166" i="1" s="1"/>
  <c r="AE892" i="1"/>
  <c r="AE850" i="1"/>
  <c r="AE438" i="1"/>
  <c r="AE178" i="1"/>
  <c r="AE875" i="1"/>
  <c r="AE404" i="1"/>
  <c r="AE473" i="1"/>
  <c r="AE414" i="1"/>
  <c r="AE163" i="1"/>
  <c r="AF163" i="1" s="1"/>
  <c r="AE431" i="1"/>
  <c r="AE408" i="1"/>
  <c r="AE908" i="1"/>
  <c r="AE884" i="1"/>
  <c r="AE878" i="1"/>
  <c r="AE859" i="1"/>
  <c r="AF859" i="1" s="1"/>
  <c r="BD588" i="1"/>
  <c r="AE471" i="1"/>
  <c r="AE562" i="1"/>
  <c r="AE407" i="1"/>
  <c r="AE157" i="1"/>
  <c r="AF157" i="1" s="1"/>
  <c r="AE858" i="1"/>
  <c r="AE633" i="1"/>
  <c r="AE474" i="1"/>
  <c r="AE160" i="1"/>
  <c r="AF160" i="1" s="1"/>
  <c r="AE154" i="1"/>
  <c r="AP155" i="1"/>
  <c r="AE802" i="1"/>
  <c r="AE171" i="1"/>
  <c r="AE1035" i="1"/>
  <c r="AE1036" i="1"/>
  <c r="BC1018" i="1"/>
  <c r="AE904" i="1"/>
  <c r="AE869" i="1"/>
  <c r="AE428" i="1"/>
  <c r="AE1038" i="1"/>
  <c r="AE313" i="1"/>
  <c r="AE1114" i="1"/>
  <c r="AE467" i="1"/>
  <c r="AE205" i="1"/>
  <c r="AE856" i="1"/>
  <c r="AE223" i="1"/>
  <c r="AE804" i="1"/>
  <c r="AE735" i="1"/>
  <c r="AE657" i="1"/>
  <c r="AE618" i="1"/>
  <c r="AF618" i="1" s="1"/>
  <c r="AE450" i="1"/>
  <c r="AE444" i="1"/>
  <c r="AE416" i="1"/>
  <c r="AE395" i="1"/>
  <c r="AE209" i="1"/>
  <c r="AE663" i="1"/>
  <c r="AE456" i="1"/>
  <c r="AE207" i="1"/>
  <c r="AE187" i="1"/>
  <c r="AE622" i="1"/>
  <c r="AF622" i="1" s="1"/>
  <c r="AE186" i="1"/>
  <c r="AE170" i="1"/>
  <c r="AE290" i="1"/>
  <c r="AE52" i="1" s="1"/>
  <c r="AE191" i="1"/>
  <c r="AF740" i="1"/>
  <c r="AE425" i="1"/>
  <c r="AE155" i="1"/>
  <c r="AE594" i="1"/>
  <c r="AE468" i="1"/>
  <c r="AE429" i="1"/>
  <c r="AE588" i="1"/>
  <c r="AE318" i="1"/>
  <c r="BA862" i="1" l="1"/>
  <c r="AZ25" i="1"/>
  <c r="AE773" i="1"/>
  <c r="AE115" i="1"/>
  <c r="AE66" i="1"/>
  <c r="BC771" i="1"/>
  <c r="BC47" i="1" s="1"/>
  <c r="BC1005" i="1"/>
  <c r="BN1004" i="1"/>
  <c r="AE287" i="1"/>
  <c r="AE299" i="1"/>
  <c r="AE39" i="1"/>
  <c r="AE883" i="1"/>
  <c r="BD883" i="1"/>
  <c r="AE592" i="1"/>
  <c r="BD592" i="1"/>
  <c r="AE621" i="1"/>
  <c r="AF621" i="1" s="1"/>
  <c r="BD621" i="1"/>
  <c r="AE606" i="1"/>
  <c r="AF606" i="1" s="1"/>
  <c r="BD606" i="1"/>
  <c r="BC862" i="1"/>
  <c r="BC25" i="1" s="1"/>
  <c r="BD862" i="1"/>
  <c r="BD25" i="1" s="1"/>
  <c r="BD870" i="1"/>
  <c r="BD59" i="1"/>
  <c r="BD864" i="1"/>
  <c r="BD839" i="1"/>
  <c r="BD867" i="1" s="1"/>
  <c r="AE879" i="1"/>
  <c r="BD879" i="1"/>
  <c r="AE617" i="1"/>
  <c r="AF617" i="1" s="1"/>
  <c r="BD617" i="1"/>
  <c r="AE781" i="1"/>
  <c r="AE552" i="1"/>
  <c r="AE801" i="1"/>
  <c r="AP154" i="1"/>
  <c r="AP123" i="1"/>
  <c r="AE587" i="1"/>
  <c r="AE169" i="1"/>
  <c r="BC1015" i="1"/>
  <c r="AE538" i="1"/>
  <c r="AE200" i="1"/>
  <c r="AE203" i="1"/>
  <c r="AE204" i="1"/>
  <c r="AE1037" i="1"/>
  <c r="AE220" i="1"/>
  <c r="AE123" i="1"/>
  <c r="AF123" i="1" s="1"/>
  <c r="AE46" i="1"/>
  <c r="AE65" i="1"/>
  <c r="AE202" i="1"/>
  <c r="AE227" i="1"/>
  <c r="AE224" i="1" s="1"/>
  <c r="AE114" i="1" l="1"/>
  <c r="BC839" i="1"/>
  <c r="BC867" i="1" s="1"/>
  <c r="BD57" i="1"/>
  <c r="AE583" i="1"/>
  <c r="BD583" i="1"/>
  <c r="AE780" i="1"/>
  <c r="AE225" i="1"/>
  <c r="AE45" i="1" s="1"/>
  <c r="AE185" i="1"/>
  <c r="AE183" i="1"/>
  <c r="AE582" i="1"/>
  <c r="AE221" i="1"/>
  <c r="AE315" i="1"/>
  <c r="AE667" i="1"/>
  <c r="AE572" i="1"/>
  <c r="AE1030" i="1"/>
  <c r="AE198" i="1"/>
  <c r="AE199" i="1"/>
  <c r="AF199" i="1" s="1"/>
  <c r="AE774" i="1" l="1"/>
  <c r="AE586" i="1"/>
  <c r="BD776" i="1"/>
  <c r="BD772" i="1"/>
  <c r="BD771" i="1"/>
  <c r="BD47" i="1" s="1"/>
  <c r="BD778" i="1"/>
  <c r="BC57" i="1"/>
  <c r="AE219" i="1"/>
  <c r="AE288" i="1"/>
  <c r="AE666" i="1"/>
  <c r="AE669" i="1"/>
  <c r="AE871" i="1"/>
  <c r="AE1029" i="1"/>
  <c r="AE1102" i="1" l="1"/>
  <c r="AE1028" i="1"/>
  <c r="AE1042" i="1"/>
  <c r="BD836" i="1"/>
  <c r="BD48" i="1" s="1"/>
  <c r="BD838" i="1"/>
  <c r="BD61" i="1"/>
  <c r="BD871" i="1"/>
  <c r="AE868" i="1"/>
  <c r="BD837" i="1" l="1"/>
  <c r="BD866" i="1"/>
  <c r="AE867" i="1"/>
  <c r="BD56" i="1" l="1"/>
  <c r="BD865" i="1"/>
  <c r="BD55" i="1" s="1"/>
  <c r="BU1120" i="1" l="1"/>
  <c r="BU1100" i="1"/>
  <c r="BU1038" i="1"/>
  <c r="BU1025" i="1"/>
  <c r="BU1024" i="1"/>
  <c r="BU1022" i="1"/>
  <c r="BU1021" i="1"/>
  <c r="BU1019" i="1"/>
  <c r="BU1018" i="1"/>
  <c r="BU964" i="1"/>
  <c r="BU959" i="1"/>
  <c r="BU958" i="1"/>
  <c r="BU956" i="1"/>
  <c r="BU955" i="1"/>
  <c r="BU916" i="1"/>
  <c r="BU915" i="1"/>
  <c r="BU899" i="1"/>
  <c r="BU898" i="1"/>
  <c r="BU897" i="1"/>
  <c r="BU896" i="1"/>
  <c r="BU894" i="1"/>
  <c r="BU893" i="1"/>
  <c r="BU891" i="1"/>
  <c r="BU890" i="1"/>
  <c r="BU888" i="1"/>
  <c r="BU887" i="1"/>
  <c r="BU882" i="1"/>
  <c r="BU881" i="1"/>
  <c r="BU877" i="1"/>
  <c r="BU876" i="1"/>
  <c r="BU848" i="1"/>
  <c r="BU847" i="1"/>
  <c r="BU817" i="1"/>
  <c r="BU816" i="1"/>
  <c r="BU815" i="1"/>
  <c r="BU814" i="1"/>
  <c r="BU813" i="1"/>
  <c r="BU812" i="1"/>
  <c r="BU809" i="1"/>
  <c r="BU808" i="1"/>
  <c r="BU804" i="1"/>
  <c r="BU660" i="1"/>
  <c r="BU659" i="1"/>
  <c r="BU658" i="1"/>
  <c r="BU646" i="1"/>
  <c r="BU630" i="1" s="1"/>
  <c r="BU642" i="1"/>
  <c r="BU640" i="1"/>
  <c r="BU639" i="1"/>
  <c r="BU637" i="1"/>
  <c r="BU636" i="1"/>
  <c r="BU635" i="1"/>
  <c r="BU632" i="1"/>
  <c r="BU631" i="1"/>
  <c r="BU628" i="1"/>
  <c r="BU626" i="1"/>
  <c r="BU620" i="1"/>
  <c r="BU619" i="1"/>
  <c r="BU614" i="1"/>
  <c r="BU611" i="1"/>
  <c r="BU610" i="1"/>
  <c r="BU603" i="1"/>
  <c r="BU601" i="1"/>
  <c r="BU599" i="1"/>
  <c r="BU598" i="1"/>
  <c r="BU597" i="1"/>
  <c r="BU596" i="1"/>
  <c r="BU595" i="1"/>
  <c r="BU593" i="1"/>
  <c r="BU591" i="1"/>
  <c r="BU590" i="1"/>
  <c r="BU229" i="1"/>
  <c r="BU228" i="1" s="1"/>
  <c r="BU218" i="1"/>
  <c r="BU213" i="1"/>
  <c r="BU212" i="1"/>
  <c r="BU197" i="1"/>
  <c r="BU196" i="1"/>
  <c r="BU194" i="1"/>
  <c r="BU193" i="1"/>
  <c r="BU189" i="1"/>
  <c r="BU188" i="1"/>
  <c r="BU185" i="1"/>
  <c r="BU184" i="1"/>
  <c r="BU180" i="1"/>
  <c r="BU179" i="1"/>
  <c r="BU177" i="1"/>
  <c r="BU176" i="1"/>
  <c r="BU174" i="1"/>
  <c r="BU173" i="1"/>
  <c r="BU168" i="1"/>
  <c r="BU167" i="1"/>
  <c r="BU165" i="1"/>
  <c r="BU164" i="1"/>
  <c r="BU163" i="1"/>
  <c r="BU162" i="1"/>
  <c r="BU161" i="1"/>
  <c r="BU159" i="1"/>
  <c r="BU158" i="1"/>
  <c r="BU156" i="1"/>
  <c r="BU155" i="1"/>
  <c r="BU153" i="1"/>
  <c r="BU152" i="1"/>
  <c r="BU142" i="1"/>
  <c r="BU141" i="1"/>
  <c r="BU131" i="1"/>
  <c r="BU130" i="1"/>
  <c r="BU127" i="1"/>
  <c r="BU51" i="1"/>
  <c r="BU38" i="1"/>
  <c r="BV1117" i="1"/>
  <c r="BU1117" i="1" s="1"/>
  <c r="BV1105" i="1"/>
  <c r="BU1105" i="1" s="1"/>
  <c r="BX1043" i="1"/>
  <c r="BX1042" i="1"/>
  <c r="BZ1037" i="1"/>
  <c r="BZ1030" i="1" s="1"/>
  <c r="BU1030" i="1" s="1"/>
  <c r="BZ1036" i="1"/>
  <c r="BU1036" i="1" s="1"/>
  <c r="BY1025" i="1"/>
  <c r="BV1023" i="1"/>
  <c r="BU1023" i="1" s="1"/>
  <c r="BV1020" i="1"/>
  <c r="BU1020" i="1" s="1"/>
  <c r="BV1017" i="1"/>
  <c r="BU1017" i="1" s="1"/>
  <c r="BV1016" i="1"/>
  <c r="BV1043" i="1" s="1"/>
  <c r="BV1015" i="1"/>
  <c r="BV1042" i="1" s="1"/>
  <c r="BZ1025" i="1"/>
  <c r="BZ1022" i="1"/>
  <c r="BV968" i="1"/>
  <c r="BU968" i="1" s="1"/>
  <c r="BV967" i="1"/>
  <c r="BU967" i="1" s="1"/>
  <c r="BV966" i="1"/>
  <c r="BU966" i="1" s="1"/>
  <c r="BV965" i="1"/>
  <c r="BV917" i="1"/>
  <c r="BZ914" i="1"/>
  <c r="BY914" i="1"/>
  <c r="BV914" i="1"/>
  <c r="BZ910" i="1"/>
  <c r="BY910" i="1"/>
  <c r="BV910" i="1"/>
  <c r="BZ908" i="1"/>
  <c r="BY908" i="1"/>
  <c r="BY903" i="1" s="1"/>
  <c r="BV908" i="1"/>
  <c r="BV903" i="1" s="1"/>
  <c r="BZ892" i="1"/>
  <c r="BV892" i="1"/>
  <c r="BZ889" i="1"/>
  <c r="BU889" i="1" s="1"/>
  <c r="BZ886" i="1"/>
  <c r="BU886" i="1" s="1"/>
  <c r="BZ885" i="1"/>
  <c r="BU885" i="1" s="1"/>
  <c r="BZ884" i="1"/>
  <c r="BU884" i="1" s="1"/>
  <c r="BZ880" i="1"/>
  <c r="BV880" i="1"/>
  <c r="BV879" i="1"/>
  <c r="BV878" i="1"/>
  <c r="BY870" i="1"/>
  <c r="BY59" i="1" s="1"/>
  <c r="BV870" i="1"/>
  <c r="BV864" i="1"/>
  <c r="BZ859" i="1"/>
  <c r="BU859" i="1" s="1"/>
  <c r="BY859" i="1"/>
  <c r="BX859" i="1"/>
  <c r="BV859" i="1"/>
  <c r="BY856" i="1"/>
  <c r="BX856" i="1"/>
  <c r="BX39" i="1" s="1"/>
  <c r="BV856" i="1"/>
  <c r="BV854" i="1"/>
  <c r="BU854" i="1" s="1"/>
  <c r="BZ850" i="1"/>
  <c r="BY850" i="1"/>
  <c r="BX850" i="1"/>
  <c r="BV850" i="1"/>
  <c r="BZ845" i="1"/>
  <c r="BY845" i="1"/>
  <c r="BV801" i="1"/>
  <c r="BZ801" i="1"/>
  <c r="BY801" i="1"/>
  <c r="BY776" i="1"/>
  <c r="BY871" i="1" s="1"/>
  <c r="BX776" i="1"/>
  <c r="BV776" i="1"/>
  <c r="BV871" i="1" s="1"/>
  <c r="BZ841" i="1"/>
  <c r="BY775" i="1"/>
  <c r="BX775" i="1"/>
  <c r="BV775" i="1"/>
  <c r="BV869" i="1" s="1"/>
  <c r="BV758" i="1"/>
  <c r="BV757" i="1"/>
  <c r="BV748" i="1"/>
  <c r="BV747" i="1"/>
  <c r="BV740" i="1"/>
  <c r="BV739" i="1" s="1"/>
  <c r="BU739" i="1" s="1"/>
  <c r="BZ731" i="1"/>
  <c r="BY731" i="1"/>
  <c r="BV731" i="1"/>
  <c r="BV727" i="1"/>
  <c r="BU727" i="1" s="1"/>
  <c r="BV725" i="1"/>
  <c r="BU725" i="1" s="1"/>
  <c r="BZ678" i="1"/>
  <c r="BY678" i="1"/>
  <c r="BZ671" i="1"/>
  <c r="BY669" i="1"/>
  <c r="BV669" i="1"/>
  <c r="BZ668" i="1"/>
  <c r="BY668" i="1"/>
  <c r="BV668" i="1"/>
  <c r="BY667" i="1"/>
  <c r="BY666" i="1"/>
  <c r="BV665" i="1"/>
  <c r="BU665" i="1" s="1"/>
  <c r="BV663" i="1"/>
  <c r="BV657" i="1"/>
  <c r="BV656" i="1" s="1"/>
  <c r="BU656" i="1" s="1"/>
  <c r="BV641" i="1"/>
  <c r="BU641" i="1" s="1"/>
  <c r="BV638" i="1"/>
  <c r="BU638" i="1" s="1"/>
  <c r="BV634" i="1"/>
  <c r="BU634" i="1" s="1"/>
  <c r="BZ633" i="1"/>
  <c r="BZ630" i="1"/>
  <c r="BZ629" i="1"/>
  <c r="BU629" i="1" s="1"/>
  <c r="BZ627" i="1"/>
  <c r="BU627" i="1" s="1"/>
  <c r="BZ625" i="1"/>
  <c r="BU625" i="1" s="1"/>
  <c r="BZ622" i="1"/>
  <c r="BU622" i="1" s="1"/>
  <c r="BZ613" i="1"/>
  <c r="BU613" i="1" s="1"/>
  <c r="BZ608" i="1"/>
  <c r="BU608" i="1" s="1"/>
  <c r="BZ607" i="1"/>
  <c r="BU607" i="1" s="1"/>
  <c r="BZ600" i="1"/>
  <c r="BU600" i="1" s="1"/>
  <c r="BZ594" i="1"/>
  <c r="BU594" i="1" s="1"/>
  <c r="BZ589" i="1"/>
  <c r="BZ588" i="1" s="1"/>
  <c r="BU588" i="1" s="1"/>
  <c r="BV587" i="1"/>
  <c r="BV582" i="1"/>
  <c r="BZ573" i="1"/>
  <c r="BU573" i="1" s="1"/>
  <c r="BX315" i="1"/>
  <c r="BX774" i="1" s="1"/>
  <c r="BZ773" i="1"/>
  <c r="BY773" i="1"/>
  <c r="BV773" i="1"/>
  <c r="BZ315" i="1"/>
  <c r="BY315" i="1"/>
  <c r="BY774" i="1" s="1"/>
  <c r="BZ313" i="1"/>
  <c r="BY313" i="1"/>
  <c r="BX313" i="1"/>
  <c r="BY308" i="1"/>
  <c r="BV308" i="1"/>
  <c r="BV290" i="1"/>
  <c r="BU290" i="1" s="1"/>
  <c r="BU52" i="1" s="1"/>
  <c r="BY228" i="1"/>
  <c r="BY227" i="1" s="1"/>
  <c r="BY225" i="1" s="1"/>
  <c r="BY45" i="1" s="1"/>
  <c r="BZ227" i="1"/>
  <c r="BZ225" i="1" s="1"/>
  <c r="BV227" i="1"/>
  <c r="BV225" i="1" s="1"/>
  <c r="BZ226" i="1"/>
  <c r="BZ170" i="1" s="1"/>
  <c r="BY226" i="1"/>
  <c r="BV226" i="1"/>
  <c r="BX224" i="1"/>
  <c r="BX223" i="1"/>
  <c r="BV223" i="1"/>
  <c r="BV215" i="1"/>
  <c r="BU211" i="1"/>
  <c r="BZ209" i="1"/>
  <c r="BY209" i="1"/>
  <c r="BV209" i="1"/>
  <c r="BV205" i="1" s="1"/>
  <c r="BZ208" i="1"/>
  <c r="BY208" i="1"/>
  <c r="BY204" i="1" s="1"/>
  <c r="BX204" i="1"/>
  <c r="BV208" i="1"/>
  <c r="BV204" i="1" s="1"/>
  <c r="BZ207" i="1"/>
  <c r="BY207" i="1"/>
  <c r="BY205" i="1"/>
  <c r="BX205" i="1"/>
  <c r="BX201" i="1"/>
  <c r="BU201" i="1" s="1"/>
  <c r="BZ200" i="1"/>
  <c r="BY199" i="1"/>
  <c r="BY198" i="1" s="1"/>
  <c r="BX199" i="1"/>
  <c r="BX198" i="1" s="1"/>
  <c r="BV199" i="1"/>
  <c r="BV198" i="1" s="1"/>
  <c r="BV195" i="1"/>
  <c r="BU195" i="1" s="1"/>
  <c r="BV192" i="1"/>
  <c r="BU192" i="1" s="1"/>
  <c r="BV187" i="1"/>
  <c r="BV186" i="1" s="1"/>
  <c r="BU186" i="1" s="1"/>
  <c r="BV183" i="1"/>
  <c r="BU183" i="1" s="1"/>
  <c r="BV178" i="1"/>
  <c r="BU178" i="1" s="1"/>
  <c r="BV175" i="1"/>
  <c r="BU175" i="1" s="1"/>
  <c r="BV172" i="1"/>
  <c r="BU172" i="1" s="1"/>
  <c r="BY171" i="1"/>
  <c r="BX171" i="1"/>
  <c r="BV171" i="1"/>
  <c r="BY170" i="1"/>
  <c r="BX170" i="1"/>
  <c r="BV170" i="1"/>
  <c r="BV166" i="1"/>
  <c r="BU166" i="1" s="1"/>
  <c r="BV160" i="1"/>
  <c r="BV157" i="1"/>
  <c r="BV154" i="1"/>
  <c r="BU154" i="1" s="1"/>
  <c r="BV140" i="1"/>
  <c r="BU140" i="1" s="1"/>
  <c r="BV134" i="1"/>
  <c r="BU134" i="1" s="1"/>
  <c r="BV132" i="1"/>
  <c r="BU132" i="1" s="1"/>
  <c r="BV129" i="1"/>
  <c r="BU129" i="1" s="1"/>
  <c r="BV126" i="1"/>
  <c r="BU126" i="1" s="1"/>
  <c r="BZ125" i="1"/>
  <c r="BZ116" i="1" s="1"/>
  <c r="BZ66" i="1" s="1"/>
  <c r="BY125" i="1"/>
  <c r="BY116" i="1" s="1"/>
  <c r="BX125" i="1"/>
  <c r="BV125" i="1"/>
  <c r="BZ124" i="1"/>
  <c r="BZ115" i="1" s="1"/>
  <c r="BY124" i="1"/>
  <c r="BY115" i="1" s="1"/>
  <c r="BX124" i="1"/>
  <c r="BV124" i="1"/>
  <c r="BZ287" i="1"/>
  <c r="BZ60" i="1"/>
  <c r="BX59" i="1"/>
  <c r="BV59" i="1"/>
  <c r="BZ52" i="1"/>
  <c r="BY52" i="1"/>
  <c r="BZ51" i="1"/>
  <c r="BY51" i="1"/>
  <c r="BV51" i="1"/>
  <c r="BZ46" i="1"/>
  <c r="BY46" i="1"/>
  <c r="BZ37" i="1"/>
  <c r="BX37" i="1"/>
  <c r="BV37" i="1"/>
  <c r="AR1120" i="1"/>
  <c r="AT1117" i="1"/>
  <c r="AR1117" i="1" s="1"/>
  <c r="AY37" i="1"/>
  <c r="AT1105" i="1"/>
  <c r="AR1100" i="1"/>
  <c r="AX1043" i="1"/>
  <c r="AX1042" i="1"/>
  <c r="AZ1025" i="1"/>
  <c r="AR1025" i="1"/>
  <c r="AR1024" i="1"/>
  <c r="AT1023" i="1"/>
  <c r="AR1023" i="1" s="1"/>
  <c r="AR1022" i="1"/>
  <c r="AR1021" i="1"/>
  <c r="AT1020" i="1"/>
  <c r="AR1020" i="1" s="1"/>
  <c r="AR1019" i="1"/>
  <c r="AR1018" i="1"/>
  <c r="AT1017" i="1"/>
  <c r="AR1017" i="1" s="1"/>
  <c r="AT1016" i="1"/>
  <c r="AT1015" i="1"/>
  <c r="AT1042" i="1" s="1"/>
  <c r="BB1025" i="1"/>
  <c r="CE1025" i="1" s="1"/>
  <c r="AX1007" i="1"/>
  <c r="AX1006" i="1"/>
  <c r="AT1006" i="1"/>
  <c r="AU1006" i="1" s="1"/>
  <c r="BB1018" i="1"/>
  <c r="CE1018" i="1" s="1"/>
  <c r="AX1005" i="1"/>
  <c r="AT968" i="1"/>
  <c r="AT967" i="1"/>
  <c r="AT966" i="1"/>
  <c r="AT965" i="1"/>
  <c r="AR964" i="1"/>
  <c r="AR959" i="1"/>
  <c r="AR958" i="1"/>
  <c r="AR956" i="1"/>
  <c r="AR955" i="1"/>
  <c r="AT917" i="1"/>
  <c r="AT1007" i="1" s="1"/>
  <c r="AU1007" i="1" s="1"/>
  <c r="AR916" i="1"/>
  <c r="AR915" i="1"/>
  <c r="BB914" i="1"/>
  <c r="CE914" i="1" s="1"/>
  <c r="AZ914" i="1"/>
  <c r="AT914" i="1"/>
  <c r="AZ911" i="1"/>
  <c r="AT911" i="1"/>
  <c r="BB910" i="1"/>
  <c r="CE910" i="1" s="1"/>
  <c r="AZ910" i="1"/>
  <c r="AT910" i="1"/>
  <c r="BB908" i="1"/>
  <c r="CE908" i="1" s="1"/>
  <c r="AZ908" i="1"/>
  <c r="AZ903" i="1" s="1"/>
  <c r="AZ1005" i="1" s="1"/>
  <c r="BA1005" i="1" s="1"/>
  <c r="AT908" i="1"/>
  <c r="AT904" i="1" s="1"/>
  <c r="AR904" i="1" s="1"/>
  <c r="AZ902" i="1"/>
  <c r="AT902" i="1"/>
  <c r="AR899" i="1"/>
  <c r="AR898" i="1"/>
  <c r="AR897" i="1"/>
  <c r="AR896" i="1"/>
  <c r="AR894" i="1"/>
  <c r="AR893" i="1"/>
  <c r="BB892" i="1"/>
  <c r="CE892" i="1" s="1"/>
  <c r="AT892" i="1"/>
  <c r="AR891" i="1"/>
  <c r="AR890" i="1"/>
  <c r="BB889" i="1"/>
  <c r="AR888" i="1"/>
  <c r="AR887" i="1"/>
  <c r="BB886" i="1"/>
  <c r="BB885" i="1"/>
  <c r="BB884" i="1"/>
  <c r="AR882" i="1"/>
  <c r="AR881" i="1"/>
  <c r="BB880" i="1"/>
  <c r="CE880" i="1" s="1"/>
  <c r="AT880" i="1"/>
  <c r="AT879" i="1"/>
  <c r="AT878" i="1"/>
  <c r="AR877" i="1"/>
  <c r="AR876" i="1"/>
  <c r="AT864" i="1"/>
  <c r="AR860" i="1"/>
  <c r="AS860" i="1" s="1"/>
  <c r="BB859" i="1"/>
  <c r="CE859" i="1" s="1"/>
  <c r="AZ859" i="1"/>
  <c r="BA859" i="1" s="1"/>
  <c r="AX859" i="1"/>
  <c r="AY859" i="1" s="1"/>
  <c r="AT859" i="1"/>
  <c r="AU859" i="1" s="1"/>
  <c r="AZ856" i="1"/>
  <c r="BA856" i="1" s="1"/>
  <c r="AX856" i="1"/>
  <c r="AY856" i="1" s="1"/>
  <c r="AT856" i="1"/>
  <c r="AU856" i="1" s="1"/>
  <c r="BB850" i="1"/>
  <c r="CE850" i="1" s="1"/>
  <c r="AZ850" i="1"/>
  <c r="BA850" i="1" s="1"/>
  <c r="AX850" i="1"/>
  <c r="AY850" i="1" s="1"/>
  <c r="AT850" i="1"/>
  <c r="AU850" i="1" s="1"/>
  <c r="AR848" i="1"/>
  <c r="AR847" i="1"/>
  <c r="BB845" i="1"/>
  <c r="AT841" i="1"/>
  <c r="AU841" i="1" s="1"/>
  <c r="AR833" i="1"/>
  <c r="AR832" i="1"/>
  <c r="AR831" i="1"/>
  <c r="AR830" i="1"/>
  <c r="AR829" i="1"/>
  <c r="AR828" i="1"/>
  <c r="AR827" i="1"/>
  <c r="AR826" i="1"/>
  <c r="BA825" i="1"/>
  <c r="AR824" i="1"/>
  <c r="AR817" i="1"/>
  <c r="AR816" i="1"/>
  <c r="AR815" i="1"/>
  <c r="AR814" i="1"/>
  <c r="AR813" i="1"/>
  <c r="AR812" i="1"/>
  <c r="AR809" i="1"/>
  <c r="AR808" i="1"/>
  <c r="AR807" i="1"/>
  <c r="AR804" i="1"/>
  <c r="BB801" i="1"/>
  <c r="CE801" i="1" s="1"/>
  <c r="AZ801" i="1"/>
  <c r="BA801" i="1" s="1"/>
  <c r="AX801" i="1"/>
  <c r="AY801" i="1" s="1"/>
  <c r="AR800" i="1"/>
  <c r="AR799" i="1"/>
  <c r="AX798" i="1"/>
  <c r="AY798" i="1" s="1"/>
  <c r="AR797" i="1"/>
  <c r="AR795" i="1"/>
  <c r="AR794" i="1"/>
  <c r="AX793" i="1"/>
  <c r="AR791" i="1"/>
  <c r="AX787" i="1"/>
  <c r="AR785" i="1"/>
  <c r="AS785" i="1" s="1"/>
  <c r="AX784" i="1"/>
  <c r="AY784" i="1" s="1"/>
  <c r="AZ776" i="1"/>
  <c r="AZ871" i="1" s="1"/>
  <c r="BB841" i="1"/>
  <c r="CE841" i="1" s="1"/>
  <c r="AZ775" i="1"/>
  <c r="AZ869" i="1" s="1"/>
  <c r="AU869" i="1"/>
  <c r="AR762" i="1"/>
  <c r="AR761" i="1"/>
  <c r="AR760" i="1"/>
  <c r="AT747" i="1"/>
  <c r="AU747" i="1" s="1"/>
  <c r="AT740" i="1"/>
  <c r="AZ731" i="1"/>
  <c r="BA731" i="1" s="1"/>
  <c r="AT731" i="1"/>
  <c r="AU731" i="1" s="1"/>
  <c r="AT727" i="1"/>
  <c r="AT725" i="1"/>
  <c r="AT718" i="1"/>
  <c r="AP717" i="1"/>
  <c r="AP715" i="1"/>
  <c r="BB678" i="1"/>
  <c r="CE678" i="1" s="1"/>
  <c r="AZ678" i="1"/>
  <c r="BB671" i="1"/>
  <c r="CE671" i="1" s="1"/>
  <c r="AZ669" i="1"/>
  <c r="AT669" i="1"/>
  <c r="BB668" i="1"/>
  <c r="CE668" i="1" s="1"/>
  <c r="AZ668" i="1"/>
  <c r="AT668" i="1"/>
  <c r="AZ667" i="1"/>
  <c r="AZ666" i="1"/>
  <c r="AT665" i="1"/>
  <c r="AR665" i="1" s="1"/>
  <c r="AT663" i="1"/>
  <c r="AR663" i="1" s="1"/>
  <c r="AR660" i="1"/>
  <c r="AR659" i="1"/>
  <c r="AR658" i="1"/>
  <c r="AT657" i="1"/>
  <c r="AR657" i="1" s="1"/>
  <c r="AR646" i="1"/>
  <c r="AR642" i="1"/>
  <c r="AT641" i="1"/>
  <c r="AR640" i="1"/>
  <c r="AR639" i="1"/>
  <c r="AT638" i="1"/>
  <c r="AR637" i="1"/>
  <c r="AR636" i="1"/>
  <c r="AR635" i="1"/>
  <c r="AT634" i="1"/>
  <c r="BB633" i="1"/>
  <c r="CE633" i="1" s="1"/>
  <c r="AR632" i="1"/>
  <c r="AR631" i="1"/>
  <c r="BB630" i="1"/>
  <c r="CE630" i="1" s="1"/>
  <c r="BB629" i="1"/>
  <c r="AR628" i="1"/>
  <c r="BB627" i="1"/>
  <c r="AR626" i="1"/>
  <c r="AR625" i="1"/>
  <c r="AS620" i="1"/>
  <c r="AS619" i="1"/>
  <c r="AS614" i="1"/>
  <c r="AS611" i="1"/>
  <c r="AS603" i="1"/>
  <c r="AS602" i="1"/>
  <c r="AS601" i="1"/>
  <c r="AS600" i="1"/>
  <c r="AR598" i="1"/>
  <c r="AR597" i="1"/>
  <c r="AR596" i="1"/>
  <c r="AR595" i="1"/>
  <c r="AR594" i="1"/>
  <c r="AR593" i="1"/>
  <c r="AR589" i="1"/>
  <c r="AT587" i="1"/>
  <c r="AT582" i="1"/>
  <c r="AU582" i="1" s="1"/>
  <c r="BB573" i="1"/>
  <c r="AS568" i="1"/>
  <c r="AT566" i="1"/>
  <c r="AT563" i="1"/>
  <c r="AT558" i="1"/>
  <c r="AR556" i="1"/>
  <c r="AR555" i="1"/>
  <c r="AT553" i="1"/>
  <c r="AS550" i="1"/>
  <c r="AT546" i="1"/>
  <c r="AR545" i="1"/>
  <c r="AR543" i="1"/>
  <c r="AT541" i="1"/>
  <c r="AR476" i="1"/>
  <c r="AT474" i="1"/>
  <c r="AT473" i="1"/>
  <c r="AR472" i="1"/>
  <c r="AT471" i="1"/>
  <c r="AT470" i="1"/>
  <c r="AR469" i="1"/>
  <c r="AT468" i="1"/>
  <c r="AR464" i="1"/>
  <c r="AT463" i="1"/>
  <c r="AR460" i="1"/>
  <c r="AR459" i="1"/>
  <c r="AR458" i="1"/>
  <c r="AR457" i="1"/>
  <c r="AT456" i="1"/>
  <c r="AR453" i="1"/>
  <c r="AT452" i="1"/>
  <c r="AT450" i="1"/>
  <c r="AR448" i="1"/>
  <c r="AR447" i="1"/>
  <c r="AR446" i="1"/>
  <c r="AR445" i="1"/>
  <c r="AT444" i="1"/>
  <c r="AR440" i="1"/>
  <c r="AT439" i="1"/>
  <c r="AT438" i="1"/>
  <c r="AR436" i="1"/>
  <c r="AT434" i="1"/>
  <c r="AR432" i="1"/>
  <c r="AT431" i="1"/>
  <c r="AT430" i="1"/>
  <c r="AT428" i="1"/>
  <c r="AR426" i="1"/>
  <c r="AT425" i="1"/>
  <c r="AT422" i="1"/>
  <c r="AR421" i="1"/>
  <c r="AR418" i="1"/>
  <c r="AT417" i="1"/>
  <c r="AR415" i="1"/>
  <c r="AT414" i="1"/>
  <c r="AT413" i="1"/>
  <c r="AR411" i="1"/>
  <c r="AT410" i="1"/>
  <c r="AR409" i="1"/>
  <c r="AT408" i="1"/>
  <c r="AT407" i="1"/>
  <c r="AR405" i="1"/>
  <c r="AS405" i="1" s="1"/>
  <c r="AT404" i="1"/>
  <c r="AT403" i="1"/>
  <c r="AR396" i="1"/>
  <c r="AT395" i="1"/>
  <c r="AT393" i="1"/>
  <c r="AR382" i="1"/>
  <c r="AT381" i="1"/>
  <c r="AT380" i="1"/>
  <c r="AR374" i="1"/>
  <c r="AR371" i="1"/>
  <c r="AT370" i="1"/>
  <c r="AT369" i="1"/>
  <c r="AR367" i="1"/>
  <c r="AT366" i="1"/>
  <c r="AR357" i="1"/>
  <c r="AS357" i="1" s="1"/>
  <c r="AT356" i="1"/>
  <c r="AT355" i="1"/>
  <c r="AT354" i="1"/>
  <c r="AT353" i="1"/>
  <c r="AT352" i="1"/>
  <c r="AT351" i="1"/>
  <c r="AT350" i="1"/>
  <c r="AT349" i="1"/>
  <c r="AT348" i="1"/>
  <c r="AR347" i="1"/>
  <c r="AR346" i="1"/>
  <c r="AT344" i="1"/>
  <c r="AR343" i="1"/>
  <c r="AS343" i="1" s="1"/>
  <c r="AR337" i="1"/>
  <c r="AR334" i="1"/>
  <c r="AR333" i="1"/>
  <c r="AT331" i="1"/>
  <c r="AR330" i="1"/>
  <c r="AT329" i="1"/>
  <c r="AT327" i="1"/>
  <c r="AR322" i="1"/>
  <c r="AR321" i="1"/>
  <c r="AT320" i="1"/>
  <c r="CE773" i="1"/>
  <c r="AT318" i="1"/>
  <c r="AU773" i="1" s="1"/>
  <c r="BB315" i="1"/>
  <c r="CE315" i="1" s="1"/>
  <c r="AZ315" i="1"/>
  <c r="BA315" i="1" s="1"/>
  <c r="BB313" i="1"/>
  <c r="CE313" i="1" s="1"/>
  <c r="AZ313" i="1"/>
  <c r="BA313" i="1" s="1"/>
  <c r="AY313" i="1"/>
  <c r="BB308" i="1"/>
  <c r="CE308" i="1" s="1"/>
  <c r="AZ308" i="1"/>
  <c r="AU308" i="1"/>
  <c r="AT290" i="1"/>
  <c r="AR290" i="1" s="1"/>
  <c r="AR52" i="1" s="1"/>
  <c r="AR229" i="1"/>
  <c r="AZ228" i="1"/>
  <c r="BB227" i="1"/>
  <c r="AT227" i="1"/>
  <c r="BB226" i="1"/>
  <c r="AZ226" i="1"/>
  <c r="AT226" i="1"/>
  <c r="AT223" i="1"/>
  <c r="AR218" i="1"/>
  <c r="AS218" i="1" s="1"/>
  <c r="AR217" i="1"/>
  <c r="AR216" i="1"/>
  <c r="AR215" i="1"/>
  <c r="BB211" i="1"/>
  <c r="AZ211" i="1"/>
  <c r="BB209" i="1"/>
  <c r="AZ209" i="1"/>
  <c r="AY205" i="1"/>
  <c r="BB208" i="1"/>
  <c r="AZ208" i="1"/>
  <c r="BB200" i="1"/>
  <c r="CE200" i="1" s="1"/>
  <c r="AZ199" i="1"/>
  <c r="AR197" i="1"/>
  <c r="AR196" i="1"/>
  <c r="AT195" i="1"/>
  <c r="AR194" i="1"/>
  <c r="AR193" i="1"/>
  <c r="AT192" i="1"/>
  <c r="AT191" i="1"/>
  <c r="AU191" i="1" s="1"/>
  <c r="AR189" i="1"/>
  <c r="AR188" i="1"/>
  <c r="AT187" i="1"/>
  <c r="AT184" i="1"/>
  <c r="AR180" i="1"/>
  <c r="AR179" i="1"/>
  <c r="BB178" i="1"/>
  <c r="CE178" i="1" s="1"/>
  <c r="AZ178" i="1"/>
  <c r="AY178" i="1"/>
  <c r="AT178" i="1"/>
  <c r="AU178" i="1" s="1"/>
  <c r="AR177" i="1"/>
  <c r="AR176" i="1"/>
  <c r="AT175" i="1"/>
  <c r="AR174" i="1"/>
  <c r="AR173" i="1"/>
  <c r="AT172" i="1"/>
  <c r="AZ171" i="1"/>
  <c r="AY171" i="1"/>
  <c r="AT171" i="1"/>
  <c r="AU171" i="1" s="1"/>
  <c r="AZ170" i="1"/>
  <c r="AY170" i="1"/>
  <c r="AT170" i="1"/>
  <c r="AU170" i="1" s="1"/>
  <c r="AR168" i="1"/>
  <c r="AR167" i="1"/>
  <c r="AY166" i="1"/>
  <c r="AT166" i="1"/>
  <c r="AU166" i="1" s="1"/>
  <c r="AR165" i="1"/>
  <c r="AR164" i="1"/>
  <c r="BB163" i="1"/>
  <c r="CE163" i="1" s="1"/>
  <c r="AZ163" i="1"/>
  <c r="AY163" i="1"/>
  <c r="AT163" i="1"/>
  <c r="AU163" i="1" s="1"/>
  <c r="AR162" i="1"/>
  <c r="AR161" i="1"/>
  <c r="BB160" i="1"/>
  <c r="CE160" i="1" s="1"/>
  <c r="AZ160" i="1"/>
  <c r="AY160" i="1"/>
  <c r="AT160" i="1"/>
  <c r="AU160" i="1" s="1"/>
  <c r="AR159" i="1"/>
  <c r="AR158" i="1"/>
  <c r="BB157" i="1"/>
  <c r="CE157" i="1" s="1"/>
  <c r="AZ157" i="1"/>
  <c r="AY157" i="1"/>
  <c r="AT157" i="1"/>
  <c r="AU157" i="1" s="1"/>
  <c r="AR156" i="1"/>
  <c r="AY154" i="1"/>
  <c r="BB154" i="1"/>
  <c r="CE154" i="1" s="1"/>
  <c r="AZ154" i="1"/>
  <c r="AT154" i="1"/>
  <c r="AU154" i="1" s="1"/>
  <c r="AR153" i="1"/>
  <c r="AR152" i="1"/>
  <c r="AR142" i="1"/>
  <c r="AR141" i="1"/>
  <c r="AT140" i="1"/>
  <c r="AT134" i="1"/>
  <c r="AT132" i="1"/>
  <c r="AR131" i="1"/>
  <c r="AS131" i="1" s="1"/>
  <c r="AR130" i="1"/>
  <c r="AS130" i="1" s="1"/>
  <c r="AT129" i="1"/>
  <c r="AR127" i="1"/>
  <c r="AS127" i="1" s="1"/>
  <c r="AT126" i="1"/>
  <c r="BB125" i="1"/>
  <c r="AZ125" i="1"/>
  <c r="AT125" i="1"/>
  <c r="BB124" i="1"/>
  <c r="AZ124" i="1"/>
  <c r="AT124" i="1"/>
  <c r="AR102" i="1"/>
  <c r="AR101" i="1"/>
  <c r="AR100" i="1"/>
  <c r="AR99" i="1"/>
  <c r="AR95" i="1"/>
  <c r="BB93" i="1"/>
  <c r="AR92" i="1"/>
  <c r="AR89" i="1"/>
  <c r="AR88" i="1"/>
  <c r="AR87" i="1"/>
  <c r="AR86" i="1"/>
  <c r="AR85" i="1"/>
  <c r="AR84" i="1"/>
  <c r="AR83" i="1"/>
  <c r="AR82" i="1"/>
  <c r="AR81" i="1"/>
  <c r="AR79" i="1"/>
  <c r="AR77" i="1"/>
  <c r="AR76" i="1"/>
  <c r="AR71" i="1"/>
  <c r="AR70" i="1"/>
  <c r="BB60" i="1"/>
  <c r="AZ60" i="1"/>
  <c r="AZ35" i="1" s="1"/>
  <c r="BB52" i="1"/>
  <c r="AZ52" i="1"/>
  <c r="AT52" i="1"/>
  <c r="AU52" i="1" s="1"/>
  <c r="BB51" i="1"/>
  <c r="AZ51" i="1"/>
  <c r="AT51" i="1"/>
  <c r="AU51" i="1" s="1"/>
  <c r="AR51" i="1"/>
  <c r="BB46" i="1"/>
  <c r="AZ46" i="1"/>
  <c r="AR38" i="1"/>
  <c r="CE37" i="1"/>
  <c r="BA37" i="1"/>
  <c r="CE27" i="1"/>
  <c r="K1120" i="1"/>
  <c r="M1117" i="1"/>
  <c r="K1117" i="1" s="1"/>
  <c r="K1105" i="1"/>
  <c r="K1100" i="1"/>
  <c r="Q1043" i="1"/>
  <c r="Q1042" i="1"/>
  <c r="K1038" i="1"/>
  <c r="K1037" i="1"/>
  <c r="K1030" i="1"/>
  <c r="K1025" i="1"/>
  <c r="K1024" i="1"/>
  <c r="U1023" i="1"/>
  <c r="M1023" i="1"/>
  <c r="K1023" i="1" s="1"/>
  <c r="K1022" i="1"/>
  <c r="K1021" i="1"/>
  <c r="U1020" i="1"/>
  <c r="M1020" i="1"/>
  <c r="K1020" i="1" s="1"/>
  <c r="K1019" i="1"/>
  <c r="K1018" i="1"/>
  <c r="U1017" i="1"/>
  <c r="M1017" i="1"/>
  <c r="K1017" i="1" s="1"/>
  <c r="U1016" i="1"/>
  <c r="U1043" i="1" s="1"/>
  <c r="M1016" i="1"/>
  <c r="M1043" i="1" s="1"/>
  <c r="U1015" i="1"/>
  <c r="U1042" i="1" s="1"/>
  <c r="M1015" i="1"/>
  <c r="M1042" i="1" s="1"/>
  <c r="Q1007" i="1"/>
  <c r="M968" i="1"/>
  <c r="K968" i="1" s="1"/>
  <c r="M967" i="1"/>
  <c r="K967" i="1" s="1"/>
  <c r="M966" i="1"/>
  <c r="K966" i="1" s="1"/>
  <c r="M965" i="1"/>
  <c r="K965" i="1" s="1"/>
  <c r="K964" i="1"/>
  <c r="K959" i="1"/>
  <c r="K958" i="1"/>
  <c r="K956" i="1"/>
  <c r="K955" i="1"/>
  <c r="K954" i="1"/>
  <c r="K953" i="1"/>
  <c r="U952" i="1"/>
  <c r="K952" i="1" s="1"/>
  <c r="K951" i="1"/>
  <c r="K950" i="1"/>
  <c r="U949" i="1"/>
  <c r="K949" i="1" s="1"/>
  <c r="K948" i="1"/>
  <c r="K947" i="1"/>
  <c r="U946" i="1"/>
  <c r="K946" i="1" s="1"/>
  <c r="K936" i="1"/>
  <c r="K935" i="1"/>
  <c r="U934" i="1"/>
  <c r="M934" i="1"/>
  <c r="M932" i="1"/>
  <c r="M911" i="1" s="1"/>
  <c r="U919" i="1"/>
  <c r="M919" i="1"/>
  <c r="U918" i="1"/>
  <c r="M918" i="1"/>
  <c r="M902" i="1" s="1"/>
  <c r="M1006" i="1" s="1"/>
  <c r="BC1006" i="1" s="1"/>
  <c r="BC32" i="1" s="1"/>
  <c r="S917" i="1"/>
  <c r="M917" i="1"/>
  <c r="M1007" i="1" s="1"/>
  <c r="K916" i="1"/>
  <c r="K915" i="1"/>
  <c r="U914" i="1"/>
  <c r="S914" i="1"/>
  <c r="M914" i="1"/>
  <c r="K912" i="1"/>
  <c r="S911" i="1"/>
  <c r="S910" i="1"/>
  <c r="Q910" i="1"/>
  <c r="M910" i="1"/>
  <c r="U908" i="1"/>
  <c r="S908" i="1"/>
  <c r="Q908" i="1"/>
  <c r="Q904" i="1" s="1"/>
  <c r="M908" i="1"/>
  <c r="S903" i="1"/>
  <c r="S1005" i="1" s="1"/>
  <c r="S902" i="1"/>
  <c r="S1006" i="1" s="1"/>
  <c r="Q1006" i="1"/>
  <c r="K899" i="1"/>
  <c r="K898" i="1"/>
  <c r="K897" i="1"/>
  <c r="K896" i="1"/>
  <c r="K894" i="1"/>
  <c r="K893" i="1"/>
  <c r="U892" i="1"/>
  <c r="M892" i="1"/>
  <c r="K891" i="1"/>
  <c r="K890" i="1"/>
  <c r="U889" i="1"/>
  <c r="K889" i="1" s="1"/>
  <c r="K888" i="1"/>
  <c r="K887" i="1"/>
  <c r="U886" i="1"/>
  <c r="K886" i="1" s="1"/>
  <c r="U885" i="1"/>
  <c r="K885" i="1" s="1"/>
  <c r="U884" i="1"/>
  <c r="K882" i="1"/>
  <c r="K881" i="1"/>
  <c r="U880" i="1"/>
  <c r="M880" i="1"/>
  <c r="M879" i="1"/>
  <c r="M878" i="1"/>
  <c r="K877" i="1"/>
  <c r="K876" i="1"/>
  <c r="S859" i="1"/>
  <c r="Q859" i="1"/>
  <c r="M859" i="1"/>
  <c r="K858" i="1"/>
  <c r="U856" i="1"/>
  <c r="S856" i="1"/>
  <c r="Q856" i="1"/>
  <c r="M856" i="1"/>
  <c r="U850" i="1"/>
  <c r="S850" i="1"/>
  <c r="Q850" i="1"/>
  <c r="M850" i="1"/>
  <c r="K848" i="1"/>
  <c r="K847" i="1"/>
  <c r="U845" i="1"/>
  <c r="S845" i="1"/>
  <c r="K833" i="1"/>
  <c r="K832" i="1"/>
  <c r="K831" i="1"/>
  <c r="K830" i="1"/>
  <c r="K829" i="1"/>
  <c r="K828" i="1"/>
  <c r="K827" i="1"/>
  <c r="K826" i="1"/>
  <c r="K825" i="1"/>
  <c r="K824" i="1"/>
  <c r="S823" i="1"/>
  <c r="U801" i="1"/>
  <c r="S801" i="1"/>
  <c r="U783" i="1"/>
  <c r="S783" i="1"/>
  <c r="U782" i="1"/>
  <c r="S782" i="1"/>
  <c r="S776" i="1"/>
  <c r="S871" i="1" s="1"/>
  <c r="S775" i="1"/>
  <c r="N869" i="1"/>
  <c r="K762" i="1"/>
  <c r="K761" i="1"/>
  <c r="K760" i="1"/>
  <c r="S731" i="1"/>
  <c r="M731" i="1"/>
  <c r="K731" i="1" s="1"/>
  <c r="L731" i="1" s="1"/>
  <c r="M725" i="1"/>
  <c r="K725" i="1" s="1"/>
  <c r="L725" i="1" s="1"/>
  <c r="U678" i="1"/>
  <c r="U677" i="1" s="1"/>
  <c r="S678" i="1"/>
  <c r="S677" i="1" s="1"/>
  <c r="U671" i="1"/>
  <c r="S669" i="1"/>
  <c r="M669" i="1"/>
  <c r="U668" i="1"/>
  <c r="S668" i="1"/>
  <c r="M668" i="1"/>
  <c r="S667" i="1"/>
  <c r="S666" i="1"/>
  <c r="M665" i="1"/>
  <c r="K665" i="1" s="1"/>
  <c r="M663" i="1"/>
  <c r="K663" i="1" s="1"/>
  <c r="K660" i="1"/>
  <c r="K659" i="1"/>
  <c r="K658" i="1"/>
  <c r="M657" i="1"/>
  <c r="K657" i="1" s="1"/>
  <c r="K646" i="1"/>
  <c r="K630" i="1" s="1"/>
  <c r="K642" i="1"/>
  <c r="M641" i="1"/>
  <c r="K641" i="1" s="1"/>
  <c r="K640" i="1"/>
  <c r="K639" i="1"/>
  <c r="M638" i="1"/>
  <c r="K638" i="1" s="1"/>
  <c r="K637" i="1"/>
  <c r="K636" i="1"/>
  <c r="K635" i="1"/>
  <c r="M634" i="1"/>
  <c r="U633" i="1"/>
  <c r="K632" i="1"/>
  <c r="K631" i="1"/>
  <c r="U630" i="1"/>
  <c r="K628" i="1"/>
  <c r="U627" i="1"/>
  <c r="K627" i="1" s="1"/>
  <c r="K626" i="1"/>
  <c r="K625" i="1"/>
  <c r="J603" i="1"/>
  <c r="K599" i="1"/>
  <c r="K598" i="1"/>
  <c r="K597" i="1"/>
  <c r="K596" i="1"/>
  <c r="K595" i="1"/>
  <c r="K594" i="1"/>
  <c r="K593" i="1"/>
  <c r="K591" i="1"/>
  <c r="K590" i="1"/>
  <c r="K589" i="1"/>
  <c r="M587" i="1"/>
  <c r="M582" i="1"/>
  <c r="U573" i="1"/>
  <c r="K573" i="1" s="1"/>
  <c r="M566" i="1"/>
  <c r="K565" i="1"/>
  <c r="K564" i="1"/>
  <c r="M563" i="1"/>
  <c r="M558" i="1"/>
  <c r="K556" i="1"/>
  <c r="K555" i="1"/>
  <c r="K554" i="1"/>
  <c r="M553" i="1"/>
  <c r="M546" i="1"/>
  <c r="M541" i="1"/>
  <c r="U536" i="1"/>
  <c r="K476" i="1"/>
  <c r="K475" i="1"/>
  <c r="Q474" i="1"/>
  <c r="M474" i="1"/>
  <c r="M473" i="1"/>
  <c r="K472" i="1"/>
  <c r="M471" i="1"/>
  <c r="M470" i="1"/>
  <c r="K470" i="1" s="1"/>
  <c r="K469" i="1"/>
  <c r="K464" i="1"/>
  <c r="M463" i="1"/>
  <c r="K463" i="1" s="1"/>
  <c r="K460" i="1"/>
  <c r="K459" i="1"/>
  <c r="K458" i="1"/>
  <c r="K457" i="1"/>
  <c r="M456" i="1"/>
  <c r="M455" i="1" s="1"/>
  <c r="K455" i="1" s="1"/>
  <c r="K453" i="1"/>
  <c r="M452" i="1"/>
  <c r="K452" i="1" s="1"/>
  <c r="K448" i="1"/>
  <c r="K447" i="1"/>
  <c r="K446" i="1"/>
  <c r="K445" i="1"/>
  <c r="Q443" i="1"/>
  <c r="M444" i="1"/>
  <c r="M443" i="1" s="1"/>
  <c r="K440" i="1"/>
  <c r="M439" i="1"/>
  <c r="M438" i="1"/>
  <c r="K436" i="1"/>
  <c r="M434" i="1"/>
  <c r="K434" i="1" s="1"/>
  <c r="K432" i="1"/>
  <c r="Q431" i="1"/>
  <c r="M431" i="1"/>
  <c r="Q430" i="1"/>
  <c r="M430" i="1"/>
  <c r="M428" i="1"/>
  <c r="K426" i="1"/>
  <c r="Q425" i="1"/>
  <c r="J425" i="1" s="1"/>
  <c r="M425" i="1"/>
  <c r="M424" i="1" s="1"/>
  <c r="M422" i="1"/>
  <c r="K422" i="1" s="1"/>
  <c r="K421" i="1"/>
  <c r="K418" i="1"/>
  <c r="Q417" i="1"/>
  <c r="Q416" i="1" s="1"/>
  <c r="M417" i="1"/>
  <c r="K415" i="1"/>
  <c r="M414" i="1"/>
  <c r="K414" i="1" s="1"/>
  <c r="K413" i="1"/>
  <c r="K411" i="1"/>
  <c r="M410" i="1"/>
  <c r="K410" i="1" s="1"/>
  <c r="K409" i="1"/>
  <c r="M408" i="1"/>
  <c r="K408" i="1" s="1"/>
  <c r="M407" i="1"/>
  <c r="K407" i="1" s="1"/>
  <c r="M404" i="1"/>
  <c r="K404" i="1" s="1"/>
  <c r="M403" i="1"/>
  <c r="K403" i="1" s="1"/>
  <c r="K397" i="1"/>
  <c r="K396" i="1"/>
  <c r="Q395" i="1"/>
  <c r="M395" i="1"/>
  <c r="M393" i="1"/>
  <c r="K392" i="1" s="1"/>
  <c r="K382" i="1"/>
  <c r="Q381" i="1"/>
  <c r="M381" i="1"/>
  <c r="M380" i="1" s="1"/>
  <c r="K374" i="1"/>
  <c r="K371" i="1"/>
  <c r="M370" i="1"/>
  <c r="K370" i="1" s="1"/>
  <c r="M369" i="1"/>
  <c r="K369" i="1" s="1"/>
  <c r="K367" i="1"/>
  <c r="M366" i="1"/>
  <c r="K366" i="1" s="1"/>
  <c r="K347" i="1"/>
  <c r="K346" i="1"/>
  <c r="Q345" i="1"/>
  <c r="Q344" i="1"/>
  <c r="M344" i="1"/>
  <c r="AE342" i="1"/>
  <c r="AF342" i="1" s="1"/>
  <c r="Q340" i="1"/>
  <c r="K339" i="1"/>
  <c r="K337" i="1"/>
  <c r="K334" i="1"/>
  <c r="K333" i="1"/>
  <c r="M331" i="1"/>
  <c r="K331" i="1" s="1"/>
  <c r="K330" i="1"/>
  <c r="K329" i="1"/>
  <c r="K328" i="1"/>
  <c r="M327" i="1"/>
  <c r="K327" i="1" s="1"/>
  <c r="K324" i="1"/>
  <c r="K323" i="1"/>
  <c r="K322" i="1"/>
  <c r="Q321" i="1"/>
  <c r="M321" i="1"/>
  <c r="Q320" i="1"/>
  <c r="M320" i="1"/>
  <c r="U318" i="1"/>
  <c r="U773" i="1" s="1"/>
  <c r="AD773" i="1" s="1"/>
  <c r="S318" i="1"/>
  <c r="S773" i="1" s="1"/>
  <c r="Q318" i="1"/>
  <c r="M318" i="1"/>
  <c r="U317" i="1"/>
  <c r="S317" i="1"/>
  <c r="U840" i="1"/>
  <c r="U868" i="1" s="1"/>
  <c r="M290" i="1"/>
  <c r="K290" i="1" s="1"/>
  <c r="K52" i="1" s="1"/>
  <c r="K234" i="1"/>
  <c r="S228" i="1"/>
  <c r="U227" i="1"/>
  <c r="U224" i="1" s="1"/>
  <c r="U221" i="1" s="1"/>
  <c r="U226" i="1"/>
  <c r="U170" i="1" s="1"/>
  <c r="S226" i="1"/>
  <c r="S221" i="1"/>
  <c r="S219" i="1" s="1"/>
  <c r="K217" i="1"/>
  <c r="K216" i="1"/>
  <c r="K215" i="1"/>
  <c r="K213" i="1"/>
  <c r="K212" i="1"/>
  <c r="U209" i="1"/>
  <c r="U205" i="1" s="1"/>
  <c r="S209" i="1"/>
  <c r="S205" i="1" s="1"/>
  <c r="K208" i="1"/>
  <c r="U207" i="1"/>
  <c r="K207" i="1" s="1"/>
  <c r="Q205" i="1"/>
  <c r="U204" i="1"/>
  <c r="U200" i="1" s="1"/>
  <c r="S204" i="1"/>
  <c r="S200" i="1" s="1"/>
  <c r="Q204" i="1"/>
  <c r="Q200" i="1" s="1"/>
  <c r="M204" i="1"/>
  <c r="N204" i="1" s="1"/>
  <c r="M202" i="1"/>
  <c r="N202" i="1" s="1"/>
  <c r="Q201" i="1"/>
  <c r="S199" i="1"/>
  <c r="S198" i="1" s="1"/>
  <c r="Q199" i="1"/>
  <c r="Q198" i="1" s="1"/>
  <c r="M198" i="1"/>
  <c r="N198" i="1" s="1"/>
  <c r="K197" i="1"/>
  <c r="K196" i="1"/>
  <c r="K194" i="1"/>
  <c r="K193" i="1"/>
  <c r="M192" i="1"/>
  <c r="K189" i="1"/>
  <c r="K188" i="1"/>
  <c r="M187" i="1"/>
  <c r="K180" i="1"/>
  <c r="K179" i="1"/>
  <c r="Q178" i="1"/>
  <c r="K178" i="1" s="1"/>
  <c r="M178" i="1"/>
  <c r="N178" i="1" s="1"/>
  <c r="K177" i="1"/>
  <c r="K176" i="1"/>
  <c r="U175" i="1"/>
  <c r="S175" i="1"/>
  <c r="Q175" i="1"/>
  <c r="M175" i="1"/>
  <c r="N175" i="1" s="1"/>
  <c r="K174" i="1"/>
  <c r="K173" i="1"/>
  <c r="U172" i="1"/>
  <c r="S172" i="1"/>
  <c r="Q172" i="1"/>
  <c r="M172" i="1"/>
  <c r="N172" i="1" s="1"/>
  <c r="S171" i="1"/>
  <c r="Q171" i="1"/>
  <c r="M171" i="1"/>
  <c r="N171" i="1" s="1"/>
  <c r="S170" i="1"/>
  <c r="Q170" i="1"/>
  <c r="Q115" i="1" s="1"/>
  <c r="M170" i="1"/>
  <c r="N170" i="1" s="1"/>
  <c r="K168" i="1"/>
  <c r="K167" i="1"/>
  <c r="K165" i="1"/>
  <c r="K164" i="1"/>
  <c r="K162" i="1"/>
  <c r="K161" i="1"/>
  <c r="K159" i="1"/>
  <c r="K158" i="1"/>
  <c r="M154" i="1"/>
  <c r="N154" i="1" s="1"/>
  <c r="K153" i="1"/>
  <c r="K152" i="1"/>
  <c r="Q140" i="1"/>
  <c r="K141" i="1"/>
  <c r="U140" i="1"/>
  <c r="S140" i="1"/>
  <c r="M140" i="1"/>
  <c r="N140" i="1" s="1"/>
  <c r="M134" i="1"/>
  <c r="M132" i="1"/>
  <c r="N132" i="1" s="1"/>
  <c r="Q129" i="1"/>
  <c r="U129" i="1"/>
  <c r="S129" i="1"/>
  <c r="M129" i="1"/>
  <c r="N129" i="1" s="1"/>
  <c r="M126" i="1"/>
  <c r="N126" i="1" s="1"/>
  <c r="U125" i="1"/>
  <c r="S125" i="1"/>
  <c r="M125" i="1"/>
  <c r="U124" i="1"/>
  <c r="S124" i="1"/>
  <c r="M124" i="1"/>
  <c r="K98" i="1"/>
  <c r="K95" i="1"/>
  <c r="U93" i="1"/>
  <c r="K88" i="1"/>
  <c r="K87" i="1"/>
  <c r="K84" i="1"/>
  <c r="K74" i="1"/>
  <c r="U52" i="1"/>
  <c r="S52" i="1"/>
  <c r="U51" i="1"/>
  <c r="S51" i="1"/>
  <c r="M51" i="1"/>
  <c r="N51" i="1" s="1"/>
  <c r="K51" i="1"/>
  <c r="U46" i="1"/>
  <c r="S46" i="1"/>
  <c r="K38" i="1"/>
  <c r="K10" i="1"/>
  <c r="M9" i="1"/>
  <c r="M773" i="1" l="1"/>
  <c r="N773" i="1" s="1"/>
  <c r="M313" i="1"/>
  <c r="S841" i="1"/>
  <c r="S869" i="1"/>
  <c r="S314" i="1"/>
  <c r="S312" i="1" s="1"/>
  <c r="S309" i="1"/>
  <c r="S307" i="1" s="1"/>
  <c r="S316" i="1"/>
  <c r="U314" i="1"/>
  <c r="U312" i="1" s="1"/>
  <c r="U309" i="1"/>
  <c r="U316" i="1"/>
  <c r="K823" i="1"/>
  <c r="T823" i="1"/>
  <c r="N125" i="1"/>
  <c r="M116" i="1"/>
  <c r="N116" i="1" s="1"/>
  <c r="M66" i="1"/>
  <c r="M186" i="1"/>
  <c r="N187" i="1"/>
  <c r="K134" i="1"/>
  <c r="N134" i="1"/>
  <c r="AT115" i="1"/>
  <c r="AY124" i="1"/>
  <c r="AY115" i="1"/>
  <c r="Q114" i="1"/>
  <c r="R114" i="1" s="1"/>
  <c r="R115" i="1"/>
  <c r="K192" i="1"/>
  <c r="N192" i="1"/>
  <c r="N124" i="1"/>
  <c r="M115" i="1"/>
  <c r="M122" i="1"/>
  <c r="AU125" i="1"/>
  <c r="AT116" i="1"/>
  <c r="Q60" i="1"/>
  <c r="R869" i="1"/>
  <c r="BY39" i="1"/>
  <c r="M1102" i="1"/>
  <c r="N1102" i="1" s="1"/>
  <c r="Q536" i="1"/>
  <c r="R536" i="1" s="1"/>
  <c r="AR132" i="1"/>
  <c r="AS132" i="1" s="1"/>
  <c r="AU132" i="1"/>
  <c r="AR172" i="1"/>
  <c r="AU172" i="1"/>
  <c r="AZ198" i="1"/>
  <c r="AR228" i="1"/>
  <c r="AS229" i="1"/>
  <c r="AR329" i="1"/>
  <c r="AR450" i="1"/>
  <c r="AR463" i="1"/>
  <c r="AS613" i="1"/>
  <c r="CE613" i="1"/>
  <c r="AR627" i="1"/>
  <c r="CE627" i="1"/>
  <c r="AR630" i="1"/>
  <c r="AR869" i="1"/>
  <c r="AR796" i="1"/>
  <c r="AX59" i="1"/>
  <c r="AR966" i="1"/>
  <c r="AR1105" i="1"/>
  <c r="AU1105" i="1"/>
  <c r="AR134" i="1"/>
  <c r="AU134" i="1"/>
  <c r="AR192" i="1"/>
  <c r="AU192" i="1"/>
  <c r="AZ207" i="1"/>
  <c r="AT220" i="1"/>
  <c r="AR452" i="1"/>
  <c r="AR714" i="1"/>
  <c r="AS714" i="1" s="1"/>
  <c r="AZ841" i="1"/>
  <c r="AR841" i="1" s="1"/>
  <c r="AZ59" i="1"/>
  <c r="AR967" i="1"/>
  <c r="BB116" i="1"/>
  <c r="CE125" i="1"/>
  <c r="AR140" i="1"/>
  <c r="AU140" i="1"/>
  <c r="AR201" i="1"/>
  <c r="AY201" i="1"/>
  <c r="BB207" i="1"/>
  <c r="AR331" i="1"/>
  <c r="AT345" i="1"/>
  <c r="AR356" i="1"/>
  <c r="AS356" i="1" s="1"/>
  <c r="AR380" i="1"/>
  <c r="AT467" i="1"/>
  <c r="AR467" i="1" s="1"/>
  <c r="AR573" i="1"/>
  <c r="CE573" i="1"/>
  <c r="AR629" i="1"/>
  <c r="CE629" i="1"/>
  <c r="AU740" i="1"/>
  <c r="AR884" i="1"/>
  <c r="CE884" i="1"/>
  <c r="AR968" i="1"/>
  <c r="AR126" i="1"/>
  <c r="AS126" i="1" s="1"/>
  <c r="AU126" i="1"/>
  <c r="AR175" i="1"/>
  <c r="AU175" i="1"/>
  <c r="AZ204" i="1"/>
  <c r="AR381" i="1"/>
  <c r="AR444" i="1"/>
  <c r="AR456" i="1"/>
  <c r="AS607" i="1"/>
  <c r="CE607" i="1"/>
  <c r="AR638" i="1"/>
  <c r="AU638" i="1"/>
  <c r="AR885" i="1"/>
  <c r="CE885" i="1"/>
  <c r="AU124" i="1"/>
  <c r="AR184" i="1"/>
  <c r="AS184" i="1" s="1"/>
  <c r="AU184" i="1"/>
  <c r="AR195" i="1"/>
  <c r="AU195" i="1"/>
  <c r="BB170" i="1"/>
  <c r="CE170" i="1" s="1"/>
  <c r="AR320" i="1"/>
  <c r="AR366" i="1"/>
  <c r="AT416" i="1"/>
  <c r="AR416" i="1" s="1"/>
  <c r="AP543" i="1"/>
  <c r="AS543" i="1"/>
  <c r="AS608" i="1"/>
  <c r="CE608" i="1"/>
  <c r="AS622" i="1"/>
  <c r="CE622" i="1"/>
  <c r="AR718" i="1"/>
  <c r="AS718" i="1" s="1"/>
  <c r="AU718" i="1"/>
  <c r="AR886" i="1"/>
  <c r="CE886" i="1"/>
  <c r="AE1105" i="1"/>
  <c r="AR129" i="1"/>
  <c r="AS129" i="1" s="1"/>
  <c r="AU129" i="1"/>
  <c r="AR187" i="1"/>
  <c r="AU187" i="1"/>
  <c r="AT225" i="1"/>
  <c r="AR393" i="1"/>
  <c r="AP418" i="1"/>
  <c r="AP417" i="1" s="1"/>
  <c r="AP416" i="1" s="1"/>
  <c r="AS606" i="1"/>
  <c r="AS610" i="1"/>
  <c r="AS623" i="1"/>
  <c r="CE623" i="1"/>
  <c r="AR725" i="1"/>
  <c r="AS725" i="1" s="1"/>
  <c r="AU725" i="1"/>
  <c r="AZ61" i="1"/>
  <c r="AR793" i="1"/>
  <c r="AY793" i="1"/>
  <c r="CE35" i="1"/>
  <c r="CE60" i="1"/>
  <c r="AZ115" i="1"/>
  <c r="AZ205" i="1"/>
  <c r="BB225" i="1"/>
  <c r="BB171" i="1" s="1"/>
  <c r="AR369" i="1"/>
  <c r="AR395" i="1"/>
  <c r="AR434" i="1"/>
  <c r="AR641" i="1"/>
  <c r="AU641" i="1"/>
  <c r="AR727" i="1"/>
  <c r="AS727" i="1" s="1"/>
  <c r="AU727" i="1"/>
  <c r="BB115" i="1"/>
  <c r="BB114" i="1" s="1"/>
  <c r="CE124" i="1"/>
  <c r="AY198" i="1"/>
  <c r="AY199" i="1"/>
  <c r="AZ227" i="1"/>
  <c r="AR327" i="1"/>
  <c r="AR344" i="1"/>
  <c r="AR370" i="1"/>
  <c r="AR422" i="1"/>
  <c r="AS612" i="1"/>
  <c r="CE612" i="1"/>
  <c r="AR634" i="1"/>
  <c r="AU634" i="1"/>
  <c r="AR889" i="1"/>
  <c r="CE889" i="1"/>
  <c r="AT962" i="1"/>
  <c r="J823" i="1"/>
  <c r="AR787" i="1"/>
  <c r="AY787" i="1"/>
  <c r="AP823" i="1"/>
  <c r="S39" i="1"/>
  <c r="BX220" i="1"/>
  <c r="BT220" i="1" s="1"/>
  <c r="BT223" i="1"/>
  <c r="BX221" i="1"/>
  <c r="BT221" i="1" s="1"/>
  <c r="BT224" i="1"/>
  <c r="U1041" i="1"/>
  <c r="BU308" i="1"/>
  <c r="AR825" i="1"/>
  <c r="AZ823" i="1"/>
  <c r="S122" i="1"/>
  <c r="S299" i="1" s="1"/>
  <c r="M39" i="1"/>
  <c r="N39" i="1" s="1"/>
  <c r="M52" i="1"/>
  <c r="N52" i="1" s="1"/>
  <c r="BU37" i="1"/>
  <c r="BB864" i="1"/>
  <c r="AZ316" i="1"/>
  <c r="BY309" i="1"/>
  <c r="AR37" i="1"/>
  <c r="AS37" i="1" s="1"/>
  <c r="BU731" i="1"/>
  <c r="K37" i="1"/>
  <c r="L37" i="1" s="1"/>
  <c r="AR870" i="1"/>
  <c r="BX1041" i="1"/>
  <c r="BZ35" i="1"/>
  <c r="AT61" i="1"/>
  <c r="BY841" i="1"/>
  <c r="BY869" i="1"/>
  <c r="BY60" i="1" s="1"/>
  <c r="BY35" i="1" s="1"/>
  <c r="AT60" i="1"/>
  <c r="BX871" i="1"/>
  <c r="BX61" i="1" s="1"/>
  <c r="AT59" i="1"/>
  <c r="S60" i="1"/>
  <c r="S35" i="1" s="1"/>
  <c r="AG965" i="1"/>
  <c r="AG962" i="1" s="1"/>
  <c r="AE962" i="1" s="1"/>
  <c r="AG966" i="1"/>
  <c r="AE966" i="1" s="1"/>
  <c r="AG967" i="1"/>
  <c r="AE967" i="1" s="1"/>
  <c r="AG968" i="1"/>
  <c r="AE968" i="1" s="1"/>
  <c r="BZ730" i="1"/>
  <c r="BU730" i="1" s="1"/>
  <c r="AG1117" i="1"/>
  <c r="AE1117" i="1" s="1"/>
  <c r="J340" i="1"/>
  <c r="AG727" i="1"/>
  <c r="AT678" i="1"/>
  <c r="AT677" i="1" s="1"/>
  <c r="AZ39" i="1"/>
  <c r="K775" i="1"/>
  <c r="M169" i="1"/>
  <c r="N169" i="1" s="1"/>
  <c r="S774" i="1"/>
  <c r="S840" i="1"/>
  <c r="S868" i="1" s="1"/>
  <c r="K1035" i="1"/>
  <c r="AZ774" i="1"/>
  <c r="AZ310" i="1"/>
  <c r="BB310" i="1"/>
  <c r="M562" i="1"/>
  <c r="Q39" i="1"/>
  <c r="Q380" i="1"/>
  <c r="K380" i="1" s="1"/>
  <c r="Q424" i="1"/>
  <c r="Q317" i="1" s="1"/>
  <c r="BV52" i="1"/>
  <c r="K473" i="1"/>
  <c r="K429" i="1"/>
  <c r="Q394" i="1"/>
  <c r="Q678" i="1"/>
  <c r="Q677" i="1" s="1"/>
  <c r="K713" i="1"/>
  <c r="Q338" i="1"/>
  <c r="K340" i="1"/>
  <c r="AT313" i="1"/>
  <c r="AU313" i="1" s="1"/>
  <c r="AZ169" i="1"/>
  <c r="AT39" i="1"/>
  <c r="AU39" i="1" s="1"/>
  <c r="AX39" i="1"/>
  <c r="BB223" i="1"/>
  <c r="AR784" i="1"/>
  <c r="M540" i="1"/>
  <c r="BV39" i="1"/>
  <c r="Q169" i="1"/>
  <c r="AX1041" i="1"/>
  <c r="BU1114" i="1"/>
  <c r="BV27" i="1"/>
  <c r="BU27" i="1" s="1"/>
  <c r="K313" i="1"/>
  <c r="S115" i="1"/>
  <c r="K430" i="1"/>
  <c r="Q1041" i="1"/>
  <c r="M633" i="1"/>
  <c r="M666" i="1" s="1"/>
  <c r="U781" i="1"/>
  <c r="U780" i="1" s="1"/>
  <c r="U779" i="1" s="1"/>
  <c r="U778" i="1" s="1"/>
  <c r="K311" i="1"/>
  <c r="K321" i="1"/>
  <c r="U883" i="1"/>
  <c r="K883" i="1" s="1"/>
  <c r="AR414" i="1"/>
  <c r="K344" i="1"/>
  <c r="K425" i="1"/>
  <c r="S781" i="1"/>
  <c r="S780" i="1" s="1"/>
  <c r="S779" i="1" s="1"/>
  <c r="S778" i="1" s="1"/>
  <c r="S836" i="1" s="1"/>
  <c r="T836" i="1" s="1"/>
  <c r="K880" i="1"/>
  <c r="BZ310" i="1"/>
  <c r="BZ840" i="1" s="1"/>
  <c r="BZ868" i="1" s="1"/>
  <c r="BV224" i="1"/>
  <c r="BV221" i="1" s="1"/>
  <c r="M468" i="1"/>
  <c r="K468" i="1" s="1"/>
  <c r="K438" i="1"/>
  <c r="AR470" i="1"/>
  <c r="AR429" i="1"/>
  <c r="K226" i="1"/>
  <c r="AZ223" i="1"/>
  <c r="K875" i="1"/>
  <c r="BV836" i="1"/>
  <c r="AT538" i="1"/>
  <c r="S169" i="1"/>
  <c r="M552" i="1"/>
  <c r="Q562" i="1"/>
  <c r="R562" i="1" s="1"/>
  <c r="AR408" i="1"/>
  <c r="AR1007" i="1"/>
  <c r="BU892" i="1"/>
  <c r="BY66" i="1"/>
  <c r="BY287" i="1" s="1"/>
  <c r="BZ779" i="1"/>
  <c r="K417" i="1"/>
  <c r="K566" i="1"/>
  <c r="K908" i="1"/>
  <c r="BB878" i="1"/>
  <c r="AR914" i="1"/>
  <c r="BU801" i="1"/>
  <c r="BU850" i="1"/>
  <c r="BV962" i="1"/>
  <c r="BU962" i="1" s="1"/>
  <c r="BZ45" i="1"/>
  <c r="BZ171" i="1"/>
  <c r="BZ169" i="1" s="1"/>
  <c r="K381" i="1"/>
  <c r="AX781" i="1"/>
  <c r="AZ123" i="1"/>
  <c r="BX869" i="1"/>
  <c r="BX60" i="1" s="1"/>
  <c r="BX35" i="1" s="1"/>
  <c r="K393" i="1"/>
  <c r="K856" i="1"/>
  <c r="AR403" i="1"/>
  <c r="AR430" i="1"/>
  <c r="AT552" i="1"/>
  <c r="BX169" i="1"/>
  <c r="BU910" i="1"/>
  <c r="K140" i="1"/>
  <c r="K76" i="1"/>
  <c r="AU116" i="1"/>
  <c r="BY114" i="1"/>
  <c r="BY65" i="1"/>
  <c r="K81" i="1"/>
  <c r="S116" i="1"/>
  <c r="S66" i="1"/>
  <c r="AR875" i="1"/>
  <c r="BZ114" i="1"/>
  <c r="BZ65" i="1"/>
  <c r="BU668" i="1"/>
  <c r="K82" i="1"/>
  <c r="U116" i="1"/>
  <c r="U66" i="1"/>
  <c r="U287" i="1" s="1"/>
  <c r="S227" i="1"/>
  <c r="S225" i="1" s="1"/>
  <c r="S45" i="1" s="1"/>
  <c r="K228" i="1"/>
  <c r="BV66" i="1"/>
  <c r="BV116" i="1"/>
  <c r="K119" i="1"/>
  <c r="AR473" i="1"/>
  <c r="BX116" i="1"/>
  <c r="BX66" i="1"/>
  <c r="K198" i="1"/>
  <c r="K395" i="1"/>
  <c r="AU115" i="1"/>
  <c r="K68" i="1"/>
  <c r="K69" i="1"/>
  <c r="BV122" i="1"/>
  <c r="BV299" i="1" s="1"/>
  <c r="BV115" i="1"/>
  <c r="U115" i="1"/>
  <c r="U122" i="1"/>
  <c r="U299" i="1" s="1"/>
  <c r="U223" i="1"/>
  <c r="U220" i="1" s="1"/>
  <c r="K220" i="1" s="1"/>
  <c r="U288" i="1"/>
  <c r="BX115" i="1"/>
  <c r="BX122" i="1"/>
  <c r="BZ878" i="1"/>
  <c r="BU878" i="1" s="1"/>
  <c r="M201" i="1"/>
  <c r="N201" i="1" s="1"/>
  <c r="K202" i="1"/>
  <c r="BZ223" i="1"/>
  <c r="BZ202" i="1" s="1"/>
  <c r="BZ199" i="1" s="1"/>
  <c r="M200" i="1"/>
  <c r="N200" i="1" s="1"/>
  <c r="K204" i="1"/>
  <c r="U225" i="1"/>
  <c r="AR782" i="1"/>
  <c r="AX1004" i="1"/>
  <c r="AR407" i="1"/>
  <c r="AT169" i="1"/>
  <c r="AU169" i="1" s="1"/>
  <c r="AR911" i="1"/>
  <c r="BU226" i="1"/>
  <c r="AT326" i="1"/>
  <c r="AR431" i="1"/>
  <c r="BY169" i="1"/>
  <c r="K471" i="1"/>
  <c r="AT190" i="1"/>
  <c r="AR417" i="1"/>
  <c r="BV746" i="1"/>
  <c r="AZ116" i="1"/>
  <c r="AR468" i="1"/>
  <c r="AR98" i="1"/>
  <c r="AR474" i="1"/>
  <c r="BV904" i="1"/>
  <c r="BU904" i="1" s="1"/>
  <c r="BV901" i="1"/>
  <c r="BV1005" i="1"/>
  <c r="BU903" i="1"/>
  <c r="K308" i="1"/>
  <c r="K474" i="1"/>
  <c r="AR404" i="1"/>
  <c r="AR908" i="1"/>
  <c r="BY1005" i="1"/>
  <c r="BY1018" i="1" s="1"/>
  <c r="BY901" i="1"/>
  <c r="BU917" i="1"/>
  <c r="BV1007" i="1"/>
  <c r="BU1007" i="1" s="1"/>
  <c r="AR471" i="1"/>
  <c r="BY223" i="1"/>
  <c r="BY220" i="1" s="1"/>
  <c r="AR783" i="1"/>
  <c r="BU160" i="1"/>
  <c r="K846" i="1"/>
  <c r="BY123" i="1"/>
  <c r="BZ123" i="1"/>
  <c r="AR910" i="1"/>
  <c r="AR850" i="1"/>
  <c r="BB856" i="1"/>
  <c r="AR858" i="1"/>
  <c r="AR713" i="1"/>
  <c r="AG713" i="1"/>
  <c r="AT671" i="1"/>
  <c r="AR671" i="1" s="1"/>
  <c r="K431" i="1"/>
  <c r="K439" i="1"/>
  <c r="AR438" i="1"/>
  <c r="AR439" i="1"/>
  <c r="K934" i="1"/>
  <c r="U903" i="1"/>
  <c r="U1005" i="1" s="1"/>
  <c r="K919" i="1"/>
  <c r="K563" i="1"/>
  <c r="AT224" i="1"/>
  <c r="BY310" i="1"/>
  <c r="BY840" i="1" s="1"/>
  <c r="BY868" i="1" s="1"/>
  <c r="K428" i="1"/>
  <c r="BZ879" i="1"/>
  <c r="BU879" i="1" s="1"/>
  <c r="AR428" i="1"/>
  <c r="BU880" i="1"/>
  <c r="BU914" i="1"/>
  <c r="BU157" i="1"/>
  <c r="K171" i="1"/>
  <c r="M1014" i="1"/>
  <c r="M1013" i="1" s="1"/>
  <c r="M53" i="1" s="1"/>
  <c r="N53" i="1" s="1"/>
  <c r="AT540" i="1"/>
  <c r="BV633" i="1"/>
  <c r="BV666" i="1" s="1"/>
  <c r="BU775" i="1"/>
  <c r="BZ883" i="1"/>
  <c r="BU883" i="1" s="1"/>
  <c r="M416" i="1"/>
  <c r="K416" i="1" s="1"/>
  <c r="M854" i="1"/>
  <c r="M862" i="1" s="1"/>
  <c r="BU225" i="1"/>
  <c r="BU45" i="1" s="1"/>
  <c r="M123" i="1"/>
  <c r="N123" i="1" s="1"/>
  <c r="K318" i="1"/>
  <c r="K884" i="1"/>
  <c r="K914" i="1"/>
  <c r="K1114" i="1"/>
  <c r="AD1114" i="1" s="1"/>
  <c r="AR892" i="1"/>
  <c r="K172" i="1"/>
  <c r="K187" i="1"/>
  <c r="AR425" i="1"/>
  <c r="BV169" i="1"/>
  <c r="BV220" i="1"/>
  <c r="BV219" i="1" s="1"/>
  <c r="BU841" i="1"/>
  <c r="AR633" i="1"/>
  <c r="AR97" i="1"/>
  <c r="AZ901" i="1"/>
  <c r="BU633" i="1"/>
  <c r="AR46" i="1"/>
  <c r="AT46" i="1"/>
  <c r="AU46" i="1" s="1"/>
  <c r="M537" i="1"/>
  <c r="M662" i="1"/>
  <c r="K662" i="1" s="1"/>
  <c r="AT746" i="1"/>
  <c r="AU746" i="1" s="1"/>
  <c r="BU589" i="1"/>
  <c r="BU657" i="1"/>
  <c r="BU908" i="1"/>
  <c r="K444" i="1"/>
  <c r="K541" i="1"/>
  <c r="BU740" i="1"/>
  <c r="S203" i="1"/>
  <c r="K443" i="1"/>
  <c r="Q909" i="1"/>
  <c r="K909" i="1" s="1"/>
  <c r="AY169" i="1"/>
  <c r="AR178" i="1"/>
  <c r="AT186" i="1"/>
  <c r="AR227" i="1"/>
  <c r="AR224" i="1" s="1"/>
  <c r="AR308" i="1"/>
  <c r="AR413" i="1"/>
  <c r="BB883" i="1"/>
  <c r="BV207" i="1"/>
  <c r="BU207" i="1" s="1"/>
  <c r="BZ1018" i="1"/>
  <c r="K170" i="1"/>
  <c r="K175" i="1"/>
  <c r="K320" i="1"/>
  <c r="AE327" i="1"/>
  <c r="K850" i="1"/>
  <c r="K1036" i="1"/>
  <c r="AR163" i="1"/>
  <c r="AS163" i="1" s="1"/>
  <c r="AR668" i="1"/>
  <c r="AZ845" i="1"/>
  <c r="BA25" i="1"/>
  <c r="BU204" i="1"/>
  <c r="BY224" i="1"/>
  <c r="BY221" i="1" s="1"/>
  <c r="BU875" i="1"/>
  <c r="BU1037" i="1"/>
  <c r="S123" i="1"/>
  <c r="S901" i="1"/>
  <c r="AZ314" i="1"/>
  <c r="BA314" i="1" s="1"/>
  <c r="AR318" i="1"/>
  <c r="AT633" i="1"/>
  <c r="AX678" i="1"/>
  <c r="AX677" i="1" s="1"/>
  <c r="AT1014" i="1"/>
  <c r="AT1043" i="1"/>
  <c r="AT1041" i="1" s="1"/>
  <c r="AR1114" i="1"/>
  <c r="BV662" i="1"/>
  <c r="BU662" i="1" s="1"/>
  <c r="BZ1021" i="1"/>
  <c r="BZ1020" i="1" s="1"/>
  <c r="BU773" i="1"/>
  <c r="K73" i="1"/>
  <c r="K456" i="1"/>
  <c r="BC1004" i="1"/>
  <c r="AR170" i="1"/>
  <c r="AT455" i="1"/>
  <c r="AT662" i="1"/>
  <c r="AR662" i="1" s="1"/>
  <c r="BV756" i="1"/>
  <c r="BU187" i="1"/>
  <c r="BU227" i="1"/>
  <c r="BU224" i="1" s="1"/>
  <c r="BU663" i="1"/>
  <c r="BU965" i="1"/>
  <c r="K634" i="1"/>
  <c r="K633" i="1" s="1"/>
  <c r="K668" i="1"/>
  <c r="K910" i="1"/>
  <c r="AR226" i="1"/>
  <c r="AT854" i="1"/>
  <c r="AR859" i="1"/>
  <c r="AS859" i="1" s="1"/>
  <c r="AR880" i="1"/>
  <c r="BU205" i="1"/>
  <c r="BZ875" i="1"/>
  <c r="U58" i="1"/>
  <c r="U34" i="1" s="1"/>
  <c r="K892" i="1"/>
  <c r="AR191" i="1"/>
  <c r="AR410" i="1"/>
  <c r="BV1041" i="1"/>
  <c r="BU170" i="1"/>
  <c r="BU209" i="1"/>
  <c r="U203" i="1"/>
  <c r="AZ200" i="1"/>
  <c r="AZ203" i="1"/>
  <c r="U123" i="1"/>
  <c r="BU208" i="1"/>
  <c r="AR166" i="1"/>
  <c r="AS166" i="1" s="1"/>
  <c r="AR160" i="1"/>
  <c r="AS160" i="1" s="1"/>
  <c r="Q203" i="1"/>
  <c r="AR171" i="1"/>
  <c r="K155" i="1"/>
  <c r="Q126" i="1"/>
  <c r="K156" i="1"/>
  <c r="BU171" i="1"/>
  <c r="BX123" i="1"/>
  <c r="BU124" i="1"/>
  <c r="BV123" i="1"/>
  <c r="BU125" i="1"/>
  <c r="BU802" i="1"/>
  <c r="AR542" i="1"/>
  <c r="BU807" i="1"/>
  <c r="M845" i="1"/>
  <c r="BV45" i="1"/>
  <c r="BV61" i="1"/>
  <c r="BV1102" i="1"/>
  <c r="BV200" i="1"/>
  <c r="BV203" i="1"/>
  <c r="BY61" i="1"/>
  <c r="BY1102" i="1"/>
  <c r="BX203" i="1"/>
  <c r="BX200" i="1"/>
  <c r="BZ839" i="1"/>
  <c r="BY203" i="1"/>
  <c r="BY200" i="1"/>
  <c r="BX678" i="1"/>
  <c r="BX677" i="1" s="1"/>
  <c r="BZ1029" i="1"/>
  <c r="BZ314" i="1"/>
  <c r="BX310" i="1"/>
  <c r="BX840" i="1" s="1"/>
  <c r="BX868" i="1" s="1"/>
  <c r="BV313" i="1"/>
  <c r="BU313" i="1" s="1"/>
  <c r="BZ1019" i="1"/>
  <c r="BV1014" i="1"/>
  <c r="BY314" i="1"/>
  <c r="BB65" i="1"/>
  <c r="AR157" i="1"/>
  <c r="AS157" i="1" s="1"/>
  <c r="AR69" i="1"/>
  <c r="AR94" i="1"/>
  <c r="AR93" i="1"/>
  <c r="AR78" i="1"/>
  <c r="AR80" i="1"/>
  <c r="AR154" i="1"/>
  <c r="AZ1021" i="1"/>
  <c r="AZ1018" i="1"/>
  <c r="AR124" i="1"/>
  <c r="AS124" i="1" s="1"/>
  <c r="AT123" i="1"/>
  <c r="AU123" i="1" s="1"/>
  <c r="AT1013" i="1"/>
  <c r="AT53" i="1" s="1"/>
  <c r="AU53" i="1" s="1"/>
  <c r="AR74" i="1"/>
  <c r="BB123" i="1"/>
  <c r="CE123" i="1" s="1"/>
  <c r="AR155" i="1"/>
  <c r="AT394" i="1"/>
  <c r="AT443" i="1"/>
  <c r="AT449" i="1"/>
  <c r="AT656" i="1"/>
  <c r="AR656" i="1" s="1"/>
  <c r="AZ773" i="1"/>
  <c r="AR917" i="1"/>
  <c r="BB1021" i="1"/>
  <c r="CE1021" i="1" s="1"/>
  <c r="AY204" i="1"/>
  <c r="AZ840" i="1"/>
  <c r="AZ868" i="1" s="1"/>
  <c r="AT903" i="1"/>
  <c r="AR965" i="1"/>
  <c r="AZ224" i="1"/>
  <c r="AT1102" i="1"/>
  <c r="AU1102" i="1" s="1"/>
  <c r="BB314" i="1"/>
  <c r="CE314" i="1" s="1"/>
  <c r="AT424" i="1"/>
  <c r="AT537" i="1"/>
  <c r="BB879" i="1"/>
  <c r="AT392" i="1"/>
  <c r="AT562" i="1"/>
  <c r="AT739" i="1"/>
  <c r="BB1004" i="1"/>
  <c r="CE1004" i="1" s="1"/>
  <c r="AR775" i="1"/>
  <c r="M61" i="1"/>
  <c r="K932" i="1"/>
  <c r="U931" i="1"/>
  <c r="K931" i="1" s="1"/>
  <c r="U902" i="1"/>
  <c r="K902" i="1" s="1"/>
  <c r="S1102" i="1"/>
  <c r="S61" i="1"/>
  <c r="M35" i="1"/>
  <c r="N35" i="1" s="1"/>
  <c r="S1018" i="1"/>
  <c r="S1021" i="1"/>
  <c r="S1004" i="1"/>
  <c r="M1041" i="1"/>
  <c r="M338" i="1"/>
  <c r="K142" i="1"/>
  <c r="M326" i="1"/>
  <c r="M656" i="1"/>
  <c r="K656" i="1" s="1"/>
  <c r="U878" i="1"/>
  <c r="K878" i="1" s="1"/>
  <c r="M904" i="1"/>
  <c r="K904" i="1" s="1"/>
  <c r="K933" i="1"/>
  <c r="M962" i="1"/>
  <c r="K962" i="1" s="1"/>
  <c r="M538" i="1"/>
  <c r="M315" i="1" s="1"/>
  <c r="M740" i="1"/>
  <c r="K841" i="1"/>
  <c r="Q1005" i="1"/>
  <c r="Q1004" i="1" s="1"/>
  <c r="K118" i="1"/>
  <c r="K195" i="1"/>
  <c r="K558" i="1"/>
  <c r="K124" i="1"/>
  <c r="L124" i="1" s="1"/>
  <c r="K222" i="1"/>
  <c r="M394" i="1"/>
  <c r="U879" i="1"/>
  <c r="K879" i="1" s="1"/>
  <c r="U917" i="1"/>
  <c r="Q845" i="1"/>
  <c r="K845" i="1" s="1"/>
  <c r="K918" i="1"/>
  <c r="U1014" i="1"/>
  <c r="U1013" i="1" s="1"/>
  <c r="U53" i="1" s="1"/>
  <c r="Q154" i="1"/>
  <c r="K154" i="1" s="1"/>
  <c r="AZ65" i="1" l="1"/>
  <c r="M310" i="1"/>
  <c r="M307" i="1" s="1"/>
  <c r="M774" i="1"/>
  <c r="M771" i="1" s="1"/>
  <c r="N771" i="1" s="1"/>
  <c r="N309" i="1"/>
  <c r="M314" i="1"/>
  <c r="M312" i="1" s="1"/>
  <c r="Q316" i="1"/>
  <c r="Q314" i="1"/>
  <c r="Q312" i="1" s="1"/>
  <c r="Q309" i="1"/>
  <c r="AD309" i="1"/>
  <c r="U307" i="1"/>
  <c r="AD307" i="1" s="1"/>
  <c r="BU39" i="1"/>
  <c r="AT114" i="1"/>
  <c r="AR313" i="1"/>
  <c r="K39" i="1"/>
  <c r="N115" i="1"/>
  <c r="M114" i="1"/>
  <c r="N114" i="1" s="1"/>
  <c r="K186" i="1"/>
  <c r="N186" i="1"/>
  <c r="N122" i="1"/>
  <c r="M299" i="1"/>
  <c r="M36" i="1"/>
  <c r="N862" i="1"/>
  <c r="M25" i="1"/>
  <c r="N25" i="1" s="1"/>
  <c r="N66" i="1"/>
  <c r="M287" i="1"/>
  <c r="N287" i="1" s="1"/>
  <c r="M64" i="1"/>
  <c r="N64" i="1" s="1"/>
  <c r="R60" i="1"/>
  <c r="Q35" i="1"/>
  <c r="AY125" i="1"/>
  <c r="BX219" i="1"/>
  <c r="BT219" i="1" s="1"/>
  <c r="AT36" i="1"/>
  <c r="Q61" i="1"/>
  <c r="R871" i="1"/>
  <c r="AU60" i="1"/>
  <c r="AT35" i="1"/>
  <c r="AT309" i="1"/>
  <c r="AU739" i="1"/>
  <c r="AR443" i="1"/>
  <c r="AR455" i="1"/>
  <c r="AS621" i="1"/>
  <c r="CE621" i="1"/>
  <c r="AP403" i="1"/>
  <c r="BB220" i="1"/>
  <c r="AR27" i="1"/>
  <c r="AS27" i="1" s="1"/>
  <c r="AU27" i="1"/>
  <c r="AX60" i="1"/>
  <c r="AX35" i="1" s="1"/>
  <c r="AZ221" i="1"/>
  <c r="AR394" i="1"/>
  <c r="AR773" i="1"/>
  <c r="AT325" i="1"/>
  <c r="AR878" i="1"/>
  <c r="CE878" i="1"/>
  <c r="AT315" i="1"/>
  <c r="BB66" i="1"/>
  <c r="AR392" i="1"/>
  <c r="BB169" i="1"/>
  <c r="CE169" i="1" s="1"/>
  <c r="CE171" i="1"/>
  <c r="AR186" i="1"/>
  <c r="AU186" i="1"/>
  <c r="AZ114" i="1"/>
  <c r="AX299" i="1"/>
  <c r="AX306" i="1" s="1"/>
  <c r="AY122" i="1"/>
  <c r="CE864" i="1"/>
  <c r="AR962" i="1"/>
  <c r="AZ225" i="1"/>
  <c r="AX61" i="1"/>
  <c r="AR879" i="1"/>
  <c r="CE879" i="1"/>
  <c r="AT221" i="1"/>
  <c r="AR856" i="1"/>
  <c r="CE856" i="1"/>
  <c r="BB59" i="1"/>
  <c r="CE59" i="1" s="1"/>
  <c r="CE870" i="1"/>
  <c r="AZ780" i="1"/>
  <c r="AZ1102" i="1"/>
  <c r="AR345" i="1"/>
  <c r="AS345" i="1" s="1"/>
  <c r="AR883" i="1"/>
  <c r="CE883" i="1"/>
  <c r="AT185" i="1"/>
  <c r="AU190" i="1"/>
  <c r="AZ220" i="1"/>
  <c r="BB840" i="1"/>
  <c r="BB45" i="1"/>
  <c r="AP775" i="1"/>
  <c r="AP841" i="1" s="1"/>
  <c r="AR424" i="1"/>
  <c r="AS617" i="1"/>
  <c r="CE617" i="1"/>
  <c r="K773" i="1"/>
  <c r="AE329" i="1"/>
  <c r="AT45" i="1"/>
  <c r="AU45" i="1" s="1"/>
  <c r="K60" i="1"/>
  <c r="K35" i="1" s="1"/>
  <c r="N60" i="1"/>
  <c r="AR449" i="1"/>
  <c r="AT666" i="1"/>
  <c r="AU633" i="1"/>
  <c r="AX780" i="1"/>
  <c r="AY781" i="1"/>
  <c r="AE727" i="1"/>
  <c r="AF727" i="1" s="1"/>
  <c r="AH727" i="1"/>
  <c r="AR823" i="1"/>
  <c r="BA823" i="1"/>
  <c r="AP869" i="1"/>
  <c r="AP60" i="1" s="1"/>
  <c r="AP35" i="1" s="1"/>
  <c r="S64" i="1"/>
  <c r="S40" i="1" s="1"/>
  <c r="M667" i="1"/>
  <c r="U286" i="1"/>
  <c r="BY58" i="1"/>
  <c r="BY34" i="1" s="1"/>
  <c r="AZ66" i="1"/>
  <c r="AZ64" i="1" s="1"/>
  <c r="U839" i="1"/>
  <c r="U867" i="1" s="1"/>
  <c r="U202" i="1"/>
  <c r="U199" i="1" s="1"/>
  <c r="U219" i="1"/>
  <c r="BZ867" i="1"/>
  <c r="BZ57" i="1" s="1"/>
  <c r="BZ32" i="1" s="1"/>
  <c r="AZ772" i="1"/>
  <c r="K97" i="1"/>
  <c r="K94" i="1"/>
  <c r="K93" i="1"/>
  <c r="K424" i="1"/>
  <c r="AR864" i="1"/>
  <c r="AS864" i="1" s="1"/>
  <c r="U836" i="1"/>
  <c r="U48" i="1" s="1"/>
  <c r="BY772" i="1"/>
  <c r="BY771" i="1" s="1"/>
  <c r="BY47" i="1" s="1"/>
  <c r="BX36" i="1"/>
  <c r="BX836" i="1"/>
  <c r="BX779" i="1"/>
  <c r="BX778" i="1" s="1"/>
  <c r="K338" i="1"/>
  <c r="BZ220" i="1"/>
  <c r="BU220" i="1" s="1"/>
  <c r="AR39" i="1"/>
  <c r="K869" i="1"/>
  <c r="K394" i="1"/>
  <c r="K72" i="1"/>
  <c r="BU223" i="1"/>
  <c r="AU35" i="1"/>
  <c r="M467" i="1"/>
  <c r="K467" i="1" s="1"/>
  <c r="S58" i="1"/>
  <c r="S34" i="1" s="1"/>
  <c r="S114" i="1"/>
  <c r="AE965" i="1"/>
  <c r="K562" i="1"/>
  <c r="AD868" i="1"/>
  <c r="AZ312" i="1"/>
  <c r="BA312" i="1" s="1"/>
  <c r="AE392" i="1"/>
  <c r="AG678" i="1"/>
  <c r="AG671" i="1"/>
  <c r="AE671" i="1" s="1"/>
  <c r="AE713" i="1"/>
  <c r="S48" i="1"/>
  <c r="BB48" i="1"/>
  <c r="BB202" i="1"/>
  <c r="AR190" i="1"/>
  <c r="AZ219" i="1"/>
  <c r="Q779" i="1"/>
  <c r="Q836" i="1" s="1"/>
  <c r="AR223" i="1"/>
  <c r="K299" i="1"/>
  <c r="M536" i="1"/>
  <c r="K540" i="1"/>
  <c r="AR541" i="1"/>
  <c r="AP716" i="1"/>
  <c r="BY219" i="1"/>
  <c r="AR326" i="1"/>
  <c r="BV48" i="1"/>
  <c r="BZ58" i="1"/>
  <c r="BZ34" i="1" s="1"/>
  <c r="BV779" i="1"/>
  <c r="BV778" i="1" s="1"/>
  <c r="AT667" i="1"/>
  <c r="AR781" i="1"/>
  <c r="BV667" i="1"/>
  <c r="AT314" i="1"/>
  <c r="AU314" i="1" s="1"/>
  <c r="U114" i="1"/>
  <c r="BU202" i="1"/>
  <c r="BU169" i="1"/>
  <c r="K227" i="1"/>
  <c r="BY1021" i="1"/>
  <c r="BY1015" i="1" s="1"/>
  <c r="BU123" i="1"/>
  <c r="K122" i="1"/>
  <c r="BU116" i="1"/>
  <c r="BU122" i="1"/>
  <c r="BX299" i="1"/>
  <c r="BU299" i="1" s="1"/>
  <c r="BX64" i="1"/>
  <c r="BZ198" i="1"/>
  <c r="BU198" i="1" s="1"/>
  <c r="BU199" i="1"/>
  <c r="K116" i="1"/>
  <c r="K115" i="1"/>
  <c r="S287" i="1"/>
  <c r="S839" i="1" s="1"/>
  <c r="S867" i="1" s="1"/>
  <c r="K78" i="1"/>
  <c r="K80" i="1"/>
  <c r="BV64" i="1"/>
  <c r="BV40" i="1" s="1"/>
  <c r="BU66" i="1"/>
  <c r="BZ64" i="1"/>
  <c r="BZ40" i="1" s="1"/>
  <c r="BZ288" i="1"/>
  <c r="BZ286" i="1" s="1"/>
  <c r="BX287" i="1"/>
  <c r="AY66" i="1"/>
  <c r="BV114" i="1"/>
  <c r="BU115" i="1"/>
  <c r="K223" i="1"/>
  <c r="BY64" i="1"/>
  <c r="BY40" i="1" s="1"/>
  <c r="BU65" i="1"/>
  <c r="K221" i="1"/>
  <c r="K224" i="1"/>
  <c r="BU901" i="1"/>
  <c r="BX114" i="1"/>
  <c r="U64" i="1"/>
  <c r="U40" i="1" s="1"/>
  <c r="K201" i="1"/>
  <c r="K200" i="1"/>
  <c r="U45" i="1"/>
  <c r="U171" i="1"/>
  <c r="U169" i="1" s="1"/>
  <c r="K169" i="1" s="1"/>
  <c r="K46" i="1"/>
  <c r="M46" i="1"/>
  <c r="N46" i="1" s="1"/>
  <c r="K911" i="1"/>
  <c r="BV1004" i="1"/>
  <c r="BU1005" i="1"/>
  <c r="BX288" i="1"/>
  <c r="BZ312" i="1"/>
  <c r="S772" i="1"/>
  <c r="S838" i="1" s="1"/>
  <c r="S866" i="1" s="1"/>
  <c r="S865" i="1" s="1"/>
  <c r="BV36" i="1"/>
  <c r="AR540" i="1"/>
  <c r="BX314" i="1"/>
  <c r="AE341" i="1"/>
  <c r="AZ1015" i="1"/>
  <c r="AZ1042" i="1" s="1"/>
  <c r="AZ307" i="1"/>
  <c r="M678" i="1"/>
  <c r="M671" i="1"/>
  <c r="K671" i="1" s="1"/>
  <c r="BU869" i="1"/>
  <c r="BV60" i="1"/>
  <c r="BU60" i="1" s="1"/>
  <c r="AR678" i="1"/>
  <c r="S1015" i="1"/>
  <c r="S1024" i="1" s="1"/>
  <c r="BC1019" i="1"/>
  <c r="BV678" i="1"/>
  <c r="BV671" i="1"/>
  <c r="BU671" i="1" s="1"/>
  <c r="AR677" i="1"/>
  <c r="K225" i="1"/>
  <c r="BZ1015" i="1"/>
  <c r="BZ1028" i="1"/>
  <c r="BU1028" i="1" s="1"/>
  <c r="BU1029" i="1"/>
  <c r="AE326" i="1"/>
  <c r="BV315" i="1"/>
  <c r="BY312" i="1"/>
  <c r="BU200" i="1"/>
  <c r="U198" i="1"/>
  <c r="M903" i="1"/>
  <c r="M901" i="1" s="1"/>
  <c r="BV1013" i="1"/>
  <c r="BV53" i="1" s="1"/>
  <c r="BU46" i="1"/>
  <c r="BV46" i="1"/>
  <c r="K546" i="1"/>
  <c r="L546" i="1" s="1"/>
  <c r="AE340" i="1"/>
  <c r="AE338" i="1"/>
  <c r="BU203" i="1"/>
  <c r="BV288" i="1"/>
  <c r="BV287" i="1"/>
  <c r="K125" i="1"/>
  <c r="L125" i="1" s="1"/>
  <c r="Q840" i="1"/>
  <c r="Q868" i="1" s="1"/>
  <c r="M779" i="1"/>
  <c r="M836" i="1" s="1"/>
  <c r="N836" i="1" s="1"/>
  <c r="BZ48" i="1"/>
  <c r="BY839" i="1"/>
  <c r="BY867" i="1" s="1"/>
  <c r="BY57" i="1" s="1"/>
  <c r="BZ1017" i="1"/>
  <c r="BZ1016" i="1"/>
  <c r="BY307" i="1"/>
  <c r="BX58" i="1"/>
  <c r="BX34" i="1" s="1"/>
  <c r="AR125" i="1"/>
  <c r="AS125" i="1" s="1"/>
  <c r="AT536" i="1"/>
  <c r="AR802" i="1"/>
  <c r="BB64" i="1"/>
  <c r="AT1005" i="1"/>
  <c r="AU1005" i="1" s="1"/>
  <c r="AT901" i="1"/>
  <c r="AT183" i="1"/>
  <c r="AP65" i="1"/>
  <c r="AR115" i="1"/>
  <c r="BB312" i="1"/>
  <c r="CE312" i="1" s="1"/>
  <c r="AR68" i="1"/>
  <c r="BB1022" i="1"/>
  <c r="BB1019" i="1"/>
  <c r="CE1019" i="1" s="1"/>
  <c r="AZ58" i="1"/>
  <c r="AZ34" i="1" s="1"/>
  <c r="AR73" i="1"/>
  <c r="AR72" i="1"/>
  <c r="BB1015" i="1"/>
  <c r="AR317" i="1"/>
  <c r="AS317" i="1" s="1"/>
  <c r="K211" i="1"/>
  <c r="K326" i="1"/>
  <c r="M325" i="1"/>
  <c r="K325" i="1" s="1"/>
  <c r="K66" i="1"/>
  <c r="K123" i="1"/>
  <c r="L123" i="1" s="1"/>
  <c r="S1019" i="1"/>
  <c r="S1016" i="1" s="1"/>
  <c r="S1043" i="1" s="1"/>
  <c r="R867" i="1"/>
  <c r="K184" i="1"/>
  <c r="L184" i="1" s="1"/>
  <c r="U901" i="1"/>
  <c r="U875" i="1" s="1"/>
  <c r="U1006" i="1"/>
  <c r="K588" i="1"/>
  <c r="K917" i="1"/>
  <c r="M205" i="1"/>
  <c r="N205" i="1" s="1"/>
  <c r="K209" i="1"/>
  <c r="K117" i="1"/>
  <c r="M739" i="1"/>
  <c r="K1028" i="1"/>
  <c r="K1029" i="1"/>
  <c r="K553" i="1"/>
  <c r="BH1114" i="1"/>
  <c r="BF1114" i="1"/>
  <c r="BB58" i="1" l="1"/>
  <c r="BB34" i="1" s="1"/>
  <c r="BB868" i="1"/>
  <c r="M306" i="1"/>
  <c r="K306" i="1" s="1"/>
  <c r="L306" i="1" s="1"/>
  <c r="N299" i="1"/>
  <c r="Q307" i="1"/>
  <c r="R307" i="1" s="1"/>
  <c r="Q772" i="1"/>
  <c r="R309" i="1"/>
  <c r="AR60" i="1"/>
  <c r="AR35" i="1" s="1"/>
  <c r="N307" i="1"/>
  <c r="N306" i="1"/>
  <c r="AR220" i="1"/>
  <c r="AR59" i="1"/>
  <c r="M304" i="1"/>
  <c r="N304" i="1" s="1"/>
  <c r="M286" i="1"/>
  <c r="U57" i="1"/>
  <c r="U32" i="1" s="1"/>
  <c r="AD867" i="1"/>
  <c r="AX779" i="1"/>
  <c r="AX778" i="1"/>
  <c r="AX836" i="1" s="1"/>
  <c r="AY836" i="1" s="1"/>
  <c r="AY306" i="1"/>
  <c r="S837" i="1"/>
  <c r="T837" i="1" s="1"/>
  <c r="T838" i="1"/>
  <c r="AH309" i="1"/>
  <c r="AT312" i="1"/>
  <c r="AU312" i="1" s="1"/>
  <c r="R61" i="1"/>
  <c r="Q36" i="1"/>
  <c r="AU315" i="1"/>
  <c r="AT310" i="1"/>
  <c r="AT307" i="1" s="1"/>
  <c r="AX36" i="1"/>
  <c r="AZ779" i="1"/>
  <c r="AZ778" i="1" s="1"/>
  <c r="BA778" i="1" s="1"/>
  <c r="AZ771" i="1"/>
  <c r="BB779" i="1"/>
  <c r="CE779" i="1" s="1"/>
  <c r="CE25" i="1"/>
  <c r="CE862" i="1"/>
  <c r="AR325" i="1"/>
  <c r="AR901" i="1"/>
  <c r="AR202" i="1"/>
  <c r="CE202" i="1"/>
  <c r="AR185" i="1"/>
  <c r="AU185" i="1"/>
  <c r="AY299" i="1"/>
  <c r="BB1020" i="1"/>
  <c r="CE1020" i="1" s="1"/>
  <c r="CE1022" i="1"/>
  <c r="BB40" i="1"/>
  <c r="BX286" i="1"/>
  <c r="AU114" i="1"/>
  <c r="AZ45" i="1"/>
  <c r="AR225" i="1"/>
  <c r="AR45" i="1" s="1"/>
  <c r="AR169" i="1"/>
  <c r="AR123" i="1"/>
  <c r="AS123" i="1" s="1"/>
  <c r="AY123" i="1"/>
  <c r="AY114" i="1"/>
  <c r="AY116" i="1"/>
  <c r="AZ836" i="1"/>
  <c r="BA836" i="1" s="1"/>
  <c r="AZ40" i="1"/>
  <c r="BB1024" i="1"/>
  <c r="CE1015" i="1"/>
  <c r="AR801" i="1"/>
  <c r="AR183" i="1"/>
  <c r="AU183" i="1"/>
  <c r="AT219" i="1"/>
  <c r="AP713" i="1"/>
  <c r="AY780" i="1"/>
  <c r="AE393" i="1"/>
  <c r="V869" i="1"/>
  <c r="AY200" i="1"/>
  <c r="AY203" i="1"/>
  <c r="AY779" i="1"/>
  <c r="BV839" i="1"/>
  <c r="BV867" i="1" s="1"/>
  <c r="BV286" i="1"/>
  <c r="K1043" i="1"/>
  <c r="BU288" i="1"/>
  <c r="K67" i="1"/>
  <c r="BX309" i="1"/>
  <c r="BV314" i="1"/>
  <c r="BV312" i="1" s="1"/>
  <c r="K114" i="1"/>
  <c r="BB199" i="1"/>
  <c r="CE199" i="1" s="1"/>
  <c r="Q57" i="1"/>
  <c r="Q32" i="1" s="1"/>
  <c r="R32" i="1" s="1"/>
  <c r="AG677" i="1"/>
  <c r="AE677" i="1" s="1"/>
  <c r="AE678" i="1"/>
  <c r="T866" i="1"/>
  <c r="K781" i="1"/>
  <c r="AY316" i="1"/>
  <c r="K552" i="1"/>
  <c r="M839" i="1"/>
  <c r="M867" i="1" s="1"/>
  <c r="AT316" i="1"/>
  <c r="M1005" i="1"/>
  <c r="K1005" i="1" s="1"/>
  <c r="S1042" i="1"/>
  <c r="K1042" i="1" s="1"/>
  <c r="K903" i="1"/>
  <c r="BU114" i="1"/>
  <c r="Y735" i="1"/>
  <c r="BU287" i="1"/>
  <c r="S771" i="1"/>
  <c r="S47" i="1" s="1"/>
  <c r="BX839" i="1"/>
  <c r="AY64" i="1"/>
  <c r="K219" i="1"/>
  <c r="S57" i="1"/>
  <c r="S32" i="1" s="1"/>
  <c r="BU64" i="1"/>
  <c r="BU40" i="1" s="1"/>
  <c r="K205" i="1"/>
  <c r="K538" i="1"/>
  <c r="R840" i="1"/>
  <c r="BV35" i="1"/>
  <c r="BU35" i="1" s="1"/>
  <c r="AR67" i="1"/>
  <c r="K45" i="1"/>
  <c r="M45" i="1"/>
  <c r="N45" i="1" s="1"/>
  <c r="K678" i="1"/>
  <c r="M677" i="1"/>
  <c r="K677" i="1" s="1"/>
  <c r="BC1016" i="1"/>
  <c r="BU315" i="1"/>
  <c r="BV774" i="1"/>
  <c r="BU774" i="1" s="1"/>
  <c r="BV310" i="1"/>
  <c r="BV840" i="1" s="1"/>
  <c r="BZ1024" i="1"/>
  <c r="BZ1023" i="1" s="1"/>
  <c r="BU678" i="1"/>
  <c r="BV677" i="1"/>
  <c r="BU677" i="1" s="1"/>
  <c r="AE317" i="1"/>
  <c r="AF317" i="1" s="1"/>
  <c r="BZ1014" i="1"/>
  <c r="BZ1013" i="1" s="1"/>
  <c r="BZ53" i="1" s="1"/>
  <c r="BX312" i="1"/>
  <c r="BY1042" i="1"/>
  <c r="BB1016" i="1"/>
  <c r="CE1016" i="1" s="1"/>
  <c r="BB1017" i="1"/>
  <c r="CE1017" i="1" s="1"/>
  <c r="AR65" i="1"/>
  <c r="AR1005" i="1"/>
  <c r="AT1004" i="1"/>
  <c r="AR116" i="1"/>
  <c r="AR114" i="1"/>
  <c r="K780" i="1"/>
  <c r="M203" i="1"/>
  <c r="N203" i="1" s="1"/>
  <c r="K779" i="1"/>
  <c r="K901" i="1"/>
  <c r="S1014" i="1"/>
  <c r="K1006" i="1"/>
  <c r="U1004" i="1"/>
  <c r="U1007" i="1" s="1"/>
  <c r="K536" i="1"/>
  <c r="K537" i="1"/>
  <c r="K287" i="1"/>
  <c r="M840" i="1"/>
  <c r="M868" i="1" s="1"/>
  <c r="K315" i="1"/>
  <c r="K317" i="1"/>
  <c r="AT838" i="1" l="1"/>
  <c r="AT837" i="1" s="1"/>
  <c r="BU839" i="1"/>
  <c r="N286" i="1"/>
  <c r="Q771" i="1"/>
  <c r="R771" i="1" s="1"/>
  <c r="R772" i="1"/>
  <c r="J286" i="1"/>
  <c r="L286" i="1"/>
  <c r="M303" i="1"/>
  <c r="K304" i="1"/>
  <c r="L304" i="1" s="1"/>
  <c r="N867" i="1"/>
  <c r="N839" i="1"/>
  <c r="AY778" i="1"/>
  <c r="K774" i="1"/>
  <c r="AT840" i="1"/>
  <c r="AT868" i="1" s="1"/>
  <c r="AZ48" i="1"/>
  <c r="AZ838" i="1"/>
  <c r="AZ839" i="1"/>
  <c r="AZ867" i="1" s="1"/>
  <c r="AE325" i="1"/>
  <c r="BB1023" i="1"/>
  <c r="CE1023" i="1" s="1"/>
  <c r="CE1024" i="1"/>
  <c r="BB839" i="1"/>
  <c r="BB867" i="1" s="1"/>
  <c r="AZ47" i="1"/>
  <c r="J317" i="1"/>
  <c r="L317" i="1"/>
  <c r="R57" i="1"/>
  <c r="BU286" i="1"/>
  <c r="BT288" i="1"/>
  <c r="AP317" i="1"/>
  <c r="AP316" i="1" s="1"/>
  <c r="BU314" i="1"/>
  <c r="M1004" i="1"/>
  <c r="K1004" i="1" s="1"/>
  <c r="S1041" i="1"/>
  <c r="S36" i="1" s="1"/>
  <c r="BB198" i="1"/>
  <c r="AR199" i="1"/>
  <c r="AS199" i="1" s="1"/>
  <c r="Q58" i="1"/>
  <c r="Q34" i="1" s="1"/>
  <c r="R34" i="1" s="1"/>
  <c r="AR316" i="1"/>
  <c r="S56" i="1"/>
  <c r="S31" i="1" s="1"/>
  <c r="AE316" i="1"/>
  <c r="K316" i="1"/>
  <c r="BT839" i="1"/>
  <c r="BT867" i="1" s="1"/>
  <c r="BT57" i="1" s="1"/>
  <c r="BT32" i="1" s="1"/>
  <c r="Y776" i="1"/>
  <c r="Y772" i="1"/>
  <c r="BX867" i="1"/>
  <c r="BX57" i="1" s="1"/>
  <c r="BX32" i="1" s="1"/>
  <c r="K203" i="1"/>
  <c r="K1007" i="1"/>
  <c r="BU312" i="1"/>
  <c r="BB1014" i="1"/>
  <c r="BC1014" i="1"/>
  <c r="BU310" i="1"/>
  <c r="BV868" i="1"/>
  <c r="BU1042" i="1"/>
  <c r="K778" i="1"/>
  <c r="BV57" i="1"/>
  <c r="BV32" i="1" s="1"/>
  <c r="BX772" i="1"/>
  <c r="BX838" i="1" s="1"/>
  <c r="BX307" i="1"/>
  <c r="AT779" i="1"/>
  <c r="AU779" i="1" s="1"/>
  <c r="AU836" i="1"/>
  <c r="AR780" i="1"/>
  <c r="AR288" i="1"/>
  <c r="AX287" i="1"/>
  <c r="AX304" i="1" s="1"/>
  <c r="AX303" i="1" s="1"/>
  <c r="K836" i="1"/>
  <c r="M48" i="1"/>
  <c r="N48" i="1" s="1"/>
  <c r="K839" i="1"/>
  <c r="S24" i="1"/>
  <c r="T24" i="1" s="1"/>
  <c r="K314" i="1"/>
  <c r="K310" i="1"/>
  <c r="S1013" i="1"/>
  <c r="S53" i="1" s="1"/>
  <c r="K1014" i="1"/>
  <c r="K1013" i="1" s="1"/>
  <c r="K53" i="1" s="1"/>
  <c r="J209" i="1"/>
  <c r="J212" i="1"/>
  <c r="J197" i="1"/>
  <c r="AY303" i="1" l="1"/>
  <c r="AR303" i="1"/>
  <c r="AS303" i="1" s="1"/>
  <c r="AZ866" i="1"/>
  <c r="AZ865" i="1" s="1"/>
  <c r="L303" i="1"/>
  <c r="N303" i="1"/>
  <c r="K867" i="1"/>
  <c r="AY304" i="1"/>
  <c r="AT58" i="1"/>
  <c r="AT34" i="1" s="1"/>
  <c r="S30" i="1"/>
  <c r="T30" i="1" s="1"/>
  <c r="T31" i="1"/>
  <c r="K868" i="1"/>
  <c r="R868" i="1"/>
  <c r="S55" i="1"/>
  <c r="T865" i="1"/>
  <c r="AZ837" i="1"/>
  <c r="BA838" i="1"/>
  <c r="AR198" i="1"/>
  <c r="CE198" i="1"/>
  <c r="BB1013" i="1"/>
  <c r="CE1014" i="1"/>
  <c r="R58" i="1"/>
  <c r="AX286" i="1"/>
  <c r="AR286" i="1" s="1"/>
  <c r="AY287" i="1"/>
  <c r="AP780" i="1"/>
  <c r="T56" i="1"/>
  <c r="K1041" i="1"/>
  <c r="BU57" i="1"/>
  <c r="K48" i="1"/>
  <c r="J211" i="1"/>
  <c r="BU867" i="1"/>
  <c r="Y771" i="1"/>
  <c r="Y47" i="1" s="1"/>
  <c r="Y838" i="1"/>
  <c r="Y61" i="1"/>
  <c r="Y36" i="1" s="1"/>
  <c r="Y871" i="1"/>
  <c r="J208" i="1"/>
  <c r="J207" i="1" s="1"/>
  <c r="BU840" i="1"/>
  <c r="BU868" i="1"/>
  <c r="BV58" i="1"/>
  <c r="BU58" i="1" s="1"/>
  <c r="AZ56" i="1"/>
  <c r="AZ31" i="1" s="1"/>
  <c r="AE1043" i="1"/>
  <c r="K312" i="1"/>
  <c r="BX771" i="1"/>
  <c r="AR836" i="1"/>
  <c r="AT48" i="1"/>
  <c r="AU48" i="1" s="1"/>
  <c r="AR779" i="1"/>
  <c r="AX839" i="1"/>
  <c r="K840" i="1"/>
  <c r="M58" i="1"/>
  <c r="Q838" i="1"/>
  <c r="M57" i="1"/>
  <c r="J196" i="1"/>
  <c r="J195" i="1" s="1"/>
  <c r="J142" i="1"/>
  <c r="J141" i="1"/>
  <c r="AY839" i="1" l="1"/>
  <c r="AX867" i="1"/>
  <c r="Q837" i="1"/>
  <c r="Q866" i="1"/>
  <c r="Q865" i="1" s="1"/>
  <c r="BA866" i="1"/>
  <c r="R838" i="1"/>
  <c r="T55" i="1"/>
  <c r="S22" i="1"/>
  <c r="T22" i="1" s="1"/>
  <c r="BA837" i="1"/>
  <c r="M34" i="1"/>
  <c r="N57" i="1"/>
  <c r="M32" i="1"/>
  <c r="N32" i="1" s="1"/>
  <c r="BB53" i="1"/>
  <c r="CE1013" i="1"/>
  <c r="BB57" i="1"/>
  <c r="BB32" i="1" s="1"/>
  <c r="AZ57" i="1"/>
  <c r="BA865" i="1"/>
  <c r="AR778" i="1"/>
  <c r="AU778" i="1"/>
  <c r="AY286" i="1"/>
  <c r="BA31" i="1"/>
  <c r="BA56" i="1"/>
  <c r="K57" i="1"/>
  <c r="K58" i="1"/>
  <c r="M838" i="1"/>
  <c r="AR48" i="1"/>
  <c r="BC1013" i="1"/>
  <c r="Y837" i="1"/>
  <c r="Y866" i="1"/>
  <c r="J140" i="1"/>
  <c r="BV34" i="1"/>
  <c r="BU34" i="1" s="1"/>
  <c r="AE1041" i="1"/>
  <c r="BX837" i="1"/>
  <c r="BX24" i="1" s="1"/>
  <c r="S1101" i="1"/>
  <c r="S1097" i="1"/>
  <c r="S1099" i="1"/>
  <c r="S6" i="1"/>
  <c r="K32" i="1" l="1"/>
  <c r="L32" i="1" s="1"/>
  <c r="R866" i="1"/>
  <c r="N838" i="1"/>
  <c r="M866" i="1"/>
  <c r="M865" i="1" s="1"/>
  <c r="Q56" i="1"/>
  <c r="Q31" i="1" s="1"/>
  <c r="Q30" i="1" s="1"/>
  <c r="R30" i="1" s="1"/>
  <c r="AZ1097" i="1"/>
  <c r="AZ1101" i="1"/>
  <c r="AZ55" i="1"/>
  <c r="AZ1099" i="1"/>
  <c r="Q55" i="1"/>
  <c r="Q22" i="1" s="1"/>
  <c r="R865" i="1"/>
  <c r="AY867" i="1"/>
  <c r="K34" i="1"/>
  <c r="BC53" i="1"/>
  <c r="Y56" i="1"/>
  <c r="Y865" i="1"/>
  <c r="Y55" i="1" s="1"/>
  <c r="AX57" i="1"/>
  <c r="M47" i="1"/>
  <c r="N47" i="1" s="1"/>
  <c r="J855" i="1"/>
  <c r="BF1093" i="1"/>
  <c r="BF1110" i="1" s="1"/>
  <c r="N866" i="1" l="1"/>
  <c r="R56" i="1"/>
  <c r="R31" i="1"/>
  <c r="Q24" i="1"/>
  <c r="R24" i="1" s="1"/>
  <c r="R837" i="1"/>
  <c r="R22" i="1"/>
  <c r="BA55" i="1"/>
  <c r="R55" i="1"/>
  <c r="AY57" i="1"/>
  <c r="AX32" i="1"/>
  <c r="AY32" i="1" s="1"/>
  <c r="AB831" i="1"/>
  <c r="D831" i="1"/>
  <c r="R831" i="1" l="1"/>
  <c r="AN831" i="1"/>
  <c r="AS831" i="1"/>
  <c r="L831" i="1"/>
  <c r="BC831" i="1"/>
  <c r="AE831" i="1"/>
  <c r="AF831" i="1" s="1"/>
  <c r="BH831" i="1"/>
  <c r="AT846" i="1"/>
  <c r="AT862" i="1" s="1"/>
  <c r="BE831" i="1" l="1"/>
  <c r="BF846" i="1"/>
  <c r="BO846" i="1" s="1"/>
  <c r="BN846" i="1" s="1"/>
  <c r="AU863" i="1"/>
  <c r="AT845" i="1"/>
  <c r="AY846" i="1"/>
  <c r="AU862" i="1" l="1"/>
  <c r="AT25" i="1"/>
  <c r="AU25" i="1" s="1"/>
  <c r="BN831" i="1"/>
  <c r="BY831" i="1"/>
  <c r="BU831" i="1" s="1"/>
  <c r="AX863" i="1"/>
  <c r="AX25" i="1"/>
  <c r="AX845" i="1"/>
  <c r="AR845" i="1" s="1"/>
  <c r="AE845" i="1"/>
  <c r="BG846" i="1"/>
  <c r="AE846" i="1"/>
  <c r="BS1036" i="1"/>
  <c r="BN1036" i="1" s="1"/>
  <c r="BM1036" i="1"/>
  <c r="BJ1036" i="1" s="1"/>
  <c r="BI1036" i="1"/>
  <c r="BE1036" i="1" s="1"/>
  <c r="AP1036" i="1"/>
  <c r="AC1036" i="1"/>
  <c r="Z1036" i="1" s="1"/>
  <c r="V1036" i="1"/>
  <c r="BI911" i="1"/>
  <c r="BH911" i="1"/>
  <c r="BF911" i="1"/>
  <c r="AC911" i="1"/>
  <c r="AB911" i="1"/>
  <c r="AB903" i="1" s="1"/>
  <c r="AA911" i="1"/>
  <c r="BI910" i="1"/>
  <c r="BH910" i="1"/>
  <c r="BF910" i="1"/>
  <c r="AC910" i="1"/>
  <c r="AB910" i="1"/>
  <c r="AA910" i="1"/>
  <c r="AY863" i="1" l="1"/>
  <c r="AR862" i="1"/>
  <c r="AS862" i="1" s="1"/>
  <c r="AY862" i="1"/>
  <c r="AP846" i="1"/>
  <c r="AP863" i="1" s="1"/>
  <c r="AP862" i="1" s="1"/>
  <c r="AP25" i="1" s="1"/>
  <c r="AR863" i="1"/>
  <c r="AS863" i="1" s="1"/>
  <c r="J1036" i="1"/>
  <c r="D1036" i="1"/>
  <c r="Z910" i="1"/>
  <c r="Z911" i="1"/>
  <c r="D910" i="1"/>
  <c r="BE846" i="1"/>
  <c r="BX846" i="1"/>
  <c r="V911" i="1"/>
  <c r="BE911" i="1"/>
  <c r="V910" i="1"/>
  <c r="BE910" i="1"/>
  <c r="AR25" i="1" l="1"/>
  <c r="AS25" i="1" s="1"/>
  <c r="AY25" i="1"/>
  <c r="L1036" i="1"/>
  <c r="AF1036" i="1"/>
  <c r="BX863" i="1"/>
  <c r="BX866" i="1" s="1"/>
  <c r="BX862" i="1"/>
  <c r="BX25" i="1" s="1"/>
  <c r="D1035" i="1"/>
  <c r="J1035" i="1"/>
  <c r="J1028" i="1" s="1"/>
  <c r="BX845" i="1"/>
  <c r="L1035" i="1" l="1"/>
  <c r="AF1035" i="1"/>
  <c r="AR1006" i="1"/>
  <c r="AZ1004" i="1"/>
  <c r="BX865" i="1"/>
  <c r="BX55" i="1" s="1"/>
  <c r="BX22" i="1" s="1"/>
  <c r="BX56" i="1"/>
  <c r="V932" i="1"/>
  <c r="V933" i="1"/>
  <c r="V903" i="1" s="1"/>
  <c r="BA1004" i="1" l="1"/>
  <c r="BX31" i="1"/>
  <c r="BX30" i="1" s="1"/>
  <c r="AZ1022" i="1"/>
  <c r="AZ1019" i="1"/>
  <c r="AZ1016" i="1" s="1"/>
  <c r="AZ1024" i="1"/>
  <c r="AR1004" i="1"/>
  <c r="BR587" i="1"/>
  <c r="BO587" i="1"/>
  <c r="BF587" i="1"/>
  <c r="V587" i="1"/>
  <c r="AA587" i="1"/>
  <c r="Z587" i="1" s="1"/>
  <c r="D397" i="1"/>
  <c r="D396" i="1"/>
  <c r="AB832" i="1"/>
  <c r="BH832" i="1" s="1"/>
  <c r="AB830" i="1"/>
  <c r="BH830" i="1" s="1"/>
  <c r="D830" i="1"/>
  <c r="D832" i="1"/>
  <c r="D833" i="1"/>
  <c r="AB829" i="1"/>
  <c r="D829" i="1"/>
  <c r="R830" i="1" l="1"/>
  <c r="AN830" i="1"/>
  <c r="R833" i="1"/>
  <c r="AN833" i="1"/>
  <c r="R829" i="1"/>
  <c r="AN829" i="1"/>
  <c r="R832" i="1"/>
  <c r="AN832" i="1"/>
  <c r="AF396" i="1"/>
  <c r="AS396" i="1"/>
  <c r="L396" i="1"/>
  <c r="AF397" i="1"/>
  <c r="AS397" i="1"/>
  <c r="L397" i="1"/>
  <c r="AS830" i="1"/>
  <c r="L830" i="1"/>
  <c r="AS833" i="1"/>
  <c r="L833" i="1"/>
  <c r="AS832" i="1"/>
  <c r="L832" i="1"/>
  <c r="L829" i="1"/>
  <c r="AS829" i="1"/>
  <c r="BE830" i="1"/>
  <c r="BE832" i="1"/>
  <c r="BC829" i="1"/>
  <c r="AE829" i="1"/>
  <c r="AF829" i="1" s="1"/>
  <c r="BC830" i="1"/>
  <c r="AE830" i="1"/>
  <c r="AF830" i="1" s="1"/>
  <c r="BC832" i="1"/>
  <c r="AE832" i="1"/>
  <c r="AF832" i="1" s="1"/>
  <c r="AZ1014" i="1"/>
  <c r="AZ1043" i="1"/>
  <c r="BK587" i="1"/>
  <c r="BJ587" i="1" s="1"/>
  <c r="AZ32" i="1" l="1"/>
  <c r="AZ30" i="1" s="1"/>
  <c r="BY832" i="1"/>
  <c r="BU832" i="1" s="1"/>
  <c r="BN832" i="1"/>
  <c r="BN830" i="1"/>
  <c r="BY830" i="1"/>
  <c r="BU830" i="1" s="1"/>
  <c r="AR1043" i="1"/>
  <c r="AZ1041" i="1"/>
  <c r="AZ1013" i="1"/>
  <c r="AZ53" i="1" s="1"/>
  <c r="AR1014" i="1"/>
  <c r="AR1013" i="1" s="1"/>
  <c r="AR53" i="1" s="1"/>
  <c r="AZ36" i="1" l="1"/>
  <c r="AZ24" i="1"/>
  <c r="BA24" i="1" s="1"/>
  <c r="AZ22" i="1"/>
  <c r="BA22" i="1" s="1"/>
  <c r="BA30" i="1"/>
  <c r="J155" i="1"/>
  <c r="J156" i="1"/>
  <c r="D155" i="1"/>
  <c r="D156" i="1"/>
  <c r="BF862" i="1"/>
  <c r="AF155" i="1" l="1"/>
  <c r="AS155" i="1"/>
  <c r="L155" i="1"/>
  <c r="AF156" i="1"/>
  <c r="AS156" i="1"/>
  <c r="L156" i="1"/>
  <c r="J154" i="1"/>
  <c r="D799" i="1"/>
  <c r="D800" i="1"/>
  <c r="D797" i="1"/>
  <c r="D795" i="1"/>
  <c r="D794" i="1"/>
  <c r="D792" i="1"/>
  <c r="D791" i="1"/>
  <c r="D789" i="1"/>
  <c r="D786" i="1"/>
  <c r="AS786" i="1" s="1"/>
  <c r="BF725" i="1"/>
  <c r="J429" i="1"/>
  <c r="D426" i="1"/>
  <c r="V425" i="1"/>
  <c r="D418" i="1"/>
  <c r="L418" i="1" s="1"/>
  <c r="J395" i="1"/>
  <c r="L795" i="1" l="1"/>
  <c r="R795" i="1"/>
  <c r="R786" i="1"/>
  <c r="L786" i="1"/>
  <c r="R797" i="1"/>
  <c r="L797" i="1"/>
  <c r="L800" i="1"/>
  <c r="R800" i="1"/>
  <c r="L799" i="1"/>
  <c r="R799" i="1"/>
  <c r="R789" i="1"/>
  <c r="L789" i="1"/>
  <c r="R791" i="1"/>
  <c r="L791" i="1"/>
  <c r="R792" i="1"/>
  <c r="L792" i="1"/>
  <c r="R794" i="1"/>
  <c r="L794" i="1"/>
  <c r="AF418" i="1"/>
  <c r="AS418" i="1"/>
  <c r="AF786" i="1"/>
  <c r="AF475" i="1"/>
  <c r="AS475" i="1"/>
  <c r="L475" i="1"/>
  <c r="AF426" i="1"/>
  <c r="L426" i="1"/>
  <c r="AS426" i="1"/>
  <c r="AF795" i="1"/>
  <c r="AS795" i="1"/>
  <c r="AS278" i="1"/>
  <c r="L278" i="1"/>
  <c r="AF278" i="1"/>
  <c r="AF797" i="1"/>
  <c r="AS797" i="1"/>
  <c r="AS800" i="1"/>
  <c r="AF800" i="1"/>
  <c r="AS799" i="1"/>
  <c r="AF799" i="1"/>
  <c r="AF789" i="1"/>
  <c r="AS789" i="1"/>
  <c r="AS791" i="1"/>
  <c r="AF791" i="1"/>
  <c r="AS792" i="1"/>
  <c r="AF792" i="1"/>
  <c r="AF794" i="1"/>
  <c r="AS794" i="1"/>
  <c r="D276" i="1"/>
  <c r="J424" i="1"/>
  <c r="J473" i="1"/>
  <c r="J474" i="1"/>
  <c r="J416" i="1"/>
  <c r="J417" i="1"/>
  <c r="J123" i="1"/>
  <c r="D782" i="1"/>
  <c r="D425" i="1"/>
  <c r="AA425" i="1"/>
  <c r="Z425" i="1" s="1"/>
  <c r="D424" i="1"/>
  <c r="D275" i="1"/>
  <c r="AL276" i="1" l="1"/>
  <c r="R276" i="1"/>
  <c r="AL275" i="1"/>
  <c r="R275" i="1"/>
  <c r="R782" i="1"/>
  <c r="L782" i="1"/>
  <c r="AF424" i="1"/>
  <c r="AS424" i="1"/>
  <c r="AF425" i="1"/>
  <c r="L425" i="1"/>
  <c r="AS425" i="1"/>
  <c r="AF782" i="1"/>
  <c r="AS782" i="1"/>
  <c r="L275" i="1"/>
  <c r="AS275" i="1"/>
  <c r="AF275" i="1"/>
  <c r="AS276" i="1"/>
  <c r="L276" i="1"/>
  <c r="AF276" i="1"/>
  <c r="D783" i="1"/>
  <c r="BF748" i="1"/>
  <c r="BE748" i="1" s="1"/>
  <c r="BG201" i="1"/>
  <c r="BE201" i="1" s="1"/>
  <c r="R783" i="1" l="1"/>
  <c r="L783" i="1"/>
  <c r="AS783" i="1"/>
  <c r="AF783" i="1"/>
  <c r="D202" i="1"/>
  <c r="J202" i="1"/>
  <c r="D781" i="1"/>
  <c r="R781" i="1" s="1"/>
  <c r="BF746" i="1"/>
  <c r="BE746" i="1" s="1"/>
  <c r="AF781" i="1" l="1"/>
  <c r="AS781" i="1"/>
  <c r="L781" i="1"/>
  <c r="AF202" i="1"/>
  <c r="L202" i="1"/>
  <c r="AS202" i="1"/>
  <c r="D201" i="1"/>
  <c r="J201" i="1"/>
  <c r="BI863" i="1"/>
  <c r="BI775" i="1"/>
  <c r="AF201" i="1" l="1"/>
  <c r="AS201" i="1"/>
  <c r="L201" i="1"/>
  <c r="BI841" i="1"/>
  <c r="BI200" i="1"/>
  <c r="BH199" i="1"/>
  <c r="BH198" i="1" s="1"/>
  <c r="BF199" i="1"/>
  <c r="BF198" i="1" s="1"/>
  <c r="BS200" i="1"/>
  <c r="BR200" i="1"/>
  <c r="BM200" i="1"/>
  <c r="BL200" i="1"/>
  <c r="AC200" i="1"/>
  <c r="AB200" i="1"/>
  <c r="J222" i="1"/>
  <c r="BM221" i="1"/>
  <c r="BK221" i="1"/>
  <c r="BE218" i="1"/>
  <c r="J224" i="1"/>
  <c r="BG224" i="1"/>
  <c r="BG221" i="1" s="1"/>
  <c r="BG223" i="1"/>
  <c r="BG220" i="1" s="1"/>
  <c r="BF223" i="1"/>
  <c r="BF220" i="1" s="1"/>
  <c r="BM218" i="1"/>
  <c r="BL218" i="1"/>
  <c r="BK218" i="1"/>
  <c r="V218" i="1"/>
  <c r="D180" i="1"/>
  <c r="BH171" i="1"/>
  <c r="BG171" i="1"/>
  <c r="BF171" i="1"/>
  <c r="BH170" i="1"/>
  <c r="BG170" i="1"/>
  <c r="BF170" i="1"/>
  <c r="AF180" i="1" l="1"/>
  <c r="L180" i="1"/>
  <c r="AS180" i="1"/>
  <c r="BH169" i="1"/>
  <c r="D198" i="1"/>
  <c r="J198" i="1"/>
  <c r="D222" i="1"/>
  <c r="BG219" i="1"/>
  <c r="BJ218" i="1"/>
  <c r="BF169" i="1"/>
  <c r="BG199" i="1"/>
  <c r="BG198" i="1" s="1"/>
  <c r="J221" i="1"/>
  <c r="BG169" i="1"/>
  <c r="D178" i="1"/>
  <c r="AF178" i="1" l="1"/>
  <c r="L178" i="1"/>
  <c r="AS178" i="1"/>
  <c r="AF222" i="1"/>
  <c r="AS222" i="1"/>
  <c r="L222" i="1"/>
  <c r="AF198" i="1"/>
  <c r="AS198" i="1"/>
  <c r="L198" i="1"/>
  <c r="J219" i="1"/>
  <c r="J220" i="1"/>
  <c r="BN180" i="1"/>
  <c r="BJ180" i="1"/>
  <c r="BE180" i="1"/>
  <c r="V180" i="1"/>
  <c r="J180" i="1"/>
  <c r="BN179" i="1"/>
  <c r="BJ179" i="1"/>
  <c r="BE179" i="1"/>
  <c r="V179" i="1"/>
  <c r="J179" i="1"/>
  <c r="D179" i="1"/>
  <c r="BO178" i="1"/>
  <c r="BN178" i="1" s="1"/>
  <c r="BK178" i="1"/>
  <c r="BJ178" i="1" s="1"/>
  <c r="BF178" i="1"/>
  <c r="BE178" i="1" s="1"/>
  <c r="AA178" i="1"/>
  <c r="Z178" i="1" s="1"/>
  <c r="J178" i="1"/>
  <c r="AF179" i="1" l="1"/>
  <c r="AS179" i="1"/>
  <c r="L179" i="1"/>
  <c r="V178" i="1"/>
  <c r="BN177" i="1"/>
  <c r="BJ177" i="1"/>
  <c r="BE177" i="1"/>
  <c r="V177" i="1"/>
  <c r="J177" i="1"/>
  <c r="D177" i="1"/>
  <c r="BN176" i="1"/>
  <c r="BJ176" i="1"/>
  <c r="BE176" i="1"/>
  <c r="AA176" i="1"/>
  <c r="J176" i="1"/>
  <c r="D176" i="1"/>
  <c r="BN175" i="1"/>
  <c r="BJ175" i="1"/>
  <c r="BF175" i="1"/>
  <c r="BE175" i="1" s="1"/>
  <c r="J175" i="1"/>
  <c r="BN174" i="1"/>
  <c r="BJ174" i="1"/>
  <c r="BE174" i="1"/>
  <c r="V174" i="1"/>
  <c r="J174" i="1"/>
  <c r="D174" i="1"/>
  <c r="BN173" i="1"/>
  <c r="BJ173" i="1"/>
  <c r="BE173" i="1"/>
  <c r="AA173" i="1"/>
  <c r="J173" i="1"/>
  <c r="D173" i="1"/>
  <c r="BN172" i="1"/>
  <c r="BJ172" i="1"/>
  <c r="BF172" i="1"/>
  <c r="BE172" i="1" s="1"/>
  <c r="J172" i="1"/>
  <c r="AF174" i="1" l="1"/>
  <c r="AS174" i="1"/>
  <c r="L174" i="1"/>
  <c r="AF177" i="1"/>
  <c r="AS177" i="1"/>
  <c r="L177" i="1"/>
  <c r="AF176" i="1"/>
  <c r="AS176" i="1"/>
  <c r="L176" i="1"/>
  <c r="AF173" i="1"/>
  <c r="AS173" i="1"/>
  <c r="L173" i="1"/>
  <c r="W173" i="1"/>
  <c r="Z173" i="1"/>
  <c r="W176" i="1"/>
  <c r="W175" i="1" s="1"/>
  <c r="V175" i="1" s="1"/>
  <c r="Z176" i="1"/>
  <c r="D171" i="1"/>
  <c r="BE171" i="1"/>
  <c r="J170" i="1"/>
  <c r="D172" i="1"/>
  <c r="AA175" i="1"/>
  <c r="Z175" i="1" s="1"/>
  <c r="D175" i="1"/>
  <c r="AA172" i="1"/>
  <c r="Z172" i="1" s="1"/>
  <c r="V170" i="1"/>
  <c r="AF175" i="1" l="1"/>
  <c r="AS175" i="1"/>
  <c r="L175" i="1"/>
  <c r="AF172" i="1"/>
  <c r="AS172" i="1"/>
  <c r="L172" i="1"/>
  <c r="AF171" i="1"/>
  <c r="AS171" i="1"/>
  <c r="L171" i="1"/>
  <c r="V176" i="1"/>
  <c r="W172" i="1"/>
  <c r="V172" i="1" s="1"/>
  <c r="V173" i="1"/>
  <c r="BH801" i="1" l="1"/>
  <c r="BG801" i="1"/>
  <c r="D803" i="1"/>
  <c r="D811" i="1"/>
  <c r="D810" i="1"/>
  <c r="D806" i="1"/>
  <c r="D805" i="1"/>
  <c r="R805" i="1" l="1"/>
  <c r="L805" i="1"/>
  <c r="L810" i="1"/>
  <c r="R810" i="1"/>
  <c r="L806" i="1"/>
  <c r="R806" i="1"/>
  <c r="L811" i="1"/>
  <c r="R811" i="1"/>
  <c r="L803" i="1"/>
  <c r="R803" i="1"/>
  <c r="AF810" i="1"/>
  <c r="AS810" i="1"/>
  <c r="AF806" i="1"/>
  <c r="AS806" i="1"/>
  <c r="AF805" i="1"/>
  <c r="AS805" i="1"/>
  <c r="AF811" i="1"/>
  <c r="AS811" i="1"/>
  <c r="AF803" i="1"/>
  <c r="AS803" i="1"/>
  <c r="BG836" i="1"/>
  <c r="BQ838" i="1"/>
  <c r="BQ837" i="1" s="1"/>
  <c r="BQ24" i="1" s="1"/>
  <c r="D328" i="1"/>
  <c r="D38" i="1"/>
  <c r="L38" i="1" s="1"/>
  <c r="AF328" i="1" l="1"/>
  <c r="AS328" i="1"/>
  <c r="L328" i="1"/>
  <c r="BQ866" i="1"/>
  <c r="BI315" i="1"/>
  <c r="BI774" i="1" s="1"/>
  <c r="BH315" i="1"/>
  <c r="BH310" i="1" s="1"/>
  <c r="BH840" i="1" s="1"/>
  <c r="BI313" i="1"/>
  <c r="BH313" i="1"/>
  <c r="BG313" i="1"/>
  <c r="BI773" i="1"/>
  <c r="BF313" i="1"/>
  <c r="J439" i="1"/>
  <c r="J438" i="1"/>
  <c r="BF757" i="1"/>
  <c r="BF758" i="1"/>
  <c r="BF311" i="1" s="1"/>
  <c r="BE311" i="1" s="1"/>
  <c r="BF841" i="1"/>
  <c r="BH870" i="1"/>
  <c r="BG870" i="1"/>
  <c r="BF870" i="1"/>
  <c r="BI308" i="1"/>
  <c r="BH308" i="1"/>
  <c r="BF308" i="1"/>
  <c r="V840" i="1"/>
  <c r="V868" i="1" s="1"/>
  <c r="AA840" i="1"/>
  <c r="AB840" i="1"/>
  <c r="AC840" i="1"/>
  <c r="AC312" i="1"/>
  <c r="BI310" i="1" l="1"/>
  <c r="BI840" i="1" s="1"/>
  <c r="BI868" i="1" s="1"/>
  <c r="BQ56" i="1"/>
  <c r="BQ31" i="1" s="1"/>
  <c r="BQ30" i="1" s="1"/>
  <c r="BQ865" i="1"/>
  <c r="BE308" i="1"/>
  <c r="BH314" i="1"/>
  <c r="BI314" i="1"/>
  <c r="BE313" i="1"/>
  <c r="BH868" i="1"/>
  <c r="BQ55" i="1" l="1"/>
  <c r="BQ22" i="1" s="1"/>
  <c r="BH312" i="1"/>
  <c r="BI312" i="1"/>
  <c r="BI1007" i="1"/>
  <c r="BG1007" i="1"/>
  <c r="BI1006" i="1"/>
  <c r="BG1006" i="1"/>
  <c r="BF1006" i="1"/>
  <c r="BI1005" i="1"/>
  <c r="BG1005" i="1"/>
  <c r="D912" i="1"/>
  <c r="BG678" i="1"/>
  <c r="BG677" i="1" s="1"/>
  <c r="BG1004" i="1" l="1"/>
  <c r="BI1004" i="1"/>
  <c r="BE1006" i="1"/>
  <c r="BG315" i="1" l="1"/>
  <c r="D567" i="1"/>
  <c r="AX567" i="1" s="1"/>
  <c r="AR567" i="1" l="1"/>
  <c r="AY567" i="1"/>
  <c r="AX566" i="1"/>
  <c r="L567" i="1"/>
  <c r="AF567" i="1"/>
  <c r="AS567" i="1"/>
  <c r="BG310" i="1"/>
  <c r="BG840" i="1" s="1"/>
  <c r="BG868" i="1" s="1"/>
  <c r="D476" i="1"/>
  <c r="D446" i="1"/>
  <c r="D447" i="1"/>
  <c r="D445" i="1"/>
  <c r="D432" i="1"/>
  <c r="J430" i="1"/>
  <c r="J431" i="1"/>
  <c r="J394" i="1"/>
  <c r="J344" i="1"/>
  <c r="J345" i="1"/>
  <c r="BI209" i="1"/>
  <c r="BH209" i="1"/>
  <c r="BH205" i="1" s="1"/>
  <c r="BG209" i="1"/>
  <c r="BG205" i="1" s="1"/>
  <c r="BF209" i="1"/>
  <c r="BF205" i="1" s="1"/>
  <c r="BI208" i="1"/>
  <c r="BH208" i="1"/>
  <c r="BH204" i="1" s="1"/>
  <c r="BG208" i="1"/>
  <c r="BG204" i="1" s="1"/>
  <c r="BF208" i="1"/>
  <c r="BI207" i="1"/>
  <c r="BH207" i="1"/>
  <c r="BG207" i="1"/>
  <c r="D216" i="1"/>
  <c r="D217" i="1"/>
  <c r="AR566" i="1" l="1"/>
  <c r="AY566" i="1"/>
  <c r="AF432" i="1"/>
  <c r="AS432" i="1"/>
  <c r="L432" i="1"/>
  <c r="AF445" i="1"/>
  <c r="AS445" i="1"/>
  <c r="L445" i="1"/>
  <c r="AF476" i="1"/>
  <c r="AS476" i="1"/>
  <c r="L476" i="1"/>
  <c r="AF447" i="1"/>
  <c r="L447" i="1"/>
  <c r="AS447" i="1"/>
  <c r="AF446" i="1"/>
  <c r="L446" i="1"/>
  <c r="AS446" i="1"/>
  <c r="AF217" i="1"/>
  <c r="AS217" i="1"/>
  <c r="L217" i="1"/>
  <c r="AF216" i="1"/>
  <c r="AS216" i="1"/>
  <c r="L216" i="1"/>
  <c r="J443" i="1"/>
  <c r="J444" i="1"/>
  <c r="J380" i="1"/>
  <c r="J381" i="1"/>
  <c r="D340" i="1"/>
  <c r="BH200" i="1"/>
  <c r="BH203" i="1"/>
  <c r="BG203" i="1"/>
  <c r="BG200" i="1"/>
  <c r="BE208" i="1"/>
  <c r="BE209" i="1"/>
  <c r="J541" i="1"/>
  <c r="J540" i="1" s="1"/>
  <c r="BF204" i="1"/>
  <c r="BE205" i="1"/>
  <c r="BG779" i="1"/>
  <c r="BG778" i="1" s="1"/>
  <c r="BH863" i="1"/>
  <c r="BG863" i="1"/>
  <c r="BF863" i="1"/>
  <c r="BH862" i="1"/>
  <c r="BG862" i="1"/>
  <c r="BF854" i="1"/>
  <c r="BE854" i="1" s="1"/>
  <c r="BS855" i="1"/>
  <c r="BR855" i="1"/>
  <c r="BE855" i="1"/>
  <c r="AA855" i="1"/>
  <c r="Z855" i="1" s="1"/>
  <c r="V855" i="1"/>
  <c r="AS340" i="1" l="1"/>
  <c r="L340" i="1"/>
  <c r="AF340" i="1"/>
  <c r="D338" i="1"/>
  <c r="J338" i="1"/>
  <c r="BE204" i="1"/>
  <c r="BF203" i="1"/>
  <c r="BE203" i="1" s="1"/>
  <c r="BF200" i="1"/>
  <c r="BE200" i="1" s="1"/>
  <c r="BG314" i="1"/>
  <c r="BE38" i="1"/>
  <c r="BI37" i="1"/>
  <c r="BH37" i="1"/>
  <c r="BG37" i="1"/>
  <c r="BF37" i="1"/>
  <c r="BE28" i="1"/>
  <c r="BI27" i="1"/>
  <c r="BH27" i="1"/>
  <c r="BG27" i="1"/>
  <c r="BH25" i="1"/>
  <c r="BG25" i="1"/>
  <c r="BF25" i="1"/>
  <c r="BG1043" i="1"/>
  <c r="BG1042" i="1"/>
  <c r="BI60" i="1"/>
  <c r="BI35" i="1" s="1"/>
  <c r="BH60" i="1"/>
  <c r="BH35" i="1" s="1"/>
  <c r="BG59" i="1"/>
  <c r="BG58" i="1"/>
  <c r="BG34" i="1" s="1"/>
  <c r="BE1114" i="1"/>
  <c r="D1114" i="1"/>
  <c r="BG1041" i="1" l="1"/>
  <c r="J1114" i="1"/>
  <c r="J37" i="1" s="1"/>
  <c r="AF1114" i="1"/>
  <c r="AS1114" i="1"/>
  <c r="L1114" i="1"/>
  <c r="AS338" i="1"/>
  <c r="AF338" i="1"/>
  <c r="L338" i="1"/>
  <c r="J316" i="1"/>
  <c r="BE37" i="1"/>
  <c r="BG309" i="1" l="1"/>
  <c r="BG307" i="1" s="1"/>
  <c r="BG312" i="1"/>
  <c r="BE860" i="1"/>
  <c r="BI859" i="1"/>
  <c r="BH859" i="1"/>
  <c r="BG859" i="1"/>
  <c r="BF859" i="1"/>
  <c r="BH856" i="1"/>
  <c r="BG856" i="1"/>
  <c r="BF856" i="1"/>
  <c r="BI850" i="1"/>
  <c r="BH850" i="1"/>
  <c r="BG850" i="1"/>
  <c r="BF850" i="1"/>
  <c r="BI845" i="1"/>
  <c r="BH845" i="1"/>
  <c r="BG845" i="1"/>
  <c r="BF845" i="1"/>
  <c r="D846" i="1"/>
  <c r="BE762" i="1"/>
  <c r="BE761" i="1"/>
  <c r="D762" i="1"/>
  <c r="D761" i="1"/>
  <c r="BE749" i="1"/>
  <c r="BE720" i="1"/>
  <c r="BE719" i="1"/>
  <c r="D713" i="1"/>
  <c r="J717" i="1"/>
  <c r="J719" i="1"/>
  <c r="J720" i="1"/>
  <c r="D556" i="1"/>
  <c r="D555" i="1"/>
  <c r="D421" i="1"/>
  <c r="L421" i="1" s="1"/>
  <c r="D413" i="1"/>
  <c r="D339" i="1"/>
  <c r="BE184" i="1"/>
  <c r="D142" i="1"/>
  <c r="D141" i="1"/>
  <c r="BF126" i="1"/>
  <c r="BE126" i="1" s="1"/>
  <c r="BI125" i="1"/>
  <c r="BI116" i="1" s="1"/>
  <c r="BH125" i="1"/>
  <c r="BH116" i="1" s="1"/>
  <c r="BG125" i="1"/>
  <c r="BG116" i="1" s="1"/>
  <c r="BF125" i="1"/>
  <c r="BF116" i="1" s="1"/>
  <c r="BI124" i="1"/>
  <c r="BI115" i="1" s="1"/>
  <c r="BH124" i="1"/>
  <c r="BH115" i="1" s="1"/>
  <c r="BG124" i="1"/>
  <c r="BF124" i="1"/>
  <c r="AB64" i="1"/>
  <c r="AC64" i="1"/>
  <c r="BH776" i="1"/>
  <c r="BH871" i="1" s="1"/>
  <c r="BG776" i="1"/>
  <c r="BF776" i="1"/>
  <c r="BF871" i="1" s="1"/>
  <c r="BH775" i="1"/>
  <c r="BH841" i="1" s="1"/>
  <c r="BE841" i="1" s="1"/>
  <c r="BG775" i="1"/>
  <c r="BF775" i="1"/>
  <c r="BF869" i="1" s="1"/>
  <c r="BH774" i="1"/>
  <c r="BG774" i="1"/>
  <c r="BH773" i="1"/>
  <c r="BE817" i="1"/>
  <c r="D817" i="1"/>
  <c r="AU713" i="1" l="1"/>
  <c r="AL713" i="1"/>
  <c r="R817" i="1"/>
  <c r="L817" i="1"/>
  <c r="AF413" i="1"/>
  <c r="L413" i="1"/>
  <c r="AS413" i="1"/>
  <c r="AF141" i="1"/>
  <c r="AS141" i="1"/>
  <c r="L141" i="1"/>
  <c r="AF421" i="1"/>
  <c r="AS421" i="1"/>
  <c r="AF142" i="1"/>
  <c r="AS142" i="1"/>
  <c r="L142" i="1"/>
  <c r="AF817" i="1"/>
  <c r="AS817" i="1"/>
  <c r="J846" i="1"/>
  <c r="L846" i="1"/>
  <c r="AS846" i="1"/>
  <c r="AF846" i="1"/>
  <c r="AS339" i="1"/>
  <c r="AF339" i="1"/>
  <c r="L339" i="1"/>
  <c r="J761" i="1"/>
  <c r="AF761" i="1"/>
  <c r="AS761" i="1"/>
  <c r="L761" i="1"/>
  <c r="J762" i="1"/>
  <c r="AF762" i="1"/>
  <c r="L762" i="1"/>
  <c r="AS762" i="1"/>
  <c r="J713" i="1"/>
  <c r="L713" i="1"/>
  <c r="AS713" i="1"/>
  <c r="AF713" i="1"/>
  <c r="AF555" i="1"/>
  <c r="L555" i="1"/>
  <c r="AS555" i="1"/>
  <c r="AF556" i="1"/>
  <c r="L556" i="1"/>
  <c r="AS556" i="1"/>
  <c r="BH39" i="1"/>
  <c r="BG123" i="1"/>
  <c r="BH123" i="1"/>
  <c r="BG772" i="1"/>
  <c r="BG771" i="1" s="1"/>
  <c r="BI123" i="1"/>
  <c r="BE116" i="1"/>
  <c r="BG39" i="1"/>
  <c r="BG871" i="1"/>
  <c r="BG61" i="1" s="1"/>
  <c r="BG36" i="1" s="1"/>
  <c r="BG869" i="1"/>
  <c r="BE869" i="1" s="1"/>
  <c r="BE859" i="1"/>
  <c r="BF39" i="1"/>
  <c r="BE775" i="1"/>
  <c r="BH114" i="1"/>
  <c r="BH65" i="1"/>
  <c r="BI114" i="1"/>
  <c r="BI65" i="1"/>
  <c r="BE850" i="1"/>
  <c r="BG66" i="1"/>
  <c r="BG287" i="1" s="1"/>
  <c r="BE845" i="1"/>
  <c r="BH66" i="1"/>
  <c r="BH287" i="1" s="1"/>
  <c r="BI66" i="1"/>
  <c r="BI287" i="1" s="1"/>
  <c r="BE124" i="1"/>
  <c r="BI58" i="1"/>
  <c r="BI34" i="1" s="1"/>
  <c r="BH58" i="1"/>
  <c r="BH34" i="1" s="1"/>
  <c r="D856" i="1"/>
  <c r="BE125" i="1"/>
  <c r="BF115" i="1"/>
  <c r="BF123" i="1"/>
  <c r="BG115" i="1"/>
  <c r="D845" i="1"/>
  <c r="BI731" i="1"/>
  <c r="BI730" i="1" s="1"/>
  <c r="BE730" i="1" s="1"/>
  <c r="BK731" i="1"/>
  <c r="BJ731" i="1" s="1"/>
  <c r="BH731" i="1"/>
  <c r="BF731" i="1"/>
  <c r="BE731" i="1" s="1"/>
  <c r="V731" i="1"/>
  <c r="AB287" i="1"/>
  <c r="AC287" i="1"/>
  <c r="BI902" i="1"/>
  <c r="BH902" i="1"/>
  <c r="BF902" i="1"/>
  <c r="BI908" i="1"/>
  <c r="BI903" i="1" s="1"/>
  <c r="BH908" i="1"/>
  <c r="BH903" i="1" s="1"/>
  <c r="BH1005" i="1" s="1"/>
  <c r="BF908" i="1"/>
  <c r="AC908" i="1"/>
  <c r="AB908" i="1"/>
  <c r="AA908" i="1"/>
  <c r="AB1005" i="1"/>
  <c r="J760" i="1" l="1"/>
  <c r="AF856" i="1"/>
  <c r="L856" i="1"/>
  <c r="AS856" i="1"/>
  <c r="Z908" i="1"/>
  <c r="BI839" i="1"/>
  <c r="BI867" i="1" s="1"/>
  <c r="BH839" i="1"/>
  <c r="BH867" i="1" s="1"/>
  <c r="V902" i="1"/>
  <c r="V1006" i="1" s="1"/>
  <c r="BE123" i="1"/>
  <c r="AB731" i="1"/>
  <c r="D39" i="1"/>
  <c r="L39" i="1" s="1"/>
  <c r="BG60" i="1"/>
  <c r="BG35" i="1" s="1"/>
  <c r="D904" i="1"/>
  <c r="D908" i="1"/>
  <c r="BG839" i="1"/>
  <c r="BH1004" i="1"/>
  <c r="BH64" i="1"/>
  <c r="BG114" i="1"/>
  <c r="BG65" i="1"/>
  <c r="BG64" i="1" s="1"/>
  <c r="BI64" i="1"/>
  <c r="BE902" i="1"/>
  <c r="BE908" i="1"/>
  <c r="BF114" i="1"/>
  <c r="BE115" i="1"/>
  <c r="BH901" i="1"/>
  <c r="BI901" i="1"/>
  <c r="BF903" i="1"/>
  <c r="BF904" i="1"/>
  <c r="BE904" i="1" s="1"/>
  <c r="V1005" i="1"/>
  <c r="V908" i="1"/>
  <c r="BG867" i="1" l="1"/>
  <c r="BG57" i="1" s="1"/>
  <c r="BG32" i="1" s="1"/>
  <c r="BE903" i="1"/>
  <c r="BF1005" i="1"/>
  <c r="BE114" i="1"/>
  <c r="BG288" i="1"/>
  <c r="BG286" i="1" s="1"/>
  <c r="BF901" i="1"/>
  <c r="BE901" i="1" s="1"/>
  <c r="BG838" i="1" l="1"/>
  <c r="BG837" i="1" s="1"/>
  <c r="BF1004" i="1"/>
  <c r="BE1004" i="1" s="1"/>
  <c r="BE1005" i="1"/>
  <c r="BR582" i="1"/>
  <c r="BO582" i="1"/>
  <c r="BF582" i="1"/>
  <c r="V582" i="1"/>
  <c r="BG866" i="1" l="1"/>
  <c r="BG865" i="1" s="1"/>
  <c r="BN582" i="1"/>
  <c r="BG24" i="1"/>
  <c r="AA582" i="1"/>
  <c r="Z582" i="1" s="1"/>
  <c r="BK582" i="1"/>
  <c r="BJ582" i="1" s="1"/>
  <c r="BE757" i="1"/>
  <c r="AB757" i="1"/>
  <c r="V757" i="1"/>
  <c r="BF747" i="1"/>
  <c r="BK747" i="1"/>
  <c r="BJ747" i="1" s="1"/>
  <c r="AP747" i="1"/>
  <c r="AB747" i="1"/>
  <c r="V747" i="1"/>
  <c r="BF740" i="1"/>
  <c r="BF739" i="1" s="1"/>
  <c r="BE739" i="1" s="1"/>
  <c r="BO678" i="1"/>
  <c r="BN678" i="1" s="1"/>
  <c r="BK678" i="1"/>
  <c r="BJ678" i="1" s="1"/>
  <c r="BI678" i="1"/>
  <c r="BH678" i="1"/>
  <c r="BH309" i="1" s="1"/>
  <c r="AP678" i="1"/>
  <c r="V678" i="1"/>
  <c r="AB678" i="1"/>
  <c r="AP381" i="1"/>
  <c r="V381" i="1"/>
  <c r="D429" i="1"/>
  <c r="D474" i="1"/>
  <c r="D471" i="1"/>
  <c r="V474" i="1"/>
  <c r="V471" i="1"/>
  <c r="V468" i="1"/>
  <c r="AP431" i="1"/>
  <c r="V431" i="1"/>
  <c r="V439" i="1"/>
  <c r="V429" i="1"/>
  <c r="AP422" i="1"/>
  <c r="V422" i="1"/>
  <c r="D422" i="1"/>
  <c r="L422" i="1" s="1"/>
  <c r="V417" i="1"/>
  <c r="V414" i="1"/>
  <c r="V410" i="1"/>
  <c r="AP408" i="1"/>
  <c r="V408" i="1"/>
  <c r="V404" i="1"/>
  <c r="D395" i="1"/>
  <c r="V395" i="1"/>
  <c r="BN314" i="1"/>
  <c r="BK314" i="1"/>
  <c r="BJ314" i="1" s="1"/>
  <c r="V314" i="1"/>
  <c r="AB314" i="1"/>
  <c r="BN313" i="1"/>
  <c r="BK313" i="1"/>
  <c r="BJ313" i="1" s="1"/>
  <c r="BK309" i="1"/>
  <c r="BJ309" i="1" s="1"/>
  <c r="V309" i="1"/>
  <c r="BK308" i="1"/>
  <c r="BJ308" i="1" s="1"/>
  <c r="V308" i="1"/>
  <c r="BF278" i="1"/>
  <c r="BF277" i="1" s="1"/>
  <c r="BE277" i="1" s="1"/>
  <c r="BM276" i="1"/>
  <c r="BL276" i="1"/>
  <c r="BL220" i="1" s="1"/>
  <c r="BL199" i="1" s="1"/>
  <c r="BK276" i="1"/>
  <c r="BI276" i="1"/>
  <c r="BI223" i="1" s="1"/>
  <c r="BI202" i="1" s="1"/>
  <c r="BE202" i="1" s="1"/>
  <c r="BH276" i="1"/>
  <c r="AC276" i="1"/>
  <c r="AC288" i="1" s="1"/>
  <c r="BR228" i="1"/>
  <c r="BL228" i="1"/>
  <c r="BH228" i="1"/>
  <c r="BS227" i="1"/>
  <c r="BO227" i="1"/>
  <c r="BS226" i="1"/>
  <c r="BS170" i="1" s="1"/>
  <c r="BR226" i="1"/>
  <c r="BR170" i="1" s="1"/>
  <c r="BO226" i="1"/>
  <c r="BM227" i="1"/>
  <c r="BL227" i="1"/>
  <c r="BK227" i="1"/>
  <c r="BK224" i="1" s="1"/>
  <c r="BM226" i="1"/>
  <c r="BM170" i="1" s="1"/>
  <c r="BL226" i="1"/>
  <c r="BL170" i="1" s="1"/>
  <c r="BK226" i="1"/>
  <c r="BI227" i="1"/>
  <c r="BF227" i="1"/>
  <c r="BI226" i="1"/>
  <c r="BI170" i="1" s="1"/>
  <c r="BE170" i="1" s="1"/>
  <c r="BH226" i="1"/>
  <c r="BF226" i="1"/>
  <c r="D234" i="1"/>
  <c r="D228" i="1"/>
  <c r="BK204" i="1"/>
  <c r="V205" i="1"/>
  <c r="BO184" i="1"/>
  <c r="BN184" i="1" s="1"/>
  <c r="BK184" i="1"/>
  <c r="BJ184" i="1" s="1"/>
  <c r="W184" i="1"/>
  <c r="J184" i="1"/>
  <c r="BS125" i="1"/>
  <c r="BR125" i="1"/>
  <c r="BO116" i="1"/>
  <c r="BN116" i="1" s="1"/>
  <c r="BS124" i="1"/>
  <c r="BS115" i="1" s="1"/>
  <c r="BR124" i="1"/>
  <c r="BR115" i="1" s="1"/>
  <c r="BM125" i="1"/>
  <c r="BL125" i="1"/>
  <c r="BK125" i="1"/>
  <c r="BM124" i="1"/>
  <c r="BM115" i="1" s="1"/>
  <c r="BL124" i="1"/>
  <c r="BL115" i="1" s="1"/>
  <c r="BK124" i="1"/>
  <c r="AF474" i="1" l="1"/>
  <c r="L474" i="1"/>
  <c r="AS474" i="1"/>
  <c r="AF395" i="1"/>
  <c r="AS395" i="1"/>
  <c r="L395" i="1"/>
  <c r="AF429" i="1"/>
  <c r="AS429" i="1"/>
  <c r="L429" i="1"/>
  <c r="AF422" i="1"/>
  <c r="AS422" i="1"/>
  <c r="AF471" i="1"/>
  <c r="AS471" i="1"/>
  <c r="L471" i="1"/>
  <c r="AF228" i="1"/>
  <c r="AS228" i="1"/>
  <c r="L228" i="1"/>
  <c r="AF234" i="1"/>
  <c r="AS234" i="1"/>
  <c r="L234" i="1"/>
  <c r="BO288" i="1"/>
  <c r="BO286" i="1" s="1"/>
  <c r="BO275" i="1"/>
  <c r="BN275" i="1" s="1"/>
  <c r="BO122" i="1"/>
  <c r="BO115" i="1"/>
  <c r="BH307" i="1"/>
  <c r="BH772" i="1"/>
  <c r="BH771" i="1" s="1"/>
  <c r="D223" i="1"/>
  <c r="BI220" i="1"/>
  <c r="BK223" i="1"/>
  <c r="BK220" i="1"/>
  <c r="BJ204" i="1"/>
  <c r="V202" i="1"/>
  <c r="BM223" i="1"/>
  <c r="BM202" i="1" s="1"/>
  <c r="BM220" i="1"/>
  <c r="BM199" i="1" s="1"/>
  <c r="BL223" i="1"/>
  <c r="BL202" i="1" s="1"/>
  <c r="BL221" i="1"/>
  <c r="BJ221" i="1" s="1"/>
  <c r="BF224" i="1"/>
  <c r="BR227" i="1"/>
  <c r="BN227" i="1" s="1"/>
  <c r="BO225" i="1"/>
  <c r="BS225" i="1"/>
  <c r="BL225" i="1"/>
  <c r="BL224" i="1"/>
  <c r="BH227" i="1"/>
  <c r="BH288" i="1" s="1"/>
  <c r="BH286" i="1" s="1"/>
  <c r="BH223" i="1"/>
  <c r="BH220" i="1" s="1"/>
  <c r="BM225" i="1"/>
  <c r="BM224" i="1"/>
  <c r="AB308" i="1"/>
  <c r="AB313" i="1"/>
  <c r="AB312" i="1" s="1"/>
  <c r="V313" i="1"/>
  <c r="V312" i="1" s="1"/>
  <c r="BE747" i="1"/>
  <c r="BJ124" i="1"/>
  <c r="BJ226" i="1"/>
  <c r="AA429" i="1"/>
  <c r="Z429" i="1" s="1"/>
  <c r="BG55" i="1"/>
  <c r="BG22" i="1" s="1"/>
  <c r="BG56" i="1"/>
  <c r="BG31" i="1" s="1"/>
  <c r="BG30" i="1" s="1"/>
  <c r="V184" i="1"/>
  <c r="AA408" i="1"/>
  <c r="Z408" i="1" s="1"/>
  <c r="D408" i="1"/>
  <c r="AA414" i="1"/>
  <c r="Z414" i="1" s="1"/>
  <c r="D414" i="1"/>
  <c r="AA381" i="1"/>
  <c r="Z381" i="1" s="1"/>
  <c r="D381" i="1"/>
  <c r="AA431" i="1"/>
  <c r="Z431" i="1" s="1"/>
  <c r="D431" i="1"/>
  <c r="D416" i="1"/>
  <c r="D417" i="1"/>
  <c r="L417" i="1" s="1"/>
  <c r="BE758" i="1"/>
  <c r="BF225" i="1"/>
  <c r="AA404" i="1"/>
  <c r="Z404" i="1" s="1"/>
  <c r="D404" i="1"/>
  <c r="AA410" i="1"/>
  <c r="Z410" i="1" s="1"/>
  <c r="D410" i="1"/>
  <c r="BI225" i="1"/>
  <c r="BI288" i="1"/>
  <c r="BI286" i="1" s="1"/>
  <c r="AA439" i="1"/>
  <c r="Z439" i="1" s="1"/>
  <c r="D439" i="1"/>
  <c r="AB309" i="1"/>
  <c r="D428" i="1"/>
  <c r="D311" i="1"/>
  <c r="J747" i="1"/>
  <c r="BJ276" i="1"/>
  <c r="D308" i="1"/>
  <c r="BE740" i="1"/>
  <c r="BF756" i="1"/>
  <c r="BE756" i="1" s="1"/>
  <c r="D380" i="1"/>
  <c r="J678" i="1"/>
  <c r="V276" i="1"/>
  <c r="AA422" i="1"/>
  <c r="Z422" i="1" s="1"/>
  <c r="BJ125" i="1"/>
  <c r="BN226" i="1"/>
  <c r="D394" i="1"/>
  <c r="AA471" i="1"/>
  <c r="Z471" i="1" s="1"/>
  <c r="AA474" i="1"/>
  <c r="Z474" i="1" s="1"/>
  <c r="BN65" i="1"/>
  <c r="BK115" i="1"/>
  <c r="BK116" i="1"/>
  <c r="BE226" i="1"/>
  <c r="BE278" i="1"/>
  <c r="BN125" i="1"/>
  <c r="AA417" i="1"/>
  <c r="Z417" i="1" s="1"/>
  <c r="AA395" i="1"/>
  <c r="Z395" i="1" s="1"/>
  <c r="BF276" i="1"/>
  <c r="BE276" i="1" s="1"/>
  <c r="BJ227" i="1"/>
  <c r="BK225" i="1"/>
  <c r="BN124" i="1"/>
  <c r="AF394" i="1" l="1"/>
  <c r="L394" i="1"/>
  <c r="AS394" i="1"/>
  <c r="AF380" i="1"/>
  <c r="AS380" i="1"/>
  <c r="L380" i="1"/>
  <c r="AF404" i="1"/>
  <c r="L404" i="1"/>
  <c r="AS404" i="1"/>
  <c r="AF414" i="1"/>
  <c r="L414" i="1"/>
  <c r="AS414" i="1"/>
  <c r="AF428" i="1"/>
  <c r="AS428" i="1"/>
  <c r="L428" i="1"/>
  <c r="AF381" i="1"/>
  <c r="L381" i="1"/>
  <c r="AS381" i="1"/>
  <c r="AF408" i="1"/>
  <c r="L408" i="1"/>
  <c r="AS408" i="1"/>
  <c r="AF417" i="1"/>
  <c r="AS417" i="1"/>
  <c r="AF416" i="1"/>
  <c r="L416" i="1"/>
  <c r="AS416" i="1"/>
  <c r="AF308" i="1"/>
  <c r="L308" i="1"/>
  <c r="AS308" i="1"/>
  <c r="AF410" i="1"/>
  <c r="L410" i="1"/>
  <c r="AS410" i="1"/>
  <c r="AF431" i="1"/>
  <c r="AS431" i="1"/>
  <c r="L431" i="1"/>
  <c r="J311" i="1"/>
  <c r="AS311" i="1"/>
  <c r="AF311" i="1"/>
  <c r="L311" i="1"/>
  <c r="AF223" i="1"/>
  <c r="AS223" i="1"/>
  <c r="L223" i="1"/>
  <c r="AF439" i="1"/>
  <c r="AS439" i="1"/>
  <c r="L439" i="1"/>
  <c r="BO114" i="1"/>
  <c r="BN114" i="1" s="1"/>
  <c r="BN115" i="1"/>
  <c r="BO299" i="1"/>
  <c r="BO64" i="1"/>
  <c r="BN64" i="1" s="1"/>
  <c r="BN122" i="1"/>
  <c r="BH225" i="1"/>
  <c r="BE225" i="1" s="1"/>
  <c r="BE227" i="1"/>
  <c r="BE224" i="1" s="1"/>
  <c r="D220" i="1"/>
  <c r="V223" i="1"/>
  <c r="BI199" i="1"/>
  <c r="BI198" i="1" s="1"/>
  <c r="BE198" i="1" s="1"/>
  <c r="BE220" i="1"/>
  <c r="BF221" i="1"/>
  <c r="BJ220" i="1"/>
  <c r="BK219" i="1"/>
  <c r="BJ224" i="1"/>
  <c r="BJ223" i="1"/>
  <c r="V220" i="1"/>
  <c r="V199" i="1"/>
  <c r="BI171" i="1"/>
  <c r="BI169" i="1" s="1"/>
  <c r="BE169" i="1" s="1"/>
  <c r="BL171" i="1"/>
  <c r="BJ225" i="1"/>
  <c r="BM171" i="1"/>
  <c r="BR225" i="1"/>
  <c r="BE223" i="1"/>
  <c r="BH224" i="1"/>
  <c r="BS171" i="1"/>
  <c r="D116" i="1"/>
  <c r="BK114" i="1"/>
  <c r="BJ114" i="1" s="1"/>
  <c r="BJ115" i="1"/>
  <c r="BK65" i="1"/>
  <c r="BJ116" i="1"/>
  <c r="BK66" i="1"/>
  <c r="BJ66" i="1" s="1"/>
  <c r="D473" i="1"/>
  <c r="D472" i="1"/>
  <c r="AF473" i="1" l="1"/>
  <c r="AS473" i="1"/>
  <c r="L473" i="1"/>
  <c r="AF472" i="1"/>
  <c r="L472" i="1"/>
  <c r="AS472" i="1"/>
  <c r="AF116" i="1"/>
  <c r="L116" i="1"/>
  <c r="AS116" i="1"/>
  <c r="AF220" i="1"/>
  <c r="AS220" i="1"/>
  <c r="L220" i="1"/>
  <c r="BN299" i="1"/>
  <c r="BJ219" i="1"/>
  <c r="BK200" i="1"/>
  <c r="BJ200" i="1" s="1"/>
  <c r="BF219" i="1"/>
  <c r="BH221" i="1"/>
  <c r="BH219" i="1" s="1"/>
  <c r="BE199" i="1"/>
  <c r="BR171" i="1"/>
  <c r="BN225" i="1"/>
  <c r="BJ65" i="1"/>
  <c r="BK64" i="1"/>
  <c r="BJ64" i="1" s="1"/>
  <c r="D554" i="1"/>
  <c r="D561" i="1"/>
  <c r="D559" i="1"/>
  <c r="D565" i="1"/>
  <c r="AX565" i="1" s="1"/>
  <c r="D564" i="1"/>
  <c r="AY565" i="1" l="1"/>
  <c r="AR565" i="1"/>
  <c r="AX563" i="1"/>
  <c r="AX537" i="1" s="1"/>
  <c r="AY561" i="1"/>
  <c r="AR561" i="1"/>
  <c r="AP561" i="1" s="1"/>
  <c r="AX558" i="1"/>
  <c r="AX538" i="1" s="1"/>
  <c r="AY559" i="1"/>
  <c r="AR559" i="1"/>
  <c r="AP559" i="1" s="1"/>
  <c r="AF559" i="1"/>
  <c r="J554" i="1"/>
  <c r="AF554" i="1"/>
  <c r="AS554" i="1"/>
  <c r="L554" i="1"/>
  <c r="AF561" i="1"/>
  <c r="AF564" i="1"/>
  <c r="AS564" i="1"/>
  <c r="J565" i="1"/>
  <c r="AF565" i="1"/>
  <c r="AS565" i="1"/>
  <c r="L565" i="1"/>
  <c r="BT299" i="1"/>
  <c r="BN286" i="1"/>
  <c r="BK299" i="1"/>
  <c r="BJ299" i="1" s="1"/>
  <c r="D566" i="1"/>
  <c r="AR563" i="1" l="1"/>
  <c r="AP563" i="1"/>
  <c r="AP562" i="1" s="1"/>
  <c r="AY563" i="1"/>
  <c r="AX562" i="1"/>
  <c r="AS561" i="1"/>
  <c r="AS559" i="1"/>
  <c r="AF566" i="1"/>
  <c r="AS566" i="1"/>
  <c r="L566" i="1"/>
  <c r="BK286" i="1"/>
  <c r="BT286" i="1"/>
  <c r="BH829" i="1"/>
  <c r="J715" i="1"/>
  <c r="J716" i="1"/>
  <c r="AA743" i="1"/>
  <c r="Z743" i="1" s="1"/>
  <c r="AA543" i="1"/>
  <c r="Z543" i="1" s="1"/>
  <c r="AA545" i="1"/>
  <c r="AA542" i="1"/>
  <c r="Z542" i="1" s="1"/>
  <c r="AA396" i="1"/>
  <c r="AY562" i="1" l="1"/>
  <c r="AR562" i="1"/>
  <c r="AX314" i="1"/>
  <c r="AX309" i="1"/>
  <c r="AY537" i="1"/>
  <c r="AR537" i="1"/>
  <c r="BE829" i="1"/>
  <c r="AK541" i="1"/>
  <c r="AK537" i="1" s="1"/>
  <c r="AE542" i="1"/>
  <c r="AP542" i="1" s="1"/>
  <c r="W396" i="1"/>
  <c r="W394" i="1" s="1"/>
  <c r="W317" i="1" s="1"/>
  <c r="Z396" i="1"/>
  <c r="W545" i="1"/>
  <c r="W541" i="1" s="1"/>
  <c r="Z545" i="1"/>
  <c r="BE725" i="1"/>
  <c r="BS1120" i="1"/>
  <c r="BR1120" i="1"/>
  <c r="BO1120" i="1"/>
  <c r="BJ1120" i="1"/>
  <c r="BE1120" i="1"/>
  <c r="BF1117" i="1"/>
  <c r="BE1117" i="1" s="1"/>
  <c r="BS37" i="1"/>
  <c r="BR37" i="1"/>
  <c r="BO37" i="1"/>
  <c r="BJ1114" i="1"/>
  <c r="BF1105" i="1"/>
  <c r="BE1105" i="1" s="1"/>
  <c r="BE1100" i="1"/>
  <c r="BR1093" i="1"/>
  <c r="BR27" i="1" s="1"/>
  <c r="BJ1093" i="1"/>
  <c r="BJ1110" i="1" s="1"/>
  <c r="BF27" i="1"/>
  <c r="BE27" i="1" s="1"/>
  <c r="BM1038" i="1"/>
  <c r="BE1038" i="1"/>
  <c r="BI1037" i="1"/>
  <c r="BN1026" i="1"/>
  <c r="BN1025" i="1"/>
  <c r="BE1025" i="1"/>
  <c r="BN1024" i="1"/>
  <c r="BE1024" i="1"/>
  <c r="BN1023" i="1"/>
  <c r="BF1023" i="1"/>
  <c r="BE1023" i="1" s="1"/>
  <c r="BN1022" i="1"/>
  <c r="BE1022" i="1"/>
  <c r="BN1021" i="1"/>
  <c r="BE1021" i="1"/>
  <c r="BN1020" i="1"/>
  <c r="BF1020" i="1"/>
  <c r="BE1020" i="1" s="1"/>
  <c r="BO1019" i="1"/>
  <c r="BJ1019" i="1"/>
  <c r="BE1019" i="1"/>
  <c r="BO1018" i="1"/>
  <c r="BJ1018" i="1"/>
  <c r="BE1018" i="1"/>
  <c r="BR1017" i="1"/>
  <c r="BJ1017" i="1"/>
  <c r="BF1017" i="1"/>
  <c r="BO1017" i="1" s="1"/>
  <c r="BJ1016" i="1"/>
  <c r="BF1016" i="1"/>
  <c r="BJ1015" i="1"/>
  <c r="BF1015" i="1"/>
  <c r="BJ1014" i="1"/>
  <c r="BJ1013" i="1"/>
  <c r="BJ1007" i="1"/>
  <c r="BJ1006" i="1"/>
  <c r="BY1006" i="1" s="1"/>
  <c r="BJ1005" i="1"/>
  <c r="BJ1004" i="1"/>
  <c r="BR970" i="1"/>
  <c r="BO970" i="1"/>
  <c r="BJ970" i="1"/>
  <c r="BR969" i="1"/>
  <c r="BO969" i="1"/>
  <c r="BJ969" i="1"/>
  <c r="BR968" i="1"/>
  <c r="BJ968" i="1"/>
  <c r="BF968" i="1"/>
  <c r="BE968" i="1" s="1"/>
  <c r="BR967" i="1"/>
  <c r="BJ967" i="1"/>
  <c r="BF967" i="1"/>
  <c r="BE967" i="1" s="1"/>
  <c r="BR966" i="1"/>
  <c r="BJ966" i="1"/>
  <c r="BF966" i="1"/>
  <c r="BE966" i="1" s="1"/>
  <c r="BR965" i="1"/>
  <c r="BJ965" i="1"/>
  <c r="BF965" i="1"/>
  <c r="BR964" i="1"/>
  <c r="BO964" i="1"/>
  <c r="BJ964" i="1"/>
  <c r="BE964" i="1"/>
  <c r="BR963" i="1"/>
  <c r="BO963" i="1"/>
  <c r="BJ963" i="1"/>
  <c r="BR962" i="1"/>
  <c r="BJ962" i="1"/>
  <c r="BR961" i="1"/>
  <c r="BO961" i="1"/>
  <c r="BJ961" i="1"/>
  <c r="BR960" i="1"/>
  <c r="BO960" i="1"/>
  <c r="BJ960" i="1"/>
  <c r="BR959" i="1"/>
  <c r="BO959" i="1"/>
  <c r="BJ959" i="1"/>
  <c r="BE959" i="1"/>
  <c r="BR958" i="1"/>
  <c r="BO958" i="1"/>
  <c r="BJ958" i="1"/>
  <c r="BE958" i="1"/>
  <c r="BR957" i="1"/>
  <c r="BO957" i="1"/>
  <c r="BJ957" i="1"/>
  <c r="BR956" i="1"/>
  <c r="BO956" i="1"/>
  <c r="BJ956" i="1"/>
  <c r="BE956" i="1"/>
  <c r="BR955" i="1"/>
  <c r="BO955" i="1"/>
  <c r="BJ955" i="1"/>
  <c r="BE955" i="1"/>
  <c r="BS917" i="1"/>
  <c r="BR917" i="1"/>
  <c r="BJ917" i="1"/>
  <c r="BF917" i="1"/>
  <c r="BS51" i="1"/>
  <c r="BE916" i="1"/>
  <c r="BE915" i="1"/>
  <c r="BI914" i="1"/>
  <c r="BH914" i="1"/>
  <c r="BF914" i="1"/>
  <c r="BS912" i="1"/>
  <c r="BR912" i="1"/>
  <c r="BO912" i="1"/>
  <c r="BJ912" i="1"/>
  <c r="BS905" i="1"/>
  <c r="BR905" i="1"/>
  <c r="BO905" i="1"/>
  <c r="BJ905" i="1"/>
  <c r="BS904" i="1"/>
  <c r="BR904" i="1"/>
  <c r="BO904" i="1"/>
  <c r="BJ904" i="1"/>
  <c r="BS899" i="1"/>
  <c r="BR899" i="1"/>
  <c r="BO899" i="1"/>
  <c r="BJ899" i="1"/>
  <c r="BE899" i="1"/>
  <c r="BS898" i="1"/>
  <c r="BR898" i="1"/>
  <c r="BO898" i="1"/>
  <c r="BJ898" i="1"/>
  <c r="BE898" i="1"/>
  <c r="BS897" i="1"/>
  <c r="BR897" i="1"/>
  <c r="BO897" i="1"/>
  <c r="BJ897" i="1"/>
  <c r="BE897" i="1"/>
  <c r="BS896" i="1"/>
  <c r="BR896" i="1"/>
  <c r="BO896" i="1"/>
  <c r="BJ896" i="1"/>
  <c r="BE896" i="1"/>
  <c r="BS895" i="1"/>
  <c r="BR895" i="1"/>
  <c r="BO895" i="1"/>
  <c r="BJ895" i="1"/>
  <c r="BS894" i="1"/>
  <c r="BR894" i="1"/>
  <c r="BO894" i="1"/>
  <c r="BJ894" i="1"/>
  <c r="BE894" i="1"/>
  <c r="BS893" i="1"/>
  <c r="BR893" i="1"/>
  <c r="BO893" i="1"/>
  <c r="BJ893" i="1"/>
  <c r="BE893" i="1"/>
  <c r="BR892" i="1"/>
  <c r="BJ892" i="1"/>
  <c r="BI892" i="1"/>
  <c r="BS892" i="1" s="1"/>
  <c r="BF892" i="1"/>
  <c r="BO892" i="1" s="1"/>
  <c r="BS891" i="1"/>
  <c r="BR891" i="1"/>
  <c r="BO891" i="1"/>
  <c r="BJ891" i="1"/>
  <c r="BE891" i="1"/>
  <c r="BS890" i="1"/>
  <c r="BR890" i="1"/>
  <c r="BO890" i="1"/>
  <c r="BJ890" i="1"/>
  <c r="BE890" i="1"/>
  <c r="BR889" i="1"/>
  <c r="BO889" i="1"/>
  <c r="BJ889" i="1"/>
  <c r="BI889" i="1"/>
  <c r="BS889" i="1" s="1"/>
  <c r="BS888" i="1"/>
  <c r="BR888" i="1"/>
  <c r="BO888" i="1"/>
  <c r="BJ888" i="1"/>
  <c r="BE888" i="1"/>
  <c r="BS887" i="1"/>
  <c r="BR887" i="1"/>
  <c r="BO887" i="1"/>
  <c r="BJ887" i="1"/>
  <c r="BE887" i="1"/>
  <c r="BR886" i="1"/>
  <c r="BO886" i="1"/>
  <c r="BJ886" i="1"/>
  <c r="BI886" i="1"/>
  <c r="BS886" i="1" s="1"/>
  <c r="BR885" i="1"/>
  <c r="BO885" i="1"/>
  <c r="BJ885" i="1"/>
  <c r="BI885" i="1"/>
  <c r="BE885" i="1" s="1"/>
  <c r="BR884" i="1"/>
  <c r="BO884" i="1"/>
  <c r="BJ884" i="1"/>
  <c r="BI884" i="1"/>
  <c r="BS884" i="1" s="1"/>
  <c r="BR883" i="1"/>
  <c r="BO883" i="1"/>
  <c r="BJ883" i="1"/>
  <c r="BS882" i="1"/>
  <c r="BR882" i="1"/>
  <c r="BO882" i="1"/>
  <c r="BJ882" i="1"/>
  <c r="BE882" i="1"/>
  <c r="BS881" i="1"/>
  <c r="BR881" i="1"/>
  <c r="BO881" i="1"/>
  <c r="BJ881" i="1"/>
  <c r="BE881" i="1"/>
  <c r="BR880" i="1"/>
  <c r="BJ880" i="1"/>
  <c r="BI880" i="1"/>
  <c r="BS880" i="1" s="1"/>
  <c r="BF880" i="1"/>
  <c r="BO880" i="1" s="1"/>
  <c r="BR879" i="1"/>
  <c r="BJ879" i="1"/>
  <c r="BI879" i="1"/>
  <c r="BS879" i="1" s="1"/>
  <c r="BF879" i="1"/>
  <c r="BO879" i="1" s="1"/>
  <c r="BR878" i="1"/>
  <c r="BJ878" i="1"/>
  <c r="BF878" i="1"/>
  <c r="BO878" i="1" s="1"/>
  <c r="BS877" i="1"/>
  <c r="BR877" i="1"/>
  <c r="BO877" i="1"/>
  <c r="BJ877" i="1"/>
  <c r="BE877" i="1"/>
  <c r="BS876" i="1"/>
  <c r="BR876" i="1"/>
  <c r="BO876" i="1"/>
  <c r="BJ876" i="1"/>
  <c r="BE876" i="1"/>
  <c r="BR875" i="1"/>
  <c r="BO875" i="1"/>
  <c r="BJ875" i="1"/>
  <c r="BI875" i="1"/>
  <c r="BM870" i="1"/>
  <c r="BL870" i="1"/>
  <c r="BM864" i="1"/>
  <c r="BL864" i="1"/>
  <c r="BK864" i="1"/>
  <c r="BH864" i="1"/>
  <c r="BF864" i="1"/>
  <c r="BM863" i="1"/>
  <c r="BL863" i="1"/>
  <c r="BK863" i="1"/>
  <c r="BM862" i="1"/>
  <c r="BM25" i="1" s="1"/>
  <c r="BL862" i="1"/>
  <c r="BL25" i="1" s="1"/>
  <c r="BK862" i="1"/>
  <c r="BR851" i="1"/>
  <c r="BO851" i="1"/>
  <c r="BJ851" i="1"/>
  <c r="BE851" i="1"/>
  <c r="BS849" i="1"/>
  <c r="BR849" i="1"/>
  <c r="BO849" i="1"/>
  <c r="BJ849" i="1"/>
  <c r="BS848" i="1"/>
  <c r="BR848" i="1"/>
  <c r="BO848" i="1"/>
  <c r="BJ848" i="1"/>
  <c r="BE848" i="1"/>
  <c r="BS847" i="1"/>
  <c r="BR847" i="1"/>
  <c r="BO847" i="1"/>
  <c r="BJ847" i="1"/>
  <c r="BE847" i="1"/>
  <c r="BV846" i="1"/>
  <c r="BJ846" i="1"/>
  <c r="BM841" i="1"/>
  <c r="BL841" i="1"/>
  <c r="BM836" i="1"/>
  <c r="BM48" i="1" s="1"/>
  <c r="BL836" i="1"/>
  <c r="BK836" i="1"/>
  <c r="BJ833" i="1"/>
  <c r="BJ828" i="1"/>
  <c r="BJ827" i="1"/>
  <c r="BT823" i="1"/>
  <c r="BJ826" i="1"/>
  <c r="BJ825" i="1"/>
  <c r="BJ824" i="1"/>
  <c r="BS823" i="1"/>
  <c r="BJ823" i="1"/>
  <c r="BS816" i="1"/>
  <c r="BR816" i="1"/>
  <c r="BJ816" i="1"/>
  <c r="BE816" i="1"/>
  <c r="BS815" i="1"/>
  <c r="BR815" i="1"/>
  <c r="BJ815" i="1"/>
  <c r="BE815" i="1"/>
  <c r="BS814" i="1"/>
  <c r="BR814" i="1"/>
  <c r="BJ814" i="1"/>
  <c r="BE814" i="1"/>
  <c r="BS813" i="1"/>
  <c r="BR813" i="1"/>
  <c r="BJ813" i="1"/>
  <c r="BE813" i="1"/>
  <c r="BS812" i="1"/>
  <c r="BR812" i="1"/>
  <c r="BJ812" i="1"/>
  <c r="BE812" i="1"/>
  <c r="BS809" i="1"/>
  <c r="BR809" i="1"/>
  <c r="BJ809" i="1"/>
  <c r="BE809" i="1"/>
  <c r="BS808" i="1"/>
  <c r="BR808" i="1"/>
  <c r="BJ808" i="1"/>
  <c r="BE808" i="1"/>
  <c r="BS807" i="1"/>
  <c r="BR807" i="1"/>
  <c r="BJ807" i="1"/>
  <c r="BF807" i="1"/>
  <c r="BS804" i="1"/>
  <c r="BR804" i="1"/>
  <c r="BJ804" i="1"/>
  <c r="BR802" i="1"/>
  <c r="BJ802" i="1"/>
  <c r="BR801" i="1"/>
  <c r="BJ801" i="1"/>
  <c r="BK778" i="1"/>
  <c r="BJ778" i="1" s="1"/>
  <c r="BL776" i="1"/>
  <c r="BL61" i="1" s="1"/>
  <c r="BL36" i="1" s="1"/>
  <c r="BK776" i="1"/>
  <c r="BK61" i="1" s="1"/>
  <c r="BK36" i="1" s="1"/>
  <c r="BH61" i="1"/>
  <c r="BK775" i="1"/>
  <c r="BK869" i="1" s="1"/>
  <c r="BJ869" i="1" s="1"/>
  <c r="BM774" i="1"/>
  <c r="BM840" i="1" s="1"/>
  <c r="BM868" i="1" s="1"/>
  <c r="BL774" i="1"/>
  <c r="BL840" i="1" s="1"/>
  <c r="BL868" i="1" s="1"/>
  <c r="BM773" i="1"/>
  <c r="BM839" i="1" s="1"/>
  <c r="BM867" i="1" s="1"/>
  <c r="BL773" i="1"/>
  <c r="BL839" i="1" s="1"/>
  <c r="BK773" i="1"/>
  <c r="BL772" i="1"/>
  <c r="BL838" i="1" s="1"/>
  <c r="BL866" i="1" s="1"/>
  <c r="BL56" i="1" s="1"/>
  <c r="BL31" i="1" s="1"/>
  <c r="BL771" i="1"/>
  <c r="BL47" i="1" s="1"/>
  <c r="BN762" i="1"/>
  <c r="BT762" i="1" s="1"/>
  <c r="BT775" i="1" s="1"/>
  <c r="BT841" i="1" s="1"/>
  <c r="BT869" i="1" s="1"/>
  <c r="BT60" i="1" s="1"/>
  <c r="BT35" i="1" s="1"/>
  <c r="BJ762" i="1"/>
  <c r="BN761" i="1"/>
  <c r="BT761" i="1" s="1"/>
  <c r="BJ761" i="1"/>
  <c r="BO760" i="1"/>
  <c r="BN760" i="1" s="1"/>
  <c r="BK760" i="1"/>
  <c r="BJ760" i="1" s="1"/>
  <c r="BF760" i="1"/>
  <c r="BE760" i="1" s="1"/>
  <c r="BR755" i="1"/>
  <c r="BO755" i="1"/>
  <c r="BJ755" i="1"/>
  <c r="BR754" i="1"/>
  <c r="BO754" i="1"/>
  <c r="BJ754" i="1"/>
  <c r="BR753" i="1"/>
  <c r="BO753" i="1"/>
  <c r="BJ753" i="1"/>
  <c r="BR752" i="1"/>
  <c r="BO752" i="1"/>
  <c r="BJ752" i="1"/>
  <c r="BR751" i="1"/>
  <c r="BO751" i="1"/>
  <c r="BJ751" i="1"/>
  <c r="BR750" i="1"/>
  <c r="BO750" i="1"/>
  <c r="BK750" i="1" s="1"/>
  <c r="BJ750" i="1" s="1"/>
  <c r="BE750" i="1"/>
  <c r="BR749" i="1"/>
  <c r="BO749" i="1"/>
  <c r="BJ749" i="1"/>
  <c r="BR745" i="1"/>
  <c r="BO745" i="1"/>
  <c r="BJ745" i="1"/>
  <c r="BE745" i="1"/>
  <c r="BR744" i="1"/>
  <c r="BO744" i="1"/>
  <c r="BJ744" i="1"/>
  <c r="BE744" i="1"/>
  <c r="BR743" i="1"/>
  <c r="BO743" i="1"/>
  <c r="BJ743" i="1"/>
  <c r="BE743" i="1"/>
  <c r="BR738" i="1"/>
  <c r="BO738" i="1"/>
  <c r="BJ738" i="1"/>
  <c r="BR737" i="1"/>
  <c r="BO737" i="1"/>
  <c r="BJ737" i="1"/>
  <c r="BR736" i="1"/>
  <c r="BO736" i="1"/>
  <c r="BJ736" i="1"/>
  <c r="BR776" i="1"/>
  <c r="BR871" i="1" s="1"/>
  <c r="BR61" i="1" s="1"/>
  <c r="BR36" i="1" s="1"/>
  <c r="BO776" i="1"/>
  <c r="BO871" i="1" s="1"/>
  <c r="BS729" i="1"/>
  <c r="BR729" i="1"/>
  <c r="BK725" i="1"/>
  <c r="BJ725" i="1" s="1"/>
  <c r="BE729" i="1"/>
  <c r="BS728" i="1"/>
  <c r="BR728" i="1"/>
  <c r="BO728" i="1"/>
  <c r="BN728" i="1" s="1"/>
  <c r="BJ728" i="1"/>
  <c r="BE728" i="1"/>
  <c r="BS727" i="1"/>
  <c r="BR727" i="1"/>
  <c r="BJ727" i="1"/>
  <c r="BF727" i="1"/>
  <c r="BE727" i="1" s="1"/>
  <c r="BS726" i="1"/>
  <c r="BR726" i="1"/>
  <c r="BO726" i="1"/>
  <c r="BN726" i="1" s="1"/>
  <c r="BJ726" i="1"/>
  <c r="BE726" i="1"/>
  <c r="BS725" i="1"/>
  <c r="BR725" i="1"/>
  <c r="BO725" i="1"/>
  <c r="BN725" i="1" s="1"/>
  <c r="BS720" i="1"/>
  <c r="BR720" i="1"/>
  <c r="BO720" i="1"/>
  <c r="BN720" i="1" s="1"/>
  <c r="BJ720" i="1"/>
  <c r="BS719" i="1"/>
  <c r="BR719" i="1"/>
  <c r="BO719" i="1"/>
  <c r="BN719" i="1" s="1"/>
  <c r="BJ719" i="1"/>
  <c r="BS718" i="1"/>
  <c r="BR718" i="1"/>
  <c r="BJ718" i="1"/>
  <c r="BI671" i="1"/>
  <c r="BH669" i="1"/>
  <c r="BF669" i="1"/>
  <c r="BI668" i="1"/>
  <c r="BH668" i="1"/>
  <c r="BF668" i="1"/>
  <c r="BH667" i="1"/>
  <c r="BH666" i="1"/>
  <c r="BE660" i="1"/>
  <c r="BE659" i="1"/>
  <c r="BE658" i="1"/>
  <c r="BF657" i="1"/>
  <c r="BF656" i="1" s="1"/>
  <c r="BE656" i="1" s="1"/>
  <c r="BS646" i="1"/>
  <c r="BN646" i="1" s="1"/>
  <c r="BJ646" i="1"/>
  <c r="BE646" i="1"/>
  <c r="BE630" i="1" s="1"/>
  <c r="BS645" i="1"/>
  <c r="BS644" i="1"/>
  <c r="BS643" i="1"/>
  <c r="BS642" i="1"/>
  <c r="BE642" i="1"/>
  <c r="BS641" i="1"/>
  <c r="BF641" i="1"/>
  <c r="BE641" i="1" s="1"/>
  <c r="BS640" i="1"/>
  <c r="BE640" i="1"/>
  <c r="BS639" i="1"/>
  <c r="BE639" i="1"/>
  <c r="BS638" i="1"/>
  <c r="BF638" i="1"/>
  <c r="BE638" i="1" s="1"/>
  <c r="BS637" i="1"/>
  <c r="BE637" i="1"/>
  <c r="BS636" i="1"/>
  <c r="BE636" i="1"/>
  <c r="BS635" i="1"/>
  <c r="BE635" i="1"/>
  <c r="BS634" i="1"/>
  <c r="BF634" i="1"/>
  <c r="BE634" i="1" s="1"/>
  <c r="BI633" i="1"/>
  <c r="BS633" i="1" s="1"/>
  <c r="BS632" i="1"/>
  <c r="BE632" i="1"/>
  <c r="BS631" i="1"/>
  <c r="BE631" i="1"/>
  <c r="BJ630" i="1"/>
  <c r="BI630" i="1"/>
  <c r="BS630" i="1" s="1"/>
  <c r="BN630" i="1" s="1"/>
  <c r="BS628" i="1"/>
  <c r="BE628" i="1"/>
  <c r="BJ626" i="1"/>
  <c r="BE626" i="1"/>
  <c r="BJ625" i="1"/>
  <c r="BI625" i="1"/>
  <c r="BE625" i="1" s="1"/>
  <c r="BJ623" i="1"/>
  <c r="BZ623" i="1" s="1"/>
  <c r="BJ622" i="1"/>
  <c r="BJ621" i="1"/>
  <c r="BS620" i="1"/>
  <c r="BN620" i="1" s="1"/>
  <c r="BJ620" i="1"/>
  <c r="BE620" i="1"/>
  <c r="BS619" i="1"/>
  <c r="BN619" i="1" s="1"/>
  <c r="BJ619" i="1"/>
  <c r="BE619" i="1"/>
  <c r="BJ618" i="1"/>
  <c r="BZ618" i="1" s="1"/>
  <c r="BJ617" i="1"/>
  <c r="BS616" i="1"/>
  <c r="BN616" i="1" s="1"/>
  <c r="BJ616" i="1"/>
  <c r="BS615" i="1"/>
  <c r="BN615" i="1" s="1"/>
  <c r="BJ615" i="1"/>
  <c r="BS614" i="1"/>
  <c r="BN614" i="1" s="1"/>
  <c r="BJ614" i="1"/>
  <c r="BE614" i="1"/>
  <c r="BJ613" i="1"/>
  <c r="BI613" i="1"/>
  <c r="BE613" i="1" s="1"/>
  <c r="BJ612" i="1"/>
  <c r="BZ612" i="1" s="1"/>
  <c r="BS611" i="1"/>
  <c r="BN611" i="1" s="1"/>
  <c r="BJ611" i="1"/>
  <c r="BE611" i="1"/>
  <c r="BS610" i="1"/>
  <c r="BN610" i="1" s="1"/>
  <c r="BJ610" i="1"/>
  <c r="BE610" i="1"/>
  <c r="BS609" i="1"/>
  <c r="BN609" i="1" s="1"/>
  <c r="BJ609" i="1"/>
  <c r="BJ608" i="1"/>
  <c r="BI608" i="1"/>
  <c r="BS608" i="1" s="1"/>
  <c r="BN608" i="1" s="1"/>
  <c r="BJ607" i="1"/>
  <c r="BI607" i="1"/>
  <c r="BS607" i="1" s="1"/>
  <c r="BN607" i="1" s="1"/>
  <c r="BJ606" i="1"/>
  <c r="BS603" i="1"/>
  <c r="BN603" i="1" s="1"/>
  <c r="BJ603" i="1"/>
  <c r="BE603" i="1"/>
  <c r="BJ602" i="1"/>
  <c r="BZ602" i="1" s="1"/>
  <c r="BS601" i="1"/>
  <c r="BN601" i="1" s="1"/>
  <c r="BJ601" i="1"/>
  <c r="BE601" i="1"/>
  <c r="BJ600" i="1"/>
  <c r="BI600" i="1"/>
  <c r="BE600" i="1" s="1"/>
  <c r="BJ599" i="1"/>
  <c r="BS598" i="1"/>
  <c r="BN598" i="1" s="1"/>
  <c r="BJ598" i="1"/>
  <c r="BE598" i="1"/>
  <c r="BS597" i="1"/>
  <c r="BN597" i="1" s="1"/>
  <c r="BJ597" i="1"/>
  <c r="BE597" i="1"/>
  <c r="BS596" i="1"/>
  <c r="BN596" i="1" s="1"/>
  <c r="BJ596" i="1"/>
  <c r="BE596" i="1"/>
  <c r="BS595" i="1"/>
  <c r="BN595" i="1" s="1"/>
  <c r="BJ595" i="1"/>
  <c r="BE595" i="1"/>
  <c r="BJ594" i="1"/>
  <c r="BI594" i="1"/>
  <c r="BS594" i="1" s="1"/>
  <c r="BN594" i="1" s="1"/>
  <c r="BJ593" i="1"/>
  <c r="BE593" i="1"/>
  <c r="BJ592" i="1"/>
  <c r="BN591" i="1"/>
  <c r="BJ591" i="1"/>
  <c r="BE591" i="1"/>
  <c r="BN590" i="1"/>
  <c r="BJ590" i="1"/>
  <c r="BE590" i="1"/>
  <c r="BJ589" i="1"/>
  <c r="BI589" i="1"/>
  <c r="BE589" i="1" s="1"/>
  <c r="BJ588" i="1"/>
  <c r="BJ583" i="1"/>
  <c r="BS581" i="1"/>
  <c r="BN581" i="1" s="1"/>
  <c r="BJ581" i="1"/>
  <c r="BS580" i="1"/>
  <c r="BN580" i="1" s="1"/>
  <c r="BJ580" i="1"/>
  <c r="BS579" i="1"/>
  <c r="BN579" i="1" s="1"/>
  <c r="BJ579" i="1"/>
  <c r="BS578" i="1"/>
  <c r="BN578" i="1" s="1"/>
  <c r="BJ578" i="1"/>
  <c r="BS577" i="1"/>
  <c r="BN577" i="1" s="1"/>
  <c r="BJ577" i="1"/>
  <c r="BS576" i="1"/>
  <c r="BN576" i="1" s="1"/>
  <c r="BJ576" i="1"/>
  <c r="BS575" i="1"/>
  <c r="BN575" i="1" s="1"/>
  <c r="BJ575" i="1"/>
  <c r="BS574" i="1"/>
  <c r="BN574" i="1" s="1"/>
  <c r="BJ574" i="1"/>
  <c r="BJ573" i="1"/>
  <c r="BI573" i="1"/>
  <c r="BE573" i="1" s="1"/>
  <c r="BK774" i="1"/>
  <c r="BO731" i="1"/>
  <c r="BN731" i="1" s="1"/>
  <c r="BR773" i="1"/>
  <c r="BR309" i="1"/>
  <c r="BJ297" i="1"/>
  <c r="BJ296" i="1"/>
  <c r="BJ295" i="1"/>
  <c r="BS294" i="1"/>
  <c r="BR294" i="1"/>
  <c r="BO294" i="1"/>
  <c r="BJ294" i="1"/>
  <c r="BS293" i="1"/>
  <c r="BR293" i="1"/>
  <c r="BO293" i="1"/>
  <c r="BJ293" i="1"/>
  <c r="BS292" i="1"/>
  <c r="BR292" i="1"/>
  <c r="BO292" i="1"/>
  <c r="BJ292" i="1"/>
  <c r="BS291" i="1"/>
  <c r="BR291" i="1"/>
  <c r="BO291" i="1"/>
  <c r="BJ291" i="1"/>
  <c r="BS290" i="1"/>
  <c r="BR290" i="1"/>
  <c r="BJ290" i="1"/>
  <c r="BF290" i="1"/>
  <c r="BE290" i="1" s="1"/>
  <c r="BE52" i="1" s="1"/>
  <c r="BJ278" i="1"/>
  <c r="BJ275" i="1"/>
  <c r="BF275" i="1"/>
  <c r="BE275" i="1" s="1"/>
  <c r="BE46" i="1" s="1"/>
  <c r="BN229" i="1"/>
  <c r="BN228" i="1" s="1"/>
  <c r="BJ229" i="1"/>
  <c r="BJ228" i="1" s="1"/>
  <c r="BE229" i="1"/>
  <c r="BE228" i="1" s="1"/>
  <c r="BJ217" i="1"/>
  <c r="BE217" i="1"/>
  <c r="BJ216" i="1"/>
  <c r="BE216" i="1"/>
  <c r="BJ215" i="1"/>
  <c r="BF215" i="1"/>
  <c r="BE215" i="1" s="1"/>
  <c r="BN212" i="1"/>
  <c r="BJ212" i="1"/>
  <c r="BE212" i="1"/>
  <c r="BJ211" i="1"/>
  <c r="BF211" i="1"/>
  <c r="BO204" i="1"/>
  <c r="BJ208" i="1"/>
  <c r="BF66" i="1"/>
  <c r="BO185" i="1"/>
  <c r="BK197" i="1"/>
  <c r="BK195" i="1" s="1"/>
  <c r="BJ195" i="1" s="1"/>
  <c r="BE197" i="1"/>
  <c r="BN196" i="1"/>
  <c r="BJ196" i="1"/>
  <c r="BE196" i="1"/>
  <c r="BF195" i="1"/>
  <c r="BE195" i="1" s="1"/>
  <c r="BN194" i="1"/>
  <c r="BJ194" i="1"/>
  <c r="BE194" i="1"/>
  <c r="BN193" i="1"/>
  <c r="BJ193" i="1"/>
  <c r="BE193" i="1"/>
  <c r="BN192" i="1"/>
  <c r="BJ192" i="1"/>
  <c r="BF192" i="1"/>
  <c r="BN191" i="1"/>
  <c r="BJ191" i="1"/>
  <c r="BN190" i="1"/>
  <c r="BJ190" i="1"/>
  <c r="BN189" i="1"/>
  <c r="BJ189" i="1"/>
  <c r="BE189" i="1"/>
  <c r="BN188" i="1"/>
  <c r="BJ188" i="1"/>
  <c r="BE188" i="1"/>
  <c r="BN187" i="1"/>
  <c r="BJ187" i="1"/>
  <c r="BF187" i="1"/>
  <c r="BE187" i="1" s="1"/>
  <c r="BN186" i="1"/>
  <c r="BJ186" i="1"/>
  <c r="BN168" i="1"/>
  <c r="BJ168" i="1"/>
  <c r="BE168" i="1"/>
  <c r="BN167" i="1"/>
  <c r="BJ167" i="1"/>
  <c r="BE167" i="1"/>
  <c r="BO166" i="1"/>
  <c r="BN166" i="1" s="1"/>
  <c r="BK166" i="1"/>
  <c r="BJ166" i="1" s="1"/>
  <c r="BF166" i="1"/>
  <c r="BE166" i="1" s="1"/>
  <c r="BN165" i="1"/>
  <c r="BJ165" i="1"/>
  <c r="BE165" i="1"/>
  <c r="BN164" i="1"/>
  <c r="BJ164" i="1"/>
  <c r="BE164" i="1"/>
  <c r="BN163" i="1"/>
  <c r="BK163" i="1"/>
  <c r="BJ163" i="1" s="1"/>
  <c r="BE163" i="1"/>
  <c r="BN162" i="1"/>
  <c r="BJ162" i="1"/>
  <c r="BE162" i="1"/>
  <c r="BN161" i="1"/>
  <c r="BJ161" i="1"/>
  <c r="BE161" i="1"/>
  <c r="BO160" i="1"/>
  <c r="BN160" i="1" s="1"/>
  <c r="BK160" i="1"/>
  <c r="BJ160" i="1" s="1"/>
  <c r="BF160" i="1"/>
  <c r="BN159" i="1"/>
  <c r="BJ159" i="1"/>
  <c r="BE159" i="1"/>
  <c r="BN158" i="1"/>
  <c r="BJ158" i="1"/>
  <c r="BE158" i="1"/>
  <c r="BO157" i="1"/>
  <c r="BN157" i="1" s="1"/>
  <c r="BK157" i="1"/>
  <c r="BJ157" i="1" s="1"/>
  <c r="BF157" i="1"/>
  <c r="BN156" i="1"/>
  <c r="BJ156" i="1"/>
  <c r="BE156" i="1"/>
  <c r="BJ155" i="1"/>
  <c r="BF154" i="1"/>
  <c r="BE154" i="1" s="1"/>
  <c r="BE155" i="1"/>
  <c r="BK154" i="1"/>
  <c r="BJ154" i="1" s="1"/>
  <c r="BN153" i="1"/>
  <c r="BJ153" i="1"/>
  <c r="BE153" i="1"/>
  <c r="BN152" i="1"/>
  <c r="BJ152" i="1"/>
  <c r="BE152" i="1"/>
  <c r="BN150" i="1"/>
  <c r="BJ150" i="1"/>
  <c r="BN149" i="1"/>
  <c r="BJ149" i="1"/>
  <c r="BN148" i="1"/>
  <c r="BJ148" i="1"/>
  <c r="BN147" i="1"/>
  <c r="BJ147" i="1"/>
  <c r="BN146" i="1"/>
  <c r="BJ146" i="1"/>
  <c r="BN145" i="1"/>
  <c r="BJ145" i="1"/>
  <c r="BN144" i="1"/>
  <c r="BJ144" i="1"/>
  <c r="BN143" i="1"/>
  <c r="BJ143" i="1"/>
  <c r="BN142" i="1"/>
  <c r="BJ142" i="1"/>
  <c r="BE142" i="1"/>
  <c r="BN141" i="1"/>
  <c r="BJ141" i="1"/>
  <c r="BE141" i="1"/>
  <c r="BN140" i="1"/>
  <c r="BJ140" i="1"/>
  <c r="BF140" i="1"/>
  <c r="BE140" i="1" s="1"/>
  <c r="BN139" i="1"/>
  <c r="BJ139" i="1"/>
  <c r="BN138" i="1"/>
  <c r="BJ138" i="1"/>
  <c r="BN137" i="1"/>
  <c r="BJ137" i="1"/>
  <c r="BN136" i="1"/>
  <c r="BJ136" i="1"/>
  <c r="BN135" i="1"/>
  <c r="BJ135" i="1"/>
  <c r="BN134" i="1"/>
  <c r="BJ134" i="1"/>
  <c r="BF134" i="1"/>
  <c r="BE134" i="1" s="1"/>
  <c r="BN133" i="1"/>
  <c r="BJ133" i="1"/>
  <c r="BN132" i="1"/>
  <c r="BJ132" i="1"/>
  <c r="BF132" i="1"/>
  <c r="BE132" i="1" s="1"/>
  <c r="BN131" i="1"/>
  <c r="BJ131" i="1"/>
  <c r="BE131" i="1"/>
  <c r="BN130" i="1"/>
  <c r="BJ130" i="1"/>
  <c r="BE130" i="1"/>
  <c r="BN129" i="1"/>
  <c r="BJ129" i="1"/>
  <c r="BF129" i="1"/>
  <c r="BE129" i="1" s="1"/>
  <c r="BN128" i="1"/>
  <c r="BJ128" i="1"/>
  <c r="BN127" i="1"/>
  <c r="BJ127" i="1"/>
  <c r="BE127" i="1"/>
  <c r="BN126" i="1"/>
  <c r="BJ126" i="1"/>
  <c r="BK123" i="1"/>
  <c r="BJ123" i="1" s="1"/>
  <c r="BJ121" i="1"/>
  <c r="BJ120" i="1"/>
  <c r="BJ119" i="1"/>
  <c r="BJ118" i="1"/>
  <c r="BJ117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E102" i="1"/>
  <c r="BJ101" i="1"/>
  <c r="BE101" i="1"/>
  <c r="BJ100" i="1"/>
  <c r="BE100" i="1"/>
  <c r="BJ99" i="1"/>
  <c r="BE99" i="1"/>
  <c r="BJ98" i="1"/>
  <c r="BF98" i="1"/>
  <c r="BE98" i="1" s="1"/>
  <c r="BJ97" i="1"/>
  <c r="BJ96" i="1"/>
  <c r="BJ95" i="1"/>
  <c r="BF95" i="1"/>
  <c r="BE95" i="1" s="1"/>
  <c r="BJ94" i="1"/>
  <c r="BJ93" i="1"/>
  <c r="BI93" i="1"/>
  <c r="BJ92" i="1"/>
  <c r="BE92" i="1"/>
  <c r="BJ91" i="1"/>
  <c r="BJ90" i="1"/>
  <c r="BJ89" i="1"/>
  <c r="BE89" i="1"/>
  <c r="BJ88" i="1"/>
  <c r="BF88" i="1"/>
  <c r="BE88" i="1" s="1"/>
  <c r="BJ87" i="1"/>
  <c r="BF87" i="1"/>
  <c r="BE87" i="1" s="1"/>
  <c r="BJ86" i="1"/>
  <c r="BE86" i="1"/>
  <c r="BJ85" i="1"/>
  <c r="BE85" i="1"/>
  <c r="BJ84" i="1"/>
  <c r="BF84" i="1"/>
  <c r="BE84" i="1" s="1"/>
  <c r="BJ83" i="1"/>
  <c r="BE83" i="1"/>
  <c r="BJ82" i="1"/>
  <c r="BF82" i="1"/>
  <c r="BJ81" i="1"/>
  <c r="BF81" i="1"/>
  <c r="BJ80" i="1"/>
  <c r="BJ79" i="1"/>
  <c r="BE79" i="1"/>
  <c r="BJ78" i="1"/>
  <c r="BJ77" i="1"/>
  <c r="BE77" i="1"/>
  <c r="BJ76" i="1"/>
  <c r="BF76" i="1"/>
  <c r="BE76" i="1" s="1"/>
  <c r="BJ75" i="1"/>
  <c r="BJ74" i="1"/>
  <c r="BF74" i="1"/>
  <c r="BE74" i="1" s="1"/>
  <c r="BJ73" i="1"/>
  <c r="BJ72" i="1"/>
  <c r="BJ71" i="1"/>
  <c r="BE71" i="1"/>
  <c r="BJ70" i="1"/>
  <c r="BE70" i="1"/>
  <c r="BJ69" i="1"/>
  <c r="BF69" i="1"/>
  <c r="BE69" i="1" s="1"/>
  <c r="BJ68" i="1"/>
  <c r="BJ67" i="1"/>
  <c r="BK287" i="1"/>
  <c r="BM60" i="1"/>
  <c r="BM35" i="1" s="1"/>
  <c r="BL60" i="1"/>
  <c r="BL35" i="1" s="1"/>
  <c r="BK60" i="1"/>
  <c r="BK35" i="1" s="1"/>
  <c r="BJ60" i="1"/>
  <c r="BM59" i="1"/>
  <c r="BM58" i="1"/>
  <c r="BM34" i="1" s="1"/>
  <c r="BL58" i="1"/>
  <c r="BK58" i="1"/>
  <c r="BK34" i="1" s="1"/>
  <c r="BM57" i="1"/>
  <c r="BM32" i="1" s="1"/>
  <c r="BM53" i="1"/>
  <c r="BL53" i="1"/>
  <c r="BK53" i="1"/>
  <c r="BM52" i="1"/>
  <c r="BL52" i="1"/>
  <c r="BK52" i="1"/>
  <c r="BI52" i="1"/>
  <c r="BH52" i="1"/>
  <c r="BF52" i="1"/>
  <c r="BO51" i="1"/>
  <c r="BM51" i="1"/>
  <c r="BL51" i="1"/>
  <c r="BK51" i="1"/>
  <c r="BI51" i="1"/>
  <c r="BH51" i="1"/>
  <c r="BF51" i="1"/>
  <c r="BN50" i="1"/>
  <c r="BJ50" i="1"/>
  <c r="BN49" i="1"/>
  <c r="BJ49" i="1"/>
  <c r="BL48" i="1"/>
  <c r="BH47" i="1"/>
  <c r="BS46" i="1"/>
  <c r="BR46" i="1"/>
  <c r="BO46" i="1"/>
  <c r="BM46" i="1"/>
  <c r="BL46" i="1"/>
  <c r="BK46" i="1"/>
  <c r="BI46" i="1"/>
  <c r="BH46" i="1"/>
  <c r="BS45" i="1"/>
  <c r="BR45" i="1"/>
  <c r="BO45" i="1"/>
  <c r="BM45" i="1"/>
  <c r="BL45" i="1"/>
  <c r="BK45" i="1"/>
  <c r="BI45" i="1"/>
  <c r="BH45" i="1"/>
  <c r="BF45" i="1"/>
  <c r="BE45" i="1"/>
  <c r="BN44" i="1"/>
  <c r="BJ44" i="1"/>
  <c r="BN43" i="1"/>
  <c r="BJ43" i="1"/>
  <c r="BN42" i="1"/>
  <c r="BJ42" i="1"/>
  <c r="BN41" i="1"/>
  <c r="BJ41" i="1"/>
  <c r="BS40" i="1"/>
  <c r="BR40" i="1"/>
  <c r="BM40" i="1"/>
  <c r="BL40" i="1"/>
  <c r="BI40" i="1"/>
  <c r="BH40" i="1"/>
  <c r="BN39" i="1"/>
  <c r="BJ39" i="1"/>
  <c r="BN38" i="1"/>
  <c r="BJ38" i="1"/>
  <c r="BM37" i="1"/>
  <c r="BL37" i="1"/>
  <c r="BK37" i="1"/>
  <c r="BL34" i="1"/>
  <c r="BM27" i="1"/>
  <c r="BL27" i="1"/>
  <c r="BK27" i="1"/>
  <c r="BK25" i="1"/>
  <c r="AY309" i="1" l="1"/>
  <c r="AR314" i="1"/>
  <c r="AY314" i="1"/>
  <c r="AK309" i="1"/>
  <c r="AK314" i="1"/>
  <c r="AK312" i="1" s="1"/>
  <c r="AL537" i="1"/>
  <c r="AL541" i="1"/>
  <c r="BN626" i="1"/>
  <c r="BT626" i="1"/>
  <c r="BT625" i="1" s="1"/>
  <c r="BT586" i="1" s="1"/>
  <c r="BR1110" i="1"/>
  <c r="BN1093" i="1"/>
  <c r="BN1110" i="1" s="1"/>
  <c r="BN37" i="1"/>
  <c r="BN829" i="1"/>
  <c r="BY829" i="1"/>
  <c r="BU829" i="1" s="1"/>
  <c r="BJ27" i="1"/>
  <c r="BL867" i="1"/>
  <c r="BL57" i="1" s="1"/>
  <c r="BL32" i="1" s="1"/>
  <c r="BL30" i="1" s="1"/>
  <c r="BR862" i="1"/>
  <c r="BR25" i="1" s="1"/>
  <c r="BR863" i="1"/>
  <c r="BN593" i="1"/>
  <c r="BS592" i="1"/>
  <c r="AK540" i="1"/>
  <c r="AE541" i="1"/>
  <c r="BR864" i="1"/>
  <c r="BR870" i="1"/>
  <c r="BR59" i="1" s="1"/>
  <c r="BO862" i="1"/>
  <c r="BO25" i="1" s="1"/>
  <c r="BO863" i="1"/>
  <c r="BR772" i="1"/>
  <c r="BR771" i="1" s="1"/>
  <c r="BR47" i="1" s="1"/>
  <c r="BR307" i="1"/>
  <c r="BR224" i="1" s="1"/>
  <c r="BS863" i="1"/>
  <c r="BO61" i="1"/>
  <c r="BO864" i="1"/>
  <c r="BO870" i="1"/>
  <c r="BF962" i="1"/>
  <c r="BO748" i="1"/>
  <c r="BN894" i="1"/>
  <c r="BO195" i="1"/>
  <c r="BN195" i="1" s="1"/>
  <c r="W540" i="1"/>
  <c r="W537" i="1"/>
  <c r="W536" i="1" s="1"/>
  <c r="W316" i="1"/>
  <c r="W116" i="1" s="1"/>
  <c r="BU1006" i="1"/>
  <c r="BY1004" i="1"/>
  <c r="BU623" i="1"/>
  <c r="BZ621" i="1"/>
  <c r="BU621" i="1" s="1"/>
  <c r="BU602" i="1"/>
  <c r="BZ592" i="1"/>
  <c r="BZ606" i="1"/>
  <c r="BU606" i="1" s="1"/>
  <c r="BU612" i="1"/>
  <c r="BZ617" i="1"/>
  <c r="BU617" i="1" s="1"/>
  <c r="BU618" i="1"/>
  <c r="BV863" i="1"/>
  <c r="BU846" i="1"/>
  <c r="BV845" i="1"/>
  <c r="BU845" i="1" s="1"/>
  <c r="BV862" i="1"/>
  <c r="BN899" i="1"/>
  <c r="BN887" i="1"/>
  <c r="BN807" i="1"/>
  <c r="BF802" i="1"/>
  <c r="BF801" i="1" s="1"/>
  <c r="BE875" i="1"/>
  <c r="BS223" i="1"/>
  <c r="BS202" i="1" s="1"/>
  <c r="BS220" i="1"/>
  <c r="BS199" i="1" s="1"/>
  <c r="BN204" i="1"/>
  <c r="BO223" i="1"/>
  <c r="BO220" i="1"/>
  <c r="BR223" i="1"/>
  <c r="BR202" i="1" s="1"/>
  <c r="BR220" i="1"/>
  <c r="BR199" i="1" s="1"/>
  <c r="BS52" i="1"/>
  <c r="BS802" i="1"/>
  <c r="BN802" i="1" s="1"/>
  <c r="BI801" i="1"/>
  <c r="BS801" i="1" s="1"/>
  <c r="BR52" i="1"/>
  <c r="BN804" i="1"/>
  <c r="BO917" i="1"/>
  <c r="BF1007" i="1"/>
  <c r="BE211" i="1"/>
  <c r="BF207" i="1"/>
  <c r="BE207" i="1" s="1"/>
  <c r="BE66" i="1"/>
  <c r="BF287" i="1"/>
  <c r="BN27" i="1"/>
  <c r="BE1093" i="1"/>
  <c r="BE1110" i="1" s="1"/>
  <c r="BH59" i="1"/>
  <c r="BO1015" i="1"/>
  <c r="BF1042" i="1"/>
  <c r="BF60" i="1"/>
  <c r="BF35" i="1" s="1"/>
  <c r="BO1016" i="1"/>
  <c r="BF1043" i="1"/>
  <c r="BF773" i="1"/>
  <c r="BE773" i="1"/>
  <c r="BF1014" i="1"/>
  <c r="BO1014" i="1" s="1"/>
  <c r="BJ862" i="1"/>
  <c r="BE213" i="1"/>
  <c r="BJ836" i="1"/>
  <c r="BJ25" i="1"/>
  <c r="BJ53" i="1"/>
  <c r="BF186" i="1"/>
  <c r="BE186" i="1" s="1"/>
  <c r="BK757" i="1"/>
  <c r="BJ757" i="1" s="1"/>
  <c r="BK48" i="1"/>
  <c r="BJ48" i="1" s="1"/>
  <c r="BN882" i="1"/>
  <c r="BN898" i="1"/>
  <c r="BN1120" i="1"/>
  <c r="BJ37" i="1"/>
  <c r="BN959" i="1"/>
  <c r="BN961" i="1"/>
  <c r="BN888" i="1"/>
  <c r="BN876" i="1"/>
  <c r="BN879" i="1"/>
  <c r="BN877" i="1"/>
  <c r="BN895" i="1"/>
  <c r="BN849" i="1"/>
  <c r="BN956" i="1"/>
  <c r="BN291" i="1"/>
  <c r="BN293" i="1"/>
  <c r="BE160" i="1"/>
  <c r="BN736" i="1"/>
  <c r="BN808" i="1"/>
  <c r="BN847" i="1"/>
  <c r="BN886" i="1"/>
  <c r="BN896" i="1"/>
  <c r="BN905" i="1"/>
  <c r="BE633" i="1"/>
  <c r="BN737" i="1"/>
  <c r="BJ773" i="1"/>
  <c r="BJ864" i="1"/>
  <c r="BN891" i="1"/>
  <c r="BN814" i="1"/>
  <c r="BJ863" i="1"/>
  <c r="BN881" i="1"/>
  <c r="BN892" i="1"/>
  <c r="BN893" i="1"/>
  <c r="BN904" i="1"/>
  <c r="BN912" i="1"/>
  <c r="BE914" i="1"/>
  <c r="BN964" i="1"/>
  <c r="BN197" i="1"/>
  <c r="BN897" i="1"/>
  <c r="BN957" i="1"/>
  <c r="BF633" i="1"/>
  <c r="BF666" i="1" s="1"/>
  <c r="BN812" i="1"/>
  <c r="BE879" i="1"/>
  <c r="BN955" i="1"/>
  <c r="BN970" i="1"/>
  <c r="BN815" i="1"/>
  <c r="BJ45" i="1"/>
  <c r="BS1037" i="1"/>
  <c r="BS1030" i="1" s="1"/>
  <c r="BS1028" i="1" s="1"/>
  <c r="BN1028" i="1" s="1"/>
  <c r="BJ52" i="1"/>
  <c r="BN809" i="1"/>
  <c r="BE880" i="1"/>
  <c r="BN958" i="1"/>
  <c r="BN1038" i="1"/>
  <c r="BJ775" i="1"/>
  <c r="BJ841" i="1" s="1"/>
  <c r="BE889" i="1"/>
  <c r="BL865" i="1"/>
  <c r="BL55" i="1" s="1"/>
  <c r="BL22" i="1" s="1"/>
  <c r="BE82" i="1"/>
  <c r="BN213" i="1"/>
  <c r="BO290" i="1"/>
  <c r="BI588" i="1"/>
  <c r="BE588" i="1" s="1"/>
  <c r="BN813" i="1"/>
  <c r="BE917" i="1"/>
  <c r="BE51" i="1" s="1"/>
  <c r="BO965" i="1"/>
  <c r="BN965" i="1" s="1"/>
  <c r="BO968" i="1"/>
  <c r="BN968" i="1" s="1"/>
  <c r="BN185" i="1"/>
  <c r="BO183" i="1"/>
  <c r="BM771" i="1"/>
  <c r="BM47" i="1" s="1"/>
  <c r="BN880" i="1"/>
  <c r="BO967" i="1"/>
  <c r="BN967" i="1" s="1"/>
  <c r="BJ46" i="1"/>
  <c r="BS573" i="1"/>
  <c r="BN573" i="1" s="1"/>
  <c r="BE607" i="1"/>
  <c r="BJ35" i="1"/>
  <c r="BN960" i="1"/>
  <c r="BN46" i="1"/>
  <c r="BF97" i="1"/>
  <c r="BF94" i="1" s="1"/>
  <c r="BF93" i="1" s="1"/>
  <c r="BE93" i="1" s="1"/>
  <c r="BS589" i="1"/>
  <c r="BM772" i="1"/>
  <c r="BM838" i="1" s="1"/>
  <c r="BM866" i="1" s="1"/>
  <c r="BK841" i="1"/>
  <c r="BS885" i="1"/>
  <c r="BN885" i="1" s="1"/>
  <c r="BN963" i="1"/>
  <c r="BJ34" i="1"/>
  <c r="BE81" i="1"/>
  <c r="BS600" i="1"/>
  <c r="BN600" i="1" s="1"/>
  <c r="BS613" i="1"/>
  <c r="BN613" i="1" s="1"/>
  <c r="BN625" i="1"/>
  <c r="BN841" i="1"/>
  <c r="BE886" i="1"/>
  <c r="BE892" i="1"/>
  <c r="BE965" i="1"/>
  <c r="BJ51" i="1"/>
  <c r="BN884" i="1"/>
  <c r="BN890" i="1"/>
  <c r="BN969" i="1"/>
  <c r="BH1021" i="1"/>
  <c r="BJ197" i="1"/>
  <c r="BK185" i="1"/>
  <c r="BK171" i="1" s="1"/>
  <c r="BJ171" i="1" s="1"/>
  <c r="BO205" i="1"/>
  <c r="BN848" i="1"/>
  <c r="BN294" i="1"/>
  <c r="BN45" i="1"/>
  <c r="BE157" i="1"/>
  <c r="BE1037" i="1"/>
  <c r="BI1030" i="1"/>
  <c r="BI1029" i="1" s="1"/>
  <c r="BM776" i="1"/>
  <c r="BJ776" i="1" s="1"/>
  <c r="BJ61" i="1" s="1"/>
  <c r="BE807" i="1"/>
  <c r="BN816" i="1"/>
  <c r="BK839" i="1"/>
  <c r="BK867" i="1" s="1"/>
  <c r="BJ287" i="1"/>
  <c r="BF68" i="1"/>
  <c r="BN292" i="1"/>
  <c r="BE657" i="1"/>
  <c r="BJ729" i="1"/>
  <c r="BN155" i="1"/>
  <c r="BO123" i="1"/>
  <c r="BH1102" i="1"/>
  <c r="BE962" i="1"/>
  <c r="BO962" i="1"/>
  <c r="BN962" i="1" s="1"/>
  <c r="BF73" i="1"/>
  <c r="BF80" i="1"/>
  <c r="BE192" i="1"/>
  <c r="BE608" i="1"/>
  <c r="BF46" i="1"/>
  <c r="BO154" i="1"/>
  <c r="BN154" i="1" s="1"/>
  <c r="BJ58" i="1"/>
  <c r="BE594" i="1"/>
  <c r="BL871" i="1"/>
  <c r="BL837" i="1"/>
  <c r="BL24" i="1" s="1"/>
  <c r="BN889" i="1"/>
  <c r="BK840" i="1"/>
  <c r="BK868" i="1" s="1"/>
  <c r="BJ868" i="1" s="1"/>
  <c r="BJ774" i="1"/>
  <c r="BJ840" i="1" s="1"/>
  <c r="BK213" i="1"/>
  <c r="BN738" i="1"/>
  <c r="BN211" i="1"/>
  <c r="BE668" i="1"/>
  <c r="BH1025" i="1"/>
  <c r="BJ1038" i="1"/>
  <c r="BM1037" i="1"/>
  <c r="BO727" i="1"/>
  <c r="BN727" i="1" s="1"/>
  <c r="BI878" i="1"/>
  <c r="BE1017" i="1"/>
  <c r="BE804" i="1"/>
  <c r="BS875" i="1"/>
  <c r="BN875" i="1" s="1"/>
  <c r="BE884" i="1"/>
  <c r="BO966" i="1"/>
  <c r="BN966" i="1" s="1"/>
  <c r="BH1018" i="1"/>
  <c r="BI883" i="1"/>
  <c r="BR51" i="1"/>
  <c r="BN51" i="1" s="1"/>
  <c r="AY772" i="1" l="1"/>
  <c r="AX838" i="1"/>
  <c r="AK307" i="1"/>
  <c r="AL307" i="1" s="1"/>
  <c r="AK772" i="1"/>
  <c r="AK771" i="1" s="1"/>
  <c r="AE771" i="1" s="1"/>
  <c r="AK536" i="1"/>
  <c r="AL536" i="1" s="1"/>
  <c r="AE540" i="1"/>
  <c r="AL540" i="1"/>
  <c r="AL309" i="1"/>
  <c r="BN1037" i="1"/>
  <c r="BN1030" i="1"/>
  <c r="AP541" i="1"/>
  <c r="AP540" i="1" s="1"/>
  <c r="BE97" i="1"/>
  <c r="BE94" i="1"/>
  <c r="BN863" i="1"/>
  <c r="BO36" i="1"/>
  <c r="AL314" i="1"/>
  <c r="AE537" i="1"/>
  <c r="BR218" i="1"/>
  <c r="BN917" i="1"/>
  <c r="BO1007" i="1"/>
  <c r="BN1007" i="1" s="1"/>
  <c r="BR221" i="1"/>
  <c r="BN589" i="1"/>
  <c r="BS588" i="1"/>
  <c r="BO59" i="1"/>
  <c r="BN773" i="1"/>
  <c r="BO773" i="1"/>
  <c r="BF839" i="1"/>
  <c r="BF867" i="1" s="1"/>
  <c r="BO52" i="1"/>
  <c r="BN52" i="1" s="1"/>
  <c r="BN290" i="1"/>
  <c r="BF1013" i="1"/>
  <c r="BF53" i="1" s="1"/>
  <c r="BF667" i="1"/>
  <c r="BY1022" i="1"/>
  <c r="BY1019" i="1"/>
  <c r="BU1004" i="1"/>
  <c r="BY1024" i="1"/>
  <c r="BU592" i="1"/>
  <c r="BZ583" i="1"/>
  <c r="BU583" i="1" s="1"/>
  <c r="BZ582" i="1"/>
  <c r="BV25" i="1"/>
  <c r="BO202" i="1"/>
  <c r="BN202" i="1" s="1"/>
  <c r="BF678" i="1"/>
  <c r="BN223" i="1"/>
  <c r="BE801" i="1"/>
  <c r="BN220" i="1"/>
  <c r="BO203" i="1"/>
  <c r="BN183" i="1"/>
  <c r="BO170" i="1"/>
  <c r="BO171" i="1"/>
  <c r="BN171" i="1" s="1"/>
  <c r="BE1007" i="1"/>
  <c r="BF315" i="1"/>
  <c r="BI779" i="1"/>
  <c r="BS836" i="1"/>
  <c r="BK855" i="1"/>
  <c r="BJ855" i="1" s="1"/>
  <c r="BE287" i="1"/>
  <c r="BF65" i="1"/>
  <c r="BF1041" i="1"/>
  <c r="BE60" i="1"/>
  <c r="BE35" i="1" s="1"/>
  <c r="BE1029" i="1"/>
  <c r="BI1028" i="1"/>
  <c r="BE1028" i="1" s="1"/>
  <c r="BF671" i="1"/>
  <c r="BE671" i="1" s="1"/>
  <c r="BO740" i="1"/>
  <c r="BO747" i="1"/>
  <c r="BO1013" i="1"/>
  <c r="BO53" i="1" s="1"/>
  <c r="BN205" i="1"/>
  <c r="BO207" i="1"/>
  <c r="BN207" i="1" s="1"/>
  <c r="BK209" i="1"/>
  <c r="BK205" i="1" s="1"/>
  <c r="BK202" i="1" s="1"/>
  <c r="BJ202" i="1" s="1"/>
  <c r="BM837" i="1"/>
  <c r="BM865" i="1"/>
  <c r="BM55" i="1" s="1"/>
  <c r="BM56" i="1"/>
  <c r="BJ185" i="1"/>
  <c r="BK183" i="1"/>
  <c r="BM871" i="1"/>
  <c r="BM61" i="1"/>
  <c r="BE802" i="1"/>
  <c r="BN123" i="1"/>
  <c r="BE1030" i="1"/>
  <c r="BI57" i="1"/>
  <c r="BI1021" i="1"/>
  <c r="BI1018" i="1"/>
  <c r="BR1018" i="1"/>
  <c r="BH1015" i="1"/>
  <c r="BH1042" i="1" s="1"/>
  <c r="BJ1037" i="1"/>
  <c r="BM1030" i="1"/>
  <c r="BI1025" i="1"/>
  <c r="BH57" i="1"/>
  <c r="BE878" i="1"/>
  <c r="BS878" i="1"/>
  <c r="BN878" i="1" s="1"/>
  <c r="BF78" i="1"/>
  <c r="BE80" i="1"/>
  <c r="BJ213" i="1"/>
  <c r="BI1022" i="1"/>
  <c r="BI1019" i="1"/>
  <c r="BF72" i="1"/>
  <c r="BE72" i="1" s="1"/>
  <c r="BE73" i="1"/>
  <c r="BE68" i="1"/>
  <c r="BE883" i="1"/>
  <c r="BS883" i="1"/>
  <c r="BN883" i="1" s="1"/>
  <c r="BJ839" i="1"/>
  <c r="BJ867" i="1" s="1"/>
  <c r="AE536" i="1" l="1"/>
  <c r="BE839" i="1"/>
  <c r="BE867" i="1" s="1"/>
  <c r="AY838" i="1"/>
  <c r="AX866" i="1"/>
  <c r="AP537" i="1"/>
  <c r="AE314" i="1"/>
  <c r="BN588" i="1"/>
  <c r="BN740" i="1"/>
  <c r="BY1016" i="1"/>
  <c r="BY1043" i="1" s="1"/>
  <c r="BY32" i="1" s="1"/>
  <c r="BU32" i="1" s="1"/>
  <c r="BU582" i="1"/>
  <c r="BZ587" i="1"/>
  <c r="BU587" i="1" s="1"/>
  <c r="BZ586" i="1"/>
  <c r="BZ772" i="1" s="1"/>
  <c r="BZ669" i="1"/>
  <c r="BZ666" i="1"/>
  <c r="BZ667" i="1"/>
  <c r="BU667" i="1" s="1"/>
  <c r="BF677" i="1"/>
  <c r="BE677" i="1" s="1"/>
  <c r="BE678" i="1"/>
  <c r="BI778" i="1"/>
  <c r="BS778" i="1" s="1"/>
  <c r="BI836" i="1"/>
  <c r="BS48" i="1" s="1"/>
  <c r="BJ205" i="1"/>
  <c r="BK203" i="1"/>
  <c r="BO199" i="1"/>
  <c r="BN203" i="1"/>
  <c r="BJ183" i="1"/>
  <c r="BK170" i="1"/>
  <c r="BO169" i="1"/>
  <c r="BN169" i="1" s="1"/>
  <c r="BN170" i="1"/>
  <c r="BF310" i="1"/>
  <c r="BE315" i="1"/>
  <c r="BF314" i="1"/>
  <c r="BF309" i="1" s="1"/>
  <c r="BF64" i="1"/>
  <c r="BE64" i="1" s="1"/>
  <c r="BE65" i="1"/>
  <c r="BF288" i="1"/>
  <c r="BF286" i="1" s="1"/>
  <c r="BE286" i="1" s="1"/>
  <c r="BF774" i="1"/>
  <c r="BE774" i="1" s="1"/>
  <c r="BK740" i="1"/>
  <c r="BJ740" i="1" s="1"/>
  <c r="BK207" i="1"/>
  <c r="BJ207" i="1" s="1"/>
  <c r="BJ209" i="1"/>
  <c r="BE78" i="1"/>
  <c r="BF779" i="1"/>
  <c r="BN801" i="1"/>
  <c r="BR1015" i="1"/>
  <c r="BS1018" i="1"/>
  <c r="BN1018" i="1" s="1"/>
  <c r="BI1017" i="1"/>
  <c r="BS1017" i="1" s="1"/>
  <c r="BN1017" i="1" s="1"/>
  <c r="BI1015" i="1"/>
  <c r="BI1042" i="1" s="1"/>
  <c r="BF67" i="1"/>
  <c r="BS1019" i="1"/>
  <c r="BI1016" i="1"/>
  <c r="BM1028" i="1"/>
  <c r="BJ1030" i="1"/>
  <c r="BI1020" i="1"/>
  <c r="BJ57" i="1"/>
  <c r="BK57" i="1"/>
  <c r="BK32" i="1" s="1"/>
  <c r="BJ32" i="1" s="1"/>
  <c r="BK288" i="1"/>
  <c r="BO40" i="1"/>
  <c r="BN40" i="1" s="1"/>
  <c r="AY866" i="1" l="1"/>
  <c r="AX56" i="1"/>
  <c r="AE312" i="1"/>
  <c r="AL312" i="1"/>
  <c r="BZ309" i="1"/>
  <c r="BZ307" i="1" s="1"/>
  <c r="BZ838" i="1"/>
  <c r="BY1014" i="1"/>
  <c r="BU1014" i="1" s="1"/>
  <c r="BU1013" i="1" s="1"/>
  <c r="BU53" i="1" s="1"/>
  <c r="BU586" i="1"/>
  <c r="BY1041" i="1"/>
  <c r="BU1043" i="1"/>
  <c r="BU669" i="1"/>
  <c r="BU666" i="1"/>
  <c r="BI48" i="1"/>
  <c r="BN199" i="1"/>
  <c r="BJ203" i="1"/>
  <c r="BK199" i="1"/>
  <c r="BK169" i="1"/>
  <c r="BJ169" i="1" s="1"/>
  <c r="BJ170" i="1"/>
  <c r="BE310" i="1"/>
  <c r="BF840" i="1"/>
  <c r="BF58" i="1" s="1"/>
  <c r="BF34" i="1" s="1"/>
  <c r="BE314" i="1"/>
  <c r="BF312" i="1"/>
  <c r="BE312" i="1" s="1"/>
  <c r="BF778" i="1"/>
  <c r="BE288" i="1"/>
  <c r="BE1042" i="1"/>
  <c r="BS1016" i="1"/>
  <c r="BI1043" i="1"/>
  <c r="BI32" i="1" s="1"/>
  <c r="BF836" i="1"/>
  <c r="BK40" i="1"/>
  <c r="BJ40" i="1" s="1"/>
  <c r="BS1015" i="1"/>
  <c r="BN1015" i="1" s="1"/>
  <c r="BI1014" i="1"/>
  <c r="BI1024" i="1"/>
  <c r="BI1023" i="1" s="1"/>
  <c r="BJ288" i="1"/>
  <c r="BJ286" i="1" s="1"/>
  <c r="BN840" i="1"/>
  <c r="BE67" i="1"/>
  <c r="BJ1028" i="1"/>
  <c r="BM24" i="1"/>
  <c r="BM31" i="1"/>
  <c r="BM30" i="1" s="1"/>
  <c r="BM22" i="1"/>
  <c r="BM36" i="1"/>
  <c r="BJ36" i="1" s="1"/>
  <c r="AX31" i="1" l="1"/>
  <c r="AY31" i="1" s="1"/>
  <c r="AY56" i="1"/>
  <c r="AK838" i="1"/>
  <c r="AL772" i="1"/>
  <c r="BY36" i="1"/>
  <c r="BY1013" i="1"/>
  <c r="BY53" i="1" s="1"/>
  <c r="BZ776" i="1"/>
  <c r="BZ771" i="1"/>
  <c r="AL771" i="1"/>
  <c r="BO778" i="1"/>
  <c r="BO836" i="1"/>
  <c r="BO48" i="1" s="1"/>
  <c r="BZ866" i="1"/>
  <c r="BU1041" i="1"/>
  <c r="BZ224" i="1"/>
  <c r="BZ221" i="1" s="1"/>
  <c r="BJ199" i="1"/>
  <c r="BK198" i="1"/>
  <c r="BJ198" i="1" s="1"/>
  <c r="BF868" i="1"/>
  <c r="BE868" i="1" s="1"/>
  <c r="BE840" i="1"/>
  <c r="BF307" i="1"/>
  <c r="BE58" i="1"/>
  <c r="BE34" i="1" s="1"/>
  <c r="BI1041" i="1"/>
  <c r="BF772" i="1"/>
  <c r="BF838" i="1" s="1"/>
  <c r="BF48" i="1"/>
  <c r="BS1014" i="1"/>
  <c r="BI1013" i="1"/>
  <c r="AL838" i="1" l="1"/>
  <c r="AK866" i="1"/>
  <c r="AK865" i="1" s="1"/>
  <c r="AK837" i="1"/>
  <c r="BZ871" i="1"/>
  <c r="BZ47" i="1"/>
  <c r="BZ837" i="1"/>
  <c r="BZ24" i="1" s="1"/>
  <c r="BU776" i="1"/>
  <c r="AL866" i="1"/>
  <c r="BZ219" i="1"/>
  <c r="BU219" i="1" s="1"/>
  <c r="BU221" i="1"/>
  <c r="BF866" i="1"/>
  <c r="BF837" i="1"/>
  <c r="BF771" i="1"/>
  <c r="BS1013" i="1"/>
  <c r="BS53" i="1" s="1"/>
  <c r="BI53" i="1"/>
  <c r="AL837" i="1" l="1"/>
  <c r="AK24" i="1"/>
  <c r="AL24" i="1" s="1"/>
  <c r="BZ1102" i="1"/>
  <c r="BZ61" i="1"/>
  <c r="BU61" i="1" s="1"/>
  <c r="BU871" i="1"/>
  <c r="BU1102" i="1" s="1"/>
  <c r="AL865" i="1"/>
  <c r="AK56" i="1"/>
  <c r="AK31" i="1" s="1"/>
  <c r="AK30" i="1" s="1"/>
  <c r="BF24" i="1"/>
  <c r="BF865" i="1"/>
  <c r="BF47" i="1"/>
  <c r="AL30" i="1" l="1"/>
  <c r="AL31" i="1"/>
  <c r="AL56" i="1"/>
  <c r="BZ36" i="1"/>
  <c r="BU36" i="1" s="1"/>
  <c r="AK55" i="1"/>
  <c r="AK22" i="1" s="1"/>
  <c r="BF56" i="1"/>
  <c r="BF31" i="1" s="1"/>
  <c r="AL22" i="1" l="1"/>
  <c r="AL55" i="1"/>
  <c r="AP757" i="1"/>
  <c r="AP1120" i="1" l="1"/>
  <c r="AB1120" i="1"/>
  <c r="AA1120" i="1"/>
  <c r="V1120" i="1"/>
  <c r="J1120" i="1"/>
  <c r="D1120" i="1"/>
  <c r="Z1120" i="1" l="1"/>
  <c r="D9" i="1"/>
  <c r="D7" i="1" l="1"/>
  <c r="K9" i="1" s="1"/>
  <c r="K7" i="1" s="1"/>
  <c r="AA725" i="1" l="1"/>
  <c r="Z725" i="1" s="1"/>
  <c r="AA717" i="1"/>
  <c r="AA394" i="1"/>
  <c r="Z394" i="1" s="1"/>
  <c r="AC1038" i="1"/>
  <c r="D1038" i="1"/>
  <c r="BB1038" i="1" s="1"/>
  <c r="D1037" i="1"/>
  <c r="AC1023" i="1"/>
  <c r="Z1023" i="1" s="1"/>
  <c r="AC1020" i="1"/>
  <c r="Z1020" i="1" s="1"/>
  <c r="J718" i="1"/>
  <c r="CE1038" i="1" l="1"/>
  <c r="BB1036" i="1"/>
  <c r="AR1038" i="1"/>
  <c r="BB1037" i="1"/>
  <c r="AF1038" i="1"/>
  <c r="L1038" i="1"/>
  <c r="AS1038" i="1"/>
  <c r="L1037" i="1"/>
  <c r="AF1037" i="1"/>
  <c r="Z717" i="1"/>
  <c r="W717" i="1"/>
  <c r="AC1037" i="1"/>
  <c r="Z1037" i="1" s="1"/>
  <c r="Y1038" i="1"/>
  <c r="Z1038" i="1"/>
  <c r="D1030" i="1"/>
  <c r="AP1038" i="1"/>
  <c r="V863" i="1"/>
  <c r="V729" i="1"/>
  <c r="V541" i="1"/>
  <c r="V540" i="1"/>
  <c r="AC1028" i="1"/>
  <c r="Z1028" i="1" s="1"/>
  <c r="AC1030" i="1"/>
  <c r="Z1030" i="1" s="1"/>
  <c r="V864" i="1"/>
  <c r="BB1030" i="1" l="1"/>
  <c r="AR1037" i="1"/>
  <c r="AS1037" i="1" s="1"/>
  <c r="CE1037" i="1"/>
  <c r="AR1036" i="1"/>
  <c r="AS1036" i="1" s="1"/>
  <c r="CE1036" i="1"/>
  <c r="BB1035" i="1"/>
  <c r="AF1030" i="1"/>
  <c r="L1030" i="1"/>
  <c r="Y1030" i="1"/>
  <c r="V1030" i="1" s="1"/>
  <c r="Y1037" i="1"/>
  <c r="Y1028" i="1" s="1"/>
  <c r="D1028" i="1"/>
  <c r="D1029" i="1"/>
  <c r="V862" i="1"/>
  <c r="V394" i="1"/>
  <c r="V1038" i="1"/>
  <c r="AP1037" i="1"/>
  <c r="V317" i="1"/>
  <c r="AR1035" i="1" l="1"/>
  <c r="AS1035" i="1" s="1"/>
  <c r="CE1035" i="1"/>
  <c r="CE1030" i="1"/>
  <c r="BB1029" i="1"/>
  <c r="AR1030" i="1"/>
  <c r="AS1030" i="1" s="1"/>
  <c r="AF1029" i="1"/>
  <c r="L1029" i="1"/>
  <c r="AF1028" i="1"/>
  <c r="L1028" i="1"/>
  <c r="Y24" i="1"/>
  <c r="Y31" i="1"/>
  <c r="Y30" i="1" s="1"/>
  <c r="V316" i="1"/>
  <c r="V116" i="1"/>
  <c r="AP1030" i="1"/>
  <c r="AP1028" i="1"/>
  <c r="V1037" i="1"/>
  <c r="V1028" i="1"/>
  <c r="CE1029" i="1" l="1"/>
  <c r="BB1028" i="1"/>
  <c r="AR1029" i="1"/>
  <c r="AS1029" i="1" s="1"/>
  <c r="D10" i="1"/>
  <c r="AA217" i="1"/>
  <c r="Z217" i="1" s="1"/>
  <c r="AA213" i="1"/>
  <c r="Z213" i="1" s="1"/>
  <c r="V213" i="1"/>
  <c r="V217" i="1"/>
  <c r="AR1028" i="1" l="1"/>
  <c r="AS1028" i="1" s="1"/>
  <c r="CE1028" i="1"/>
  <c r="BB1042" i="1"/>
  <c r="J932" i="1"/>
  <c r="J933" i="1"/>
  <c r="D919" i="1"/>
  <c r="D918" i="1"/>
  <c r="D954" i="1"/>
  <c r="D953" i="1"/>
  <c r="D952" i="1"/>
  <c r="D951" i="1"/>
  <c r="D950" i="1"/>
  <c r="D949" i="1"/>
  <c r="D936" i="1"/>
  <c r="D948" i="1"/>
  <c r="D947" i="1"/>
  <c r="D946" i="1"/>
  <c r="AA750" i="1"/>
  <c r="AA216" i="1"/>
  <c r="Z216" i="1" s="1"/>
  <c r="CE1042" i="1" l="1"/>
  <c r="BB1041" i="1"/>
  <c r="AR1042" i="1"/>
  <c r="AF947" i="1"/>
  <c r="AS947" i="1"/>
  <c r="L947" i="1"/>
  <c r="AF946" i="1"/>
  <c r="AS946" i="1"/>
  <c r="L946" i="1"/>
  <c r="AF936" i="1"/>
  <c r="AS936" i="1"/>
  <c r="L936" i="1"/>
  <c r="AF948" i="1"/>
  <c r="AS948" i="1"/>
  <c r="L948" i="1"/>
  <c r="AF951" i="1"/>
  <c r="AS951" i="1"/>
  <c r="L951" i="1"/>
  <c r="AF953" i="1"/>
  <c r="AS953" i="1"/>
  <c r="L953" i="1"/>
  <c r="AF954" i="1"/>
  <c r="AS954" i="1"/>
  <c r="L954" i="1"/>
  <c r="AF949" i="1"/>
  <c r="AS949" i="1"/>
  <c r="L949" i="1"/>
  <c r="AF952" i="1"/>
  <c r="AS952" i="1"/>
  <c r="L952" i="1"/>
  <c r="AF950" i="1"/>
  <c r="AS950" i="1"/>
  <c r="L950" i="1"/>
  <c r="J931" i="1"/>
  <c r="J1006" i="1"/>
  <c r="D931" i="1"/>
  <c r="D932" i="1"/>
  <c r="W750" i="1"/>
  <c r="W749" i="1" s="1"/>
  <c r="W772" i="1" s="1"/>
  <c r="W771" i="1" s="1"/>
  <c r="W47" i="1" s="1"/>
  <c r="Z750" i="1"/>
  <c r="J902" i="1"/>
  <c r="D902" i="1"/>
  <c r="D917" i="1"/>
  <c r="CE1041" i="1" l="1"/>
  <c r="AR1041" i="1"/>
  <c r="AS931" i="1"/>
  <c r="L931" i="1"/>
  <c r="AS932" i="1"/>
  <c r="L932" i="1"/>
  <c r="J1007" i="1"/>
  <c r="D1007" i="1"/>
  <c r="AA193" i="1"/>
  <c r="AA128" i="1"/>
  <c r="AS1007" i="1" l="1"/>
  <c r="L1007" i="1"/>
  <c r="W193" i="1"/>
  <c r="W192" i="1" s="1"/>
  <c r="W190" i="1" s="1"/>
  <c r="Z193" i="1"/>
  <c r="W128" i="1"/>
  <c r="Z128" i="1"/>
  <c r="AA212" i="1"/>
  <c r="V1025" i="1"/>
  <c r="D1025" i="1"/>
  <c r="V1024" i="1"/>
  <c r="D1024" i="1"/>
  <c r="V1023" i="1"/>
  <c r="J1023" i="1"/>
  <c r="D1023" i="1"/>
  <c r="AC919" i="1"/>
  <c r="AC918" i="1"/>
  <c r="V954" i="1"/>
  <c r="V953" i="1"/>
  <c r="AC952" i="1"/>
  <c r="Z952" i="1" s="1"/>
  <c r="V951" i="1"/>
  <c r="V950" i="1"/>
  <c r="AC949" i="1"/>
  <c r="Z949" i="1" s="1"/>
  <c r="V947" i="1"/>
  <c r="AC946" i="1"/>
  <c r="Z946" i="1" s="1"/>
  <c r="V153" i="1"/>
  <c r="D153" i="1"/>
  <c r="V152" i="1"/>
  <c r="D152" i="1"/>
  <c r="AA197" i="1"/>
  <c r="Z197" i="1" s="1"/>
  <c r="AA196" i="1"/>
  <c r="AF152" i="1" l="1"/>
  <c r="L152" i="1"/>
  <c r="AS152" i="1"/>
  <c r="AF153" i="1"/>
  <c r="L153" i="1"/>
  <c r="AS153" i="1"/>
  <c r="W212" i="1"/>
  <c r="V212" i="1" s="1"/>
  <c r="Z212" i="1"/>
  <c r="W124" i="1"/>
  <c r="W126" i="1"/>
  <c r="W196" i="1"/>
  <c r="W195" i="1" s="1"/>
  <c r="Z196" i="1"/>
  <c r="BH1019" i="1"/>
  <c r="BH1022" i="1"/>
  <c r="BH1024" i="1"/>
  <c r="AA208" i="1"/>
  <c r="Z208" i="1" s="1"/>
  <c r="V952" i="1"/>
  <c r="V949" i="1"/>
  <c r="V946" i="1"/>
  <c r="V948" i="1"/>
  <c r="W65" i="1" l="1"/>
  <c r="W208" i="1"/>
  <c r="W211" i="1"/>
  <c r="V211" i="1" s="1"/>
  <c r="BR1019" i="1"/>
  <c r="BN1019" i="1" s="1"/>
  <c r="BH1016" i="1"/>
  <c r="BH1043" i="1" s="1"/>
  <c r="BH32" i="1" s="1"/>
  <c r="V216" i="1"/>
  <c r="V168" i="1"/>
  <c r="D168" i="1"/>
  <c r="V167" i="1"/>
  <c r="D167" i="1"/>
  <c r="V165" i="1"/>
  <c r="D165" i="1"/>
  <c r="V164" i="1"/>
  <c r="D164" i="1"/>
  <c r="V162" i="1"/>
  <c r="D162" i="1"/>
  <c r="V161" i="1"/>
  <c r="D161" i="1"/>
  <c r="V159" i="1"/>
  <c r="D159" i="1"/>
  <c r="V158" i="1"/>
  <c r="D158" i="1"/>
  <c r="V156" i="1"/>
  <c r="V155" i="1"/>
  <c r="AA154" i="1"/>
  <c r="Z154" i="1" s="1"/>
  <c r="D154" i="1"/>
  <c r="V142" i="1"/>
  <c r="AA141" i="1"/>
  <c r="AA129" i="1"/>
  <c r="Z129" i="1" s="1"/>
  <c r="V130" i="1"/>
  <c r="AF154" i="1" l="1"/>
  <c r="AS154" i="1"/>
  <c r="L154" i="1"/>
  <c r="AF162" i="1"/>
  <c r="AS162" i="1"/>
  <c r="L162" i="1"/>
  <c r="AF168" i="1"/>
  <c r="L168" i="1"/>
  <c r="AS168" i="1"/>
  <c r="AF164" i="1"/>
  <c r="L164" i="1"/>
  <c r="AS164" i="1"/>
  <c r="AF159" i="1"/>
  <c r="AS159" i="1"/>
  <c r="L159" i="1"/>
  <c r="AF165" i="1"/>
  <c r="L165" i="1"/>
  <c r="AS165" i="1"/>
  <c r="AF158" i="1"/>
  <c r="L158" i="1"/>
  <c r="AS158" i="1"/>
  <c r="AF161" i="1"/>
  <c r="L161" i="1"/>
  <c r="AS161" i="1"/>
  <c r="AF167" i="1"/>
  <c r="L167" i="1"/>
  <c r="AS167" i="1"/>
  <c r="W141" i="1"/>
  <c r="V141" i="1" s="1"/>
  <c r="Z141" i="1"/>
  <c r="W288" i="1"/>
  <c r="W838" i="1" s="1"/>
  <c r="BE1043" i="1"/>
  <c r="BH1041" i="1"/>
  <c r="BH36" i="1" s="1"/>
  <c r="BR1016" i="1"/>
  <c r="BN1016" i="1" s="1"/>
  <c r="BH1014" i="1"/>
  <c r="V124" i="1"/>
  <c r="AA124" i="1"/>
  <c r="Z124" i="1" s="1"/>
  <c r="AA126" i="1"/>
  <c r="Z126" i="1" s="1"/>
  <c r="V154" i="1"/>
  <c r="AA140" i="1"/>
  <c r="Z140" i="1" s="1"/>
  <c r="V131" i="1"/>
  <c r="V129" i="1"/>
  <c r="W866" i="1" l="1"/>
  <c r="W140" i="1"/>
  <c r="V140" i="1" s="1"/>
  <c r="W125" i="1"/>
  <c r="BE1041" i="1"/>
  <c r="BH1013" i="1"/>
  <c r="BR1014" i="1"/>
  <c r="BN1014" i="1" s="1"/>
  <c r="BE1014" i="1"/>
  <c r="BE1013" i="1" s="1"/>
  <c r="BE53" i="1" s="1"/>
  <c r="W66" i="1" l="1"/>
  <c r="W123" i="1"/>
  <c r="V123" i="1" s="1"/>
  <c r="V125" i="1"/>
  <c r="W56" i="1"/>
  <c r="W31" i="1" s="1"/>
  <c r="BR1013" i="1"/>
  <c r="BH53" i="1"/>
  <c r="W287" i="1" l="1"/>
  <c r="W286" i="1" s="1"/>
  <c r="V286" i="1" s="1"/>
  <c r="W64" i="1"/>
  <c r="W40" i="1" s="1"/>
  <c r="BR53" i="1"/>
  <c r="BN53" i="1" s="1"/>
  <c r="BN1013" i="1"/>
  <c r="W839" i="1" l="1"/>
  <c r="W115" i="1"/>
  <c r="W867" i="1" l="1"/>
  <c r="W837" i="1"/>
  <c r="W24" i="1" s="1"/>
  <c r="AP50" i="1"/>
  <c r="AP49" i="1"/>
  <c r="AP44" i="1"/>
  <c r="AP43" i="1"/>
  <c r="AP42" i="1"/>
  <c r="AP41" i="1"/>
  <c r="AP39" i="1"/>
  <c r="AP38" i="1"/>
  <c r="AB1114" i="1"/>
  <c r="AB37" i="1" s="1"/>
  <c r="AA1114" i="1"/>
  <c r="AA60" i="1"/>
  <c r="AA35" i="1" s="1"/>
  <c r="AB60" i="1"/>
  <c r="AC60" i="1"/>
  <c r="AC46" i="1"/>
  <c r="AB40" i="1"/>
  <c r="AC37" i="1"/>
  <c r="AC27" i="1"/>
  <c r="AB27" i="1"/>
  <c r="AA37" i="1" l="1"/>
  <c r="Z37" i="1" s="1"/>
  <c r="Z1114" i="1"/>
  <c r="W57" i="1"/>
  <c r="W32" i="1" s="1"/>
  <c r="W30" i="1" s="1"/>
  <c r="W865" i="1"/>
  <c r="W55" i="1" s="1"/>
  <c r="AP52" i="1"/>
  <c r="AP53" i="1"/>
  <c r="AP51" i="1"/>
  <c r="AP46" i="1"/>
  <c r="AB61" i="1"/>
  <c r="AB36" i="1" s="1"/>
  <c r="AC58" i="1"/>
  <c r="AC34" i="1" s="1"/>
  <c r="AB58" i="1"/>
  <c r="AB34" i="1" s="1"/>
  <c r="AA61" i="1"/>
  <c r="AA36" i="1" l="1"/>
  <c r="AC611" i="1" l="1"/>
  <c r="Z611" i="1" s="1"/>
  <c r="AC610" i="1"/>
  <c r="Z610" i="1" s="1"/>
  <c r="AC573" i="1"/>
  <c r="Z573" i="1" s="1"/>
  <c r="AC591" i="1"/>
  <c r="Z591" i="1" s="1"/>
  <c r="AC590" i="1"/>
  <c r="Z590" i="1" s="1"/>
  <c r="AA775" i="1"/>
  <c r="Z775" i="1" s="1"/>
  <c r="Z841" i="1" s="1"/>
  <c r="AC775" i="1"/>
  <c r="AC841" i="1" s="1"/>
  <c r="AB775" i="1"/>
  <c r="AB841" i="1" s="1"/>
  <c r="AC774" i="1"/>
  <c r="AB774" i="1"/>
  <c r="AC773" i="1"/>
  <c r="AB773" i="1"/>
  <c r="AB772" i="1"/>
  <c r="V761" i="1"/>
  <c r="AA760" i="1"/>
  <c r="Z760" i="1" s="1"/>
  <c r="AC227" i="1"/>
  <c r="AC224" i="1" s="1"/>
  <c r="AB227" i="1"/>
  <c r="AB224" i="1" s="1"/>
  <c r="AA227" i="1"/>
  <c r="AC226" i="1"/>
  <c r="AB226" i="1"/>
  <c r="AA226" i="1"/>
  <c r="AC225" i="1"/>
  <c r="AC45" i="1" s="1"/>
  <c r="D775" i="1" l="1"/>
  <c r="AB771" i="1"/>
  <c r="AB47" i="1" s="1"/>
  <c r="AA224" i="1"/>
  <c r="Z227" i="1"/>
  <c r="Z224" i="1" s="1"/>
  <c r="Z221" i="1" s="1"/>
  <c r="Z226" i="1"/>
  <c r="D841" i="1"/>
  <c r="D226" i="1"/>
  <c r="D224" i="1"/>
  <c r="D227" i="1"/>
  <c r="D760" i="1"/>
  <c r="V219" i="1"/>
  <c r="AB221" i="1"/>
  <c r="AC221" i="1"/>
  <c r="AA221" i="1"/>
  <c r="D170" i="1"/>
  <c r="D225" i="1"/>
  <c r="AC588" i="1"/>
  <c r="Z588" i="1" s="1"/>
  <c r="AA869" i="1"/>
  <c r="Z869" i="1" s="1"/>
  <c r="AA841" i="1"/>
  <c r="AP45" i="1"/>
  <c r="V775" i="1"/>
  <c r="V841" i="1" s="1"/>
  <c r="V762" i="1"/>
  <c r="V60" i="1" s="1"/>
  <c r="V35" i="1"/>
  <c r="V760" i="1"/>
  <c r="V226" i="1"/>
  <c r="V225" i="1"/>
  <c r="V227" i="1"/>
  <c r="V224" i="1" s="1"/>
  <c r="AF170" i="1" l="1"/>
  <c r="AS170" i="1"/>
  <c r="L170" i="1"/>
  <c r="J775" i="1"/>
  <c r="J841" i="1" s="1"/>
  <c r="AF775" i="1"/>
  <c r="L775" i="1"/>
  <c r="AS775" i="1"/>
  <c r="AF225" i="1"/>
  <c r="AS225" i="1"/>
  <c r="L225" i="1"/>
  <c r="AF224" i="1"/>
  <c r="AS224" i="1"/>
  <c r="L224" i="1"/>
  <c r="AF226" i="1"/>
  <c r="AS226" i="1"/>
  <c r="L226" i="1"/>
  <c r="AF841" i="1"/>
  <c r="AS841" i="1"/>
  <c r="L841" i="1"/>
  <c r="AF760" i="1"/>
  <c r="L760" i="1"/>
  <c r="AS760" i="1"/>
  <c r="AF227" i="1"/>
  <c r="AS227" i="1"/>
  <c r="L227" i="1"/>
  <c r="D221" i="1"/>
  <c r="D219" i="1"/>
  <c r="V221" i="1"/>
  <c r="D169" i="1"/>
  <c r="D869" i="1"/>
  <c r="AF169" i="1" l="1"/>
  <c r="L169" i="1"/>
  <c r="AS169" i="1"/>
  <c r="J869" i="1"/>
  <c r="J60" i="1" s="1"/>
  <c r="J35" i="1" s="1"/>
  <c r="AF869" i="1"/>
  <c r="AS869" i="1"/>
  <c r="L869" i="1"/>
  <c r="AF219" i="1"/>
  <c r="L219" i="1"/>
  <c r="AF221" i="1"/>
  <c r="L221" i="1"/>
  <c r="D60" i="1"/>
  <c r="AA904" i="1"/>
  <c r="AA919" i="1"/>
  <c r="Z919" i="1" s="1"/>
  <c r="AA918" i="1"/>
  <c r="Z918" i="1" s="1"/>
  <c r="AA917" i="1"/>
  <c r="D935" i="1"/>
  <c r="AC921" i="1"/>
  <c r="Z921" i="1" s="1"/>
  <c r="AF935" i="1" l="1"/>
  <c r="AS935" i="1"/>
  <c r="L935" i="1"/>
  <c r="D35" i="1"/>
  <c r="AF60" i="1"/>
  <c r="L60" i="1"/>
  <c r="AS60" i="1"/>
  <c r="AB51" i="1"/>
  <c r="AA195" i="1"/>
  <c r="Z195" i="1" s="1"/>
  <c r="AC934" i="1"/>
  <c r="Z934" i="1" s="1"/>
  <c r="V936" i="1"/>
  <c r="D934" i="1"/>
  <c r="AS35" i="1" l="1"/>
  <c r="L35" i="1"/>
  <c r="AF934" i="1"/>
  <c r="AS934" i="1"/>
  <c r="L934" i="1"/>
  <c r="AF35" i="1"/>
  <c r="V935" i="1"/>
  <c r="V934" i="1"/>
  <c r="AC917" i="1"/>
  <c r="AA51" i="1" l="1"/>
  <c r="AC51" i="1"/>
  <c r="AA1093" i="1"/>
  <c r="AA1110" i="1" s="1"/>
  <c r="Z51" i="1" l="1"/>
  <c r="AA27" i="1"/>
  <c r="Z27" i="1" s="1"/>
  <c r="Z1093" i="1"/>
  <c r="Z1110" i="1" s="1"/>
  <c r="J748" i="1" l="1"/>
  <c r="V917" i="1"/>
  <c r="AA211" i="1"/>
  <c r="Z211" i="1" s="1"/>
  <c r="AP749" i="1"/>
  <c r="AP744" i="1"/>
  <c r="AP745" i="1"/>
  <c r="AP751" i="1"/>
  <c r="AP752" i="1"/>
  <c r="AP753" i="1"/>
  <c r="AP754" i="1"/>
  <c r="AP755" i="1"/>
  <c r="AP646" i="1"/>
  <c r="AP630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409" i="1"/>
  <c r="AP432" i="1"/>
  <c r="AP433" i="1"/>
  <c r="AP434" i="1"/>
  <c r="AP436" i="1"/>
  <c r="AP437" i="1"/>
  <c r="AP545" i="1"/>
  <c r="AP547" i="1"/>
  <c r="AP550" i="1"/>
  <c r="AP551" i="1"/>
  <c r="AP554" i="1"/>
  <c r="AP555" i="1"/>
  <c r="AP556" i="1"/>
  <c r="AP566" i="1"/>
  <c r="AP567" i="1"/>
  <c r="AP568" i="1"/>
  <c r="AP571" i="1"/>
  <c r="AP573" i="1"/>
  <c r="AP574" i="1"/>
  <c r="AP575" i="1"/>
  <c r="AP576" i="1"/>
  <c r="AP577" i="1"/>
  <c r="AP578" i="1"/>
  <c r="AP579" i="1"/>
  <c r="AP580" i="1"/>
  <c r="AP581" i="1"/>
  <c r="AP594" i="1"/>
  <c r="AP595" i="1"/>
  <c r="AP596" i="1"/>
  <c r="AP597" i="1"/>
  <c r="AP598" i="1"/>
  <c r="AP600" i="1"/>
  <c r="AP601" i="1"/>
  <c r="AP602" i="1"/>
  <c r="AP603" i="1"/>
  <c r="AP606" i="1"/>
  <c r="AP607" i="1"/>
  <c r="AP608" i="1"/>
  <c r="AP609" i="1"/>
  <c r="AP610" i="1"/>
  <c r="AP611" i="1"/>
  <c r="AP612" i="1"/>
  <c r="AP613" i="1"/>
  <c r="AP614" i="1"/>
  <c r="AP615" i="1"/>
  <c r="AP616" i="1"/>
  <c r="AP619" i="1"/>
  <c r="AP620" i="1"/>
  <c r="AP621" i="1"/>
  <c r="AP622" i="1"/>
  <c r="AP623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4" i="1"/>
  <c r="AP905" i="1"/>
  <c r="AP912" i="1"/>
  <c r="AP875" i="1"/>
  <c r="AP1014" i="1"/>
  <c r="AP1015" i="1"/>
  <c r="AP1016" i="1"/>
  <c r="AP1017" i="1"/>
  <c r="AP1018" i="1"/>
  <c r="AP1019" i="1"/>
  <c r="AP1013" i="1"/>
  <c r="AP917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786" i="1"/>
  <c r="AP791" i="1"/>
  <c r="AP782" i="1" s="1"/>
  <c r="AP795" i="1"/>
  <c r="AP796" i="1"/>
  <c r="AP797" i="1"/>
  <c r="AP808" i="1"/>
  <c r="AP809" i="1"/>
  <c r="AP812" i="1"/>
  <c r="AP814" i="1"/>
  <c r="AP815" i="1"/>
  <c r="AP816" i="1"/>
  <c r="AP291" i="1"/>
  <c r="AP292" i="1"/>
  <c r="AP293" i="1"/>
  <c r="AP294" i="1"/>
  <c r="AP295" i="1"/>
  <c r="AP296" i="1"/>
  <c r="AP297" i="1"/>
  <c r="AP290" i="1"/>
  <c r="V53" i="1"/>
  <c r="V37" i="1"/>
  <c r="V38" i="1"/>
  <c r="V41" i="1"/>
  <c r="V42" i="1"/>
  <c r="V43" i="1"/>
  <c r="V44" i="1"/>
  <c r="V45" i="1"/>
  <c r="V49" i="1"/>
  <c r="V50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800" i="1"/>
  <c r="V801" i="1"/>
  <c r="V802" i="1"/>
  <c r="V804" i="1"/>
  <c r="V807" i="1"/>
  <c r="V808" i="1"/>
  <c r="V809" i="1"/>
  <c r="V812" i="1"/>
  <c r="V813" i="1"/>
  <c r="V814" i="1"/>
  <c r="V815" i="1"/>
  <c r="V816" i="1"/>
  <c r="V823" i="1"/>
  <c r="V824" i="1"/>
  <c r="V825" i="1"/>
  <c r="V826" i="1"/>
  <c r="V827" i="1"/>
  <c r="V828" i="1"/>
  <c r="V833" i="1"/>
  <c r="V836" i="1"/>
  <c r="V847" i="1"/>
  <c r="V848" i="1"/>
  <c r="V849" i="1"/>
  <c r="V851" i="1"/>
  <c r="V858" i="1"/>
  <c r="V846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4" i="1"/>
  <c r="V905" i="1"/>
  <c r="V912" i="1"/>
  <c r="V875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1014" i="1"/>
  <c r="V1015" i="1"/>
  <c r="V1016" i="1"/>
  <c r="V1017" i="1"/>
  <c r="V1018" i="1"/>
  <c r="V1019" i="1"/>
  <c r="V1020" i="1"/>
  <c r="V1021" i="1"/>
  <c r="V1022" i="1"/>
  <c r="V1026" i="1"/>
  <c r="V1013" i="1"/>
  <c r="V1093" i="1"/>
  <c r="V1110" i="1" s="1"/>
  <c r="V1114" i="1"/>
  <c r="AB1017" i="1"/>
  <c r="AA1018" i="1"/>
  <c r="AA1019" i="1"/>
  <c r="AB955" i="1"/>
  <c r="AC955" i="1"/>
  <c r="AB956" i="1"/>
  <c r="AC956" i="1"/>
  <c r="AA957" i="1"/>
  <c r="AB957" i="1"/>
  <c r="AC957" i="1"/>
  <c r="AA958" i="1"/>
  <c r="AB958" i="1"/>
  <c r="AC958" i="1"/>
  <c r="AA959" i="1"/>
  <c r="AB959" i="1"/>
  <c r="AC959" i="1"/>
  <c r="AA960" i="1"/>
  <c r="AB960" i="1"/>
  <c r="AC960" i="1"/>
  <c r="AA961" i="1"/>
  <c r="AB961" i="1"/>
  <c r="AC961" i="1"/>
  <c r="AB962" i="1"/>
  <c r="AC962" i="1"/>
  <c r="AA963" i="1"/>
  <c r="AB963" i="1"/>
  <c r="AC963" i="1"/>
  <c r="AA964" i="1"/>
  <c r="AB964" i="1"/>
  <c r="AC964" i="1"/>
  <c r="AB965" i="1"/>
  <c r="AC965" i="1"/>
  <c r="AB966" i="1"/>
  <c r="AC966" i="1"/>
  <c r="AB967" i="1"/>
  <c r="AC967" i="1"/>
  <c r="AB968" i="1"/>
  <c r="AC968" i="1"/>
  <c r="AA969" i="1"/>
  <c r="AB969" i="1"/>
  <c r="AC969" i="1"/>
  <c r="AA970" i="1"/>
  <c r="AB970" i="1"/>
  <c r="AC970" i="1"/>
  <c r="AA876" i="1"/>
  <c r="AB876" i="1"/>
  <c r="AC876" i="1"/>
  <c r="AA877" i="1"/>
  <c r="AB877" i="1"/>
  <c r="AC877" i="1"/>
  <c r="AB878" i="1"/>
  <c r="AB879" i="1"/>
  <c r="AB880" i="1"/>
  <c r="AA881" i="1"/>
  <c r="AB881" i="1"/>
  <c r="AC881" i="1"/>
  <c r="AA882" i="1"/>
  <c r="AB882" i="1"/>
  <c r="AC882" i="1"/>
  <c r="AA883" i="1"/>
  <c r="AB883" i="1"/>
  <c r="AA884" i="1"/>
  <c r="AB884" i="1"/>
  <c r="AA885" i="1"/>
  <c r="AB885" i="1"/>
  <c r="AA886" i="1"/>
  <c r="AB886" i="1"/>
  <c r="AA887" i="1"/>
  <c r="AB887" i="1"/>
  <c r="AC887" i="1"/>
  <c r="AA888" i="1"/>
  <c r="AB888" i="1"/>
  <c r="AC888" i="1"/>
  <c r="AA889" i="1"/>
  <c r="AB889" i="1"/>
  <c r="AA890" i="1"/>
  <c r="AB890" i="1"/>
  <c r="AC890" i="1"/>
  <c r="AA891" i="1"/>
  <c r="AB891" i="1"/>
  <c r="AC891" i="1"/>
  <c r="AB892" i="1"/>
  <c r="AA893" i="1"/>
  <c r="AB893" i="1"/>
  <c r="AC893" i="1"/>
  <c r="AA894" i="1"/>
  <c r="AB894" i="1"/>
  <c r="AC894" i="1"/>
  <c r="AA895" i="1"/>
  <c r="AB895" i="1"/>
  <c r="AC895" i="1"/>
  <c r="AA896" i="1"/>
  <c r="AB896" i="1"/>
  <c r="AC896" i="1"/>
  <c r="AA897" i="1"/>
  <c r="AB897" i="1"/>
  <c r="AC897" i="1"/>
  <c r="AA898" i="1"/>
  <c r="AB898" i="1"/>
  <c r="AC898" i="1"/>
  <c r="AA899" i="1"/>
  <c r="AB899" i="1"/>
  <c r="AC899" i="1"/>
  <c r="AB904" i="1"/>
  <c r="AC904" i="1"/>
  <c r="AA905" i="1"/>
  <c r="AB905" i="1"/>
  <c r="AB902" i="1" s="1"/>
  <c r="AB1006" i="1" s="1"/>
  <c r="AC905" i="1"/>
  <c r="AC902" i="1" s="1"/>
  <c r="AB912" i="1"/>
  <c r="AC912" i="1"/>
  <c r="AB875" i="1"/>
  <c r="AA875" i="1"/>
  <c r="AA847" i="1"/>
  <c r="AB847" i="1"/>
  <c r="AC847" i="1"/>
  <c r="AA848" i="1"/>
  <c r="AB848" i="1"/>
  <c r="AC848" i="1"/>
  <c r="AA849" i="1"/>
  <c r="AB849" i="1"/>
  <c r="AC849" i="1"/>
  <c r="AA851" i="1"/>
  <c r="AB851" i="1"/>
  <c r="AA858" i="1"/>
  <c r="AB858" i="1"/>
  <c r="AB856" i="1" s="1"/>
  <c r="AB39" i="1" s="1"/>
  <c r="AC858" i="1"/>
  <c r="AC846" i="1"/>
  <c r="AB846" i="1"/>
  <c r="AA846" i="1"/>
  <c r="AA719" i="1"/>
  <c r="Z719" i="1" s="1"/>
  <c r="AA720" i="1"/>
  <c r="Z720" i="1" s="1"/>
  <c r="AA726" i="1"/>
  <c r="Z726" i="1" s="1"/>
  <c r="AA728" i="1"/>
  <c r="Z728" i="1" s="1"/>
  <c r="AA735" i="1"/>
  <c r="Z735" i="1" s="1"/>
  <c r="AA744" i="1"/>
  <c r="Z744" i="1" s="1"/>
  <c r="AA745" i="1"/>
  <c r="Z745" i="1" s="1"/>
  <c r="AA751" i="1"/>
  <c r="Z751" i="1" s="1"/>
  <c r="AA752" i="1"/>
  <c r="Z752" i="1" s="1"/>
  <c r="AA753" i="1"/>
  <c r="Z753" i="1" s="1"/>
  <c r="AA754" i="1"/>
  <c r="Z754" i="1" s="1"/>
  <c r="AA755" i="1"/>
  <c r="Z755" i="1" s="1"/>
  <c r="AA322" i="1"/>
  <c r="Z322" i="1" s="1"/>
  <c r="AA323" i="1"/>
  <c r="Z323" i="1" s="1"/>
  <c r="AA324" i="1"/>
  <c r="Z324" i="1" s="1"/>
  <c r="AA328" i="1"/>
  <c r="Z328" i="1" s="1"/>
  <c r="AA330" i="1"/>
  <c r="Z330" i="1" s="1"/>
  <c r="AA332" i="1"/>
  <c r="Z332" i="1" s="1"/>
  <c r="AA333" i="1"/>
  <c r="Z333" i="1" s="1"/>
  <c r="AA334" i="1"/>
  <c r="Z334" i="1" s="1"/>
  <c r="AA335" i="1"/>
  <c r="Z335" i="1" s="1"/>
  <c r="AA336" i="1"/>
  <c r="Z336" i="1" s="1"/>
  <c r="AA337" i="1"/>
  <c r="Z337" i="1" s="1"/>
  <c r="AA339" i="1"/>
  <c r="Z339" i="1" s="1"/>
  <c r="AA346" i="1"/>
  <c r="Z346" i="1" s="1"/>
  <c r="AA356" i="1"/>
  <c r="Z356" i="1" s="1"/>
  <c r="AA357" i="1"/>
  <c r="Z357" i="1" s="1"/>
  <c r="AA358" i="1"/>
  <c r="Z358" i="1" s="1"/>
  <c r="AA359" i="1"/>
  <c r="Z359" i="1" s="1"/>
  <c r="AA360" i="1"/>
  <c r="Z360" i="1" s="1"/>
  <c r="AA361" i="1"/>
  <c r="Z361" i="1" s="1"/>
  <c r="AA362" i="1"/>
  <c r="Z362" i="1" s="1"/>
  <c r="AA363" i="1"/>
  <c r="Z363" i="1" s="1"/>
  <c r="AA364" i="1"/>
  <c r="Z364" i="1" s="1"/>
  <c r="AA365" i="1"/>
  <c r="Z365" i="1" s="1"/>
  <c r="AA367" i="1"/>
  <c r="Z367" i="1" s="1"/>
  <c r="AA368" i="1"/>
  <c r="Z368" i="1" s="1"/>
  <c r="AA371" i="1"/>
  <c r="Z371" i="1" s="1"/>
  <c r="AA372" i="1"/>
  <c r="Z372" i="1" s="1"/>
  <c r="AA373" i="1"/>
  <c r="Z373" i="1" s="1"/>
  <c r="AA374" i="1"/>
  <c r="Z374" i="1" s="1"/>
  <c r="AA375" i="1"/>
  <c r="Z375" i="1" s="1"/>
  <c r="AA376" i="1"/>
  <c r="Z376" i="1" s="1"/>
  <c r="AA377" i="1"/>
  <c r="Z377" i="1" s="1"/>
  <c r="AA378" i="1"/>
  <c r="Z378" i="1" s="1"/>
  <c r="AA379" i="1"/>
  <c r="Z379" i="1" s="1"/>
  <c r="AA383" i="1"/>
  <c r="Z383" i="1" s="1"/>
  <c r="AA384" i="1"/>
  <c r="Z384" i="1" s="1"/>
  <c r="AA385" i="1"/>
  <c r="Z385" i="1" s="1"/>
  <c r="AA386" i="1"/>
  <c r="Z386" i="1" s="1"/>
  <c r="AA387" i="1"/>
  <c r="Z387" i="1" s="1"/>
  <c r="AA388" i="1"/>
  <c r="Z388" i="1" s="1"/>
  <c r="AA389" i="1"/>
  <c r="Z389" i="1" s="1"/>
  <c r="AA390" i="1"/>
  <c r="Z390" i="1" s="1"/>
  <c r="AA391" i="1"/>
  <c r="Z391" i="1" s="1"/>
  <c r="AA397" i="1"/>
  <c r="Z397" i="1" s="1"/>
  <c r="AA405" i="1"/>
  <c r="Z405" i="1" s="1"/>
  <c r="AA409" i="1"/>
  <c r="Z409" i="1" s="1"/>
  <c r="AA411" i="1"/>
  <c r="Z411" i="1" s="1"/>
  <c r="AA413" i="1"/>
  <c r="Z413" i="1" s="1"/>
  <c r="AA415" i="1"/>
  <c r="Z415" i="1" s="1"/>
  <c r="AA428" i="1"/>
  <c r="Z428" i="1" s="1"/>
  <c r="AA432" i="1"/>
  <c r="Z432" i="1" s="1"/>
  <c r="AA433" i="1"/>
  <c r="Z433" i="1" s="1"/>
  <c r="AA436" i="1"/>
  <c r="Z436" i="1" s="1"/>
  <c r="AA437" i="1"/>
  <c r="Z437" i="1" s="1"/>
  <c r="AA440" i="1"/>
  <c r="Z440" i="1" s="1"/>
  <c r="AA442" i="1"/>
  <c r="Z442" i="1" s="1"/>
  <c r="AA445" i="1"/>
  <c r="Z445" i="1" s="1"/>
  <c r="AA446" i="1"/>
  <c r="Z446" i="1" s="1"/>
  <c r="AA447" i="1"/>
  <c r="Z447" i="1" s="1"/>
  <c r="AA448" i="1"/>
  <c r="Z448" i="1" s="1"/>
  <c r="AA451" i="1"/>
  <c r="Z451" i="1" s="1"/>
  <c r="AA453" i="1"/>
  <c r="Z453" i="1" s="1"/>
  <c r="AA454" i="1"/>
  <c r="Z454" i="1" s="1"/>
  <c r="AA457" i="1"/>
  <c r="Z457" i="1" s="1"/>
  <c r="AA458" i="1"/>
  <c r="Z458" i="1" s="1"/>
  <c r="AA459" i="1"/>
  <c r="Z459" i="1" s="1"/>
  <c r="AA460" i="1"/>
  <c r="Z460" i="1" s="1"/>
  <c r="AA461" i="1"/>
  <c r="Z461" i="1" s="1"/>
  <c r="AA462" i="1"/>
  <c r="Z462" i="1" s="1"/>
  <c r="AA464" i="1"/>
  <c r="Z464" i="1" s="1"/>
  <c r="AA465" i="1"/>
  <c r="Z465" i="1" s="1"/>
  <c r="AA466" i="1"/>
  <c r="Z466" i="1" s="1"/>
  <c r="AA469" i="1"/>
  <c r="Z469" i="1" s="1"/>
  <c r="AA472" i="1"/>
  <c r="Z472" i="1" s="1"/>
  <c r="AA547" i="1"/>
  <c r="Z547" i="1" s="1"/>
  <c r="AA550" i="1"/>
  <c r="Z550" i="1" s="1"/>
  <c r="AA551" i="1"/>
  <c r="Z551" i="1" s="1"/>
  <c r="AA554" i="1"/>
  <c r="Z554" i="1" s="1"/>
  <c r="AA555" i="1"/>
  <c r="Z555" i="1" s="1"/>
  <c r="AA556" i="1"/>
  <c r="Z556" i="1" s="1"/>
  <c r="AA559" i="1"/>
  <c r="Z559" i="1" s="1"/>
  <c r="AA561" i="1"/>
  <c r="Z561" i="1" s="1"/>
  <c r="AA564" i="1"/>
  <c r="Z564" i="1" s="1"/>
  <c r="AA565" i="1"/>
  <c r="Z565" i="1" s="1"/>
  <c r="AA567" i="1"/>
  <c r="Z567" i="1" s="1"/>
  <c r="AA568" i="1"/>
  <c r="Z568" i="1" s="1"/>
  <c r="AA571" i="1"/>
  <c r="Z571" i="1" s="1"/>
  <c r="BI602" i="1"/>
  <c r="AA613" i="1"/>
  <c r="Z613" i="1" s="1"/>
  <c r="AA614" i="1"/>
  <c r="Z614" i="1" s="1"/>
  <c r="AA615" i="1"/>
  <c r="Z615" i="1" s="1"/>
  <c r="AA616" i="1"/>
  <c r="Z616" i="1" s="1"/>
  <c r="AA617" i="1"/>
  <c r="Z617" i="1" s="1"/>
  <c r="AA618" i="1"/>
  <c r="AA619" i="1"/>
  <c r="Z619" i="1" s="1"/>
  <c r="AA620" i="1"/>
  <c r="Z620" i="1" s="1"/>
  <c r="AA621" i="1"/>
  <c r="Z621" i="1" s="1"/>
  <c r="AA622" i="1"/>
  <c r="Z622" i="1" s="1"/>
  <c r="AA623" i="1"/>
  <c r="AA625" i="1"/>
  <c r="Z625" i="1" s="1"/>
  <c r="AA626" i="1"/>
  <c r="Z626" i="1" s="1"/>
  <c r="AA627" i="1"/>
  <c r="Z627" i="1" s="1"/>
  <c r="AA628" i="1"/>
  <c r="Z628" i="1" s="1"/>
  <c r="AA629" i="1"/>
  <c r="AA630" i="1"/>
  <c r="Z630" i="1" s="1"/>
  <c r="AA631" i="1"/>
  <c r="Z631" i="1" s="1"/>
  <c r="AA632" i="1"/>
  <c r="Z632" i="1" s="1"/>
  <c r="AA635" i="1"/>
  <c r="Z635" i="1" s="1"/>
  <c r="AA636" i="1"/>
  <c r="Z636" i="1" s="1"/>
  <c r="AA637" i="1"/>
  <c r="Z637" i="1" s="1"/>
  <c r="AA639" i="1"/>
  <c r="Z639" i="1" s="1"/>
  <c r="AA640" i="1"/>
  <c r="Z640" i="1" s="1"/>
  <c r="AA642" i="1"/>
  <c r="Z642" i="1" s="1"/>
  <c r="AA643" i="1"/>
  <c r="Z643" i="1" s="1"/>
  <c r="AA644" i="1"/>
  <c r="Z644" i="1" s="1"/>
  <c r="AA645" i="1"/>
  <c r="Z645" i="1" s="1"/>
  <c r="AA646" i="1"/>
  <c r="Z646" i="1" s="1"/>
  <c r="AB781" i="1"/>
  <c r="AB782" i="1"/>
  <c r="AC782" i="1"/>
  <c r="AB783" i="1"/>
  <c r="AC783" i="1"/>
  <c r="AB784" i="1"/>
  <c r="AC784" i="1"/>
  <c r="AB785" i="1"/>
  <c r="AC785" i="1"/>
  <c r="AB786" i="1"/>
  <c r="AC786" i="1"/>
  <c r="AB787" i="1"/>
  <c r="AC787" i="1"/>
  <c r="AB788" i="1"/>
  <c r="AC788" i="1"/>
  <c r="AB789" i="1"/>
  <c r="AC789" i="1"/>
  <c r="AB790" i="1"/>
  <c r="AC790" i="1"/>
  <c r="AB791" i="1"/>
  <c r="AC791" i="1"/>
  <c r="AB792" i="1"/>
  <c r="AC792" i="1"/>
  <c r="AB793" i="1"/>
  <c r="AC793" i="1"/>
  <c r="AB794" i="1"/>
  <c r="AC794" i="1"/>
  <c r="AB795" i="1"/>
  <c r="AC795" i="1"/>
  <c r="AB796" i="1"/>
  <c r="AC796" i="1"/>
  <c r="AB797" i="1"/>
  <c r="AC797" i="1"/>
  <c r="AB798" i="1"/>
  <c r="AC798" i="1"/>
  <c r="AB800" i="1"/>
  <c r="AC800" i="1"/>
  <c r="AB801" i="1"/>
  <c r="AB802" i="1"/>
  <c r="AB804" i="1"/>
  <c r="AC804" i="1"/>
  <c r="AB807" i="1"/>
  <c r="AC807" i="1"/>
  <c r="AB808" i="1"/>
  <c r="AC808" i="1"/>
  <c r="AB809" i="1"/>
  <c r="AC809" i="1"/>
  <c r="AB812" i="1"/>
  <c r="AC812" i="1"/>
  <c r="AB813" i="1"/>
  <c r="AC813" i="1"/>
  <c r="AB814" i="1"/>
  <c r="AC814" i="1"/>
  <c r="AB815" i="1"/>
  <c r="AC815" i="1"/>
  <c r="AB816" i="1"/>
  <c r="AC816" i="1"/>
  <c r="AC823" i="1"/>
  <c r="AC824" i="1"/>
  <c r="AC825" i="1"/>
  <c r="AC826" i="1"/>
  <c r="AC827" i="1"/>
  <c r="AB828" i="1"/>
  <c r="AC828" i="1"/>
  <c r="AB833" i="1"/>
  <c r="AC833" i="1"/>
  <c r="AA786" i="1"/>
  <c r="AA789" i="1"/>
  <c r="AA791" i="1"/>
  <c r="AA794" i="1"/>
  <c r="AA795" i="1"/>
  <c r="AA800" i="1"/>
  <c r="AA804" i="1"/>
  <c r="AA808" i="1"/>
  <c r="AA809" i="1"/>
  <c r="AA812" i="1"/>
  <c r="AA813" i="1"/>
  <c r="AA814" i="1"/>
  <c r="AA815" i="1"/>
  <c r="AA816" i="1"/>
  <c r="AA823" i="1"/>
  <c r="AA824" i="1"/>
  <c r="AA825" i="1"/>
  <c r="AA826" i="1"/>
  <c r="AA827" i="1"/>
  <c r="AA828" i="1"/>
  <c r="AA833" i="1"/>
  <c r="V743" i="1"/>
  <c r="V744" i="1"/>
  <c r="V745" i="1"/>
  <c r="V751" i="1"/>
  <c r="V752" i="1"/>
  <c r="V753" i="1"/>
  <c r="V754" i="1"/>
  <c r="V755" i="1"/>
  <c r="V773" i="1"/>
  <c r="V774" i="1"/>
  <c r="V776" i="1"/>
  <c r="V714" i="1"/>
  <c r="V717" i="1"/>
  <c r="V718" i="1"/>
  <c r="BF718" i="1" s="1"/>
  <c r="V719" i="1"/>
  <c r="V720" i="1"/>
  <c r="V725" i="1"/>
  <c r="V726" i="1"/>
  <c r="V727" i="1"/>
  <c r="V728" i="1"/>
  <c r="V735" i="1"/>
  <c r="V631" i="1"/>
  <c r="V632" i="1"/>
  <c r="V633" i="1"/>
  <c r="V634" i="1"/>
  <c r="V635" i="1"/>
  <c r="V636" i="1"/>
  <c r="V637" i="1"/>
  <c r="V638" i="1"/>
  <c r="V639" i="1"/>
  <c r="BF663" i="1" s="1"/>
  <c r="BE663" i="1" s="1"/>
  <c r="V640" i="1"/>
  <c r="BF665" i="1" s="1"/>
  <c r="V641" i="1"/>
  <c r="V642" i="1"/>
  <c r="V643" i="1"/>
  <c r="V644" i="1"/>
  <c r="V645" i="1"/>
  <c r="V646" i="1"/>
  <c r="V627" i="1"/>
  <c r="V628" i="1"/>
  <c r="V629" i="1"/>
  <c r="V630" i="1"/>
  <c r="V536" i="1"/>
  <c r="V537" i="1"/>
  <c r="V538" i="1"/>
  <c r="V58" i="1" s="1"/>
  <c r="V542" i="1"/>
  <c r="V543" i="1"/>
  <c r="V545" i="1"/>
  <c r="V546" i="1"/>
  <c r="V547" i="1"/>
  <c r="V550" i="1"/>
  <c r="V551" i="1"/>
  <c r="V552" i="1"/>
  <c r="V553" i="1"/>
  <c r="V554" i="1"/>
  <c r="V555" i="1"/>
  <c r="V556" i="1"/>
  <c r="V558" i="1"/>
  <c r="V559" i="1"/>
  <c r="V561" i="1"/>
  <c r="V562" i="1"/>
  <c r="V563" i="1"/>
  <c r="V564" i="1"/>
  <c r="V565" i="1"/>
  <c r="V566" i="1"/>
  <c r="V567" i="1"/>
  <c r="V568" i="1"/>
  <c r="V571" i="1"/>
  <c r="V572" i="1"/>
  <c r="V573" i="1"/>
  <c r="V574" i="1"/>
  <c r="V575" i="1"/>
  <c r="V576" i="1"/>
  <c r="V577" i="1"/>
  <c r="V578" i="1"/>
  <c r="V579" i="1"/>
  <c r="V580" i="1"/>
  <c r="V581" i="1"/>
  <c r="V583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5" i="1"/>
  <c r="V62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6" i="1"/>
  <c r="V397" i="1"/>
  <c r="V403" i="1"/>
  <c r="V405" i="1"/>
  <c r="V407" i="1"/>
  <c r="V409" i="1"/>
  <c r="V411" i="1"/>
  <c r="V413" i="1"/>
  <c r="V415" i="1"/>
  <c r="V428" i="1"/>
  <c r="V430" i="1"/>
  <c r="V432" i="1"/>
  <c r="V433" i="1"/>
  <c r="V434" i="1"/>
  <c r="V436" i="1"/>
  <c r="V437" i="1"/>
  <c r="V438" i="1"/>
  <c r="V440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9" i="1"/>
  <c r="V470" i="1"/>
  <c r="V472" i="1"/>
  <c r="V318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291" i="1"/>
  <c r="V292" i="1"/>
  <c r="V293" i="1"/>
  <c r="V294" i="1"/>
  <c r="V290" i="1"/>
  <c r="V67" i="1"/>
  <c r="V68" i="1"/>
  <c r="V69" i="1"/>
  <c r="V70" i="1"/>
  <c r="V71" i="1"/>
  <c r="V72" i="1"/>
  <c r="V73" i="1"/>
  <c r="V74" i="1"/>
  <c r="V75" i="1"/>
  <c r="V76" i="1"/>
  <c r="AH76" i="1" s="1"/>
  <c r="V77" i="1"/>
  <c r="V78" i="1"/>
  <c r="V79" i="1"/>
  <c r="V80" i="1"/>
  <c r="V81" i="1"/>
  <c r="AH81" i="1" s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7" i="1"/>
  <c r="V118" i="1"/>
  <c r="V119" i="1"/>
  <c r="V120" i="1"/>
  <c r="V121" i="1"/>
  <c r="V126" i="1"/>
  <c r="V127" i="1"/>
  <c r="V128" i="1"/>
  <c r="V132" i="1"/>
  <c r="V133" i="1"/>
  <c r="V134" i="1"/>
  <c r="V135" i="1"/>
  <c r="V136" i="1"/>
  <c r="V137" i="1"/>
  <c r="V138" i="1"/>
  <c r="V139" i="1"/>
  <c r="V143" i="1"/>
  <c r="V144" i="1"/>
  <c r="V145" i="1"/>
  <c r="V146" i="1"/>
  <c r="V147" i="1"/>
  <c r="V148" i="1"/>
  <c r="V149" i="1"/>
  <c r="V150" i="1"/>
  <c r="V186" i="1"/>
  <c r="V187" i="1"/>
  <c r="V188" i="1"/>
  <c r="V189" i="1"/>
  <c r="V191" i="1"/>
  <c r="BF191" i="1" s="1"/>
  <c r="BV191" i="1" s="1"/>
  <c r="V194" i="1"/>
  <c r="V195" i="1"/>
  <c r="V196" i="1"/>
  <c r="V197" i="1"/>
  <c r="V229" i="1"/>
  <c r="V275" i="1"/>
  <c r="V278" i="1"/>
  <c r="AC291" i="1"/>
  <c r="AC292" i="1"/>
  <c r="AC293" i="1"/>
  <c r="AC294" i="1"/>
  <c r="AB291" i="1"/>
  <c r="AB292" i="1"/>
  <c r="AB293" i="1"/>
  <c r="AB294" i="1"/>
  <c r="AA291" i="1"/>
  <c r="AA292" i="1"/>
  <c r="AA293" i="1"/>
  <c r="AA294" i="1"/>
  <c r="AC290" i="1"/>
  <c r="AC52" i="1" s="1"/>
  <c r="AB290" i="1"/>
  <c r="AB52" i="1" s="1"/>
  <c r="AB229" i="1"/>
  <c r="AB225" i="1" s="1"/>
  <c r="AB45" i="1" s="1"/>
  <c r="AB275" i="1"/>
  <c r="AB46" i="1" s="1"/>
  <c r="AB278" i="1"/>
  <c r="AA70" i="1"/>
  <c r="Z70" i="1" s="1"/>
  <c r="AA71" i="1"/>
  <c r="Z71" i="1" s="1"/>
  <c r="AA75" i="1"/>
  <c r="Z75" i="1" s="1"/>
  <c r="AA77" i="1"/>
  <c r="Z77" i="1" s="1"/>
  <c r="AA79" i="1"/>
  <c r="Z79" i="1" s="1"/>
  <c r="AA83" i="1"/>
  <c r="Z83" i="1" s="1"/>
  <c r="AA85" i="1"/>
  <c r="Z85" i="1" s="1"/>
  <c r="AA86" i="1"/>
  <c r="Z86" i="1" s="1"/>
  <c r="AA89" i="1"/>
  <c r="Z89" i="1" s="1"/>
  <c r="AA90" i="1"/>
  <c r="Z90" i="1" s="1"/>
  <c r="AA91" i="1"/>
  <c r="Z91" i="1" s="1"/>
  <c r="AA92" i="1"/>
  <c r="Z92" i="1" s="1"/>
  <c r="AA96" i="1"/>
  <c r="Z96" i="1" s="1"/>
  <c r="AA99" i="1"/>
  <c r="Z99" i="1" s="1"/>
  <c r="AA100" i="1"/>
  <c r="Z100" i="1" s="1"/>
  <c r="AA101" i="1"/>
  <c r="Z101" i="1" s="1"/>
  <c r="AA102" i="1"/>
  <c r="Z102" i="1" s="1"/>
  <c r="AA103" i="1"/>
  <c r="Z103" i="1" s="1"/>
  <c r="AA104" i="1"/>
  <c r="Z104" i="1" s="1"/>
  <c r="AA105" i="1"/>
  <c r="Z105" i="1" s="1"/>
  <c r="AA106" i="1"/>
  <c r="Z106" i="1" s="1"/>
  <c r="AA107" i="1"/>
  <c r="Z107" i="1" s="1"/>
  <c r="AA108" i="1"/>
  <c r="Z108" i="1" s="1"/>
  <c r="AA109" i="1"/>
  <c r="Z109" i="1" s="1"/>
  <c r="AA110" i="1"/>
  <c r="Z110" i="1" s="1"/>
  <c r="AA111" i="1"/>
  <c r="Z111" i="1" s="1"/>
  <c r="AA112" i="1"/>
  <c r="Z112" i="1" s="1"/>
  <c r="AA113" i="1"/>
  <c r="Z113" i="1" s="1"/>
  <c r="AA120" i="1"/>
  <c r="Z120" i="1" s="1"/>
  <c r="AA121" i="1"/>
  <c r="Z121" i="1" s="1"/>
  <c r="AA133" i="1"/>
  <c r="Z133" i="1" s="1"/>
  <c r="AA135" i="1"/>
  <c r="Z135" i="1" s="1"/>
  <c r="AA136" i="1"/>
  <c r="Z136" i="1" s="1"/>
  <c r="AA137" i="1"/>
  <c r="Z137" i="1" s="1"/>
  <c r="AA138" i="1"/>
  <c r="Z138" i="1" s="1"/>
  <c r="AA139" i="1"/>
  <c r="Z139" i="1" s="1"/>
  <c r="AA143" i="1"/>
  <c r="Z143" i="1" s="1"/>
  <c r="AA144" i="1"/>
  <c r="Z144" i="1" s="1"/>
  <c r="AA145" i="1"/>
  <c r="Z145" i="1" s="1"/>
  <c r="AA146" i="1"/>
  <c r="Z146" i="1" s="1"/>
  <c r="AA147" i="1"/>
  <c r="Z147" i="1" s="1"/>
  <c r="AA148" i="1"/>
  <c r="Z148" i="1" s="1"/>
  <c r="AA149" i="1"/>
  <c r="Z149" i="1" s="1"/>
  <c r="AA150" i="1"/>
  <c r="Z150" i="1" s="1"/>
  <c r="AA188" i="1"/>
  <c r="Z188" i="1" s="1"/>
  <c r="AA189" i="1"/>
  <c r="Z189" i="1" s="1"/>
  <c r="AA194" i="1"/>
  <c r="AA229" i="1"/>
  <c r="AC40" i="1"/>
  <c r="AR798" i="1" l="1"/>
  <c r="Z808" i="1"/>
  <c r="Z229" i="1"/>
  <c r="AE833" i="1"/>
  <c r="AF833" i="1" s="1"/>
  <c r="BC833" i="1"/>
  <c r="Z795" i="1"/>
  <c r="Z791" i="1"/>
  <c r="Z800" i="1"/>
  <c r="Z828" i="1"/>
  <c r="BC828" i="1"/>
  <c r="AE828" i="1"/>
  <c r="BH828" i="1"/>
  <c r="Z814" i="1"/>
  <c r="AE798" i="1"/>
  <c r="V61" i="1"/>
  <c r="V36" i="1" s="1"/>
  <c r="V871" i="1"/>
  <c r="AE81" i="1"/>
  <c r="AE76" i="1"/>
  <c r="Z291" i="1"/>
  <c r="Z959" i="1"/>
  <c r="AP783" i="1"/>
  <c r="AP781" i="1" s="1"/>
  <c r="Z881" i="1"/>
  <c r="Z812" i="1"/>
  <c r="Z789" i="1"/>
  <c r="Z804" i="1"/>
  <c r="Z816" i="1"/>
  <c r="Z292" i="1"/>
  <c r="Z809" i="1"/>
  <c r="Z815" i="1"/>
  <c r="Z956" i="1"/>
  <c r="Z794" i="1"/>
  <c r="Z813" i="1"/>
  <c r="Z786" i="1"/>
  <c r="Z970" i="1"/>
  <c r="Z833" i="1"/>
  <c r="Z890" i="1"/>
  <c r="Z912" i="1"/>
  <c r="Z294" i="1"/>
  <c r="Z858" i="1"/>
  <c r="Z856" i="1" s="1"/>
  <c r="Z39" i="1" s="1"/>
  <c r="Z882" i="1"/>
  <c r="Z904" i="1"/>
  <c r="Z897" i="1"/>
  <c r="Z894" i="1"/>
  <c r="Z898" i="1"/>
  <c r="Z896" i="1"/>
  <c r="Z955" i="1"/>
  <c r="Z958" i="1"/>
  <c r="Z846" i="1"/>
  <c r="Z963" i="1"/>
  <c r="Z849" i="1"/>
  <c r="Z899" i="1"/>
  <c r="Z876" i="1"/>
  <c r="Z623" i="1"/>
  <c r="BI623" i="1" s="1"/>
  <c r="Z848" i="1"/>
  <c r="Z887" i="1"/>
  <c r="AA932" i="1"/>
  <c r="Z964" i="1"/>
  <c r="Z961" i="1"/>
  <c r="Z293" i="1"/>
  <c r="Z893" i="1"/>
  <c r="AA902" i="1"/>
  <c r="Z905" i="1"/>
  <c r="AA170" i="1"/>
  <c r="Z170" i="1" s="1"/>
  <c r="Z194" i="1"/>
  <c r="Z629" i="1"/>
  <c r="BI629" i="1" s="1"/>
  <c r="Z847" i="1"/>
  <c r="Z895" i="1"/>
  <c r="Z960" i="1"/>
  <c r="Z877" i="1"/>
  <c r="Z957" i="1"/>
  <c r="Z618" i="1"/>
  <c r="BI618" i="1" s="1"/>
  <c r="Z891" i="1"/>
  <c r="Z888" i="1"/>
  <c r="Z969" i="1"/>
  <c r="BE718" i="1"/>
  <c r="BV718" i="1"/>
  <c r="BU718" i="1" s="1"/>
  <c r="BV190" i="1"/>
  <c r="BU190" i="1" s="1"/>
  <c r="BU191" i="1"/>
  <c r="AC932" i="1"/>
  <c r="AC1006" i="1" s="1"/>
  <c r="AC933" i="1"/>
  <c r="AC903" i="1" s="1"/>
  <c r="AC1005" i="1" s="1"/>
  <c r="AA225" i="1"/>
  <c r="V779" i="1"/>
  <c r="AC59" i="1"/>
  <c r="Z59" i="1" s="1"/>
  <c r="AC856" i="1"/>
  <c r="AC39" i="1" s="1"/>
  <c r="V856" i="1"/>
  <c r="V39" i="1" s="1"/>
  <c r="AA870" i="1"/>
  <c r="AA856" i="1"/>
  <c r="AA39" i="1" s="1"/>
  <c r="V778" i="1"/>
  <c r="AA731" i="1"/>
  <c r="Z731" i="1" s="1"/>
  <c r="BI627" i="1"/>
  <c r="BF662" i="1"/>
  <c r="BE662" i="1" s="1"/>
  <c r="BE665" i="1"/>
  <c r="BE602" i="1"/>
  <c r="BS602" i="1"/>
  <c r="BN602" i="1" s="1"/>
  <c r="BI622" i="1"/>
  <c r="BE599" i="1"/>
  <c r="BN599" i="1"/>
  <c r="BI592" i="1"/>
  <c r="AA276" i="1"/>
  <c r="AB276" i="1"/>
  <c r="AB288" i="1" s="1"/>
  <c r="BE191" i="1"/>
  <c r="BF190" i="1"/>
  <c r="BE185" i="1" s="1"/>
  <c r="BO718" i="1"/>
  <c r="BN718" i="1" s="1"/>
  <c r="V1007" i="1"/>
  <c r="AA541" i="1"/>
  <c r="Z541" i="1" s="1"/>
  <c r="AA125" i="1"/>
  <c r="Z125" i="1" s="1"/>
  <c r="V1004" i="1"/>
  <c r="V919" i="1"/>
  <c r="V918" i="1"/>
  <c r="V27" i="1"/>
  <c r="AB917" i="1"/>
  <c r="Z917" i="1" s="1"/>
  <c r="V25" i="1"/>
  <c r="V34" i="1"/>
  <c r="AP750" i="1"/>
  <c r="V52" i="1"/>
  <c r="V48" i="1"/>
  <c r="V46" i="1"/>
  <c r="AH74" i="1" l="1"/>
  <c r="AE82" i="1"/>
  <c r="AH82" i="1"/>
  <c r="AE80" i="1"/>
  <c r="BE828" i="1"/>
  <c r="AE74" i="1"/>
  <c r="AE73" i="1"/>
  <c r="BS629" i="1"/>
  <c r="BE629" i="1"/>
  <c r="BI617" i="1"/>
  <c r="BE617" i="1" s="1"/>
  <c r="BS618" i="1"/>
  <c r="BN618" i="1" s="1"/>
  <c r="BE618" i="1"/>
  <c r="BS623" i="1"/>
  <c r="BN623" i="1" s="1"/>
  <c r="BE623" i="1"/>
  <c r="AA45" i="1"/>
  <c r="Z45" i="1" s="1"/>
  <c r="Z225" i="1"/>
  <c r="AA223" i="1"/>
  <c r="Z223" i="1" s="1"/>
  <c r="Z276" i="1"/>
  <c r="AA1006" i="1"/>
  <c r="Z902" i="1"/>
  <c r="Z932" i="1"/>
  <c r="M191" i="1"/>
  <c r="N191" i="1" s="1"/>
  <c r="M450" i="1"/>
  <c r="AC1004" i="1"/>
  <c r="AA220" i="1"/>
  <c r="Z220" i="1" s="1"/>
  <c r="BF59" i="1"/>
  <c r="BO757" i="1"/>
  <c r="BS622" i="1"/>
  <c r="BN622" i="1" s="1"/>
  <c r="BE622" i="1"/>
  <c r="BI621" i="1"/>
  <c r="BS627" i="1"/>
  <c r="BE627" i="1"/>
  <c r="BE592" i="1"/>
  <c r="BF183" i="1"/>
  <c r="BE183" i="1" s="1"/>
  <c r="BE190" i="1"/>
  <c r="AA123" i="1"/>
  <c r="Z123" i="1" s="1"/>
  <c r="V66" i="1"/>
  <c r="AH80" i="1" l="1"/>
  <c r="AH72" i="1"/>
  <c r="AH73" i="1"/>
  <c r="BN828" i="1"/>
  <c r="BY828" i="1"/>
  <c r="BU828" i="1" s="1"/>
  <c r="BN592" i="1"/>
  <c r="BS617" i="1"/>
  <c r="BN617" i="1" s="1"/>
  <c r="Z1006" i="1"/>
  <c r="K450" i="1"/>
  <c r="M449" i="1"/>
  <c r="K449" i="1" s="1"/>
  <c r="K191" i="1"/>
  <c r="M190" i="1"/>
  <c r="N190" i="1" s="1"/>
  <c r="AA199" i="1"/>
  <c r="Z199" i="1" s="1"/>
  <c r="AA219" i="1"/>
  <c r="Z219" i="1" s="1"/>
  <c r="BE863" i="1"/>
  <c r="V287" i="1"/>
  <c r="BS621" i="1"/>
  <c r="BN621" i="1" s="1"/>
  <c r="BE621" i="1"/>
  <c r="BE40" i="1"/>
  <c r="BF40" i="1"/>
  <c r="V839" i="1"/>
  <c r="V867" i="1" s="1"/>
  <c r="V51" i="1"/>
  <c r="AH78" i="1" l="1"/>
  <c r="AE78" i="1"/>
  <c r="AE72" i="1"/>
  <c r="BS586" i="1"/>
  <c r="M185" i="1"/>
  <c r="N185" i="1" s="1"/>
  <c r="K190" i="1"/>
  <c r="V32" i="1"/>
  <c r="V57" i="1"/>
  <c r="AH67" i="1" l="1"/>
  <c r="AE67" i="1"/>
  <c r="BS772" i="1"/>
  <c r="BS776" i="1" s="1"/>
  <c r="BS309" i="1"/>
  <c r="BN586" i="1"/>
  <c r="K185" i="1"/>
  <c r="M183" i="1"/>
  <c r="BF57" i="1"/>
  <c r="BF32" i="1" s="1"/>
  <c r="K183" i="1" l="1"/>
  <c r="N183" i="1"/>
  <c r="J185" i="1"/>
  <c r="AG40" i="1"/>
  <c r="AH64" i="1"/>
  <c r="AE64" i="1"/>
  <c r="BS871" i="1"/>
  <c r="BT776" i="1"/>
  <c r="BS771" i="1"/>
  <c r="BS307" i="1"/>
  <c r="BS838" i="1"/>
  <c r="K65" i="1"/>
  <c r="BE32" i="1"/>
  <c r="BF30" i="1"/>
  <c r="BE57" i="1"/>
  <c r="BF55" i="1"/>
  <c r="BF22" i="1" s="1"/>
  <c r="BF1099" i="1"/>
  <c r="BF1097" i="1"/>
  <c r="BF1101" i="1"/>
  <c r="AE40" i="1" l="1"/>
  <c r="BS837" i="1"/>
  <c r="BS24" i="1" s="1"/>
  <c r="BS866" i="1"/>
  <c r="BN776" i="1"/>
  <c r="BN871" i="1"/>
  <c r="BT871" i="1" s="1"/>
  <c r="BS218" i="1"/>
  <c r="BS224" i="1"/>
  <c r="BS221" i="1"/>
  <c r="K288" i="1"/>
  <c r="M40" i="1"/>
  <c r="N40" i="1" s="1"/>
  <c r="K64" i="1"/>
  <c r="K40" i="1" l="1"/>
  <c r="BS61" i="1"/>
  <c r="BS56" i="1"/>
  <c r="BS31" i="1" s="1"/>
  <c r="BS30" i="1" s="1"/>
  <c r="M837" i="1"/>
  <c r="M24" i="1" l="1"/>
  <c r="N24" i="1" s="1"/>
  <c r="N837" i="1"/>
  <c r="BS36" i="1"/>
  <c r="BN36" i="1" s="1"/>
  <c r="BN61" i="1"/>
  <c r="N865" i="1"/>
  <c r="M56" i="1"/>
  <c r="M31" i="1" s="1"/>
  <c r="M30" i="1" l="1"/>
  <c r="N30" i="1" s="1"/>
  <c r="N31" i="1"/>
  <c r="N56" i="1"/>
  <c r="M1101" i="1"/>
  <c r="N1101" i="1" s="1"/>
  <c r="M1099" i="1"/>
  <c r="N1099" i="1" s="1"/>
  <c r="M1097" i="1"/>
  <c r="N1097" i="1" s="1"/>
  <c r="M6" i="1"/>
  <c r="M55" i="1"/>
  <c r="M22" i="1" s="1"/>
  <c r="N22" i="1" l="1"/>
  <c r="N55" i="1"/>
  <c r="AA788" i="1"/>
  <c r="Z788" i="1" s="1"/>
  <c r="AC851" i="1" l="1"/>
  <c r="Z851" i="1" s="1"/>
  <c r="D850" i="1"/>
  <c r="AA715" i="1"/>
  <c r="AF850" i="1" l="1"/>
  <c r="L850" i="1"/>
  <c r="AS850" i="1"/>
  <c r="W715" i="1"/>
  <c r="Z715" i="1"/>
  <c r="AA713" i="1"/>
  <c r="Z713" i="1" s="1"/>
  <c r="AA192" i="1"/>
  <c r="BK870" i="1"/>
  <c r="BJ870" i="1" s="1"/>
  <c r="AC864" i="1"/>
  <c r="AB864" i="1"/>
  <c r="AB863" i="1"/>
  <c r="AA190" i="1" l="1"/>
  <c r="Z190" i="1" s="1"/>
  <c r="Z192" i="1"/>
  <c r="AA863" i="1"/>
  <c r="AA864" i="1"/>
  <c r="Z864" i="1" s="1"/>
  <c r="D870" i="1"/>
  <c r="AB870" i="1"/>
  <c r="AC870" i="1"/>
  <c r="J59" i="1"/>
  <c r="V713" i="1"/>
  <c r="V715" i="1"/>
  <c r="V193" i="1"/>
  <c r="V192" i="1"/>
  <c r="J870" i="1" l="1"/>
  <c r="L870" i="1"/>
  <c r="AF870" i="1"/>
  <c r="AS870" i="1"/>
  <c r="Z870" i="1"/>
  <c r="D59" i="1"/>
  <c r="V190" i="1"/>
  <c r="L59" i="1" l="1"/>
  <c r="AF59" i="1"/>
  <c r="AS59" i="1"/>
  <c r="D828" i="1"/>
  <c r="BH833" i="1"/>
  <c r="R828" i="1" l="1"/>
  <c r="AN828" i="1"/>
  <c r="AS828" i="1"/>
  <c r="L828" i="1"/>
  <c r="AF828" i="1"/>
  <c r="BY833" i="1"/>
  <c r="BU833" i="1" s="1"/>
  <c r="BN833" i="1"/>
  <c r="BE827" i="1"/>
  <c r="BE833" i="1"/>
  <c r="D824" i="1"/>
  <c r="AB824" i="1"/>
  <c r="D827" i="1"/>
  <c r="AB827" i="1"/>
  <c r="Z827" i="1" s="1"/>
  <c r="D825" i="1"/>
  <c r="AB825" i="1"/>
  <c r="D826" i="1"/>
  <c r="AB826" i="1"/>
  <c r="R824" i="1" l="1"/>
  <c r="AN824" i="1"/>
  <c r="R826" i="1"/>
  <c r="AN826" i="1"/>
  <c r="R825" i="1"/>
  <c r="AN825" i="1"/>
  <c r="R827" i="1"/>
  <c r="AN827" i="1"/>
  <c r="L825" i="1"/>
  <c r="AS825" i="1"/>
  <c r="AF827" i="1"/>
  <c r="AS827" i="1"/>
  <c r="L827" i="1"/>
  <c r="L824" i="1"/>
  <c r="AS824" i="1"/>
  <c r="AS826" i="1"/>
  <c r="L826" i="1"/>
  <c r="BN827" i="1"/>
  <c r="BY827" i="1"/>
  <c r="BU827" i="1" s="1"/>
  <c r="Z825" i="1"/>
  <c r="BH825" i="1"/>
  <c r="Z824" i="1"/>
  <c r="BH824" i="1"/>
  <c r="Z826" i="1"/>
  <c r="AB823" i="1"/>
  <c r="Z823" i="1" s="1"/>
  <c r="D823" i="1"/>
  <c r="R823" i="1" s="1"/>
  <c r="L823" i="1" l="1"/>
  <c r="AS823" i="1"/>
  <c r="BN825" i="1"/>
  <c r="BY825" i="1"/>
  <c r="BU825" i="1" s="1"/>
  <c r="BC826" i="1"/>
  <c r="AE826" i="1"/>
  <c r="AF826" i="1" s="1"/>
  <c r="BH826" i="1"/>
  <c r="BH823" i="1" s="1"/>
  <c r="BE825" i="1"/>
  <c r="BC825" i="1"/>
  <c r="AE825" i="1"/>
  <c r="AF825" i="1" s="1"/>
  <c r="AN823" i="1"/>
  <c r="BC824" i="1"/>
  <c r="AE824" i="1"/>
  <c r="AF824" i="1" s="1"/>
  <c r="BE824" i="1"/>
  <c r="BN824" i="1" l="1"/>
  <c r="BY824" i="1"/>
  <c r="AM779" i="1"/>
  <c r="BC823" i="1"/>
  <c r="AE823" i="1"/>
  <c r="AF823" i="1" s="1"/>
  <c r="BH779" i="1"/>
  <c r="BH778" i="1" s="1"/>
  <c r="BE778" i="1" s="1"/>
  <c r="BR823" i="1"/>
  <c r="BE826" i="1"/>
  <c r="BE823" i="1"/>
  <c r="BH836" i="1"/>
  <c r="BH838" i="1" s="1"/>
  <c r="AA792" i="1"/>
  <c r="Z792" i="1" s="1"/>
  <c r="AA785" i="1"/>
  <c r="Z785" i="1" s="1"/>
  <c r="D194" i="1"/>
  <c r="D541" i="1"/>
  <c r="D469" i="1"/>
  <c r="J321" i="1"/>
  <c r="D321" i="1"/>
  <c r="D415" i="1"/>
  <c r="D409" i="1"/>
  <c r="D407" i="1"/>
  <c r="D403" i="1"/>
  <c r="AF403" i="1" l="1"/>
  <c r="L403" i="1"/>
  <c r="AS403" i="1"/>
  <c r="L541" i="1"/>
  <c r="AS541" i="1"/>
  <c r="AF541" i="1"/>
  <c r="AF411" i="1"/>
  <c r="L411" i="1"/>
  <c r="AS411" i="1"/>
  <c r="AF407" i="1"/>
  <c r="L407" i="1"/>
  <c r="AS407" i="1"/>
  <c r="AF415" i="1"/>
  <c r="L415" i="1"/>
  <c r="AS415" i="1"/>
  <c r="AF409" i="1"/>
  <c r="L409" i="1"/>
  <c r="AS409" i="1"/>
  <c r="AF321" i="1"/>
  <c r="AS321" i="1"/>
  <c r="L321" i="1"/>
  <c r="AF469" i="1"/>
  <c r="AS469" i="1"/>
  <c r="L469" i="1"/>
  <c r="AF194" i="1"/>
  <c r="AS194" i="1"/>
  <c r="L194" i="1"/>
  <c r="AS545" i="1"/>
  <c r="AF545" i="1"/>
  <c r="BR836" i="1"/>
  <c r="BR778" i="1"/>
  <c r="BN778" i="1" s="1"/>
  <c r="BU824" i="1"/>
  <c r="BN826" i="1"/>
  <c r="BY826" i="1"/>
  <c r="BU826" i="1" s="1"/>
  <c r="BE779" i="1"/>
  <c r="AM778" i="1"/>
  <c r="AM836" i="1" s="1"/>
  <c r="AM48" i="1" s="1"/>
  <c r="AE779" i="1"/>
  <c r="BN823" i="1"/>
  <c r="AA807" i="1"/>
  <c r="Z807" i="1" s="1"/>
  <c r="BH866" i="1"/>
  <c r="BH837" i="1"/>
  <c r="D468" i="1"/>
  <c r="D470" i="1"/>
  <c r="BE836" i="1"/>
  <c r="BE48" i="1" s="1"/>
  <c r="AA563" i="1"/>
  <c r="Z563" i="1" s="1"/>
  <c r="D563" i="1"/>
  <c r="BH48" i="1"/>
  <c r="AA278" i="1"/>
  <c r="Z278" i="1" s="1"/>
  <c r="D277" i="1"/>
  <c r="AL277" i="1" s="1"/>
  <c r="AA407" i="1"/>
  <c r="Z407" i="1" s="1"/>
  <c r="AA797" i="1"/>
  <c r="Z797" i="1" s="1"/>
  <c r="AA403" i="1"/>
  <c r="Z403" i="1" s="1"/>
  <c r="AA470" i="1"/>
  <c r="Z470" i="1" s="1"/>
  <c r="AA321" i="1"/>
  <c r="Z321" i="1" s="1"/>
  <c r="BC836" i="1" l="1"/>
  <c r="BC48" i="1" s="1"/>
  <c r="AM838" i="1"/>
  <c r="AN836" i="1"/>
  <c r="AE836" i="1"/>
  <c r="AE48" i="1" s="1"/>
  <c r="AF468" i="1"/>
  <c r="L468" i="1"/>
  <c r="AS468" i="1"/>
  <c r="AF470" i="1"/>
  <c r="L470" i="1"/>
  <c r="AS470" i="1"/>
  <c r="L277" i="1"/>
  <c r="AS277" i="1"/>
  <c r="AF277" i="1"/>
  <c r="J563" i="1"/>
  <c r="AF563" i="1"/>
  <c r="AS563" i="1"/>
  <c r="L563" i="1"/>
  <c r="BY823" i="1"/>
  <c r="BC778" i="1"/>
  <c r="AE778" i="1"/>
  <c r="BR838" i="1"/>
  <c r="BN836" i="1"/>
  <c r="AA796" i="1"/>
  <c r="Z796" i="1" s="1"/>
  <c r="D796" i="1"/>
  <c r="D467" i="1"/>
  <c r="AA468" i="1"/>
  <c r="Z468" i="1" s="1"/>
  <c r="BH865" i="1"/>
  <c r="AA308" i="1"/>
  <c r="Z308" i="1" s="1"/>
  <c r="BR48" i="1"/>
  <c r="BN48" i="1" s="1"/>
  <c r="AM866" i="1" l="1"/>
  <c r="AM865" i="1" s="1"/>
  <c r="AN865" i="1" s="1"/>
  <c r="AP836" i="1"/>
  <c r="BC838" i="1"/>
  <c r="AM837" i="1"/>
  <c r="AN838" i="1"/>
  <c r="L796" i="1"/>
  <c r="R796" i="1"/>
  <c r="AF467" i="1"/>
  <c r="AS467" i="1"/>
  <c r="L467" i="1"/>
  <c r="AF796" i="1"/>
  <c r="AS796" i="1"/>
  <c r="AP778" i="1"/>
  <c r="BU823" i="1"/>
  <c r="BY836" i="1"/>
  <c r="BY838" i="1" s="1"/>
  <c r="BY779" i="1"/>
  <c r="AM56" i="1"/>
  <c r="AM31" i="1" s="1"/>
  <c r="AM30" i="1" s="1"/>
  <c r="BR837" i="1"/>
  <c r="BR24" i="1" s="1"/>
  <c r="BR866" i="1"/>
  <c r="AA467" i="1"/>
  <c r="Z467" i="1" s="1"/>
  <c r="BH24" i="1"/>
  <c r="BH56" i="1"/>
  <c r="BH31" i="1" s="1"/>
  <c r="D323" i="1"/>
  <c r="D324" i="1"/>
  <c r="BC866" i="1" l="1"/>
  <c r="BC865" i="1" s="1"/>
  <c r="BC55" i="1" s="1"/>
  <c r="BC22" i="1" s="1"/>
  <c r="AN866" i="1"/>
  <c r="BC837" i="1"/>
  <c r="BC24" i="1" s="1"/>
  <c r="AM24" i="1"/>
  <c r="AN24" i="1" s="1"/>
  <c r="AN837" i="1"/>
  <c r="AN31" i="1"/>
  <c r="AN30" i="1"/>
  <c r="AF324" i="1"/>
  <c r="AS324" i="1"/>
  <c r="L324" i="1"/>
  <c r="AN56" i="1"/>
  <c r="AF323" i="1"/>
  <c r="AS323" i="1"/>
  <c r="L323" i="1"/>
  <c r="BY778" i="1"/>
  <c r="BU778" i="1" s="1"/>
  <c r="BU779" i="1"/>
  <c r="BU836" i="1"/>
  <c r="BY48" i="1"/>
  <c r="AM1101" i="1"/>
  <c r="AM1097" i="1"/>
  <c r="AM1099" i="1"/>
  <c r="AM55" i="1"/>
  <c r="BR865" i="1"/>
  <c r="BR56" i="1"/>
  <c r="BR31" i="1" s="1"/>
  <c r="BR30" i="1" s="1"/>
  <c r="BH30" i="1"/>
  <c r="AA320" i="1"/>
  <c r="Z320" i="1" s="1"/>
  <c r="D320" i="1"/>
  <c r="BH55" i="1"/>
  <c r="BH22" i="1" s="1"/>
  <c r="BH1099" i="1"/>
  <c r="BH1097" i="1"/>
  <c r="BH1101" i="1"/>
  <c r="BC56" i="1" l="1"/>
  <c r="BC31" i="1" s="1"/>
  <c r="BC30" i="1" s="1"/>
  <c r="AM22" i="1"/>
  <c r="AN22" i="1" s="1"/>
  <c r="AF320" i="1"/>
  <c r="L320" i="1"/>
  <c r="AS320" i="1"/>
  <c r="AN55" i="1"/>
  <c r="BU48" i="1"/>
  <c r="BT836" i="1"/>
  <c r="BY837" i="1"/>
  <c r="BY24" i="1" s="1"/>
  <c r="BY866" i="1"/>
  <c r="BR55" i="1"/>
  <c r="BR22" i="1" s="1"/>
  <c r="AC863" i="1"/>
  <c r="Z863" i="1" s="1"/>
  <c r="BY56" i="1" l="1"/>
  <c r="BY865" i="1"/>
  <c r="AP48" i="1"/>
  <c r="BY31" i="1" l="1"/>
  <c r="BY30" i="1" s="1"/>
  <c r="BY1101" i="1"/>
  <c r="BY1099" i="1"/>
  <c r="BY55" i="1"/>
  <c r="BY22" i="1" s="1"/>
  <c r="BY1097" i="1"/>
  <c r="D858" i="1" l="1"/>
  <c r="AF858" i="1" l="1"/>
  <c r="L858" i="1"/>
  <c r="AS858" i="1"/>
  <c r="BZ870" i="1"/>
  <c r="BZ865" i="1" s="1"/>
  <c r="AB862" i="1"/>
  <c r="AB25" i="1" s="1"/>
  <c r="AC862" i="1"/>
  <c r="AC25" i="1" s="1"/>
  <c r="AA862" i="1"/>
  <c r="BZ862" i="1" l="1"/>
  <c r="BU862" i="1" s="1"/>
  <c r="AA25" i="1"/>
  <c r="Z25" i="1" s="1"/>
  <c r="Z862" i="1"/>
  <c r="BZ856" i="1"/>
  <c r="BU856" i="1" s="1"/>
  <c r="BZ864" i="1"/>
  <c r="BU864" i="1" s="1"/>
  <c r="BI870" i="1"/>
  <c r="BI864" i="1"/>
  <c r="BE864" i="1" s="1"/>
  <c r="BS862" i="1"/>
  <c r="BI862" i="1"/>
  <c r="BI856" i="1"/>
  <c r="D120" i="1"/>
  <c r="AF120" i="1" l="1"/>
  <c r="AS120" i="1"/>
  <c r="L120" i="1"/>
  <c r="BN862" i="1"/>
  <c r="BS25" i="1"/>
  <c r="BZ25" i="1"/>
  <c r="BU25" i="1" s="1"/>
  <c r="BU863" i="1"/>
  <c r="BS870" i="1"/>
  <c r="BN870" i="1" s="1"/>
  <c r="BS864" i="1"/>
  <c r="BN864" i="1" s="1"/>
  <c r="BZ59" i="1"/>
  <c r="BU59" i="1" s="1"/>
  <c r="BU870" i="1"/>
  <c r="BE39" i="1"/>
  <c r="BE856" i="1"/>
  <c r="BI25" i="1"/>
  <c r="BE25" i="1" s="1"/>
  <c r="BE862" i="1"/>
  <c r="BE870" i="1"/>
  <c r="BI59" i="1"/>
  <c r="BE59" i="1" s="1"/>
  <c r="D115" i="1"/>
  <c r="D114" i="1"/>
  <c r="D119" i="1"/>
  <c r="AA119" i="1"/>
  <c r="Z119" i="1" s="1"/>
  <c r="D118" i="1"/>
  <c r="J856" i="1"/>
  <c r="J39" i="1" s="1"/>
  <c r="AF118" i="1" l="1"/>
  <c r="AS118" i="1"/>
  <c r="L118" i="1"/>
  <c r="AF115" i="1"/>
  <c r="AS115" i="1"/>
  <c r="L115" i="1"/>
  <c r="AF119" i="1"/>
  <c r="AS119" i="1"/>
  <c r="L119" i="1"/>
  <c r="AF114" i="1"/>
  <c r="L114" i="1"/>
  <c r="AS114" i="1"/>
  <c r="BZ56" i="1"/>
  <c r="BN25" i="1"/>
  <c r="BS59" i="1"/>
  <c r="BN59" i="1" s="1"/>
  <c r="BS865" i="1"/>
  <c r="BZ1099" i="1"/>
  <c r="BZ55" i="1"/>
  <c r="BZ22" i="1" s="1"/>
  <c r="BZ1097" i="1"/>
  <c r="BZ1101" i="1"/>
  <c r="AA118" i="1"/>
  <c r="Z118" i="1" s="1"/>
  <c r="BZ31" i="1" l="1"/>
  <c r="BZ30" i="1" s="1"/>
  <c r="BS55" i="1"/>
  <c r="BS22" i="1" s="1"/>
  <c r="D117" i="1"/>
  <c r="AA117" i="1"/>
  <c r="Z117" i="1" s="1"/>
  <c r="AF117" i="1" l="1"/>
  <c r="AS117" i="1"/>
  <c r="L117" i="1"/>
  <c r="J1100" i="1"/>
  <c r="J1020" i="1"/>
  <c r="J1017" i="1"/>
  <c r="J1016" i="1"/>
  <c r="J1015" i="1"/>
  <c r="J968" i="1"/>
  <c r="J967" i="1"/>
  <c r="J966" i="1"/>
  <c r="J965" i="1"/>
  <c r="J964" i="1"/>
  <c r="J962" i="1"/>
  <c r="J959" i="1"/>
  <c r="J958" i="1"/>
  <c r="J956" i="1"/>
  <c r="J955" i="1"/>
  <c r="J917" i="1"/>
  <c r="J51" i="1" s="1"/>
  <c r="J916" i="1"/>
  <c r="J915" i="1"/>
  <c r="J905" i="1"/>
  <c r="J904" i="1"/>
  <c r="J899" i="1"/>
  <c r="J898" i="1"/>
  <c r="J897" i="1"/>
  <c r="J896" i="1"/>
  <c r="J894" i="1"/>
  <c r="J893" i="1"/>
  <c r="J891" i="1"/>
  <c r="J890" i="1"/>
  <c r="J889" i="1"/>
  <c r="J888" i="1"/>
  <c r="J887" i="1"/>
  <c r="J886" i="1"/>
  <c r="J885" i="1"/>
  <c r="J882" i="1"/>
  <c r="J881" i="1"/>
  <c r="J877" i="1"/>
  <c r="J876" i="1"/>
  <c r="J848" i="1"/>
  <c r="J847" i="1"/>
  <c r="J795" i="1"/>
  <c r="J783" i="1" s="1"/>
  <c r="J794" i="1"/>
  <c r="J791" i="1"/>
  <c r="J750" i="1"/>
  <c r="J745" i="1"/>
  <c r="J744" i="1"/>
  <c r="J729" i="1"/>
  <c r="J726" i="1"/>
  <c r="J714" i="1"/>
  <c r="J660" i="1"/>
  <c r="J659" i="1"/>
  <c r="J658" i="1"/>
  <c r="J657" i="1"/>
  <c r="J646" i="1"/>
  <c r="J642" i="1"/>
  <c r="J641" i="1"/>
  <c r="J640" i="1"/>
  <c r="J639" i="1"/>
  <c r="J638" i="1"/>
  <c r="J637" i="1"/>
  <c r="J636" i="1"/>
  <c r="J635" i="1"/>
  <c r="J632" i="1"/>
  <c r="J631" i="1"/>
  <c r="J630" i="1"/>
  <c r="J628" i="1"/>
  <c r="J622" i="1"/>
  <c r="J620" i="1"/>
  <c r="J619" i="1"/>
  <c r="J602" i="1"/>
  <c r="J601" i="1"/>
  <c r="J598" i="1"/>
  <c r="J597" i="1"/>
  <c r="J596" i="1"/>
  <c r="J595" i="1"/>
  <c r="J573" i="1"/>
  <c r="J337" i="1"/>
  <c r="J334" i="1"/>
  <c r="J333" i="1"/>
  <c r="J331" i="1"/>
  <c r="J330" i="1"/>
  <c r="J329" i="1"/>
  <c r="J327" i="1"/>
  <c r="J326" i="1"/>
  <c r="J322" i="1"/>
  <c r="J320" i="1"/>
  <c r="J318" i="1"/>
  <c r="J193" i="1"/>
  <c r="J192" i="1"/>
  <c r="J189" i="1"/>
  <c r="J188" i="1"/>
  <c r="J187" i="1"/>
  <c r="J782" i="1" l="1"/>
  <c r="J781" i="1" s="1"/>
  <c r="J191" i="1"/>
  <c r="J892" i="1"/>
  <c r="J665" i="1"/>
  <c r="J740" i="1"/>
  <c r="J290" i="1"/>
  <c r="J52" i="1" s="1"/>
  <c r="J662" i="1"/>
  <c r="J45" i="1"/>
  <c r="J883" i="1"/>
  <c r="J879" i="1"/>
  <c r="J1014" i="1"/>
  <c r="J1013" i="1" s="1"/>
  <c r="J53" i="1" s="1"/>
  <c r="J325" i="1"/>
  <c r="J186" i="1"/>
  <c r="J875" i="1"/>
  <c r="J626" i="1"/>
  <c r="J634" i="1"/>
  <c r="J633" i="1" s="1"/>
  <c r="J656" i="1"/>
  <c r="J878" i="1"/>
  <c r="J749" i="1"/>
  <c r="J668" i="1"/>
  <c r="J190" i="1"/>
  <c r="J914" i="1"/>
  <c r="J880" i="1"/>
  <c r="J663" i="1"/>
  <c r="J884" i="1"/>
  <c r="J171" i="1" l="1"/>
  <c r="J169" i="1"/>
  <c r="J757" i="1"/>
  <c r="J46" i="1"/>
  <c r="J625" i="1"/>
  <c r="J586" i="1" s="1"/>
  <c r="D1105" i="1" l="1"/>
  <c r="L1105" i="1" l="1"/>
  <c r="AF1105" i="1"/>
  <c r="AS1105" i="1"/>
  <c r="J1105" i="1"/>
  <c r="D573" i="1" l="1"/>
  <c r="AF573" i="1" l="1"/>
  <c r="L573" i="1"/>
  <c r="AS573" i="1"/>
  <c r="D122" i="1"/>
  <c r="D215" i="1"/>
  <c r="AF215" i="1" l="1"/>
  <c r="AS215" i="1"/>
  <c r="L215" i="1"/>
  <c r="J122" i="1"/>
  <c r="AF122" i="1"/>
  <c r="L122" i="1"/>
  <c r="D299" i="1"/>
  <c r="AL299" i="1" s="1"/>
  <c r="D209" i="1"/>
  <c r="D208" i="1"/>
  <c r="AA205" i="1"/>
  <c r="AA456" i="1"/>
  <c r="Z456" i="1" s="1"/>
  <c r="J299" i="1" l="1"/>
  <c r="AF299" i="1"/>
  <c r="L299" i="1"/>
  <c r="AA209" i="1"/>
  <c r="Z209" i="1" s="1"/>
  <c r="AF209" i="1"/>
  <c r="L209" i="1"/>
  <c r="AF208" i="1"/>
  <c r="L208" i="1"/>
  <c r="AA202" i="1"/>
  <c r="Z202" i="1" s="1"/>
  <c r="Z205" i="1"/>
  <c r="D204" i="1"/>
  <c r="J204" i="1"/>
  <c r="D205" i="1"/>
  <c r="J205" i="1"/>
  <c r="AA204" i="1"/>
  <c r="J66" i="1"/>
  <c r="V208" i="1"/>
  <c r="W209" i="1" l="1"/>
  <c r="W207" i="1" s="1"/>
  <c r="V207" i="1" s="1"/>
  <c r="AF205" i="1"/>
  <c r="L205" i="1"/>
  <c r="AF204" i="1"/>
  <c r="L204" i="1"/>
  <c r="V209" i="1"/>
  <c r="AA200" i="1"/>
  <c r="AA198" i="1" s="1"/>
  <c r="Z198" i="1" s="1"/>
  <c r="W204" i="1"/>
  <c r="W200" i="1" s="1"/>
  <c r="W198" i="1" s="1"/>
  <c r="Z204" i="1"/>
  <c r="Z200" i="1" s="1"/>
  <c r="D200" i="1"/>
  <c r="J200" i="1"/>
  <c r="D203" i="1"/>
  <c r="J203" i="1"/>
  <c r="J287" i="1"/>
  <c r="D66" i="1"/>
  <c r="D558" i="1"/>
  <c r="D553" i="1"/>
  <c r="AF66" i="1" l="1"/>
  <c r="L66" i="1"/>
  <c r="AF203" i="1"/>
  <c r="L203" i="1"/>
  <c r="AF542" i="1"/>
  <c r="L542" i="1"/>
  <c r="AS542" i="1"/>
  <c r="AF200" i="1"/>
  <c r="L200" i="1"/>
  <c r="J553" i="1"/>
  <c r="AF553" i="1"/>
  <c r="AS553" i="1"/>
  <c r="L553" i="1"/>
  <c r="AF558" i="1"/>
  <c r="L558" i="1"/>
  <c r="J839" i="1"/>
  <c r="V204" i="1"/>
  <c r="V200" i="1" s="1"/>
  <c r="V198" i="1"/>
  <c r="D287" i="1"/>
  <c r="AA566" i="1"/>
  <c r="Z566" i="1" s="1"/>
  <c r="AA546" i="1"/>
  <c r="Z546" i="1" s="1"/>
  <c r="AA553" i="1"/>
  <c r="Z553" i="1" s="1"/>
  <c r="AA558" i="1"/>
  <c r="Z558" i="1" s="1"/>
  <c r="D562" i="1"/>
  <c r="L562" i="1" s="1"/>
  <c r="D552" i="1"/>
  <c r="D537" i="1"/>
  <c r="D540" i="1"/>
  <c r="AL287" i="1" l="1"/>
  <c r="AN287" i="1"/>
  <c r="L540" i="1"/>
  <c r="AS540" i="1"/>
  <c r="AF540" i="1"/>
  <c r="J537" i="1"/>
  <c r="L537" i="1"/>
  <c r="AS537" i="1"/>
  <c r="AF537" i="1"/>
  <c r="J562" i="1"/>
  <c r="AF562" i="1"/>
  <c r="AS562" i="1"/>
  <c r="AF552" i="1"/>
  <c r="L552" i="1"/>
  <c r="AF287" i="1"/>
  <c r="L287" i="1"/>
  <c r="J867" i="1"/>
  <c r="J57" i="1" s="1"/>
  <c r="J32" i="1" s="1"/>
  <c r="D315" i="1"/>
  <c r="D538" i="1"/>
  <c r="D774" i="1"/>
  <c r="AA537" i="1"/>
  <c r="Z537" i="1" s="1"/>
  <c r="AA540" i="1"/>
  <c r="Z540" i="1" s="1"/>
  <c r="AA538" i="1"/>
  <c r="AB868" i="1"/>
  <c r="AA562" i="1"/>
  <c r="Z562" i="1" s="1"/>
  <c r="AA552" i="1"/>
  <c r="Z552" i="1" s="1"/>
  <c r="AC868" i="1"/>
  <c r="D536" i="1"/>
  <c r="AF774" i="1" l="1"/>
  <c r="L774" i="1"/>
  <c r="J538" i="1"/>
  <c r="J536" i="1" s="1"/>
  <c r="AF538" i="1"/>
  <c r="L538" i="1"/>
  <c r="L536" i="1"/>
  <c r="AF536" i="1"/>
  <c r="AF315" i="1"/>
  <c r="L315" i="1"/>
  <c r="AA58" i="1"/>
  <c r="Z538" i="1"/>
  <c r="D868" i="1"/>
  <c r="D310" i="1"/>
  <c r="AA774" i="1"/>
  <c r="Z774" i="1" s="1"/>
  <c r="AA536" i="1"/>
  <c r="Z536" i="1" s="1"/>
  <c r="J310" i="1" l="1"/>
  <c r="J774" i="1" s="1"/>
  <c r="AF310" i="1"/>
  <c r="L310" i="1"/>
  <c r="AF868" i="1"/>
  <c r="L868" i="1"/>
  <c r="J840" i="1"/>
  <c r="J868" i="1" s="1"/>
  <c r="J58" i="1"/>
  <c r="J34" i="1" s="1"/>
  <c r="AA34" i="1"/>
  <c r="Z34" i="1" s="1"/>
  <c r="Z58" i="1"/>
  <c r="D840" i="1"/>
  <c r="AF840" i="1" l="1"/>
  <c r="L840" i="1"/>
  <c r="D58" i="1"/>
  <c r="AA868" i="1"/>
  <c r="Z868" i="1" s="1"/>
  <c r="D34" i="1" l="1"/>
  <c r="L34" i="1" s="1"/>
  <c r="AF58" i="1"/>
  <c r="L58" i="1"/>
  <c r="D18" i="1"/>
  <c r="E18" i="1" s="1"/>
  <c r="D1117" i="1"/>
  <c r="AF34" i="1" l="1"/>
  <c r="J1117" i="1"/>
  <c r="AA393" i="1" l="1"/>
  <c r="Z393" i="1" s="1"/>
  <c r="D393" i="1"/>
  <c r="AS393" i="1" l="1"/>
  <c r="L393" i="1"/>
  <c r="AF393" i="1"/>
  <c r="D392" i="1"/>
  <c r="AA392" i="1"/>
  <c r="Z392" i="1" s="1"/>
  <c r="L392" i="1" l="1"/>
  <c r="AS392" i="1"/>
  <c r="AF392" i="1"/>
  <c r="AA347" i="1"/>
  <c r="Z347" i="1" s="1"/>
  <c r="AA348" i="1"/>
  <c r="Z348" i="1" s="1"/>
  <c r="AA349" i="1"/>
  <c r="Z349" i="1" s="1"/>
  <c r="AA350" i="1"/>
  <c r="Z350" i="1" s="1"/>
  <c r="AA351" i="1"/>
  <c r="Z351" i="1" s="1"/>
  <c r="AA352" i="1"/>
  <c r="Z352" i="1" s="1"/>
  <c r="AA353" i="1"/>
  <c r="Z353" i="1" s="1"/>
  <c r="AA354" i="1"/>
  <c r="Z354" i="1" s="1"/>
  <c r="AA355" i="1"/>
  <c r="Z355" i="1" s="1"/>
  <c r="AA343" i="1"/>
  <c r="Z343" i="1" s="1"/>
  <c r="D460" i="1" l="1"/>
  <c r="D459" i="1"/>
  <c r="D458" i="1"/>
  <c r="D102" i="1"/>
  <c r="D101" i="1"/>
  <c r="D100" i="1"/>
  <c r="D99" i="1"/>
  <c r="D92" i="1"/>
  <c r="D89" i="1"/>
  <c r="D86" i="1"/>
  <c r="D85" i="1"/>
  <c r="D83" i="1"/>
  <c r="D79" i="1"/>
  <c r="D77" i="1"/>
  <c r="AA74" i="1"/>
  <c r="Z74" i="1" s="1"/>
  <c r="AF92" i="1" l="1"/>
  <c r="L92" i="1"/>
  <c r="AS92" i="1"/>
  <c r="AF77" i="1"/>
  <c r="L77" i="1"/>
  <c r="AS77" i="1"/>
  <c r="AF89" i="1"/>
  <c r="L89" i="1"/>
  <c r="AS89" i="1"/>
  <c r="AF99" i="1"/>
  <c r="L99" i="1"/>
  <c r="AS99" i="1"/>
  <c r="AF100" i="1"/>
  <c r="L100" i="1"/>
  <c r="AS100" i="1"/>
  <c r="AF101" i="1"/>
  <c r="L101" i="1"/>
  <c r="AS101" i="1"/>
  <c r="AF83" i="1"/>
  <c r="L83" i="1"/>
  <c r="AS83" i="1"/>
  <c r="AF102" i="1"/>
  <c r="L102" i="1"/>
  <c r="AS102" i="1"/>
  <c r="AF79" i="1"/>
  <c r="L79" i="1"/>
  <c r="AS79" i="1"/>
  <c r="AF85" i="1"/>
  <c r="L85" i="1"/>
  <c r="AS85" i="1"/>
  <c r="AF458" i="1"/>
  <c r="AS458" i="1"/>
  <c r="L458" i="1"/>
  <c r="AF86" i="1"/>
  <c r="L86" i="1"/>
  <c r="AS86" i="1"/>
  <c r="AF459" i="1"/>
  <c r="L459" i="1"/>
  <c r="AS459" i="1"/>
  <c r="AF460" i="1"/>
  <c r="L460" i="1"/>
  <c r="AS460" i="1"/>
  <c r="AA81" i="1"/>
  <c r="Z81" i="1" s="1"/>
  <c r="AA345" i="1"/>
  <c r="Z345" i="1" s="1"/>
  <c r="D76" i="1"/>
  <c r="AA76" i="1"/>
  <c r="Z76" i="1" s="1"/>
  <c r="D82" i="1"/>
  <c r="AA82" i="1"/>
  <c r="Z82" i="1" s="1"/>
  <c r="D97" i="1"/>
  <c r="AA98" i="1"/>
  <c r="Z98" i="1" s="1"/>
  <c r="D84" i="1"/>
  <c r="AA84" i="1"/>
  <c r="Z84" i="1" s="1"/>
  <c r="D95" i="1"/>
  <c r="AA95" i="1"/>
  <c r="Z95" i="1" s="1"/>
  <c r="D74" i="1"/>
  <c r="D81" i="1"/>
  <c r="D98" i="1"/>
  <c r="AF95" i="1" l="1"/>
  <c r="L95" i="1"/>
  <c r="AS95" i="1"/>
  <c r="AS76" i="1"/>
  <c r="L76" i="1"/>
  <c r="AF76" i="1"/>
  <c r="AF98" i="1"/>
  <c r="L98" i="1"/>
  <c r="AS98" i="1"/>
  <c r="AF97" i="1"/>
  <c r="AS97" i="1"/>
  <c r="L97" i="1"/>
  <c r="L74" i="1"/>
  <c r="AS74" i="1"/>
  <c r="AF74" i="1"/>
  <c r="AS82" i="1"/>
  <c r="L82" i="1"/>
  <c r="AF82" i="1"/>
  <c r="AS81" i="1"/>
  <c r="L81" i="1"/>
  <c r="AF81" i="1"/>
  <c r="AF84" i="1"/>
  <c r="AS84" i="1"/>
  <c r="L84" i="1"/>
  <c r="AA314" i="1"/>
  <c r="Z314" i="1" s="1"/>
  <c r="AA313" i="1"/>
  <c r="Z313" i="1" s="1"/>
  <c r="D73" i="1"/>
  <c r="AA73" i="1"/>
  <c r="Z73" i="1" s="1"/>
  <c r="AA97" i="1"/>
  <c r="Z97" i="1" s="1"/>
  <c r="D88" i="1"/>
  <c r="AA88" i="1"/>
  <c r="Z88" i="1" s="1"/>
  <c r="D87" i="1"/>
  <c r="AA87" i="1"/>
  <c r="Z87" i="1" s="1"/>
  <c r="D80" i="1"/>
  <c r="AA80" i="1"/>
  <c r="Z80" i="1" s="1"/>
  <c r="AF87" i="1" l="1"/>
  <c r="L87" i="1"/>
  <c r="AS87" i="1"/>
  <c r="AF88" i="1"/>
  <c r="L88" i="1"/>
  <c r="AS88" i="1"/>
  <c r="L73" i="1"/>
  <c r="AS73" i="1"/>
  <c r="AF73" i="1"/>
  <c r="AS80" i="1"/>
  <c r="L80" i="1"/>
  <c r="AF80" i="1"/>
  <c r="Z312" i="1"/>
  <c r="AA312" i="1"/>
  <c r="D78" i="1"/>
  <c r="AA78" i="1"/>
  <c r="Z78" i="1" s="1"/>
  <c r="D72" i="1"/>
  <c r="AA72" i="1"/>
  <c r="Z72" i="1" s="1"/>
  <c r="D94" i="1"/>
  <c r="AA94" i="1"/>
  <c r="Z94" i="1" s="1"/>
  <c r="D93" i="1"/>
  <c r="AA93" i="1"/>
  <c r="Z93" i="1" s="1"/>
  <c r="AF93" i="1" l="1"/>
  <c r="AS93" i="1"/>
  <c r="L93" i="1"/>
  <c r="AF94" i="1"/>
  <c r="AS94" i="1"/>
  <c r="L94" i="1"/>
  <c r="AS72" i="1"/>
  <c r="L72" i="1"/>
  <c r="AF72" i="1"/>
  <c r="AS78" i="1"/>
  <c r="L78" i="1"/>
  <c r="AF78" i="1"/>
  <c r="AA309" i="1"/>
  <c r="Z309" i="1" s="1"/>
  <c r="D211" i="1" l="1"/>
  <c r="D207" i="1"/>
  <c r="AF211" i="1" l="1"/>
  <c r="L211" i="1"/>
  <c r="AF207" i="1"/>
  <c r="L207" i="1"/>
  <c r="D290" i="1"/>
  <c r="D52" i="1" s="1"/>
  <c r="L52" i="1" s="1"/>
  <c r="AA290" i="1"/>
  <c r="Z290" i="1" s="1"/>
  <c r="AA52" i="1" l="1"/>
  <c r="Z52" i="1" s="1"/>
  <c r="D1021" i="1" l="1"/>
  <c r="D1019" i="1"/>
  <c r="D1018" i="1"/>
  <c r="D1017" i="1" l="1"/>
  <c r="AA1017" i="1"/>
  <c r="AA747" i="1" l="1"/>
  <c r="Z747" i="1" s="1"/>
  <c r="D313" i="1" l="1"/>
  <c r="AF313" i="1" l="1"/>
  <c r="AS313" i="1"/>
  <c r="L313" i="1"/>
  <c r="AA318" i="1"/>
  <c r="Z318" i="1" s="1"/>
  <c r="D318" i="1"/>
  <c r="AF318" i="1" l="1"/>
  <c r="AS318" i="1"/>
  <c r="L318" i="1"/>
  <c r="AA773" i="1"/>
  <c r="Z773" i="1" s="1"/>
  <c r="AA1015" i="1"/>
  <c r="D839" i="1"/>
  <c r="AF839" i="1" l="1"/>
  <c r="L839" i="1"/>
  <c r="D956" i="1"/>
  <c r="D955" i="1"/>
  <c r="AF955" i="1" l="1"/>
  <c r="L955" i="1"/>
  <c r="AS955" i="1"/>
  <c r="AF956" i="1"/>
  <c r="AS956" i="1"/>
  <c r="L956" i="1"/>
  <c r="D1006" i="1"/>
  <c r="D51" i="1"/>
  <c r="L51" i="1" s="1"/>
  <c r="L1006" i="1" l="1"/>
  <c r="AS1006" i="1"/>
  <c r="AB1018" i="1"/>
  <c r="D213" i="1"/>
  <c r="AT213" i="1" s="1"/>
  <c r="D212" i="1"/>
  <c r="AT212" i="1" s="1"/>
  <c r="D197" i="1"/>
  <c r="D196" i="1"/>
  <c r="D140" i="1"/>
  <c r="AT208" i="1" l="1"/>
  <c r="AT211" i="1"/>
  <c r="AU212" i="1"/>
  <c r="AP212" i="1"/>
  <c r="AR212" i="1"/>
  <c r="AS212" i="1" s="1"/>
  <c r="AT209" i="1"/>
  <c r="AU213" i="1"/>
  <c r="AP213" i="1"/>
  <c r="AR213" i="1"/>
  <c r="AF212" i="1"/>
  <c r="L212" i="1"/>
  <c r="AF140" i="1"/>
  <c r="AS140" i="1"/>
  <c r="L140" i="1"/>
  <c r="AF213" i="1"/>
  <c r="L213" i="1"/>
  <c r="AS213" i="1"/>
  <c r="AF196" i="1"/>
  <c r="L196" i="1"/>
  <c r="AS196" i="1"/>
  <c r="AF197" i="1"/>
  <c r="AS197" i="1"/>
  <c r="L197" i="1"/>
  <c r="D134" i="1"/>
  <c r="AA134" i="1"/>
  <c r="Z134" i="1" s="1"/>
  <c r="AA132" i="1"/>
  <c r="Z132" i="1" s="1"/>
  <c r="D195" i="1"/>
  <c r="AP211" i="1" l="1"/>
  <c r="AU209" i="1"/>
  <c r="AT205" i="1"/>
  <c r="AT122" i="1"/>
  <c r="AR209" i="1"/>
  <c r="AT207" i="1"/>
  <c r="AU211" i="1"/>
  <c r="AR211" i="1"/>
  <c r="AS211" i="1" s="1"/>
  <c r="AU208" i="1"/>
  <c r="AT204" i="1"/>
  <c r="AT66" i="1"/>
  <c r="AR208" i="1"/>
  <c r="AF134" i="1"/>
  <c r="L134" i="1"/>
  <c r="AS134" i="1"/>
  <c r="AF195" i="1"/>
  <c r="AS195" i="1"/>
  <c r="L195" i="1"/>
  <c r="AA871" i="1"/>
  <c r="AB871" i="1"/>
  <c r="AB1015" i="1"/>
  <c r="AC612" i="1"/>
  <c r="Z612" i="1" s="1"/>
  <c r="D457" i="1"/>
  <c r="AP209" i="1" l="1"/>
  <c r="AS209" i="1"/>
  <c r="AR207" i="1"/>
  <c r="AS207" i="1" s="1"/>
  <c r="AU207" i="1"/>
  <c r="AP208" i="1"/>
  <c r="AP207" i="1" s="1"/>
  <c r="AS208" i="1"/>
  <c r="AT299" i="1"/>
  <c r="AU122" i="1"/>
  <c r="AR122" i="1"/>
  <c r="AT287" i="1"/>
  <c r="AT64" i="1"/>
  <c r="AU66" i="1"/>
  <c r="AP66" i="1"/>
  <c r="AR66" i="1"/>
  <c r="AS66" i="1" s="1"/>
  <c r="AU205" i="1"/>
  <c r="AR205" i="1"/>
  <c r="AS205" i="1" s="1"/>
  <c r="AT203" i="1"/>
  <c r="AT200" i="1"/>
  <c r="AU204" i="1"/>
  <c r="AR204" i="1"/>
  <c r="AS204" i="1" s="1"/>
  <c r="AF457" i="1"/>
  <c r="AS457" i="1"/>
  <c r="L457" i="1"/>
  <c r="BF61" i="1"/>
  <c r="BF36" i="1" s="1"/>
  <c r="BF1102" i="1"/>
  <c r="BI612" i="1"/>
  <c r="AC606" i="1"/>
  <c r="Z606" i="1" s="1"/>
  <c r="AC839" i="1"/>
  <c r="AB839" i="1"/>
  <c r="D456" i="1"/>
  <c r="AT306" i="1" l="1"/>
  <c r="AU299" i="1"/>
  <c r="AR299" i="1"/>
  <c r="AU64" i="1"/>
  <c r="AR64" i="1"/>
  <c r="AR40" i="1" s="1"/>
  <c r="AT40" i="1"/>
  <c r="AU40" i="1" s="1"/>
  <c r="AU200" i="1"/>
  <c r="AR200" i="1"/>
  <c r="AS200" i="1" s="1"/>
  <c r="AT304" i="1"/>
  <c r="AT286" i="1"/>
  <c r="AU287" i="1"/>
  <c r="AT839" i="1"/>
  <c r="AT867" i="1" s="1"/>
  <c r="AR287" i="1"/>
  <c r="AS287" i="1" s="1"/>
  <c r="AP64" i="1"/>
  <c r="AP287" i="1"/>
  <c r="AU203" i="1"/>
  <c r="AR203" i="1"/>
  <c r="AS203" i="1" s="1"/>
  <c r="AP122" i="1"/>
  <c r="AS122" i="1"/>
  <c r="AF456" i="1"/>
  <c r="AS456" i="1"/>
  <c r="L456" i="1"/>
  <c r="AC867" i="1"/>
  <c r="AC57" i="1" s="1"/>
  <c r="AC32" i="1" s="1"/>
  <c r="BE612" i="1"/>
  <c r="BS612" i="1"/>
  <c r="BN612" i="1" s="1"/>
  <c r="BI606" i="1"/>
  <c r="AC583" i="1"/>
  <c r="Z583" i="1" s="1"/>
  <c r="AC572" i="1"/>
  <c r="AB867" i="1"/>
  <c r="AB57" i="1" s="1"/>
  <c r="AB32" i="1" s="1"/>
  <c r="D455" i="1"/>
  <c r="AA455" i="1"/>
  <c r="Z455" i="1" s="1"/>
  <c r="D848" i="1"/>
  <c r="D847" i="1"/>
  <c r="AR304" i="1" l="1"/>
  <c r="AS304" i="1" s="1"/>
  <c r="AU304" i="1"/>
  <c r="AR306" i="1"/>
  <c r="AS306" i="1" s="1"/>
  <c r="AU306" i="1"/>
  <c r="AP839" i="1"/>
  <c r="AP867" i="1" s="1"/>
  <c r="AP57" i="1" s="1"/>
  <c r="AP40" i="1"/>
  <c r="AU839" i="1"/>
  <c r="AR839" i="1"/>
  <c r="AS839" i="1" s="1"/>
  <c r="AP299" i="1"/>
  <c r="AP286" i="1" s="1"/>
  <c r="AS299" i="1"/>
  <c r="AU286" i="1"/>
  <c r="AS286" i="1"/>
  <c r="AF847" i="1"/>
  <c r="L847" i="1"/>
  <c r="AS847" i="1"/>
  <c r="AF848" i="1"/>
  <c r="AS848" i="1"/>
  <c r="L848" i="1"/>
  <c r="AF455" i="1"/>
  <c r="L455" i="1"/>
  <c r="AS455" i="1"/>
  <c r="AC776" i="1"/>
  <c r="AC61" i="1" s="1"/>
  <c r="Z572" i="1"/>
  <c r="Z776" i="1" s="1"/>
  <c r="BI582" i="1"/>
  <c r="BE606" i="1"/>
  <c r="BI583" i="1"/>
  <c r="AC772" i="1"/>
  <c r="AC771" i="1" s="1"/>
  <c r="AC47" i="1" s="1"/>
  <c r="AT57" i="1" l="1"/>
  <c r="AU867" i="1"/>
  <c r="AR867" i="1"/>
  <c r="AC36" i="1"/>
  <c r="Z61" i="1"/>
  <c r="Z36" i="1" s="1"/>
  <c r="BI309" i="1"/>
  <c r="BI307" i="1" s="1"/>
  <c r="BI586" i="1"/>
  <c r="BE586" i="1" s="1"/>
  <c r="BI587" i="1"/>
  <c r="BE587" i="1" s="1"/>
  <c r="BE582" i="1"/>
  <c r="BI772" i="1"/>
  <c r="BI776" i="1"/>
  <c r="BE776" i="1"/>
  <c r="BI667" i="1"/>
  <c r="BE667" i="1" s="1"/>
  <c r="BI669" i="1"/>
  <c r="BI666" i="1"/>
  <c r="BS583" i="1"/>
  <c r="BN583" i="1" s="1"/>
  <c r="BE583" i="1"/>
  <c r="AT32" i="1" l="1"/>
  <c r="AU57" i="1"/>
  <c r="AR57" i="1"/>
  <c r="BI871" i="1"/>
  <c r="BE871" i="1" s="1"/>
  <c r="BE309" i="1"/>
  <c r="BI771" i="1"/>
  <c r="BI838" i="1"/>
  <c r="BE772" i="1"/>
  <c r="BI224" i="1"/>
  <c r="BI221" i="1" s="1"/>
  <c r="BE307" i="1"/>
  <c r="BS47" i="1"/>
  <c r="BE669" i="1"/>
  <c r="BE666" i="1"/>
  <c r="D193" i="1"/>
  <c r="D192" i="1"/>
  <c r="D189" i="1"/>
  <c r="D188" i="1"/>
  <c r="D71" i="1"/>
  <c r="D70" i="1"/>
  <c r="D322" i="1"/>
  <c r="D735" i="1"/>
  <c r="AQ735" i="1" l="1"/>
  <c r="AU32" i="1"/>
  <c r="AR32" i="1"/>
  <c r="AS32" i="1" s="1"/>
  <c r="AF322" i="1"/>
  <c r="AS322" i="1"/>
  <c r="L322" i="1"/>
  <c r="AF735" i="1"/>
  <c r="AF71" i="1"/>
  <c r="L71" i="1"/>
  <c r="AS71" i="1"/>
  <c r="AF192" i="1"/>
  <c r="AS192" i="1"/>
  <c r="L192" i="1"/>
  <c r="AF193" i="1"/>
  <c r="AS193" i="1"/>
  <c r="L193" i="1"/>
  <c r="AF188" i="1"/>
  <c r="AS188" i="1"/>
  <c r="L188" i="1"/>
  <c r="AF189" i="1"/>
  <c r="L189" i="1"/>
  <c r="AS189" i="1"/>
  <c r="AF70" i="1"/>
  <c r="L70" i="1"/>
  <c r="AS70" i="1"/>
  <c r="BI219" i="1"/>
  <c r="BE219" i="1" s="1"/>
  <c r="BE221" i="1"/>
  <c r="BI837" i="1"/>
  <c r="BI866" i="1"/>
  <c r="BE838" i="1"/>
  <c r="BE771" i="1"/>
  <c r="BE47" i="1" s="1"/>
  <c r="BI47" i="1"/>
  <c r="BI61" i="1"/>
  <c r="BI1102" i="1"/>
  <c r="BE1102" i="1"/>
  <c r="D69" i="1"/>
  <c r="AA69" i="1"/>
  <c r="Z69" i="1" s="1"/>
  <c r="D187" i="1"/>
  <c r="AA187" i="1"/>
  <c r="Z187" i="1" s="1"/>
  <c r="AA191" i="1"/>
  <c r="Z191" i="1" s="1"/>
  <c r="AA749" i="1"/>
  <c r="Z749" i="1" s="1"/>
  <c r="D191" i="1"/>
  <c r="CE735" i="1" l="1"/>
  <c r="AR735" i="1"/>
  <c r="BB731" i="1"/>
  <c r="AF187" i="1"/>
  <c r="AS187" i="1"/>
  <c r="L187" i="1"/>
  <c r="AF69" i="1"/>
  <c r="AS69" i="1"/>
  <c r="L69" i="1"/>
  <c r="AF191" i="1"/>
  <c r="AS191" i="1"/>
  <c r="L191" i="1"/>
  <c r="J64" i="1"/>
  <c r="J40" i="1" s="1"/>
  <c r="W185" i="1"/>
  <c r="W171" i="1" s="1"/>
  <c r="W169" i="1" s="1"/>
  <c r="BI865" i="1"/>
  <c r="BE865" i="1" s="1"/>
  <c r="BE866" i="1"/>
  <c r="BI24" i="1"/>
  <c r="BE24" i="1" s="1"/>
  <c r="BE837" i="1"/>
  <c r="AA116" i="1"/>
  <c r="Z116" i="1" s="1"/>
  <c r="AA171" i="1"/>
  <c r="Z171" i="1" s="1"/>
  <c r="BI36" i="1"/>
  <c r="BE36" i="1" s="1"/>
  <c r="D185" i="1"/>
  <c r="BI56" i="1"/>
  <c r="BI31" i="1" s="1"/>
  <c r="BE61" i="1"/>
  <c r="D183" i="1"/>
  <c r="V750" i="1"/>
  <c r="AA66" i="1"/>
  <c r="Z66" i="1" s="1"/>
  <c r="Z287" i="1" s="1"/>
  <c r="D186" i="1"/>
  <c r="AA186" i="1"/>
  <c r="Z186" i="1" s="1"/>
  <c r="AA67" i="1"/>
  <c r="Z67" i="1" s="1"/>
  <c r="AA68" i="1"/>
  <c r="Z68" i="1" s="1"/>
  <c r="D190" i="1"/>
  <c r="V749" i="1"/>
  <c r="D45" i="1"/>
  <c r="L45" i="1" s="1"/>
  <c r="D68" i="1"/>
  <c r="CE731" i="1" l="1"/>
  <c r="BB730" i="1"/>
  <c r="AR731" i="1"/>
  <c r="AS731" i="1" s="1"/>
  <c r="AP735" i="1"/>
  <c r="AP309" i="1" s="1"/>
  <c r="AS735" i="1"/>
  <c r="AF183" i="1"/>
  <c r="AS183" i="1"/>
  <c r="L183" i="1"/>
  <c r="AF185" i="1"/>
  <c r="AS185" i="1"/>
  <c r="L185" i="1"/>
  <c r="AF68" i="1"/>
  <c r="L68" i="1"/>
  <c r="AS68" i="1"/>
  <c r="AF190" i="1"/>
  <c r="AS190" i="1"/>
  <c r="L190" i="1"/>
  <c r="AF186" i="1"/>
  <c r="L186" i="1"/>
  <c r="AS186" i="1"/>
  <c r="AA169" i="1"/>
  <c r="Z169" i="1" s="1"/>
  <c r="V185" i="1"/>
  <c r="D65" i="1"/>
  <c r="D64" i="1"/>
  <c r="BI30" i="1"/>
  <c r="BE30" i="1" s="1"/>
  <c r="BE31" i="1"/>
  <c r="BE56" i="1"/>
  <c r="BI55" i="1"/>
  <c r="BI22" i="1" s="1"/>
  <c r="BE22" i="1" s="1"/>
  <c r="AA287" i="1"/>
  <c r="D67" i="1"/>
  <c r="BI1099" i="1"/>
  <c r="BI1101" i="1"/>
  <c r="BE1101" i="1" s="1"/>
  <c r="BI1097" i="1"/>
  <c r="V772" i="1"/>
  <c r="V771" i="1" s="1"/>
  <c r="V47" i="1"/>
  <c r="AR730" i="1" l="1"/>
  <c r="AS730" i="1" s="1"/>
  <c r="CE730" i="1"/>
  <c r="AS64" i="1"/>
  <c r="AF64" i="1"/>
  <c r="L64" i="1"/>
  <c r="AF65" i="1"/>
  <c r="AS65" i="1"/>
  <c r="L65" i="1"/>
  <c r="AS67" i="1"/>
  <c r="L67" i="1"/>
  <c r="AF67" i="1"/>
  <c r="AA839" i="1"/>
  <c r="AA867" i="1" s="1"/>
  <c r="D40" i="1"/>
  <c r="L40" i="1" s="1"/>
  <c r="J1147" i="1"/>
  <c r="V171" i="1"/>
  <c r="V169" i="1"/>
  <c r="D288" i="1"/>
  <c r="BI23" i="1"/>
  <c r="BF23" i="1"/>
  <c r="D867" i="1"/>
  <c r="BE55" i="1"/>
  <c r="BE6" i="1"/>
  <c r="BE1097" i="1"/>
  <c r="BE1099" i="1"/>
  <c r="AL288" i="1" l="1"/>
  <c r="AN288" i="1"/>
  <c r="Z839" i="1"/>
  <c r="AF867" i="1"/>
  <c r="L867" i="1"/>
  <c r="AS867" i="1"/>
  <c r="J288" i="1"/>
  <c r="AF288" i="1"/>
  <c r="AS288" i="1"/>
  <c r="L288" i="1"/>
  <c r="AA57" i="1"/>
  <c r="Z867" i="1"/>
  <c r="D57" i="1"/>
  <c r="BE2" i="1"/>
  <c r="AF57" i="1" l="1"/>
  <c r="L57" i="1"/>
  <c r="AS57" i="1"/>
  <c r="AA32" i="1"/>
  <c r="Z32" i="1" s="1"/>
  <c r="Z57" i="1"/>
  <c r="AA382" i="1" l="1"/>
  <c r="Z382" i="1" s="1"/>
  <c r="D382" i="1"/>
  <c r="AF382" i="1" l="1"/>
  <c r="L382" i="1"/>
  <c r="AS382" i="1"/>
  <c r="AA380" i="1"/>
  <c r="Z380" i="1" s="1"/>
  <c r="AA727" i="1" l="1"/>
  <c r="Z727" i="1" s="1"/>
  <c r="J727" i="1" l="1"/>
  <c r="J725" i="1"/>
  <c r="J671" i="1" l="1"/>
  <c r="J731" i="1"/>
  <c r="D798" i="1" l="1"/>
  <c r="L798" i="1" l="1"/>
  <c r="R798" i="1"/>
  <c r="AS798" i="1"/>
  <c r="AF798" i="1"/>
  <c r="AA798" i="1"/>
  <c r="Z798" i="1" s="1"/>
  <c r="AA783" i="1"/>
  <c r="Z783" i="1" s="1"/>
  <c r="AA782" i="1"/>
  <c r="Z782" i="1" s="1"/>
  <c r="D629" i="1" l="1"/>
  <c r="D628" i="1"/>
  <c r="AF628" i="1" l="1"/>
  <c r="AS628" i="1"/>
  <c r="U629" i="1"/>
  <c r="K629" i="1" s="1"/>
  <c r="J629" i="1" s="1"/>
  <c r="AF629" i="1"/>
  <c r="AS629" i="1"/>
  <c r="J623" i="1"/>
  <c r="J621" i="1"/>
  <c r="D1100" i="1" l="1"/>
  <c r="AA968" i="1"/>
  <c r="Z968" i="1" s="1"/>
  <c r="AA967" i="1"/>
  <c r="Z967" i="1" s="1"/>
  <c r="AA966" i="1"/>
  <c r="Z966" i="1" s="1"/>
  <c r="D964" i="1"/>
  <c r="D959" i="1"/>
  <c r="D958" i="1"/>
  <c r="D916" i="1"/>
  <c r="D915" i="1"/>
  <c r="AB1004" i="1"/>
  <c r="D899" i="1"/>
  <c r="D898" i="1"/>
  <c r="D897" i="1"/>
  <c r="D896" i="1"/>
  <c r="D894" i="1"/>
  <c r="D893" i="1"/>
  <c r="AC892" i="1"/>
  <c r="AA892" i="1"/>
  <c r="D891" i="1"/>
  <c r="D890" i="1"/>
  <c r="D888" i="1"/>
  <c r="D887" i="1"/>
  <c r="AC885" i="1"/>
  <c r="Z885" i="1" s="1"/>
  <c r="AC884" i="1"/>
  <c r="Z884" i="1" s="1"/>
  <c r="D882" i="1"/>
  <c r="D881" i="1"/>
  <c r="AC880" i="1"/>
  <c r="AA880" i="1"/>
  <c r="AA879" i="1"/>
  <c r="AA878" i="1"/>
  <c r="D877" i="1"/>
  <c r="D876" i="1"/>
  <c r="D816" i="1"/>
  <c r="D815" i="1"/>
  <c r="D814" i="1"/>
  <c r="D813" i="1"/>
  <c r="D812" i="1"/>
  <c r="D809" i="1"/>
  <c r="D808" i="1"/>
  <c r="D807" i="1"/>
  <c r="D804" i="1"/>
  <c r="D793" i="1"/>
  <c r="D784" i="1"/>
  <c r="AA718" i="1"/>
  <c r="Z718" i="1" s="1"/>
  <c r="AA716" i="1"/>
  <c r="AA714" i="1"/>
  <c r="Z714" i="1" s="1"/>
  <c r="D665" i="1"/>
  <c r="D663" i="1"/>
  <c r="D660" i="1"/>
  <c r="D659" i="1"/>
  <c r="D658" i="1"/>
  <c r="D646" i="1"/>
  <c r="D642" i="1"/>
  <c r="D640" i="1"/>
  <c r="D639" i="1"/>
  <c r="AA638" i="1"/>
  <c r="Z638" i="1" s="1"/>
  <c r="D637" i="1"/>
  <c r="D636" i="1"/>
  <c r="D635" i="1"/>
  <c r="AA634" i="1"/>
  <c r="Z634" i="1" s="1"/>
  <c r="D632" i="1"/>
  <c r="D631" i="1"/>
  <c r="D626" i="1"/>
  <c r="D599" i="1"/>
  <c r="BB599" i="1" s="1"/>
  <c r="D598" i="1"/>
  <c r="D597" i="1"/>
  <c r="D596" i="1"/>
  <c r="D591" i="1"/>
  <c r="BB591" i="1" s="1"/>
  <c r="D590" i="1"/>
  <c r="BB590" i="1" s="1"/>
  <c r="D464" i="1"/>
  <c r="D453" i="1"/>
  <c r="AA450" i="1"/>
  <c r="Z450" i="1" s="1"/>
  <c r="D448" i="1"/>
  <c r="D438" i="1"/>
  <c r="D436" i="1"/>
  <c r="AA434" i="1"/>
  <c r="Z434" i="1" s="1"/>
  <c r="D374" i="1"/>
  <c r="D371" i="1"/>
  <c r="AA370" i="1"/>
  <c r="Z370" i="1" s="1"/>
  <c r="D367" i="1"/>
  <c r="D347" i="1"/>
  <c r="D346" i="1"/>
  <c r="AA341" i="1"/>
  <c r="Z341" i="1" s="1"/>
  <c r="D337" i="1"/>
  <c r="D334" i="1"/>
  <c r="D333" i="1"/>
  <c r="D330" i="1"/>
  <c r="CE590" i="1" l="1"/>
  <c r="BB588" i="1"/>
  <c r="AR590" i="1"/>
  <c r="CE591" i="1"/>
  <c r="AR591" i="1"/>
  <c r="BB592" i="1"/>
  <c r="BB586" i="1" s="1"/>
  <c r="CE599" i="1"/>
  <c r="AR599" i="1"/>
  <c r="AS599" i="1" s="1"/>
  <c r="R793" i="1"/>
  <c r="L793" i="1"/>
  <c r="L807" i="1"/>
  <c r="R807" i="1"/>
  <c r="L808" i="1"/>
  <c r="R808" i="1"/>
  <c r="R809" i="1"/>
  <c r="L809" i="1"/>
  <c r="R812" i="1"/>
  <c r="L812" i="1"/>
  <c r="R813" i="1"/>
  <c r="L813" i="1"/>
  <c r="L784" i="1"/>
  <c r="R784" i="1"/>
  <c r="R814" i="1"/>
  <c r="L814" i="1"/>
  <c r="R815" i="1"/>
  <c r="L815" i="1"/>
  <c r="R804" i="1"/>
  <c r="L804" i="1"/>
  <c r="L816" i="1"/>
  <c r="R816" i="1"/>
  <c r="AF330" i="1"/>
  <c r="L330" i="1"/>
  <c r="AS330" i="1"/>
  <c r="AF333" i="1"/>
  <c r="AS333" i="1"/>
  <c r="L333" i="1"/>
  <c r="AF371" i="1"/>
  <c r="AS371" i="1"/>
  <c r="L371" i="1"/>
  <c r="AF453" i="1"/>
  <c r="AS453" i="1"/>
  <c r="L453" i="1"/>
  <c r="AF639" i="1"/>
  <c r="AS639" i="1"/>
  <c r="AF958" i="1"/>
  <c r="AS958" i="1"/>
  <c r="L958" i="1"/>
  <c r="AF334" i="1"/>
  <c r="L334" i="1"/>
  <c r="AS334" i="1"/>
  <c r="AF374" i="1"/>
  <c r="AS374" i="1"/>
  <c r="L374" i="1"/>
  <c r="AF464" i="1"/>
  <c r="AS464" i="1"/>
  <c r="L464" i="1"/>
  <c r="AF631" i="1"/>
  <c r="AS631" i="1"/>
  <c r="AF640" i="1"/>
  <c r="AS640" i="1"/>
  <c r="AF959" i="1"/>
  <c r="L959" i="1"/>
  <c r="AS959" i="1"/>
  <c r="AF632" i="1"/>
  <c r="AS632" i="1"/>
  <c r="AF642" i="1"/>
  <c r="AS642" i="1"/>
  <c r="AF964" i="1"/>
  <c r="L964" i="1"/>
  <c r="AS964" i="1"/>
  <c r="AF436" i="1"/>
  <c r="AS436" i="1"/>
  <c r="L436" i="1"/>
  <c r="D630" i="1"/>
  <c r="AS646" i="1"/>
  <c r="AF635" i="1"/>
  <c r="AS635" i="1"/>
  <c r="AF440" i="1"/>
  <c r="AS440" i="1"/>
  <c r="L440" i="1"/>
  <c r="AF636" i="1"/>
  <c r="AS636" i="1"/>
  <c r="AF793" i="1"/>
  <c r="AS793" i="1"/>
  <c r="AF367" i="1"/>
  <c r="L367" i="1"/>
  <c r="AS367" i="1"/>
  <c r="AF637" i="1"/>
  <c r="AS637" i="1"/>
  <c r="AF1100" i="1"/>
  <c r="L1100" i="1"/>
  <c r="AS1100" i="1"/>
  <c r="AF599" i="1"/>
  <c r="L599" i="1"/>
  <c r="AF807" i="1"/>
  <c r="AS807" i="1"/>
  <c r="AF626" i="1"/>
  <c r="AS626" i="1"/>
  <c r="AF808" i="1"/>
  <c r="AS808" i="1"/>
  <c r="AF809" i="1"/>
  <c r="AS809" i="1"/>
  <c r="AS337" i="1"/>
  <c r="L337" i="1"/>
  <c r="AF337" i="1"/>
  <c r="AF590" i="1"/>
  <c r="L590" i="1"/>
  <c r="AS590" i="1"/>
  <c r="AF812" i="1"/>
  <c r="AS812" i="1"/>
  <c r="AF591" i="1"/>
  <c r="AS591" i="1"/>
  <c r="L591" i="1"/>
  <c r="AF813" i="1"/>
  <c r="AS813" i="1"/>
  <c r="AF346" i="1"/>
  <c r="AS346" i="1"/>
  <c r="L346" i="1"/>
  <c r="AF438" i="1"/>
  <c r="AS438" i="1"/>
  <c r="L438" i="1"/>
  <c r="AF596" i="1"/>
  <c r="AS596" i="1"/>
  <c r="L596" i="1"/>
  <c r="AF784" i="1"/>
  <c r="AS784" i="1"/>
  <c r="AF814" i="1"/>
  <c r="AS814" i="1"/>
  <c r="AF347" i="1"/>
  <c r="AS347" i="1"/>
  <c r="L347" i="1"/>
  <c r="AF597" i="1"/>
  <c r="AS597" i="1"/>
  <c r="L597" i="1"/>
  <c r="AF815" i="1"/>
  <c r="AS815" i="1"/>
  <c r="AF448" i="1"/>
  <c r="AS448" i="1"/>
  <c r="L448" i="1"/>
  <c r="AF598" i="1"/>
  <c r="AS598" i="1"/>
  <c r="L598" i="1"/>
  <c r="AS804" i="1"/>
  <c r="AF804" i="1"/>
  <c r="AF816" i="1"/>
  <c r="AS816" i="1"/>
  <c r="W716" i="1"/>
  <c r="V716" i="1" s="1"/>
  <c r="Z716" i="1"/>
  <c r="Z892" i="1"/>
  <c r="Z880" i="1"/>
  <c r="AA965" i="1"/>
  <c r="Z965" i="1" s="1"/>
  <c r="AA787" i="1"/>
  <c r="Z787" i="1" s="1"/>
  <c r="D787" i="1"/>
  <c r="AA790" i="1"/>
  <c r="Z790" i="1" s="1"/>
  <c r="D790" i="1"/>
  <c r="AC802" i="1"/>
  <c r="D801" i="1"/>
  <c r="AA327" i="1"/>
  <c r="Z327" i="1" s="1"/>
  <c r="D326" i="1"/>
  <c r="AA430" i="1"/>
  <c r="Z430" i="1" s="1"/>
  <c r="D430" i="1"/>
  <c r="AA344" i="1"/>
  <c r="Z344" i="1" s="1"/>
  <c r="D344" i="1"/>
  <c r="AA757" i="1"/>
  <c r="Z757" i="1" s="1"/>
  <c r="AA678" i="1"/>
  <c r="Z678" i="1" s="1"/>
  <c r="D331" i="1"/>
  <c r="AA331" i="1"/>
  <c r="Z331" i="1" s="1"/>
  <c r="AA438" i="1"/>
  <c r="Z438" i="1" s="1"/>
  <c r="AA793" i="1"/>
  <c r="Z793" i="1" s="1"/>
  <c r="D889" i="1"/>
  <c r="AC889" i="1"/>
  <c r="Z889" i="1" s="1"/>
  <c r="D366" i="1"/>
  <c r="AA366" i="1"/>
  <c r="Z366" i="1" s="1"/>
  <c r="D641" i="1"/>
  <c r="AA641" i="1"/>
  <c r="Z641" i="1" s="1"/>
  <c r="AC875" i="1"/>
  <c r="Z875" i="1" s="1"/>
  <c r="D802" i="1"/>
  <c r="AA802" i="1"/>
  <c r="D369" i="1"/>
  <c r="AA369" i="1"/>
  <c r="Z369" i="1" s="1"/>
  <c r="D452" i="1"/>
  <c r="AA452" i="1"/>
  <c r="Z452" i="1" s="1"/>
  <c r="AB780" i="1"/>
  <c r="D329" i="1"/>
  <c r="AA329" i="1"/>
  <c r="Z329" i="1" s="1"/>
  <c r="AA342" i="1"/>
  <c r="Z342" i="1" s="1"/>
  <c r="D886" i="1"/>
  <c r="AC886" i="1"/>
  <c r="Z886" i="1" s="1"/>
  <c r="D463" i="1"/>
  <c r="AA463" i="1"/>
  <c r="Z463" i="1" s="1"/>
  <c r="AA784" i="1"/>
  <c r="Z784" i="1" s="1"/>
  <c r="D966" i="1"/>
  <c r="D370" i="1"/>
  <c r="D884" i="1"/>
  <c r="D965" i="1"/>
  <c r="AB1019" i="1"/>
  <c r="D967" i="1"/>
  <c r="D968" i="1"/>
  <c r="D595" i="1"/>
  <c r="D327" i="1"/>
  <c r="D638" i="1"/>
  <c r="D773" i="1"/>
  <c r="D662" i="1"/>
  <c r="AA633" i="1"/>
  <c r="Z633" i="1" s="1"/>
  <c r="AC781" i="1"/>
  <c r="D875" i="1"/>
  <c r="D434" i="1"/>
  <c r="D914" i="1"/>
  <c r="D892" i="1"/>
  <c r="D880" i="1"/>
  <c r="D341" i="1"/>
  <c r="D625" i="1"/>
  <c r="D450" i="1"/>
  <c r="D885" i="1"/>
  <c r="D657" i="1"/>
  <c r="D656" i="1"/>
  <c r="D634" i="1"/>
  <c r="BB871" i="1" l="1"/>
  <c r="AR772" i="1"/>
  <c r="BB309" i="1"/>
  <c r="AR309" i="1" s="1"/>
  <c r="CE588" i="1"/>
  <c r="AR588" i="1"/>
  <c r="CE592" i="1"/>
  <c r="AR592" i="1"/>
  <c r="BB583" i="1"/>
  <c r="BB582" i="1"/>
  <c r="R801" i="1"/>
  <c r="L801" i="1"/>
  <c r="R802" i="1"/>
  <c r="L802" i="1"/>
  <c r="R787" i="1"/>
  <c r="L787" i="1"/>
  <c r="R790" i="1"/>
  <c r="L790" i="1"/>
  <c r="AF634" i="1"/>
  <c r="AS634" i="1"/>
  <c r="AF638" i="1"/>
  <c r="AS638" i="1"/>
  <c r="AF370" i="1"/>
  <c r="L370" i="1"/>
  <c r="AS370" i="1"/>
  <c r="J802" i="1"/>
  <c r="J801" i="1" s="1"/>
  <c r="AF802" i="1"/>
  <c r="AS802" i="1"/>
  <c r="L327" i="1"/>
  <c r="AF327" i="1"/>
  <c r="AS327" i="1"/>
  <c r="L966" i="1"/>
  <c r="AS966" i="1"/>
  <c r="AF966" i="1"/>
  <c r="L329" i="1"/>
  <c r="AS329" i="1"/>
  <c r="AF329" i="1"/>
  <c r="AF430" i="1"/>
  <c r="AS430" i="1"/>
  <c r="L430" i="1"/>
  <c r="AF434" i="1"/>
  <c r="L434" i="1"/>
  <c r="AS434" i="1"/>
  <c r="L968" i="1"/>
  <c r="AS968" i="1"/>
  <c r="AF968" i="1"/>
  <c r="AF641" i="1"/>
  <c r="AS641" i="1"/>
  <c r="AF331" i="1"/>
  <c r="L331" i="1"/>
  <c r="AS331" i="1"/>
  <c r="AS326" i="1"/>
  <c r="AF326" i="1"/>
  <c r="L326" i="1"/>
  <c r="L967" i="1"/>
  <c r="AS967" i="1"/>
  <c r="AF967" i="1"/>
  <c r="AF463" i="1"/>
  <c r="L463" i="1"/>
  <c r="AS463" i="1"/>
  <c r="AF452" i="1"/>
  <c r="L452" i="1"/>
  <c r="AS452" i="1"/>
  <c r="AF630" i="1"/>
  <c r="AS630" i="1"/>
  <c r="AF366" i="1"/>
  <c r="L366" i="1"/>
  <c r="AS366" i="1"/>
  <c r="AF801" i="1"/>
  <c r="AS801" i="1"/>
  <c r="L965" i="1"/>
  <c r="AS965" i="1"/>
  <c r="AF965" i="1"/>
  <c r="AF369" i="1"/>
  <c r="L369" i="1"/>
  <c r="AS369" i="1"/>
  <c r="AF773" i="1"/>
  <c r="AS773" i="1"/>
  <c r="L773" i="1"/>
  <c r="AF344" i="1"/>
  <c r="AS344" i="1"/>
  <c r="L344" i="1"/>
  <c r="AF787" i="1"/>
  <c r="AS787" i="1"/>
  <c r="AF595" i="1"/>
  <c r="AS595" i="1"/>
  <c r="L595" i="1"/>
  <c r="AF450" i="1"/>
  <c r="AS450" i="1"/>
  <c r="L450" i="1"/>
  <c r="AF625" i="1"/>
  <c r="AS625" i="1"/>
  <c r="AS341" i="1"/>
  <c r="L341" i="1"/>
  <c r="AF341" i="1"/>
  <c r="AS790" i="1"/>
  <c r="AF790" i="1"/>
  <c r="Z802" i="1"/>
  <c r="J600" i="1"/>
  <c r="D933" i="1"/>
  <c r="AA933" i="1"/>
  <c r="Z933" i="1" s="1"/>
  <c r="Z903" i="1" s="1"/>
  <c r="Z1005" i="1" s="1"/>
  <c r="AC801" i="1"/>
  <c r="AA781" i="1"/>
  <c r="Z781" i="1" s="1"/>
  <c r="AB778" i="1"/>
  <c r="AB779" i="1"/>
  <c r="AB836" i="1"/>
  <c r="AB48" i="1" s="1"/>
  <c r="AA444" i="1"/>
  <c r="Z444" i="1" s="1"/>
  <c r="D444" i="1"/>
  <c r="AC1007" i="1"/>
  <c r="Z1007" i="1" s="1"/>
  <c r="AA326" i="1"/>
  <c r="Z326" i="1" s="1"/>
  <c r="D878" i="1"/>
  <c r="AC878" i="1"/>
  <c r="Z878" i="1" s="1"/>
  <c r="D449" i="1"/>
  <c r="AA449" i="1"/>
  <c r="Z449" i="1" s="1"/>
  <c r="AA962" i="1"/>
  <c r="Z962" i="1" s="1"/>
  <c r="AA340" i="1"/>
  <c r="Z340" i="1" s="1"/>
  <c r="D879" i="1"/>
  <c r="AC879" i="1"/>
  <c r="Z879" i="1" s="1"/>
  <c r="D883" i="1"/>
  <c r="AC883" i="1"/>
  <c r="Z883" i="1" s="1"/>
  <c r="D325" i="1"/>
  <c r="D962" i="1"/>
  <c r="AC1019" i="1"/>
  <c r="Z1019" i="1" s="1"/>
  <c r="AC1018" i="1"/>
  <c r="Z1018" i="1" s="1"/>
  <c r="D668" i="1"/>
  <c r="D633" i="1"/>
  <c r="D443" i="1"/>
  <c r="CE582" i="1" l="1"/>
  <c r="BB587" i="1"/>
  <c r="AR582" i="1"/>
  <c r="AP582" i="1" s="1"/>
  <c r="AR583" i="1"/>
  <c r="AP583" i="1" s="1"/>
  <c r="CE583" i="1"/>
  <c r="BB667" i="1"/>
  <c r="BB666" i="1"/>
  <c r="CE666" i="1" s="1"/>
  <c r="AR572" i="1"/>
  <c r="BB669" i="1"/>
  <c r="CE669" i="1" s="1"/>
  <c r="CE586" i="1"/>
  <c r="AR586" i="1"/>
  <c r="AF633" i="1"/>
  <c r="AS633" i="1"/>
  <c r="AF444" i="1"/>
  <c r="AS444" i="1"/>
  <c r="L444" i="1"/>
  <c r="L962" i="1"/>
  <c r="AF962" i="1"/>
  <c r="AS962" i="1"/>
  <c r="L325" i="1"/>
  <c r="AS325" i="1"/>
  <c r="AF325" i="1"/>
  <c r="AF443" i="1"/>
  <c r="L443" i="1"/>
  <c r="AS443" i="1"/>
  <c r="AS933" i="1"/>
  <c r="L933" i="1"/>
  <c r="AF449" i="1"/>
  <c r="AS449" i="1"/>
  <c r="L449" i="1"/>
  <c r="K592" i="1"/>
  <c r="U572" i="1"/>
  <c r="U582" i="1"/>
  <c r="U583" i="1"/>
  <c r="K583" i="1" s="1"/>
  <c r="AA903" i="1"/>
  <c r="AA1005" i="1" s="1"/>
  <c r="AA1004" i="1" s="1"/>
  <c r="Z1004" i="1" s="1"/>
  <c r="D903" i="1"/>
  <c r="AC780" i="1"/>
  <c r="D678" i="1"/>
  <c r="AA317" i="1"/>
  <c r="Z317" i="1" s="1"/>
  <c r="AA801" i="1"/>
  <c r="Z801" i="1" s="1"/>
  <c r="AA325" i="1"/>
  <c r="Z325" i="1" s="1"/>
  <c r="AA338" i="1"/>
  <c r="Z338" i="1" s="1"/>
  <c r="AB1016" i="1"/>
  <c r="AA443" i="1"/>
  <c r="Z443" i="1" s="1"/>
  <c r="AB838" i="1"/>
  <c r="AB837" i="1" s="1"/>
  <c r="J1042" i="1"/>
  <c r="AC1017" i="1"/>
  <c r="Z1017" i="1" s="1"/>
  <c r="D671" i="1"/>
  <c r="AR667" i="1" l="1"/>
  <c r="CE667" i="1"/>
  <c r="CE309" i="1"/>
  <c r="BB307" i="1"/>
  <c r="BB838" i="1"/>
  <c r="BB866" i="1" s="1"/>
  <c r="BB865" i="1" s="1"/>
  <c r="CE772" i="1"/>
  <c r="CE587" i="1"/>
  <c r="AR587" i="1"/>
  <c r="AP587" i="1" s="1"/>
  <c r="AR666" i="1"/>
  <c r="AR669" i="1"/>
  <c r="AP572" i="1"/>
  <c r="U587" i="1"/>
  <c r="D316" i="1"/>
  <c r="K582" i="1"/>
  <c r="U667" i="1"/>
  <c r="K667" i="1" s="1"/>
  <c r="U666" i="1"/>
  <c r="K572" i="1"/>
  <c r="U669" i="1"/>
  <c r="AC778" i="1"/>
  <c r="AC838" i="1" s="1"/>
  <c r="AC837" i="1" s="1"/>
  <c r="AC779" i="1"/>
  <c r="D779" i="1"/>
  <c r="D778" i="1"/>
  <c r="D1042" i="1"/>
  <c r="AC1016" i="1"/>
  <c r="D780" i="1"/>
  <c r="R780" i="1" s="1"/>
  <c r="D314" i="1"/>
  <c r="D677" i="1"/>
  <c r="D312" i="1"/>
  <c r="AA316" i="1"/>
  <c r="Z316" i="1" s="1"/>
  <c r="AC1015" i="1"/>
  <c r="Z1015" i="1" s="1"/>
  <c r="AA772" i="1"/>
  <c r="AB1014" i="1"/>
  <c r="AC836" i="1"/>
  <c r="AC48" i="1" s="1"/>
  <c r="AA780" i="1"/>
  <c r="AB866" i="1"/>
  <c r="AB56" i="1" s="1"/>
  <c r="AB31" i="1" s="1"/>
  <c r="AB30" i="1" s="1"/>
  <c r="BB47" i="1" l="1"/>
  <c r="CE771" i="1"/>
  <c r="AP776" i="1"/>
  <c r="AR776" i="1"/>
  <c r="CE776" i="1"/>
  <c r="BB837" i="1"/>
  <c r="CE838" i="1"/>
  <c r="BB224" i="1"/>
  <c r="CE307" i="1"/>
  <c r="AF1042" i="1"/>
  <c r="L1042" i="1"/>
  <c r="AS1042" i="1"/>
  <c r="L778" i="1"/>
  <c r="AS778" i="1"/>
  <c r="AF778" i="1"/>
  <c r="J582" i="1"/>
  <c r="L312" i="1"/>
  <c r="AF312" i="1"/>
  <c r="L779" i="1"/>
  <c r="AS779" i="1"/>
  <c r="AF779" i="1"/>
  <c r="L316" i="1"/>
  <c r="AF316" i="1"/>
  <c r="AS316" i="1"/>
  <c r="J780" i="1"/>
  <c r="J779" i="1" s="1"/>
  <c r="AF780" i="1"/>
  <c r="L780" i="1"/>
  <c r="AS780" i="1"/>
  <c r="L314" i="1"/>
  <c r="AS314" i="1"/>
  <c r="AF314" i="1"/>
  <c r="AA771" i="1"/>
  <c r="AA47" i="1" s="1"/>
  <c r="Z47" i="1" s="1"/>
  <c r="Z772" i="1"/>
  <c r="Z771" i="1" s="1"/>
  <c r="AA779" i="1"/>
  <c r="Z780" i="1"/>
  <c r="K666" i="1"/>
  <c r="K669" i="1"/>
  <c r="K587" i="1"/>
  <c r="K586" i="1"/>
  <c r="AC866" i="1"/>
  <c r="AC865" i="1" s="1"/>
  <c r="AC55" i="1" s="1"/>
  <c r="J1041" i="1"/>
  <c r="AB865" i="1"/>
  <c r="AB55" i="1" s="1"/>
  <c r="AA778" i="1"/>
  <c r="D836" i="1"/>
  <c r="R836" i="1" s="1"/>
  <c r="AC1013" i="1"/>
  <c r="AC53" i="1" s="1"/>
  <c r="AC1014" i="1"/>
  <c r="AB1013" i="1"/>
  <c r="AB53" i="1" s="1"/>
  <c r="AA836" i="1"/>
  <c r="Z836" i="1" s="1"/>
  <c r="BB56" i="1" l="1"/>
  <c r="CE866" i="1"/>
  <c r="CE837" i="1"/>
  <c r="BB24" i="1"/>
  <c r="CE24" i="1" s="1"/>
  <c r="CE871" i="1"/>
  <c r="BB61" i="1"/>
  <c r="BB36" i="1" s="1"/>
  <c r="AR871" i="1"/>
  <c r="BK871" i="1"/>
  <c r="BJ871" i="1" s="1"/>
  <c r="BB221" i="1"/>
  <c r="J778" i="1"/>
  <c r="L836" i="1"/>
  <c r="AS836" i="1"/>
  <c r="AF836" i="1"/>
  <c r="J587" i="1"/>
  <c r="D48" i="1"/>
  <c r="L48" i="1" s="1"/>
  <c r="J836" i="1"/>
  <c r="J48" i="1" s="1"/>
  <c r="Z779" i="1"/>
  <c r="Z778" i="1"/>
  <c r="AC24" i="1"/>
  <c r="AC22" i="1"/>
  <c r="AB24" i="1"/>
  <c r="AB22" i="1"/>
  <c r="AA48" i="1"/>
  <c r="Z48" i="1" s="1"/>
  <c r="AR1102" i="1" l="1"/>
  <c r="AP871" i="1"/>
  <c r="AP61" i="1" s="1"/>
  <c r="AR61" i="1"/>
  <c r="CE61" i="1"/>
  <c r="AR221" i="1"/>
  <c r="AS221" i="1" s="1"/>
  <c r="BB219" i="1"/>
  <c r="CE865" i="1"/>
  <c r="BB1099" i="1"/>
  <c r="CE1099" i="1" s="1"/>
  <c r="BB1097" i="1"/>
  <c r="CE1097" i="1" s="1"/>
  <c r="BB1101" i="1"/>
  <c r="CE1101" i="1" s="1"/>
  <c r="BB55" i="1"/>
  <c r="BB22" i="1" s="1"/>
  <c r="CE56" i="1"/>
  <c r="BB31" i="1"/>
  <c r="D627" i="1"/>
  <c r="AR219" i="1" l="1"/>
  <c r="AS219" i="1" s="1"/>
  <c r="CE22" i="1"/>
  <c r="CE55" i="1"/>
  <c r="CE36" i="1"/>
  <c r="AR36" i="1"/>
  <c r="AS36" i="1" s="1"/>
  <c r="BB30" i="1"/>
  <c r="CE30" i="1" s="1"/>
  <c r="CE31" i="1"/>
  <c r="J627" i="1"/>
  <c r="AF627" i="1"/>
  <c r="AS627" i="1"/>
  <c r="D594" i="1"/>
  <c r="J594" i="1" l="1"/>
  <c r="AF594" i="1"/>
  <c r="L594" i="1"/>
  <c r="AS594" i="1"/>
  <c r="D592" i="1"/>
  <c r="D593" i="1"/>
  <c r="AF592" i="1" l="1"/>
  <c r="AS592" i="1"/>
  <c r="L592" i="1"/>
  <c r="AF593" i="1"/>
  <c r="L593" i="1"/>
  <c r="AS593" i="1"/>
  <c r="D589" i="1"/>
  <c r="AF589" i="1" l="1"/>
  <c r="AS589" i="1"/>
  <c r="L589" i="1"/>
  <c r="D582" i="1"/>
  <c r="D583" i="1"/>
  <c r="D588" i="1"/>
  <c r="AF588" i="1" l="1"/>
  <c r="L588" i="1"/>
  <c r="AS588" i="1"/>
  <c r="AF583" i="1"/>
  <c r="AS583" i="1"/>
  <c r="L583" i="1"/>
  <c r="AF582" i="1"/>
  <c r="AS582" i="1"/>
  <c r="L582" i="1"/>
  <c r="D587" i="1"/>
  <c r="D586" i="1"/>
  <c r="AD586" i="1" s="1"/>
  <c r="J583" i="1"/>
  <c r="D572" i="1"/>
  <c r="AF587" i="1" l="1"/>
  <c r="AS587" i="1"/>
  <c r="L587" i="1"/>
  <c r="AF586" i="1"/>
  <c r="AS586" i="1"/>
  <c r="L586" i="1"/>
  <c r="AF572" i="1"/>
  <c r="AS572" i="1"/>
  <c r="L572" i="1"/>
  <c r="D776" i="1"/>
  <c r="J572" i="1"/>
  <c r="J667" i="1"/>
  <c r="D669" i="1"/>
  <c r="D666" i="1"/>
  <c r="D667" i="1"/>
  <c r="AF776" i="1" l="1"/>
  <c r="AS776" i="1"/>
  <c r="D47" i="1"/>
  <c r="D871" i="1"/>
  <c r="AC871" i="1"/>
  <c r="Z871" i="1" s="1"/>
  <c r="J669" i="1"/>
  <c r="J666" i="1"/>
  <c r="D1102" i="1" l="1"/>
  <c r="AF871" i="1"/>
  <c r="AS871" i="1"/>
  <c r="D61" i="1"/>
  <c r="AC56" i="1"/>
  <c r="AC31" i="1" s="1"/>
  <c r="AC30" i="1" s="1"/>
  <c r="AF61" i="1" l="1"/>
  <c r="AS61" i="1"/>
  <c r="AF1102" i="1"/>
  <c r="AS1102" i="1"/>
  <c r="AA275" i="1"/>
  <c r="Z275" i="1" s="1"/>
  <c r="D46" i="1"/>
  <c r="L46" i="1" s="1"/>
  <c r="AA218" i="1" l="1"/>
  <c r="Z218" i="1" s="1"/>
  <c r="AA46" i="1"/>
  <c r="Z46" i="1" s="1"/>
  <c r="D1101" i="1" l="1"/>
  <c r="D1099" i="1"/>
  <c r="D1097" i="1"/>
  <c r="D1022" i="1" l="1"/>
  <c r="D1020" i="1"/>
  <c r="D1043" i="1" l="1"/>
  <c r="AA1014" i="1"/>
  <c r="Z1014" i="1" s="1"/>
  <c r="AA1016" i="1"/>
  <c r="Z1016" i="1" s="1"/>
  <c r="D1014" i="1"/>
  <c r="D1013" i="1" s="1"/>
  <c r="D1041" i="1" l="1"/>
  <c r="D53" i="1"/>
  <c r="L53" i="1" s="1"/>
  <c r="L1041" i="1" l="1"/>
  <c r="AF1041" i="1"/>
  <c r="AS1041" i="1"/>
  <c r="AA1013" i="1"/>
  <c r="Z1013" i="1" s="1"/>
  <c r="AA53" i="1" l="1"/>
  <c r="Z53" i="1" s="1"/>
  <c r="AA215" i="1"/>
  <c r="Z215" i="1" s="1"/>
  <c r="AA65" i="1"/>
  <c r="AA288" i="1" l="1"/>
  <c r="Z65" i="1"/>
  <c r="AA64" i="1"/>
  <c r="AA207" i="1"/>
  <c r="Z207" i="1" s="1"/>
  <c r="V65" i="1"/>
  <c r="V215" i="1"/>
  <c r="AA838" i="1" l="1"/>
  <c r="AA837" i="1" s="1"/>
  <c r="AA286" i="1"/>
  <c r="Z286" i="1" s="1"/>
  <c r="Z64" i="1"/>
  <c r="Z288" i="1"/>
  <c r="V64" i="1"/>
  <c r="V288" i="1"/>
  <c r="AA40" i="1"/>
  <c r="Z40" i="1" s="1"/>
  <c r="V838" i="1"/>
  <c r="Z838" i="1" l="1"/>
  <c r="Z837" i="1" s="1"/>
  <c r="V837" i="1"/>
  <c r="V866" i="1"/>
  <c r="V56" i="1" s="1"/>
  <c r="V115" i="1"/>
  <c r="AA115" i="1"/>
  <c r="Z115" i="1" s="1"/>
  <c r="V24" i="1"/>
  <c r="AA866" i="1"/>
  <c r="Z866" i="1" s="1"/>
  <c r="AA24" i="1"/>
  <c r="Z24" i="1" s="1"/>
  <c r="V30" i="1" l="1"/>
  <c r="V31" i="1"/>
  <c r="V865" i="1"/>
  <c r="V55" i="1" s="1"/>
  <c r="AA865" i="1"/>
  <c r="Z865" i="1" s="1"/>
  <c r="AA56" i="1"/>
  <c r="Z56" i="1" s="1"/>
  <c r="V40" i="1"/>
  <c r="V22" i="1" l="1"/>
  <c r="AA55" i="1"/>
  <c r="Z55" i="1" s="1"/>
  <c r="AA31" i="1"/>
  <c r="Z31" i="1" s="1"/>
  <c r="Y23" i="1" l="1"/>
  <c r="W23" i="1"/>
  <c r="AA30" i="1"/>
  <c r="Z30" i="1" s="1"/>
  <c r="AA22" i="1"/>
  <c r="Z22" i="1" s="1"/>
  <c r="V23" i="1" l="1"/>
  <c r="AC23" i="1"/>
  <c r="AA23" i="1" l="1"/>
  <c r="Z23" i="1" s="1"/>
  <c r="BK772" i="1" l="1"/>
  <c r="BK771" i="1"/>
  <c r="BJ771" i="1" l="1"/>
  <c r="BK47" i="1"/>
  <c r="BJ47" i="1" s="1"/>
  <c r="BJ772" i="1"/>
  <c r="BK838" i="1"/>
  <c r="BJ838" i="1" l="1"/>
  <c r="BK866" i="1"/>
  <c r="BK837" i="1"/>
  <c r="BK24" i="1" l="1"/>
  <c r="BJ24" i="1" s="1"/>
  <c r="BJ837" i="1"/>
  <c r="BJ866" i="1"/>
  <c r="BJ56" i="1" s="1"/>
  <c r="BK865" i="1"/>
  <c r="BK56" i="1"/>
  <c r="BK31" i="1" s="1"/>
  <c r="BK55" i="1" l="1"/>
  <c r="BK22" i="1" s="1"/>
  <c r="BJ865" i="1"/>
  <c r="BJ55" i="1" s="1"/>
  <c r="BK30" i="1"/>
  <c r="BJ30" i="1" s="1"/>
  <c r="BJ31" i="1"/>
  <c r="BJ22" i="1" l="1"/>
  <c r="BM23" i="1" s="1"/>
  <c r="BK23" i="1" l="1"/>
  <c r="BJ23" i="1" s="1"/>
  <c r="D1005" i="1" l="1"/>
  <c r="D901" i="1"/>
  <c r="AS901" i="1" l="1"/>
  <c r="L901" i="1"/>
  <c r="J1005" i="1"/>
  <c r="AS1005" i="1"/>
  <c r="L1005" i="1"/>
  <c r="J911" i="1"/>
  <c r="J903" i="1" s="1"/>
  <c r="J901" i="1" s="1"/>
  <c r="D911" i="1"/>
  <c r="D909" i="1" l="1"/>
  <c r="J909" i="1"/>
  <c r="D6" i="1"/>
  <c r="D1004" i="1"/>
  <c r="J1004" i="1" l="1"/>
  <c r="L1004" i="1"/>
  <c r="AS1004" i="1"/>
  <c r="I23" i="1"/>
  <c r="E23" i="1"/>
  <c r="D2" i="1"/>
  <c r="BV309" i="1"/>
  <c r="BV772" i="1" s="1"/>
  <c r="BV838" i="1" s="1"/>
  <c r="BO309" i="1"/>
  <c r="BO772" i="1" s="1"/>
  <c r="D23" i="1" l="1"/>
  <c r="L23" i="1" s="1"/>
  <c r="BO771" i="1"/>
  <c r="BN772" i="1"/>
  <c r="BO838" i="1"/>
  <c r="BV771" i="1"/>
  <c r="BU772" i="1"/>
  <c r="BU309" i="1"/>
  <c r="BN309" i="1"/>
  <c r="BV307" i="1"/>
  <c r="BU307" i="1" s="1"/>
  <c r="BO307" i="1"/>
  <c r="AS23" i="1" l="1"/>
  <c r="BT772" i="1"/>
  <c r="BT309" i="1"/>
  <c r="BT307" i="1" s="1"/>
  <c r="BT61" i="1"/>
  <c r="BT36" i="1" s="1"/>
  <c r="BO866" i="1"/>
  <c r="BN838" i="1"/>
  <c r="BO837" i="1"/>
  <c r="BO24" i="1" s="1"/>
  <c r="BV47" i="1"/>
  <c r="BU771" i="1"/>
  <c r="BU47" i="1" s="1"/>
  <c r="BO221" i="1"/>
  <c r="BN307" i="1"/>
  <c r="BO218" i="1"/>
  <c r="BN218" i="1" s="1"/>
  <c r="BO224" i="1"/>
  <c r="BN224" i="1" s="1"/>
  <c r="BU838" i="1"/>
  <c r="BV866" i="1"/>
  <c r="BV837" i="1"/>
  <c r="BV24" i="1" s="1"/>
  <c r="BN771" i="1"/>
  <c r="BO47" i="1"/>
  <c r="BN47" i="1" s="1"/>
  <c r="BT771" i="1" l="1"/>
  <c r="BT838" i="1"/>
  <c r="BT866" i="1" s="1"/>
  <c r="BT56" i="1" s="1"/>
  <c r="BT31" i="1" s="1"/>
  <c r="BN837" i="1"/>
  <c r="BN24" i="1"/>
  <c r="BU866" i="1"/>
  <c r="BV865" i="1"/>
  <c r="BV56" i="1"/>
  <c r="BV31" i="1" s="1"/>
  <c r="BU31" i="1" s="1"/>
  <c r="BN221" i="1"/>
  <c r="BO219" i="1"/>
  <c r="BU837" i="1"/>
  <c r="BU24" i="1"/>
  <c r="BO865" i="1"/>
  <c r="BN866" i="1"/>
  <c r="BO56" i="1"/>
  <c r="BO31" i="1" s="1"/>
  <c r="BO30" i="1" s="1"/>
  <c r="BT55" i="1" l="1"/>
  <c r="BT30" i="1"/>
  <c r="BT837" i="1"/>
  <c r="BT24" i="1" s="1"/>
  <c r="BV1099" i="1"/>
  <c r="BU865" i="1"/>
  <c r="BV1097" i="1"/>
  <c r="BV1101" i="1"/>
  <c r="BU1101" i="1" s="1"/>
  <c r="BV55" i="1"/>
  <c r="BV22" i="1" s="1"/>
  <c r="BO200" i="1"/>
  <c r="BN219" i="1"/>
  <c r="BU56" i="1"/>
  <c r="BO55" i="1"/>
  <c r="BO22" i="1" s="1"/>
  <c r="BN865" i="1"/>
  <c r="BN56" i="1"/>
  <c r="BT865" i="1" l="1"/>
  <c r="BN30" i="1"/>
  <c r="BN31" i="1"/>
  <c r="BN18" i="1" s="1"/>
  <c r="BO18" i="1" s="1"/>
  <c r="BO198" i="1"/>
  <c r="BN198" i="1" s="1"/>
  <c r="BN200" i="1"/>
  <c r="BU55" i="1"/>
  <c r="BN55" i="1"/>
  <c r="BU1099" i="1"/>
  <c r="BU1097" i="1"/>
  <c r="BU6" i="1"/>
  <c r="BV30" i="1"/>
  <c r="BU30" i="1" s="1"/>
  <c r="BN22" i="1" l="1"/>
  <c r="BS23" i="1" l="1"/>
  <c r="BO23" i="1"/>
  <c r="AE702" i="1"/>
  <c r="AF702" i="1" s="1"/>
  <c r="AE703" i="1"/>
  <c r="AF703" i="1" s="1"/>
  <c r="BN23" i="1" l="1"/>
  <c r="AR702" i="1"/>
  <c r="AS702" i="1" s="1"/>
  <c r="AH307" i="1"/>
  <c r="AE309" i="1"/>
  <c r="AE772" i="1"/>
  <c r="AP702" i="1"/>
  <c r="AH772" i="1" l="1"/>
  <c r="AG838" i="1"/>
  <c r="AS309" i="1"/>
  <c r="AU309" i="1"/>
  <c r="AE307" i="1"/>
  <c r="AF307" i="1" s="1"/>
  <c r="AF309" i="1"/>
  <c r="AH771" i="1"/>
  <c r="AF772" i="1"/>
  <c r="AG837" i="1" l="1"/>
  <c r="AG24" i="1" s="1"/>
  <c r="AG866" i="1"/>
  <c r="AG865" i="1" s="1"/>
  <c r="AH838" i="1"/>
  <c r="AS772" i="1"/>
  <c r="AU772" i="1"/>
  <c r="AU307" i="1"/>
  <c r="AT866" i="1"/>
  <c r="AT865" i="1" s="1"/>
  <c r="AU771" i="1"/>
  <c r="AG47" i="1"/>
  <c r="AE838" i="1"/>
  <c r="AF838" i="1" s="1"/>
  <c r="AH866" i="1" l="1"/>
  <c r="AP772" i="1"/>
  <c r="AP838" i="1" s="1"/>
  <c r="AP866" i="1" s="1"/>
  <c r="AP56" i="1" s="1"/>
  <c r="AP55" i="1" s="1"/>
  <c r="AU866" i="1"/>
  <c r="AU838" i="1"/>
  <c r="AT47" i="1"/>
  <c r="AU47" i="1" s="1"/>
  <c r="AH24" i="1"/>
  <c r="AH837" i="1"/>
  <c r="AE47" i="1"/>
  <c r="AF771" i="1"/>
  <c r="AT24" i="1"/>
  <c r="AR838" i="1"/>
  <c r="AS838" i="1" s="1"/>
  <c r="AE837" i="1"/>
  <c r="AF837" i="1" s="1"/>
  <c r="AH865" i="1"/>
  <c r="AG56" i="1"/>
  <c r="AG31" i="1" s="1"/>
  <c r="AG30" i="1" s="1"/>
  <c r="AE866" i="1"/>
  <c r="AF866" i="1" s="1"/>
  <c r="AR866" i="1" l="1"/>
  <c r="AS866" i="1" s="1"/>
  <c r="AU865" i="1"/>
  <c r="AT56" i="1"/>
  <c r="AT31" i="1" s="1"/>
  <c r="AT30" i="1" s="1"/>
  <c r="AH31" i="1"/>
  <c r="AH56" i="1"/>
  <c r="AU837" i="1"/>
  <c r="AE56" i="1"/>
  <c r="AF56" i="1" s="1"/>
  <c r="AG1099" i="1"/>
  <c r="AH1099" i="1" s="1"/>
  <c r="AG1097" i="1"/>
  <c r="AH1097" i="1" s="1"/>
  <c r="AG1101" i="1"/>
  <c r="AG55" i="1"/>
  <c r="AG22" i="1" s="1"/>
  <c r="AE865" i="1"/>
  <c r="AF865" i="1" s="1"/>
  <c r="AT55" i="1"/>
  <c r="AT22" i="1" s="1"/>
  <c r="AT1099" i="1"/>
  <c r="AU1099" i="1" s="1"/>
  <c r="AU56" i="1" l="1"/>
  <c r="AT1101" i="1"/>
  <c r="AT1097" i="1"/>
  <c r="AU1097" i="1" s="1"/>
  <c r="AR56" i="1"/>
  <c r="AS56" i="1" s="1"/>
  <c r="AU31" i="1"/>
  <c r="AU24" i="1"/>
  <c r="AH22" i="1"/>
  <c r="AH55" i="1"/>
  <c r="AU22" i="1"/>
  <c r="AU55" i="1"/>
  <c r="AE1101" i="1"/>
  <c r="AF1101" i="1" s="1"/>
  <c r="AH1101" i="1"/>
  <c r="AR1101" i="1"/>
  <c r="AS1101" i="1" s="1"/>
  <c r="AU1101" i="1"/>
  <c r="AE55" i="1"/>
  <c r="AF55" i="1" s="1"/>
  <c r="AR31" i="1"/>
  <c r="AH30" i="1"/>
  <c r="AE1097" i="1"/>
  <c r="AF1097" i="1" s="1"/>
  <c r="AE1099" i="1"/>
  <c r="AF1099" i="1" s="1"/>
  <c r="AU30" i="1" l="1"/>
  <c r="AS31" i="1"/>
  <c r="K735" i="1"/>
  <c r="U731" i="1"/>
  <c r="U730" i="1" s="1"/>
  <c r="J735" i="1"/>
  <c r="U838" i="1"/>
  <c r="U866" i="1" s="1"/>
  <c r="U865" i="1" s="1"/>
  <c r="U837" i="1" l="1"/>
  <c r="AD838" i="1"/>
  <c r="L735" i="1"/>
  <c r="K309" i="1"/>
  <c r="K307" i="1"/>
  <c r="L307" i="1" s="1"/>
  <c r="K772" i="1"/>
  <c r="U771" i="1"/>
  <c r="AD771" i="1" s="1"/>
  <c r="U24" i="1" l="1"/>
  <c r="AD24" i="1" s="1"/>
  <c r="AD837" i="1"/>
  <c r="J772" i="1"/>
  <c r="L772" i="1"/>
  <c r="J309" i="1"/>
  <c r="J307" i="1" s="1"/>
  <c r="L309" i="1"/>
  <c r="AD866" i="1"/>
  <c r="K838" i="1"/>
  <c r="L838" i="1" s="1"/>
  <c r="U47" i="1"/>
  <c r="K771" i="1"/>
  <c r="L771" i="1" s="1"/>
  <c r="K776" i="1"/>
  <c r="L776" i="1" s="1"/>
  <c r="J776" i="1"/>
  <c r="J871" i="1" s="1"/>
  <c r="J838" i="1"/>
  <c r="U61" i="1" l="1"/>
  <c r="U36" i="1" s="1"/>
  <c r="AD871" i="1"/>
  <c r="J1102" i="1"/>
  <c r="J61" i="1"/>
  <c r="J36" i="1" s="1"/>
  <c r="K871" i="1"/>
  <c r="U1102" i="1"/>
  <c r="K47" i="1"/>
  <c r="L47" i="1" s="1"/>
  <c r="J771" i="1"/>
  <c r="J47" i="1" s="1"/>
  <c r="K24" i="1"/>
  <c r="L24" i="1" s="1"/>
  <c r="K837" i="1"/>
  <c r="L837" i="1" s="1"/>
  <c r="J837" i="1"/>
  <c r="J24" i="1" s="1"/>
  <c r="AD865" i="1"/>
  <c r="U56" i="1"/>
  <c r="U31" i="1" s="1"/>
  <c r="AD31" i="1" l="1"/>
  <c r="U30" i="1"/>
  <c r="AD30" i="1" s="1"/>
  <c r="AD61" i="1"/>
  <c r="AD36" i="1"/>
  <c r="AD56" i="1"/>
  <c r="K1102" i="1"/>
  <c r="L1102" i="1" s="1"/>
  <c r="L871" i="1"/>
  <c r="U1099" i="1"/>
  <c r="U1101" i="1"/>
  <c r="K1101" i="1" s="1"/>
  <c r="U1097" i="1"/>
  <c r="U55" i="1"/>
  <c r="U22" i="1" s="1"/>
  <c r="K61" i="1"/>
  <c r="L61" i="1" s="1"/>
  <c r="K36" i="1"/>
  <c r="L36" i="1" s="1"/>
  <c r="AD22" i="1" l="1"/>
  <c r="J1101" i="1"/>
  <c r="L1101" i="1"/>
  <c r="AD55" i="1"/>
  <c r="U6" i="1"/>
  <c r="AP973" i="1" l="1"/>
  <c r="AP972" i="1"/>
  <c r="AO1006" i="1"/>
  <c r="AO32" i="1" s="1"/>
  <c r="AO1007" i="1"/>
  <c r="AO36" i="1" s="1"/>
  <c r="AO903" i="1"/>
  <c r="AE932" i="1"/>
  <c r="AO1005" i="1"/>
  <c r="AO31" i="1" s="1"/>
  <c r="AO30" i="1" s="1"/>
  <c r="AE32" i="1" l="1"/>
  <c r="AQ31" i="1"/>
  <c r="AE31" i="1"/>
  <c r="AE36" i="1"/>
  <c r="AQ36" i="1"/>
  <c r="AE972" i="1"/>
  <c r="AF972" i="1" s="1"/>
  <c r="AF932" i="1"/>
  <c r="AE1005" i="1"/>
  <c r="AF1005" i="1" s="1"/>
  <c r="AO1018" i="1"/>
  <c r="BD1018" i="1" s="1"/>
  <c r="AE1006" i="1"/>
  <c r="AF1006" i="1" s="1"/>
  <c r="AO1004" i="1"/>
  <c r="AP971" i="1"/>
  <c r="BD1006" i="1"/>
  <c r="BD32" i="1" s="1"/>
  <c r="BB903" i="1"/>
  <c r="CE903" i="1" s="1"/>
  <c r="AE903" i="1"/>
  <c r="BD1007" i="1"/>
  <c r="BD36" i="1" s="1"/>
  <c r="AE1007" i="1"/>
  <c r="AF1007" i="1" s="1"/>
  <c r="AO1025" i="1"/>
  <c r="AP1007" i="1"/>
  <c r="AP932" i="1"/>
  <c r="AO1021" i="1"/>
  <c r="AP933" i="1"/>
  <c r="AP1005" i="1" s="1"/>
  <c r="AP31" i="1" s="1"/>
  <c r="AE933" i="1"/>
  <c r="BD1005" i="1"/>
  <c r="AE971" i="1"/>
  <c r="AF971" i="1" s="1"/>
  <c r="AO902" i="1"/>
  <c r="AO24" i="1" l="1"/>
  <c r="AO22" i="1"/>
  <c r="AO23" i="1" s="1"/>
  <c r="AQ30" i="1"/>
  <c r="AE30" i="1"/>
  <c r="AO1019" i="1"/>
  <c r="AO1017" i="1" s="1"/>
  <c r="BD1017" i="1" s="1"/>
  <c r="AE973" i="1"/>
  <c r="AF973" i="1" s="1"/>
  <c r="AF933" i="1"/>
  <c r="AF36" i="1"/>
  <c r="AF32" i="1"/>
  <c r="AE1004" i="1"/>
  <c r="AF1004" i="1" s="1"/>
  <c r="BD1004" i="1"/>
  <c r="AO1022" i="1"/>
  <c r="AF31" i="1"/>
  <c r="BB902" i="1"/>
  <c r="CE902" i="1" s="1"/>
  <c r="AE902" i="1"/>
  <c r="AO1015" i="1"/>
  <c r="AE931" i="1"/>
  <c r="AF931" i="1" s="1"/>
  <c r="AO910" i="1"/>
  <c r="AE910" i="1" s="1"/>
  <c r="AO901" i="1"/>
  <c r="AP903" i="1"/>
  <c r="AR903" i="1"/>
  <c r="AP1006" i="1"/>
  <c r="AP32" i="1" s="1"/>
  <c r="AP931" i="1"/>
  <c r="AP901" i="1" s="1"/>
  <c r="BD1019" i="1"/>
  <c r="AO1016" i="1" l="1"/>
  <c r="BD1016" i="1" s="1"/>
  <c r="AQ22" i="1"/>
  <c r="AE22" i="1"/>
  <c r="AE2" i="1" s="1"/>
  <c r="AQ24" i="1"/>
  <c r="AE24" i="1"/>
  <c r="AF24" i="1" s="1"/>
  <c r="AF30" i="1"/>
  <c r="AO1020" i="1"/>
  <c r="AP1004" i="1"/>
  <c r="AO1014" i="1"/>
  <c r="AO1024" i="1"/>
  <c r="AO1023" i="1" s="1"/>
  <c r="BD1015" i="1"/>
  <c r="BD31" i="1" s="1"/>
  <c r="BD30" i="1" s="1"/>
  <c r="BB875" i="1"/>
  <c r="AP902" i="1"/>
  <c r="AR902" i="1"/>
  <c r="AE18" i="1"/>
  <c r="AG18" i="1" s="1"/>
  <c r="AE6" i="1"/>
  <c r="AE901" i="1"/>
  <c r="AF901" i="1" s="1"/>
  <c r="AO875" i="1"/>
  <c r="AQ23" i="1" l="1"/>
  <c r="AF22" i="1"/>
  <c r="AG23" i="1" s="1"/>
  <c r="BB1102" i="1"/>
  <c r="CE1102" i="1" s="1"/>
  <c r="CE875" i="1"/>
  <c r="AP36" i="1"/>
  <c r="AO1102" i="1"/>
  <c r="BD875" i="1"/>
  <c r="AO1013" i="1"/>
  <c r="AE1014" i="1"/>
  <c r="AE1013" i="1" s="1"/>
  <c r="AE53" i="1" s="1"/>
  <c r="BD1014" i="1"/>
  <c r="AE23" i="1" l="1"/>
  <c r="AF23" i="1" s="1"/>
  <c r="AH23" i="1"/>
  <c r="BD1013" i="1"/>
  <c r="AO53" i="1"/>
  <c r="BD53" i="1" l="1"/>
  <c r="BD24" i="1"/>
  <c r="BD22" i="1"/>
  <c r="BD23" i="1" s="1"/>
  <c r="K1107" i="1"/>
  <c r="L1107" i="1" s="1"/>
  <c r="O1106" i="1"/>
  <c r="AV1106" i="1"/>
  <c r="AR1107" i="1"/>
  <c r="AV28" i="1" l="1"/>
  <c r="AV22" i="1"/>
  <c r="AP1107" i="1"/>
  <c r="AP1106" i="1" s="1"/>
  <c r="AP22" i="1" s="1"/>
  <c r="AP23" i="1" s="1"/>
  <c r="AS1107" i="1"/>
  <c r="J1107" i="1"/>
  <c r="J1106" i="1" s="1"/>
  <c r="K1106" i="1"/>
  <c r="O28" i="1"/>
  <c r="AR1106" i="1"/>
  <c r="AS1106" i="1" s="1"/>
  <c r="AV1110" i="1"/>
  <c r="AR1110" i="1" s="1"/>
  <c r="AS1110" i="1" s="1"/>
  <c r="BW1107" i="1"/>
  <c r="O1110" i="1"/>
  <c r="K1110" i="1" s="1"/>
  <c r="L1110" i="1" s="1"/>
  <c r="AP1110" i="1" l="1"/>
  <c r="AP28" i="1"/>
  <c r="AR28" i="1"/>
  <c r="AS28" i="1" s="1"/>
  <c r="L1106" i="1"/>
  <c r="AW22" i="1"/>
  <c r="K28" i="1"/>
  <c r="L28" i="1" s="1"/>
  <c r="J1110" i="1"/>
  <c r="J28" i="1"/>
  <c r="BU1107" i="1"/>
  <c r="BT1107" i="1" s="1"/>
  <c r="BT1106" i="1" s="1"/>
  <c r="BW1106" i="1"/>
  <c r="BW22" i="1" s="1"/>
  <c r="BT28" i="1" l="1"/>
  <c r="BT22" i="1"/>
  <c r="BT23" i="1" s="1"/>
  <c r="BW28" i="1"/>
  <c r="BU28" i="1" s="1"/>
  <c r="BU22" i="1"/>
  <c r="BW1110" i="1"/>
  <c r="BU1106" i="1"/>
  <c r="BU1110" i="1" s="1"/>
  <c r="BT1110" i="1"/>
  <c r="BZ23" i="1" l="1"/>
  <c r="BV23" i="1"/>
  <c r="BU2" i="1"/>
  <c r="BU23" i="1" l="1"/>
  <c r="O862" i="1" l="1"/>
  <c r="K862" i="1" s="1"/>
  <c r="P851" i="1"/>
  <c r="P862" i="1" s="1"/>
  <c r="K851" i="1"/>
  <c r="J851" i="1" s="1"/>
  <c r="O863" i="1"/>
  <c r="O25" i="1" l="1"/>
  <c r="O866" i="1"/>
  <c r="O865" i="1" s="1"/>
  <c r="K25" i="1"/>
  <c r="P25" i="1"/>
  <c r="J862" i="1"/>
  <c r="J863" i="1" s="1"/>
  <c r="J866" i="1" s="1"/>
  <c r="J56" i="1" s="1"/>
  <c r="L862" i="1"/>
  <c r="P866" i="1"/>
  <c r="K863" i="1"/>
  <c r="L863" i="1" s="1"/>
  <c r="L851" i="1"/>
  <c r="P865" i="1" l="1"/>
  <c r="K866" i="1"/>
  <c r="L866" i="1" s="1"/>
  <c r="O56" i="1"/>
  <c r="J55" i="1"/>
  <c r="J22" i="1" s="1"/>
  <c r="J31" i="1"/>
  <c r="L25" i="1"/>
  <c r="J25" i="1"/>
  <c r="J6" i="1" l="1"/>
  <c r="J3" i="1"/>
  <c r="J30" i="1"/>
  <c r="J23" i="1"/>
  <c r="J4" i="1"/>
  <c r="J2" i="1"/>
  <c r="O31" i="1"/>
  <c r="K56" i="1"/>
  <c r="L56" i="1" s="1"/>
  <c r="O55" i="1"/>
  <c r="K865" i="1"/>
  <c r="K31" i="1" l="1"/>
  <c r="O30" i="1"/>
  <c r="L865" i="1"/>
  <c r="K1099" i="1"/>
  <c r="L1099" i="1" s="1"/>
  <c r="K1097" i="1"/>
  <c r="L1097" i="1" s="1"/>
  <c r="J865" i="1"/>
  <c r="O22" i="1"/>
  <c r="K55" i="1"/>
  <c r="L55" i="1" s="1"/>
  <c r="P22" i="1" l="1"/>
  <c r="U23" i="1" s="1"/>
  <c r="AD23" i="1" s="1"/>
  <c r="K22" i="1"/>
  <c r="J1099" i="1"/>
  <c r="J1097" i="1"/>
  <c r="P30" i="1"/>
  <c r="K30" i="1"/>
  <c r="L30" i="1" s="1"/>
  <c r="L31" i="1"/>
  <c r="K6" i="1"/>
  <c r="L22" i="1" l="1"/>
  <c r="M23" i="1" s="1"/>
  <c r="N23" i="1" s="1"/>
  <c r="K2" i="1"/>
  <c r="AX552" i="1"/>
  <c r="AR552" i="1" s="1"/>
  <c r="AR558" i="1"/>
  <c r="AS558" i="1" s="1"/>
  <c r="AY558" i="1"/>
  <c r="AR538" i="1" l="1"/>
  <c r="AX315" i="1"/>
  <c r="AP538" i="1"/>
  <c r="AP536" i="1" s="1"/>
  <c r="AS538" i="1"/>
  <c r="AS552" i="1"/>
  <c r="AP552" i="1"/>
  <c r="AP558" i="1"/>
  <c r="AY552" i="1"/>
  <c r="AX536" i="1"/>
  <c r="AY538" i="1"/>
  <c r="AX310" i="1" l="1"/>
  <c r="AX307" i="1" s="1"/>
  <c r="AR307" i="1" s="1"/>
  <c r="AX312" i="1"/>
  <c r="AY315" i="1"/>
  <c r="AR315" i="1"/>
  <c r="AS315" i="1" s="1"/>
  <c r="AR536" i="1"/>
  <c r="AS536" i="1" s="1"/>
  <c r="AY536" i="1"/>
  <c r="AY312" i="1" l="1"/>
  <c r="AR312" i="1"/>
  <c r="AS312" i="1" s="1"/>
  <c r="AY774" i="1"/>
  <c r="AR774" i="1"/>
  <c r="AX840" i="1"/>
  <c r="AX868" i="1" s="1"/>
  <c r="AX865" i="1" s="1"/>
  <c r="AR310" i="1"/>
  <c r="AY310" i="1"/>
  <c r="AP310" i="1" l="1"/>
  <c r="AP307" i="1" s="1"/>
  <c r="AS310" i="1"/>
  <c r="AY840" i="1"/>
  <c r="AX58" i="1"/>
  <c r="AR840" i="1"/>
  <c r="AS840" i="1" s="1"/>
  <c r="AX837" i="1"/>
  <c r="AS774" i="1"/>
  <c r="AP774" i="1"/>
  <c r="AY771" i="1"/>
  <c r="AR771" i="1"/>
  <c r="AS307" i="1"/>
  <c r="AY307" i="1"/>
  <c r="AP771" i="1" l="1"/>
  <c r="AS771" i="1"/>
  <c r="AR47" i="1"/>
  <c r="AP47" i="1" s="1"/>
  <c r="AR868" i="1"/>
  <c r="AS868" i="1" s="1"/>
  <c r="AY868" i="1"/>
  <c r="AX34" i="1"/>
  <c r="AR58" i="1"/>
  <c r="AY58" i="1"/>
  <c r="AR837" i="1"/>
  <c r="AS837" i="1" s="1"/>
  <c r="AX24" i="1"/>
  <c r="AY837" i="1"/>
  <c r="AP840" i="1"/>
  <c r="AP58" i="1"/>
  <c r="AP34" i="1" s="1"/>
  <c r="AP30" i="1" s="1"/>
  <c r="AR34" i="1" l="1"/>
  <c r="AS58" i="1"/>
  <c r="AY34" i="1"/>
  <c r="AX30" i="1"/>
  <c r="AX55" i="1"/>
  <c r="AX22" i="1" s="1"/>
  <c r="AY865" i="1"/>
  <c r="AR865" i="1"/>
  <c r="AY24" i="1"/>
  <c r="AR24" i="1"/>
  <c r="AS24" i="1" s="1"/>
  <c r="AP868" i="1"/>
  <c r="AP837" i="1"/>
  <c r="AP24" i="1" s="1"/>
  <c r="AY30" i="1" l="1"/>
  <c r="AR30" i="1"/>
  <c r="AS30" i="1" s="1"/>
  <c r="AP865" i="1"/>
  <c r="AS865" i="1"/>
  <c r="AR1099" i="1"/>
  <c r="AS1099" i="1" s="1"/>
  <c r="AR1097" i="1"/>
  <c r="AS1097" i="1" s="1"/>
  <c r="AY55" i="1"/>
  <c r="AR55" i="1"/>
  <c r="AS55" i="1" s="1"/>
  <c r="AS34" i="1"/>
  <c r="AR6" i="1"/>
  <c r="AR22" i="1" l="1"/>
  <c r="AY22" i="1"/>
  <c r="AS22" i="1" l="1"/>
  <c r="AT23" i="1" s="1"/>
  <c r="AU23" i="1" s="1"/>
  <c r="BB23" i="1"/>
  <c r="CE23" i="1" s="1"/>
  <c r="AR2" i="1"/>
  <c r="AU1052" i="1"/>
  <c r="AL399" i="1"/>
  <c r="AE399" i="1"/>
  <c r="AF399" i="1" s="1"/>
</calcChain>
</file>

<file path=xl/sharedStrings.xml><?xml version="1.0" encoding="utf-8"?>
<sst xmlns="http://schemas.openxmlformats.org/spreadsheetml/2006/main" count="1477" uniqueCount="562">
  <si>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</si>
  <si>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</si>
  <si>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</si>
  <si>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</si>
  <si>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</si>
  <si>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</si>
  <si>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</si>
  <si>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</si>
  <si>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</si>
  <si>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</si>
  <si>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</si>
  <si>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</si>
  <si>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</si>
  <si>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</si>
  <si>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</si>
  <si>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</si>
  <si>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</si>
  <si>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</si>
  <si>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</si>
  <si>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</si>
  <si>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</si>
  <si>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</si>
  <si>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</si>
  <si>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</si>
  <si>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</si>
  <si>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</si>
  <si>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</si>
  <si>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</si>
  <si>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</si>
  <si>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</si>
  <si>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</si>
  <si>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</si>
  <si>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</si>
  <si>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</si>
  <si>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</si>
  <si>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</si>
  <si>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</si>
  <si>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</si>
  <si>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</si>
  <si>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</si>
  <si>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</si>
  <si>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</si>
  <si>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</si>
  <si>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</si>
  <si>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</si>
  <si>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</si>
  <si>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</si>
  <si>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</si>
  <si>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</si>
  <si>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</si>
  <si>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</si>
  <si>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</si>
  <si>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</si>
  <si>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</si>
  <si>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</si>
  <si>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</si>
  <si>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</si>
  <si>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>Реконструкция а/д общего пользования регионального и межмуниципального значения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</si>
  <si>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</si>
  <si>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</si>
  <si>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</si>
  <si>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</si>
  <si>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</si>
  <si>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</si>
  <si>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</si>
  <si>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</si>
  <si>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</si>
  <si>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</si>
  <si>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</si>
  <si>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</si>
  <si>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</si>
  <si>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</si>
  <si>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</si>
  <si>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</si>
  <si>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</si>
  <si>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</si>
  <si>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</si>
  <si>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</si>
  <si>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</si>
  <si>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</si>
  <si>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</si>
  <si>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</si>
  <si>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</si>
  <si>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</si>
  <si>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</si>
  <si>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</si>
  <si>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</si>
  <si>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</si>
  <si>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</si>
  <si>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</si>
  <si>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</si>
  <si>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</si>
  <si>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</si>
  <si>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</si>
  <si>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</si>
  <si>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</si>
  <si>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</si>
  <si>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</si>
  <si>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</si>
  <si>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</si>
  <si>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</si>
  <si>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</si>
  <si>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</si>
  <si>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</si>
  <si>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</si>
  <si>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</si>
  <si>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</si>
  <si>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</si>
  <si>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</si>
  <si>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</si>
  <si>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</si>
  <si>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</si>
  <si>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</si>
  <si>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</si>
  <si>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</si>
  <si>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</si>
  <si>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</si>
  <si>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</si>
  <si>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</si>
  <si>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</si>
  <si>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</si>
  <si>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>работы капитального ремонта а/д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</si>
  <si>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</si>
  <si>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</si>
  <si>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</si>
  <si>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</si>
  <si>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</si>
  <si>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</si>
  <si>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Установка дорожных знаков</t>
  </si>
  <si>
    <t>Обустройство тротуаров (пешеходные дорожки)</t>
  </si>
  <si>
    <t xml:space="preserve">Выполнение работ по установке элементов  освещения пешеходных переходов с питанием от автономных источников электроснабжения на автомобильных дорогах общего пользования регионального значения </t>
  </si>
  <si>
    <t>Ликвидация мест концентрации ДТП</t>
  </si>
  <si>
    <t>Установка недостающих ТСОДД</t>
  </si>
  <si>
    <t>Разработка ПОДД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</si>
  <si>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</si>
  <si>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</si>
  <si>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</si>
  <si>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</si>
  <si>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</si>
  <si>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</si>
  <si>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</si>
  <si>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</si>
  <si>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</si>
  <si>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</si>
  <si>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</si>
  <si>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</si>
  <si>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</si>
  <si>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</si>
  <si>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</si>
  <si>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</si>
  <si>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</si>
  <si>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</si>
  <si>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</si>
  <si>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</si>
  <si>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</si>
  <si>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</si>
  <si>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</si>
  <si>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</si>
  <si>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</si>
  <si>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</si>
  <si>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</si>
  <si>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</si>
  <si>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</si>
  <si>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</si>
  <si>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</si>
  <si>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</si>
  <si>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</si>
  <si>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</si>
  <si>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</si>
  <si>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</si>
  <si>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</si>
  <si>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</si>
  <si>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</si>
  <si>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</si>
  <si>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</si>
  <si>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</si>
  <si>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>Выполнение комлекса строительно-монтажных работ, необходимых для ввода объекта в эксплуатацию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</si>
  <si>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</si>
  <si>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</si>
  <si>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</si>
  <si>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</si>
  <si>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</si>
  <si>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</si>
  <si>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</si>
  <si>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</si>
  <si>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</si>
  <si>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</si>
  <si>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</si>
  <si>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</si>
  <si>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</si>
  <si>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</si>
  <si>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</si>
  <si>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</si>
  <si>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</si>
  <si>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</si>
  <si>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</si>
  <si>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</si>
  <si>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</si>
  <si>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</si>
  <si>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</si>
  <si>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</si>
  <si>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</si>
  <si>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</si>
  <si>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Строительство автомобильных дорог общего пользования регионального и межмуниципального значения, в т.ч.: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</si>
  <si>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</si>
  <si>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</si>
  <si>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</si>
  <si>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</si>
  <si>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</si>
  <si>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</si>
  <si>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</si>
  <si>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</si>
  <si>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</si>
  <si>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r>
      <t xml:space="preserve"> Финансовое обеспечение дорожной деятельности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(АГЛОМЕРАЦИЯ)</t>
    </r>
  </si>
  <si>
    <t>Федеральный проект "Жилье"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</si>
  <si>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</si>
  <si>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</si>
  <si>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</si>
  <si>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</si>
  <si>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</si>
  <si>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</si>
  <si>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</si>
  <si>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</si>
  <si>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</si>
  <si>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</si>
  <si>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</si>
  <si>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</si>
  <si>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</si>
  <si>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</si>
  <si>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</si>
  <si>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</si>
  <si>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</si>
  <si>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</si>
  <si>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</si>
  <si>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</si>
  <si>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</si>
  <si>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</si>
  <si>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</si>
  <si>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</si>
  <si>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</si>
  <si>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</si>
  <si>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</si>
  <si>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</si>
  <si>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</si>
  <si>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</si>
  <si>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</si>
  <si>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</si>
  <si>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</si>
  <si>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</si>
  <si>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</si>
  <si>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</si>
  <si>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</si>
  <si>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</si>
  <si>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</si>
  <si>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</si>
  <si>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</si>
  <si>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</si>
  <si>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</si>
  <si>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</si>
  <si>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Реконструкция автомобильных дорог общего пользования регионального и межмуниципального значения, в т.ч.:</t>
  </si>
  <si>
    <r>
  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(Мосты, дороги)</t>
    </r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</si>
  <si>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</si>
  <si>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</si>
  <si>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</si>
  <si>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</si>
  <si>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</si>
  <si>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</si>
  <si>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</si>
  <si>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</si>
  <si>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</si>
  <si>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</si>
  <si>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Предпочтовая подготовка копий постановлений и материалов дел об административных правонарушениях ПДД РФ</t>
  </si>
  <si>
    <t>за счет средств областного бюджета (ДФ)</t>
  </si>
  <si>
    <t>за счет средств федерального бюджета (ДФ)</t>
  </si>
  <si>
    <t>за счет средств ИБК (ФБ)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</si>
  <si>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</si>
  <si>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</si>
  <si>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</si>
  <si>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</si>
  <si>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</si>
  <si>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</si>
  <si>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</si>
  <si>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</si>
  <si>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</si>
  <si>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</si>
  <si>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</si>
  <si>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</si>
  <si>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</si>
  <si>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</si>
  <si>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</si>
  <si>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</si>
  <si>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</si>
  <si>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</si>
  <si>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</si>
  <si>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</si>
  <si>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</si>
  <si>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</si>
  <si>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</si>
  <si>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</si>
  <si>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</si>
  <si>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</si>
  <si>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</si>
  <si>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</si>
  <si>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</si>
  <si>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</si>
  <si>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</si>
  <si>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</si>
  <si>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тех присоединение к эл. сетям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</si>
  <si>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</si>
  <si>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</si>
  <si>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</si>
  <si>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</si>
  <si>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</si>
  <si>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</si>
  <si>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</si>
  <si>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</si>
  <si>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</si>
  <si>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</si>
  <si>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</si>
  <si>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</si>
  <si>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</si>
  <si>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</si>
  <si>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</si>
  <si>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</si>
  <si>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</si>
  <si>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</si>
  <si>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</si>
  <si>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</si>
  <si>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</si>
  <si>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</si>
  <si>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</si>
  <si>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</si>
  <si>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</si>
  <si>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</si>
  <si>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</si>
  <si>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</si>
  <si>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</si>
  <si>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</si>
  <si>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Субъектами Российской Федерации выполнены работы по строительству и реконструкции автомобильных дорог регионального или межмуниципального, местного значения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</si>
  <si>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</si>
  <si>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</si>
  <si>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</si>
  <si>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</si>
  <si>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</si>
  <si>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</si>
  <si>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</si>
  <si>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</si>
  <si>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</si>
  <si>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</si>
  <si>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</si>
  <si>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</si>
  <si>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</si>
  <si>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</si>
  <si>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</si>
  <si>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</si>
  <si>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</si>
  <si>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</si>
  <si>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</si>
  <si>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</si>
  <si>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</si>
  <si>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</si>
  <si>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</si>
  <si>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Отраслевой проект «Безопасность дорожного движения»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</si>
  <si>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</si>
  <si>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</si>
  <si>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</si>
  <si>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</si>
  <si>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Создана транспортная инфраструктура в районах массовой жилой застройки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</si>
  <si>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</si>
  <si>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</si>
  <si>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</si>
  <si>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</si>
  <si>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</si>
  <si>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</si>
  <si>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</si>
  <si>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</si>
  <si>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</si>
  <si>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</si>
  <si>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</si>
  <si>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</si>
  <si>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</si>
  <si>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</si>
  <si>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</si>
  <si>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</si>
  <si>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</si>
  <si>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</si>
  <si>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</si>
  <si>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</si>
  <si>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</si>
  <si>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</si>
  <si>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</si>
  <si>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</si>
  <si>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</si>
  <si>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</si>
  <si>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</si>
  <si>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</si>
  <si>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</si>
  <si>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</si>
  <si>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</si>
  <si>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</si>
  <si>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прочие</t>
  </si>
  <si>
    <t>Оказание услуг по предоставлению защищенных каналов связи</t>
  </si>
  <si>
    <t>Оказание услуг по предоставлению в аренду подсистемы автоматической фотовидеофиксации нарушений ПДД РФ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</si>
  <si>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</si>
  <si>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</si>
  <si>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>Техническое обслуживание Автоматизированной системы дистанционного сбора данных о потреблении электроэнергии</t>
  </si>
  <si>
    <t>Страхование комплексов</t>
  </si>
  <si>
    <t>Оказание услуг по сопровождению Автоматизированной системы обработки данных автоматической фотовидеофиксации административных правонарушений в области дорожного движения на территории ЛО</t>
  </si>
  <si>
    <t>Электроснабжение стационарных комплексов</t>
  </si>
  <si>
    <t xml:space="preserve"> Финансовое обеспечение дорожной деятельности 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</si>
  <si>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</si>
  <si>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</si>
  <si>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</si>
  <si>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</si>
  <si>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</si>
  <si>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</si>
  <si>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</si>
  <si>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</si>
  <si>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</si>
  <si>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>Сопровождение ПО Ангел: ВГК и СРЗИ</t>
  </si>
  <si>
    <t>Стройка, Реконструкция</t>
  </si>
  <si>
    <t>за счет средств областного бюджета (софинансирование)</t>
  </si>
  <si>
    <t>из средств ФБ снятие БК на опереж темпы (ФБ ДФ)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</si>
  <si>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</si>
  <si>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</si>
  <si>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</si>
  <si>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</si>
  <si>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</si>
  <si>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1.17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</si>
  <si>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</si>
  <si>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</si>
  <si>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</si>
  <si>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</si>
  <si>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</si>
  <si>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</si>
  <si>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</si>
  <si>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</si>
  <si>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</si>
  <si>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"Реконструкция автомобильной дороги "Подъезд к п.Неппово" в Кингисеппском районе (СМР)</t>
  </si>
  <si>
    <t>ПИР+Экспертиза ПИР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</si>
  <si>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</si>
  <si>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</si>
  <si>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</si>
  <si>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</si>
  <si>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</si>
  <si>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</si>
  <si>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</si>
  <si>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</si>
  <si>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Резервный фонд Правительства ЛО</t>
  </si>
  <si>
    <t>ПРОЦЕССНАЯ ЧАСТЬ НЕ ДФ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</si>
  <si>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</si>
  <si>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</si>
  <si>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>13</t>
  </si>
  <si>
    <t>ГБУ Ленавтодор</t>
  </si>
  <si>
    <t>ГБУ Киришское ДРСУ</t>
  </si>
  <si>
    <t>14</t>
  </si>
  <si>
    <t>15</t>
  </si>
  <si>
    <t>на финансовое обеспечение гос. задания на содержание а/д общего пользования регионального и межмуниципального значения</t>
  </si>
  <si>
    <t>Обеспечение деятельности (услуги, работы) государственных учреждений в сфере дорожного хозяйства (ГБУ "Киришское ДРСУ")</t>
  </si>
  <si>
    <t>Устройство элементов обустройства - Исполнение судебных решений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</si>
  <si>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</si>
  <si>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</t>
  </si>
  <si>
    <t>Субсидии на обеспечение безопасности дорожного движения на  автомобильных дорогах общего пользования местного значения</t>
  </si>
  <si>
    <t>Отраслевой проект "Улучшение жилищных условий и обеспечение жильем отдельных категорий граждан"</t>
  </si>
  <si>
    <t>2.5</t>
  </si>
  <si>
    <t>Мероприятия по снижению аварийности на сети автомобильных дорог общего пользования федерального, регионального и местного значения</t>
  </si>
  <si>
    <t>Обеспечение деятельности (услуги, работы) государственных учреждений в сфере дорожного хозяйства (ГКУ ЛО "ДДС", ГКУ ЛО "ЦБДД")</t>
  </si>
  <si>
    <t>Актуализация Программы комплексного развития транспортной инфраструктуры Ленинградской области</t>
  </si>
  <si>
    <t>Разработка и сопровождение интерактивной Программы комплексного развития транспортной инфраструктуры Ленинградской области</t>
  </si>
  <si>
    <t>Строительство транспортной развязки на пересечении подъезда от КАД-2 и а/д 41К-064 ("Дорога жизни") СПБ-Морье</t>
  </si>
  <si>
    <t>Реконструкция моста через реку Кондега на 27 км а/д "Паша - Чесовенское - Кайвакса" в Волховском районе Ленинградской обл</t>
  </si>
  <si>
    <t>ГП ЛО "Социальная поддержка отдельных категорий граждан в ЛО" (ОБ) (выплаты молодым специалистам )</t>
  </si>
  <si>
    <t>ОБ контрольная цифра</t>
  </si>
  <si>
    <t>Мероприятия в рамках реализации специального инфраструктурного проекта (субсидии на иные цели ГБУ), в т.ч.:</t>
  </si>
  <si>
    <t>ремонт автомобильных дорог общего пользования регионального и межмуниципального значения и искусственных сооружений на них</t>
  </si>
  <si>
    <t>обеспечение деятельности ГБУ</t>
  </si>
  <si>
    <t xml:space="preserve">Кадастровые работы </t>
  </si>
  <si>
    <t>Социальные выплаты и меры стимулирующего характера, связанные с профес. деят-тью (выплаты молодым специалистам )</t>
  </si>
  <si>
    <t>ВСЕГО:</t>
  </si>
  <si>
    <t xml:space="preserve">Обход Мурино в створе Гражданского пр. этап 2 (с реконструкцией автомобильной дороги "Юкки-Кузьмолово) </t>
  </si>
  <si>
    <t xml:space="preserve">Реконструкция автомобильной дороги «Санкт-Петербург - завод имени Свердлова – Всеволожск» на км 0 - км 6 во Всеволожском районе Ленинградской области  </t>
  </si>
  <si>
    <t>16</t>
  </si>
  <si>
    <t>Средства,предусмотренные на условно отобранные Минсельхозом объекты ремонта а/д (КВР 521)</t>
  </si>
  <si>
    <t>Ремонт участка автодороги "Подъезд к конеферме «Гомонтово» в д. Гомонтово Волосовского района" (0,635км)</t>
  </si>
  <si>
    <t>Ремонт автомобильной дороги общего пользования местного значения по ул. Верхняя д. Брод Лужского муниципального района Ленинградской области (0,388км)</t>
  </si>
  <si>
    <t>Ремонт автомобильных дорог общего пользования местного значения по адресу: Ленинградская обл., Подпорожское ГП, д. Яндеба, ул. Веселая (0,719км)</t>
  </si>
  <si>
    <t>Ремонт автодороги общего пользования местного значения от ул. Заречная до ул.Нагорная по ул.Лесная, ул.Нагорная в д. Старые Полицы Серебрянского сельского поселения Лужского района Ленинградской области (0,6км)</t>
  </si>
  <si>
    <t>Ремонт автомобильных дорог общего пользования местного
значения по адресу: Ленинградская обл., Подпорожское ГП, с.
Шеменичи, ул. Деловая (0,7км)</t>
  </si>
  <si>
    <t>Ремонт автодороги общего пользования местного значения от ул. Сиреневая до дома № 3 по переулку Горный в д. Ильжо
Серебрянского сельского поселения Лужского района
Ленинградской области (0,310км)</t>
  </si>
  <si>
    <t>Ремонт автомобильных дорог общего пользования местного
значения по адресу: Ленинградская обл., Подпорожское ГП, п.
Токари, ул. Железнодорожная (1,130км)</t>
  </si>
  <si>
    <t>Ремонт автомобильной дороги общего пользования местного
значения по д.Чаплино муниципального образования
"Кисельнинское сельское поселение" Волховского
муниципального района Ленинградской области (1,436км)</t>
  </si>
  <si>
    <t>Ремонт автомобильных дорог общего пользования местного
значения по улице Центральная и по ул.Поселковая д. Кисельня
муниципального образования "Кисельнинское сельское
поселение" Волховского муниципального района Ленинградской
области (1,540км)</t>
  </si>
  <si>
    <t>17</t>
  </si>
  <si>
    <t>нераспределенные средства, всего, в т.ч.:</t>
  </si>
  <si>
    <t>Осуществление работ по приведению в рабочее состояние защитных сооружений ГО ЛО, находящихся на балансе ГБУ "Киришское ДРСУ"</t>
  </si>
  <si>
    <t>IV. Государственная программа Ленинградской области "Развитие культуры в Ленинградской области"</t>
  </si>
  <si>
    <t>Отраслевой проект "Развитие имущественного комплекса музеев"</t>
  </si>
  <si>
    <t>Создание музейных комплексов</t>
  </si>
  <si>
    <t>Всего по ГП  Ленинградской области "Развитие культуры в Ленинградской области"</t>
  </si>
  <si>
    <t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</si>
  <si>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Всего по ГП  "Формирование городской среды и обеспечение качественным жильем граждан на территории Ленинградской области"</t>
  </si>
  <si>
    <t>было</t>
  </si>
  <si>
    <t>стало</t>
  </si>
  <si>
    <t>справочно:</t>
  </si>
  <si>
    <t xml:space="preserve">Бюджет КДХ в ред. ОЗ от 20.12.2024 N 178-оз
на 2025г. </t>
  </si>
  <si>
    <t>Бюджет КДХ в ред. ОЗ от 20.12.2024 N 178-оз на  2027г.</t>
  </si>
  <si>
    <t>софинансирование ФБ Инфраструктура для жизни</t>
  </si>
  <si>
    <t>Поправки в апреле 2025г.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</si>
  <si>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№1, этап №2</t>
  </si>
  <si>
    <t xml:space="preserve">выкуп - ОБ </t>
  </si>
  <si>
    <t>Региональный проект «Общесистемные меры»</t>
  </si>
  <si>
    <t xml:space="preserve"> Мероприятия по снижению аварийности на сети автомобильных дорог общего пользования федерального, регионального и местного значения</t>
  </si>
  <si>
    <t>Гатчинский муниципальный округ</t>
  </si>
  <si>
    <t>Кингисеппское городское поселение</t>
  </si>
  <si>
    <t>Субсидии на капитальный ремонт и ремонт автомобильных дорог общего пользования местного значения, имеющих приоритетный соцально значимый характер (остатки средств на начало текущего финансового года)</t>
  </si>
  <si>
    <t>Проект Бюджета КДХ на  2027г.</t>
  </si>
  <si>
    <t>Финансирование</t>
  </si>
  <si>
    <t>%</t>
  </si>
  <si>
    <t>компенсация (КОСГУ 298)</t>
  </si>
  <si>
    <t>Строительство и реконструкция а/д общего пользования регионального и межмуниципального значения (остатки средств на начало текущего финансового года)</t>
  </si>
  <si>
    <t>ПИР-ОБ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</si>
  <si>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</si>
  <si>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(остатки средств на начало текущего финансового года)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</si>
  <si>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>субсидии на иные цели ГБУ (остатки средств на начало текущего финансового года)</t>
    </r>
  </si>
  <si>
    <t>Содержание автомобильных дорог общего пользования регионального и межмуниципального значения и искусственных сооружений на них - Субсидии ГБУ  гос задание</t>
  </si>
  <si>
    <t>Содержание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 гос задание</t>
  </si>
  <si>
    <t>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</si>
  <si>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(остатки средств на начало текущего финансового года) - Субсидии ГБУ "Ленавтодор", гос задание</t>
  </si>
  <si>
    <t>работы капитального ремонта и ремонта а/д</t>
  </si>
  <si>
    <t>Мероприятия в рамках реализации специального инфраструктурного проекта  (остатки средств на начало текущего финансового года) (субсидии на иные цели ГБУ)</t>
  </si>
  <si>
    <t>содержание а/д</t>
  </si>
  <si>
    <t>ремонт а/д</t>
  </si>
  <si>
    <t>предоставление иных межбюджетных трансфертов из областного бюджета ЛО бюджету МО Лебяженское г.п. Ломоносовского мун. р-на ЛО в целях выполнения работ по укреплению профиля (откоса) а/д по ул. Красногорской в Лебяженском г.п. ЛО</t>
  </si>
  <si>
    <t>Принято БО</t>
  </si>
  <si>
    <t>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</si>
  <si>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из средств Дорожного фонда, всего  субсидии бюджетам  МО (ОБ+СПб)</t>
  </si>
  <si>
    <t>Всего  субсидии бюджетам   МО (ОБ+СПб)</t>
  </si>
  <si>
    <t xml:space="preserve"> Федеральный проект "Содействие развитию автомобильных дорог регионального, межмуниципального и местного значения"  за счет средств федерального бюджета (зачет аванса 2024г.)</t>
  </si>
  <si>
    <t xml:space="preserve">ВСЕГО:                                 </t>
  </si>
  <si>
    <t>ПИР (КОСГУ 228) зачет аванса</t>
  </si>
  <si>
    <t>за счет средств областного бюджета (зачет аванса)</t>
  </si>
  <si>
    <t>Устройство наружного электроосвещения и тротуаров</t>
  </si>
  <si>
    <r>
      <t xml:space="preserve"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</t>
    </r>
    <r>
      <rPr>
        <b/>
        <i/>
        <sz val="16"/>
        <color rgb="FFFF0000"/>
        <rFont val="Arial"/>
        <family val="2"/>
        <charset val="204"/>
      </rPr>
      <t>(зачет аванса 2024г.)</t>
    </r>
  </si>
  <si>
    <t>Ремонт автомобильных дорог общего пользования регионального и межмуниципального значения и искусственных сооружений на них-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</si>
  <si>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- Субсидии ГБУ "Ленавтодор", гос задание</t>
  </si>
  <si>
    <t>Кадастровые работы - Субсидии ГБУ "Ленавтодор", гос задание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</si>
  <si>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 xml:space="preserve">субсидии на иные цели ГБУ </t>
    </r>
  </si>
  <si>
    <t>Субсидии на капитальный ремонт и(или) ремонт автомобильных дорог общего пользования местного значения</t>
  </si>
  <si>
    <t>замена существующих автобусных павильонов на автомобильной дороге общего пользования регионального значения «Санкт-Петербург-Морье»   - 56 штук</t>
  </si>
  <si>
    <t>ремонт автомобильной дороги общего пользования регионального значения «Санкт-Петербург-Морье» - 43,8 км</t>
  </si>
  <si>
    <t>Устройство разноуровнего пешеходного перехода на 7 -ом километре автомобильной дороги общего пользования регионального значения «Санкт-Петербург – Морье»</t>
  </si>
  <si>
    <t>ПИР -ОБ</t>
  </si>
  <si>
    <t>Финансирование на 01.07.2025</t>
  </si>
  <si>
    <t>Исполнение Бюджета Комитета по дорожному хозяйству Ленинградской области на 01 июля 2025г.</t>
  </si>
  <si>
    <t xml:space="preserve">Строительство дороги ул. Светлая, мкр. Левобережье, г. Кингисепп </t>
  </si>
  <si>
    <t>выкуп</t>
  </si>
  <si>
    <t>Выполнение работ в рамках ремонта на автомобильной дороге общего пользования регионального значения "Санкт-Петербург - Морье" на участках 0+000 - км 45+528, км 5+511 - км 5+653, км 8+558 - км 8+780 во Всеволожском районе Ленинградской области</t>
  </si>
  <si>
    <t>Выполнение на 01.07.2025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</si>
  <si>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
</t>
  </si>
  <si>
    <t>Реконструкция автомобильной дороги общего пользования регионального значения  «Санкт-Петербург-Морье» км 11+700 - км 12+300 во Всеволожском районе</t>
  </si>
  <si>
    <t xml:space="preserve">Устройство пешеходного перехода в разных уровнях на км 3 автомобильной дороги общего пользования регионального значения «Санкт-Петербург – Морье» во Всеволожском районе Ленинградской области» </t>
  </si>
  <si>
    <t>Строительство автомобильной дороги от кольцевой автомобильной дороги вокруг Санкт-Петербурга до автомобильной дороги "Санкт-Петербург -Матокса" на участке от границы Санкт-Петербурга до автомобильной дороги Санкт-Петербург-Матокса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</si>
</sst>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"/>
    <numFmt numFmtId="171" formatCode="0.0000000000"/>
    <numFmt numFmtId="172" formatCode="#,##0.0000000"/>
    <numFmt numFmtId="173" formatCode="#,##0.000000000000000000000000000000"/>
  </numFmts>
  <fonts count="19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6"/>
      <color theme="5" tint="-0.499984740745262"/>
      <name val="Arial Cyr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i/>
      <sz val="14"/>
      <color theme="5" tint="-0.499984740745262"/>
      <name val="Arial"/>
      <family val="2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i/>
      <sz val="12"/>
      <color theme="9" tint="-0.499984740745262"/>
      <name val="Calibri"/>
      <family val="2"/>
      <charset val="204"/>
      <scheme val="minor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sz val="14"/>
      <color rgb="FF00B050"/>
      <name val="Calibri"/>
      <family val="2"/>
      <charset val="204"/>
      <scheme val="minor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6"/>
      <color rgb="FF002060"/>
      <name val="Arial"/>
      <family val="2"/>
      <charset val="204"/>
    </font>
    <font>
      <i/>
      <sz val="16"/>
      <color theme="5" tint="-0.24997711111789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i/>
      <sz val="12"/>
      <color rgb="FF7030A0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6"/>
      <color theme="6" tint="-0.499984740745262"/>
      <name val="Arial Cyr"/>
      <charset val="204"/>
    </font>
    <font>
      <b/>
      <i/>
      <sz val="16"/>
      <color theme="6" tint="-0.499984740745262"/>
      <name val="Arial"/>
      <family val="2"/>
      <charset val="204"/>
    </font>
    <font>
      <b/>
      <i/>
      <sz val="16"/>
      <color theme="6" tint="-0.499984740745262"/>
      <name val="Arial Cyr"/>
      <charset val="204"/>
    </font>
    <font>
      <sz val="12"/>
      <color theme="6" tint="-0.49998474074526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6"/>
      <color theme="3"/>
      <name val="Arial Cyr"/>
      <charset val="204"/>
    </font>
    <font>
      <b/>
      <i/>
      <sz val="16"/>
      <color theme="3"/>
      <name val="Arial"/>
      <family val="2"/>
      <charset val="204"/>
    </font>
    <font>
      <b/>
      <i/>
      <sz val="16"/>
      <color theme="3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7" fillId="0" borderId="0"/>
    <xf numFmtId="168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6" fillId="0" borderId="0" applyFont="0" applyFill="0" applyBorder="0" applyAlignment="0" applyProtection="0"/>
    <xf numFmtId="169" fontId="76" fillId="0" borderId="0" applyFont="0" applyFill="0" applyBorder="0" applyAlignment="0" applyProtection="0"/>
    <xf numFmtId="0" fontId="1" fillId="0" borderId="0"/>
  </cellStyleXfs>
  <cellXfs count="1095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5" fillId="0" borderId="4" xfId="1" applyNumberFormat="1" applyFont="1" applyFill="1" applyBorder="1" applyAlignment="1">
      <alignment horizontal="center" vertical="center"/>
    </xf>
    <xf numFmtId="49" fontId="29" fillId="0" borderId="0" xfId="1" applyNumberFormat="1" applyFont="1"/>
    <xf numFmtId="49" fontId="30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2" fillId="0" borderId="0" xfId="1" applyFont="1" applyFill="1"/>
    <xf numFmtId="167" fontId="23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4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9" fillId="0" borderId="0" xfId="1" applyFont="1" applyFill="1"/>
    <xf numFmtId="0" fontId="29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6" fillId="0" borderId="0" xfId="1" applyFont="1" applyFill="1"/>
    <xf numFmtId="165" fontId="27" fillId="0" borderId="4" xfId="1" applyNumberFormat="1" applyFont="1" applyFill="1" applyBorder="1" applyAlignment="1">
      <alignment horizontal="center" vertical="center" wrapText="1"/>
    </xf>
    <xf numFmtId="0" fontId="36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6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horizontal="center" vertical="center" wrapText="1"/>
    </xf>
    <xf numFmtId="165" fontId="42" fillId="0" borderId="0" xfId="1" applyNumberFormat="1" applyFont="1" applyFill="1" applyBorder="1" applyAlignment="1">
      <alignment horizontal="center" vertical="center" wrapText="1"/>
    </xf>
    <xf numFmtId="0" fontId="43" fillId="0" borderId="0" xfId="1" applyFont="1" applyFill="1"/>
    <xf numFmtId="165" fontId="26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6" fillId="0" borderId="0" xfId="1" applyFont="1" applyFill="1"/>
    <xf numFmtId="165" fontId="39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9" fillId="0" borderId="0" xfId="1" applyFont="1" applyFill="1"/>
    <xf numFmtId="0" fontId="50" fillId="0" borderId="0" xfId="1" applyFont="1" applyFill="1"/>
    <xf numFmtId="0" fontId="38" fillId="0" borderId="0" xfId="1" applyFont="1" applyFill="1"/>
    <xf numFmtId="0" fontId="29" fillId="3" borderId="0" xfId="1" applyFont="1" applyFill="1"/>
    <xf numFmtId="0" fontId="51" fillId="0" borderId="0" xfId="1" applyFont="1" applyFill="1"/>
    <xf numFmtId="0" fontId="52" fillId="0" borderId="0" xfId="1" applyFont="1" applyFill="1"/>
    <xf numFmtId="0" fontId="50" fillId="3" borderId="0" xfId="1" applyFont="1" applyFill="1"/>
    <xf numFmtId="0" fontId="51" fillId="0" borderId="0" xfId="1" applyFont="1" applyFill="1" applyAlignment="1">
      <alignment horizontal="center"/>
    </xf>
    <xf numFmtId="0" fontId="53" fillId="0" borderId="0" xfId="1" applyFont="1" applyFill="1"/>
    <xf numFmtId="167" fontId="42" fillId="0" borderId="4" xfId="1" applyNumberFormat="1" applyFont="1" applyFill="1" applyBorder="1" applyAlignment="1">
      <alignment vertical="center" wrapText="1"/>
    </xf>
    <xf numFmtId="0" fontId="54" fillId="0" borderId="0" xfId="1" applyFont="1" applyFill="1"/>
    <xf numFmtId="167" fontId="55" fillId="0" borderId="4" xfId="1" applyNumberFormat="1" applyFont="1" applyFill="1" applyBorder="1" applyAlignment="1">
      <alignment vertical="center" wrapText="1"/>
    </xf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164" fontId="39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 applyFill="1"/>
    <xf numFmtId="0" fontId="58" fillId="0" borderId="0" xfId="1" applyFont="1" applyFill="1"/>
    <xf numFmtId="0" fontId="59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vertical="center" wrapText="1"/>
    </xf>
    <xf numFmtId="0" fontId="61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66" fillId="0" borderId="0" xfId="1" applyFont="1" applyFill="1"/>
    <xf numFmtId="0" fontId="16" fillId="0" borderId="0" xfId="1" applyFont="1" applyFill="1"/>
    <xf numFmtId="0" fontId="59" fillId="0" borderId="0" xfId="1" applyFont="1"/>
    <xf numFmtId="0" fontId="27" fillId="0" borderId="0" xfId="1" applyFont="1" applyFill="1"/>
    <xf numFmtId="0" fontId="67" fillId="0" borderId="0" xfId="1" applyFont="1"/>
    <xf numFmtId="167" fontId="39" fillId="0" borderId="0" xfId="1" applyNumberFormat="1" applyFont="1" applyFill="1" applyBorder="1" applyAlignment="1">
      <alignment horizontal="center"/>
    </xf>
    <xf numFmtId="165" fontId="70" fillId="0" borderId="4" xfId="1" applyNumberFormat="1" applyFont="1" applyFill="1" applyBorder="1" applyAlignment="1">
      <alignment horizontal="center" vertical="center" wrapText="1"/>
    </xf>
    <xf numFmtId="0" fontId="71" fillId="0" borderId="0" xfId="1" applyFont="1" applyFill="1"/>
    <xf numFmtId="165" fontId="65" fillId="0" borderId="0" xfId="1" applyNumberFormat="1" applyFont="1" applyFill="1" applyBorder="1" applyAlignment="1">
      <alignment horizontal="center" vertical="center" wrapText="1"/>
    </xf>
    <xf numFmtId="0" fontId="73" fillId="0" borderId="0" xfId="1" applyFont="1" applyFill="1"/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4" fillId="0" borderId="0" xfId="1" applyFont="1" applyFill="1" applyAlignment="1">
      <alignment vertical="center" wrapText="1"/>
    </xf>
    <xf numFmtId="0" fontId="74" fillId="0" borderId="0" xfId="1" applyFont="1" applyFill="1" applyAlignment="1">
      <alignment horizontal="justify" vertical="center"/>
    </xf>
    <xf numFmtId="0" fontId="75" fillId="0" borderId="0" xfId="1" applyFont="1" applyFill="1" applyAlignment="1">
      <alignment vertical="center"/>
    </xf>
    <xf numFmtId="0" fontId="74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4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78" fillId="0" borderId="0" xfId="1" applyNumberFormat="1" applyFont="1"/>
    <xf numFmtId="49" fontId="78" fillId="0" borderId="0" xfId="1" applyNumberFormat="1" applyFont="1" applyFill="1"/>
    <xf numFmtId="49" fontId="79" fillId="0" borderId="0" xfId="1" applyNumberFormat="1" applyFont="1" applyFill="1"/>
    <xf numFmtId="49" fontId="22" fillId="0" borderId="0" xfId="1" applyNumberFormat="1" applyFont="1"/>
    <xf numFmtId="165" fontId="85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7" fontId="81" fillId="0" borderId="4" xfId="1" applyNumberFormat="1" applyFont="1" applyFill="1" applyBorder="1" applyAlignment="1">
      <alignment vertical="center" wrapText="1"/>
    </xf>
    <xf numFmtId="165" fontId="81" fillId="0" borderId="4" xfId="1" quotePrefix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1" fillId="0" borderId="4" xfId="1" applyNumberFormat="1" applyFont="1" applyFill="1" applyBorder="1" applyAlignment="1">
      <alignment horizontal="left" vertical="center" wrapText="1"/>
    </xf>
    <xf numFmtId="167" fontId="87" fillId="0" borderId="4" xfId="1" applyNumberFormat="1" applyFont="1" applyFill="1" applyBorder="1" applyAlignment="1">
      <alignment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7" fontId="81" fillId="0" borderId="4" xfId="1" applyNumberFormat="1" applyFont="1" applyFill="1" applyBorder="1" applyAlignment="1">
      <alignment horizontal="left" vertical="center" wrapText="1"/>
    </xf>
    <xf numFmtId="164" fontId="94" fillId="0" borderId="4" xfId="1" applyNumberFormat="1" applyFont="1" applyFill="1" applyBorder="1" applyAlignment="1">
      <alignment horizontal="center" vertical="center" wrapText="1"/>
    </xf>
    <xf numFmtId="167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vertical="center" wrapText="1"/>
    </xf>
    <xf numFmtId="165" fontId="81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vertical="center" wrapText="1"/>
    </xf>
    <xf numFmtId="164" fontId="80" fillId="0" borderId="4" xfId="2" applyNumberFormat="1" applyFont="1" applyFill="1" applyBorder="1" applyAlignment="1">
      <alignment horizontal="left" vertical="center" wrapText="1"/>
    </xf>
    <xf numFmtId="167" fontId="96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vertical="center" wrapText="1"/>
    </xf>
    <xf numFmtId="165" fontId="88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7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91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2" fillId="0" borderId="4" xfId="1" applyNumberFormat="1" applyFont="1" applyFill="1" applyBorder="1" applyAlignment="1">
      <alignment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vertical="center" wrapText="1"/>
    </xf>
    <xf numFmtId="0" fontId="108" fillId="0" borderId="0" xfId="1" applyFont="1" applyFill="1"/>
    <xf numFmtId="165" fontId="84" fillId="0" borderId="4" xfId="1" applyNumberFormat="1" applyFont="1" applyFill="1" applyBorder="1" applyAlignment="1">
      <alignment horizontal="left" vertical="center" wrapText="1"/>
    </xf>
    <xf numFmtId="49" fontId="110" fillId="0" borderId="6" xfId="1" applyNumberFormat="1" applyFont="1" applyFill="1" applyBorder="1" applyAlignment="1">
      <alignment vertical="center"/>
    </xf>
    <xf numFmtId="165" fontId="84" fillId="0" borderId="4" xfId="1" applyNumberFormat="1" applyFont="1" applyFill="1" applyBorder="1" applyAlignment="1">
      <alignment vertical="center" wrapText="1"/>
    </xf>
    <xf numFmtId="0" fontId="116" fillId="0" borderId="0" xfId="1" applyFont="1" applyFill="1"/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8" fillId="0" borderId="6" xfId="1" applyNumberFormat="1" applyFont="1" applyFill="1" applyBorder="1" applyAlignment="1">
      <alignment vertical="center"/>
    </xf>
    <xf numFmtId="0" fontId="119" fillId="3" borderId="0" xfId="1" applyFont="1" applyFill="1"/>
    <xf numFmtId="0" fontId="53" fillId="3" borderId="0" xfId="1" applyFont="1" applyFill="1"/>
    <xf numFmtId="165" fontId="99" fillId="0" borderId="4" xfId="1" applyNumberFormat="1" applyFont="1" applyFill="1" applyBorder="1" applyAlignment="1">
      <alignment horizontal="center" vertical="center"/>
    </xf>
    <xf numFmtId="0" fontId="121" fillId="0" borderId="0" xfId="1" applyFont="1" applyFill="1"/>
    <xf numFmtId="165" fontId="112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left" vertical="center" wrapText="1"/>
    </xf>
    <xf numFmtId="49" fontId="40" fillId="0" borderId="4" xfId="1" applyNumberFormat="1" applyFont="1" applyFill="1" applyBorder="1" applyAlignment="1">
      <alignment horizontal="center" vertical="center"/>
    </xf>
    <xf numFmtId="167" fontId="26" fillId="0" borderId="4" xfId="1" applyNumberFormat="1" applyFont="1" applyFill="1" applyBorder="1" applyAlignment="1">
      <alignment vertical="center" wrapText="1"/>
    </xf>
    <xf numFmtId="165" fontId="72" fillId="0" borderId="4" xfId="1" applyNumberFormat="1" applyFont="1" applyFill="1" applyBorder="1" applyAlignment="1">
      <alignment horizontal="center" vertical="center" wrapText="1"/>
    </xf>
    <xf numFmtId="49" fontId="68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9" fillId="0" borderId="0" xfId="1" applyNumberFormat="1" applyFont="1" applyFill="1" applyBorder="1" applyAlignment="1">
      <alignment horizontal="center" vertical="center" wrapText="1"/>
    </xf>
    <xf numFmtId="0" fontId="122" fillId="0" borderId="0" xfId="1" applyFont="1" applyFill="1"/>
    <xf numFmtId="164" fontId="81" fillId="0" borderId="4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3" fillId="0" borderId="0" xfId="1" applyFont="1" applyFill="1" applyAlignment="1"/>
    <xf numFmtId="164" fontId="96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0" fontId="23" fillId="0" borderId="0" xfId="1" applyFont="1" applyFill="1"/>
    <xf numFmtId="165" fontId="87" fillId="0" borderId="4" xfId="1" applyNumberFormat="1" applyFont="1" applyFill="1" applyBorder="1" applyAlignment="1">
      <alignment horizontal="left" vertical="center" wrapText="1"/>
    </xf>
    <xf numFmtId="0" fontId="56" fillId="0" borderId="0" xfId="1" applyFont="1" applyFill="1"/>
    <xf numFmtId="164" fontId="87" fillId="0" borderId="4" xfId="1" applyNumberFormat="1" applyFont="1" applyFill="1" applyBorder="1" applyAlignment="1">
      <alignment horizontal="center" vertical="center" wrapText="1"/>
    </xf>
    <xf numFmtId="0" fontId="43" fillId="4" borderId="0" xfId="1" applyFont="1" applyFill="1"/>
    <xf numFmtId="165" fontId="96" fillId="4" borderId="4" xfId="1" applyNumberFormat="1" applyFont="1" applyFill="1" applyBorder="1" applyAlignment="1">
      <alignment horizontal="center" vertical="center" wrapText="1"/>
    </xf>
    <xf numFmtId="0" fontId="52" fillId="4" borderId="0" xfId="1" applyFont="1" applyFill="1"/>
    <xf numFmtId="167" fontId="10" fillId="4" borderId="4" xfId="1" applyNumberFormat="1" applyFont="1" applyFill="1" applyBorder="1" applyAlignment="1">
      <alignment vertical="center" wrapText="1"/>
    </xf>
    <xf numFmtId="0" fontId="50" fillId="4" borderId="0" xfId="1" applyFont="1" applyFill="1"/>
    <xf numFmtId="167" fontId="81" fillId="4" borderId="4" xfId="1" applyNumberFormat="1" applyFont="1" applyFill="1" applyBorder="1" applyAlignment="1">
      <alignment vertical="center" wrapText="1"/>
    </xf>
    <xf numFmtId="165" fontId="81" fillId="4" borderId="4" xfId="1" applyNumberFormat="1" applyFont="1" applyFill="1" applyBorder="1" applyAlignment="1">
      <alignment horizontal="center" vertical="center" wrapText="1"/>
    </xf>
    <xf numFmtId="167" fontId="96" fillId="4" borderId="4" xfId="1" applyNumberFormat="1" applyFont="1" applyFill="1" applyBorder="1" applyAlignment="1">
      <alignment horizontal="center" vertical="center" wrapText="1"/>
    </xf>
    <xf numFmtId="164" fontId="81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/>
    </xf>
    <xf numFmtId="165" fontId="44" fillId="0" borderId="0" xfId="1" applyNumberFormat="1" applyFont="1" applyFill="1" applyAlignment="1">
      <alignment vertical="center" wrapText="1"/>
    </xf>
    <xf numFmtId="0" fontId="67" fillId="0" borderId="0" xfId="1" applyFont="1" applyFill="1" applyAlignment="1">
      <alignment horizontal="center"/>
    </xf>
    <xf numFmtId="165" fontId="94" fillId="0" borderId="4" xfId="1" quotePrefix="1" applyNumberFormat="1" applyFont="1" applyFill="1" applyBorder="1" applyAlignment="1">
      <alignment horizontal="center" vertical="center" wrapText="1"/>
    </xf>
    <xf numFmtId="49" fontId="123" fillId="0" borderId="0" xfId="1" applyNumberFormat="1" applyFont="1"/>
    <xf numFmtId="0" fontId="127" fillId="0" borderId="0" xfId="1" applyFont="1" applyFill="1"/>
    <xf numFmtId="165" fontId="124" fillId="0" borderId="4" xfId="1" applyNumberFormat="1" applyFont="1" applyFill="1" applyBorder="1" applyAlignment="1">
      <alignment horizontal="center" vertical="center" wrapText="1"/>
    </xf>
    <xf numFmtId="165" fontId="126" fillId="0" borderId="4" xfId="1" quotePrefix="1" applyNumberFormat="1" applyFont="1" applyFill="1" applyBorder="1" applyAlignment="1">
      <alignment horizontal="center" vertical="center" wrapText="1"/>
    </xf>
    <xf numFmtId="0" fontId="127" fillId="0" borderId="0" xfId="1" applyFont="1" applyFill="1" applyAlignment="1">
      <alignment horizontal="center"/>
    </xf>
    <xf numFmtId="164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5" fillId="0" borderId="0" xfId="1" applyNumberFormat="1" applyFont="1" applyFill="1"/>
    <xf numFmtId="49" fontId="90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128" fillId="0" borderId="4" xfId="1" applyNumberFormat="1" applyFont="1" applyFill="1" applyBorder="1" applyAlignment="1">
      <alignment horizontal="center" vertical="center" wrapText="1"/>
    </xf>
    <xf numFmtId="49" fontId="95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1" fillId="0" borderId="4" xfId="1" applyNumberFormat="1" applyFont="1" applyFill="1" applyBorder="1" applyAlignment="1">
      <alignment horizontal="center" vertical="center" wrapText="1"/>
    </xf>
    <xf numFmtId="49" fontId="11" fillId="4" borderId="4" xfId="1" applyNumberFormat="1" applyFont="1" applyFill="1" applyBorder="1" applyAlignment="1">
      <alignment horizontal="center" vertical="center" wrapText="1"/>
    </xf>
    <xf numFmtId="49" fontId="90" fillId="4" borderId="4" xfId="1" applyNumberFormat="1" applyFont="1" applyFill="1" applyBorder="1" applyAlignment="1">
      <alignment horizontal="center" vertical="center" wrapText="1"/>
    </xf>
    <xf numFmtId="49" fontId="99" fillId="4" borderId="4" xfId="1" applyNumberFormat="1" applyFont="1" applyFill="1" applyBorder="1" applyAlignment="1">
      <alignment horizontal="center" vertical="center" wrapText="1"/>
    </xf>
    <xf numFmtId="49" fontId="106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 wrapText="1"/>
    </xf>
    <xf numFmtId="165" fontId="47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8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49" fontId="35" fillId="0" borderId="4" xfId="1" applyNumberFormat="1" applyFont="1" applyFill="1" applyBorder="1" applyAlignment="1">
      <alignment horizontal="center" vertical="center" wrapText="1"/>
    </xf>
    <xf numFmtId="49" fontId="38" fillId="0" borderId="4" xfId="1" applyNumberFormat="1" applyFont="1" applyFill="1" applyBorder="1" applyAlignment="1">
      <alignment horizontal="center" vertical="center" wrapText="1"/>
    </xf>
    <xf numFmtId="49" fontId="31" fillId="0" borderId="4" xfId="1" applyNumberFormat="1" applyFont="1" applyFill="1" applyBorder="1" applyAlignment="1">
      <alignment horizontal="center" vertical="center" wrapText="1"/>
    </xf>
    <xf numFmtId="49" fontId="33" fillId="0" borderId="4" xfId="1" applyNumberFormat="1" applyFont="1" applyFill="1" applyBorder="1" applyAlignment="1">
      <alignment horizontal="center" vertical="center" wrapText="1"/>
    </xf>
    <xf numFmtId="165" fontId="85" fillId="0" borderId="4" xfId="4" applyNumberFormat="1" applyFont="1" applyFill="1" applyBorder="1" applyAlignment="1">
      <alignment horizontal="left" vertical="center" wrapText="1"/>
    </xf>
    <xf numFmtId="165" fontId="94" fillId="0" borderId="4" xfId="4" applyNumberFormat="1" applyFont="1" applyFill="1" applyBorder="1" applyAlignment="1">
      <alignment horizontal="left" vertical="center" wrapText="1"/>
    </xf>
    <xf numFmtId="49" fontId="95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5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9" fillId="0" borderId="4" xfId="1" applyNumberFormat="1" applyFont="1" applyFill="1" applyBorder="1" applyAlignment="1">
      <alignment horizontal="center" vertical="center"/>
    </xf>
    <xf numFmtId="0" fontId="54" fillId="3" borderId="0" xfId="1" applyFont="1" applyFill="1"/>
    <xf numFmtId="0" fontId="96" fillId="0" borderId="4" xfId="2" applyFont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horizontal="left" vertical="center" wrapText="1"/>
    </xf>
    <xf numFmtId="165" fontId="3" fillId="0" borderId="0" xfId="1" applyNumberFormat="1" applyFill="1"/>
    <xf numFmtId="164" fontId="88" fillId="0" borderId="4" xfId="1" applyNumberFormat="1" applyFont="1" applyFill="1" applyBorder="1" applyAlignment="1">
      <alignment horizontal="center" vertical="center"/>
    </xf>
    <xf numFmtId="164" fontId="89" fillId="0" borderId="4" xfId="1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 wrapText="1"/>
    </xf>
    <xf numFmtId="164" fontId="27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96" fillId="0" borderId="4" xfId="2" applyNumberFormat="1" applyFont="1" applyBorder="1" applyAlignment="1">
      <alignment horizontal="center" vertical="center" wrapText="1"/>
    </xf>
    <xf numFmtId="164" fontId="45" fillId="0" borderId="4" xfId="1" quotePrefix="1" applyNumberFormat="1" applyFont="1" applyFill="1" applyBorder="1" applyAlignment="1">
      <alignment horizontal="center" vertical="center" wrapText="1"/>
    </xf>
    <xf numFmtId="164" fontId="94" fillId="0" borderId="4" xfId="1" quotePrefix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109" fillId="0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vertical="center" wrapText="1"/>
    </xf>
    <xf numFmtId="164" fontId="102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vertical="center" wrapText="1"/>
    </xf>
    <xf numFmtId="164" fontId="72" fillId="0" borderId="4" xfId="1" applyNumberFormat="1" applyFont="1" applyFill="1" applyBorder="1" applyAlignment="1">
      <alignment horizontal="center" vertical="center" wrapText="1"/>
    </xf>
    <xf numFmtId="0" fontId="133" fillId="0" borderId="0" xfId="1" applyFont="1" applyFill="1"/>
    <xf numFmtId="49" fontId="134" fillId="0" borderId="4" xfId="1" applyNumberFormat="1" applyFont="1" applyFill="1" applyBorder="1" applyAlignment="1">
      <alignment horizontal="center" vertical="center" wrapText="1"/>
    </xf>
    <xf numFmtId="167" fontId="88" fillId="0" borderId="4" xfId="1" applyNumberFormat="1" applyFont="1" applyFill="1" applyBorder="1" applyAlignment="1">
      <alignment horizontal="left" vertical="center" wrapText="1"/>
    </xf>
    <xf numFmtId="0" fontId="135" fillId="0" borderId="0" xfId="1" applyFont="1" applyFill="1"/>
    <xf numFmtId="0" fontId="80" fillId="0" borderId="4" xfId="2" applyFont="1" applyBorder="1" applyAlignment="1">
      <alignment horizontal="center" vertical="center" wrapText="1"/>
    </xf>
    <xf numFmtId="164" fontId="39" fillId="0" borderId="4" xfId="1" applyNumberFormat="1" applyFont="1" applyFill="1" applyBorder="1" applyAlignment="1">
      <alignment horizontal="center" vertical="center" wrapText="1"/>
    </xf>
    <xf numFmtId="0" fontId="136" fillId="0" borderId="0" xfId="1" applyFont="1" applyFill="1"/>
    <xf numFmtId="167" fontId="124" fillId="0" borderId="4" xfId="1" applyNumberFormat="1" applyFont="1" applyFill="1" applyBorder="1" applyAlignment="1">
      <alignment vertical="center" wrapText="1"/>
    </xf>
    <xf numFmtId="49" fontId="95" fillId="2" borderId="4" xfId="1" applyNumberFormat="1" applyFont="1" applyFill="1" applyBorder="1" applyAlignment="1">
      <alignment horizontal="center" vertical="center" wrapText="1"/>
    </xf>
    <xf numFmtId="167" fontId="85" fillId="2" borderId="4" xfId="1" applyNumberFormat="1" applyFont="1" applyFill="1" applyBorder="1" applyAlignment="1">
      <alignment horizontal="left" vertical="center" wrapText="1"/>
    </xf>
    <xf numFmtId="165" fontId="81" fillId="2" borderId="4" xfId="1" applyNumberFormat="1" applyFont="1" applyFill="1" applyBorder="1" applyAlignment="1">
      <alignment horizontal="center" vertical="center" wrapText="1"/>
    </xf>
    <xf numFmtId="0" fontId="119" fillId="2" borderId="0" xfId="1" applyFont="1" applyFill="1"/>
    <xf numFmtId="167" fontId="87" fillId="2" borderId="4" xfId="1" applyNumberFormat="1" applyFont="1" applyFill="1" applyBorder="1" applyAlignment="1">
      <alignment vertical="center" wrapText="1"/>
    </xf>
    <xf numFmtId="49" fontId="90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6" fillId="2" borderId="4" xfId="1" applyNumberFormat="1" applyFont="1" applyFill="1" applyBorder="1" applyAlignment="1">
      <alignment horizontal="center" vertical="center" wrapText="1"/>
    </xf>
    <xf numFmtId="165" fontId="87" fillId="2" borderId="4" xfId="1" applyNumberFormat="1" applyFont="1" applyFill="1" applyBorder="1" applyAlignment="1">
      <alignment horizontal="center" vertical="center" wrapText="1"/>
    </xf>
    <xf numFmtId="167" fontId="81" fillId="2" borderId="4" xfId="1" applyNumberFormat="1" applyFont="1" applyFill="1" applyBorder="1" applyAlignment="1">
      <alignment vertical="center" wrapText="1"/>
    </xf>
    <xf numFmtId="0" fontId="50" fillId="2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49" fontId="96" fillId="0" borderId="4" xfId="2" applyNumberFormat="1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39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3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5" fontId="126" fillId="0" borderId="4" xfId="1" applyNumberFormat="1" applyFont="1" applyFill="1" applyBorder="1" applyAlignment="1">
      <alignment horizontal="center" vertical="center"/>
    </xf>
    <xf numFmtId="165" fontId="89" fillId="0" borderId="4" xfId="1" applyNumberFormat="1" applyFont="1" applyFill="1" applyBorder="1" applyAlignment="1">
      <alignment horizontal="center" vertical="center"/>
    </xf>
    <xf numFmtId="165" fontId="114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4" borderId="4" xfId="1" quotePrefix="1" applyNumberFormat="1" applyFont="1" applyFill="1" applyBorder="1" applyAlignment="1">
      <alignment horizontal="center" vertical="center" wrapText="1"/>
    </xf>
    <xf numFmtId="165" fontId="16" fillId="4" borderId="4" xfId="1" quotePrefix="1" applyNumberFormat="1" applyFont="1" applyFill="1" applyBorder="1" applyAlignment="1">
      <alignment horizontal="center" vertical="center" wrapText="1"/>
    </xf>
    <xf numFmtId="165" fontId="39" fillId="4" borderId="4" xfId="1" quotePrefix="1" applyNumberFormat="1" applyFont="1" applyFill="1" applyBorder="1" applyAlignment="1">
      <alignment horizontal="center" vertical="center" wrapText="1"/>
    </xf>
    <xf numFmtId="165" fontId="27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5" fontId="70" fillId="2" borderId="4" xfId="1" applyNumberFormat="1" applyFont="1" applyFill="1" applyBorder="1" applyAlignment="1">
      <alignment horizontal="center" vertical="center" wrapText="1"/>
    </xf>
    <xf numFmtId="165" fontId="27" fillId="2" borderId="4" xfId="1" applyNumberFormat="1" applyFont="1" applyFill="1" applyBorder="1" applyAlignment="1">
      <alignment horizontal="center" vertical="center" wrapText="1"/>
    </xf>
    <xf numFmtId="165" fontId="56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114" fillId="0" borderId="0" xfId="1" applyNumberFormat="1" applyFont="1" applyFill="1"/>
    <xf numFmtId="165" fontId="96" fillId="0" borderId="4" xfId="2" applyNumberFormat="1" applyFont="1" applyBorder="1" applyAlignment="1">
      <alignment horizontal="center" vertical="center" wrapText="1"/>
    </xf>
    <xf numFmtId="165" fontId="45" fillId="0" borderId="4" xfId="1" quotePrefix="1" applyNumberFormat="1" applyFont="1" applyFill="1" applyBorder="1" applyAlignment="1">
      <alignment horizontal="center" vertical="center" wrapText="1"/>
    </xf>
    <xf numFmtId="165" fontId="24" fillId="0" borderId="4" xfId="1" applyNumberFormat="1" applyFont="1" applyFill="1" applyBorder="1" applyAlignment="1">
      <alignment horizontal="center" vertical="center" wrapText="1"/>
    </xf>
    <xf numFmtId="165" fontId="27" fillId="0" borderId="4" xfId="1" quotePrefix="1" applyNumberFormat="1" applyFont="1" applyFill="1" applyBorder="1" applyAlignment="1">
      <alignment horizontal="center" vertical="center" wrapText="1"/>
    </xf>
    <xf numFmtId="165" fontId="125" fillId="0" borderId="4" xfId="1" quotePrefix="1" applyNumberFormat="1" applyFont="1" applyFill="1" applyBorder="1" applyAlignment="1">
      <alignment horizontal="center" vertical="center" wrapText="1"/>
    </xf>
    <xf numFmtId="165" fontId="109" fillId="0" borderId="4" xfId="1" applyNumberFormat="1" applyFont="1" applyFill="1" applyBorder="1" applyAlignment="1">
      <alignment horizontal="center" vertical="center" wrapText="1"/>
    </xf>
    <xf numFmtId="165" fontId="69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143" fillId="0" borderId="4" xfId="1" applyNumberFormat="1" applyFont="1" applyFill="1" applyBorder="1" applyAlignment="1">
      <alignment horizontal="center" vertical="center" wrapText="1"/>
    </xf>
    <xf numFmtId="0" fontId="144" fillId="0" borderId="0" xfId="1" applyFont="1" applyFill="1"/>
    <xf numFmtId="49" fontId="145" fillId="0" borderId="4" xfId="1" applyNumberFormat="1" applyFont="1" applyFill="1" applyBorder="1" applyAlignment="1">
      <alignment horizontal="center" vertical="center" wrapText="1"/>
    </xf>
    <xf numFmtId="167" fontId="141" fillId="0" borderId="4" xfId="1" applyNumberFormat="1" applyFont="1" applyFill="1" applyBorder="1" applyAlignment="1">
      <alignment vertical="center" wrapText="1"/>
    </xf>
    <xf numFmtId="165" fontId="142" fillId="0" borderId="4" xfId="1" applyNumberFormat="1" applyFont="1" applyFill="1" applyBorder="1" applyAlignment="1">
      <alignment horizontal="center" vertical="center" wrapText="1"/>
    </xf>
    <xf numFmtId="165" fontId="139" fillId="0" borderId="4" xfId="1" applyNumberFormat="1" applyFont="1" applyFill="1" applyBorder="1" applyAlignment="1">
      <alignment horizontal="center" vertical="center"/>
    </xf>
    <xf numFmtId="49" fontId="146" fillId="0" borderId="0" xfId="1" applyNumberFormat="1" applyFont="1"/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47" fillId="0" borderId="0" xfId="1" applyFont="1" applyFill="1"/>
    <xf numFmtId="49" fontId="14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51" fillId="3" borderId="0" xfId="1" applyFont="1" applyFill="1"/>
    <xf numFmtId="49" fontId="152" fillId="0" borderId="4" xfId="1" applyNumberFormat="1" applyFont="1" applyFill="1" applyBorder="1" applyAlignment="1">
      <alignment horizontal="center" vertical="center" wrapText="1"/>
    </xf>
    <xf numFmtId="167" fontId="153" fillId="0" borderId="4" xfId="1" applyNumberFormat="1" applyFont="1" applyFill="1" applyBorder="1" applyAlignment="1">
      <alignment vertical="center" wrapText="1"/>
    </xf>
    <xf numFmtId="165" fontId="153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137" fillId="0" borderId="4" xfId="1" applyNumberFormat="1" applyFont="1" applyFill="1" applyBorder="1" applyAlignment="1">
      <alignment horizontal="center" vertical="center" wrapText="1"/>
    </xf>
    <xf numFmtId="165" fontId="159" fillId="0" borderId="4" xfId="1" applyNumberFormat="1" applyFont="1" applyFill="1" applyBorder="1" applyAlignment="1">
      <alignment horizontal="center" vertical="center" wrapText="1"/>
    </xf>
    <xf numFmtId="0" fontId="160" fillId="0" borderId="0" xfId="1" applyFont="1" applyFill="1"/>
    <xf numFmtId="49" fontId="131" fillId="6" borderId="4" xfId="1" applyNumberFormat="1" applyFont="1" applyFill="1" applyBorder="1" applyAlignment="1">
      <alignment horizontal="center" vertical="center" wrapText="1"/>
    </xf>
    <xf numFmtId="167" fontId="124" fillId="6" borderId="4" xfId="1" applyNumberFormat="1" applyFont="1" applyFill="1" applyBorder="1" applyAlignment="1">
      <alignment vertical="center" wrapText="1"/>
    </xf>
    <xf numFmtId="165" fontId="126" fillId="6" borderId="4" xfId="1" applyNumberFormat="1" applyFont="1" applyFill="1" applyBorder="1" applyAlignment="1">
      <alignment horizontal="center" vertical="center" wrapText="1"/>
    </xf>
    <xf numFmtId="165" fontId="149" fillId="6" borderId="4" xfId="1" applyNumberFormat="1" applyFont="1" applyFill="1" applyBorder="1" applyAlignment="1">
      <alignment horizontal="center" vertical="center" wrapText="1"/>
    </xf>
    <xf numFmtId="0" fontId="150" fillId="6" borderId="0" xfId="1" applyFont="1" applyFill="1"/>
    <xf numFmtId="49" fontId="115" fillId="8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117" fillId="8" borderId="0" xfId="1" applyFont="1" applyFill="1"/>
    <xf numFmtId="49" fontId="111" fillId="8" borderId="4" xfId="1" applyNumberFormat="1" applyFont="1" applyFill="1" applyBorder="1" applyAlignment="1">
      <alignment horizontal="center" vertical="center" wrapText="1"/>
    </xf>
    <xf numFmtId="165" fontId="114" fillId="8" borderId="4" xfId="1" applyNumberFormat="1" applyFont="1" applyFill="1" applyBorder="1" applyAlignment="1">
      <alignment horizontal="center" vertical="center" wrapText="1"/>
    </xf>
    <xf numFmtId="0" fontId="114" fillId="8" borderId="0" xfId="1" applyFont="1" applyFill="1"/>
    <xf numFmtId="49" fontId="131" fillId="7" borderId="4" xfId="1" applyNumberFormat="1" applyFont="1" applyFill="1" applyBorder="1" applyAlignment="1">
      <alignment horizontal="center" vertical="center" wrapText="1"/>
    </xf>
    <xf numFmtId="167" fontId="124" fillId="7" borderId="4" xfId="1" applyNumberFormat="1" applyFont="1" applyFill="1" applyBorder="1" applyAlignment="1">
      <alignment vertical="center" wrapText="1"/>
    </xf>
    <xf numFmtId="165" fontId="126" fillId="7" borderId="4" xfId="1" applyNumberFormat="1" applyFont="1" applyFill="1" applyBorder="1" applyAlignment="1">
      <alignment horizontal="center" vertical="center" wrapText="1"/>
    </xf>
    <xf numFmtId="0" fontId="125" fillId="7" borderId="0" xfId="1" applyFont="1" applyFill="1"/>
    <xf numFmtId="49" fontId="111" fillId="5" borderId="4" xfId="1" applyNumberFormat="1" applyFont="1" applyFill="1" applyBorder="1" applyAlignment="1">
      <alignment horizontal="center" vertical="center" wrapText="1"/>
    </xf>
    <xf numFmtId="0" fontId="29" fillId="8" borderId="0" xfId="1" applyFont="1" applyFill="1"/>
    <xf numFmtId="0" fontId="150" fillId="7" borderId="0" xfId="1" applyFont="1" applyFill="1"/>
    <xf numFmtId="165" fontId="124" fillId="7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0" fontId="136" fillId="7" borderId="0" xfId="1" applyFont="1" applyFill="1"/>
    <xf numFmtId="49" fontId="128" fillId="7" borderId="4" xfId="1" applyNumberFormat="1" applyFont="1" applyFill="1" applyBorder="1" applyAlignment="1">
      <alignment horizontal="center" vertical="center" wrapText="1"/>
    </xf>
    <xf numFmtId="0" fontId="154" fillId="7" borderId="0" xfId="1" applyFont="1" applyFill="1"/>
    <xf numFmtId="165" fontId="80" fillId="7" borderId="4" xfId="1" applyNumberFormat="1" applyFont="1" applyFill="1" applyBorder="1" applyAlignment="1">
      <alignment horizontal="center"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49" fontId="95" fillId="7" borderId="4" xfId="1" applyNumberFormat="1" applyFont="1" applyFill="1" applyBorder="1" applyAlignment="1">
      <alignment horizontal="center" vertical="center" wrapText="1"/>
    </xf>
    <xf numFmtId="165" fontId="15" fillId="7" borderId="4" xfId="1" applyNumberFormat="1" applyFont="1" applyFill="1" applyBorder="1" applyAlignment="1">
      <alignment horizontal="center" vertical="center" wrapText="1"/>
    </xf>
    <xf numFmtId="164" fontId="15" fillId="7" borderId="4" xfId="1" applyNumberFormat="1" applyFont="1" applyFill="1" applyBorder="1" applyAlignment="1">
      <alignment horizontal="center" vertical="center" wrapText="1"/>
    </xf>
    <xf numFmtId="165" fontId="10" fillId="8" borderId="4" xfId="1" applyNumberFormat="1" applyFont="1" applyFill="1" applyBorder="1" applyAlignment="1">
      <alignment horizontal="center" vertical="center" wrapText="1"/>
    </xf>
    <xf numFmtId="0" fontId="59" fillId="7" borderId="0" xfId="1" applyFont="1" applyFill="1"/>
    <xf numFmtId="164" fontId="85" fillId="7" borderId="4" xfId="1" applyNumberFormat="1" applyFont="1" applyFill="1" applyBorder="1" applyAlignment="1">
      <alignment horizontal="center" vertical="center" wrapText="1"/>
    </xf>
    <xf numFmtId="165" fontId="85" fillId="7" borderId="4" xfId="1" applyNumberFormat="1" applyFont="1" applyFill="1" applyBorder="1" applyAlignment="1">
      <alignment horizontal="center" vertical="center" wrapText="1"/>
    </xf>
    <xf numFmtId="165" fontId="8" fillId="7" borderId="4" xfId="1" applyNumberFormat="1" applyFont="1" applyFill="1" applyBorder="1" applyAlignment="1">
      <alignment horizontal="center" vertical="center" wrapText="1"/>
    </xf>
    <xf numFmtId="165" fontId="85" fillId="5" borderId="4" xfId="1" applyNumberFormat="1" applyFont="1" applyFill="1" applyBorder="1" applyAlignment="1">
      <alignment horizontal="center" vertical="center" wrapText="1"/>
    </xf>
    <xf numFmtId="0" fontId="59" fillId="5" borderId="0" xfId="1" applyFont="1" applyFill="1"/>
    <xf numFmtId="165" fontId="112" fillId="5" borderId="4" xfId="2" applyNumberFormat="1" applyFont="1" applyFill="1" applyBorder="1" applyAlignment="1">
      <alignment horizontal="left" vertical="center" wrapText="1"/>
    </xf>
    <xf numFmtId="165" fontId="112" fillId="5" borderId="4" xfId="2" applyNumberFormat="1" applyFont="1" applyFill="1" applyBorder="1" applyAlignment="1">
      <alignment horizontal="center" vertical="center" wrapText="1"/>
    </xf>
    <xf numFmtId="164" fontId="112" fillId="5" borderId="4" xfId="2" applyNumberFormat="1" applyFont="1" applyFill="1" applyBorder="1" applyAlignment="1">
      <alignment horizontal="center" vertical="center" wrapText="1"/>
    </xf>
    <xf numFmtId="0" fontId="120" fillId="5" borderId="0" xfId="1" applyFont="1" applyFill="1"/>
    <xf numFmtId="0" fontId="58" fillId="5" borderId="0" xfId="1" applyFont="1" applyFill="1"/>
    <xf numFmtId="0" fontId="73" fillId="5" borderId="0" xfId="1" applyFont="1" applyFill="1"/>
    <xf numFmtId="49" fontId="9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0" fontId="43" fillId="0" borderId="0" xfId="1" applyFont="1"/>
    <xf numFmtId="167" fontId="85" fillId="7" borderId="4" xfId="1" applyNumberFormat="1" applyFont="1" applyFill="1" applyBorder="1" applyAlignment="1">
      <alignment horizontal="left" vertical="center" wrapText="1"/>
    </xf>
    <xf numFmtId="165" fontId="85" fillId="7" borderId="4" xfId="1" applyNumberFormat="1" applyFont="1" applyFill="1" applyBorder="1" applyAlignment="1">
      <alignment horizontal="left" vertical="center" wrapText="1"/>
    </xf>
    <xf numFmtId="167" fontId="85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 wrapText="1"/>
    </xf>
    <xf numFmtId="0" fontId="63" fillId="7" borderId="0" xfId="1" applyFont="1" applyFill="1"/>
    <xf numFmtId="165" fontId="80" fillId="7" borderId="4" xfId="1" applyNumberFormat="1" applyFont="1" applyFill="1" applyBorder="1" applyAlignment="1">
      <alignment horizontal="left" vertical="center" wrapText="1"/>
    </xf>
    <xf numFmtId="0" fontId="58" fillId="7" borderId="0" xfId="1" applyFont="1" applyFill="1"/>
    <xf numFmtId="49" fontId="148" fillId="7" borderId="4" xfId="1" applyNumberFormat="1" applyFont="1" applyFill="1" applyBorder="1" applyAlignment="1">
      <alignment horizontal="center" vertical="center"/>
    </xf>
    <xf numFmtId="165" fontId="80" fillId="7" borderId="4" xfId="2" applyNumberFormat="1" applyFont="1" applyFill="1" applyBorder="1" applyAlignment="1">
      <alignment horizontal="left" vertical="center" wrapText="1"/>
    </xf>
    <xf numFmtId="4" fontId="15" fillId="7" borderId="4" xfId="1" applyNumberFormat="1" applyFont="1" applyFill="1" applyBorder="1" applyAlignment="1">
      <alignment horizontal="center" vertical="center" wrapText="1"/>
    </xf>
    <xf numFmtId="165" fontId="84" fillId="7" borderId="4" xfId="1" applyNumberFormat="1" applyFont="1" applyFill="1" applyBorder="1" applyAlignment="1">
      <alignment horizontal="center" vertical="center" wrapText="1"/>
    </xf>
    <xf numFmtId="164" fontId="81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/>
    </xf>
    <xf numFmtId="167" fontId="80" fillId="7" borderId="4" xfId="1" applyNumberFormat="1" applyFont="1" applyFill="1" applyBorder="1" applyAlignment="1">
      <alignment vertical="center" wrapText="1"/>
    </xf>
    <xf numFmtId="165" fontId="95" fillId="7" borderId="4" xfId="1" applyNumberFormat="1" applyFont="1" applyFill="1" applyBorder="1" applyAlignment="1">
      <alignment horizontal="center" vertical="center" wrapText="1"/>
    </xf>
    <xf numFmtId="165" fontId="11" fillId="8" borderId="4" xfId="1" applyNumberFormat="1" applyFont="1" applyFill="1" applyBorder="1" applyAlignment="1">
      <alignment horizontal="center" vertical="center"/>
    </xf>
    <xf numFmtId="165" fontId="112" fillId="8" borderId="4" xfId="1" applyNumberFormat="1" applyFont="1" applyFill="1" applyBorder="1" applyAlignment="1">
      <alignment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124" fillId="7" borderId="4" xfId="1" applyNumberFormat="1" applyFont="1" applyFill="1" applyBorder="1" applyAlignment="1">
      <alignment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 wrapText="1"/>
    </xf>
    <xf numFmtId="165" fontId="107" fillId="0" borderId="4" xfId="1" applyNumberFormat="1" applyFont="1" applyFill="1" applyBorder="1" applyAlignment="1">
      <alignment horizontal="center" vertical="center"/>
    </xf>
    <xf numFmtId="165" fontId="82" fillId="0" borderId="4" xfId="1" applyNumberFormat="1" applyFont="1" applyFill="1" applyBorder="1" applyAlignment="1">
      <alignment vertical="center" wrapText="1"/>
    </xf>
    <xf numFmtId="165" fontId="81" fillId="7" borderId="4" xfId="1" applyNumberFormat="1" applyFont="1" applyFill="1" applyBorder="1" applyAlignment="1">
      <alignment horizontal="center" vertical="center" wrapText="1"/>
    </xf>
    <xf numFmtId="49" fontId="162" fillId="0" borderId="0" xfId="1" applyNumberFormat="1" applyFont="1" applyFill="1"/>
    <xf numFmtId="0" fontId="116" fillId="7" borderId="0" xfId="1" applyFont="1" applyFill="1"/>
    <xf numFmtId="165" fontId="81" fillId="7" borderId="4" xfId="1" applyNumberFormat="1" applyFont="1" applyFill="1" applyBorder="1" applyAlignment="1">
      <alignment horizontal="left" vertical="center" wrapText="1"/>
    </xf>
    <xf numFmtId="165" fontId="113" fillId="7" borderId="4" xfId="1" applyNumberFormat="1" applyFont="1" applyFill="1" applyBorder="1" applyAlignment="1">
      <alignment horizontal="center" vertical="center" wrapText="1"/>
    </xf>
    <xf numFmtId="0" fontId="90" fillId="7" borderId="4" xfId="1" applyNumberFormat="1" applyFont="1" applyFill="1" applyBorder="1" applyAlignment="1">
      <alignment horizontal="center" vertical="center" wrapText="1"/>
    </xf>
    <xf numFmtId="0" fontId="99" fillId="0" borderId="4" xfId="1" applyNumberFormat="1" applyFont="1" applyFill="1" applyBorder="1" applyAlignment="1">
      <alignment horizontal="center" vertical="center"/>
    </xf>
    <xf numFmtId="0" fontId="150" fillId="3" borderId="0" xfId="1" applyFont="1" applyFill="1"/>
    <xf numFmtId="49" fontId="131" fillId="0" borderId="4" xfId="1" applyNumberFormat="1" applyFont="1" applyFill="1" applyBorder="1" applyAlignment="1">
      <alignment horizontal="center" vertical="center" wrapText="1"/>
    </xf>
    <xf numFmtId="167" fontId="126" fillId="0" borderId="4" xfId="1" applyNumberFormat="1" applyFont="1" applyFill="1" applyBorder="1" applyAlignment="1">
      <alignment vertical="center" wrapText="1"/>
    </xf>
    <xf numFmtId="165" fontId="125" fillId="0" borderId="4" xfId="1" applyNumberFormat="1" applyFont="1" applyFill="1" applyBorder="1" applyAlignment="1">
      <alignment horizontal="center" vertical="center" wrapText="1"/>
    </xf>
    <xf numFmtId="164" fontId="163" fillId="0" borderId="0" xfId="1" applyNumberFormat="1" applyFont="1" applyFill="1"/>
    <xf numFmtId="164" fontId="164" fillId="0" borderId="0" xfId="1" applyNumberFormat="1" applyFont="1" applyFill="1"/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6" fillId="0" borderId="4" xfId="2" applyNumberFormat="1" applyFont="1" applyFill="1" applyBorder="1" applyAlignment="1">
      <alignment horizontal="center" vertical="center" wrapText="1"/>
    </xf>
    <xf numFmtId="164" fontId="112" fillId="0" borderId="4" xfId="2" applyNumberFormat="1" applyFont="1" applyFill="1" applyBorder="1" applyAlignment="1">
      <alignment horizontal="center" vertical="center" wrapText="1"/>
    </xf>
    <xf numFmtId="49" fontId="85" fillId="7" borderId="4" xfId="1" applyNumberFormat="1" applyFont="1" applyFill="1" applyBorder="1" applyAlignment="1">
      <alignment horizontal="center" vertical="center" wrapText="1"/>
    </xf>
    <xf numFmtId="49" fontId="165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vertical="center" wrapText="1"/>
    </xf>
    <xf numFmtId="0" fontId="166" fillId="0" borderId="0" xfId="1" applyFont="1" applyFill="1"/>
    <xf numFmtId="0" fontId="167" fillId="0" borderId="0" xfId="1" applyFont="1" applyFill="1"/>
    <xf numFmtId="0" fontId="13" fillId="0" borderId="0" xfId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96" fillId="0" borderId="4" xfId="2" applyNumberFormat="1" applyFont="1" applyFill="1" applyBorder="1" applyAlignment="1">
      <alignment horizontal="center" vertical="center" wrapText="1"/>
    </xf>
    <xf numFmtId="165" fontId="112" fillId="0" borderId="4" xfId="2" applyNumberFormat="1" applyFont="1" applyFill="1" applyBorder="1" applyAlignment="1">
      <alignment horizontal="center" vertical="center" wrapText="1"/>
    </xf>
    <xf numFmtId="0" fontId="171" fillId="0" borderId="0" xfId="1" applyFont="1" applyFill="1"/>
    <xf numFmtId="49" fontId="33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Border="1" applyAlignment="1">
      <alignment horizontal="center" vertical="center" wrapText="1"/>
    </xf>
    <xf numFmtId="49" fontId="172" fillId="0" borderId="0" xfId="1" applyNumberFormat="1" applyFont="1"/>
    <xf numFmtId="165" fontId="17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7" fontId="126" fillId="0" borderId="5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7" fontId="137" fillId="0" borderId="5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3" fillId="2" borderId="0" xfId="1" applyNumberFormat="1" applyFill="1"/>
    <xf numFmtId="49" fontId="13" fillId="2" borderId="4" xfId="1" applyNumberFormat="1" applyFont="1" applyFill="1" applyBorder="1" applyAlignment="1">
      <alignment horizontal="center" vertical="center"/>
    </xf>
    <xf numFmtId="165" fontId="81" fillId="2" borderId="4" xfId="1" applyNumberFormat="1" applyFont="1" applyFill="1" applyBorder="1" applyAlignment="1">
      <alignment horizontal="center" vertical="center"/>
    </xf>
    <xf numFmtId="165" fontId="10" fillId="2" borderId="4" xfId="1" applyNumberFormat="1" applyFont="1" applyFill="1" applyBorder="1" applyAlignment="1">
      <alignment horizontal="center" vertical="center" wrapText="1"/>
    </xf>
    <xf numFmtId="165" fontId="96" fillId="2" borderId="4" xfId="1" applyNumberFormat="1" applyFont="1" applyFill="1" applyBorder="1" applyAlignment="1">
      <alignment horizontal="center" vertical="center" wrapText="1"/>
    </xf>
    <xf numFmtId="165" fontId="94" fillId="2" borderId="4" xfId="1" applyNumberFormat="1" applyFont="1" applyFill="1" applyBorder="1" applyAlignment="1">
      <alignment horizontal="center" vertical="center" wrapText="1"/>
    </xf>
    <xf numFmtId="165" fontId="96" fillId="2" borderId="4" xfId="2" applyNumberFormat="1" applyFont="1" applyFill="1" applyBorder="1" applyAlignment="1">
      <alignment horizontal="center" vertical="center" wrapText="1"/>
    </xf>
    <xf numFmtId="164" fontId="96" fillId="2" borderId="4" xfId="2" applyNumberFormat="1" applyFont="1" applyFill="1" applyBorder="1" applyAlignment="1">
      <alignment horizontal="center" vertical="center" wrapText="1"/>
    </xf>
    <xf numFmtId="164" fontId="163" fillId="2" borderId="0" xfId="1" applyNumberFormat="1" applyFont="1" applyFill="1"/>
    <xf numFmtId="164" fontId="164" fillId="2" borderId="0" xfId="1" applyNumberFormat="1" applyFont="1" applyFill="1"/>
    <xf numFmtId="164" fontId="6" fillId="2" borderId="0" xfId="1" applyNumberFormat="1" applyFont="1" applyFill="1"/>
    <xf numFmtId="164" fontId="64" fillId="2" borderId="0" xfId="1" applyNumberFormat="1" applyFont="1" applyFill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0" fontId="150" fillId="0" borderId="0" xfId="1" applyFont="1" applyFill="1"/>
    <xf numFmtId="164" fontId="124" fillId="0" borderId="4" xfId="2" applyNumberFormat="1" applyFont="1" applyFill="1" applyBorder="1" applyAlignment="1">
      <alignment horizontal="left" vertical="center" wrapText="1"/>
    </xf>
    <xf numFmtId="0" fontId="37" fillId="0" borderId="0" xfId="1" applyFont="1" applyFill="1"/>
    <xf numFmtId="0" fontId="130" fillId="0" borderId="0" xfId="1" applyFont="1" applyFill="1"/>
    <xf numFmtId="49" fontId="85" fillId="0" borderId="4" xfId="1" applyNumberFormat="1" applyFont="1" applyFill="1" applyBorder="1" applyAlignment="1">
      <alignment horizontal="center" vertical="center" wrapText="1"/>
    </xf>
    <xf numFmtId="165" fontId="132" fillId="0" borderId="4" xfId="1" applyNumberFormat="1" applyFont="1" applyFill="1" applyBorder="1" applyAlignment="1">
      <alignment horizontal="center" vertical="center" wrapText="1"/>
    </xf>
    <xf numFmtId="165" fontId="156" fillId="0" borderId="4" xfId="1" applyNumberFormat="1" applyFont="1" applyFill="1" applyBorder="1" applyAlignment="1">
      <alignment horizontal="center" vertical="center" wrapText="1"/>
    </xf>
    <xf numFmtId="0" fontId="157" fillId="0" borderId="0" xfId="1" applyFont="1" applyFill="1"/>
    <xf numFmtId="0" fontId="154" fillId="0" borderId="0" xfId="1" applyFont="1" applyFill="1"/>
    <xf numFmtId="165" fontId="126" fillId="0" borderId="4" xfId="4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7" fontId="88" fillId="0" borderId="5" xfId="1" applyNumberFormat="1" applyFont="1" applyFill="1" applyBorder="1" applyAlignment="1">
      <alignment horizontal="center" vertical="center" wrapText="1"/>
    </xf>
    <xf numFmtId="0" fontId="20" fillId="2" borderId="0" xfId="1" applyFont="1" applyFill="1"/>
    <xf numFmtId="164" fontId="83" fillId="0" borderId="9" xfId="1" applyNumberFormat="1" applyFont="1" applyBorder="1" applyAlignment="1">
      <alignment horizontal="center" vertical="center" wrapText="1"/>
    </xf>
    <xf numFmtId="0" fontId="83" fillId="0" borderId="9" xfId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175" fillId="0" borderId="0" xfId="1" applyFont="1" applyBorder="1"/>
    <xf numFmtId="0" fontId="83" fillId="0" borderId="0" xfId="1" applyFont="1" applyBorder="1" applyAlignment="1">
      <alignment horizontal="center" vertical="center" wrapText="1"/>
    </xf>
    <xf numFmtId="165" fontId="175" fillId="0" borderId="0" xfId="1" applyNumberFormat="1" applyFont="1" applyFill="1"/>
    <xf numFmtId="0" fontId="175" fillId="0" borderId="0" xfId="1" applyFont="1" applyFill="1"/>
    <xf numFmtId="0" fontId="175" fillId="0" borderId="0" xfId="1" applyFont="1"/>
    <xf numFmtId="164" fontId="87" fillId="0" borderId="4" xfId="1" applyNumberFormat="1" applyFont="1" applyFill="1" applyBorder="1" applyAlignment="1">
      <alignment horizontal="center" vertic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7" fontId="42" fillId="3" borderId="4" xfId="1" applyNumberFormat="1" applyFont="1" applyFill="1" applyBorder="1" applyAlignment="1">
      <alignment vertical="center" wrapText="1"/>
    </xf>
    <xf numFmtId="49" fontId="99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0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" fontId="2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8" fillId="0" borderId="4" xfId="1" applyNumberFormat="1" applyFont="1" applyFill="1" applyBorder="1" applyAlignment="1">
      <alignment horizontal="center" vertical="center" wrapText="1"/>
    </xf>
    <xf numFmtId="0" fontId="176" fillId="0" borderId="0" xfId="1" applyFont="1" applyFill="1"/>
    <xf numFmtId="49" fontId="177" fillId="0" borderId="4" xfId="1" applyNumberFormat="1" applyFont="1" applyFill="1" applyBorder="1" applyAlignment="1">
      <alignment horizontal="center" vertical="center" wrapText="1"/>
    </xf>
    <xf numFmtId="170" fontId="85" fillId="0" borderId="4" xfId="1" applyNumberFormat="1" applyFont="1" applyFill="1" applyBorder="1" applyAlignment="1">
      <alignment horizontal="center" vertical="center" wrapText="1"/>
    </xf>
    <xf numFmtId="164" fontId="168" fillId="0" borderId="0" xfId="1" applyNumberFormat="1" applyFont="1" applyFill="1"/>
    <xf numFmtId="0" fontId="83" fillId="0" borderId="9" xfId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/>
    </xf>
    <xf numFmtId="165" fontId="39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4" fontId="39" fillId="0" borderId="4" xfId="1" applyNumberFormat="1" applyFont="1" applyFill="1" applyBorder="1" applyAlignment="1">
      <alignment horizontal="center" vertical="center" wrapText="1"/>
    </xf>
    <xf numFmtId="164" fontId="169" fillId="0" borderId="0" xfId="1" applyNumberFormat="1" applyFont="1" applyFill="1"/>
    <xf numFmtId="164" fontId="170" fillId="0" borderId="0" xfId="1" applyNumberFormat="1" applyFont="1" applyFill="1"/>
    <xf numFmtId="165" fontId="31" fillId="0" borderId="0" xfId="1" applyNumberFormat="1" applyFont="1" applyFill="1" applyAlignment="1">
      <alignment vertical="center" wrapText="1"/>
    </xf>
    <xf numFmtId="164" fontId="62" fillId="0" borderId="0" xfId="1" applyNumberFormat="1" applyFont="1" applyFill="1" applyAlignment="1">
      <alignment horizontal="center" vertical="center" wrapText="1"/>
    </xf>
    <xf numFmtId="165" fontId="17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4" fontId="112" fillId="8" borderId="4" xfId="1" applyNumberFormat="1" applyFont="1" applyFill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7" fillId="0" borderId="5" xfId="1" applyNumberFormat="1" applyFont="1" applyFill="1" applyBorder="1" applyAlignment="1">
      <alignment horizontal="center" vertical="center" wrapText="1"/>
    </xf>
    <xf numFmtId="165" fontId="81" fillId="0" borderId="5" xfId="1" applyNumberFormat="1" applyFont="1" applyFill="1" applyBorder="1" applyAlignment="1">
      <alignment horizontal="center" vertical="center" wrapText="1"/>
    </xf>
    <xf numFmtId="164" fontId="87" fillId="0" borderId="5" xfId="1" applyNumberFormat="1" applyFont="1" applyFill="1" applyBorder="1" applyAlignment="1">
      <alignment horizontal="center" vertical="center" wrapText="1"/>
    </xf>
    <xf numFmtId="164" fontId="16" fillId="0" borderId="5" xfId="1" applyNumberFormat="1" applyFont="1" applyFill="1" applyBorder="1" applyAlignment="1">
      <alignment horizontal="center" vertical="center" wrapText="1"/>
    </xf>
    <xf numFmtId="164" fontId="80" fillId="0" borderId="5" xfId="2" applyNumberFormat="1" applyFont="1" applyBorder="1" applyAlignment="1">
      <alignment horizontal="center" vertical="center" wrapText="1"/>
    </xf>
    <xf numFmtId="164" fontId="96" fillId="0" borderId="5" xfId="2" applyNumberFormat="1" applyFont="1" applyBorder="1" applyAlignment="1">
      <alignment horizontal="center" vertical="center" wrapText="1"/>
    </xf>
    <xf numFmtId="0" fontId="50" fillId="0" borderId="6" xfId="1" applyFont="1" applyFill="1" applyBorder="1"/>
    <xf numFmtId="0" fontId="29" fillId="0" borderId="6" xfId="1" applyFont="1" applyFill="1" applyBorder="1"/>
    <xf numFmtId="0" fontId="29" fillId="0" borderId="2" xfId="1" applyFont="1" applyFill="1" applyBorder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58" fillId="7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1" fontId="34" fillId="0" borderId="0" xfId="1" applyNumberFormat="1" applyFont="1" applyFill="1"/>
    <xf numFmtId="171" fontId="50" fillId="3" borderId="0" xfId="1" applyNumberFormat="1" applyFont="1" applyFill="1"/>
    <xf numFmtId="171" fontId="32" fillId="0" borderId="0" xfId="1" applyNumberFormat="1" applyFont="1" applyFill="1"/>
    <xf numFmtId="171" fontId="43" fillId="0" borderId="0" xfId="1" applyNumberFormat="1" applyFont="1" applyFill="1"/>
    <xf numFmtId="171" fontId="46" fillId="0" borderId="0" xfId="1" applyNumberFormat="1" applyFont="1" applyFill="1"/>
    <xf numFmtId="171" fontId="48" fillId="0" borderId="0" xfId="1" applyNumberFormat="1" applyFont="1" applyFill="1"/>
    <xf numFmtId="171" fontId="38" fillId="0" borderId="0" xfId="1" applyNumberFormat="1" applyFont="1" applyFill="1"/>
    <xf numFmtId="171" fontId="29" fillId="3" borderId="0" xfId="1" applyNumberFormat="1" applyFont="1" applyFill="1"/>
    <xf numFmtId="171" fontId="52" fillId="4" borderId="0" xfId="1" applyNumberFormat="1" applyFont="1" applyFill="1"/>
    <xf numFmtId="171" fontId="50" fillId="4" borderId="0" xfId="1" applyNumberFormat="1" applyFont="1" applyFill="1"/>
    <xf numFmtId="171" fontId="43" fillId="4" borderId="0" xfId="1" applyNumberFormat="1" applyFont="1" applyFill="1"/>
    <xf numFmtId="171" fontId="150" fillId="6" borderId="0" xfId="1" applyNumberFormat="1" applyFont="1" applyFill="1"/>
    <xf numFmtId="165" fontId="87" fillId="0" borderId="4" xfId="1" applyNumberFormat="1" applyFont="1" applyFill="1" applyBorder="1" applyAlignment="1">
      <alignment horizontal="center" vertical="center" wrapText="1"/>
    </xf>
    <xf numFmtId="172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73" fontId="87" fillId="0" borderId="4" xfId="1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/>
    </xf>
    <xf numFmtId="164" fontId="7" fillId="0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/>
    </xf>
    <xf numFmtId="165" fontId="10" fillId="0" borderId="4" xfId="2" applyNumberFormat="1" applyFont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164" fontId="179" fillId="0" borderId="0" xfId="1" applyNumberFormat="1" applyFont="1" applyFill="1" applyAlignment="1">
      <alignment horizontal="center"/>
    </xf>
    <xf numFmtId="0" fontId="62" fillId="0" borderId="0" xfId="1" applyFont="1" applyFill="1" applyAlignment="1">
      <alignment horizontal="center"/>
    </xf>
    <xf numFmtId="166" fontId="64" fillId="0" borderId="0" xfId="1" applyNumberFormat="1" applyFont="1" applyFill="1" applyAlignment="1">
      <alignment horizont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/>
    </xf>
    <xf numFmtId="164" fontId="10" fillId="0" borderId="0" xfId="1" applyNumberFormat="1" applyFont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/>
    </xf>
    <xf numFmtId="165" fontId="81" fillId="8" borderId="4" xfId="1" applyNumberFormat="1" applyFont="1" applyFill="1" applyBorder="1" applyAlignment="1">
      <alignment horizontal="center" vertical="center" wrapText="1"/>
    </xf>
    <xf numFmtId="165" fontId="10" fillId="7" borderId="4" xfId="1" applyNumberFormat="1" applyFont="1" applyFill="1" applyBorder="1" applyAlignment="1">
      <alignment horizontal="center" vertical="center" wrapText="1"/>
    </xf>
    <xf numFmtId="165" fontId="81" fillId="5" borderId="4" xfId="1" applyNumberFormat="1" applyFont="1" applyFill="1" applyBorder="1" applyAlignment="1">
      <alignment horizontal="center" vertical="center" wrapText="1"/>
    </xf>
    <xf numFmtId="164" fontId="6" fillId="0" borderId="0" xfId="1" applyNumberFormat="1" applyFont="1"/>
    <xf numFmtId="164" fontId="168" fillId="0" borderId="0" xfId="1" applyNumberFormat="1" applyFont="1"/>
    <xf numFmtId="0" fontId="10" fillId="0" borderId="9" xfId="1" applyFont="1" applyBorder="1" applyAlignment="1">
      <alignment horizontal="center" vertical="center" wrapText="1"/>
    </xf>
    <xf numFmtId="165" fontId="81" fillId="6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165" fontId="10" fillId="5" borderId="4" xfId="2" applyNumberFormat="1" applyFont="1" applyFill="1" applyBorder="1" applyAlignment="1">
      <alignment horizontal="center" vertical="center" wrapText="1"/>
    </xf>
    <xf numFmtId="165" fontId="96" fillId="7" borderId="4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173" fontId="81" fillId="0" borderId="4" xfId="1" applyNumberFormat="1" applyFont="1" applyFill="1" applyBorder="1" applyAlignment="1">
      <alignment horizontal="center" vertical="center" wrapText="1"/>
    </xf>
    <xf numFmtId="165" fontId="39" fillId="7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 applyAlignment="1">
      <alignment vertical="center" wrapText="1"/>
    </xf>
    <xf numFmtId="165" fontId="10" fillId="0" borderId="0" xfId="1" applyNumberFormat="1" applyFont="1" applyBorder="1" applyAlignment="1">
      <alignment horizontal="center" vertical="center" wrapText="1"/>
    </xf>
    <xf numFmtId="165" fontId="10" fillId="7" borderId="0" xfId="1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165" fontId="27" fillId="6" borderId="4" xfId="1" applyNumberFormat="1" applyFont="1" applyFill="1" applyBorder="1" applyAlignment="1">
      <alignment horizontal="center" vertical="center" wrapText="1"/>
    </xf>
    <xf numFmtId="165" fontId="16" fillId="7" borderId="4" xfId="1" applyNumberFormat="1" applyFont="1" applyFill="1" applyBorder="1" applyAlignment="1">
      <alignment horizontal="center" vertical="center" wrapText="1"/>
    </xf>
    <xf numFmtId="4" fontId="39" fillId="7" borderId="4" xfId="1" applyNumberFormat="1" applyFont="1" applyFill="1" applyBorder="1" applyAlignment="1">
      <alignment horizontal="center" vertical="center" wrapText="1"/>
    </xf>
    <xf numFmtId="164" fontId="168" fillId="2" borderId="0" xfId="1" applyNumberFormat="1" applyFont="1" applyFill="1"/>
    <xf numFmtId="164" fontId="81" fillId="0" borderId="9" xfId="1" applyNumberFormat="1" applyFont="1" applyFill="1" applyBorder="1" applyAlignment="1">
      <alignment horizontal="center" vertical="center"/>
    </xf>
    <xf numFmtId="165" fontId="94" fillId="2" borderId="4" xfId="1" applyNumberFormat="1" applyFont="1" applyFill="1" applyBorder="1" applyAlignment="1">
      <alignment horizontal="center" vertical="center"/>
    </xf>
    <xf numFmtId="165" fontId="10" fillId="2" borderId="4" xfId="2" applyNumberFormat="1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165" fontId="16" fillId="2" borderId="4" xfId="1" applyNumberFormat="1" applyFont="1" applyFill="1" applyBorder="1" applyAlignment="1">
      <alignment horizontal="center" vertical="center" wrapText="1"/>
    </xf>
    <xf numFmtId="4" fontId="39" fillId="2" borderId="4" xfId="1" applyNumberFormat="1" applyFont="1" applyFill="1" applyBorder="1" applyAlignment="1">
      <alignment horizontal="center" vertical="center" wrapText="1"/>
    </xf>
    <xf numFmtId="164" fontId="169" fillId="2" borderId="0" xfId="1" applyNumberFormat="1" applyFont="1" applyFill="1"/>
    <xf numFmtId="164" fontId="170" fillId="2" borderId="0" xfId="1" applyNumberFormat="1" applyFont="1" applyFill="1"/>
    <xf numFmtId="165" fontId="31" fillId="2" borderId="0" xfId="1" applyNumberFormat="1" applyFont="1" applyFill="1" applyAlignment="1">
      <alignment vertical="center" wrapText="1"/>
    </xf>
    <xf numFmtId="164" fontId="62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164" fontId="10" fillId="0" borderId="9" xfId="1" applyNumberFormat="1" applyFont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horizontal="center" vertical="center"/>
    </xf>
    <xf numFmtId="164" fontId="94" fillId="0" borderId="4" xfId="1" applyNumberFormat="1" applyFont="1" applyFill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 wrapText="1"/>
    </xf>
    <xf numFmtId="164" fontId="10" fillId="5" borderId="4" xfId="2" applyNumberFormat="1" applyFont="1" applyFill="1" applyBorder="1" applyAlignment="1">
      <alignment horizontal="center" vertical="center" wrapText="1"/>
    </xf>
    <xf numFmtId="49" fontId="43" fillId="0" borderId="0" xfId="1" applyNumberFormat="1" applyFont="1"/>
    <xf numFmtId="49" fontId="180" fillId="0" borderId="0" xfId="1" applyNumberFormat="1" applyFont="1"/>
    <xf numFmtId="166" fontId="87" fillId="0" borderId="4" xfId="1" applyNumberFormat="1" applyFont="1" applyFill="1" applyBorder="1" applyAlignment="1">
      <alignment horizontal="center" vertical="center"/>
    </xf>
    <xf numFmtId="49" fontId="90" fillId="0" borderId="0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7" fontId="81" fillId="0" borderId="0" xfId="1" applyNumberFormat="1" applyFont="1" applyFill="1" applyBorder="1" applyAlignment="1">
      <alignment horizontal="left" vertical="center" wrapText="1"/>
    </xf>
    <xf numFmtId="164" fontId="81" fillId="0" borderId="0" xfId="1" applyNumberFormat="1" applyFont="1" applyFill="1" applyBorder="1" applyAlignment="1">
      <alignment horizontal="center" vertical="center" wrapText="1"/>
    </xf>
    <xf numFmtId="166" fontId="81" fillId="7" borderId="4" xfId="1" applyNumberFormat="1" applyFont="1" applyFill="1" applyBorder="1" applyAlignment="1">
      <alignment horizontal="center" vertical="center"/>
    </xf>
    <xf numFmtId="167" fontId="80" fillId="0" borderId="5" xfId="1" applyNumberFormat="1" applyFont="1" applyFill="1" applyBorder="1" applyAlignment="1">
      <alignment vertical="center" wrapText="1"/>
    </xf>
    <xf numFmtId="165" fontId="85" fillId="0" borderId="4" xfId="1" quotePrefix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vertical="center" wrapText="1"/>
    </xf>
    <xf numFmtId="166" fontId="94" fillId="0" borderId="4" xfId="1" applyNumberFormat="1" applyFont="1" applyFill="1" applyBorder="1" applyAlignment="1">
      <alignment horizontal="center" vertical="center"/>
    </xf>
    <xf numFmtId="166" fontId="96" fillId="0" borderId="4" xfId="1" applyNumberFormat="1" applyFont="1" applyFill="1" applyBorder="1" applyAlignment="1">
      <alignment horizontal="center" vertical="center" wrapText="1"/>
    </xf>
    <xf numFmtId="49" fontId="81" fillId="0" borderId="4" xfId="1" applyNumberFormat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 wrapText="1"/>
    </xf>
    <xf numFmtId="166" fontId="10" fillId="7" borderId="4" xfId="1" applyNumberFormat="1" applyFont="1" applyFill="1" applyBorder="1" applyAlignment="1">
      <alignment horizontal="center" vertical="center" wrapText="1"/>
    </xf>
    <xf numFmtId="49" fontId="92" fillId="7" borderId="7" xfId="1" applyNumberFormat="1" applyFont="1" applyFill="1" applyBorder="1" applyAlignment="1">
      <alignment horizontal="center" vertical="center"/>
    </xf>
    <xf numFmtId="167" fontId="80" fillId="7" borderId="7" xfId="1" applyNumberFormat="1" applyFont="1" applyFill="1" applyBorder="1" applyAlignment="1">
      <alignment vertical="center" wrapText="1"/>
    </xf>
    <xf numFmtId="165" fontId="80" fillId="7" borderId="7" xfId="1" applyNumberFormat="1" applyFont="1" applyFill="1" applyBorder="1" applyAlignment="1">
      <alignment horizontal="center" vertical="center" wrapText="1"/>
    </xf>
    <xf numFmtId="165" fontId="80" fillId="0" borderId="7" xfId="1" applyNumberFormat="1" applyFont="1" applyFill="1" applyBorder="1" applyAlignment="1">
      <alignment horizontal="center" vertical="center" wrapText="1"/>
    </xf>
    <xf numFmtId="165" fontId="10" fillId="7" borderId="7" xfId="1" applyNumberFormat="1" applyFont="1" applyFill="1" applyBorder="1" applyAlignment="1">
      <alignment horizontal="center" vertical="center" wrapText="1"/>
    </xf>
    <xf numFmtId="166" fontId="81" fillId="0" borderId="7" xfId="1" applyNumberFormat="1" applyFont="1" applyFill="1" applyBorder="1" applyAlignment="1">
      <alignment horizontal="center" vertical="center"/>
    </xf>
    <xf numFmtId="166" fontId="81" fillId="0" borderId="3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94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/>
    </xf>
    <xf numFmtId="166" fontId="81" fillId="9" borderId="4" xfId="1" applyNumberFormat="1" applyFont="1" applyFill="1" applyBorder="1" applyAlignment="1">
      <alignment horizontal="center" vertical="center"/>
    </xf>
    <xf numFmtId="0" fontId="50" fillId="7" borderId="0" xfId="1" applyFont="1" applyFill="1"/>
    <xf numFmtId="49" fontId="68" fillId="8" borderId="4" xfId="1" applyNumberFormat="1" applyFont="1" applyFill="1" applyBorder="1" applyAlignment="1">
      <alignment horizontal="center" vertical="center"/>
    </xf>
    <xf numFmtId="164" fontId="80" fillId="8" borderId="4" xfId="2" applyNumberFormat="1" applyFont="1" applyFill="1" applyBorder="1" applyAlignment="1">
      <alignment horizontal="center" vertical="center" wrapText="1"/>
    </xf>
    <xf numFmtId="165" fontId="85" fillId="8" borderId="4" xfId="1" applyNumberFormat="1" applyFont="1" applyFill="1" applyBorder="1" applyAlignment="1">
      <alignment horizontal="center" vertical="center" wrapText="1"/>
    </xf>
    <xf numFmtId="0" fontId="73" fillId="8" borderId="0" xfId="1" applyFont="1" applyFill="1"/>
    <xf numFmtId="49" fontId="92" fillId="9" borderId="4" xfId="1" applyNumberFormat="1" applyFont="1" applyFill="1" applyBorder="1" applyAlignment="1">
      <alignment horizontal="center" vertical="center"/>
    </xf>
    <xf numFmtId="167" fontId="80" fillId="9" borderId="4" xfId="1" applyNumberFormat="1" applyFont="1" applyFill="1" applyBorder="1" applyAlignment="1">
      <alignment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165" fontId="15" fillId="9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9" borderId="0" xfId="1" applyFont="1" applyFill="1"/>
    <xf numFmtId="49" fontId="60" fillId="9" borderId="4" xfId="1" applyNumberFormat="1" applyFont="1" applyFill="1" applyBorder="1" applyAlignment="1">
      <alignment horizontal="center" vertical="center"/>
    </xf>
    <xf numFmtId="167" fontId="41" fillId="9" borderId="4" xfId="1" applyNumberFormat="1" applyFont="1" applyFill="1" applyBorder="1" applyAlignment="1">
      <alignment vertical="center" wrapText="1"/>
    </xf>
    <xf numFmtId="165" fontId="41" fillId="9" borderId="4" xfId="1" applyNumberFormat="1" applyFont="1" applyFill="1" applyBorder="1" applyAlignment="1">
      <alignment horizontal="center" vertical="center" wrapText="1"/>
    </xf>
    <xf numFmtId="0" fontId="29" fillId="9" borderId="0" xfId="1" applyFont="1" applyFill="1"/>
    <xf numFmtId="49" fontId="68" fillId="9" borderId="4" xfId="1" applyNumberFormat="1" applyFont="1" applyFill="1" applyBorder="1" applyAlignment="1">
      <alignment horizontal="center" vertical="center"/>
    </xf>
    <xf numFmtId="167" fontId="19" fillId="9" borderId="4" xfId="1" applyNumberFormat="1" applyFont="1" applyFill="1" applyBorder="1" applyAlignment="1">
      <alignment horizontal="left" vertical="center" wrapText="1"/>
    </xf>
    <xf numFmtId="165" fontId="17" fillId="9" borderId="4" xfId="1" applyNumberFormat="1" applyFont="1" applyFill="1" applyBorder="1" applyAlignment="1">
      <alignment horizontal="center" vertical="center" wrapText="1"/>
    </xf>
    <xf numFmtId="0" fontId="36" fillId="9" borderId="0" xfId="1" applyFont="1" applyFill="1"/>
    <xf numFmtId="166" fontId="50" fillId="9" borderId="4" xfId="3" applyNumberFormat="1" applyFont="1" applyFill="1" applyBorder="1" applyAlignment="1">
      <alignment horizontal="center"/>
    </xf>
    <xf numFmtId="166" fontId="28" fillId="9" borderId="4" xfId="3" applyNumberFormat="1" applyFont="1" applyFill="1" applyBorder="1" applyAlignment="1">
      <alignment horizontal="left"/>
    </xf>
    <xf numFmtId="165" fontId="28" fillId="9" borderId="4" xfId="3" applyNumberFormat="1" applyFont="1" applyFill="1" applyBorder="1" applyAlignment="1">
      <alignment horizontal="center"/>
    </xf>
    <xf numFmtId="49" fontId="4" fillId="9" borderId="4" xfId="1" applyNumberFormat="1" applyFont="1" applyFill="1" applyBorder="1" applyAlignment="1">
      <alignment horizontal="center"/>
    </xf>
    <xf numFmtId="0" fontId="6" fillId="9" borderId="4" xfId="1" applyFont="1" applyFill="1" applyBorder="1"/>
    <xf numFmtId="165" fontId="6" fillId="9" borderId="4" xfId="1" applyNumberFormat="1" applyFont="1" applyFill="1" applyBorder="1"/>
    <xf numFmtId="164" fontId="6" fillId="9" borderId="4" xfId="1" applyNumberFormat="1" applyFont="1" applyFill="1" applyBorder="1"/>
    <xf numFmtId="0" fontId="3" fillId="9" borderId="0" xfId="1" applyFill="1"/>
    <xf numFmtId="49" fontId="128" fillId="9" borderId="4" xfId="1" applyNumberFormat="1" applyFont="1" applyFill="1" applyBorder="1" applyAlignment="1">
      <alignment horizontal="center" vertical="center"/>
    </xf>
    <xf numFmtId="167" fontId="124" fillId="9" borderId="4" xfId="1" applyNumberFormat="1" applyFont="1" applyFill="1" applyBorder="1" applyAlignment="1">
      <alignment vertical="center" wrapText="1"/>
    </xf>
    <xf numFmtId="165" fontId="124" fillId="9" borderId="4" xfId="1" applyNumberFormat="1" applyFont="1" applyFill="1" applyBorder="1" applyAlignment="1">
      <alignment horizontal="center" vertical="center" wrapText="1"/>
    </xf>
    <xf numFmtId="164" fontId="124" fillId="9" borderId="4" xfId="1" applyNumberFormat="1" applyFont="1" applyFill="1" applyBorder="1" applyAlignment="1">
      <alignment horizontal="center" vertical="center" wrapText="1"/>
    </xf>
    <xf numFmtId="164" fontId="129" fillId="9" borderId="4" xfId="1" applyNumberFormat="1" applyFont="1" applyFill="1" applyBorder="1" applyAlignment="1">
      <alignment horizontal="center" vertical="center" wrapText="1"/>
    </xf>
    <xf numFmtId="0" fontId="136" fillId="9" borderId="0" xfId="1" applyFont="1" applyFill="1"/>
    <xf numFmtId="166" fontId="85" fillId="9" borderId="4" xfId="1" applyNumberFormat="1" applyFont="1" applyFill="1" applyBorder="1" applyAlignment="1">
      <alignment horizontal="center" vertical="center"/>
    </xf>
    <xf numFmtId="166" fontId="80" fillId="9" borderId="4" xfId="1" applyNumberFormat="1" applyFont="1" applyFill="1" applyBorder="1" applyAlignment="1">
      <alignment horizontal="center" vertical="center" wrapText="1"/>
    </xf>
    <xf numFmtId="0" fontId="58" fillId="9" borderId="4" xfId="1" applyFont="1" applyFill="1" applyBorder="1"/>
    <xf numFmtId="165" fontId="112" fillId="8" borderId="4" xfId="2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19" fillId="8" borderId="4" xfId="1" applyNumberFormat="1" applyFont="1" applyFill="1" applyBorder="1" applyAlignment="1">
      <alignment horizontal="center" vertical="center" wrapText="1"/>
    </xf>
    <xf numFmtId="165" fontId="39" fillId="8" borderId="4" xfId="1" applyNumberFormat="1" applyFont="1" applyFill="1" applyBorder="1" applyAlignment="1">
      <alignment horizontal="center" vertical="center" wrapText="1"/>
    </xf>
    <xf numFmtId="165" fontId="112" fillId="8" borderId="4" xfId="2" applyNumberFormat="1" applyFont="1" applyFill="1" applyBorder="1" applyAlignment="1">
      <alignment horizontal="center" vertical="center" wrapText="1"/>
    </xf>
    <xf numFmtId="4" fontId="19" fillId="8" borderId="4" xfId="1" applyNumberFormat="1" applyFont="1" applyFill="1" applyBorder="1" applyAlignment="1">
      <alignment horizontal="center" vertical="center" wrapText="1"/>
    </xf>
    <xf numFmtId="4" fontId="39" fillId="8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 wrapText="1"/>
    </xf>
    <xf numFmtId="49" fontId="148" fillId="8" borderId="4" xfId="1" applyNumberFormat="1" applyFont="1" applyFill="1" applyBorder="1" applyAlignment="1">
      <alignment horizontal="center" vertical="center"/>
    </xf>
    <xf numFmtId="166" fontId="81" fillId="7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166" fontId="139" fillId="0" borderId="4" xfId="1" applyNumberFormat="1" applyFont="1" applyFill="1" applyBorder="1" applyAlignment="1">
      <alignment horizontal="center" vertical="center"/>
    </xf>
    <xf numFmtId="166" fontId="126" fillId="0" borderId="4" xfId="1" applyNumberFormat="1" applyFont="1" applyFill="1" applyBorder="1" applyAlignment="1">
      <alignment horizontal="center" vertical="center"/>
    </xf>
    <xf numFmtId="165" fontId="182" fillId="0" borderId="4" xfId="1" applyNumberFormat="1" applyFont="1" applyFill="1" applyBorder="1" applyAlignment="1">
      <alignment horizontal="center" vertical="center" wrapText="1"/>
    </xf>
    <xf numFmtId="166" fontId="181" fillId="0" borderId="4" xfId="1" applyNumberFormat="1" applyFont="1" applyFill="1" applyBorder="1" applyAlignment="1">
      <alignment horizontal="center" vertical="center"/>
    </xf>
    <xf numFmtId="0" fontId="183" fillId="0" borderId="0" xfId="1" applyFont="1" applyFill="1"/>
    <xf numFmtId="166" fontId="88" fillId="0" borderId="4" xfId="1" applyNumberFormat="1" applyFont="1" applyFill="1" applyBorder="1" applyAlignment="1">
      <alignment horizontal="center" vertical="center"/>
    </xf>
    <xf numFmtId="49" fontId="184" fillId="0" borderId="0" xfId="1" applyNumberFormat="1" applyFont="1"/>
    <xf numFmtId="165" fontId="80" fillId="0" borderId="4" xfId="2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/>
    </xf>
    <xf numFmtId="0" fontId="185" fillId="8" borderId="0" xfId="1" applyFont="1" applyFill="1"/>
    <xf numFmtId="165" fontId="140" fillId="8" borderId="4" xfId="1" applyNumberFormat="1" applyFont="1" applyFill="1" applyBorder="1" applyAlignment="1">
      <alignment horizontal="center" vertical="center" wrapText="1"/>
    </xf>
    <xf numFmtId="166" fontId="139" fillId="8" borderId="4" xfId="1" applyNumberFormat="1" applyFont="1" applyFill="1" applyBorder="1" applyAlignment="1">
      <alignment horizontal="center" vertical="center"/>
    </xf>
    <xf numFmtId="166" fontId="139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5" fillId="0" borderId="0" xfId="1" applyNumberFormat="1" applyFont="1" applyFill="1" applyBorder="1" applyAlignment="1">
      <alignment horizontal="center" vertical="center"/>
    </xf>
    <xf numFmtId="164" fontId="87" fillId="0" borderId="4" xfId="1" applyNumberFormat="1" applyFont="1" applyFill="1" applyBorder="1" applyAlignment="1">
      <alignment horizontal="left" vertical="center" wrapText="1"/>
    </xf>
    <xf numFmtId="164" fontId="81" fillId="0" borderId="4" xfId="1" applyNumberFormat="1" applyFont="1" applyFill="1" applyBorder="1" applyAlignment="1">
      <alignment horizontal="left" vertical="center" wrapText="1"/>
    </xf>
    <xf numFmtId="0" fontId="71" fillId="0" borderId="0" xfId="1" applyFont="1"/>
    <xf numFmtId="0" fontId="83" fillId="0" borderId="4" xfId="2" applyFont="1" applyBorder="1" applyAlignment="1">
      <alignment horizontal="center" vertical="center" wrapText="1"/>
    </xf>
    <xf numFmtId="0" fontId="71" fillId="0" borderId="2" xfId="1" applyFont="1" applyFill="1" applyBorder="1"/>
    <xf numFmtId="165" fontId="129" fillId="0" borderId="4" xfId="1" applyNumberFormat="1" applyFont="1" applyFill="1" applyBorder="1" applyAlignment="1">
      <alignment horizontal="center" vertical="center" wrapText="1"/>
    </xf>
    <xf numFmtId="164" fontId="113" fillId="0" borderId="4" xfId="1" applyNumberFormat="1" applyFont="1" applyFill="1" applyBorder="1" applyAlignment="1">
      <alignment horizontal="center" vertical="center" wrapText="1"/>
    </xf>
    <xf numFmtId="49" fontId="95" fillId="0" borderId="0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 applyBorder="1" applyAlignment="1">
      <alignment horizontal="center" vertical="center" wrapText="1"/>
    </xf>
    <xf numFmtId="167" fontId="85" fillId="0" borderId="0" xfId="1" applyNumberFormat="1" applyFont="1" applyFill="1" applyBorder="1" applyAlignment="1">
      <alignment horizontal="left" vertical="center" wrapText="1"/>
    </xf>
    <xf numFmtId="164" fontId="85" fillId="0" borderId="0" xfId="1" applyNumberFormat="1" applyFont="1" applyFill="1" applyBorder="1" applyAlignment="1">
      <alignment horizontal="center" vertical="center" wrapText="1"/>
    </xf>
    <xf numFmtId="164" fontId="81" fillId="0" borderId="4" xfId="3" applyNumberFormat="1" applyFont="1" applyFill="1" applyBorder="1" applyAlignment="1">
      <alignment horizontal="center" vertical="center"/>
    </xf>
    <xf numFmtId="164" fontId="139" fillId="0" borderId="4" xfId="1" applyNumberFormat="1" applyFont="1" applyFill="1" applyBorder="1" applyAlignment="1">
      <alignment horizontal="center" vertical="center"/>
    </xf>
    <xf numFmtId="164" fontId="174" fillId="0" borderId="4" xfId="1" applyNumberFormat="1" applyFont="1" applyFill="1" applyBorder="1" applyAlignment="1">
      <alignment horizontal="center" vertical="center"/>
    </xf>
    <xf numFmtId="164" fontId="126" fillId="0" borderId="4" xfId="1" applyNumberFormat="1" applyFont="1" applyFill="1" applyBorder="1" applyAlignment="1">
      <alignment horizontal="center" vertical="center"/>
    </xf>
    <xf numFmtId="164" fontId="182" fillId="0" borderId="4" xfId="1" applyNumberFormat="1" applyFont="1" applyFill="1" applyBorder="1" applyAlignment="1">
      <alignment horizontal="center" vertical="center" wrapText="1"/>
    </xf>
    <xf numFmtId="164" fontId="142" fillId="0" borderId="4" xfId="1" applyNumberFormat="1" applyFont="1" applyFill="1" applyBorder="1" applyAlignment="1">
      <alignment horizontal="center" vertical="center" wrapText="1"/>
    </xf>
    <xf numFmtId="164" fontId="81" fillId="4" borderId="4" xfId="1" quotePrefix="1" applyNumberFormat="1" applyFont="1" applyFill="1" applyBorder="1" applyAlignment="1">
      <alignment horizontal="center" vertical="center" wrapText="1"/>
    </xf>
    <xf numFmtId="164" fontId="16" fillId="4" borderId="4" xfId="1" quotePrefix="1" applyNumberFormat="1" applyFont="1" applyFill="1" applyBorder="1" applyAlignment="1">
      <alignment horizontal="center" vertical="center" wrapText="1"/>
    </xf>
    <xf numFmtId="164" fontId="39" fillId="4" borderId="4" xfId="1" quotePrefix="1" applyNumberFormat="1" applyFont="1" applyFill="1" applyBorder="1" applyAlignment="1">
      <alignment horizontal="center" vertical="center" wrapText="1"/>
    </xf>
    <xf numFmtId="164" fontId="81" fillId="4" borderId="4" xfId="1" applyNumberFormat="1" applyFont="1" applyFill="1" applyBorder="1" applyAlignment="1">
      <alignment horizontal="center" vertical="center" wrapText="1"/>
    </xf>
    <xf numFmtId="164" fontId="27" fillId="4" borderId="4" xfId="1" applyNumberFormat="1" applyFont="1" applyFill="1" applyBorder="1" applyAlignment="1">
      <alignment horizontal="center" vertical="center" wrapText="1"/>
    </xf>
    <xf numFmtId="164" fontId="96" fillId="4" borderId="4" xfId="1" applyNumberFormat="1" applyFont="1" applyFill="1" applyBorder="1" applyAlignment="1">
      <alignment horizontal="center" vertical="center" wrapText="1"/>
    </xf>
    <xf numFmtId="164" fontId="26" fillId="4" borderId="4" xfId="1" applyNumberFormat="1" applyFont="1" applyFill="1" applyBorder="1" applyAlignment="1">
      <alignment horizontal="center" vertical="center" wrapText="1"/>
    </xf>
    <xf numFmtId="164" fontId="126" fillId="6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7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87" fillId="2" borderId="4" xfId="1" applyNumberFormat="1" applyFont="1" applyFill="1" applyBorder="1" applyAlignment="1">
      <alignment horizontal="center" vertical="center" wrapText="1"/>
    </xf>
    <xf numFmtId="164" fontId="70" fillId="2" borderId="4" xfId="1" applyNumberFormat="1" applyFont="1" applyFill="1" applyBorder="1" applyAlignment="1">
      <alignment horizontal="center" vertical="center" wrapText="1"/>
    </xf>
    <xf numFmtId="164" fontId="81" fillId="2" borderId="4" xfId="1" applyNumberFormat="1" applyFont="1" applyFill="1" applyBorder="1" applyAlignment="1">
      <alignment horizontal="center" vertical="center" wrapText="1"/>
    </xf>
    <xf numFmtId="164" fontId="27" fillId="2" borderId="4" xfId="1" applyNumberFormat="1" applyFont="1" applyFill="1" applyBorder="1" applyAlignment="1">
      <alignment horizontal="center" vertical="center" wrapText="1"/>
    </xf>
    <xf numFmtId="164" fontId="56" fillId="0" borderId="4" xfId="1" applyNumberFormat="1" applyFont="1" applyFill="1" applyBorder="1" applyAlignment="1">
      <alignment horizontal="center" vertical="center" wrapText="1"/>
    </xf>
    <xf numFmtId="164" fontId="113" fillId="8" borderId="4" xfId="1" applyNumberFormat="1" applyFont="1" applyFill="1" applyBorder="1" applyAlignment="1">
      <alignment horizontal="center" vertical="center" wrapText="1"/>
    </xf>
    <xf numFmtId="164" fontId="126" fillId="7" borderId="4" xfId="1" applyNumberFormat="1" applyFont="1" applyFill="1" applyBorder="1" applyAlignment="1">
      <alignment horizontal="center" vertical="center" wrapText="1"/>
    </xf>
    <xf numFmtId="164" fontId="114" fillId="8" borderId="4" xfId="1" applyNumberFormat="1" applyFont="1" applyFill="1" applyBorder="1" applyAlignment="1">
      <alignment horizontal="center" vertical="center" wrapText="1"/>
    </xf>
    <xf numFmtId="164" fontId="126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Border="1" applyAlignment="1">
      <alignment horizontal="center" vertical="center" wrapText="1"/>
    </xf>
    <xf numFmtId="164" fontId="153" fillId="0" borderId="4" xfId="1" applyNumberFormat="1" applyFont="1" applyFill="1" applyBorder="1" applyAlignment="1">
      <alignment horizontal="center" vertical="center" wrapText="1"/>
    </xf>
    <xf numFmtId="164" fontId="24" fillId="0" borderId="4" xfId="1" applyNumberFormat="1" applyFont="1" applyFill="1" applyBorder="1" applyAlignment="1">
      <alignment horizontal="center" vertical="center" wrapText="1"/>
    </xf>
    <xf numFmtId="164" fontId="39" fillId="0" borderId="4" xfId="1" quotePrefix="1" applyNumberFormat="1" applyFont="1" applyFill="1" applyBorder="1" applyAlignment="1">
      <alignment horizontal="center" vertical="center" wrapText="1"/>
    </xf>
    <xf numFmtId="164" fontId="85" fillId="0" borderId="4" xfId="1" quotePrefix="1" applyNumberFormat="1" applyFont="1" applyFill="1" applyBorder="1" applyAlignment="1">
      <alignment horizontal="center" vertical="center" wrapText="1"/>
    </xf>
    <xf numFmtId="164" fontId="88" fillId="0" borderId="4" xfId="1" applyNumberFormat="1" applyFont="1" applyFill="1" applyBorder="1" applyAlignment="1">
      <alignment horizontal="center" vertical="center" wrapText="1"/>
    </xf>
    <xf numFmtId="164" fontId="27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quotePrefix="1" applyNumberFormat="1" applyFont="1" applyFill="1" applyBorder="1" applyAlignment="1">
      <alignment horizontal="center" vertical="center" wrapText="1"/>
    </xf>
    <xf numFmtId="164" fontId="126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applyNumberFormat="1" applyFont="1" applyFill="1" applyBorder="1" applyAlignment="1">
      <alignment horizontal="center" vertical="center" wrapText="1"/>
    </xf>
    <xf numFmtId="164" fontId="13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137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 wrapText="1"/>
    </xf>
    <xf numFmtId="164" fontId="140" fillId="8" borderId="4" xfId="1" applyNumberFormat="1" applyFont="1" applyFill="1" applyBorder="1" applyAlignment="1">
      <alignment horizontal="center" vertical="center" wrapText="1"/>
    </xf>
    <xf numFmtId="164" fontId="159" fillId="0" borderId="4" xfId="1" applyNumberFormat="1" applyFont="1" applyFill="1" applyBorder="1" applyAlignment="1">
      <alignment horizontal="center" vertical="center" wrapText="1"/>
    </xf>
    <xf numFmtId="164" fontId="63" fillId="7" borderId="4" xfId="1" applyNumberFormat="1" applyFont="1" applyFill="1" applyBorder="1"/>
    <xf numFmtId="164" fontId="58" fillId="7" borderId="0" xfId="1" applyNumberFormat="1" applyFont="1" applyFill="1"/>
    <xf numFmtId="164" fontId="85" fillId="8" borderId="4" xfId="1" applyNumberFormat="1" applyFont="1" applyFill="1" applyBorder="1" applyAlignment="1">
      <alignment horizontal="center" vertical="center" wrapText="1"/>
    </xf>
    <xf numFmtId="164" fontId="84" fillId="8" borderId="4" xfId="1" applyNumberFormat="1" applyFont="1" applyFill="1" applyBorder="1" applyAlignment="1">
      <alignment horizontal="center" vertical="center" wrapText="1"/>
    </xf>
    <xf numFmtId="164" fontId="84" fillId="7" borderId="4" xfId="1" applyNumberFormat="1" applyFont="1" applyFill="1" applyBorder="1" applyAlignment="1">
      <alignment horizontal="center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4" fontId="15" fillId="9" borderId="4" xfId="1" applyNumberFormat="1" applyFont="1" applyFill="1" applyBorder="1" applyAlignment="1">
      <alignment horizontal="center" vertical="center" wrapText="1"/>
    </xf>
    <xf numFmtId="164" fontId="41" fillId="9" borderId="4" xfId="1" applyNumberFormat="1" applyFont="1" applyFill="1" applyBorder="1" applyAlignment="1">
      <alignment horizontal="center" vertical="center" wrapText="1"/>
    </xf>
    <xf numFmtId="164" fontId="17" fillId="9" borderId="4" xfId="1" applyNumberFormat="1" applyFont="1" applyFill="1" applyBorder="1" applyAlignment="1">
      <alignment horizontal="center" vertical="center" wrapText="1"/>
    </xf>
    <xf numFmtId="164" fontId="28" fillId="9" borderId="4" xfId="3" applyNumberFormat="1" applyFont="1" applyFill="1" applyBorder="1" applyAlignment="1">
      <alignment horizontal="center"/>
    </xf>
    <xf numFmtId="164" fontId="80" fillId="7" borderId="7" xfId="1" applyNumberFormat="1" applyFont="1" applyFill="1" applyBorder="1" applyAlignment="1">
      <alignment horizontal="center" vertical="center" wrapText="1"/>
    </xf>
    <xf numFmtId="164" fontId="85" fillId="2" borderId="4" xfId="1" applyNumberFormat="1" applyFont="1" applyFill="1" applyBorder="1" applyAlignment="1">
      <alignment horizontal="center" vertical="center" wrapText="1"/>
    </xf>
    <xf numFmtId="164" fontId="126" fillId="2" borderId="4" xfId="1" applyNumberFormat="1" applyFont="1" applyFill="1" applyBorder="1" applyAlignment="1">
      <alignment horizontal="center" vertical="center" wrapText="1"/>
    </xf>
    <xf numFmtId="164" fontId="153" fillId="2" borderId="4" xfId="1" applyNumberFormat="1" applyFont="1" applyFill="1" applyBorder="1" applyAlignment="1">
      <alignment horizontal="center" vertical="center" wrapText="1"/>
    </xf>
    <xf numFmtId="164" fontId="83" fillId="2" borderId="4" xfId="1" applyNumberFormat="1" applyFont="1" applyFill="1" applyBorder="1" applyAlignment="1">
      <alignment horizontal="center" vertical="center" wrapText="1"/>
    </xf>
    <xf numFmtId="164" fontId="81" fillId="2" borderId="4" xfId="1" quotePrefix="1" applyNumberFormat="1" applyFont="1" applyFill="1" applyBorder="1" applyAlignment="1">
      <alignment horizontal="center" vertical="center" wrapText="1"/>
    </xf>
    <xf numFmtId="164" fontId="96" fillId="2" borderId="4" xfId="1" applyNumberFormat="1" applyFont="1" applyFill="1" applyBorder="1" applyAlignment="1">
      <alignment horizontal="center"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164" fontId="21" fillId="2" borderId="4" xfId="1" applyNumberFormat="1" applyFont="1" applyFill="1" applyBorder="1" applyAlignment="1">
      <alignment horizontal="center" vertical="center" wrapText="1"/>
    </xf>
    <xf numFmtId="164" fontId="16" fillId="2" borderId="4" xfId="1" quotePrefix="1" applyNumberFormat="1" applyFont="1" applyFill="1" applyBorder="1" applyAlignment="1">
      <alignment horizontal="center" vertical="center" wrapText="1"/>
    </xf>
    <xf numFmtId="164" fontId="10" fillId="2" borderId="4" xfId="1" applyNumberFormat="1" applyFont="1" applyFill="1" applyBorder="1" applyAlignment="1">
      <alignment horizontal="center" vertical="center" wrapText="1"/>
    </xf>
    <xf numFmtId="164" fontId="24" fillId="2" borderId="4" xfId="1" applyNumberFormat="1" applyFont="1" applyFill="1" applyBorder="1" applyAlignment="1">
      <alignment horizontal="center" vertical="center" wrapText="1"/>
    </xf>
    <xf numFmtId="164" fontId="39" fillId="2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left" vertical="center" wrapText="1"/>
    </xf>
    <xf numFmtId="165" fontId="26" fillId="0" borderId="4" xfId="2" applyNumberFormat="1" applyFont="1" applyFill="1" applyBorder="1" applyAlignment="1">
      <alignment horizontal="center" vertical="center" wrapText="1"/>
    </xf>
    <xf numFmtId="49" fontId="180" fillId="0" borderId="0" xfId="1" applyNumberFormat="1" applyFont="1" applyFill="1"/>
    <xf numFmtId="164" fontId="26" fillId="0" borderId="4" xfId="2" applyNumberFormat="1" applyFont="1" applyFill="1" applyBorder="1" applyAlignment="1">
      <alignment horizontal="center" vertical="center" wrapText="1"/>
    </xf>
    <xf numFmtId="165" fontId="26" fillId="0" borderId="0" xfId="2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86" fillId="0" borderId="0" xfId="1" applyNumberFormat="1" applyFont="1"/>
    <xf numFmtId="49" fontId="187" fillId="0" borderId="4" xfId="1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4" fontId="189" fillId="0" borderId="4" xfId="1" applyNumberFormat="1" applyFont="1" applyFill="1" applyBorder="1" applyAlignment="1">
      <alignment horizontal="center" vertical="center" wrapText="1"/>
    </xf>
    <xf numFmtId="166" fontId="188" fillId="0" borderId="4" xfId="1" applyNumberFormat="1" applyFont="1" applyFill="1" applyBorder="1" applyAlignment="1">
      <alignment horizontal="center" vertical="center"/>
    </xf>
    <xf numFmtId="165" fontId="189" fillId="0" borderId="4" xfId="1" applyNumberFormat="1" applyFont="1" applyFill="1" applyBorder="1" applyAlignment="1">
      <alignment horizontal="center" vertical="center" wrapText="1"/>
    </xf>
    <xf numFmtId="0" fontId="190" fillId="0" borderId="0" xfId="1" applyFont="1" applyFill="1"/>
    <xf numFmtId="0" fontId="191" fillId="0" borderId="0" xfId="1" applyFont="1" applyFill="1"/>
    <xf numFmtId="166" fontId="86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6" fontId="89" fillId="0" borderId="4" xfId="1" applyNumberFormat="1" applyFont="1" applyFill="1" applyBorder="1" applyAlignment="1">
      <alignment horizontal="center" vertical="center"/>
    </xf>
    <xf numFmtId="0" fontId="83" fillId="0" borderId="5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Border="1" applyAlignment="1">
      <alignment horizontal="center" vertical="center"/>
    </xf>
    <xf numFmtId="164" fontId="25" fillId="0" borderId="4" xfId="1" applyNumberFormat="1" applyFont="1" applyFill="1" applyBorder="1" applyAlignment="1">
      <alignment horizontal="center" vertical="center"/>
    </xf>
    <xf numFmtId="164" fontId="10" fillId="8" borderId="4" xfId="1" applyNumberFormat="1" applyFont="1" applyFill="1" applyBorder="1" applyAlignment="1">
      <alignment horizontal="center" vertical="center" wrapText="1"/>
    </xf>
    <xf numFmtId="164" fontId="113" fillId="7" borderId="4" xfId="1" applyNumberFormat="1" applyFont="1" applyFill="1" applyBorder="1" applyAlignment="1">
      <alignment horizontal="center" vertical="center" wrapText="1"/>
    </xf>
    <xf numFmtId="164" fontId="105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164" fontId="112" fillId="0" borderId="4" xfId="1" applyNumberFormat="1" applyFont="1" applyFill="1" applyBorder="1" applyAlignment="1">
      <alignment horizontal="center" vertical="center" wrapText="1"/>
    </xf>
    <xf numFmtId="164" fontId="85" fillId="5" borderId="4" xfId="1" applyNumberFormat="1" applyFont="1" applyFill="1" applyBorder="1" applyAlignment="1">
      <alignment horizontal="center" vertical="center" wrapText="1"/>
    </xf>
    <xf numFmtId="164" fontId="44" fillId="0" borderId="0" xfId="1" applyNumberFormat="1" applyFont="1" applyFill="1" applyAlignment="1">
      <alignment vertical="center" wrapText="1"/>
    </xf>
    <xf numFmtId="164" fontId="85" fillId="10" borderId="4" xfId="1" applyNumberFormat="1" applyFont="1" applyFill="1" applyBorder="1" applyAlignment="1">
      <alignment horizontal="center" vertical="center" wrapText="1"/>
    </xf>
    <xf numFmtId="164" fontId="87" fillId="10" borderId="4" xfId="1" applyNumberFormat="1" applyFont="1" applyFill="1" applyBorder="1" applyAlignment="1">
      <alignment horizontal="center" vertical="center" wrapText="1"/>
    </xf>
    <xf numFmtId="164" fontId="81" fillId="10" borderId="4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Fill="1" applyBorder="1" applyAlignment="1">
      <alignment horizontal="center" vertical="center"/>
    </xf>
    <xf numFmtId="164" fontId="113" fillId="10" borderId="4" xfId="1" applyNumberFormat="1" applyFont="1" applyFill="1" applyBorder="1" applyAlignment="1">
      <alignment horizontal="center" vertical="center" wrapText="1"/>
    </xf>
    <xf numFmtId="164" fontId="94" fillId="10" borderId="4" xfId="1" applyNumberFormat="1" applyFont="1" applyFill="1" applyBorder="1" applyAlignment="1">
      <alignment horizontal="center" vertical="center" wrapText="1"/>
    </xf>
    <xf numFmtId="164" fontId="96" fillId="10" borderId="4" xfId="1" applyNumberFormat="1" applyFont="1" applyFill="1" applyBorder="1" applyAlignment="1">
      <alignment horizontal="center" vertical="center" wrapText="1"/>
    </xf>
    <xf numFmtId="164" fontId="80" fillId="10" borderId="4" xfId="1" applyNumberFormat="1" applyFont="1" applyFill="1" applyBorder="1" applyAlignment="1">
      <alignment horizontal="center" vertical="center" wrapText="1"/>
    </xf>
    <xf numFmtId="164" fontId="10" fillId="10" borderId="4" xfId="1" applyNumberFormat="1" applyFont="1" applyFill="1" applyBorder="1" applyAlignment="1">
      <alignment horizontal="center" vertical="center" wrapText="1"/>
    </xf>
    <xf numFmtId="0" fontId="192" fillId="0" borderId="0" xfId="1" applyFont="1" applyFill="1"/>
    <xf numFmtId="49" fontId="193" fillId="0" borderId="4" xfId="1" applyNumberFormat="1" applyFont="1" applyFill="1" applyBorder="1" applyAlignment="1">
      <alignment horizontal="center" vertical="center" wrapText="1"/>
    </xf>
    <xf numFmtId="167" fontId="194" fillId="0" borderId="5" xfId="1" applyNumberFormat="1" applyFont="1" applyFill="1" applyBorder="1" applyAlignment="1">
      <alignment horizontal="left" vertical="center" wrapText="1"/>
    </xf>
    <xf numFmtId="164" fontId="195" fillId="0" borderId="4" xfId="1" applyNumberFormat="1" applyFont="1" applyFill="1" applyBorder="1" applyAlignment="1">
      <alignment horizontal="center" vertical="center" wrapText="1"/>
    </xf>
    <xf numFmtId="164" fontId="195" fillId="10" borderId="4" xfId="1" applyNumberFormat="1" applyFont="1" applyFill="1" applyBorder="1" applyAlignment="1">
      <alignment horizontal="center" vertical="center" wrapText="1"/>
    </xf>
    <xf numFmtId="166" fontId="194" fillId="0" borderId="4" xfId="1" applyNumberFormat="1" applyFont="1" applyFill="1" applyBorder="1" applyAlignment="1">
      <alignment horizontal="center" vertical="center"/>
    </xf>
    <xf numFmtId="165" fontId="195" fillId="0" borderId="4" xfId="1" applyNumberFormat="1" applyFont="1" applyFill="1" applyBorder="1" applyAlignment="1">
      <alignment horizontal="center" vertical="center" wrapText="1"/>
    </xf>
    <xf numFmtId="164" fontId="26" fillId="10" borderId="4" xfId="1" applyNumberFormat="1" applyFont="1" applyFill="1" applyBorder="1" applyAlignment="1">
      <alignment horizontal="center" vertical="center" wrapText="1"/>
    </xf>
    <xf numFmtId="165" fontId="19" fillId="10" borderId="4" xfId="1" applyNumberFormat="1" applyFont="1" applyFill="1" applyBorder="1" applyAlignment="1">
      <alignment horizontal="center" vertical="center" wrapText="1"/>
    </xf>
    <xf numFmtId="164" fontId="13" fillId="2" borderId="4" xfId="1" applyNumberFormat="1" applyFont="1" applyFill="1" applyBorder="1" applyAlignment="1">
      <alignment horizontal="center" vertical="center"/>
    </xf>
    <xf numFmtId="164" fontId="81" fillId="2" borderId="4" xfId="1" applyNumberFormat="1" applyFont="1" applyFill="1" applyBorder="1" applyAlignment="1">
      <alignment horizontal="center" vertical="center"/>
    </xf>
    <xf numFmtId="164" fontId="85" fillId="2" borderId="4" xfId="1" applyNumberFormat="1" applyFont="1" applyFill="1" applyBorder="1" applyAlignment="1">
      <alignment horizontal="center" vertical="center"/>
    </xf>
    <xf numFmtId="164" fontId="89" fillId="2" borderId="4" xfId="1" applyNumberFormat="1" applyFont="1" applyFill="1" applyBorder="1" applyAlignment="1">
      <alignment horizontal="center" vertical="center"/>
    </xf>
    <xf numFmtId="164" fontId="88" fillId="2" borderId="4" xfId="1" applyNumberFormat="1" applyFont="1" applyFill="1" applyBorder="1" applyAlignment="1">
      <alignment horizontal="center" vertical="center"/>
    </xf>
    <xf numFmtId="164" fontId="20" fillId="2" borderId="4" xfId="1" applyNumberFormat="1" applyFont="1" applyFill="1" applyBorder="1" applyAlignment="1">
      <alignment horizontal="center" vertical="center" wrapText="1"/>
    </xf>
    <xf numFmtId="164" fontId="124" fillId="2" borderId="4" xfId="1" applyNumberFormat="1" applyFont="1" applyFill="1" applyBorder="1" applyAlignment="1">
      <alignment horizontal="center" vertical="center" wrapText="1"/>
    </xf>
    <xf numFmtId="164" fontId="104" fillId="2" borderId="4" xfId="1" applyNumberFormat="1" applyFont="1" applyFill="1" applyBorder="1" applyAlignment="1">
      <alignment horizontal="center" vertical="center" wrapText="1"/>
    </xf>
    <xf numFmtId="164" fontId="113" fillId="2" borderId="4" xfId="1" applyNumberFormat="1" applyFont="1" applyFill="1" applyBorder="1" applyAlignment="1">
      <alignment horizontal="center" vertical="center" wrapText="1"/>
    </xf>
    <xf numFmtId="164" fontId="105" fillId="2" borderId="4" xfId="1" applyNumberFormat="1" applyFont="1" applyFill="1" applyBorder="1" applyAlignment="1">
      <alignment horizontal="center" vertical="center" wrapText="1"/>
    </xf>
    <xf numFmtId="164" fontId="94" fillId="2" borderId="4" xfId="1" applyNumberFormat="1" applyFont="1" applyFill="1" applyBorder="1" applyAlignment="1">
      <alignment horizontal="center" vertical="center" wrapText="1"/>
    </xf>
    <xf numFmtId="164" fontId="19" fillId="2" borderId="4" xfId="1" applyNumberFormat="1" applyFont="1" applyFill="1" applyBorder="1" applyAlignment="1">
      <alignment horizontal="center" vertical="center" wrapText="1"/>
    </xf>
    <xf numFmtId="164" fontId="112" fillId="2" borderId="4" xfId="2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44" fillId="2" borderId="0" xfId="1" applyNumberFormat="1" applyFont="1" applyFill="1" applyAlignment="1">
      <alignment vertical="center" wrapText="1"/>
    </xf>
    <xf numFmtId="164" fontId="113" fillId="11" borderId="4" xfId="1" applyNumberFormat="1" applyFont="1" applyFill="1" applyBorder="1" applyAlignment="1">
      <alignment horizontal="center" vertical="center" wrapText="1"/>
    </xf>
    <xf numFmtId="165" fontId="81" fillId="11" borderId="4" xfId="1" applyNumberFormat="1" applyFont="1" applyFill="1" applyBorder="1" applyAlignment="1">
      <alignment horizontal="center" vertical="center" wrapText="1"/>
    </xf>
    <xf numFmtId="164" fontId="87" fillId="11" borderId="4" xfId="1" applyNumberFormat="1" applyFont="1" applyFill="1" applyBorder="1" applyAlignment="1">
      <alignment horizontal="center" vertical="center" wrapText="1"/>
    </xf>
    <xf numFmtId="164" fontId="81" fillId="11" borderId="4" xfId="1" applyNumberFormat="1" applyFont="1" applyFill="1" applyBorder="1" applyAlignment="1">
      <alignment horizontal="center" vertical="center" wrapText="1"/>
    </xf>
    <xf numFmtId="165" fontId="113" fillId="10" borderId="4" xfId="1" applyNumberFormat="1" applyFont="1" applyFill="1" applyBorder="1" applyAlignment="1">
      <alignment horizontal="center" vertical="center" wrapText="1"/>
    </xf>
    <xf numFmtId="164" fontId="96" fillId="11" borderId="4" xfId="1" applyNumberFormat="1" applyFont="1" applyFill="1" applyBorder="1" applyAlignment="1">
      <alignment horizontal="center" vertical="center" wrapText="1"/>
    </xf>
    <xf numFmtId="165" fontId="85" fillId="11" borderId="4" xfId="1" applyNumberFormat="1" applyFont="1" applyFill="1" applyBorder="1" applyAlignment="1">
      <alignment horizontal="center" vertical="center" wrapText="1"/>
    </xf>
    <xf numFmtId="164" fontId="140" fillId="11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7" fontId="158" fillId="0" borderId="5" xfId="1" applyNumberFormat="1" applyFont="1" applyFill="1" applyBorder="1" applyAlignment="1">
      <alignment horizontal="center" vertical="center" wrapText="1"/>
    </xf>
    <xf numFmtId="167" fontId="158" fillId="0" borderId="10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6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40" fillId="0" borderId="4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0" xfId="1" applyNumberFormat="1" applyFont="1" applyFill="1" applyAlignment="1">
      <alignment horizontal="left"/>
    </xf>
    <xf numFmtId="167" fontId="17" fillId="9" borderId="4" xfId="1" applyNumberFormat="1" applyFont="1" applyFill="1" applyBorder="1" applyAlignment="1">
      <alignment horizontal="center" vertical="center" wrapText="1"/>
    </xf>
    <xf numFmtId="49" fontId="31" fillId="0" borderId="0" xfId="1" applyNumberFormat="1" applyFont="1" applyFill="1" applyAlignment="1">
      <alignment horizontal="left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8" xfId="2" applyFont="1" applyFill="1" applyBorder="1" applyAlignment="1">
      <alignment horizontal="center" vertical="center" wrapText="1"/>
    </xf>
    <xf numFmtId="0" fontId="80" fillId="0" borderId="9" xfId="2" applyFont="1" applyFill="1" applyBorder="1" applyAlignment="1">
      <alignment horizontal="center" vertical="center" wrapText="1"/>
    </xf>
    <xf numFmtId="165" fontId="80" fillId="0" borderId="5" xfId="2" applyNumberFormat="1" applyFont="1" applyBorder="1" applyAlignment="1">
      <alignment horizontal="center" vertical="center" wrapText="1"/>
    </xf>
    <xf numFmtId="165" fontId="80" fillId="0" borderId="11" xfId="2" applyNumberFormat="1" applyFont="1" applyBorder="1" applyAlignment="1">
      <alignment horizontal="center" vertical="center" wrapText="1"/>
    </xf>
    <xf numFmtId="164" fontId="80" fillId="2" borderId="5" xfId="2" applyNumberFormat="1" applyFont="1" applyFill="1" applyBorder="1" applyAlignment="1">
      <alignment horizontal="center" vertical="center" wrapText="1"/>
    </xf>
    <xf numFmtId="164" fontId="80" fillId="2" borderId="11" xfId="2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0" fillId="5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 vertical="center" wrapText="1"/>
    </xf>
    <xf numFmtId="0" fontId="80" fillId="0" borderId="1" xfId="2" applyFont="1" applyFill="1" applyBorder="1" applyAlignment="1">
      <alignment horizontal="center" vertical="center" wrapText="1"/>
    </xf>
    <xf numFmtId="164" fontId="80" fillId="2" borderId="2" xfId="2" applyNumberFormat="1" applyFont="1" applyFill="1" applyBorder="1" applyAlignment="1">
      <alignment horizontal="center" vertical="center" wrapText="1"/>
    </xf>
    <xf numFmtId="164" fontId="80" fillId="2" borderId="9" xfId="2" applyNumberFormat="1" applyFont="1" applyFill="1" applyBorder="1" applyAlignment="1">
      <alignment horizontal="center" vertical="center" wrapText="1"/>
    </xf>
    <xf numFmtId="165" fontId="80" fillId="0" borderId="10" xfId="2" applyNumberFormat="1" applyFont="1" applyBorder="1" applyAlignment="1">
      <alignment horizontal="center" vertical="center" wrapText="1"/>
    </xf>
    <xf numFmtId="165" fontId="80" fillId="0" borderId="1" xfId="2" applyNumberFormat="1" applyFont="1" applyBorder="1" applyAlignment="1">
      <alignment horizontal="center" vertical="center" wrapText="1"/>
    </xf>
    <xf numFmtId="165" fontId="80" fillId="0" borderId="8" xfId="2" applyNumberFormat="1" applyFont="1" applyBorder="1" applyAlignment="1">
      <alignment horizontal="center" vertical="center" wrapText="1"/>
    </xf>
    <xf numFmtId="0" fontId="80" fillId="0" borderId="5" xfId="2" applyFont="1" applyFill="1" applyBorder="1" applyAlignment="1">
      <alignment horizontal="center" vertical="center" wrapText="1"/>
    </xf>
    <xf numFmtId="0" fontId="80" fillId="0" borderId="11" xfId="2" applyFont="1" applyFill="1" applyBorder="1" applyAlignment="1">
      <alignment horizontal="center" vertical="center" wrapText="1"/>
    </xf>
    <xf numFmtId="0" fontId="80" fillId="0" borderId="10" xfId="2" applyFont="1" applyFill="1" applyBorder="1" applyAlignment="1">
      <alignment horizontal="center" vertical="center" wrapText="1"/>
    </xf>
    <xf numFmtId="0" fontId="80" fillId="0" borderId="6" xfId="2" applyFont="1" applyFill="1" applyBorder="1" applyAlignment="1">
      <alignment horizontal="center" vertical="center" wrapText="1"/>
    </xf>
    <xf numFmtId="0" fontId="80" fillId="0" borderId="0" xfId="2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4" fontId="80" fillId="2" borderId="6" xfId="2" applyNumberFormat="1" applyFont="1" applyFill="1" applyBorder="1" applyAlignment="1">
      <alignment horizontal="center" vertical="center" wrapText="1"/>
    </xf>
    <xf numFmtId="164" fontId="80" fillId="2" borderId="0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167" fontId="39" fillId="0" borderId="4" xfId="1" applyNumberFormat="1" applyFont="1" applyFill="1" applyBorder="1" applyAlignment="1">
      <alignment horizontal="center" vertical="center" wrapText="1"/>
    </xf>
    <xf numFmtId="164" fontId="84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7" fontId="181" fillId="0" borderId="5" xfId="1" applyNumberFormat="1" applyFont="1" applyFill="1" applyBorder="1" applyAlignment="1">
      <alignment horizontal="center" vertical="center" wrapText="1"/>
    </xf>
    <xf numFmtId="167" fontId="181" fillId="0" borderId="10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0" fontId="80" fillId="0" borderId="11" xfId="2" applyFont="1" applyBorder="1" applyAlignment="1">
      <alignment horizontal="center" vertical="center" wrapText="1"/>
    </xf>
    <xf numFmtId="164" fontId="80" fillId="2" borderId="1" xfId="2" applyNumberFormat="1" applyFont="1" applyFill="1" applyBorder="1" applyAlignment="1">
      <alignment horizontal="center" vertical="center" wrapText="1"/>
    </xf>
    <xf numFmtId="164" fontId="80" fillId="2" borderId="8" xfId="2" applyNumberFormat="1" applyFont="1" applyFill="1" applyBorder="1" applyAlignment="1">
      <alignment horizontal="center" vertical="center" wrapText="1"/>
    </xf>
    <xf numFmtId="0" fontId="80" fillId="0" borderId="2" xfId="2" applyFont="1" applyBorder="1" applyAlignment="1">
      <alignment horizontal="center" vertical="center" wrapText="1"/>
    </xf>
    <xf numFmtId="0" fontId="80" fillId="0" borderId="9" xfId="2" applyFont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4" fontId="24" fillId="0" borderId="4" xfId="2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7" fontId="188" fillId="0" borderId="10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39" fillId="8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173" fillId="0" borderId="4" xfId="2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0" fillId="0" borderId="1" xfId="2" applyNumberFormat="1" applyFont="1" applyFill="1" applyBorder="1" applyAlignment="1">
      <alignment horizontal="center" vertical="center" wrapText="1"/>
    </xf>
    <xf numFmtId="165" fontId="80" fillId="0" borderId="8" xfId="2" applyNumberFormat="1" applyFont="1" applyFill="1" applyBorder="1" applyAlignment="1">
      <alignment horizontal="center" vertical="center" wrapText="1"/>
    </xf>
    <xf numFmtId="165" fontId="113" fillId="0" borderId="5" xfId="1" applyNumberFormat="1" applyFont="1" applyFill="1" applyBorder="1" applyAlignment="1">
      <alignment horizontal="center" vertical="center" wrapText="1"/>
    </xf>
    <xf numFmtId="165" fontId="113" fillId="0" borderId="10" xfId="1" applyNumberFormat="1" applyFont="1" applyFill="1" applyBorder="1" applyAlignment="1">
      <alignment horizontal="center" vertical="center" wrapText="1"/>
    </xf>
  </cellXfs>
  <cellStyles count="30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5;&#1086;&#1087;&#1088;&#1072;&#1074;&#1082;&#1080;%20&#1052;&#1072;&#1081;/&#1055;&#1088;&#1086;&#1077;&#1082;&#1090;%20&#1041;&#1102;&#1076;&#1078;&#1077;&#1090;&#1072;%20&#1050;&#1086;&#1084;&#1080;&#1090;&#1077;&#1090;&#1072;_2025-2027%20_&#1079;&#1072;&#1082;&#1086;&#1085;%20&#1074;%20&#1072;&#1087;&#1088;&#1077;&#1083;&#1077;_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5;&#1088;&#1086;&#1077;&#1082;&#1090;%20&#1041;&#1102;&#1076;&#1078;&#1077;&#1090;&#1072;%20&#1050;&#1086;&#1084;&#1080;&#1090;&#1077;&#1090;&#1072;_2025-2027%20(&#1047;&#1072;&#1087;&#1086;&#1083;&#1085;&#1077;&#1085;%20&#1062;&#1041;&#1044;&#1044;%2004%2007%2024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70;%20&#1053;%20_&#1057;&#1087;&#1088;&#1072;&#1074;&#1082;&#1072;%20&#1085;&#1072;%2001%2004%202025_&#1062;&#1041;&#1044;&#1044;%20%20(2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9;&#1089;&#1083;&#1086;&#1074;&#1085;&#1086;%20&#1086;&#1090;&#1086;&#1073;&#1088;&#1072;&#1085;&#1085;&#1099;&#1077;%20&#1085;&#1072;%202026-20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7.2025_&#1044;&#1044;&#1057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70;&#1053;_&#1057;&#1087;&#1088;&#1072;&#1074;&#1082;&#1072;%20&#1085;&#1072;%2001%2007%202025_&#1062;&#1041;&#1044;&#1044;%20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4.2025_&#1044;&#1044;&#105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4.2025_&#1044;&#1044;&#1057;_&#1086;&#1082;&#1086;&#1085;&#109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79">
          <cell r="AJ279">
            <v>278186.09600000002</v>
          </cell>
        </row>
        <row r="566">
          <cell r="K566">
            <v>76857.349799999996</v>
          </cell>
        </row>
        <row r="591">
          <cell r="K591">
            <v>35678.997289999999</v>
          </cell>
        </row>
        <row r="659">
          <cell r="D659">
            <v>78070.732860000004</v>
          </cell>
        </row>
        <row r="661">
          <cell r="D661">
            <v>100000</v>
          </cell>
        </row>
        <row r="663">
          <cell r="D663">
            <v>45781.516309999999</v>
          </cell>
        </row>
        <row r="722">
          <cell r="P722">
            <v>53429.937010000001</v>
          </cell>
        </row>
        <row r="723">
          <cell r="P723">
            <v>213719.74804000001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58">
          <cell r="D58">
            <v>109000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859">
          <cell r="BD859">
            <v>59.453209999999999</v>
          </cell>
        </row>
        <row r="1179">
          <cell r="BH1179">
            <v>600000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762">
          <cell r="H762">
            <v>24820</v>
          </cell>
        </row>
        <row r="764">
          <cell r="H764">
            <v>488745</v>
          </cell>
        </row>
        <row r="766">
          <cell r="H766">
            <v>0.5</v>
          </cell>
        </row>
        <row r="767">
          <cell r="H767">
            <v>27.6</v>
          </cell>
        </row>
        <row r="768">
          <cell r="H768">
            <v>230</v>
          </cell>
        </row>
        <row r="769">
          <cell r="H769">
            <v>27000</v>
          </cell>
        </row>
        <row r="770">
          <cell r="H770">
            <v>4900</v>
          </cell>
        </row>
        <row r="771">
          <cell r="H771">
            <v>3000</v>
          </cell>
        </row>
        <row r="772">
          <cell r="H772">
            <v>9700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801">
          <cell r="AM801">
            <v>5103.7836299999999</v>
          </cell>
        </row>
        <row r="805">
          <cell r="AZ805">
            <v>0</v>
          </cell>
        </row>
        <row r="807">
          <cell r="AM807">
            <v>71.591999999999999</v>
          </cell>
          <cell r="AZ807">
            <v>68.591999999999999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R13">
            <v>11737</v>
          </cell>
          <cell r="W1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12">
          <cell r="K12">
            <v>1083.8</v>
          </cell>
        </row>
        <row r="13">
          <cell r="K13">
            <v>989.5</v>
          </cell>
        </row>
        <row r="14">
          <cell r="K14">
            <v>1387.9</v>
          </cell>
        </row>
        <row r="15">
          <cell r="K15">
            <v>701.9</v>
          </cell>
        </row>
        <row r="16">
          <cell r="K16">
            <v>2627.6</v>
          </cell>
        </row>
        <row r="17">
          <cell r="K17">
            <v>6047.2</v>
          </cell>
        </row>
        <row r="18">
          <cell r="K18">
            <v>6781.1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I4">
            <v>10418789.16453</v>
          </cell>
        </row>
        <row r="35">
          <cell r="D35">
            <v>73655.594700000001</v>
          </cell>
          <cell r="I35">
            <v>331300.51643999998</v>
          </cell>
        </row>
        <row r="36">
          <cell r="D36">
            <v>39660.704840000006</v>
          </cell>
          <cell r="I36">
            <v>178392.58577000001</v>
          </cell>
        </row>
        <row r="38">
          <cell r="D38">
            <v>3.8652700000000002</v>
          </cell>
          <cell r="I38">
            <v>10.113189999999999</v>
          </cell>
        </row>
        <row r="39">
          <cell r="D39">
            <v>2.0813100000000002</v>
          </cell>
          <cell r="I39">
            <v>5.44557</v>
          </cell>
        </row>
        <row r="42">
          <cell r="D42">
            <v>35375.182359999999</v>
          </cell>
          <cell r="I42">
            <v>430262.58010999998</v>
          </cell>
        </row>
        <row r="43">
          <cell r="D43">
            <v>19048.17512</v>
          </cell>
          <cell r="I43">
            <v>231679.85081999999</v>
          </cell>
        </row>
        <row r="45">
          <cell r="C45">
            <v>1049.51989</v>
          </cell>
          <cell r="I45">
            <v>1049.51989</v>
          </cell>
        </row>
        <row r="46">
          <cell r="D46">
            <v>565.12610999999993</v>
          </cell>
          <cell r="I46">
            <v>565.12610999999993</v>
          </cell>
        </row>
        <row r="48">
          <cell r="D48">
            <v>20144.388350000001</v>
          </cell>
          <cell r="I48">
            <v>95243</v>
          </cell>
        </row>
        <row r="49">
          <cell r="D49">
            <v>10846.97834</v>
          </cell>
          <cell r="I49">
            <v>51284.692310000006</v>
          </cell>
        </row>
        <row r="51">
          <cell r="D51">
            <v>262593.06238999998</v>
          </cell>
          <cell r="I51">
            <v>1701382.21615</v>
          </cell>
        </row>
        <row r="52">
          <cell r="D52">
            <v>141009.33037000001</v>
          </cell>
          <cell r="I52">
            <v>916128.88560000015</v>
          </cell>
        </row>
        <row r="135">
          <cell r="D135">
            <v>103376.64768000001</v>
          </cell>
          <cell r="I135">
            <v>238628.80692999999</v>
          </cell>
        </row>
        <row r="136">
          <cell r="D136">
            <v>10413.2536</v>
          </cell>
        </row>
        <row r="158">
          <cell r="D158">
            <v>148124.55924000003</v>
          </cell>
          <cell r="I158">
            <v>154891.65243000002</v>
          </cell>
        </row>
        <row r="160">
          <cell r="D160">
            <v>6617.0388299999995</v>
          </cell>
          <cell r="I160">
            <v>7196.6511799999998</v>
          </cell>
        </row>
        <row r="178">
          <cell r="I178">
            <v>44860.099239999996</v>
          </cell>
        </row>
        <row r="182">
          <cell r="I182">
            <v>16685.745999999999</v>
          </cell>
        </row>
        <row r="184">
          <cell r="D184">
            <v>6017.8588600000003</v>
          </cell>
          <cell r="I184">
            <v>41574.333939999997</v>
          </cell>
        </row>
        <row r="185">
          <cell r="D185">
            <v>111.21702000000001</v>
          </cell>
          <cell r="I185">
            <v>1050.1068600000001</v>
          </cell>
        </row>
        <row r="195">
          <cell r="I195">
            <v>1246.7850000000001</v>
          </cell>
        </row>
        <row r="201">
          <cell r="I201">
            <v>4505.2531900000004</v>
          </cell>
        </row>
        <row r="204">
          <cell r="I204">
            <v>8438.1291399999991</v>
          </cell>
        </row>
        <row r="207">
          <cell r="I207">
            <v>82521.246799999994</v>
          </cell>
        </row>
        <row r="208">
          <cell r="I208">
            <v>17236.837670000001</v>
          </cell>
        </row>
        <row r="240">
          <cell r="I240">
            <v>50000</v>
          </cell>
        </row>
        <row r="241">
          <cell r="I241">
            <v>3265.8625499999998</v>
          </cell>
        </row>
        <row r="245">
          <cell r="I245">
            <v>52887.088369999998</v>
          </cell>
        </row>
        <row r="246">
          <cell r="I246">
            <v>9673.89005</v>
          </cell>
        </row>
        <row r="267">
          <cell r="I267">
            <v>0</v>
          </cell>
        </row>
        <row r="279">
          <cell r="D279">
            <v>99928.504000000001</v>
          </cell>
          <cell r="I279">
            <v>134765.47435</v>
          </cell>
        </row>
        <row r="280">
          <cell r="D280">
            <v>836.55428000000006</v>
          </cell>
          <cell r="I280">
            <v>1056.83502</v>
          </cell>
        </row>
        <row r="284">
          <cell r="D284">
            <v>179.75729000000001</v>
          </cell>
          <cell r="I284">
            <v>547.03547000000003</v>
          </cell>
        </row>
        <row r="286">
          <cell r="D286">
            <v>24777.306690000001</v>
          </cell>
          <cell r="I286">
            <v>132640.9515</v>
          </cell>
        </row>
        <row r="331">
          <cell r="D331">
            <v>161279.45254999999</v>
          </cell>
          <cell r="I331">
            <v>3093846.68934</v>
          </cell>
        </row>
        <row r="332">
          <cell r="D332">
            <v>10501.0836</v>
          </cell>
        </row>
        <row r="342">
          <cell r="D342">
            <v>38678.867120000003</v>
          </cell>
        </row>
        <row r="410">
          <cell r="D410">
            <v>134618.16035000002</v>
          </cell>
          <cell r="I410">
            <v>160846.78200000001</v>
          </cell>
        </row>
        <row r="411">
          <cell r="D411">
            <v>23610.036799999998</v>
          </cell>
          <cell r="I411">
            <v>126723.52893999999</v>
          </cell>
        </row>
        <row r="535">
          <cell r="D535">
            <v>15358.498239999999</v>
          </cell>
          <cell r="I535">
            <v>37686.713029999992</v>
          </cell>
        </row>
        <row r="546">
          <cell r="D546">
            <v>0</v>
          </cell>
          <cell r="I546">
            <v>71651.071580000003</v>
          </cell>
        </row>
        <row r="547">
          <cell r="I547">
            <v>9657.738870000001</v>
          </cell>
        </row>
        <row r="560">
          <cell r="D560">
            <v>112591.80502999999</v>
          </cell>
          <cell r="I560">
            <v>477682.53448999999</v>
          </cell>
        </row>
        <row r="561">
          <cell r="D561">
            <v>24711.710350000005</v>
          </cell>
          <cell r="I561">
            <v>88621.728270000036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82">
          <cell r="AM282">
            <v>58798.47</v>
          </cell>
        </row>
        <row r="285">
          <cell r="AZ285">
            <v>278186.09600000002</v>
          </cell>
        </row>
        <row r="823">
          <cell r="AM823">
            <v>10201.69853</v>
          </cell>
          <cell r="AZ823">
            <v>20770.95477</v>
          </cell>
        </row>
        <row r="824">
          <cell r="AM824">
            <v>305930.52421</v>
          </cell>
          <cell r="AR824">
            <v>643440.96</v>
          </cell>
        </row>
        <row r="825">
          <cell r="AM825">
            <v>210910.35054000001</v>
          </cell>
          <cell r="AZ825">
            <v>434734.63500000001</v>
          </cell>
        </row>
        <row r="827">
          <cell r="AM827">
            <v>15.84</v>
          </cell>
          <cell r="AZ827">
            <v>23.76</v>
          </cell>
        </row>
        <row r="829">
          <cell r="AM829">
            <v>7659</v>
          </cell>
          <cell r="AZ829">
            <v>7659</v>
          </cell>
        </row>
        <row r="830">
          <cell r="AM830">
            <v>1099</v>
          </cell>
          <cell r="AR830">
            <v>2195.1426000000001</v>
          </cell>
        </row>
        <row r="831">
          <cell r="AZ831">
            <v>2720.3</v>
          </cell>
        </row>
        <row r="832">
          <cell r="AM832">
            <v>2218.3421199999998</v>
          </cell>
          <cell r="AZ832">
            <v>4628.7203</v>
          </cell>
        </row>
        <row r="841">
          <cell r="AM841">
            <v>61954.138659999997</v>
          </cell>
        </row>
        <row r="846">
          <cell r="AM846">
            <v>55028.823940000002</v>
          </cell>
          <cell r="AZ846">
            <v>125930.67628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D4">
            <v>637006.07703000004</v>
          </cell>
        </row>
        <row r="134">
          <cell r="D134">
            <v>32984.720379999999</v>
          </cell>
        </row>
        <row r="212">
          <cell r="I212">
            <v>31149.633000000002</v>
          </cell>
        </row>
        <row r="320">
          <cell r="I320">
            <v>26040.45752</v>
          </cell>
        </row>
        <row r="473">
          <cell r="I473">
            <v>85.902029999999996</v>
          </cell>
        </row>
        <row r="474">
          <cell r="I474">
            <v>242.67887999999999</v>
          </cell>
        </row>
        <row r="477">
          <cell r="I477">
            <v>66.274770000000004</v>
          </cell>
        </row>
        <row r="478">
          <cell r="I478">
            <v>571.46372999999994</v>
          </cell>
        </row>
        <row r="482">
          <cell r="I482">
            <v>0</v>
          </cell>
        </row>
        <row r="483">
          <cell r="I483">
            <v>20.201460000000001</v>
          </cell>
        </row>
        <row r="524">
          <cell r="C524">
            <v>26894.01181</v>
          </cell>
        </row>
        <row r="525">
          <cell r="C525">
            <v>6060.1224400000001</v>
          </cell>
        </row>
        <row r="530">
          <cell r="C530">
            <v>73362.157590000003</v>
          </cell>
        </row>
        <row r="531">
          <cell r="C531">
            <v>12999.66762</v>
          </cell>
        </row>
        <row r="535">
          <cell r="C535">
            <v>44827.327360000003</v>
          </cell>
          <cell r="I535">
            <v>36610.769620000006</v>
          </cell>
        </row>
        <row r="545">
          <cell r="C545">
            <v>99391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C4">
            <v>12952122.632613</v>
          </cell>
        </row>
        <row r="310">
          <cell r="D310">
            <v>40.0167</v>
          </cell>
        </row>
        <row r="342">
          <cell r="D342">
            <v>336.48338000000001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DW1508"/>
  <sheetViews>
    <sheetView tabSelected="1" topLeftCell="A16" zoomScale="62" zoomScaleNormal="62" workbookViewId="0">
      <pane xSplit="4" ySplit="6" topLeftCell="E1111" activePane="bottomRight" state="frozen"/>
      <selection activeCell="A16" sqref="A16"/>
      <selection pane="topRight" activeCell="E16" sqref="E16"/>
      <selection pane="bottomLeft" activeCell="A19" sqref="A19"/>
      <selection pane="bottomRight" activeCell="L1079" sqref="L1079:L1085"/>
    </sheetView>
  </sheetViews>
  <sheetFormatPr defaultColWidth="9.140625" defaultRowHeight="15" x14ac:dyDescent="0.25"/>
  <cols>
    <col min="1" max="1" width="0.28515625" style="1" customWidth="1"/>
    <col min="2" max="2" width="14.42578125" style="2" customWidth="1"/>
    <col min="3" max="3" width="57.140625" style="87" customWidth="1"/>
    <col min="4" max="4" width="26.85546875" style="4" customWidth="1"/>
    <col min="5" max="5" width="27" style="4" hidden="1" customWidth="1"/>
    <col min="6" max="6" width="27.5703125" style="4" hidden="1" customWidth="1"/>
    <col min="7" max="7" width="29.42578125" style="4" hidden="1" customWidth="1"/>
    <col min="8" max="8" width="26" style="4" hidden="1" customWidth="1"/>
    <col min="9" max="9" width="24.85546875" style="4" hidden="1" customWidth="1"/>
    <col min="10" max="10" width="25.28515625" style="4" hidden="1" customWidth="1"/>
    <col min="11" max="11" width="31.28515625" style="5" customWidth="1"/>
    <col min="12" max="12" width="18.85546875" style="5" customWidth="1"/>
    <col min="13" max="13" width="27.85546875" style="4" hidden="1" customWidth="1"/>
    <col min="14" max="14" width="27.85546875" style="703" hidden="1" customWidth="1"/>
    <col min="15" max="15" width="27.140625" style="4" hidden="1" customWidth="1"/>
    <col min="16" max="16" width="27.140625" style="703" hidden="1" customWidth="1"/>
    <col min="17" max="17" width="26.42578125" style="4" hidden="1" customWidth="1"/>
    <col min="18" max="18" width="26.42578125" style="703" hidden="1" customWidth="1"/>
    <col min="19" max="19" width="27.28515625" style="4" hidden="1" customWidth="1"/>
    <col min="20" max="20" width="27.28515625" style="703" hidden="1" customWidth="1"/>
    <col min="21" max="21" width="27.140625" style="4" hidden="1" customWidth="1"/>
    <col min="22" max="25" width="25.85546875" style="4" hidden="1" customWidth="1"/>
    <col min="26" max="26" width="29.42578125" style="4" hidden="1" customWidth="1"/>
    <col min="27" max="27" width="30.28515625" style="4" hidden="1" customWidth="1"/>
    <col min="28" max="28" width="25.85546875" style="4" hidden="1" customWidth="1"/>
    <col min="29" max="29" width="3.85546875" style="4" hidden="1" customWidth="1"/>
    <col min="30" max="30" width="16" style="703" hidden="1" customWidth="1"/>
    <col min="31" max="31" width="26.5703125" style="492" hidden="1" customWidth="1"/>
    <col min="32" max="32" width="17" style="502" hidden="1" customWidth="1"/>
    <col min="33" max="33" width="28.5703125" style="4" hidden="1" customWidth="1"/>
    <col min="34" max="34" width="23.140625" style="703" hidden="1" customWidth="1"/>
    <col min="35" max="35" width="24.28515625" style="4" hidden="1" customWidth="1"/>
    <col min="36" max="36" width="24.28515625" style="703" hidden="1" customWidth="1"/>
    <col min="37" max="37" width="26.28515625" style="4" hidden="1" customWidth="1"/>
    <col min="38" max="38" width="26.28515625" style="703" hidden="1" customWidth="1"/>
    <col min="39" max="39" width="24.85546875" style="4" hidden="1" customWidth="1"/>
    <col min="40" max="40" width="24.85546875" style="703" hidden="1" customWidth="1"/>
    <col min="41" max="41" width="23.28515625" style="4" hidden="1" customWidth="1"/>
    <col min="42" max="42" width="24.140625" style="4" hidden="1" customWidth="1"/>
    <col min="43" max="43" width="24.140625" style="703" hidden="1" customWidth="1"/>
    <col min="44" max="44" width="26.85546875" style="80" hidden="1" customWidth="1"/>
    <col min="45" max="45" width="26.85546875" style="5" hidden="1" customWidth="1"/>
    <col min="46" max="46" width="27.28515625" style="80" hidden="1" customWidth="1"/>
    <col min="47" max="47" width="27.28515625" style="5" hidden="1" customWidth="1"/>
    <col min="48" max="48" width="27.85546875" style="80" hidden="1" customWidth="1"/>
    <col min="49" max="49" width="27.85546875" style="5" hidden="1" customWidth="1"/>
    <col min="50" max="50" width="27.28515625" style="4" hidden="1" customWidth="1"/>
    <col min="51" max="51" width="27.28515625" style="703" hidden="1" customWidth="1"/>
    <col min="52" max="52" width="24.5703125" style="4" hidden="1" customWidth="1"/>
    <col min="53" max="53" width="24.5703125" style="703" hidden="1" customWidth="1"/>
    <col min="54" max="54" width="27.140625" style="4" hidden="1" customWidth="1"/>
    <col min="55" max="56" width="25.85546875" style="4" hidden="1" customWidth="1"/>
    <col min="57" max="57" width="30.7109375" style="80" hidden="1" customWidth="1"/>
    <col min="58" max="59" width="29" style="4" hidden="1" customWidth="1"/>
    <col min="60" max="60" width="28.42578125" style="4" hidden="1" customWidth="1"/>
    <col min="61" max="61" width="26.85546875" style="4" hidden="1" customWidth="1"/>
    <col min="62" max="62" width="29.7109375" style="4" hidden="1" customWidth="1"/>
    <col min="63" max="63" width="30.5703125" style="4" hidden="1" customWidth="1"/>
    <col min="64" max="65" width="25.85546875" style="4" hidden="1" customWidth="1"/>
    <col min="66" max="66" width="24.5703125" style="4" hidden="1" customWidth="1"/>
    <col min="67" max="67" width="25.7109375" style="4" hidden="1" customWidth="1"/>
    <col min="68" max="68" width="21.5703125" style="4" hidden="1" customWidth="1"/>
    <col min="69" max="69" width="26.140625" style="4" hidden="1" customWidth="1"/>
    <col min="70" max="70" width="24.85546875" style="4" hidden="1" customWidth="1"/>
    <col min="71" max="71" width="25.85546875" style="4" hidden="1" customWidth="1"/>
    <col min="72" max="72" width="21.42578125" style="4" hidden="1" customWidth="1"/>
    <col min="73" max="73" width="24.42578125" style="80" hidden="1" customWidth="1"/>
    <col min="74" max="75" width="24.42578125" style="4" hidden="1" customWidth="1"/>
    <col min="76" max="76" width="27.5703125" style="4" hidden="1" customWidth="1"/>
    <col min="77" max="78" width="24.42578125" style="4" hidden="1" customWidth="1"/>
    <col min="79" max="79" width="24.42578125" style="1" hidden="1" customWidth="1"/>
    <col min="80" max="80" width="30.5703125" style="1" hidden="1" customWidth="1"/>
    <col min="81" max="81" width="26" style="1" hidden="1" customWidth="1"/>
    <col min="82" max="82" width="18.42578125" style="1" hidden="1" customWidth="1"/>
    <col min="83" max="83" width="24.140625" style="703" hidden="1" customWidth="1"/>
    <col min="84" max="86" width="9.140625" style="1" customWidth="1"/>
    <col min="87" max="16384" width="9.140625" style="1"/>
  </cols>
  <sheetData>
    <row r="1" spans="1:83" ht="21" hidden="1" customHeight="1" x14ac:dyDescent="0.35">
      <c r="C1" s="3" t="s">
        <v>182</v>
      </c>
      <c r="J1" s="4">
        <v>11408879</v>
      </c>
    </row>
    <row r="2" spans="1:83" ht="39.75" hidden="1" customHeight="1" x14ac:dyDescent="0.35">
      <c r="C2" s="3" t="s">
        <v>181</v>
      </c>
      <c r="D2" s="3">
        <f>'[1]2021_2023 Свод'!$GQ$7-D22</f>
        <v>-21248064.32598</v>
      </c>
      <c r="E2" s="3"/>
      <c r="F2" s="3"/>
      <c r="G2" s="3"/>
      <c r="J2" s="3">
        <f>J22-J32</f>
        <v>-18169337.892200001</v>
      </c>
      <c r="K2" s="590">
        <f>'[1]2021_2023 Свод'!$GQ$7-K22</f>
        <v>2015869.2656800002</v>
      </c>
      <c r="L2" s="590"/>
      <c r="M2" s="3"/>
      <c r="N2" s="704"/>
      <c r="O2" s="3"/>
      <c r="P2" s="704"/>
      <c r="Q2" s="3"/>
      <c r="R2" s="704"/>
      <c r="AE2" s="169">
        <f>'[1]2021_2023 Свод'!$GQ$7-AE22</f>
        <v>3719643.9450399997</v>
      </c>
      <c r="AF2" s="720"/>
      <c r="AG2" s="3"/>
      <c r="AH2" s="704"/>
      <c r="AI2" s="3"/>
      <c r="AJ2" s="704"/>
      <c r="AK2" s="3"/>
      <c r="AL2" s="704"/>
      <c r="AR2" s="199">
        <f>'[1]2021_2023 Свод'!$GQ$7-AR22</f>
        <v>-19328896.850649998</v>
      </c>
      <c r="AS2" s="590"/>
      <c r="AT2" s="199"/>
      <c r="AU2" s="590"/>
      <c r="AV2" s="199"/>
      <c r="AW2" s="590"/>
      <c r="AX2" s="3"/>
      <c r="AY2" s="704"/>
      <c r="BE2" s="199" t="e">
        <f>'[1]2021_2023 Свод'!$GQ$7-BE22</f>
        <v>#REF!</v>
      </c>
      <c r="BF2" s="3"/>
      <c r="BG2" s="3"/>
      <c r="BU2" s="199" t="e">
        <f>'[1]2021_2023 Свод'!$GQ$7-BU22</f>
        <v>#REF!</v>
      </c>
      <c r="BV2" s="3"/>
      <c r="BW2" s="3"/>
      <c r="BX2" s="3"/>
    </row>
    <row r="3" spans="1:83" ht="21" hidden="1" customHeight="1" x14ac:dyDescent="0.35">
      <c r="C3" s="3"/>
      <c r="D3" s="3"/>
      <c r="E3" s="3"/>
      <c r="F3" s="3"/>
      <c r="G3" s="3"/>
      <c r="J3" s="3" t="e">
        <f>J31+#REF!</f>
        <v>#REF!</v>
      </c>
      <c r="K3" s="590"/>
      <c r="L3" s="590"/>
      <c r="M3" s="3"/>
      <c r="N3" s="704"/>
      <c r="O3" s="3"/>
      <c r="P3" s="704"/>
      <c r="Q3" s="3"/>
      <c r="R3" s="704"/>
      <c r="AE3" s="169"/>
      <c r="AF3" s="720"/>
      <c r="AG3" s="3"/>
      <c r="AH3" s="704"/>
      <c r="AI3" s="3"/>
      <c r="AJ3" s="704"/>
      <c r="AK3" s="3"/>
      <c r="AL3" s="704"/>
      <c r="AR3" s="199"/>
      <c r="AS3" s="590"/>
      <c r="AT3" s="199"/>
      <c r="AU3" s="590"/>
      <c r="AV3" s="199"/>
      <c r="AW3" s="590"/>
      <c r="AX3" s="3"/>
      <c r="AY3" s="704"/>
      <c r="BE3" s="199"/>
      <c r="BF3" s="3"/>
      <c r="BG3" s="3"/>
      <c r="BU3" s="199"/>
      <c r="BV3" s="3"/>
      <c r="BW3" s="3"/>
      <c r="BX3" s="3"/>
    </row>
    <row r="4" spans="1:83" ht="21" hidden="1" customHeight="1" x14ac:dyDescent="0.35">
      <c r="C4" s="3"/>
      <c r="D4" s="3"/>
      <c r="E4" s="3"/>
      <c r="F4" s="3"/>
      <c r="G4" s="3"/>
      <c r="J4" s="3">
        <f>J22</f>
        <v>-23034982.029509999</v>
      </c>
      <c r="K4" s="590"/>
      <c r="L4" s="590"/>
      <c r="M4" s="3"/>
      <c r="N4" s="704"/>
      <c r="O4" s="3"/>
      <c r="P4" s="704"/>
      <c r="Q4" s="3"/>
      <c r="R4" s="704"/>
      <c r="AE4" s="169"/>
      <c r="AF4" s="720"/>
      <c r="AG4" s="3"/>
      <c r="AH4" s="704"/>
      <c r="AI4" s="3"/>
      <c r="AJ4" s="704"/>
      <c r="AK4" s="3"/>
      <c r="AL4" s="704"/>
      <c r="AR4" s="199"/>
      <c r="AS4" s="590"/>
      <c r="AT4" s="199"/>
      <c r="AU4" s="590"/>
      <c r="AV4" s="199"/>
      <c r="AW4" s="590"/>
      <c r="AX4" s="3"/>
      <c r="AY4" s="704"/>
      <c r="BE4" s="199"/>
      <c r="BF4" s="3"/>
      <c r="BG4" s="3"/>
      <c r="BU4" s="199"/>
      <c r="BV4" s="3"/>
      <c r="BW4" s="3"/>
      <c r="BX4" s="3"/>
    </row>
    <row r="5" spans="1:83" ht="21" hidden="1" customHeight="1" x14ac:dyDescent="0.35">
      <c r="C5" s="3"/>
      <c r="D5" s="169"/>
      <c r="E5" s="3"/>
      <c r="F5" s="3"/>
      <c r="G5" s="3"/>
      <c r="J5" s="169"/>
      <c r="K5" s="590"/>
      <c r="L5" s="590"/>
      <c r="M5" s="3"/>
      <c r="N5" s="704"/>
      <c r="O5" s="3"/>
      <c r="P5" s="704"/>
      <c r="Q5" s="3"/>
      <c r="R5" s="704"/>
      <c r="AE5" s="169"/>
      <c r="AF5" s="720"/>
      <c r="AG5" s="3"/>
      <c r="AH5" s="704"/>
      <c r="AI5" s="3"/>
      <c r="AJ5" s="704"/>
      <c r="AK5" s="3"/>
      <c r="AL5" s="704"/>
      <c r="AR5" s="199"/>
      <c r="AS5" s="590"/>
      <c r="AT5" s="199"/>
      <c r="AU5" s="590"/>
      <c r="AV5" s="199"/>
      <c r="AW5" s="590"/>
      <c r="AX5" s="3"/>
      <c r="AY5" s="704"/>
      <c r="BE5" s="199"/>
      <c r="BF5" s="3"/>
      <c r="BG5" s="3"/>
      <c r="BU5" s="199"/>
      <c r="BV5" s="3"/>
      <c r="BW5" s="3"/>
      <c r="BX5" s="3"/>
    </row>
    <row r="6" spans="1:83" s="6" customFormat="1" ht="21" hidden="1" customHeight="1" x14ac:dyDescent="0.35">
      <c r="B6" s="77"/>
      <c r="C6" s="199"/>
      <c r="D6" s="199">
        <f>D31+D34+D37+D39+D27</f>
        <v>25830035.480320003</v>
      </c>
      <c r="E6" s="199">
        <f>E31+E34+E37+E39+E27</f>
        <v>8106511.1323900009</v>
      </c>
      <c r="F6" s="199"/>
      <c r="G6" s="199"/>
      <c r="H6" s="199">
        <f>H31+H34+H37+H39+H27</f>
        <v>1629040.1295100001</v>
      </c>
      <c r="I6" s="199">
        <f>I31+I34+I37+I39+I27</f>
        <v>2601586.4526800001</v>
      </c>
      <c r="J6" s="199">
        <f>J31+J34+J37+J39+J27</f>
        <v>-17946238.15258</v>
      </c>
      <c r="K6" s="590">
        <f>K31+K34+K37+K39+K27</f>
        <v>7875099.3277399996</v>
      </c>
      <c r="L6" s="590"/>
      <c r="M6" s="199">
        <f>M31+M34+M37+M39+M27</f>
        <v>2365801.3461000002</v>
      </c>
      <c r="N6" s="590"/>
      <c r="O6" s="199"/>
      <c r="P6" s="590"/>
      <c r="Q6" s="199"/>
      <c r="R6" s="590"/>
      <c r="S6" s="199">
        <f>S31+S34+S37+S39+S27</f>
        <v>866054.02729999996</v>
      </c>
      <c r="T6" s="590"/>
      <c r="U6" s="199">
        <f>U31+U34+U37+U39+U27</f>
        <v>175892.79300000001</v>
      </c>
      <c r="V6" s="199"/>
      <c r="W6" s="199"/>
      <c r="X6" s="199"/>
      <c r="Y6" s="199"/>
      <c r="Z6" s="199"/>
      <c r="AA6" s="199"/>
      <c r="AB6" s="199"/>
      <c r="AC6" s="199"/>
      <c r="AD6" s="590"/>
      <c r="AE6" s="169">
        <f>AE31+AE34+AE37+AE39+AE27</f>
        <v>6134630.8941399986</v>
      </c>
      <c r="AF6" s="720"/>
      <c r="AG6" s="199"/>
      <c r="AH6" s="590"/>
      <c r="AI6" s="199"/>
      <c r="AJ6" s="590"/>
      <c r="AK6" s="199"/>
      <c r="AL6" s="590"/>
      <c r="AM6" s="80"/>
      <c r="AN6" s="5"/>
      <c r="AO6" s="199"/>
      <c r="AP6" s="199"/>
      <c r="AQ6" s="590"/>
      <c r="AR6" s="199">
        <f>AR31+AR34+AR37+AR39+AR27</f>
        <v>24158171.701900002</v>
      </c>
      <c r="AS6" s="590"/>
      <c r="AT6" s="199"/>
      <c r="AU6" s="590"/>
      <c r="AV6" s="199"/>
      <c r="AW6" s="590"/>
      <c r="AX6" s="199"/>
      <c r="AY6" s="590"/>
      <c r="AZ6" s="80"/>
      <c r="BA6" s="5"/>
      <c r="BB6" s="199"/>
      <c r="BC6" s="199"/>
      <c r="BD6" s="199"/>
      <c r="BE6" s="199" t="e">
        <f>BE31+BE34+BE37+BE39+BE27</f>
        <v>#REF!</v>
      </c>
      <c r="BF6" s="199"/>
      <c r="BG6" s="199"/>
      <c r="BH6" s="80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>
        <f>BU31+BU34+BU37+BU39+BU27</f>
        <v>9483243.4319799989</v>
      </c>
      <c r="BV6" s="199"/>
      <c r="BW6" s="199"/>
      <c r="BX6" s="199"/>
      <c r="BY6" s="80"/>
      <c r="BZ6" s="199"/>
      <c r="CE6" s="590"/>
    </row>
    <row r="7" spans="1:83" s="6" customFormat="1" ht="21" hidden="1" customHeight="1" x14ac:dyDescent="0.35">
      <c r="B7" s="77"/>
      <c r="C7" s="199"/>
      <c r="D7" s="199" t="e">
        <f>#REF!-D9</f>
        <v>#REF!</v>
      </c>
      <c r="E7" s="199"/>
      <c r="F7" s="199"/>
      <c r="G7" s="199"/>
      <c r="H7" s="199"/>
      <c r="I7" s="199"/>
      <c r="J7" s="199"/>
      <c r="K7" s="590" t="e">
        <f>I9-K9</f>
        <v>#REF!</v>
      </c>
      <c r="L7" s="590"/>
      <c r="M7" s="199"/>
      <c r="N7" s="590"/>
      <c r="O7" s="199"/>
      <c r="P7" s="590"/>
      <c r="Q7" s="199"/>
      <c r="R7" s="590"/>
      <c r="S7" s="199"/>
      <c r="T7" s="590"/>
      <c r="U7" s="199"/>
      <c r="V7" s="199"/>
      <c r="W7" s="199"/>
      <c r="X7" s="199"/>
      <c r="Y7" s="199"/>
      <c r="Z7" s="199"/>
      <c r="AA7" s="199"/>
      <c r="AB7" s="199"/>
      <c r="AC7" s="199"/>
      <c r="AD7" s="590"/>
      <c r="AE7" s="169"/>
      <c r="AF7" s="720"/>
      <c r="AG7" s="199"/>
      <c r="AH7" s="590"/>
      <c r="AI7" s="199"/>
      <c r="AJ7" s="590"/>
      <c r="AK7" s="199"/>
      <c r="AL7" s="590"/>
      <c r="AM7" s="80"/>
      <c r="AN7" s="5"/>
      <c r="AO7" s="199"/>
      <c r="AP7" s="199"/>
      <c r="AQ7" s="590"/>
      <c r="AR7" s="199"/>
      <c r="AS7" s="590"/>
      <c r="AT7" s="199"/>
      <c r="AU7" s="590"/>
      <c r="AV7" s="199"/>
      <c r="AW7" s="590"/>
      <c r="AX7" s="199"/>
      <c r="AY7" s="590"/>
      <c r="AZ7" s="80"/>
      <c r="BA7" s="5"/>
      <c r="BB7" s="199"/>
      <c r="BC7" s="199"/>
      <c r="BD7" s="199"/>
      <c r="BE7" s="199"/>
      <c r="BF7" s="199"/>
      <c r="BG7" s="199"/>
      <c r="BH7" s="80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80"/>
      <c r="BZ7" s="199"/>
      <c r="CE7" s="590"/>
    </row>
    <row r="8" spans="1:83" s="6" customFormat="1" ht="21" hidden="1" customHeight="1" x14ac:dyDescent="0.35">
      <c r="B8" s="77"/>
      <c r="C8" s="199"/>
      <c r="D8" s="199" t="s">
        <v>321</v>
      </c>
      <c r="E8" s="199"/>
      <c r="F8" s="199"/>
      <c r="G8" s="199"/>
      <c r="H8" s="199"/>
      <c r="I8" s="199"/>
      <c r="J8" s="199"/>
      <c r="K8" s="590" t="s">
        <v>321</v>
      </c>
      <c r="L8" s="590"/>
      <c r="M8" s="199"/>
      <c r="N8" s="590"/>
      <c r="O8" s="199"/>
      <c r="P8" s="590"/>
      <c r="Q8" s="199"/>
      <c r="R8" s="590"/>
      <c r="S8" s="199"/>
      <c r="T8" s="590"/>
      <c r="U8" s="199"/>
      <c r="V8" s="199"/>
      <c r="W8" s="199"/>
      <c r="X8" s="199"/>
      <c r="Y8" s="199"/>
      <c r="Z8" s="199"/>
      <c r="AA8" s="199"/>
      <c r="AB8" s="199"/>
      <c r="AC8" s="199"/>
      <c r="AD8" s="590"/>
      <c r="AE8" s="169"/>
      <c r="AF8" s="720"/>
      <c r="AG8" s="199"/>
      <c r="AH8" s="590"/>
      <c r="AI8" s="199"/>
      <c r="AJ8" s="590"/>
      <c r="AK8" s="199"/>
      <c r="AL8" s="590"/>
      <c r="AM8" s="80"/>
      <c r="AN8" s="5"/>
      <c r="AO8" s="199"/>
      <c r="AP8" s="199"/>
      <c r="AQ8" s="590"/>
      <c r="AR8" s="199"/>
      <c r="AS8" s="590"/>
      <c r="AT8" s="199"/>
      <c r="AU8" s="590"/>
      <c r="AV8" s="199"/>
      <c r="AW8" s="590"/>
      <c r="AX8" s="199"/>
      <c r="AY8" s="590"/>
      <c r="AZ8" s="80"/>
      <c r="BA8" s="5"/>
      <c r="BB8" s="199"/>
      <c r="BC8" s="199"/>
      <c r="BD8" s="199"/>
      <c r="BE8" s="199"/>
      <c r="BF8" s="199"/>
      <c r="BG8" s="199"/>
      <c r="BH8" s="80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80"/>
      <c r="BZ8" s="199"/>
      <c r="CE8" s="590"/>
    </row>
    <row r="9" spans="1:83" s="6" customFormat="1" ht="21" hidden="1" customHeight="1" x14ac:dyDescent="0.35">
      <c r="B9" s="77"/>
      <c r="C9" s="199"/>
      <c r="D9" s="199" t="e">
        <f>#REF!+'[2]перех ост.+доп.финанс.'!$I$14</f>
        <v>#REF!</v>
      </c>
      <c r="E9" s="199">
        <f>'[3]2022_2024'!$BB$17</f>
        <v>3121.2786200000264</v>
      </c>
      <c r="F9" s="199"/>
      <c r="G9" s="199"/>
      <c r="H9" s="199"/>
      <c r="I9" s="199"/>
      <c r="J9" s="199"/>
      <c r="K9" s="590" t="e">
        <f>D7+'[2]перех ост.+доп.финанс.'!$I$14</f>
        <v>#REF!</v>
      </c>
      <c r="L9" s="590"/>
      <c r="M9" s="199">
        <f>'[3]2022_2024'!$BB$17</f>
        <v>3121.2786200000264</v>
      </c>
      <c r="N9" s="590"/>
      <c r="O9" s="199"/>
      <c r="P9" s="590"/>
      <c r="Q9" s="199"/>
      <c r="R9" s="590"/>
      <c r="S9" s="199"/>
      <c r="T9" s="590"/>
      <c r="U9" s="199"/>
      <c r="V9" s="199"/>
      <c r="W9" s="199"/>
      <c r="X9" s="199"/>
      <c r="Y9" s="199"/>
      <c r="Z9" s="199"/>
      <c r="AA9" s="199"/>
      <c r="AB9" s="199"/>
      <c r="AC9" s="199"/>
      <c r="AD9" s="590"/>
      <c r="AE9" s="169"/>
      <c r="AF9" s="720"/>
      <c r="AG9" s="199"/>
      <c r="AH9" s="590"/>
      <c r="AI9" s="199"/>
      <c r="AJ9" s="590"/>
      <c r="AK9" s="199"/>
      <c r="AL9" s="590"/>
      <c r="AM9" s="80"/>
      <c r="AN9" s="5"/>
      <c r="AO9" s="199"/>
      <c r="AP9" s="199"/>
      <c r="AQ9" s="590"/>
      <c r="AR9" s="199"/>
      <c r="AS9" s="590"/>
      <c r="AT9" s="199"/>
      <c r="AU9" s="590"/>
      <c r="AV9" s="199"/>
      <c r="AW9" s="590"/>
      <c r="AX9" s="199"/>
      <c r="AY9" s="590"/>
      <c r="AZ9" s="80"/>
      <c r="BA9" s="5"/>
      <c r="BB9" s="199"/>
      <c r="BC9" s="199"/>
      <c r="BD9" s="199"/>
      <c r="BE9" s="199"/>
      <c r="BF9" s="199"/>
      <c r="BG9" s="199"/>
      <c r="BH9" s="80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80"/>
      <c r="BZ9" s="199"/>
      <c r="CE9" s="590"/>
    </row>
    <row r="10" spans="1:83" s="6" customFormat="1" ht="21" hidden="1" customHeight="1" x14ac:dyDescent="0.35">
      <c r="B10" s="77"/>
      <c r="C10" s="199"/>
      <c r="D10" s="199" t="e">
        <f>#REF!</f>
        <v>#REF!</v>
      </c>
      <c r="E10" s="199"/>
      <c r="F10" s="199"/>
      <c r="G10" s="199"/>
      <c r="H10" s="199"/>
      <c r="I10" s="199"/>
      <c r="J10" s="199"/>
      <c r="K10" s="590">
        <f>I10</f>
        <v>0</v>
      </c>
      <c r="L10" s="590"/>
      <c r="M10" s="199"/>
      <c r="N10" s="590"/>
      <c r="O10" s="199"/>
      <c r="P10" s="590"/>
      <c r="Q10" s="199"/>
      <c r="R10" s="590"/>
      <c r="S10" s="199"/>
      <c r="T10" s="590"/>
      <c r="U10" s="199"/>
      <c r="V10" s="199"/>
      <c r="W10" s="199"/>
      <c r="X10" s="199"/>
      <c r="Y10" s="199"/>
      <c r="Z10" s="199"/>
      <c r="AA10" s="199"/>
      <c r="AB10" s="199"/>
      <c r="AC10" s="199"/>
      <c r="AD10" s="590"/>
      <c r="AE10" s="169"/>
      <c r="AF10" s="720"/>
      <c r="AG10" s="199"/>
      <c r="AH10" s="590"/>
      <c r="AI10" s="199"/>
      <c r="AJ10" s="590"/>
      <c r="AK10" s="199"/>
      <c r="AL10" s="590"/>
      <c r="AM10" s="80"/>
      <c r="AN10" s="5"/>
      <c r="AO10" s="199"/>
      <c r="AP10" s="199"/>
      <c r="AQ10" s="590"/>
      <c r="AR10" s="199"/>
      <c r="AS10" s="590"/>
      <c r="AT10" s="199"/>
      <c r="AU10" s="590"/>
      <c r="AV10" s="199"/>
      <c r="AW10" s="590"/>
      <c r="AX10" s="199"/>
      <c r="AY10" s="590"/>
      <c r="AZ10" s="80"/>
      <c r="BA10" s="5"/>
      <c r="BB10" s="199"/>
      <c r="BC10" s="199"/>
      <c r="BD10" s="199"/>
      <c r="BE10" s="199"/>
      <c r="BF10" s="199"/>
      <c r="BG10" s="199"/>
      <c r="BH10" s="80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80"/>
      <c r="BZ10" s="199"/>
      <c r="CE10" s="590"/>
    </row>
    <row r="11" spans="1:83" s="6" customFormat="1" ht="21" hidden="1" customHeight="1" x14ac:dyDescent="0.35">
      <c r="B11" s="77"/>
      <c r="C11" s="199"/>
      <c r="D11" s="199"/>
      <c r="E11" s="199"/>
      <c r="F11" s="199"/>
      <c r="G11" s="199"/>
      <c r="H11" s="199"/>
      <c r="I11" s="199"/>
      <c r="J11" s="199"/>
      <c r="K11" s="590"/>
      <c r="L11" s="590"/>
      <c r="M11" s="199"/>
      <c r="N11" s="590"/>
      <c r="O11" s="199"/>
      <c r="P11" s="590"/>
      <c r="Q11" s="199"/>
      <c r="R11" s="590"/>
      <c r="S11" s="199"/>
      <c r="T11" s="590"/>
      <c r="U11" s="199"/>
      <c r="V11" s="199"/>
      <c r="W11" s="199"/>
      <c r="X11" s="199"/>
      <c r="Y11" s="199"/>
      <c r="Z11" s="199"/>
      <c r="AA11" s="199"/>
      <c r="AB11" s="199"/>
      <c r="AC11" s="199"/>
      <c r="AD11" s="590"/>
      <c r="AE11" s="169"/>
      <c r="AF11" s="720"/>
      <c r="AG11" s="199"/>
      <c r="AH11" s="590"/>
      <c r="AI11" s="199"/>
      <c r="AJ11" s="590"/>
      <c r="AK11" s="199"/>
      <c r="AL11" s="590"/>
      <c r="AM11" s="80"/>
      <c r="AN11" s="5"/>
      <c r="AO11" s="199"/>
      <c r="AP11" s="199"/>
      <c r="AQ11" s="590"/>
      <c r="AR11" s="199"/>
      <c r="AS11" s="590"/>
      <c r="AT11" s="199"/>
      <c r="AU11" s="590"/>
      <c r="AV11" s="199"/>
      <c r="AW11" s="590"/>
      <c r="AX11" s="199"/>
      <c r="AY11" s="590"/>
      <c r="AZ11" s="80"/>
      <c r="BA11" s="5"/>
      <c r="BB11" s="199"/>
      <c r="BC11" s="199"/>
      <c r="BD11" s="199"/>
      <c r="BE11" s="199"/>
      <c r="BF11" s="199"/>
      <c r="BG11" s="199"/>
      <c r="BH11" s="80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80"/>
      <c r="BZ11" s="199"/>
      <c r="CE11" s="590"/>
    </row>
    <row r="12" spans="1:83" s="6" customFormat="1" ht="21" hidden="1" customHeight="1" x14ac:dyDescent="0.35">
      <c r="B12" s="77"/>
      <c r="C12" s="199"/>
      <c r="D12" s="199"/>
      <c r="E12" s="199"/>
      <c r="F12" s="199"/>
      <c r="G12" s="199"/>
      <c r="H12" s="199"/>
      <c r="I12" s="199"/>
      <c r="J12" s="199"/>
      <c r="K12" s="590"/>
      <c r="L12" s="590"/>
      <c r="M12" s="199"/>
      <c r="N12" s="590"/>
      <c r="O12" s="199"/>
      <c r="P12" s="590"/>
      <c r="Q12" s="199"/>
      <c r="R12" s="590"/>
      <c r="S12" s="199"/>
      <c r="T12" s="590"/>
      <c r="U12" s="199"/>
      <c r="V12" s="199"/>
      <c r="W12" s="199"/>
      <c r="X12" s="199"/>
      <c r="Y12" s="199"/>
      <c r="Z12" s="199"/>
      <c r="AA12" s="199"/>
      <c r="AB12" s="199"/>
      <c r="AC12" s="199"/>
      <c r="AD12" s="590"/>
      <c r="AE12" s="169"/>
      <c r="AF12" s="720"/>
      <c r="AG12" s="199"/>
      <c r="AH12" s="590"/>
      <c r="AI12" s="199"/>
      <c r="AJ12" s="590"/>
      <c r="AK12" s="199"/>
      <c r="AL12" s="590"/>
      <c r="AM12" s="80"/>
      <c r="AN12" s="5"/>
      <c r="AO12" s="199"/>
      <c r="AP12" s="199"/>
      <c r="AQ12" s="590"/>
      <c r="AR12" s="199"/>
      <c r="AS12" s="590"/>
      <c r="AT12" s="199"/>
      <c r="AU12" s="590"/>
      <c r="AV12" s="199"/>
      <c r="AW12" s="590"/>
      <c r="AX12" s="199"/>
      <c r="AY12" s="590"/>
      <c r="AZ12" s="80"/>
      <c r="BA12" s="5"/>
      <c r="BB12" s="199"/>
      <c r="BC12" s="199"/>
      <c r="BD12" s="199"/>
      <c r="BE12" s="199"/>
      <c r="BF12" s="199"/>
      <c r="BG12" s="199"/>
      <c r="BH12" s="80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80"/>
      <c r="BZ12" s="199"/>
      <c r="CE12" s="590"/>
    </row>
    <row r="13" spans="1:83" s="6" customFormat="1" ht="21" hidden="1" customHeight="1" x14ac:dyDescent="0.35">
      <c r="B13" s="77"/>
      <c r="C13" s="199"/>
      <c r="D13" s="199"/>
      <c r="E13" s="199"/>
      <c r="F13" s="199"/>
      <c r="G13" s="199"/>
      <c r="H13" s="199"/>
      <c r="I13" s="199"/>
      <c r="J13" s="199"/>
      <c r="K13" s="590"/>
      <c r="L13" s="590"/>
      <c r="M13" s="199"/>
      <c r="N13" s="590"/>
      <c r="O13" s="199"/>
      <c r="P13" s="590"/>
      <c r="Q13" s="199"/>
      <c r="R13" s="590"/>
      <c r="S13" s="199"/>
      <c r="T13" s="590"/>
      <c r="U13" s="199"/>
      <c r="V13" s="199"/>
      <c r="W13" s="199"/>
      <c r="X13" s="199"/>
      <c r="Y13" s="199"/>
      <c r="Z13" s="199"/>
      <c r="AA13" s="199"/>
      <c r="AB13" s="199"/>
      <c r="AC13" s="199"/>
      <c r="AD13" s="590"/>
      <c r="AE13" s="169"/>
      <c r="AF13" s="720"/>
      <c r="AG13" s="199"/>
      <c r="AH13" s="590"/>
      <c r="AI13" s="199"/>
      <c r="AJ13" s="590"/>
      <c r="AK13" s="199"/>
      <c r="AL13" s="590"/>
      <c r="AM13" s="80"/>
      <c r="AN13" s="5"/>
      <c r="AO13" s="199"/>
      <c r="AP13" s="199"/>
      <c r="AQ13" s="590"/>
      <c r="AR13" s="199"/>
      <c r="AS13" s="590"/>
      <c r="AT13" s="199"/>
      <c r="AU13" s="590"/>
      <c r="AV13" s="199"/>
      <c r="AW13" s="590"/>
      <c r="AX13" s="199"/>
      <c r="AY13" s="590"/>
      <c r="AZ13" s="80"/>
      <c r="BA13" s="5"/>
      <c r="BB13" s="199"/>
      <c r="BC13" s="199"/>
      <c r="BD13" s="199"/>
      <c r="BE13" s="199"/>
      <c r="BF13" s="199"/>
      <c r="BG13" s="199"/>
      <c r="BH13" s="80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0"/>
      <c r="BZ13" s="199"/>
      <c r="CE13" s="590"/>
    </row>
    <row r="14" spans="1:83" s="6" customFormat="1" ht="21" hidden="1" customHeight="1" x14ac:dyDescent="0.35">
      <c r="B14" s="77"/>
      <c r="C14" s="199"/>
      <c r="D14" s="199"/>
      <c r="E14" s="199"/>
      <c r="F14" s="199"/>
      <c r="G14" s="199"/>
      <c r="H14" s="199"/>
      <c r="I14" s="199"/>
      <c r="J14" s="199"/>
      <c r="K14" s="590"/>
      <c r="L14" s="590"/>
      <c r="M14" s="199"/>
      <c r="N14" s="590"/>
      <c r="O14" s="199"/>
      <c r="P14" s="590"/>
      <c r="Q14" s="199"/>
      <c r="R14" s="590"/>
      <c r="S14" s="199"/>
      <c r="T14" s="590"/>
      <c r="U14" s="199"/>
      <c r="V14" s="199"/>
      <c r="W14" s="199"/>
      <c r="X14" s="199"/>
      <c r="Y14" s="199"/>
      <c r="Z14" s="199"/>
      <c r="AA14" s="199"/>
      <c r="AB14" s="199"/>
      <c r="AC14" s="199"/>
      <c r="AD14" s="590"/>
      <c r="AE14" s="169"/>
      <c r="AF14" s="720"/>
      <c r="AG14" s="199"/>
      <c r="AH14" s="590"/>
      <c r="AI14" s="199"/>
      <c r="AJ14" s="590"/>
      <c r="AK14" s="199"/>
      <c r="AL14" s="590"/>
      <c r="AM14" s="80"/>
      <c r="AN14" s="5"/>
      <c r="AO14" s="199"/>
      <c r="AP14" s="199"/>
      <c r="AQ14" s="590"/>
      <c r="AR14" s="199"/>
      <c r="AS14" s="590"/>
      <c r="AT14" s="199"/>
      <c r="AU14" s="590"/>
      <c r="AV14" s="199"/>
      <c r="AW14" s="590"/>
      <c r="AX14" s="199"/>
      <c r="AY14" s="590"/>
      <c r="AZ14" s="80"/>
      <c r="BA14" s="5"/>
      <c r="BB14" s="199"/>
      <c r="BC14" s="199"/>
      <c r="BD14" s="199"/>
      <c r="BE14" s="199"/>
      <c r="BF14" s="199"/>
      <c r="BG14" s="199"/>
      <c r="BH14" s="80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80"/>
      <c r="BZ14" s="199"/>
      <c r="CE14" s="590"/>
    </row>
    <row r="15" spans="1:83" ht="45" customHeight="1" x14ac:dyDescent="0.25">
      <c r="A15" s="7"/>
      <c r="B15" s="1062" t="s">
        <v>423</v>
      </c>
      <c r="C15" s="1062"/>
      <c r="D15" s="1062"/>
      <c r="E15" s="1062"/>
      <c r="F15" s="1062"/>
      <c r="G15" s="1062"/>
      <c r="H15" s="1062"/>
      <c r="I15" s="1062"/>
      <c r="J15" s="1062"/>
      <c r="K15" s="1062"/>
      <c r="L15" s="1062"/>
      <c r="M15" s="1062"/>
      <c r="N15" s="1062"/>
      <c r="O15" s="1062"/>
      <c r="P15" s="1062"/>
      <c r="Q15" s="1062"/>
      <c r="R15" s="1062"/>
      <c r="S15" s="1062"/>
      <c r="T15" s="1062"/>
      <c r="U15" s="1062"/>
      <c r="V15" s="1062"/>
      <c r="W15" s="1062"/>
      <c r="X15" s="1062"/>
      <c r="Y15" s="1062"/>
      <c r="Z15" s="1062"/>
      <c r="AA15" s="1062"/>
      <c r="AB15" s="1062"/>
      <c r="AC15" s="1062"/>
      <c r="AD15" s="1062"/>
      <c r="AE15" s="1062"/>
      <c r="AF15" s="1062"/>
      <c r="AG15" s="1062"/>
      <c r="AH15" s="1062"/>
      <c r="AI15" s="1062"/>
      <c r="AJ15" s="1062"/>
      <c r="AK15" s="1062"/>
      <c r="AL15" s="1062"/>
      <c r="AM15" s="1062"/>
      <c r="AN15" s="1062"/>
      <c r="AO15" s="1062"/>
      <c r="AP15" s="1062"/>
      <c r="AQ15" s="1062"/>
      <c r="AR15" s="1062"/>
      <c r="AS15" s="1062"/>
      <c r="AT15" s="1062"/>
      <c r="AU15" s="1062"/>
      <c r="AV15" s="1062"/>
      <c r="AW15" s="1062"/>
      <c r="AX15" s="1062"/>
      <c r="AY15" s="1062"/>
      <c r="AZ15" s="1062"/>
      <c r="BA15" s="1062"/>
      <c r="BB15" s="1062"/>
      <c r="BC15" s="1062"/>
      <c r="BD15" s="1062"/>
      <c r="BE15" s="1062"/>
      <c r="BF15" s="1062"/>
      <c r="BG15" s="1062"/>
      <c r="BH15" s="1062"/>
      <c r="BI15" s="1062"/>
      <c r="BJ15" s="1062"/>
      <c r="BK15" s="1062"/>
      <c r="BL15" s="1062"/>
      <c r="BM15" s="1062"/>
      <c r="BN15" s="1062"/>
      <c r="BO15" s="1062"/>
      <c r="BP15" s="1062"/>
      <c r="BQ15" s="1062"/>
      <c r="BR15" s="1062"/>
      <c r="BS15" s="1062"/>
      <c r="BT15" s="1062"/>
      <c r="BU15" s="1062"/>
      <c r="BV15" s="232"/>
      <c r="BW15" s="232"/>
      <c r="BX15" s="6"/>
      <c r="BY15" s="6"/>
      <c r="BZ15" s="6"/>
      <c r="CE15" s="87"/>
    </row>
    <row r="16" spans="1:83" ht="45" customHeight="1" x14ac:dyDescent="0.25">
      <c r="A16" s="7"/>
      <c r="B16" s="604"/>
      <c r="C16" s="604"/>
      <c r="D16" s="607"/>
      <c r="E16" s="607"/>
      <c r="F16" s="604"/>
      <c r="G16" s="607"/>
      <c r="H16" s="604"/>
      <c r="I16" s="607"/>
      <c r="J16" s="607"/>
      <c r="K16" s="607"/>
      <c r="L16" s="697"/>
      <c r="M16" s="607"/>
      <c r="N16" s="697"/>
      <c r="O16" s="610"/>
      <c r="P16" s="710"/>
      <c r="Q16" s="607"/>
      <c r="R16" s="697"/>
      <c r="S16" s="609"/>
      <c r="T16" s="714"/>
      <c r="U16" s="607"/>
      <c r="V16" s="604"/>
      <c r="W16" s="604"/>
      <c r="X16" s="604"/>
      <c r="Y16" s="604"/>
      <c r="Z16" s="604"/>
      <c r="AA16" s="604"/>
      <c r="AB16" s="604"/>
      <c r="AC16" s="604"/>
      <c r="AD16" s="716"/>
      <c r="AE16" s="607"/>
      <c r="AF16" s="697"/>
      <c r="AG16" s="845"/>
      <c r="AH16" s="697"/>
      <c r="AI16" s="609"/>
      <c r="AJ16" s="716"/>
      <c r="AK16" s="607"/>
      <c r="AL16" s="697"/>
      <c r="AM16" s="604"/>
      <c r="AN16" s="716"/>
      <c r="AO16" s="604"/>
      <c r="AP16" s="604"/>
      <c r="AQ16" s="716"/>
      <c r="AR16" s="607"/>
      <c r="AS16" s="697"/>
      <c r="AT16" s="607"/>
      <c r="AU16" s="716"/>
      <c r="AV16" s="604"/>
      <c r="AW16" s="716"/>
      <c r="AX16" s="607"/>
      <c r="AY16" s="697"/>
      <c r="AZ16" s="607"/>
      <c r="BA16" s="697"/>
      <c r="BB16" s="604"/>
      <c r="BC16" s="604"/>
      <c r="BD16" s="604"/>
      <c r="BE16" s="604"/>
      <c r="BF16" s="604"/>
      <c r="BG16" s="604"/>
      <c r="BH16" s="604"/>
      <c r="BI16" s="604"/>
      <c r="BJ16" s="604"/>
      <c r="BK16" s="604"/>
      <c r="BL16" s="604"/>
      <c r="BM16" s="604"/>
      <c r="BN16" s="604"/>
      <c r="BO16" s="604"/>
      <c r="BP16" s="604"/>
      <c r="BQ16" s="607"/>
      <c r="BR16" s="604"/>
      <c r="BS16" s="604"/>
      <c r="BT16" s="604"/>
      <c r="BU16" s="604"/>
      <c r="BV16" s="232"/>
      <c r="BW16" s="232"/>
      <c r="BX16" s="6"/>
      <c r="BY16" s="6"/>
      <c r="BZ16" s="6"/>
      <c r="CE16" s="716"/>
    </row>
    <row r="17" spans="1:83" ht="45" customHeight="1" x14ac:dyDescent="0.25">
      <c r="A17" s="7"/>
      <c r="B17" s="1062" t="s">
        <v>553</v>
      </c>
      <c r="C17" s="1062"/>
      <c r="D17" s="1062"/>
      <c r="E17" s="1062"/>
      <c r="F17" s="1062"/>
      <c r="G17" s="1062"/>
      <c r="H17" s="1062"/>
      <c r="I17" s="1062"/>
      <c r="J17" s="1062"/>
      <c r="K17" s="1062"/>
      <c r="L17" s="1062"/>
      <c r="M17" s="1062"/>
      <c r="N17" s="1062"/>
      <c r="O17" s="1062"/>
      <c r="P17" s="1062"/>
      <c r="Q17" s="1062"/>
      <c r="R17" s="1062"/>
      <c r="S17" s="1062"/>
      <c r="T17" s="1062"/>
      <c r="U17" s="1062"/>
      <c r="V17" s="1062"/>
      <c r="W17" s="1062"/>
      <c r="X17" s="1062"/>
      <c r="Y17" s="1062"/>
      <c r="Z17" s="1062"/>
      <c r="AA17" s="1062"/>
      <c r="AB17" s="1062"/>
      <c r="AC17" s="1062"/>
      <c r="AD17" s="1062"/>
      <c r="AE17" s="1062"/>
      <c r="AF17" s="1062"/>
      <c r="AG17" s="1062"/>
      <c r="AH17" s="1062"/>
      <c r="AI17" s="1062"/>
      <c r="AJ17" s="1062"/>
      <c r="AK17" s="1062"/>
      <c r="AL17" s="1062"/>
      <c r="AM17" s="1062"/>
      <c r="AN17" s="1062"/>
      <c r="AO17" s="1062"/>
      <c r="AP17" s="1062"/>
      <c r="AQ17" s="1062"/>
      <c r="AR17" s="1062"/>
      <c r="AS17" s="1062"/>
      <c r="AT17" s="1062"/>
      <c r="AU17" s="1062"/>
      <c r="AV17" s="1062"/>
      <c r="AW17" s="1062"/>
      <c r="AX17" s="1062"/>
      <c r="AY17" s="1062"/>
      <c r="AZ17" s="1062"/>
      <c r="BA17" s="1062"/>
      <c r="BB17" s="1062"/>
      <c r="BC17" s="1062"/>
      <c r="BD17" s="1062"/>
      <c r="BE17" s="1062"/>
      <c r="BF17" s="1062"/>
      <c r="BG17" s="1062"/>
      <c r="BH17" s="1062"/>
      <c r="BI17" s="1062"/>
      <c r="BJ17" s="1062"/>
      <c r="BK17" s="1062"/>
      <c r="BL17" s="1062"/>
      <c r="BM17" s="1062"/>
      <c r="BN17" s="1062"/>
      <c r="BO17" s="1062"/>
      <c r="BP17" s="1062"/>
      <c r="BQ17" s="1062"/>
      <c r="BR17" s="1062"/>
      <c r="BS17" s="1062"/>
      <c r="BT17" s="1062"/>
      <c r="BU17" s="1062"/>
      <c r="BV17" s="1062"/>
      <c r="BW17" s="1062"/>
      <c r="BX17" s="1062"/>
      <c r="BY17" s="1062"/>
      <c r="BZ17" s="1062"/>
      <c r="CE17" s="87"/>
    </row>
    <row r="18" spans="1:83" s="556" customFormat="1" ht="69.75" hidden="1" customHeight="1" x14ac:dyDescent="0.25">
      <c r="A18" s="552"/>
      <c r="B18" s="550"/>
      <c r="C18" s="550" t="s">
        <v>472</v>
      </c>
      <c r="D18" s="557">
        <f>D26+D27+D28+D31+D34+D37</f>
        <v>26245992.725980002</v>
      </c>
      <c r="E18" s="549">
        <f>F18-D18</f>
        <v>-6046039.8259800039</v>
      </c>
      <c r="F18" s="557">
        <f>20199952.9</f>
        <v>20199952.899999999</v>
      </c>
      <c r="G18" s="549"/>
      <c r="H18" s="550"/>
      <c r="I18" s="550"/>
      <c r="J18" s="550"/>
      <c r="K18" s="591"/>
      <c r="L18" s="698"/>
      <c r="M18" s="549"/>
      <c r="N18" s="705"/>
      <c r="O18" s="550"/>
      <c r="P18" s="705"/>
      <c r="Q18" s="550"/>
      <c r="R18" s="705"/>
      <c r="S18" s="550"/>
      <c r="T18" s="705"/>
      <c r="U18" s="550"/>
      <c r="V18" s="553"/>
      <c r="W18" s="550"/>
      <c r="X18" s="550"/>
      <c r="Y18" s="550"/>
      <c r="Z18" s="553"/>
      <c r="AA18" s="550"/>
      <c r="AB18" s="550"/>
      <c r="AC18" s="550"/>
      <c r="AD18" s="705"/>
      <c r="AE18" s="557">
        <f>AE26+AE27+AE28+AE31+AE34+AE37</f>
        <v>6310923.9345499985</v>
      </c>
      <c r="AF18" s="721"/>
      <c r="AG18" s="549">
        <f>AI18-AE18</f>
        <v>12305274.265450001</v>
      </c>
      <c r="AH18" s="732"/>
      <c r="AI18" s="557">
        <f>18616198.2</f>
        <v>18616198.199999999</v>
      </c>
      <c r="AJ18" s="721"/>
      <c r="AK18" s="549"/>
      <c r="AL18" s="732"/>
      <c r="AM18" s="550"/>
      <c r="AN18" s="705"/>
      <c r="AO18" s="550"/>
      <c r="AP18" s="550"/>
      <c r="AQ18" s="705"/>
      <c r="AR18" s="591"/>
      <c r="AS18" s="698"/>
      <c r="AT18" s="549"/>
      <c r="AU18" s="705"/>
      <c r="AV18" s="550"/>
      <c r="AW18" s="705"/>
      <c r="AX18" s="549"/>
      <c r="AY18" s="705"/>
      <c r="AZ18" s="550"/>
      <c r="BA18" s="705"/>
      <c r="BB18" s="550"/>
      <c r="BC18" s="550"/>
      <c r="BD18" s="550"/>
      <c r="BE18" s="550"/>
      <c r="BF18" s="550"/>
      <c r="BG18" s="550"/>
      <c r="BH18" s="550"/>
      <c r="BI18" s="550"/>
      <c r="BJ18" s="553"/>
      <c r="BK18" s="550"/>
      <c r="BL18" s="550"/>
      <c r="BM18" s="550"/>
      <c r="BN18" s="557">
        <f>BN26+BN27+BN28+BN31+BN34+BN37</f>
        <v>9382472.930879999</v>
      </c>
      <c r="BO18" s="549">
        <f>BP18-BN18</f>
        <v>7906327.6691200025</v>
      </c>
      <c r="BP18" s="282">
        <f>17288800.6</f>
        <v>17288800.600000001</v>
      </c>
      <c r="BQ18" s="549"/>
      <c r="BR18" s="550"/>
      <c r="BS18" s="550"/>
      <c r="BT18" s="550"/>
      <c r="BU18" s="591"/>
      <c r="BV18" s="554"/>
      <c r="BW18" s="554"/>
      <c r="BX18" s="555"/>
      <c r="BY18" s="555"/>
      <c r="BZ18" s="555"/>
      <c r="CE18" s="705"/>
    </row>
    <row r="19" spans="1:83" s="9" customFormat="1" ht="105" customHeight="1" x14ac:dyDescent="0.35">
      <c r="A19" s="8" t="s">
        <v>0</v>
      </c>
      <c r="B19" s="1033" t="s">
        <v>0</v>
      </c>
      <c r="C19" s="1025" t="s">
        <v>286</v>
      </c>
      <c r="D19" s="1016" t="s">
        <v>504</v>
      </c>
      <c r="E19" s="1026" t="s">
        <v>1</v>
      </c>
      <c r="F19" s="1027"/>
      <c r="G19" s="1027"/>
      <c r="H19" s="1027"/>
      <c r="I19" s="1028"/>
      <c r="J19" s="1016" t="s">
        <v>516</v>
      </c>
      <c r="K19" s="1016" t="s">
        <v>552</v>
      </c>
      <c r="L19" s="1029" t="s">
        <v>517</v>
      </c>
      <c r="M19" s="1026" t="s">
        <v>1</v>
      </c>
      <c r="N19" s="1027"/>
      <c r="O19" s="1027"/>
      <c r="P19" s="1027"/>
      <c r="Q19" s="1027"/>
      <c r="R19" s="1027"/>
      <c r="S19" s="1027"/>
      <c r="T19" s="1027"/>
      <c r="U19" s="1028"/>
      <c r="V19" s="1029" t="s">
        <v>328</v>
      </c>
      <c r="W19" s="1026" t="s">
        <v>1</v>
      </c>
      <c r="X19" s="1027"/>
      <c r="Y19" s="1028"/>
      <c r="Z19" s="1029" t="s">
        <v>337</v>
      </c>
      <c r="AA19" s="1016" t="s">
        <v>1</v>
      </c>
      <c r="AB19" s="1016"/>
      <c r="AC19" s="1016"/>
      <c r="AD19" s="689"/>
      <c r="AE19" s="1016" t="s">
        <v>557</v>
      </c>
      <c r="AF19" s="1029" t="s">
        <v>517</v>
      </c>
      <c r="AG19" s="1026" t="s">
        <v>1</v>
      </c>
      <c r="AH19" s="1027"/>
      <c r="AI19" s="1027"/>
      <c r="AJ19" s="1027"/>
      <c r="AK19" s="1027"/>
      <c r="AL19" s="1027"/>
      <c r="AM19" s="1027"/>
      <c r="AN19" s="1027"/>
      <c r="AO19" s="1028"/>
      <c r="AP19" s="1016" t="s">
        <v>507</v>
      </c>
      <c r="AQ19" s="925"/>
      <c r="AR19" s="1016" t="s">
        <v>533</v>
      </c>
      <c r="AS19" s="1029" t="s">
        <v>517</v>
      </c>
      <c r="AT19" s="1026" t="s">
        <v>1</v>
      </c>
      <c r="AU19" s="1027"/>
      <c r="AV19" s="1027"/>
      <c r="AW19" s="1027"/>
      <c r="AX19" s="1027"/>
      <c r="AY19" s="1027"/>
      <c r="AZ19" s="1027"/>
      <c r="BA19" s="1027"/>
      <c r="BB19" s="1028"/>
      <c r="BC19" s="481"/>
      <c r="BD19" s="481"/>
      <c r="BE19" s="1016" t="s">
        <v>336</v>
      </c>
      <c r="BF19" s="1016" t="s">
        <v>1</v>
      </c>
      <c r="BG19" s="1016"/>
      <c r="BH19" s="1016"/>
      <c r="BI19" s="1016"/>
      <c r="BJ19" s="1029" t="s">
        <v>335</v>
      </c>
      <c r="BK19" s="1016" t="s">
        <v>1</v>
      </c>
      <c r="BL19" s="1016"/>
      <c r="BM19" s="1016"/>
      <c r="BN19" s="1016" t="s">
        <v>505</v>
      </c>
      <c r="BO19" s="1016" t="s">
        <v>1</v>
      </c>
      <c r="BP19" s="1016"/>
      <c r="BQ19" s="1016"/>
      <c r="BR19" s="1016"/>
      <c r="BS19" s="1016"/>
      <c r="BT19" s="1016" t="s">
        <v>507</v>
      </c>
      <c r="BU19" s="1016" t="s">
        <v>515</v>
      </c>
      <c r="BV19" s="1016" t="s">
        <v>1</v>
      </c>
      <c r="BW19" s="1016"/>
      <c r="BX19" s="1016"/>
      <c r="BY19" s="1016"/>
      <c r="BZ19" s="1016"/>
      <c r="CE19" s="689"/>
    </row>
    <row r="20" spans="1:83" s="9" customFormat="1" ht="81.75" customHeight="1" x14ac:dyDescent="0.35">
      <c r="A20" s="10"/>
      <c r="B20" s="1033"/>
      <c r="C20" s="1025"/>
      <c r="D20" s="1016"/>
      <c r="E20" s="485" t="s">
        <v>453</v>
      </c>
      <c r="F20" s="504" t="s">
        <v>454</v>
      </c>
      <c r="G20" s="485" t="s">
        <v>363</v>
      </c>
      <c r="H20" s="485" t="s">
        <v>4</v>
      </c>
      <c r="I20" s="485" t="s">
        <v>3</v>
      </c>
      <c r="J20" s="1016"/>
      <c r="K20" s="1016"/>
      <c r="L20" s="1030"/>
      <c r="M20" s="963" t="s">
        <v>453</v>
      </c>
      <c r="N20" s="689" t="s">
        <v>517</v>
      </c>
      <c r="O20" s="513" t="s">
        <v>454</v>
      </c>
      <c r="P20" s="689" t="s">
        <v>517</v>
      </c>
      <c r="Q20" s="481" t="s">
        <v>363</v>
      </c>
      <c r="R20" s="689" t="s">
        <v>517</v>
      </c>
      <c r="S20" s="481" t="s">
        <v>4</v>
      </c>
      <c r="T20" s="689" t="s">
        <v>517</v>
      </c>
      <c r="U20" s="481" t="s">
        <v>3</v>
      </c>
      <c r="V20" s="1030"/>
      <c r="W20" s="481" t="s">
        <v>2</v>
      </c>
      <c r="X20" s="481" t="s">
        <v>4</v>
      </c>
      <c r="Y20" s="481" t="s">
        <v>3</v>
      </c>
      <c r="Z20" s="1030"/>
      <c r="AA20" s="481" t="s">
        <v>2</v>
      </c>
      <c r="AB20" s="481" t="s">
        <v>4</v>
      </c>
      <c r="AC20" s="481" t="s">
        <v>3</v>
      </c>
      <c r="AD20" s="689" t="s">
        <v>517</v>
      </c>
      <c r="AE20" s="1016"/>
      <c r="AF20" s="1030"/>
      <c r="AG20" s="963" t="s">
        <v>453</v>
      </c>
      <c r="AH20" s="689" t="s">
        <v>517</v>
      </c>
      <c r="AI20" s="513" t="s">
        <v>454</v>
      </c>
      <c r="AJ20" s="689" t="s">
        <v>517</v>
      </c>
      <c r="AK20" s="485" t="s">
        <v>363</v>
      </c>
      <c r="AL20" s="689" t="s">
        <v>517</v>
      </c>
      <c r="AM20" s="485" t="s">
        <v>4</v>
      </c>
      <c r="AN20" s="689" t="s">
        <v>517</v>
      </c>
      <c r="AO20" s="485" t="s">
        <v>3</v>
      </c>
      <c r="AP20" s="1016"/>
      <c r="AQ20" s="689" t="s">
        <v>517</v>
      </c>
      <c r="AR20" s="1016"/>
      <c r="AS20" s="1030"/>
      <c r="AT20" s="963" t="s">
        <v>453</v>
      </c>
      <c r="AU20" s="689" t="s">
        <v>517</v>
      </c>
      <c r="AV20" s="513" t="s">
        <v>454</v>
      </c>
      <c r="AW20" s="689" t="s">
        <v>517</v>
      </c>
      <c r="AX20" s="963" t="s">
        <v>363</v>
      </c>
      <c r="AY20" s="689" t="s">
        <v>517</v>
      </c>
      <c r="AZ20" s="481" t="s">
        <v>4</v>
      </c>
      <c r="BA20" s="689" t="s">
        <v>517</v>
      </c>
      <c r="BB20" s="481" t="s">
        <v>3</v>
      </c>
      <c r="BC20" s="481" t="s">
        <v>4</v>
      </c>
      <c r="BD20" s="481" t="s">
        <v>3</v>
      </c>
      <c r="BE20" s="1016"/>
      <c r="BF20" s="481" t="s">
        <v>2</v>
      </c>
      <c r="BG20" s="481" t="s">
        <v>363</v>
      </c>
      <c r="BH20" s="481" t="s">
        <v>4</v>
      </c>
      <c r="BI20" s="481" t="s">
        <v>3</v>
      </c>
      <c r="BJ20" s="1030"/>
      <c r="BK20" s="481" t="s">
        <v>2</v>
      </c>
      <c r="BL20" s="481" t="s">
        <v>4</v>
      </c>
      <c r="BM20" s="481" t="s">
        <v>3</v>
      </c>
      <c r="BN20" s="1016"/>
      <c r="BO20" s="504" t="s">
        <v>453</v>
      </c>
      <c r="BP20" s="513" t="s">
        <v>454</v>
      </c>
      <c r="BQ20" s="481" t="s">
        <v>363</v>
      </c>
      <c r="BR20" s="481" t="s">
        <v>4</v>
      </c>
      <c r="BS20" s="481" t="s">
        <v>3</v>
      </c>
      <c r="BT20" s="1016"/>
      <c r="BU20" s="1016"/>
      <c r="BV20" s="504" t="s">
        <v>453</v>
      </c>
      <c r="BW20" s="513" t="s">
        <v>454</v>
      </c>
      <c r="BX20" s="481" t="s">
        <v>363</v>
      </c>
      <c r="BY20" s="481" t="s">
        <v>4</v>
      </c>
      <c r="BZ20" s="481" t="s">
        <v>3</v>
      </c>
      <c r="CE20" s="689" t="s">
        <v>517</v>
      </c>
    </row>
    <row r="21" spans="1:83" s="11" customFormat="1" ht="15" hidden="1" customHeight="1" x14ac:dyDescent="0.35">
      <c r="B21" s="12">
        <v>1</v>
      </c>
      <c r="C21" s="12">
        <v>2</v>
      </c>
      <c r="D21" s="12" t="s">
        <v>10</v>
      </c>
      <c r="E21" s="12" t="s">
        <v>19</v>
      </c>
      <c r="F21" s="12"/>
      <c r="G21" s="12"/>
      <c r="H21" s="12" t="s">
        <v>20</v>
      </c>
      <c r="I21" s="12" t="s">
        <v>24</v>
      </c>
      <c r="J21" s="12" t="s">
        <v>13</v>
      </c>
      <c r="K21" s="448" t="s">
        <v>10</v>
      </c>
      <c r="L21" s="448"/>
      <c r="M21" s="964" t="s">
        <v>19</v>
      </c>
      <c r="N21" s="12"/>
      <c r="O21" s="12"/>
      <c r="P21" s="12"/>
      <c r="Q21" s="12"/>
      <c r="R21" s="12"/>
      <c r="S21" s="12" t="s">
        <v>20</v>
      </c>
      <c r="T21" s="12"/>
      <c r="U21" s="12" t="s">
        <v>24</v>
      </c>
      <c r="V21" s="12"/>
      <c r="W21" s="12"/>
      <c r="X21" s="12"/>
      <c r="Y21" s="12"/>
      <c r="Z21" s="12"/>
      <c r="AA21" s="12"/>
      <c r="AB21" s="12"/>
      <c r="AC21" s="12"/>
      <c r="AD21" s="12"/>
      <c r="AE21" s="991" t="s">
        <v>10</v>
      </c>
      <c r="AF21" s="493"/>
      <c r="AG21" s="964" t="s">
        <v>19</v>
      </c>
      <c r="AH21" s="12"/>
      <c r="AI21" s="12"/>
      <c r="AJ21" s="12"/>
      <c r="AK21" s="12"/>
      <c r="AL21" s="12"/>
      <c r="AM21" s="12" t="s">
        <v>20</v>
      </c>
      <c r="AN21" s="12"/>
      <c r="AO21" s="12" t="s">
        <v>24</v>
      </c>
      <c r="AP21" s="12"/>
      <c r="AQ21" s="12"/>
      <c r="AR21" s="448" t="s">
        <v>10</v>
      </c>
      <c r="AS21" s="448"/>
      <c r="AT21" s="976" t="s">
        <v>19</v>
      </c>
      <c r="AU21" s="448"/>
      <c r="AV21" s="448"/>
      <c r="AW21" s="448"/>
      <c r="AX21" s="964"/>
      <c r="AY21" s="12"/>
      <c r="AZ21" s="12" t="s">
        <v>20</v>
      </c>
      <c r="BA21" s="12"/>
      <c r="BB21" s="12" t="s">
        <v>24</v>
      </c>
      <c r="BC21" s="12"/>
      <c r="BD21" s="12"/>
      <c r="BE21" s="448" t="s">
        <v>10</v>
      </c>
      <c r="BF21" s="12" t="s">
        <v>19</v>
      </c>
      <c r="BG21" s="12"/>
      <c r="BH21" s="12" t="s">
        <v>20</v>
      </c>
      <c r="BI21" s="12" t="s">
        <v>24</v>
      </c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448" t="s">
        <v>10</v>
      </c>
      <c r="BV21" s="12" t="s">
        <v>19</v>
      </c>
      <c r="BW21" s="12"/>
      <c r="BX21" s="12"/>
      <c r="BY21" s="12" t="s">
        <v>20</v>
      </c>
      <c r="BZ21" s="12" t="s">
        <v>24</v>
      </c>
      <c r="CE21" s="12"/>
    </row>
    <row r="22" spans="1:83" s="13" customFormat="1" ht="35.25" customHeight="1" x14ac:dyDescent="0.25">
      <c r="B22" s="1017" t="s">
        <v>197</v>
      </c>
      <c r="C22" s="1017"/>
      <c r="D22" s="188">
        <f>E22+F22+G22+H22+I22</f>
        <v>32141238.32598</v>
      </c>
      <c r="E22" s="188">
        <f>E55+E1004+E1041+E1093+E1114+E1106+E1088+E1111</f>
        <v>11275281.48732</v>
      </c>
      <c r="F22" s="188">
        <f>F55+F1004+F1041+F1093+F1114+F1106</f>
        <v>5042289.7820800003</v>
      </c>
      <c r="G22" s="188">
        <f>G55+G1004+G1041+G1093+G1114+G1106+G1046</f>
        <v>11307009.626350001</v>
      </c>
      <c r="H22" s="188">
        <f>H55+H1004+H1041+H1093+H1114+H1106</f>
        <v>1629040.1295100001</v>
      </c>
      <c r="I22" s="188">
        <f>I55+I1004+I1041+I1093+I1114+I1106+I1122</f>
        <v>2887617.3007200002</v>
      </c>
      <c r="J22" s="188">
        <f>J55+J1004+J1041+J1093+J1114+J1106+J1122+J1088</f>
        <v>-23034982.029509999</v>
      </c>
      <c r="K22" s="188">
        <f>M22+O22+Q22+S22+U22</f>
        <v>8877304.7343199998</v>
      </c>
      <c r="L22" s="699">
        <f>K22/D22</f>
        <v>0.27619672410519447</v>
      </c>
      <c r="M22" s="188">
        <f>M55+M1004+M1041+M1093+M1114+M1106+M1088+M1111</f>
        <v>2965322.1414600001</v>
      </c>
      <c r="N22" s="699">
        <f>M22/E22</f>
        <v>0.26299318068420319</v>
      </c>
      <c r="O22" s="188">
        <f>O55+O1004+O1041+O1093+O1114+O1106+O1046</f>
        <v>3442289.7820799998</v>
      </c>
      <c r="P22" s="699">
        <f>O22/F22</f>
        <v>0.68268384619894207</v>
      </c>
      <c r="Q22" s="188">
        <f>Q55+Q1004+Q1041+Q1093+Q1114+Q1106+Q1046</f>
        <v>1375302.9985799999</v>
      </c>
      <c r="R22" s="699">
        <f>Q22/G22</f>
        <v>0.12163277860619984</v>
      </c>
      <c r="S22" s="188">
        <f>S55+S1004+S1041+S1093+S1114+S1106</f>
        <v>866054.02729999996</v>
      </c>
      <c r="T22" s="699">
        <f>S22/H22</f>
        <v>0.5316345568236559</v>
      </c>
      <c r="U22" s="188">
        <f>U55+U1004+U1041+U1093+U1114+U1106+U1122</f>
        <v>228335.78490000003</v>
      </c>
      <c r="V22" s="95">
        <f>W22+X22+Y22</f>
        <v>0</v>
      </c>
      <c r="W22" s="95"/>
      <c r="X22" s="95"/>
      <c r="Y22" s="95"/>
      <c r="Z22" s="95" t="e">
        <f>AA22+AB22+AC22</f>
        <v>#REF!</v>
      </c>
      <c r="AA22" s="95" t="e">
        <f>AA55+AA1004+AA1093+AA1013+AA1114</f>
        <v>#REF!</v>
      </c>
      <c r="AB22" s="95">
        <f>AB55+AB1004+AB1093+AB1013+AB1114</f>
        <v>1629040.1295100001</v>
      </c>
      <c r="AC22" s="95" t="e">
        <f>AC55+AC1004+AC1093+AC1013+AC1114+AC1028</f>
        <v>#REF!</v>
      </c>
      <c r="AD22" s="699">
        <f>U22/I22</f>
        <v>7.9074115826590546E-2</v>
      </c>
      <c r="AE22" s="188">
        <f>AG22+AI22+AK22+AM22+AO22</f>
        <v>7173530.0549600003</v>
      </c>
      <c r="AF22" s="699">
        <f>AE22/D22</f>
        <v>0.22318773104524672</v>
      </c>
      <c r="AG22" s="188">
        <f>AG55+AG1004+AG1041+AG1093+AG1114+AG1106+AG1088+AG1111</f>
        <v>2149120.2390600001</v>
      </c>
      <c r="AH22" s="699">
        <f>AG22/E22</f>
        <v>0.19060457528061414</v>
      </c>
      <c r="AI22" s="95">
        <f>AI55+AI1004+AI1041+AI1093+AI1114+AI1106+AI1046</f>
        <v>2003052.1220999998</v>
      </c>
      <c r="AJ22" s="699">
        <f>AI22/F22</f>
        <v>0.3972504970298868</v>
      </c>
      <c r="AK22" s="188">
        <f>AK55+AK1004+AK1041+AK1093+AK1114+AK1106+AK1046</f>
        <v>2134057.8215800002</v>
      </c>
      <c r="AL22" s="699">
        <f>AK22/G22</f>
        <v>0.18873759659731468</v>
      </c>
      <c r="AM22" s="188">
        <f>AM55+AM1004+AM1041+AM1093+AM1114+AM1106</f>
        <v>715328.08000000007</v>
      </c>
      <c r="AN22" s="699">
        <f>AM22/H22</f>
        <v>0.43911016496270355</v>
      </c>
      <c r="AO22" s="95">
        <f>AO55+AO1004+AO1041+AO1093+AO1114+AO1106+AO1122</f>
        <v>171971.79221999997</v>
      </c>
      <c r="AP22" s="95">
        <f>AP55+AP1004+AP1041+AP1093+AP1114+AP1106+AP1122+AP1088</f>
        <v>19010808.96009</v>
      </c>
      <c r="AQ22" s="699">
        <f>AO22/I22</f>
        <v>5.9554911302519359E-2</v>
      </c>
      <c r="AR22" s="188">
        <f>AT22+AV22+AX22+AZ22+BB22</f>
        <v>30222070.850649998</v>
      </c>
      <c r="AS22" s="699">
        <f>AR22/D22</f>
        <v>0.94028956022585086</v>
      </c>
      <c r="AT22" s="188">
        <f>AT55+AT1004+AT1041+AT1093+AT1114+AT1106+AT1088+AT1111</f>
        <v>10527510.64889</v>
      </c>
      <c r="AU22" s="699">
        <f>AT22/E22</f>
        <v>0.93368051704332777</v>
      </c>
      <c r="AV22" s="95">
        <f>AV55+AV1004+AV1041+AV1093+AV1114+AV1106+AV1046</f>
        <v>5042289.7820800003</v>
      </c>
      <c r="AW22" s="699">
        <f>AV22/F22</f>
        <v>1</v>
      </c>
      <c r="AX22" s="188">
        <f>AX55+AX1004+AX1041+AX1093+AX1114+AX1106+AX1046</f>
        <v>10291864.220449999</v>
      </c>
      <c r="AY22" s="699">
        <f>AX22/G22</f>
        <v>0.91021981589771594</v>
      </c>
      <c r="AZ22" s="188">
        <f>AZ55+AZ1004+AZ1041+AZ1093+AZ1114+AZ1106</f>
        <v>1520858.8369499997</v>
      </c>
      <c r="BA22" s="699">
        <f>AZ22/H22</f>
        <v>0.93359200267672937</v>
      </c>
      <c r="BB22" s="95">
        <f>BB55+BB1004+BB1041+BB1093+BB1114+BB1106+BB1046+BB1122</f>
        <v>2839547.36228</v>
      </c>
      <c r="BC22" s="95">
        <f>BC55+BC1004+BC1093+BC1013+BC1114</f>
        <v>715328.08000000007</v>
      </c>
      <c r="BD22" s="95" t="e">
        <f>BD55+BD1004+BD1093+BD1013+BD1114+BD1028</f>
        <v>#REF!</v>
      </c>
      <c r="BE22" s="95" t="e">
        <f>BF22+BG22+BH22+BI22</f>
        <v>#REF!</v>
      </c>
      <c r="BF22" s="95" t="e">
        <f>BF55+BF1004+BF1041+BF1093+BF1114</f>
        <v>#REF!</v>
      </c>
      <c r="BG22" s="95">
        <f>BG55+BG1004+BG1041+BG1093+BG1114</f>
        <v>54885.209869999999</v>
      </c>
      <c r="BH22" s="95" t="e">
        <f>BH55+BH1004+BH1041+BH1093+BH1114</f>
        <v>#REF!</v>
      </c>
      <c r="BI22" s="95" t="e">
        <f>BI55+BI1004+BI1041+BI1093+BI1114</f>
        <v>#REF!</v>
      </c>
      <c r="BJ22" s="95" t="e">
        <f>BK22+BL22+BM22</f>
        <v>#REF!</v>
      </c>
      <c r="BK22" s="95" t="e">
        <f>BK55+BK1004+BK1093+BK1013+BK1114</f>
        <v>#REF!</v>
      </c>
      <c r="BL22" s="95" t="e">
        <f>BL55+BL1004+BL1093+BL1013+BL1114</f>
        <v>#REF!</v>
      </c>
      <c r="BM22" s="95" t="e">
        <f>BM55+BM1004+BM1093+BM1013+BM1114+BM1028</f>
        <v>#REF!</v>
      </c>
      <c r="BN22" s="95">
        <f>BO22+BP22+BQ22+BR22+BS22</f>
        <v>17544633.23088</v>
      </c>
      <c r="BO22" s="95">
        <f>BO55+BO1004+BO1041+BO1093+BO1114+BO1106+BO1046</f>
        <v>6717439.1561000003</v>
      </c>
      <c r="BP22" s="95">
        <f>BP55+BP1004+BP1041+BP1093+BP1114+BP1106+BP1046</f>
        <v>607500</v>
      </c>
      <c r="BQ22" s="95">
        <f>BQ55+BQ1004+BQ1041+BQ1093+BQ1114+BQ1106+BQ1046</f>
        <v>8376891.1034399997</v>
      </c>
      <c r="BR22" s="95">
        <f>BR55+BR1004+BR1041+BR1093+BR1114+BR1106+BR1046</f>
        <v>594475.47134000005</v>
      </c>
      <c r="BS22" s="95">
        <f>BS55+BS1004+BS1041+BS1093+BS1114+BS1106+BS1046</f>
        <v>1248327.5</v>
      </c>
      <c r="BT22" s="95">
        <f>BT55+BT1004+BT1041+BT1093+BT1114+BT1106+BT1122+BT1088</f>
        <v>300920.50109999999</v>
      </c>
      <c r="BU22" s="95" t="e">
        <f>BV22+BW22+BX22+BY22+BZ22</f>
        <v>#REF!</v>
      </c>
      <c r="BV22" s="95">
        <f>BV55+BV1004+BV1041+BV1093+BV1114+BV1106+BV1046</f>
        <v>6917439.1561000003</v>
      </c>
      <c r="BW22" s="95">
        <f>BW55+BW1004+BW1041+BW1093+BW1114+BW1106+BW1046</f>
        <v>607500</v>
      </c>
      <c r="BX22" s="95" t="e">
        <f>BX55+BX1004+BX1041+BX1093+BX1114+BX1106+BX1046</f>
        <v>#REF!</v>
      </c>
      <c r="BY22" s="95">
        <f>BY55+BY1004+BY1041+BY1093+BY1114+BY1106+BY1046</f>
        <v>872661.56734000007</v>
      </c>
      <c r="BZ22" s="95">
        <f>BZ55+BZ1004+BZ1041+BZ1093+BZ1114+BZ1106+BZ1046</f>
        <v>1071061.9051000001</v>
      </c>
      <c r="CE22" s="699">
        <f>BB22/I22</f>
        <v>0.98335307853017284</v>
      </c>
    </row>
    <row r="23" spans="1:83" s="14" customFormat="1" ht="35.25" hidden="1" customHeight="1" x14ac:dyDescent="0.25">
      <c r="B23" s="1068" t="s">
        <v>26</v>
      </c>
      <c r="C23" s="1068"/>
      <c r="D23" s="188">
        <f t="shared" ref="D23:D28" si="0">E23+F23+G23+H23+I23</f>
        <v>0.44064571017452131</v>
      </c>
      <c r="E23" s="857">
        <f>E22/D22</f>
        <v>0.35080420278039215</v>
      </c>
      <c r="F23" s="857"/>
      <c r="G23" s="857"/>
      <c r="H23" s="857"/>
      <c r="I23" s="857">
        <f>I22/D22</f>
        <v>8.9841507394129175E-2</v>
      </c>
      <c r="J23" s="857">
        <f>J22/I22</f>
        <v>-7.9771588928236588</v>
      </c>
      <c r="K23" s="857"/>
      <c r="L23" s="699">
        <f t="shared" ref="L23:L53" si="1">K23/D23</f>
        <v>0</v>
      </c>
      <c r="M23" s="857">
        <f>M22/L22</f>
        <v>10736268.328550501</v>
      </c>
      <c r="N23" s="699">
        <f t="shared" ref="N23:N53" si="2">M23/E23</f>
        <v>30604731.19608416</v>
      </c>
      <c r="O23" s="857"/>
      <c r="P23" s="699" t="e">
        <f t="shared" ref="P23:P33" si="3">O23/F23</f>
        <v>#DIV/0!</v>
      </c>
      <c r="Q23" s="857"/>
      <c r="R23" s="699" t="e">
        <f t="shared" ref="R23:R37" si="4">Q23/G23</f>
        <v>#DIV/0!</v>
      </c>
      <c r="S23" s="857"/>
      <c r="T23" s="699" t="e">
        <f t="shared" ref="T23:T37" si="5">S23/H23</f>
        <v>#DIV/0!</v>
      </c>
      <c r="U23" s="857">
        <f>U22/P22</f>
        <v>334467.83041862148</v>
      </c>
      <c r="V23" s="95" t="e">
        <f t="shared" ref="V23:V53" si="6">W23+X23+Y23</f>
        <v>#DIV/0!</v>
      </c>
      <c r="W23" s="281" t="e">
        <f>W22/V22</f>
        <v>#DIV/0!</v>
      </c>
      <c r="X23" s="281"/>
      <c r="Y23" s="281" t="e">
        <f>Y22/V22</f>
        <v>#DIV/0!</v>
      </c>
      <c r="Z23" s="281" t="e">
        <f t="shared" ref="Z23:Z53" si="7">AA23+AB23+AC23</f>
        <v>#REF!</v>
      </c>
      <c r="AA23" s="281" t="e">
        <f>AA22/Z22</f>
        <v>#REF!</v>
      </c>
      <c r="AB23" s="281"/>
      <c r="AC23" s="281" t="e">
        <f>AC22/Z22</f>
        <v>#REF!</v>
      </c>
      <c r="AD23" s="699">
        <f t="shared" ref="AD23:AD37" si="8">U23/I23</f>
        <v>3722865.3004599717</v>
      </c>
      <c r="AE23" s="857">
        <f t="shared" ref="AE23:AE37" si="9">AG23+AI23+AK23+AM23+AO23</f>
        <v>10062109.374117883</v>
      </c>
      <c r="AF23" s="699">
        <f t="shared" ref="AF23:AF37" si="10">AE23/D23</f>
        <v>22834919.623142827</v>
      </c>
      <c r="AG23" s="857">
        <f>AG22/AF22</f>
        <v>9629204.2084710747</v>
      </c>
      <c r="AH23" s="699">
        <f t="shared" ref="AH23:AH35" si="11">AG23/E23</f>
        <v>27448941.980034024</v>
      </c>
      <c r="AI23" s="281"/>
      <c r="AJ23" s="699" t="e">
        <f t="shared" ref="AJ23:AJ56" si="12">AI23/F23</f>
        <v>#DIV/0!</v>
      </c>
      <c r="AK23" s="281"/>
      <c r="AL23" s="699" t="e">
        <f t="shared" ref="AL23:AL37" si="13">AK23/G23</f>
        <v>#DIV/0!</v>
      </c>
      <c r="AM23" s="281"/>
      <c r="AN23" s="699" t="e">
        <f t="shared" ref="AN23:AN37" si="14">AM23/H23</f>
        <v>#DIV/0!</v>
      </c>
      <c r="AO23" s="281">
        <f>AO22/AJ22</f>
        <v>432905.16564680805</v>
      </c>
      <c r="AP23" s="281">
        <f>AP22/AO22</f>
        <v>110.54608848740649</v>
      </c>
      <c r="AQ23" s="699">
        <f t="shared" ref="AQ23:AQ37" si="15">AO23/I23</f>
        <v>4818542.989797351</v>
      </c>
      <c r="AR23" s="857"/>
      <c r="AS23" s="699">
        <f t="shared" ref="AS23:AS37" si="16">AR23/D23</f>
        <v>0</v>
      </c>
      <c r="AT23" s="857">
        <f>AT22/AS22</f>
        <v>11196030.557184286</v>
      </c>
      <c r="AU23" s="699">
        <f t="shared" ref="AU23:AU60" si="17">AT23/E23</f>
        <v>31915326.180379722</v>
      </c>
      <c r="AV23" s="281"/>
      <c r="AW23" s="699" t="e">
        <f t="shared" ref="AW23:AW33" si="18">AV23/F23</f>
        <v>#DIV/0!</v>
      </c>
      <c r="AX23" s="857"/>
      <c r="AY23" s="699" t="e">
        <f t="shared" ref="AY23:AY37" si="19">AX23/G23</f>
        <v>#DIV/0!</v>
      </c>
      <c r="AZ23" s="281"/>
      <c r="BA23" s="699" t="e">
        <f t="shared" ref="BA23:BA37" si="20">AZ23/H23</f>
        <v>#DIV/0!</v>
      </c>
      <c r="BB23" s="281">
        <f>BB22/AR22</f>
        <v>9.3956081842053146E-2</v>
      </c>
      <c r="BC23" s="281"/>
      <c r="BD23" s="281" t="e">
        <f>BD22/AZ22</f>
        <v>#REF!</v>
      </c>
      <c r="BE23" s="281"/>
      <c r="BF23" s="281" t="e">
        <f>BF22/BE22</f>
        <v>#REF!</v>
      </c>
      <c r="BG23" s="281"/>
      <c r="BH23" s="281"/>
      <c r="BI23" s="281" t="e">
        <f>BI22/BE22</f>
        <v>#REF!</v>
      </c>
      <c r="BJ23" s="95" t="e">
        <f t="shared" ref="BJ23" si="21">BK23+BL23+BM23</f>
        <v>#REF!</v>
      </c>
      <c r="BK23" s="281" t="e">
        <f>BK22/BJ22</f>
        <v>#REF!</v>
      </c>
      <c r="BL23" s="281"/>
      <c r="BM23" s="281" t="e">
        <f>BM22/BJ22</f>
        <v>#REF!</v>
      </c>
      <c r="BN23" s="95">
        <f t="shared" ref="BN23:BN28" si="22">BO23+BP23+BQ23+BR23+BS23</f>
        <v>0.45402867938439406</v>
      </c>
      <c r="BO23" s="281">
        <f>BO22/BN22</f>
        <v>0.38287714925135935</v>
      </c>
      <c r="BP23" s="281"/>
      <c r="BQ23" s="281"/>
      <c r="BR23" s="281"/>
      <c r="BS23" s="281">
        <f>BS22/BN22</f>
        <v>7.1151530133034685E-2</v>
      </c>
      <c r="BT23" s="281">
        <f>BT22/BS22</f>
        <v>0.24105893773869436</v>
      </c>
      <c r="BU23" s="281" t="e">
        <f t="shared" ref="BU23:BU37" si="23">BV23+BW23+BX23+BY23+BZ23</f>
        <v>#REF!</v>
      </c>
      <c r="BV23" s="281" t="e">
        <f>BV22/BU22</f>
        <v>#REF!</v>
      </c>
      <c r="BW23" s="281"/>
      <c r="BX23" s="281"/>
      <c r="BY23" s="281"/>
      <c r="BZ23" s="281" t="e">
        <f>BZ22/BU22</f>
        <v>#REF!</v>
      </c>
      <c r="CE23" s="699">
        <f t="shared" ref="CE23:CE37" si="24">BB23/I23</f>
        <v>1.0457981457264913</v>
      </c>
    </row>
    <row r="24" spans="1:83" s="94" customFormat="1" ht="35.25" customHeight="1" x14ac:dyDescent="0.3">
      <c r="B24" s="1032" t="s">
        <v>187</v>
      </c>
      <c r="C24" s="1032"/>
      <c r="D24" s="857">
        <f t="shared" si="0"/>
        <v>30033308.896960005</v>
      </c>
      <c r="E24" s="857">
        <f t="shared" ref="E24:J24" si="25">E837+E1004+E1041+E1046</f>
        <v>10598065.61882</v>
      </c>
      <c r="F24" s="857">
        <f t="shared" si="25"/>
        <v>4034138.8590799998</v>
      </c>
      <c r="G24" s="857">
        <f t="shared" si="25"/>
        <v>11151909.98818</v>
      </c>
      <c r="H24" s="857">
        <f t="shared" si="25"/>
        <v>1485895.8960000002</v>
      </c>
      <c r="I24" s="857">
        <f t="shared" si="25"/>
        <v>2763298.5348800002</v>
      </c>
      <c r="J24" s="857">
        <f t="shared" si="25"/>
        <v>-22919829.028780002</v>
      </c>
      <c r="K24" s="857">
        <f>M24+O24+Q24+S24+U24</f>
        <v>7113479.8681800012</v>
      </c>
      <c r="L24" s="699">
        <f t="shared" si="1"/>
        <v>0.23685301851305612</v>
      </c>
      <c r="M24" s="857">
        <f t="shared" ref="M24" si="26">M837+M1004+M1041+M1046</f>
        <v>2364583.8351100003</v>
      </c>
      <c r="N24" s="699">
        <f t="shared" si="2"/>
        <v>0.2231146626334321</v>
      </c>
      <c r="O24" s="857">
        <f t="shared" ref="O24" si="27">O837+O1004+O1041+O1046</f>
        <v>2434138.8590799998</v>
      </c>
      <c r="P24" s="699">
        <f t="shared" si="3"/>
        <v>0.60338499593321238</v>
      </c>
      <c r="Q24" s="857">
        <f t="shared" ref="Q24" si="28">Q837+Q1004+Q1041+Q1046</f>
        <v>1316051.2037900002</v>
      </c>
      <c r="R24" s="699">
        <f t="shared" si="4"/>
        <v>0.11801128283719053</v>
      </c>
      <c r="S24" s="857">
        <f t="shared" ref="S24" si="29">S837+S1004+S1041+S1046</f>
        <v>817010.34821999993</v>
      </c>
      <c r="T24" s="699">
        <f t="shared" si="5"/>
        <v>0.54984359968916685</v>
      </c>
      <c r="U24" s="857">
        <f t="shared" ref="U24" si="30">U837+U1004+U1041+U1046</f>
        <v>181695.62198</v>
      </c>
      <c r="V24" s="95" t="e">
        <f t="shared" si="6"/>
        <v>#REF!</v>
      </c>
      <c r="W24" s="281" t="e">
        <f>W837+W1004+W1013</f>
        <v>#REF!</v>
      </c>
      <c r="X24" s="281" t="e">
        <f>X837+X1004+X1013</f>
        <v>#REF!</v>
      </c>
      <c r="Y24" s="281" t="e">
        <f>Y837+Y1004+Y1013+Y1028</f>
        <v>#REF!</v>
      </c>
      <c r="Z24" s="281" t="e">
        <f t="shared" si="7"/>
        <v>#REF!</v>
      </c>
      <c r="AA24" s="281" t="e">
        <f>AA837+AA1004+AA1013</f>
        <v>#REF!</v>
      </c>
      <c r="AB24" s="281">
        <f>AB837+AB1004+AB1013</f>
        <v>1485895.8960000002</v>
      </c>
      <c r="AC24" s="281" t="e">
        <f>AC837+AC1004+AC1013+AC1028</f>
        <v>#REF!</v>
      </c>
      <c r="AD24" s="699">
        <f t="shared" si="8"/>
        <v>6.5753164085070662E-2</v>
      </c>
      <c r="AE24" s="857">
        <f t="shared" si="9"/>
        <v>6077738.6216800008</v>
      </c>
      <c r="AF24" s="699">
        <f t="shared" si="10"/>
        <v>0.20236660044791782</v>
      </c>
      <c r="AG24" s="857">
        <f t="shared" ref="AG24" si="31">AG837+AG1004+AG1041+AG1046</f>
        <v>1721040.0859299998</v>
      </c>
      <c r="AH24" s="699">
        <f t="shared" si="11"/>
        <v>0.16239190696024602</v>
      </c>
      <c r="AI24" s="281">
        <f t="shared" ref="AI24" si="32">AI837+AI1004+AI1041+AI1046</f>
        <v>1470946.7086799999</v>
      </c>
      <c r="AJ24" s="699">
        <f t="shared" si="12"/>
        <v>0.36462470927821622</v>
      </c>
      <c r="AK24" s="281">
        <f t="shared" ref="AK24" si="33">AK837+AK1004+AK1041+AK1046</f>
        <v>2078472.6117100001</v>
      </c>
      <c r="AL24" s="699">
        <f t="shared" si="13"/>
        <v>0.18637817323785702</v>
      </c>
      <c r="AM24" s="281">
        <f t="shared" ref="AM24" si="34">AM837+AM1004+AM1041+AM1046</f>
        <v>660199.25606000004</v>
      </c>
      <c r="AN24" s="699">
        <f t="shared" si="14"/>
        <v>0.44431057238750188</v>
      </c>
      <c r="AO24" s="281">
        <f t="shared" ref="AO24" si="35">AO837+AO1004+AO1041+AO1046</f>
        <v>147079.95929999999</v>
      </c>
      <c r="AP24" s="281">
        <f>AP837+AP1004+AP1041+AP1046</f>
        <v>21977311.545979995</v>
      </c>
      <c r="AQ24" s="699">
        <f t="shared" si="15"/>
        <v>5.3226228524883984E-2</v>
      </c>
      <c r="AR24" s="857">
        <f>AT24+AV24+AX24+AZ24+BB24</f>
        <v>28152323.794780001</v>
      </c>
      <c r="AS24" s="699">
        <f t="shared" si="16"/>
        <v>0.9373700344296596</v>
      </c>
      <c r="AT24" s="857">
        <f t="shared" ref="AT24" si="36">AT837+AT1004+AT1041+AT1046</f>
        <v>9855762.1541900001</v>
      </c>
      <c r="AU24" s="699">
        <f t="shared" si="17"/>
        <v>0.92995858948902699</v>
      </c>
      <c r="AV24" s="281">
        <f t="shared" ref="AV24" si="37">AV837+AV1004+AV1041+AV1046</f>
        <v>4034138.8590799998</v>
      </c>
      <c r="AW24" s="699">
        <f t="shared" si="18"/>
        <v>1</v>
      </c>
      <c r="AX24" s="857">
        <f t="shared" ref="AX24" si="38">AX837+AX1004+AX1041+AX1046</f>
        <v>10150992.0244</v>
      </c>
      <c r="AY24" s="699">
        <f t="shared" si="19"/>
        <v>0.91024694739816925</v>
      </c>
      <c r="AZ24" s="281">
        <f t="shared" ref="AZ24" si="39">AZ837+AZ1004+AZ1041+AZ1046</f>
        <v>1394428.1606699997</v>
      </c>
      <c r="BA24" s="699">
        <f t="shared" si="20"/>
        <v>0.93844270276522757</v>
      </c>
      <c r="BB24" s="281">
        <f t="shared" ref="BB24" si="40">BB837+BB1004+BB1041+BB1046</f>
        <v>2717002.59644</v>
      </c>
      <c r="BC24" s="281">
        <f>BC837+BC1004+BC1013</f>
        <v>660199.25606000004</v>
      </c>
      <c r="BD24" s="281" t="e">
        <f>BD837+BD1004+BD1013+BD1028</f>
        <v>#REF!</v>
      </c>
      <c r="BE24" s="281" t="e">
        <f>BF24+BG24+BH24+BI24</f>
        <v>#REF!</v>
      </c>
      <c r="BF24" s="281" t="e">
        <f>BF837+BF1004+BF1041</f>
        <v>#REF!</v>
      </c>
      <c r="BG24" s="281">
        <f>BG837+BG1004+BG1041</f>
        <v>0</v>
      </c>
      <c r="BH24" s="281" t="e">
        <f>BH837+BH1004+BH1041</f>
        <v>#REF!</v>
      </c>
      <c r="BI24" s="281" t="e">
        <f>BI837+BI1004+BI1041</f>
        <v>#REF!</v>
      </c>
      <c r="BJ24" s="281" t="e">
        <f>BK24+BL24+BM24</f>
        <v>#REF!</v>
      </c>
      <c r="BK24" s="281" t="e">
        <f>BK837+BK1004+BK1013</f>
        <v>#REF!</v>
      </c>
      <c r="BL24" s="281" t="e">
        <f>BL837+BL1004+BL1013</f>
        <v>#REF!</v>
      </c>
      <c r="BM24" s="281" t="e">
        <f>BM837+BM1004+BM1013+BM1028</f>
        <v>#REF!</v>
      </c>
      <c r="BN24" s="281">
        <f t="shared" si="22"/>
        <v>16814225.697069999</v>
      </c>
      <c r="BO24" s="281">
        <f>BO837+BO1004+BO1041+BO1046</f>
        <v>6709939.1561000003</v>
      </c>
      <c r="BP24" s="281">
        <f t="shared" ref="BP24:BS24" si="41">BP837+BP1004+BP1041+BP1046</f>
        <v>0</v>
      </c>
      <c r="BQ24" s="281">
        <f t="shared" si="41"/>
        <v>8318705.8935700003</v>
      </c>
      <c r="BR24" s="281">
        <f t="shared" si="41"/>
        <v>539446.64740000002</v>
      </c>
      <c r="BS24" s="281">
        <f t="shared" si="41"/>
        <v>1246134</v>
      </c>
      <c r="BT24" s="281" t="e">
        <f>BT837+BT1004+BT1041+BT1046</f>
        <v>#REF!</v>
      </c>
      <c r="BU24" s="281" t="e">
        <f t="shared" si="23"/>
        <v>#REF!</v>
      </c>
      <c r="BV24" s="281">
        <f>BV837+BV1004+BV1041+BV1046</f>
        <v>6709939.1561000003</v>
      </c>
      <c r="BW24" s="281">
        <f t="shared" ref="BW24:BZ24" si="42">BW837+BW1004+BW1041+BW1046</f>
        <v>0</v>
      </c>
      <c r="BX24" s="281" t="e">
        <f t="shared" si="42"/>
        <v>#REF!</v>
      </c>
      <c r="BY24" s="281">
        <f t="shared" si="42"/>
        <v>817632.74340000004</v>
      </c>
      <c r="BZ24" s="281">
        <f t="shared" si="42"/>
        <v>1068868.4051000001</v>
      </c>
      <c r="CE24" s="699">
        <f t="shared" si="24"/>
        <v>0.98324613216573409</v>
      </c>
    </row>
    <row r="25" spans="1:83" s="94" customFormat="1" ht="35.25" customHeight="1" x14ac:dyDescent="0.3">
      <c r="B25" s="1032" t="s">
        <v>190</v>
      </c>
      <c r="C25" s="1032"/>
      <c r="D25" s="857">
        <f t="shared" si="0"/>
        <v>1597787.0833599998</v>
      </c>
      <c r="E25" s="857">
        <f>E862</f>
        <v>253908.62284</v>
      </c>
      <c r="F25" s="857">
        <f>F862</f>
        <v>1000650.923</v>
      </c>
      <c r="G25" s="857">
        <f>G862</f>
        <v>150799.63816999999</v>
      </c>
      <c r="H25" s="857">
        <f>H862</f>
        <v>142644.23350999999</v>
      </c>
      <c r="I25" s="857">
        <f>I863</f>
        <v>49783.665840000001</v>
      </c>
      <c r="J25" s="857">
        <f>K25-D25</f>
        <v>-210840.23072999995</v>
      </c>
      <c r="K25" s="857">
        <f t="shared" ref="K25:K28" si="43">M25+O25+Q25+S25+U25</f>
        <v>1386946.8526299999</v>
      </c>
      <c r="L25" s="699">
        <f t="shared" si="1"/>
        <v>0.86804234874234787</v>
      </c>
      <c r="M25" s="857">
        <f>M862</f>
        <v>253908.62284</v>
      </c>
      <c r="N25" s="699">
        <f t="shared" si="2"/>
        <v>1</v>
      </c>
      <c r="O25" s="857">
        <f>O863</f>
        <v>1000650.923</v>
      </c>
      <c r="P25" s="699">
        <f t="shared" si="3"/>
        <v>1</v>
      </c>
      <c r="Q25" s="857">
        <f>Q862</f>
        <v>58551.79479</v>
      </c>
      <c r="R25" s="699">
        <f t="shared" si="4"/>
        <v>0.38827543288925653</v>
      </c>
      <c r="S25" s="857">
        <f>S862</f>
        <v>48943.679080000002</v>
      </c>
      <c r="T25" s="699">
        <f t="shared" si="5"/>
        <v>0.34311712345924472</v>
      </c>
      <c r="U25" s="857">
        <f>U863</f>
        <v>24891.832920000001</v>
      </c>
      <c r="V25" s="95">
        <f t="shared" si="6"/>
        <v>0</v>
      </c>
      <c r="W25" s="281">
        <f>W862+W1114</f>
        <v>0</v>
      </c>
      <c r="X25" s="281">
        <f>X862+X1114</f>
        <v>0</v>
      </c>
      <c r="Y25" s="281">
        <f>Y862+Y1114</f>
        <v>0</v>
      </c>
      <c r="Z25" s="281">
        <f t="shared" si="7"/>
        <v>446986.52219000005</v>
      </c>
      <c r="AA25" s="281">
        <f>AA862+AA1114</f>
        <v>253908.62284</v>
      </c>
      <c r="AB25" s="281">
        <f>AB862+AB1114</f>
        <v>143144.23350999999</v>
      </c>
      <c r="AC25" s="281">
        <f>AC862+AC1114</f>
        <v>49933.665840000001</v>
      </c>
      <c r="AD25" s="699">
        <f t="shared" si="8"/>
        <v>0.5</v>
      </c>
      <c r="AE25" s="857">
        <f t="shared" si="9"/>
        <v>916665.76666999992</v>
      </c>
      <c r="AF25" s="699">
        <f t="shared" si="10"/>
        <v>0.57370958635010105</v>
      </c>
      <c r="AG25" s="857">
        <f>AG862</f>
        <v>249754.48651999998</v>
      </c>
      <c r="AH25" s="699">
        <f t="shared" si="11"/>
        <v>0.98363924677494019</v>
      </c>
      <c r="AI25" s="281">
        <f>AI863</f>
        <v>532105.41342</v>
      </c>
      <c r="AJ25" s="699">
        <f t="shared" si="12"/>
        <v>0.53175927907478682</v>
      </c>
      <c r="AK25" s="281">
        <f>AK862</f>
        <v>54885.209869999999</v>
      </c>
      <c r="AL25" s="699">
        <f t="shared" si="13"/>
        <v>0.36396115094206399</v>
      </c>
      <c r="AM25" s="281">
        <f>AM862</f>
        <v>55028.823940000002</v>
      </c>
      <c r="AN25" s="699">
        <f t="shared" si="14"/>
        <v>0.38577671586101825</v>
      </c>
      <c r="AO25" s="281">
        <f>AO863</f>
        <v>24891.832920000001</v>
      </c>
      <c r="AP25" s="281">
        <f>AP862</f>
        <v>155388.83851999999</v>
      </c>
      <c r="AQ25" s="699">
        <f t="shared" si="15"/>
        <v>0.5</v>
      </c>
      <c r="AR25" s="857">
        <f t="shared" ref="AR25:AR28" si="44">AT25+AV25+AX25+AZ25+BB25</f>
        <v>1569646.0840099999</v>
      </c>
      <c r="AS25" s="699">
        <f t="shared" si="16"/>
        <v>0.9823875160570068</v>
      </c>
      <c r="AT25" s="857">
        <f>AT862</f>
        <v>253908.62284</v>
      </c>
      <c r="AU25" s="699">
        <f t="shared" si="17"/>
        <v>1</v>
      </c>
      <c r="AV25" s="281">
        <f>AV863</f>
        <v>1000650.923</v>
      </c>
      <c r="AW25" s="699">
        <f t="shared" si="18"/>
        <v>1</v>
      </c>
      <c r="AX25" s="857">
        <f>AX862</f>
        <v>139372.19605</v>
      </c>
      <c r="AY25" s="699">
        <f t="shared" si="19"/>
        <v>0.92422102427648023</v>
      </c>
      <c r="AZ25" s="281">
        <f>AZ862</f>
        <v>125930.67628</v>
      </c>
      <c r="BA25" s="699">
        <f t="shared" si="20"/>
        <v>0.88283047397896885</v>
      </c>
      <c r="BB25" s="281">
        <f>BB863</f>
        <v>49783.665840000001</v>
      </c>
      <c r="BC25" s="281">
        <f>BC862+BC1114</f>
        <v>55128.823940000002</v>
      </c>
      <c r="BD25" s="281">
        <f>BD862+BD1114</f>
        <v>24891.832920000001</v>
      </c>
      <c r="BE25" s="281">
        <f t="shared" ref="BE25:BE28" si="45">BF25+BG25+BH25+BI25</f>
        <v>3344578.9558700002</v>
      </c>
      <c r="BF25" s="281">
        <f>BF862</f>
        <v>3197070.6767600002</v>
      </c>
      <c r="BG25" s="281">
        <f t="shared" ref="BG25:BI25" si="46">BG862</f>
        <v>54885.209869999999</v>
      </c>
      <c r="BH25" s="281">
        <f t="shared" si="46"/>
        <v>63586.097280000002</v>
      </c>
      <c r="BI25" s="281">
        <f t="shared" si="46"/>
        <v>29036.971959999999</v>
      </c>
      <c r="BJ25" s="281">
        <f t="shared" ref="BJ25:BJ27" si="47">BK25+BL25+BM25</f>
        <v>0</v>
      </c>
      <c r="BK25" s="281">
        <f>BK862+BK1114</f>
        <v>0</v>
      </c>
      <c r="BL25" s="281">
        <f>BL862+BL1114</f>
        <v>0</v>
      </c>
      <c r="BM25" s="281">
        <f>BM862+BM1114</f>
        <v>0</v>
      </c>
      <c r="BN25" s="281">
        <f t="shared" si="22"/>
        <v>709764.03381000005</v>
      </c>
      <c r="BO25" s="281">
        <f>BO862</f>
        <v>0</v>
      </c>
      <c r="BP25" s="281">
        <f>BP862</f>
        <v>600000</v>
      </c>
      <c r="BQ25" s="281">
        <f t="shared" ref="BQ25:BR25" si="48">BQ862</f>
        <v>54885.209869999999</v>
      </c>
      <c r="BR25" s="281">
        <f t="shared" si="48"/>
        <v>55028.823940000002</v>
      </c>
      <c r="BS25" s="281">
        <f>BS862-BS26</f>
        <v>-150</v>
      </c>
      <c r="BT25" s="281">
        <f>BT862</f>
        <v>0</v>
      </c>
      <c r="BU25" s="281">
        <f t="shared" si="23"/>
        <v>709764.03381000005</v>
      </c>
      <c r="BV25" s="281">
        <f>BV862</f>
        <v>0</v>
      </c>
      <c r="BW25" s="281">
        <f>BW862</f>
        <v>600000</v>
      </c>
      <c r="BX25" s="281">
        <f t="shared" ref="BX25:BY25" si="49">BX862</f>
        <v>54885.209869999999</v>
      </c>
      <c r="BY25" s="281">
        <f t="shared" si="49"/>
        <v>55028.823940000002</v>
      </c>
      <c r="BZ25" s="281">
        <f>BZ862-BZ26</f>
        <v>-150</v>
      </c>
      <c r="CE25" s="699">
        <f t="shared" si="24"/>
        <v>1</v>
      </c>
    </row>
    <row r="26" spans="1:83" s="94" customFormat="1" ht="35.25" customHeight="1" x14ac:dyDescent="0.3">
      <c r="B26" s="1032" t="s">
        <v>449</v>
      </c>
      <c r="C26" s="1032"/>
      <c r="D26" s="857">
        <f t="shared" si="0"/>
        <v>150</v>
      </c>
      <c r="E26" s="857">
        <v>0</v>
      </c>
      <c r="F26" s="857">
        <v>0</v>
      </c>
      <c r="G26" s="857">
        <v>0</v>
      </c>
      <c r="H26" s="857">
        <v>0</v>
      </c>
      <c r="I26" s="857">
        <v>150</v>
      </c>
      <c r="J26" s="857">
        <f>K26-D26</f>
        <v>-150</v>
      </c>
      <c r="K26" s="857">
        <f t="shared" si="43"/>
        <v>0</v>
      </c>
      <c r="L26" s="699">
        <f t="shared" si="1"/>
        <v>0</v>
      </c>
      <c r="M26" s="857">
        <v>0</v>
      </c>
      <c r="N26" s="699">
        <v>0</v>
      </c>
      <c r="O26" s="857">
        <f>O59</f>
        <v>0</v>
      </c>
      <c r="P26" s="699">
        <v>0</v>
      </c>
      <c r="Q26" s="857">
        <v>0</v>
      </c>
      <c r="R26" s="699">
        <v>0</v>
      </c>
      <c r="S26" s="857">
        <v>0</v>
      </c>
      <c r="T26" s="699">
        <v>0</v>
      </c>
      <c r="U26" s="857">
        <v>0</v>
      </c>
      <c r="V26" s="95"/>
      <c r="W26" s="281"/>
      <c r="X26" s="281"/>
      <c r="Y26" s="281"/>
      <c r="Z26" s="281"/>
      <c r="AA26" s="281"/>
      <c r="AB26" s="281"/>
      <c r="AC26" s="281"/>
      <c r="AD26" s="699">
        <f t="shared" si="8"/>
        <v>0</v>
      </c>
      <c r="AE26" s="857">
        <f t="shared" si="9"/>
        <v>0</v>
      </c>
      <c r="AF26" s="699">
        <f t="shared" si="10"/>
        <v>0</v>
      </c>
      <c r="AG26" s="857">
        <v>0</v>
      </c>
      <c r="AH26" s="699">
        <v>0</v>
      </c>
      <c r="AI26" s="281">
        <f>AI59</f>
        <v>0</v>
      </c>
      <c r="AJ26" s="699">
        <v>0</v>
      </c>
      <c r="AK26" s="281">
        <v>0</v>
      </c>
      <c r="AL26" s="699">
        <v>0</v>
      </c>
      <c r="AM26" s="281">
        <v>0</v>
      </c>
      <c r="AN26" s="699">
        <v>0</v>
      </c>
      <c r="AO26" s="281">
        <v>0</v>
      </c>
      <c r="AP26" s="281">
        <v>0</v>
      </c>
      <c r="AQ26" s="699">
        <f t="shared" si="15"/>
        <v>0</v>
      </c>
      <c r="AR26" s="857">
        <f t="shared" si="44"/>
        <v>0</v>
      </c>
      <c r="AS26" s="699">
        <f t="shared" si="16"/>
        <v>0</v>
      </c>
      <c r="AT26" s="857">
        <v>0</v>
      </c>
      <c r="AU26" s="699">
        <v>0</v>
      </c>
      <c r="AV26" s="281">
        <f>AV59</f>
        <v>0</v>
      </c>
      <c r="AW26" s="699">
        <v>0</v>
      </c>
      <c r="AX26" s="857">
        <v>0</v>
      </c>
      <c r="AY26" s="699">
        <v>0</v>
      </c>
      <c r="AZ26" s="281">
        <v>0</v>
      </c>
      <c r="BA26" s="699">
        <v>0</v>
      </c>
      <c r="BB26" s="281">
        <v>0</v>
      </c>
      <c r="BC26" s="281"/>
      <c r="BD26" s="281"/>
      <c r="BE26" s="281"/>
      <c r="BF26" s="281"/>
      <c r="BG26" s="281"/>
      <c r="BH26" s="281"/>
      <c r="BI26" s="281"/>
      <c r="BJ26" s="281"/>
      <c r="BK26" s="281"/>
      <c r="BL26" s="281"/>
      <c r="BM26" s="281"/>
      <c r="BN26" s="281">
        <f t="shared" si="22"/>
        <v>150</v>
      </c>
      <c r="BO26" s="281">
        <v>0</v>
      </c>
      <c r="BP26" s="281">
        <v>0</v>
      </c>
      <c r="BQ26" s="281">
        <v>0</v>
      </c>
      <c r="BR26" s="281">
        <v>0</v>
      </c>
      <c r="BS26" s="281">
        <v>150</v>
      </c>
      <c r="BT26" s="281">
        <v>0</v>
      </c>
      <c r="BU26" s="281">
        <f t="shared" si="23"/>
        <v>150</v>
      </c>
      <c r="BV26" s="281">
        <v>0</v>
      </c>
      <c r="BW26" s="281">
        <v>0</v>
      </c>
      <c r="BX26" s="281">
        <v>0</v>
      </c>
      <c r="BY26" s="281">
        <v>0</v>
      </c>
      <c r="BZ26" s="281">
        <v>150</v>
      </c>
      <c r="CE26" s="699">
        <f t="shared" si="24"/>
        <v>0</v>
      </c>
    </row>
    <row r="27" spans="1:83" s="94" customFormat="1" ht="35.25" customHeight="1" x14ac:dyDescent="0.3">
      <c r="B27" s="1032" t="s">
        <v>198</v>
      </c>
      <c r="C27" s="1032"/>
      <c r="D27" s="857">
        <f t="shared" si="0"/>
        <v>19624</v>
      </c>
      <c r="E27" s="857">
        <f>E1093</f>
        <v>7500</v>
      </c>
      <c r="F27" s="857">
        <f>F1093</f>
        <v>7500</v>
      </c>
      <c r="G27" s="857">
        <f>G1093</f>
        <v>3000</v>
      </c>
      <c r="H27" s="857">
        <f>H1093</f>
        <v>0</v>
      </c>
      <c r="I27" s="857">
        <f>I1093</f>
        <v>1624</v>
      </c>
      <c r="J27" s="857">
        <f t="shared" ref="J27" si="50">D27-K27</f>
        <v>4424</v>
      </c>
      <c r="K27" s="857">
        <f t="shared" si="43"/>
        <v>15200</v>
      </c>
      <c r="L27" s="699">
        <f t="shared" si="1"/>
        <v>0.77456176110884634</v>
      </c>
      <c r="M27" s="857">
        <f>M1093</f>
        <v>7500</v>
      </c>
      <c r="N27" s="699">
        <f t="shared" si="2"/>
        <v>1</v>
      </c>
      <c r="O27" s="857">
        <f t="shared" ref="O27" si="51">O1093</f>
        <v>7500</v>
      </c>
      <c r="P27" s="699">
        <f t="shared" si="3"/>
        <v>1</v>
      </c>
      <c r="Q27" s="857">
        <f>Q1093</f>
        <v>200</v>
      </c>
      <c r="R27" s="699">
        <f t="shared" si="4"/>
        <v>6.6666666666666666E-2</v>
      </c>
      <c r="S27" s="857">
        <f>S1093</f>
        <v>0</v>
      </c>
      <c r="T27" s="699">
        <v>0</v>
      </c>
      <c r="U27" s="857">
        <f>U1093</f>
        <v>0</v>
      </c>
      <c r="V27" s="95">
        <f t="shared" si="6"/>
        <v>0</v>
      </c>
      <c r="W27" s="281">
        <f t="shared" ref="W27:Y27" si="52">W1093</f>
        <v>0</v>
      </c>
      <c r="X27" s="281">
        <f t="shared" si="52"/>
        <v>0</v>
      </c>
      <c r="Y27" s="281">
        <f t="shared" si="52"/>
        <v>0</v>
      </c>
      <c r="Z27" s="281">
        <f t="shared" si="7"/>
        <v>7500</v>
      </c>
      <c r="AA27" s="281">
        <f t="shared" ref="AA27:AC27" si="53">AA1093</f>
        <v>7500</v>
      </c>
      <c r="AB27" s="281">
        <f t="shared" si="53"/>
        <v>0</v>
      </c>
      <c r="AC27" s="281">
        <f t="shared" si="53"/>
        <v>0</v>
      </c>
      <c r="AD27" s="699">
        <f t="shared" si="8"/>
        <v>0</v>
      </c>
      <c r="AE27" s="857">
        <f t="shared" si="9"/>
        <v>2232.6261999999997</v>
      </c>
      <c r="AF27" s="699">
        <f t="shared" si="10"/>
        <v>0.11377018956379942</v>
      </c>
      <c r="AG27" s="857">
        <f>AG1093</f>
        <v>2032.6261999999999</v>
      </c>
      <c r="AH27" s="699">
        <f t="shared" si="11"/>
        <v>0.27101682666666665</v>
      </c>
      <c r="AI27" s="281">
        <f t="shared" ref="AI27" si="54">AI1093</f>
        <v>0</v>
      </c>
      <c r="AJ27" s="699">
        <f t="shared" si="12"/>
        <v>0</v>
      </c>
      <c r="AK27" s="281">
        <f>AK1093</f>
        <v>200</v>
      </c>
      <c r="AL27" s="699">
        <f t="shared" si="13"/>
        <v>6.6666666666666666E-2</v>
      </c>
      <c r="AM27" s="281">
        <f>AM1093</f>
        <v>0</v>
      </c>
      <c r="AN27" s="699">
        <v>0</v>
      </c>
      <c r="AO27" s="281">
        <f>AO1093</f>
        <v>0</v>
      </c>
      <c r="AP27" s="281">
        <v>0</v>
      </c>
      <c r="AQ27" s="699">
        <f t="shared" si="15"/>
        <v>0</v>
      </c>
      <c r="AR27" s="857">
        <f t="shared" si="44"/>
        <v>9732.6262000000006</v>
      </c>
      <c r="AS27" s="699">
        <f t="shared" si="16"/>
        <v>0.49595526905829601</v>
      </c>
      <c r="AT27" s="857">
        <f>AT1093</f>
        <v>2032.6261999999999</v>
      </c>
      <c r="AU27" s="699">
        <f t="shared" si="17"/>
        <v>0.27101682666666665</v>
      </c>
      <c r="AV27" s="281">
        <f t="shared" ref="AV27" si="55">AV1093</f>
        <v>7500</v>
      </c>
      <c r="AW27" s="699">
        <f t="shared" si="18"/>
        <v>1</v>
      </c>
      <c r="AX27" s="857">
        <f>AX1093</f>
        <v>200</v>
      </c>
      <c r="AY27" s="699">
        <f t="shared" si="19"/>
        <v>6.6666666666666666E-2</v>
      </c>
      <c r="AZ27" s="281">
        <f>AZ1093</f>
        <v>0</v>
      </c>
      <c r="BA27" s="699">
        <v>0</v>
      </c>
      <c r="BB27" s="281">
        <f t="shared" ref="BB27" si="56">BB1093</f>
        <v>0</v>
      </c>
      <c r="BC27" s="281">
        <f t="shared" ref="BC27:BD27" si="57">BC1093</f>
        <v>0</v>
      </c>
      <c r="BD27" s="281">
        <f t="shared" si="57"/>
        <v>0</v>
      </c>
      <c r="BE27" s="281">
        <f t="shared" si="45"/>
        <v>19793.5</v>
      </c>
      <c r="BF27" s="281">
        <f t="shared" ref="BF27:BI27" si="58">BF1093</f>
        <v>19793.5</v>
      </c>
      <c r="BG27" s="281">
        <f t="shared" si="58"/>
        <v>0</v>
      </c>
      <c r="BH27" s="281">
        <f t="shared" si="58"/>
        <v>0</v>
      </c>
      <c r="BI27" s="281">
        <f t="shared" si="58"/>
        <v>0</v>
      </c>
      <c r="BJ27" s="281">
        <f t="shared" si="47"/>
        <v>0</v>
      </c>
      <c r="BK27" s="281">
        <f t="shared" ref="BK27:BM27" si="59">BK1093</f>
        <v>0</v>
      </c>
      <c r="BL27" s="281">
        <f t="shared" si="59"/>
        <v>0</v>
      </c>
      <c r="BM27" s="281">
        <f t="shared" si="59"/>
        <v>0</v>
      </c>
      <c r="BN27" s="281">
        <f t="shared" si="22"/>
        <v>19793.5</v>
      </c>
      <c r="BO27" s="281">
        <f t="shared" ref="BO27:BS27" si="60">BO1093</f>
        <v>7500</v>
      </c>
      <c r="BP27" s="281">
        <f t="shared" si="60"/>
        <v>7500</v>
      </c>
      <c r="BQ27" s="281">
        <f t="shared" si="60"/>
        <v>3000</v>
      </c>
      <c r="BR27" s="281">
        <f t="shared" si="60"/>
        <v>0</v>
      </c>
      <c r="BS27" s="281">
        <f t="shared" si="60"/>
        <v>1793.5</v>
      </c>
      <c r="BT27" s="281">
        <v>0</v>
      </c>
      <c r="BU27" s="281">
        <f t="shared" si="23"/>
        <v>19793.5</v>
      </c>
      <c r="BV27" s="281">
        <f t="shared" ref="BV27:BZ27" si="61">BV1093</f>
        <v>7500</v>
      </c>
      <c r="BW27" s="281">
        <f t="shared" si="61"/>
        <v>7500</v>
      </c>
      <c r="BX27" s="281">
        <f t="shared" si="61"/>
        <v>3000</v>
      </c>
      <c r="BY27" s="281">
        <f t="shared" si="61"/>
        <v>0</v>
      </c>
      <c r="BZ27" s="281">
        <f t="shared" si="61"/>
        <v>1793.5</v>
      </c>
      <c r="CE27" s="699">
        <f t="shared" si="24"/>
        <v>0</v>
      </c>
    </row>
    <row r="28" spans="1:83" s="94" customFormat="1" ht="50.25" customHeight="1" x14ac:dyDescent="0.3">
      <c r="B28" s="1032" t="s">
        <v>334</v>
      </c>
      <c r="C28" s="1032"/>
      <c r="D28" s="857">
        <f t="shared" si="0"/>
        <v>415807.24566000002</v>
      </c>
      <c r="E28" s="857">
        <f>E1106+E1111</f>
        <v>415807.24566000002</v>
      </c>
      <c r="F28" s="857">
        <f t="shared" ref="F28:J28" si="62">F1106</f>
        <v>0</v>
      </c>
      <c r="G28" s="857">
        <f t="shared" si="62"/>
        <v>0</v>
      </c>
      <c r="H28" s="857">
        <f t="shared" si="62"/>
        <v>0</v>
      </c>
      <c r="I28" s="857">
        <f t="shared" si="62"/>
        <v>0</v>
      </c>
      <c r="J28" s="857">
        <f t="shared" si="62"/>
        <v>-59500</v>
      </c>
      <c r="K28" s="857">
        <f t="shared" si="43"/>
        <v>339329.68351</v>
      </c>
      <c r="L28" s="699">
        <f t="shared" si="1"/>
        <v>0.81607448415525041</v>
      </c>
      <c r="M28" s="857">
        <f>M1106+M1111</f>
        <v>339329.68351</v>
      </c>
      <c r="N28" s="699">
        <f t="shared" si="2"/>
        <v>0.81607448415525041</v>
      </c>
      <c r="O28" s="857">
        <f t="shared" ref="O28" si="63">O1106</f>
        <v>0</v>
      </c>
      <c r="P28" s="699">
        <v>0</v>
      </c>
      <c r="Q28" s="857">
        <f t="shared" ref="Q28" si="64">Q1106</f>
        <v>0</v>
      </c>
      <c r="R28" s="699">
        <v>0</v>
      </c>
      <c r="S28" s="857">
        <f t="shared" ref="S28" si="65">S1106</f>
        <v>0</v>
      </c>
      <c r="T28" s="699">
        <v>0</v>
      </c>
      <c r="U28" s="857">
        <f t="shared" ref="U28" si="66">U1106</f>
        <v>0</v>
      </c>
      <c r="V28" s="95"/>
      <c r="W28" s="281"/>
      <c r="X28" s="281"/>
      <c r="Y28" s="281"/>
      <c r="Z28" s="281"/>
      <c r="AA28" s="281"/>
      <c r="AB28" s="281"/>
      <c r="AC28" s="281"/>
      <c r="AD28" s="699">
        <v>0</v>
      </c>
      <c r="AE28" s="857">
        <f t="shared" si="9"/>
        <v>176293.04041000002</v>
      </c>
      <c r="AF28" s="699">
        <f t="shared" si="10"/>
        <v>0.42397779800632063</v>
      </c>
      <c r="AG28" s="857">
        <f>AG1106+AG1111</f>
        <v>176293.04041000002</v>
      </c>
      <c r="AH28" s="699">
        <f t="shared" si="11"/>
        <v>0.42397779800632063</v>
      </c>
      <c r="AI28" s="281">
        <f t="shared" ref="AI28" si="67">AI1106</f>
        <v>0</v>
      </c>
      <c r="AJ28" s="699">
        <v>0</v>
      </c>
      <c r="AK28" s="281">
        <f t="shared" ref="AK28" si="68">AK1106</f>
        <v>0</v>
      </c>
      <c r="AL28" s="699">
        <v>0</v>
      </c>
      <c r="AM28" s="281">
        <f t="shared" ref="AM28" si="69">AM1106</f>
        <v>0</v>
      </c>
      <c r="AN28" s="699">
        <v>0</v>
      </c>
      <c r="AO28" s="281">
        <f t="shared" ref="AO28" si="70">AO1106</f>
        <v>0</v>
      </c>
      <c r="AP28" s="281">
        <f>AP1106</f>
        <v>200000</v>
      </c>
      <c r="AQ28" s="699">
        <v>0</v>
      </c>
      <c r="AR28" s="857">
        <f t="shared" si="44"/>
        <v>415807.24566000002</v>
      </c>
      <c r="AS28" s="699">
        <f t="shared" si="16"/>
        <v>1</v>
      </c>
      <c r="AT28" s="857">
        <f>AT1106+AT1111</f>
        <v>415807.24566000002</v>
      </c>
      <c r="AU28" s="699">
        <f t="shared" si="17"/>
        <v>1</v>
      </c>
      <c r="AV28" s="281">
        <f t="shared" ref="AV28" si="71">AV1106</f>
        <v>0</v>
      </c>
      <c r="AW28" s="699">
        <v>0</v>
      </c>
      <c r="AX28" s="857">
        <f t="shared" ref="AX28" si="72">AX1106</f>
        <v>0</v>
      </c>
      <c r="AY28" s="699">
        <v>0</v>
      </c>
      <c r="AZ28" s="281">
        <f t="shared" ref="AZ28" si="73">AZ1106</f>
        <v>0</v>
      </c>
      <c r="BA28" s="699">
        <v>0</v>
      </c>
      <c r="BB28" s="281">
        <f t="shared" ref="BB28" si="74">BB1106</f>
        <v>0</v>
      </c>
      <c r="BC28" s="281"/>
      <c r="BD28" s="281"/>
      <c r="BE28" s="281">
        <f t="shared" si="45"/>
        <v>0</v>
      </c>
      <c r="BF28" s="281"/>
      <c r="BG28" s="281"/>
      <c r="BH28" s="281"/>
      <c r="BI28" s="281"/>
      <c r="BJ28" s="281"/>
      <c r="BK28" s="281"/>
      <c r="BL28" s="281"/>
      <c r="BM28" s="281"/>
      <c r="BN28" s="281">
        <f t="shared" si="22"/>
        <v>0</v>
      </c>
      <c r="BO28" s="281">
        <f>BO1106</f>
        <v>0</v>
      </c>
      <c r="BP28" s="281">
        <f>BP1106</f>
        <v>0</v>
      </c>
      <c r="BQ28" s="281">
        <v>0</v>
      </c>
      <c r="BR28" s="281">
        <v>0</v>
      </c>
      <c r="BS28" s="281">
        <v>0</v>
      </c>
      <c r="BT28" s="281">
        <f>BT1106</f>
        <v>200000</v>
      </c>
      <c r="BU28" s="281">
        <f t="shared" si="23"/>
        <v>200000</v>
      </c>
      <c r="BV28" s="281">
        <f>BV1106</f>
        <v>200000</v>
      </c>
      <c r="BW28" s="281">
        <f>BW1106</f>
        <v>0</v>
      </c>
      <c r="BX28" s="281">
        <v>0</v>
      </c>
      <c r="BY28" s="281">
        <v>0</v>
      </c>
      <c r="BZ28" s="281">
        <v>0</v>
      </c>
      <c r="CE28" s="699">
        <v>0</v>
      </c>
    </row>
    <row r="29" spans="1:83" s="94" customFormat="1" ht="50.25" customHeight="1" x14ac:dyDescent="0.3">
      <c r="B29" s="1032" t="s">
        <v>448</v>
      </c>
      <c r="C29" s="1032"/>
      <c r="D29" s="857">
        <f>I29</f>
        <v>72161.100000000006</v>
      </c>
      <c r="E29" s="857">
        <v>0</v>
      </c>
      <c r="F29" s="857"/>
      <c r="G29" s="857">
        <v>0</v>
      </c>
      <c r="H29" s="857">
        <v>0</v>
      </c>
      <c r="I29" s="857">
        <f>I1122</f>
        <v>72161.100000000006</v>
      </c>
      <c r="J29" s="857">
        <f>K29-D29</f>
        <v>-50512.770000000004</v>
      </c>
      <c r="K29" s="857">
        <f>U29</f>
        <v>21648.33</v>
      </c>
      <c r="L29" s="699">
        <f t="shared" si="1"/>
        <v>0.3</v>
      </c>
      <c r="M29" s="857">
        <v>0</v>
      </c>
      <c r="N29" s="699">
        <v>0</v>
      </c>
      <c r="O29" s="857">
        <v>0</v>
      </c>
      <c r="P29" s="699">
        <v>0</v>
      </c>
      <c r="Q29" s="857">
        <v>0</v>
      </c>
      <c r="R29" s="699">
        <v>0</v>
      </c>
      <c r="S29" s="857">
        <v>0</v>
      </c>
      <c r="T29" s="699">
        <v>0</v>
      </c>
      <c r="U29" s="857">
        <f>U1122</f>
        <v>21648.33</v>
      </c>
      <c r="V29" s="95"/>
      <c r="W29" s="281"/>
      <c r="X29" s="281"/>
      <c r="Y29" s="281"/>
      <c r="Z29" s="281"/>
      <c r="AA29" s="281"/>
      <c r="AB29" s="281"/>
      <c r="AC29" s="281"/>
      <c r="AD29" s="699">
        <f t="shared" si="8"/>
        <v>0.3</v>
      </c>
      <c r="AE29" s="857">
        <f t="shared" si="9"/>
        <v>0</v>
      </c>
      <c r="AF29" s="699">
        <f t="shared" si="10"/>
        <v>0</v>
      </c>
      <c r="AG29" s="857">
        <v>0</v>
      </c>
      <c r="AH29" s="699">
        <v>0</v>
      </c>
      <c r="AI29" s="281">
        <v>0</v>
      </c>
      <c r="AJ29" s="699">
        <v>0</v>
      </c>
      <c r="AK29" s="281">
        <v>0</v>
      </c>
      <c r="AL29" s="699">
        <v>0</v>
      </c>
      <c r="AM29" s="281">
        <v>0</v>
      </c>
      <c r="AN29" s="699">
        <v>0</v>
      </c>
      <c r="AO29" s="281">
        <f>AO1122</f>
        <v>0</v>
      </c>
      <c r="AP29" s="281"/>
      <c r="AQ29" s="699">
        <f t="shared" si="15"/>
        <v>0</v>
      </c>
      <c r="AR29" s="857">
        <f>BB29</f>
        <v>72161.100000000006</v>
      </c>
      <c r="AS29" s="699">
        <f t="shared" si="16"/>
        <v>1</v>
      </c>
      <c r="AT29" s="857">
        <v>0</v>
      </c>
      <c r="AU29" s="699">
        <v>0</v>
      </c>
      <c r="AV29" s="281">
        <v>0</v>
      </c>
      <c r="AW29" s="699">
        <v>0</v>
      </c>
      <c r="AX29" s="857">
        <v>0</v>
      </c>
      <c r="AY29" s="699">
        <v>0</v>
      </c>
      <c r="AZ29" s="281">
        <v>0</v>
      </c>
      <c r="BA29" s="699">
        <v>0</v>
      </c>
      <c r="BB29" s="281">
        <f>BB1122</f>
        <v>72161.100000000006</v>
      </c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>
        <f t="shared" ref="BN29:BN37" si="75">BO29+BP29+BQ29+BR29+BS29</f>
        <v>0</v>
      </c>
      <c r="BO29" s="281"/>
      <c r="BP29" s="281"/>
      <c r="BQ29" s="281"/>
      <c r="BR29" s="281"/>
      <c r="BS29" s="281"/>
      <c r="BT29" s="281"/>
      <c r="BU29" s="281">
        <f t="shared" si="23"/>
        <v>0</v>
      </c>
      <c r="BV29" s="281"/>
      <c r="BW29" s="281"/>
      <c r="BX29" s="281"/>
      <c r="BY29" s="281"/>
      <c r="BZ29" s="281"/>
      <c r="CE29" s="699">
        <f t="shared" si="24"/>
        <v>1</v>
      </c>
    </row>
    <row r="30" spans="1:83" s="319" customFormat="1" ht="46.5" customHeight="1" x14ac:dyDescent="0.25">
      <c r="B30" s="1034" t="s">
        <v>326</v>
      </c>
      <c r="C30" s="1034"/>
      <c r="D30" s="858">
        <f>E30+F30+G30+H30+I30</f>
        <v>31631095.980320003</v>
      </c>
      <c r="E30" s="858">
        <f>E31+E32+E34+E35</f>
        <v>10851974.241660001</v>
      </c>
      <c r="F30" s="858">
        <f t="shared" ref="F30:I30" si="76">F31+F32+F34+F35</f>
        <v>5034789.7820800003</v>
      </c>
      <c r="G30" s="858">
        <f t="shared" si="76"/>
        <v>11302709.626350001</v>
      </c>
      <c r="H30" s="858">
        <f t="shared" si="76"/>
        <v>1628540.1295100001</v>
      </c>
      <c r="I30" s="858">
        <f t="shared" si="76"/>
        <v>2813082.2007200001</v>
      </c>
      <c r="J30" s="858">
        <f>J31+J32+J34+J35</f>
        <v>-23130819.259510003</v>
      </c>
      <c r="K30" s="858">
        <f>M30+O30+Q30+S30+U30</f>
        <v>8500426.7208099999</v>
      </c>
      <c r="L30" s="822">
        <f t="shared" si="1"/>
        <v>0.26873639554249817</v>
      </c>
      <c r="M30" s="858">
        <f>M31+M32+M34+M35</f>
        <v>2618492.4579500002</v>
      </c>
      <c r="N30" s="822">
        <f t="shared" si="2"/>
        <v>0.24129180549450471</v>
      </c>
      <c r="O30" s="858">
        <f t="shared" ref="O30" si="77">O31+O32+O34+O35</f>
        <v>3434789.7820799998</v>
      </c>
      <c r="P30" s="822">
        <f t="shared" si="3"/>
        <v>0.68221116089200462</v>
      </c>
      <c r="Q30" s="858">
        <f t="shared" ref="Q30" si="78">Q31+Q32+Q34+Q35</f>
        <v>1374602.9985799999</v>
      </c>
      <c r="R30" s="822">
        <f t="shared" si="4"/>
        <v>0.12161712049784847</v>
      </c>
      <c r="S30" s="858">
        <f t="shared" ref="S30" si="79">S31+S32+S34+S35</f>
        <v>865954.02729999996</v>
      </c>
      <c r="T30" s="822">
        <f t="shared" si="5"/>
        <v>0.53173637640759319</v>
      </c>
      <c r="U30" s="858">
        <f t="shared" ref="U30" si="80">U31+U32+U34+U35</f>
        <v>206587.45490000001</v>
      </c>
      <c r="V30" s="318" t="e">
        <f t="shared" si="6"/>
        <v>#REF!</v>
      </c>
      <c r="W30" s="318" t="e">
        <f>W31+W32+W34+W35</f>
        <v>#REF!</v>
      </c>
      <c r="X30" s="318" t="e">
        <f>X31+X32</f>
        <v>#REF!</v>
      </c>
      <c r="Y30" s="318" t="e">
        <f>Y31+Y32</f>
        <v>#REF!</v>
      </c>
      <c r="Z30" s="318" t="e">
        <f t="shared" si="7"/>
        <v>#REF!</v>
      </c>
      <c r="AA30" s="318" t="e">
        <f>AA31+AA32+AA34+AA35</f>
        <v>#REF!</v>
      </c>
      <c r="AB30" s="318">
        <f>AB31+AB32</f>
        <v>1628540.1295100001</v>
      </c>
      <c r="AC30" s="318" t="e">
        <f>AC31+AC32</f>
        <v>#REF!</v>
      </c>
      <c r="AD30" s="822">
        <f t="shared" si="8"/>
        <v>7.3438115262726616E-2</v>
      </c>
      <c r="AE30" s="858">
        <f t="shared" si="9"/>
        <v>6994404.3883500006</v>
      </c>
      <c r="AF30" s="822">
        <f t="shared" si="10"/>
        <v>0.22112431364065685</v>
      </c>
      <c r="AG30" s="858">
        <f>AG31+AG32+AG34+AG35</f>
        <v>1970794.5724499999</v>
      </c>
      <c r="AH30" s="822">
        <f t="shared" si="11"/>
        <v>0.18160700795660312</v>
      </c>
      <c r="AI30" s="318">
        <f t="shared" ref="AI30" si="81">AI31+AI32+AI34+AI35</f>
        <v>2003052.1220999998</v>
      </c>
      <c r="AJ30" s="822">
        <f t="shared" si="12"/>
        <v>0.39784225534685341</v>
      </c>
      <c r="AK30" s="318">
        <f t="shared" ref="AK30" si="82">AK31+AK32+AK34+AK35</f>
        <v>2133357.8215800002</v>
      </c>
      <c r="AL30" s="822">
        <f t="shared" si="13"/>
        <v>0.18874746782899779</v>
      </c>
      <c r="AM30" s="318">
        <f t="shared" ref="AM30" si="83">AM31+AM32+AM34+AM35</f>
        <v>715228.08000000007</v>
      </c>
      <c r="AN30" s="822">
        <f t="shared" si="14"/>
        <v>0.43918357738915526</v>
      </c>
      <c r="AO30" s="318">
        <f t="shared" ref="AO30" si="84">AO31+AO32+AO34+AO35</f>
        <v>171971.79221999997</v>
      </c>
      <c r="AP30" s="318">
        <f>AP31+AP32+AP34+AP35</f>
        <v>22132700.384499997</v>
      </c>
      <c r="AQ30" s="822">
        <f t="shared" si="15"/>
        <v>6.1132871330949481E-2</v>
      </c>
      <c r="AR30" s="858">
        <f>AT30+AV30+AX30+AZ30+BB30</f>
        <v>29721969.878789999</v>
      </c>
      <c r="AS30" s="822">
        <f t="shared" si="16"/>
        <v>0.93964401035241363</v>
      </c>
      <c r="AT30" s="858">
        <f>AT31+AT32+AT34+AT35</f>
        <v>10109670.77703</v>
      </c>
      <c r="AU30" s="822">
        <f t="shared" si="17"/>
        <v>0.93159738052267516</v>
      </c>
      <c r="AV30" s="318">
        <f t="shared" ref="AV30" si="85">AV31+AV32+AV34+AV35</f>
        <v>5034789.7820800003</v>
      </c>
      <c r="AW30" s="822">
        <f t="shared" si="18"/>
        <v>1</v>
      </c>
      <c r="AX30" s="858">
        <f t="shared" ref="AX30" si="86">AX31+AX32+AX34+AX35</f>
        <v>10290364.220449999</v>
      </c>
      <c r="AY30" s="822">
        <f t="shared" si="19"/>
        <v>0.91043338815500297</v>
      </c>
      <c r="AZ30" s="318">
        <f t="shared" ref="AZ30" si="87">AZ31+AZ32+AZ34+AZ35</f>
        <v>1520358.8369499997</v>
      </c>
      <c r="BA30" s="822">
        <f t="shared" si="20"/>
        <v>0.93357161386465171</v>
      </c>
      <c r="BB30" s="318">
        <f>BB31+BB32+BB34+BB35</f>
        <v>2766786.2622799999</v>
      </c>
      <c r="BC30" s="318">
        <f>BC31+BC32</f>
        <v>715228.08000000007</v>
      </c>
      <c r="BD30" s="318" t="e">
        <f>BD31+BD32</f>
        <v>#REF!</v>
      </c>
      <c r="BE30" s="318" t="e">
        <f>BF30+BG30+BH30+BI30</f>
        <v>#REF!</v>
      </c>
      <c r="BF30" s="318" t="e">
        <f>BF31+BF32+BF34+BF35</f>
        <v>#REF!</v>
      </c>
      <c r="BG30" s="318">
        <f>BG31+BG32+BG34+BG35</f>
        <v>54885.209869999999</v>
      </c>
      <c r="BH30" s="318" t="e">
        <f>BH31+BH32</f>
        <v>#REF!</v>
      </c>
      <c r="BI30" s="318" t="e">
        <f>BI31+BI32</f>
        <v>#REF!</v>
      </c>
      <c r="BJ30" s="318" t="e">
        <f t="shared" ref="BJ30:BJ34" si="88">BK30+BL30+BM30</f>
        <v>#REF!</v>
      </c>
      <c r="BK30" s="318" t="e">
        <f>BK31+BK32+BK34+BK35</f>
        <v>#REF!</v>
      </c>
      <c r="BL30" s="318" t="e">
        <f>BL31+BL32</f>
        <v>#REF!</v>
      </c>
      <c r="BM30" s="318" t="e">
        <f>BM31+BM32</f>
        <v>#REF!</v>
      </c>
      <c r="BN30" s="318">
        <f t="shared" si="75"/>
        <v>17524139.73088</v>
      </c>
      <c r="BO30" s="318">
        <f>BO31+BO32+BO34+BO35</f>
        <v>6709939.1561000003</v>
      </c>
      <c r="BP30" s="318">
        <f>BP31+BP32+BP34+BP35</f>
        <v>600000</v>
      </c>
      <c r="BQ30" s="318">
        <f>BQ31+BQ32+BQ34+BQ35</f>
        <v>8373591.1034399997</v>
      </c>
      <c r="BR30" s="318">
        <f>BR31+BR32</f>
        <v>594475.47134000005</v>
      </c>
      <c r="BS30" s="318">
        <f>BS31+BS32</f>
        <v>1246134</v>
      </c>
      <c r="BT30" s="318">
        <f>BT31+BT32+BT34+BT35</f>
        <v>100920.50109999999</v>
      </c>
      <c r="BU30" s="318">
        <f t="shared" si="23"/>
        <v>17625060.23198</v>
      </c>
      <c r="BV30" s="318">
        <f>BV31+BV32+BV34+BV35</f>
        <v>6709939.1561000003</v>
      </c>
      <c r="BW30" s="318">
        <f>BW31+BW32+BW34+BW35</f>
        <v>600000</v>
      </c>
      <c r="BX30" s="318">
        <f>BX31+BX32+BX34+BX35</f>
        <v>8373591.1034399997</v>
      </c>
      <c r="BY30" s="318">
        <f>BY31+BY32</f>
        <v>872661.56734000007</v>
      </c>
      <c r="BZ30" s="318">
        <f>BZ31+BZ32</f>
        <v>1068868.4051000001</v>
      </c>
      <c r="CE30" s="822">
        <f t="shared" si="24"/>
        <v>0.98354262864122821</v>
      </c>
    </row>
    <row r="31" spans="1:83" s="13" customFormat="1" ht="48.75" customHeight="1" x14ac:dyDescent="0.25">
      <c r="B31" s="1017" t="s">
        <v>279</v>
      </c>
      <c r="C31" s="1017"/>
      <c r="D31" s="188">
        <f>E31+F31+G31+H31+I31</f>
        <v>22102905.290320002</v>
      </c>
      <c r="E31" s="188">
        <f>E56+E1005+E1042+E1089</f>
        <v>8099011.1323900009</v>
      </c>
      <c r="F31" s="188">
        <f t="shared" ref="E31:I32" si="89">F56+F1005+F1042+F1089</f>
        <v>5034789.7820800003</v>
      </c>
      <c r="G31" s="188">
        <f t="shared" si="89"/>
        <v>4741201.79366</v>
      </c>
      <c r="H31" s="188">
        <f t="shared" si="89"/>
        <v>1628540.1295100001</v>
      </c>
      <c r="I31" s="188">
        <f t="shared" si="89"/>
        <v>2599362.4526800001</v>
      </c>
      <c r="J31" s="188">
        <f>J56+J1005+J1042+J1047</f>
        <v>-14243855.962579999</v>
      </c>
      <c r="K31" s="188">
        <f>M31+O31+Q31+S31+U31</f>
        <v>7859199.3277399996</v>
      </c>
      <c r="L31" s="699">
        <f t="shared" si="1"/>
        <v>0.35557313504763316</v>
      </c>
      <c r="M31" s="188">
        <f>M56+M1005+M1042+M1089</f>
        <v>2358301.3461000002</v>
      </c>
      <c r="N31" s="699">
        <f t="shared" si="2"/>
        <v>0.29118386276425212</v>
      </c>
      <c r="O31" s="188">
        <f>O56+O1005+O1042+O1089</f>
        <v>3434789.7820799998</v>
      </c>
      <c r="P31" s="699">
        <v>0</v>
      </c>
      <c r="Q31" s="188">
        <f>Q56+Q1005+Q1042+Q1089</f>
        <v>1024361.37926</v>
      </c>
      <c r="R31" s="699">
        <f t="shared" si="4"/>
        <v>0.21605521634404806</v>
      </c>
      <c r="S31" s="188">
        <f>S56+S1005+S1042+S1089</f>
        <v>865954.02729999996</v>
      </c>
      <c r="T31" s="699">
        <f t="shared" si="5"/>
        <v>0.53173637640759319</v>
      </c>
      <c r="U31" s="188">
        <f>U56+U1005+U1042+U1089</f>
        <v>175792.79300000001</v>
      </c>
      <c r="V31" s="95" t="e">
        <f t="shared" si="6"/>
        <v>#REF!</v>
      </c>
      <c r="W31" s="95" t="e">
        <f>W56+W1005+W1015</f>
        <v>#REF!</v>
      </c>
      <c r="X31" s="95" t="e">
        <f>X56+X1005+X1015</f>
        <v>#REF!</v>
      </c>
      <c r="Y31" s="95" t="e">
        <f>Y56+Y1005+Y1015+Y1028</f>
        <v>#REF!</v>
      </c>
      <c r="Z31" s="95" t="e">
        <f t="shared" si="7"/>
        <v>#REF!</v>
      </c>
      <c r="AA31" s="95" t="e">
        <f>AA56+AA1005+AA1015</f>
        <v>#REF!</v>
      </c>
      <c r="AB31" s="95">
        <f>AB56+AB1005+AB1015</f>
        <v>1628540.1295100001</v>
      </c>
      <c r="AC31" s="95" t="e">
        <f>AC56+AC1005+AC1015+AC1028</f>
        <v>#REF!</v>
      </c>
      <c r="AD31" s="699">
        <f t="shared" si="8"/>
        <v>6.7629196081813739E-2</v>
      </c>
      <c r="AE31" s="188">
        <f t="shared" si="9"/>
        <v>5772302.3554899991</v>
      </c>
      <c r="AF31" s="699">
        <f t="shared" si="10"/>
        <v>0.2611558200006398</v>
      </c>
      <c r="AG31" s="188">
        <f>AG56+AG1005+AG1042+AG1089</f>
        <v>1662112.7742599999</v>
      </c>
      <c r="AH31" s="699">
        <f t="shared" si="11"/>
        <v>0.20522416219589934</v>
      </c>
      <c r="AI31" s="95">
        <f>AI56+AI1005+AI1042+AI1089</f>
        <v>2003052.1220999998</v>
      </c>
      <c r="AJ31" s="699">
        <f t="shared" si="12"/>
        <v>0.39784225534685341</v>
      </c>
      <c r="AK31" s="95">
        <f>AK56+AK1005+AK1042+AK1089</f>
        <v>1235992.25761</v>
      </c>
      <c r="AL31" s="699">
        <f t="shared" si="13"/>
        <v>0.26069176369223218</v>
      </c>
      <c r="AM31" s="95">
        <f>AM56+AM1005+AM1042+AM1089</f>
        <v>715228.08000000007</v>
      </c>
      <c r="AN31" s="699">
        <f t="shared" si="14"/>
        <v>0.43918357738915526</v>
      </c>
      <c r="AO31" s="95">
        <f>AO56+AO1005+AO1042+AO1089</f>
        <v>155917.12151999999</v>
      </c>
      <c r="AP31" s="95">
        <f>AP56+AP1005+AP1035+AP1047</f>
        <v>14041659.518439997</v>
      </c>
      <c r="AQ31" s="699">
        <f t="shared" si="15"/>
        <v>5.9982832082246161E-2</v>
      </c>
      <c r="AR31" s="188">
        <f>AT31+AV31+AX31+AZ31+BB31</f>
        <v>20464651.738839999</v>
      </c>
      <c r="AS31" s="699">
        <f t="shared" si="16"/>
        <v>0.9258806238382844</v>
      </c>
      <c r="AT31" s="188">
        <f>AT56+AT1005+AT1042+AT1089</f>
        <v>7356707.6677599996</v>
      </c>
      <c r="AU31" s="699">
        <f t="shared" si="17"/>
        <v>0.90834640766681485</v>
      </c>
      <c r="AV31" s="95">
        <f>AV56+AV1005+AV1042+AV1089</f>
        <v>5034789.7820800003</v>
      </c>
      <c r="AW31" s="699">
        <f t="shared" si="18"/>
        <v>1</v>
      </c>
      <c r="AX31" s="188">
        <f>AX56+AX1005+AX1042+AX1089</f>
        <v>3999728.93781</v>
      </c>
      <c r="AY31" s="699">
        <f t="shared" si="19"/>
        <v>0.84361077884482627</v>
      </c>
      <c r="AZ31" s="95">
        <f>AZ56+AZ1005+AZ1042+AZ1089</f>
        <v>1520358.8369499997</v>
      </c>
      <c r="BA31" s="699">
        <f t="shared" si="20"/>
        <v>0.93357161386465171</v>
      </c>
      <c r="BB31" s="95">
        <f>BB56+BB1005+BB1042+BB1089</f>
        <v>2553066.5142399999</v>
      </c>
      <c r="BC31" s="95">
        <f>BC56+BC1005+BC1015</f>
        <v>715228.08000000007</v>
      </c>
      <c r="BD31" s="95" t="e">
        <f>BD56+BD1005+BD1015+BD1028</f>
        <v>#REF!</v>
      </c>
      <c r="BE31" s="95" t="e">
        <f>BF31+BG31+BH31+BI31</f>
        <v>#REF!</v>
      </c>
      <c r="BF31" s="95" t="e">
        <f t="shared" ref="BF31:BI32" si="90">BF56+BF1005+BF1042</f>
        <v>#REF!</v>
      </c>
      <c r="BG31" s="95">
        <f t="shared" si="90"/>
        <v>54885.209869999999</v>
      </c>
      <c r="BH31" s="95" t="e">
        <f t="shared" si="90"/>
        <v>#REF!</v>
      </c>
      <c r="BI31" s="95" t="e">
        <f t="shared" si="90"/>
        <v>#REF!</v>
      </c>
      <c r="BJ31" s="95" t="e">
        <f t="shared" si="88"/>
        <v>#REF!</v>
      </c>
      <c r="BK31" s="95" t="e">
        <f>BK56+BK1005+BK1015</f>
        <v>#REF!</v>
      </c>
      <c r="BL31" s="95" t="e">
        <f>BL56+BL1005+BL1015</f>
        <v>#REF!</v>
      </c>
      <c r="BM31" s="95" t="e">
        <f>BM56+BM1005+BM1015+BM1028</f>
        <v>#REF!</v>
      </c>
      <c r="BN31" s="95">
        <f t="shared" si="75"/>
        <v>9361829.430879999</v>
      </c>
      <c r="BO31" s="95">
        <f t="shared" ref="BO31:BS32" si="91">BO56+BO1005+BO1042+BO1089</f>
        <v>3085723.1561000003</v>
      </c>
      <c r="BP31" s="95">
        <f t="shared" si="91"/>
        <v>600000</v>
      </c>
      <c r="BQ31" s="95">
        <f t="shared" si="91"/>
        <v>3855115.8034399999</v>
      </c>
      <c r="BR31" s="95">
        <f t="shared" si="91"/>
        <v>594475.47134000005</v>
      </c>
      <c r="BS31" s="95">
        <f t="shared" si="91"/>
        <v>1226515</v>
      </c>
      <c r="BT31" s="95">
        <f>BT56+BT933+BT1038+BT1047</f>
        <v>100920.50109999999</v>
      </c>
      <c r="BU31" s="95">
        <f t="shared" si="23"/>
        <v>9462749.9319799989</v>
      </c>
      <c r="BV31" s="95">
        <f t="shared" ref="BV31:BZ32" si="92">BV56+BV1005+BV1042+BV1089</f>
        <v>3085723.1561000003</v>
      </c>
      <c r="BW31" s="95">
        <f t="shared" si="92"/>
        <v>600000</v>
      </c>
      <c r="BX31" s="95">
        <f t="shared" si="92"/>
        <v>3855115.8034399999</v>
      </c>
      <c r="BY31" s="95">
        <f t="shared" si="92"/>
        <v>872661.56734000007</v>
      </c>
      <c r="BZ31" s="95">
        <f t="shared" si="92"/>
        <v>1049249.4051000001</v>
      </c>
      <c r="CE31" s="699">
        <f t="shared" si="24"/>
        <v>0.98218950250963732</v>
      </c>
    </row>
    <row r="32" spans="1:83" s="14" customFormat="1" ht="46.5" customHeight="1" x14ac:dyDescent="0.25">
      <c r="B32" s="1072" t="s">
        <v>280</v>
      </c>
      <c r="C32" s="1072"/>
      <c r="D32" s="557">
        <f>E32+G32+H32+I32</f>
        <v>5323084.5</v>
      </c>
      <c r="E32" s="557">
        <f t="shared" si="89"/>
        <v>2466682.8573100003</v>
      </c>
      <c r="F32" s="557">
        <f t="shared" si="89"/>
        <v>0</v>
      </c>
      <c r="G32" s="557">
        <f t="shared" si="89"/>
        <v>2856401.6426900001</v>
      </c>
      <c r="H32" s="557">
        <f t="shared" si="89"/>
        <v>0</v>
      </c>
      <c r="I32" s="557">
        <f t="shared" si="89"/>
        <v>0</v>
      </c>
      <c r="J32" s="557">
        <f>J57+J1006+J1043+J1048</f>
        <v>-4865644.1373100001</v>
      </c>
      <c r="K32" s="557">
        <f>M32+Q32+S32+U32</f>
        <v>457440.36269000004</v>
      </c>
      <c r="L32" s="739">
        <f t="shared" si="1"/>
        <v>8.593520592994533E-2</v>
      </c>
      <c r="M32" s="557">
        <f>M57+M1006+M1043+M1090</f>
        <v>107198.74337</v>
      </c>
      <c r="N32" s="739">
        <f t="shared" si="2"/>
        <v>4.3458664761996925E-2</v>
      </c>
      <c r="O32" s="557">
        <f>O57+O1006+O1043+O1090</f>
        <v>0</v>
      </c>
      <c r="P32" s="739">
        <v>0</v>
      </c>
      <c r="Q32" s="557">
        <f>Q57+Q1006+Q1043+Q1090</f>
        <v>350241.61932000006</v>
      </c>
      <c r="R32" s="739">
        <f t="shared" si="4"/>
        <v>0.12261637652265246</v>
      </c>
      <c r="S32" s="557">
        <f>S57+S1006+S1043+S1090</f>
        <v>0</v>
      </c>
      <c r="T32" s="739">
        <v>0</v>
      </c>
      <c r="U32" s="557">
        <f>U57+U1006+U1043+U1090</f>
        <v>0</v>
      </c>
      <c r="V32" s="282" t="e">
        <f t="shared" si="6"/>
        <v>#REF!</v>
      </c>
      <c r="W32" s="282" t="e">
        <f>W57+W1006</f>
        <v>#REF!</v>
      </c>
      <c r="X32" s="282" t="e">
        <f>X57+X1006</f>
        <v>#REF!</v>
      </c>
      <c r="Y32" s="282" t="e">
        <f>Y57+Y1006</f>
        <v>#REF!</v>
      </c>
      <c r="Z32" s="282" t="e">
        <f t="shared" si="7"/>
        <v>#REF!</v>
      </c>
      <c r="AA32" s="282" t="e">
        <f>AA57+AA1006</f>
        <v>#REF!</v>
      </c>
      <c r="AB32" s="282">
        <f>AB57+AB1006</f>
        <v>0</v>
      </c>
      <c r="AC32" s="282">
        <f>AC57+AC1006</f>
        <v>0</v>
      </c>
      <c r="AD32" s="739">
        <v>0</v>
      </c>
      <c r="AE32" s="557">
        <f t="shared" si="9"/>
        <v>714558.42191999988</v>
      </c>
      <c r="AF32" s="739">
        <f t="shared" si="10"/>
        <v>0.13423766275361584</v>
      </c>
      <c r="AG32" s="557">
        <f>AG57+AG1006+AG1043+AG1090</f>
        <v>176688.77039999998</v>
      </c>
      <c r="AH32" s="739">
        <f t="shared" si="11"/>
        <v>7.1630112430701762E-2</v>
      </c>
      <c r="AI32" s="282">
        <f>AI57+AI1006+AI1043+AI1090</f>
        <v>0</v>
      </c>
      <c r="AJ32" s="739">
        <v>0</v>
      </c>
      <c r="AK32" s="282">
        <f>AK57+AK1006+AK1043+AK1090</f>
        <v>537869.65151999996</v>
      </c>
      <c r="AL32" s="739">
        <f t="shared" si="13"/>
        <v>0.18830322860809737</v>
      </c>
      <c r="AM32" s="282">
        <f>AM57+AM1006+AM1043+AM1090</f>
        <v>0</v>
      </c>
      <c r="AN32" s="739">
        <v>0</v>
      </c>
      <c r="AO32" s="282">
        <f>AO57+AO1006+AO1043+AO1090</f>
        <v>0</v>
      </c>
      <c r="AP32" s="282">
        <f>AP57+AP1006+AP1048</f>
        <v>4417197.1401400007</v>
      </c>
      <c r="AQ32" s="739">
        <v>0</v>
      </c>
      <c r="AR32" s="557">
        <f>AT32+AX32+AZ32+BB32</f>
        <v>5075930.8030900005</v>
      </c>
      <c r="AS32" s="739">
        <f t="shared" si="16"/>
        <v>0.95356945828870465</v>
      </c>
      <c r="AT32" s="557">
        <f>AT57+AT1006+AT1043+AT1090</f>
        <v>2466682.8573100003</v>
      </c>
      <c r="AU32" s="739">
        <f t="shared" si="17"/>
        <v>1</v>
      </c>
      <c r="AV32" s="282">
        <f>AV57+AV1006+AV1043+AV1090</f>
        <v>0</v>
      </c>
      <c r="AW32" s="739">
        <v>0</v>
      </c>
      <c r="AX32" s="557">
        <f>AX57+AX1006+AX1043+AX1090</f>
        <v>2609247.9457799997</v>
      </c>
      <c r="AY32" s="739">
        <f t="shared" si="19"/>
        <v>0.91347375900636829</v>
      </c>
      <c r="AZ32" s="282">
        <f>AZ57+AZ1006+AZ1043+AZ1090</f>
        <v>0</v>
      </c>
      <c r="BA32" s="739">
        <v>0</v>
      </c>
      <c r="BB32" s="282">
        <f>BB57+BB1006+BB1043+BB1090</f>
        <v>0</v>
      </c>
      <c r="BC32" s="282">
        <f>BC57+BC1006</f>
        <v>0</v>
      </c>
      <c r="BD32" s="282">
        <f>BD57+BD1006</f>
        <v>0</v>
      </c>
      <c r="BE32" s="282">
        <f>BF32+BG32+BH32+BI32</f>
        <v>0</v>
      </c>
      <c r="BF32" s="282">
        <f t="shared" si="90"/>
        <v>0</v>
      </c>
      <c r="BG32" s="282">
        <f t="shared" si="90"/>
        <v>0</v>
      </c>
      <c r="BH32" s="282">
        <f t="shared" si="90"/>
        <v>0</v>
      </c>
      <c r="BI32" s="282">
        <f t="shared" si="90"/>
        <v>0</v>
      </c>
      <c r="BJ32" s="282" t="e">
        <f t="shared" si="88"/>
        <v>#REF!</v>
      </c>
      <c r="BK32" s="282" t="e">
        <f>BK57+BK1006</f>
        <v>#REF!</v>
      </c>
      <c r="BL32" s="282" t="e">
        <f>BL57+BL1006</f>
        <v>#REF!</v>
      </c>
      <c r="BM32" s="282" t="e">
        <f>BM57+BM1006</f>
        <v>#REF!</v>
      </c>
      <c r="BN32" s="282">
        <f t="shared" si="75"/>
        <v>7662310.2999999998</v>
      </c>
      <c r="BO32" s="282">
        <f t="shared" si="91"/>
        <v>3124216</v>
      </c>
      <c r="BP32" s="282">
        <f t="shared" si="91"/>
        <v>0</v>
      </c>
      <c r="BQ32" s="282">
        <f t="shared" si="91"/>
        <v>4518475.3</v>
      </c>
      <c r="BR32" s="282">
        <f t="shared" si="91"/>
        <v>0</v>
      </c>
      <c r="BS32" s="282">
        <f t="shared" si="91"/>
        <v>19619</v>
      </c>
      <c r="BT32" s="282">
        <f>BT57+BT1006+BT1090</f>
        <v>0</v>
      </c>
      <c r="BU32" s="282">
        <f t="shared" si="23"/>
        <v>7662310.2999999998</v>
      </c>
      <c r="BV32" s="282">
        <f t="shared" si="92"/>
        <v>3124216</v>
      </c>
      <c r="BW32" s="282">
        <f t="shared" si="92"/>
        <v>0</v>
      </c>
      <c r="BX32" s="282">
        <f t="shared" si="92"/>
        <v>4518475.3</v>
      </c>
      <c r="BY32" s="282">
        <f t="shared" si="92"/>
        <v>0</v>
      </c>
      <c r="BZ32" s="282">
        <f t="shared" si="92"/>
        <v>19619</v>
      </c>
      <c r="CE32" s="739">
        <v>0</v>
      </c>
    </row>
    <row r="33" spans="2:83" s="467" customFormat="1" ht="46.5" hidden="1" customHeight="1" x14ac:dyDescent="0.25">
      <c r="B33" s="1089" t="s">
        <v>422</v>
      </c>
      <c r="C33" s="1089"/>
      <c r="D33" s="859">
        <v>0</v>
      </c>
      <c r="E33" s="859">
        <f>-892779.4+89423.9</f>
        <v>-803355.5</v>
      </c>
      <c r="F33" s="859"/>
      <c r="G33" s="859"/>
      <c r="H33" s="859"/>
      <c r="I33" s="859"/>
      <c r="J33" s="859">
        <f>-892779.4+89423.9</f>
        <v>-803355.5</v>
      </c>
      <c r="K33" s="859">
        <v>0</v>
      </c>
      <c r="L33" s="699" t="e">
        <f t="shared" si="1"/>
        <v>#DIV/0!</v>
      </c>
      <c r="M33" s="859">
        <f>-892779.4+89423.9</f>
        <v>-803355.5</v>
      </c>
      <c r="N33" s="699">
        <f t="shared" si="2"/>
        <v>1</v>
      </c>
      <c r="O33" s="859"/>
      <c r="P33" s="699" t="e">
        <f t="shared" si="3"/>
        <v>#DIV/0!</v>
      </c>
      <c r="Q33" s="859"/>
      <c r="R33" s="699" t="e">
        <f t="shared" si="4"/>
        <v>#DIV/0!</v>
      </c>
      <c r="S33" s="859"/>
      <c r="T33" s="699" t="e">
        <f t="shared" si="5"/>
        <v>#DIV/0!</v>
      </c>
      <c r="U33" s="859"/>
      <c r="V33" s="468"/>
      <c r="W33" s="468"/>
      <c r="X33" s="468"/>
      <c r="Y33" s="468"/>
      <c r="Z33" s="468"/>
      <c r="AA33" s="468"/>
      <c r="AB33" s="468"/>
      <c r="AC33" s="468"/>
      <c r="AD33" s="699" t="e">
        <f t="shared" si="8"/>
        <v>#DIV/0!</v>
      </c>
      <c r="AE33" s="859">
        <f t="shared" si="9"/>
        <v>-803355.5</v>
      </c>
      <c r="AF33" s="699" t="e">
        <f t="shared" si="10"/>
        <v>#DIV/0!</v>
      </c>
      <c r="AG33" s="859">
        <f>-892779.4+89423.9</f>
        <v>-803355.5</v>
      </c>
      <c r="AH33" s="699">
        <f t="shared" si="11"/>
        <v>1</v>
      </c>
      <c r="AI33" s="468"/>
      <c r="AJ33" s="699" t="e">
        <f t="shared" si="12"/>
        <v>#DIV/0!</v>
      </c>
      <c r="AK33" s="468"/>
      <c r="AL33" s="699" t="e">
        <f t="shared" si="13"/>
        <v>#DIV/0!</v>
      </c>
      <c r="AM33" s="468"/>
      <c r="AN33" s="699" t="e">
        <f t="shared" si="14"/>
        <v>#DIV/0!</v>
      </c>
      <c r="AO33" s="468"/>
      <c r="AP33" s="468"/>
      <c r="AQ33" s="699" t="e">
        <f t="shared" si="15"/>
        <v>#DIV/0!</v>
      </c>
      <c r="AR33" s="859">
        <v>0</v>
      </c>
      <c r="AS33" s="699" t="e">
        <f t="shared" si="16"/>
        <v>#DIV/0!</v>
      </c>
      <c r="AT33" s="859">
        <f>-892779.4+89423.9</f>
        <v>-803355.5</v>
      </c>
      <c r="AU33" s="699">
        <f t="shared" si="17"/>
        <v>1</v>
      </c>
      <c r="AV33" s="468"/>
      <c r="AW33" s="699" t="e">
        <f t="shared" si="18"/>
        <v>#DIV/0!</v>
      </c>
      <c r="AX33" s="859"/>
      <c r="AY33" s="699" t="e">
        <f t="shared" si="19"/>
        <v>#DIV/0!</v>
      </c>
      <c r="AZ33" s="468"/>
      <c r="BA33" s="699" t="e">
        <f t="shared" si="20"/>
        <v>#DIV/0!</v>
      </c>
      <c r="BB33" s="468">
        <v>0</v>
      </c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>
        <f t="shared" si="75"/>
        <v>0</v>
      </c>
      <c r="BO33" s="468"/>
      <c r="BP33" s="468"/>
      <c r="BQ33" s="468"/>
      <c r="BR33" s="468"/>
      <c r="BS33" s="468"/>
      <c r="BT33" s="468"/>
      <c r="BU33" s="468">
        <f t="shared" si="23"/>
        <v>0</v>
      </c>
      <c r="BV33" s="468"/>
      <c r="BW33" s="468"/>
      <c r="BX33" s="468"/>
      <c r="BY33" s="468"/>
      <c r="BZ33" s="468"/>
      <c r="CE33" s="699" t="e">
        <f t="shared" si="24"/>
        <v>#DIV/0!</v>
      </c>
    </row>
    <row r="34" spans="2:83" s="192" customFormat="1" ht="35.25" customHeight="1" x14ac:dyDescent="0.25">
      <c r="B34" s="1073" t="s">
        <v>281</v>
      </c>
      <c r="C34" s="1073"/>
      <c r="D34" s="860">
        <f t="shared" ref="D34" si="93">D58</f>
        <v>3705106.19</v>
      </c>
      <c r="E34" s="860">
        <f>E58</f>
        <v>0</v>
      </c>
      <c r="F34" s="860">
        <f t="shared" ref="F34:I34" si="94">F58</f>
        <v>0</v>
      </c>
      <c r="G34" s="860">
        <f t="shared" si="94"/>
        <v>3705106.19</v>
      </c>
      <c r="H34" s="860">
        <f t="shared" si="94"/>
        <v>0</v>
      </c>
      <c r="I34" s="860">
        <f t="shared" si="94"/>
        <v>0</v>
      </c>
      <c r="J34" s="860">
        <f>J58</f>
        <v>-3705106.19</v>
      </c>
      <c r="K34" s="860">
        <f t="shared" ref="K34" si="95">K58</f>
        <v>0</v>
      </c>
      <c r="L34" s="823">
        <f t="shared" si="1"/>
        <v>0</v>
      </c>
      <c r="M34" s="860">
        <f>M58</f>
        <v>0</v>
      </c>
      <c r="N34" s="823">
        <v>0</v>
      </c>
      <c r="O34" s="860">
        <v>0</v>
      </c>
      <c r="P34" s="823">
        <v>0</v>
      </c>
      <c r="Q34" s="860">
        <f t="shared" ref="Q34" si="96">Q58</f>
        <v>0</v>
      </c>
      <c r="R34" s="823">
        <f t="shared" si="4"/>
        <v>0</v>
      </c>
      <c r="S34" s="860">
        <f t="shared" ref="S34" si="97">S58</f>
        <v>0</v>
      </c>
      <c r="T34" s="823">
        <v>0</v>
      </c>
      <c r="U34" s="860">
        <f t="shared" ref="U34" si="98">U58</f>
        <v>0</v>
      </c>
      <c r="V34" s="283">
        <f t="shared" si="6"/>
        <v>0</v>
      </c>
      <c r="W34" s="283">
        <f t="shared" ref="W34:Y34" si="99">W58</f>
        <v>0</v>
      </c>
      <c r="X34" s="283">
        <f t="shared" si="99"/>
        <v>0</v>
      </c>
      <c r="Y34" s="283">
        <f t="shared" si="99"/>
        <v>0</v>
      </c>
      <c r="Z34" s="283">
        <f t="shared" si="7"/>
        <v>0</v>
      </c>
      <c r="AA34" s="283">
        <f t="shared" ref="AA34:AC34" si="100">AA58</f>
        <v>0</v>
      </c>
      <c r="AB34" s="283">
        <f t="shared" si="100"/>
        <v>0</v>
      </c>
      <c r="AC34" s="283">
        <f t="shared" si="100"/>
        <v>0</v>
      </c>
      <c r="AD34" s="823">
        <v>0</v>
      </c>
      <c r="AE34" s="860">
        <f t="shared" si="9"/>
        <v>359495.91245</v>
      </c>
      <c r="AF34" s="823">
        <f t="shared" si="10"/>
        <v>9.7027154962595022E-2</v>
      </c>
      <c r="AG34" s="860">
        <f>AG58</f>
        <v>0</v>
      </c>
      <c r="AH34" s="823">
        <v>0</v>
      </c>
      <c r="AI34" s="283">
        <v>0</v>
      </c>
      <c r="AJ34" s="823">
        <v>0</v>
      </c>
      <c r="AK34" s="283">
        <f t="shared" ref="AK34" si="101">AK58</f>
        <v>359495.91245</v>
      </c>
      <c r="AL34" s="823">
        <f t="shared" si="13"/>
        <v>9.7027154962595022E-2</v>
      </c>
      <c r="AM34" s="283">
        <f t="shared" ref="AM34" si="102">AM58</f>
        <v>0</v>
      </c>
      <c r="AN34" s="823">
        <v>0</v>
      </c>
      <c r="AO34" s="283">
        <f t="shared" ref="AO34" si="103">AO58</f>
        <v>0</v>
      </c>
      <c r="AP34" s="283">
        <f>AP58</f>
        <v>3321891.42441</v>
      </c>
      <c r="AQ34" s="823">
        <v>0</v>
      </c>
      <c r="AR34" s="860">
        <f t="shared" ref="AR34" si="104">AR58</f>
        <v>3681387.3368600002</v>
      </c>
      <c r="AS34" s="823">
        <f t="shared" si="16"/>
        <v>0.99359833377946993</v>
      </c>
      <c r="AT34" s="860">
        <f>AT58</f>
        <v>0</v>
      </c>
      <c r="AU34" s="823">
        <v>0</v>
      </c>
      <c r="AV34" s="283">
        <v>0</v>
      </c>
      <c r="AW34" s="823">
        <v>0</v>
      </c>
      <c r="AX34" s="860">
        <f t="shared" ref="AX34" si="105">AX58</f>
        <v>3681387.3368600002</v>
      </c>
      <c r="AY34" s="823">
        <f t="shared" si="19"/>
        <v>0.99359833377946993</v>
      </c>
      <c r="AZ34" s="283">
        <f t="shared" ref="AZ34" si="106">AZ58</f>
        <v>0</v>
      </c>
      <c r="BA34" s="823">
        <v>0</v>
      </c>
      <c r="BB34" s="283">
        <f t="shared" ref="BB34" si="107">BB58</f>
        <v>0</v>
      </c>
      <c r="BC34" s="283">
        <f t="shared" ref="BC34:BE34" si="108">BC58</f>
        <v>0</v>
      </c>
      <c r="BD34" s="283">
        <f t="shared" si="108"/>
        <v>0</v>
      </c>
      <c r="BE34" s="283">
        <f t="shared" si="108"/>
        <v>0</v>
      </c>
      <c r="BF34" s="283">
        <f>BF58</f>
        <v>0</v>
      </c>
      <c r="BG34" s="283">
        <f t="shared" ref="BG34:BI34" si="109">BG58</f>
        <v>0</v>
      </c>
      <c r="BH34" s="283">
        <f t="shared" si="109"/>
        <v>0</v>
      </c>
      <c r="BI34" s="283">
        <f t="shared" si="109"/>
        <v>0</v>
      </c>
      <c r="BJ34" s="283">
        <f t="shared" si="88"/>
        <v>0</v>
      </c>
      <c r="BK34" s="283">
        <f t="shared" ref="BK34:BM34" si="110">BK58</f>
        <v>0</v>
      </c>
      <c r="BL34" s="283">
        <f t="shared" si="110"/>
        <v>0</v>
      </c>
      <c r="BM34" s="283">
        <f t="shared" si="110"/>
        <v>0</v>
      </c>
      <c r="BN34" s="283">
        <f t="shared" si="75"/>
        <v>0</v>
      </c>
      <c r="BO34" s="283">
        <f>BO58</f>
        <v>0</v>
      </c>
      <c r="BP34" s="283">
        <v>0</v>
      </c>
      <c r="BQ34" s="283">
        <f t="shared" ref="BQ34:BS34" si="111">BQ58</f>
        <v>0</v>
      </c>
      <c r="BR34" s="283">
        <f t="shared" si="111"/>
        <v>0</v>
      </c>
      <c r="BS34" s="283">
        <f t="shared" si="111"/>
        <v>0</v>
      </c>
      <c r="BT34" s="283">
        <f>BT58</f>
        <v>0</v>
      </c>
      <c r="BU34" s="283">
        <f t="shared" si="23"/>
        <v>0</v>
      </c>
      <c r="BV34" s="283">
        <f>BV58</f>
        <v>0</v>
      </c>
      <c r="BW34" s="283">
        <v>0</v>
      </c>
      <c r="BX34" s="283">
        <f t="shared" ref="BX34:BZ34" si="112">BX58</f>
        <v>0</v>
      </c>
      <c r="BY34" s="283">
        <f t="shared" si="112"/>
        <v>0</v>
      </c>
      <c r="BZ34" s="283">
        <f t="shared" si="112"/>
        <v>0</v>
      </c>
      <c r="CE34" s="823">
        <v>0</v>
      </c>
    </row>
    <row r="35" spans="2:83" s="826" customFormat="1" ht="45.75" customHeight="1" x14ac:dyDescent="0.25">
      <c r="B35" s="1070" t="s">
        <v>416</v>
      </c>
      <c r="C35" s="1071"/>
      <c r="D35" s="861">
        <f>D60</f>
        <v>500000</v>
      </c>
      <c r="E35" s="861">
        <f>E60</f>
        <v>286280.25196000002</v>
      </c>
      <c r="F35" s="861">
        <f t="shared" ref="F35:I35" si="113">F60</f>
        <v>0</v>
      </c>
      <c r="G35" s="861">
        <f t="shared" si="113"/>
        <v>0</v>
      </c>
      <c r="H35" s="861">
        <f t="shared" si="113"/>
        <v>0</v>
      </c>
      <c r="I35" s="861">
        <f t="shared" si="113"/>
        <v>213719.74804000001</v>
      </c>
      <c r="J35" s="861">
        <f>J60</f>
        <v>-316212.96961999999</v>
      </c>
      <c r="K35" s="861">
        <f>K60</f>
        <v>183787.03038000001</v>
      </c>
      <c r="L35" s="825">
        <f t="shared" si="1"/>
        <v>0.36757406076000004</v>
      </c>
      <c r="M35" s="861">
        <f>M60</f>
        <v>152992.36848</v>
      </c>
      <c r="N35" s="825">
        <f t="shared" si="2"/>
        <v>0.53441467733993953</v>
      </c>
      <c r="O35" s="861">
        <v>0</v>
      </c>
      <c r="P35" s="825">
        <v>0</v>
      </c>
      <c r="Q35" s="861">
        <f t="shared" ref="Q35" si="114">Q60</f>
        <v>0</v>
      </c>
      <c r="R35" s="825">
        <v>0</v>
      </c>
      <c r="S35" s="861">
        <f t="shared" ref="S35" si="115">S60</f>
        <v>0</v>
      </c>
      <c r="T35" s="825">
        <v>0</v>
      </c>
      <c r="U35" s="861">
        <f t="shared" ref="U35" si="116">U60</f>
        <v>30794.661899999999</v>
      </c>
      <c r="V35" s="824">
        <f>W35+X35+Y35</f>
        <v>0</v>
      </c>
      <c r="W35" s="824">
        <f>W60</f>
        <v>0</v>
      </c>
      <c r="X35" s="824">
        <f t="shared" ref="X35:AA35" si="117">X60</f>
        <v>0</v>
      </c>
      <c r="Y35" s="824">
        <f t="shared" si="117"/>
        <v>0</v>
      </c>
      <c r="Z35" s="824">
        <f t="shared" si="117"/>
        <v>346117.6</v>
      </c>
      <c r="AA35" s="824">
        <f t="shared" si="117"/>
        <v>346117.6</v>
      </c>
      <c r="AB35" s="824"/>
      <c r="AC35" s="824"/>
      <c r="AD35" s="825">
        <f t="shared" si="8"/>
        <v>0.14408898654623362</v>
      </c>
      <c r="AE35" s="861">
        <f t="shared" si="9"/>
        <v>148047.69848999998</v>
      </c>
      <c r="AF35" s="825">
        <f t="shared" si="10"/>
        <v>0.29609539697999998</v>
      </c>
      <c r="AG35" s="861">
        <f>AG60</f>
        <v>131993.02778999999</v>
      </c>
      <c r="AH35" s="825">
        <f t="shared" si="11"/>
        <v>0.46106228734367077</v>
      </c>
      <c r="AI35" s="824">
        <v>0</v>
      </c>
      <c r="AJ35" s="825">
        <v>0</v>
      </c>
      <c r="AK35" s="824">
        <f t="shared" ref="AK35" si="118">AK60</f>
        <v>0</v>
      </c>
      <c r="AL35" s="825">
        <v>0</v>
      </c>
      <c r="AM35" s="824">
        <f t="shared" ref="AM35" si="119">AM60</f>
        <v>0</v>
      </c>
      <c r="AN35" s="825">
        <v>0</v>
      </c>
      <c r="AO35" s="824">
        <f t="shared" ref="AO35" si="120">AO60</f>
        <v>16054.670700000001</v>
      </c>
      <c r="AP35" s="824">
        <f>AP60</f>
        <v>351952.30151000002</v>
      </c>
      <c r="AQ35" s="825">
        <f t="shared" si="15"/>
        <v>7.5120202261305266E-2</v>
      </c>
      <c r="AR35" s="861">
        <f>AR60</f>
        <v>500000</v>
      </c>
      <c r="AS35" s="825">
        <f t="shared" si="16"/>
        <v>1</v>
      </c>
      <c r="AT35" s="861">
        <f>AT60</f>
        <v>286280.25196000002</v>
      </c>
      <c r="AU35" s="825">
        <f t="shared" si="17"/>
        <v>1</v>
      </c>
      <c r="AV35" s="824">
        <v>0</v>
      </c>
      <c r="AW35" s="825">
        <v>0</v>
      </c>
      <c r="AX35" s="861">
        <f t="shared" ref="AX35" si="121">AX60</f>
        <v>0</v>
      </c>
      <c r="AY35" s="825">
        <v>0</v>
      </c>
      <c r="AZ35" s="824">
        <f t="shared" ref="AZ35" si="122">AZ60</f>
        <v>0</v>
      </c>
      <c r="BA35" s="825">
        <v>0</v>
      </c>
      <c r="BB35" s="824">
        <f>BB775</f>
        <v>213719.74804000001</v>
      </c>
      <c r="BC35" s="824"/>
      <c r="BD35" s="824"/>
      <c r="BE35" s="824">
        <f>BE60</f>
        <v>0</v>
      </c>
      <c r="BF35" s="824">
        <f>BF60</f>
        <v>0</v>
      </c>
      <c r="BG35" s="824">
        <f t="shared" ref="BG35:BI35" si="123">BG60</f>
        <v>0</v>
      </c>
      <c r="BH35" s="824">
        <f t="shared" si="123"/>
        <v>0</v>
      </c>
      <c r="BI35" s="824">
        <f t="shared" si="123"/>
        <v>0</v>
      </c>
      <c r="BJ35" s="824">
        <f>BK35+BL35+BM35</f>
        <v>0</v>
      </c>
      <c r="BK35" s="824">
        <f>BK60</f>
        <v>0</v>
      </c>
      <c r="BL35" s="824">
        <f t="shared" ref="BL35:BM35" si="124">BL60</f>
        <v>0</v>
      </c>
      <c r="BM35" s="824">
        <f t="shared" si="124"/>
        <v>0</v>
      </c>
      <c r="BN35" s="824">
        <f t="shared" si="75"/>
        <v>500000</v>
      </c>
      <c r="BO35" s="824">
        <f>BO60</f>
        <v>500000</v>
      </c>
      <c r="BP35" s="824">
        <v>0</v>
      </c>
      <c r="BQ35" s="824">
        <f t="shared" ref="BQ35:BS35" si="125">BQ60</f>
        <v>0</v>
      </c>
      <c r="BR35" s="824">
        <f t="shared" si="125"/>
        <v>0</v>
      </c>
      <c r="BS35" s="824">
        <f t="shared" si="125"/>
        <v>0</v>
      </c>
      <c r="BT35" s="824">
        <f>BT60</f>
        <v>0</v>
      </c>
      <c r="BU35" s="824">
        <f t="shared" si="23"/>
        <v>500000</v>
      </c>
      <c r="BV35" s="824">
        <f>BV60</f>
        <v>500000</v>
      </c>
      <c r="BW35" s="824">
        <v>0</v>
      </c>
      <c r="BX35" s="824">
        <f t="shared" ref="BX35:BZ35" si="126">BX60</f>
        <v>0</v>
      </c>
      <c r="BY35" s="824">
        <f t="shared" si="126"/>
        <v>0</v>
      </c>
      <c r="BZ35" s="824">
        <f t="shared" si="126"/>
        <v>0</v>
      </c>
      <c r="CE35" s="825">
        <f t="shared" si="24"/>
        <v>1</v>
      </c>
    </row>
    <row r="36" spans="2:83" s="828" customFormat="1" ht="46.5" customHeight="1" x14ac:dyDescent="0.25">
      <c r="B36" s="1065" t="s">
        <v>535</v>
      </c>
      <c r="C36" s="1065"/>
      <c r="D36" s="233">
        <f>E36+G36+H36+I36</f>
        <v>2717298.5348800002</v>
      </c>
      <c r="E36" s="233">
        <f>E61+E1041</f>
        <v>0</v>
      </c>
      <c r="F36" s="233">
        <f>F61+F1041</f>
        <v>0</v>
      </c>
      <c r="G36" s="233">
        <f>G61+G1041</f>
        <v>0</v>
      </c>
      <c r="H36" s="233">
        <f>H61+H1041</f>
        <v>0</v>
      </c>
      <c r="I36" s="233">
        <f>I61+I1007+I1041</f>
        <v>2717298.5348800002</v>
      </c>
      <c r="J36" s="233">
        <f>J61+J1041+J1004</f>
        <v>-2535602.9129000003</v>
      </c>
      <c r="K36" s="233">
        <f>M36+Q36+S36+U36</f>
        <v>181695.62198</v>
      </c>
      <c r="L36" s="827">
        <f t="shared" si="1"/>
        <v>6.6866271647264525E-2</v>
      </c>
      <c r="M36" s="233">
        <f>M61+M1041</f>
        <v>0</v>
      </c>
      <c r="N36" s="827">
        <v>0</v>
      </c>
      <c r="O36" s="233">
        <v>0</v>
      </c>
      <c r="P36" s="827">
        <v>0</v>
      </c>
      <c r="Q36" s="233">
        <f>Q61+Q1041</f>
        <v>0</v>
      </c>
      <c r="R36" s="827">
        <v>0</v>
      </c>
      <c r="S36" s="233">
        <f>S61+S1041</f>
        <v>0</v>
      </c>
      <c r="T36" s="827">
        <v>0</v>
      </c>
      <c r="U36" s="233">
        <f>U61+U1007+U1041</f>
        <v>181695.62198</v>
      </c>
      <c r="V36" s="96">
        <f t="shared" ref="V36:AC36" si="127">V61+V1041</f>
        <v>-1166324.1921000001</v>
      </c>
      <c r="W36" s="96">
        <f t="shared" si="127"/>
        <v>0</v>
      </c>
      <c r="X36" s="96">
        <f t="shared" si="127"/>
        <v>0</v>
      </c>
      <c r="Y36" s="96">
        <f t="shared" si="127"/>
        <v>-1166324.1921000001</v>
      </c>
      <c r="Z36" s="96" t="e">
        <f t="shared" si="127"/>
        <v>#REF!</v>
      </c>
      <c r="AA36" s="96">
        <f t="shared" si="127"/>
        <v>0</v>
      </c>
      <c r="AB36" s="96">
        <f t="shared" si="127"/>
        <v>0</v>
      </c>
      <c r="AC36" s="96" t="e">
        <f t="shared" si="127"/>
        <v>#REF!</v>
      </c>
      <c r="AD36" s="827">
        <f t="shared" si="8"/>
        <v>6.6866271647264525E-2</v>
      </c>
      <c r="AE36" s="233">
        <f t="shared" si="9"/>
        <v>147079.95929999999</v>
      </c>
      <c r="AF36" s="827">
        <f t="shared" si="10"/>
        <v>5.4127272882254454E-2</v>
      </c>
      <c r="AG36" s="233">
        <f>AG61+AG1041</f>
        <v>0</v>
      </c>
      <c r="AH36" s="827">
        <v>0</v>
      </c>
      <c r="AI36" s="96">
        <v>0</v>
      </c>
      <c r="AJ36" s="827">
        <v>0</v>
      </c>
      <c r="AK36" s="96">
        <f>AK61+AK1041</f>
        <v>0</v>
      </c>
      <c r="AL36" s="827">
        <v>0</v>
      </c>
      <c r="AM36" s="96">
        <f>AM61+AM1041</f>
        <v>0</v>
      </c>
      <c r="AN36" s="827">
        <v>0</v>
      </c>
      <c r="AO36" s="96">
        <f>AO61+AO1007+AO1041</f>
        <v>147079.95929999999</v>
      </c>
      <c r="AP36" s="96">
        <f>AP61+AP1041+AP1004</f>
        <v>2553034.3497700002</v>
      </c>
      <c r="AQ36" s="827">
        <f t="shared" si="15"/>
        <v>5.4127272882254454E-2</v>
      </c>
      <c r="AR36" s="233">
        <f>AT36+AX36+AZ36+BB36</f>
        <v>2717002.59644</v>
      </c>
      <c r="AS36" s="827">
        <f t="shared" si="16"/>
        <v>0.99989109093601547</v>
      </c>
      <c r="AT36" s="233">
        <f>AT61+AT1041</f>
        <v>0</v>
      </c>
      <c r="AU36" s="827">
        <v>0</v>
      </c>
      <c r="AV36" s="96">
        <v>0</v>
      </c>
      <c r="AW36" s="827">
        <v>0</v>
      </c>
      <c r="AX36" s="233">
        <f>AX61+AX1041</f>
        <v>0</v>
      </c>
      <c r="AY36" s="827">
        <v>0</v>
      </c>
      <c r="AZ36" s="96">
        <f>AZ61+AZ1041</f>
        <v>0</v>
      </c>
      <c r="BA36" s="827">
        <v>0</v>
      </c>
      <c r="BB36" s="96">
        <f>BB61+BB1007+BB1041</f>
        <v>2717002.59644</v>
      </c>
      <c r="BC36" s="96">
        <f>BC61+BC1007</f>
        <v>0</v>
      </c>
      <c r="BD36" s="96">
        <f>BD61+BD1007+BD1028</f>
        <v>16888.287369999998</v>
      </c>
      <c r="BE36" s="96">
        <f>BF36+BG36+BH36+BI36</f>
        <v>0</v>
      </c>
      <c r="BF36" s="96">
        <f>BF61+BF1041</f>
        <v>0</v>
      </c>
      <c r="BG36" s="96">
        <f>BG61+BG1041</f>
        <v>0</v>
      </c>
      <c r="BH36" s="96">
        <f>BH61+BH1041</f>
        <v>0</v>
      </c>
      <c r="BI36" s="96">
        <f>BI61+BI1007+BI1041</f>
        <v>0</v>
      </c>
      <c r="BJ36" s="96">
        <f t="shared" ref="BJ36:BJ53" si="128">BK36+BL36+BM36</f>
        <v>0</v>
      </c>
      <c r="BK36" s="96">
        <f>BK61+BK1007</f>
        <v>0</v>
      </c>
      <c r="BL36" s="96">
        <f>BL61+BL1007</f>
        <v>0</v>
      </c>
      <c r="BM36" s="96">
        <f>BM61+BM1007+BM1028</f>
        <v>0</v>
      </c>
      <c r="BN36" s="96">
        <f t="shared" si="75"/>
        <v>1246134</v>
      </c>
      <c r="BO36" s="96">
        <f>BO61+BO1041</f>
        <v>0</v>
      </c>
      <c r="BP36" s="96">
        <v>0</v>
      </c>
      <c r="BQ36" s="96">
        <f>BQ61+BQ1041</f>
        <v>0</v>
      </c>
      <c r="BR36" s="96">
        <f>BR61+BR1041</f>
        <v>0</v>
      </c>
      <c r="BS36" s="96">
        <f>BS61+BS1007+BS1041</f>
        <v>1246134</v>
      </c>
      <c r="BT36" s="96">
        <f>BT61+BT1041+BT1004</f>
        <v>-177265.59490000003</v>
      </c>
      <c r="BU36" s="96">
        <f t="shared" si="23"/>
        <v>1068868.4051000001</v>
      </c>
      <c r="BV36" s="96">
        <f>BV61+BV1041</f>
        <v>0</v>
      </c>
      <c r="BW36" s="96">
        <v>0</v>
      </c>
      <c r="BX36" s="96">
        <f>BX61+BX1041</f>
        <v>0</v>
      </c>
      <c r="BY36" s="96">
        <f>BY61+BY1041</f>
        <v>0</v>
      </c>
      <c r="BZ36" s="96">
        <f>BZ61+BZ1007+BZ1041</f>
        <v>1068868.4051000001</v>
      </c>
      <c r="CE36" s="827">
        <f t="shared" si="24"/>
        <v>0.99989109093601547</v>
      </c>
    </row>
    <row r="37" spans="2:83" s="422" customFormat="1" ht="84" customHeight="1" x14ac:dyDescent="0.25">
      <c r="B37" s="1066" t="s">
        <v>471</v>
      </c>
      <c r="C37" s="1066"/>
      <c r="D37" s="857">
        <f>E37+G37+H37+I37</f>
        <v>2400</v>
      </c>
      <c r="E37" s="857">
        <v>0</v>
      </c>
      <c r="F37" s="857">
        <f t="shared" ref="F37:I37" si="129">F1114</f>
        <v>0</v>
      </c>
      <c r="G37" s="857">
        <f t="shared" si="129"/>
        <v>1300</v>
      </c>
      <c r="H37" s="857">
        <f t="shared" si="129"/>
        <v>500</v>
      </c>
      <c r="I37" s="857">
        <f t="shared" si="129"/>
        <v>600</v>
      </c>
      <c r="J37" s="857">
        <f>J1114</f>
        <v>-1700</v>
      </c>
      <c r="K37" s="857">
        <f>M37+Q37+S37+U37</f>
        <v>700</v>
      </c>
      <c r="L37" s="699">
        <f t="shared" si="1"/>
        <v>0.29166666666666669</v>
      </c>
      <c r="M37" s="857">
        <v>0</v>
      </c>
      <c r="N37" s="699">
        <v>0</v>
      </c>
      <c r="O37" s="857">
        <v>0</v>
      </c>
      <c r="P37" s="699">
        <v>0</v>
      </c>
      <c r="Q37" s="857">
        <f t="shared" ref="Q37" si="130">Q1114</f>
        <v>500</v>
      </c>
      <c r="R37" s="699">
        <f t="shared" si="4"/>
        <v>0.38461538461538464</v>
      </c>
      <c r="S37" s="857">
        <f t="shared" ref="S37" si="131">S1114</f>
        <v>100</v>
      </c>
      <c r="T37" s="699">
        <f t="shared" si="5"/>
        <v>0.2</v>
      </c>
      <c r="U37" s="857">
        <f t="shared" ref="U37" si="132">U1114</f>
        <v>100</v>
      </c>
      <c r="V37" s="325">
        <f t="shared" si="6"/>
        <v>0</v>
      </c>
      <c r="W37" s="325">
        <f>W1114</f>
        <v>0</v>
      </c>
      <c r="X37" s="325">
        <f t="shared" ref="X37:Y37" si="133">X1114</f>
        <v>0</v>
      </c>
      <c r="Y37" s="325">
        <f t="shared" si="133"/>
        <v>0</v>
      </c>
      <c r="Z37" s="325">
        <f t="shared" si="7"/>
        <v>500</v>
      </c>
      <c r="AA37" s="325">
        <f>AA1114</f>
        <v>0</v>
      </c>
      <c r="AB37" s="325">
        <f t="shared" ref="AB37:AC37" si="134">AB1114</f>
        <v>500</v>
      </c>
      <c r="AC37" s="325">
        <f t="shared" si="134"/>
        <v>0</v>
      </c>
      <c r="AD37" s="699">
        <f t="shared" si="8"/>
        <v>0.16666666666666666</v>
      </c>
      <c r="AE37" s="857">
        <f t="shared" si="9"/>
        <v>600</v>
      </c>
      <c r="AF37" s="699">
        <f t="shared" si="10"/>
        <v>0.25</v>
      </c>
      <c r="AG37" s="857">
        <v>0</v>
      </c>
      <c r="AH37" s="699">
        <v>0</v>
      </c>
      <c r="AI37" s="281">
        <v>0</v>
      </c>
      <c r="AJ37" s="699">
        <v>0</v>
      </c>
      <c r="AK37" s="281">
        <f t="shared" ref="AK37" si="135">AK1114</f>
        <v>500</v>
      </c>
      <c r="AL37" s="699">
        <f t="shared" si="13"/>
        <v>0.38461538461538464</v>
      </c>
      <c r="AM37" s="281">
        <f t="shared" ref="AM37" si="136">AM1114</f>
        <v>100</v>
      </c>
      <c r="AN37" s="699">
        <f t="shared" si="14"/>
        <v>0.2</v>
      </c>
      <c r="AO37" s="281">
        <f t="shared" ref="AO37" si="137">AO1114</f>
        <v>0</v>
      </c>
      <c r="AP37" s="325">
        <v>0</v>
      </c>
      <c r="AQ37" s="699">
        <f t="shared" si="15"/>
        <v>0</v>
      </c>
      <c r="AR37" s="857">
        <f>AT37+AX37+AZ37+BB37</f>
        <v>2400</v>
      </c>
      <c r="AS37" s="699">
        <f t="shared" si="16"/>
        <v>1</v>
      </c>
      <c r="AT37" s="857">
        <v>0</v>
      </c>
      <c r="AU37" s="699">
        <v>0</v>
      </c>
      <c r="AV37" s="281">
        <v>0</v>
      </c>
      <c r="AW37" s="699">
        <v>0</v>
      </c>
      <c r="AX37" s="857">
        <f t="shared" ref="AX37" si="138">AX1114</f>
        <v>1300</v>
      </c>
      <c r="AY37" s="699">
        <f t="shared" si="19"/>
        <v>1</v>
      </c>
      <c r="AZ37" s="281">
        <f t="shared" ref="AZ37" si="139">AZ1114</f>
        <v>500</v>
      </c>
      <c r="BA37" s="699">
        <f t="shared" si="20"/>
        <v>1</v>
      </c>
      <c r="BB37" s="281">
        <f t="shared" ref="BB37" si="140">BB1114</f>
        <v>600</v>
      </c>
      <c r="BC37" s="325">
        <f t="shared" ref="BC37:BD37" si="141">BC1114</f>
        <v>100</v>
      </c>
      <c r="BD37" s="325">
        <f t="shared" si="141"/>
        <v>0</v>
      </c>
      <c r="BE37" s="325">
        <f>BF37+BG37+BH37+BI37</f>
        <v>200</v>
      </c>
      <c r="BF37" s="325">
        <f>BF1114</f>
        <v>100</v>
      </c>
      <c r="BG37" s="325">
        <f t="shared" ref="BG37:BI37" si="142">BG1114</f>
        <v>0</v>
      </c>
      <c r="BH37" s="325">
        <f t="shared" si="142"/>
        <v>100</v>
      </c>
      <c r="BI37" s="325">
        <f t="shared" si="142"/>
        <v>0</v>
      </c>
      <c r="BJ37" s="325">
        <f t="shared" si="128"/>
        <v>0</v>
      </c>
      <c r="BK37" s="325">
        <f>BK1114</f>
        <v>0</v>
      </c>
      <c r="BL37" s="325">
        <f t="shared" ref="BL37:BM37" si="143">BL1114</f>
        <v>0</v>
      </c>
      <c r="BM37" s="325">
        <f t="shared" si="143"/>
        <v>0</v>
      </c>
      <c r="BN37" s="281">
        <f t="shared" si="75"/>
        <v>700</v>
      </c>
      <c r="BO37" s="325">
        <f>BO1114</f>
        <v>0</v>
      </c>
      <c r="BP37" s="281">
        <v>0</v>
      </c>
      <c r="BQ37" s="325">
        <f t="shared" ref="BQ37:BS37" si="144">BQ1114</f>
        <v>300</v>
      </c>
      <c r="BR37" s="325">
        <f t="shared" si="144"/>
        <v>0</v>
      </c>
      <c r="BS37" s="325">
        <f t="shared" si="144"/>
        <v>400</v>
      </c>
      <c r="BT37" s="325">
        <v>0</v>
      </c>
      <c r="BU37" s="281">
        <f t="shared" si="23"/>
        <v>700</v>
      </c>
      <c r="BV37" s="325">
        <f>BV1114</f>
        <v>0</v>
      </c>
      <c r="BW37" s="325">
        <v>0</v>
      </c>
      <c r="BX37" s="281">
        <f t="shared" ref="BX37:BZ37" si="145">BX1114</f>
        <v>300</v>
      </c>
      <c r="BY37" s="325">
        <f t="shared" si="145"/>
        <v>0</v>
      </c>
      <c r="BZ37" s="325">
        <f t="shared" si="145"/>
        <v>400</v>
      </c>
      <c r="CD37" s="839"/>
      <c r="CE37" s="699">
        <f t="shared" si="24"/>
        <v>1</v>
      </c>
    </row>
    <row r="38" spans="2:83" s="422" customFormat="1" ht="84" hidden="1" customHeight="1" x14ac:dyDescent="0.25">
      <c r="B38" s="1066" t="s">
        <v>234</v>
      </c>
      <c r="C38" s="1066"/>
      <c r="D38" s="325">
        <f t="shared" ref="D38:D39" si="146">E38+G38+H38+I38</f>
        <v>0</v>
      </c>
      <c r="E38" s="325">
        <v>0</v>
      </c>
      <c r="F38" s="325"/>
      <c r="G38" s="325"/>
      <c r="H38" s="325">
        <v>0</v>
      </c>
      <c r="I38" s="325">
        <v>0</v>
      </c>
      <c r="J38" s="325">
        <v>0</v>
      </c>
      <c r="K38" s="325">
        <f t="shared" ref="K38:K39" si="147">M38+Q38+S38+U38</f>
        <v>0</v>
      </c>
      <c r="L38" s="699" t="e">
        <f t="shared" si="1"/>
        <v>#DIV/0!</v>
      </c>
      <c r="M38" s="733">
        <v>0</v>
      </c>
      <c r="N38" s="699" t="e">
        <f t="shared" si="2"/>
        <v>#DIV/0!</v>
      </c>
      <c r="O38" s="325"/>
      <c r="P38" s="325"/>
      <c r="Q38" s="325"/>
      <c r="R38" s="325"/>
      <c r="S38" s="325">
        <v>0</v>
      </c>
      <c r="T38" s="325"/>
      <c r="U38" s="325">
        <v>0</v>
      </c>
      <c r="V38" s="325">
        <f t="shared" si="6"/>
        <v>0</v>
      </c>
      <c r="W38" s="325">
        <v>0</v>
      </c>
      <c r="X38" s="325">
        <v>0</v>
      </c>
      <c r="Y38" s="325">
        <v>0</v>
      </c>
      <c r="Z38" s="325">
        <f t="shared" si="7"/>
        <v>0</v>
      </c>
      <c r="AA38" s="325">
        <v>0</v>
      </c>
      <c r="AB38" s="325">
        <v>0</v>
      </c>
      <c r="AC38" s="325">
        <v>0</v>
      </c>
      <c r="AD38" s="325"/>
      <c r="AE38" s="992">
        <f t="shared" ref="AE38" si="148">AE62</f>
        <v>0</v>
      </c>
      <c r="AF38" s="494"/>
      <c r="AG38" s="733">
        <v>0</v>
      </c>
      <c r="AH38" s="325"/>
      <c r="AI38" s="325"/>
      <c r="AJ38" s="699" t="e">
        <f t="shared" si="12"/>
        <v>#DIV/0!</v>
      </c>
      <c r="AK38" s="325"/>
      <c r="AL38" s="325"/>
      <c r="AM38" s="325">
        <v>0</v>
      </c>
      <c r="AN38" s="325"/>
      <c r="AO38" s="325">
        <v>0</v>
      </c>
      <c r="AP38" s="325">
        <f t="shared" ref="AP38:AP53" si="149">AR38+AT38+AX38</f>
        <v>0</v>
      </c>
      <c r="AQ38" s="325"/>
      <c r="AR38" s="325">
        <f t="shared" ref="AR38" si="150">AR62</f>
        <v>0</v>
      </c>
      <c r="AS38" s="325"/>
      <c r="AT38" s="733">
        <v>0</v>
      </c>
      <c r="AU38" s="699" t="e">
        <f t="shared" si="17"/>
        <v>#DIV/0!</v>
      </c>
      <c r="AV38" s="325"/>
      <c r="AW38" s="325"/>
      <c r="AX38" s="733"/>
      <c r="AY38" s="325"/>
      <c r="AZ38" s="325">
        <v>0</v>
      </c>
      <c r="BA38" s="325"/>
      <c r="BB38" s="325">
        <v>0</v>
      </c>
      <c r="BC38" s="325">
        <v>0</v>
      </c>
      <c r="BD38" s="325">
        <v>0</v>
      </c>
      <c r="BE38" s="325">
        <f t="shared" ref="BE38" si="151">BE62</f>
        <v>0</v>
      </c>
      <c r="BF38" s="325">
        <v>0</v>
      </c>
      <c r="BG38" s="325"/>
      <c r="BH38" s="325">
        <v>0</v>
      </c>
      <c r="BI38" s="325">
        <v>0</v>
      </c>
      <c r="BJ38" s="325">
        <f t="shared" si="128"/>
        <v>0</v>
      </c>
      <c r="BK38" s="325">
        <v>0</v>
      </c>
      <c r="BL38" s="325">
        <v>0</v>
      </c>
      <c r="BM38" s="325">
        <v>0</v>
      </c>
      <c r="BN38" s="325">
        <f t="shared" ref="BN38:BN53" si="152">BO38+BR38+BS38</f>
        <v>0</v>
      </c>
      <c r="BO38" s="325">
        <v>0</v>
      </c>
      <c r="BP38" s="325"/>
      <c r="BQ38" s="325"/>
      <c r="BR38" s="325">
        <v>0</v>
      </c>
      <c r="BS38" s="325">
        <v>0</v>
      </c>
      <c r="BT38" s="325"/>
      <c r="BU38" s="325">
        <f t="shared" ref="BU38" si="153">BU62</f>
        <v>0</v>
      </c>
      <c r="BV38" s="325">
        <v>0</v>
      </c>
      <c r="BW38" s="325"/>
      <c r="BX38" s="325"/>
      <c r="BY38" s="325">
        <v>0</v>
      </c>
      <c r="BZ38" s="325">
        <v>0</v>
      </c>
      <c r="CE38" s="325"/>
    </row>
    <row r="39" spans="2:83" s="422" customFormat="1" ht="96" hidden="1" customHeight="1" x14ac:dyDescent="0.25">
      <c r="B39" s="1066" t="s">
        <v>415</v>
      </c>
      <c r="C39" s="1066"/>
      <c r="D39" s="325">
        <f t="shared" si="146"/>
        <v>0</v>
      </c>
      <c r="E39" s="325">
        <f>E856+E859</f>
        <v>0</v>
      </c>
      <c r="F39" s="325"/>
      <c r="G39" s="325">
        <f t="shared" ref="G39:AC39" si="154">G856+G859</f>
        <v>0</v>
      </c>
      <c r="H39" s="325">
        <f t="shared" si="154"/>
        <v>0</v>
      </c>
      <c r="I39" s="325">
        <v>0</v>
      </c>
      <c r="J39" s="325">
        <f t="shared" si="154"/>
        <v>0</v>
      </c>
      <c r="K39" s="325">
        <f t="shared" si="147"/>
        <v>0</v>
      </c>
      <c r="L39" s="699" t="e">
        <f t="shared" si="1"/>
        <v>#DIV/0!</v>
      </c>
      <c r="M39" s="733">
        <f>M856+M859</f>
        <v>0</v>
      </c>
      <c r="N39" s="699" t="e">
        <f t="shared" si="2"/>
        <v>#DIV/0!</v>
      </c>
      <c r="O39" s="325"/>
      <c r="P39" s="325"/>
      <c r="Q39" s="325">
        <f t="shared" ref="Q39:S39" si="155">Q856+Q859</f>
        <v>0</v>
      </c>
      <c r="R39" s="325"/>
      <c r="S39" s="325">
        <f t="shared" si="155"/>
        <v>0</v>
      </c>
      <c r="T39" s="325"/>
      <c r="U39" s="325">
        <v>0</v>
      </c>
      <c r="V39" s="325">
        <f t="shared" si="154"/>
        <v>0</v>
      </c>
      <c r="W39" s="325">
        <f t="shared" si="154"/>
        <v>0</v>
      </c>
      <c r="X39" s="325">
        <f t="shared" si="154"/>
        <v>0</v>
      </c>
      <c r="Y39" s="325">
        <f t="shared" si="154"/>
        <v>0</v>
      </c>
      <c r="Z39" s="325">
        <f t="shared" si="154"/>
        <v>150</v>
      </c>
      <c r="AA39" s="325">
        <f t="shared" si="154"/>
        <v>0</v>
      </c>
      <c r="AB39" s="325">
        <f t="shared" si="154"/>
        <v>0</v>
      </c>
      <c r="AC39" s="325">
        <f t="shared" si="154"/>
        <v>150</v>
      </c>
      <c r="AD39" s="325"/>
      <c r="AE39" s="992">
        <f t="shared" ref="AE39" si="156">AG39+AK39+AM39+AO39</f>
        <v>0</v>
      </c>
      <c r="AF39" s="494"/>
      <c r="AG39" s="733">
        <f>AG856+AG859</f>
        <v>0</v>
      </c>
      <c r="AH39" s="325"/>
      <c r="AI39" s="325"/>
      <c r="AJ39" s="699" t="e">
        <f t="shared" si="12"/>
        <v>#DIV/0!</v>
      </c>
      <c r="AK39" s="325">
        <f t="shared" ref="AK39:AM39" si="157">AK856+AK859</f>
        <v>0</v>
      </c>
      <c r="AL39" s="325"/>
      <c r="AM39" s="325">
        <f t="shared" si="157"/>
        <v>0</v>
      </c>
      <c r="AN39" s="325"/>
      <c r="AO39" s="325">
        <v>0</v>
      </c>
      <c r="AP39" s="325">
        <f t="shared" si="149"/>
        <v>0</v>
      </c>
      <c r="AQ39" s="325"/>
      <c r="AR39" s="325">
        <f t="shared" ref="AR39" si="158">AT39+AX39+AZ39+BB39</f>
        <v>0</v>
      </c>
      <c r="AS39" s="325"/>
      <c r="AT39" s="733">
        <f>AT856+AT859</f>
        <v>0</v>
      </c>
      <c r="AU39" s="699" t="e">
        <f t="shared" si="17"/>
        <v>#DIV/0!</v>
      </c>
      <c r="AV39" s="325"/>
      <c r="AW39" s="325"/>
      <c r="AX39" s="733">
        <f t="shared" ref="AX39:AZ39" si="159">AX856+AX859</f>
        <v>0</v>
      </c>
      <c r="AY39" s="325"/>
      <c r="AZ39" s="325">
        <f t="shared" si="159"/>
        <v>0</v>
      </c>
      <c r="BA39" s="325"/>
      <c r="BB39" s="325">
        <v>0</v>
      </c>
      <c r="BC39" s="325">
        <v>0</v>
      </c>
      <c r="BD39" s="325">
        <v>150</v>
      </c>
      <c r="BE39" s="325">
        <f t="shared" ref="BE39" si="160">BF39+BG39+BH39+BI39</f>
        <v>0</v>
      </c>
      <c r="BF39" s="325">
        <f>BF856+BF859</f>
        <v>0</v>
      </c>
      <c r="BG39" s="325">
        <f t="shared" ref="BG39:BH39" si="161">BG856+BG859</f>
        <v>0</v>
      </c>
      <c r="BH39" s="325">
        <f t="shared" si="161"/>
        <v>0</v>
      </c>
      <c r="BI39" s="325">
        <v>0</v>
      </c>
      <c r="BJ39" s="325">
        <f t="shared" si="128"/>
        <v>0</v>
      </c>
      <c r="BK39" s="325">
        <v>0</v>
      </c>
      <c r="BL39" s="325">
        <v>0</v>
      </c>
      <c r="BM39" s="325"/>
      <c r="BN39" s="325">
        <f t="shared" si="152"/>
        <v>150</v>
      </c>
      <c r="BO39" s="325">
        <v>0</v>
      </c>
      <c r="BP39" s="325"/>
      <c r="BQ39" s="325"/>
      <c r="BR39" s="325">
        <v>0</v>
      </c>
      <c r="BS39" s="325">
        <v>150</v>
      </c>
      <c r="BT39" s="325"/>
      <c r="BU39" s="325">
        <f t="shared" ref="BU39" si="162">BV39+BX39+BY39+BZ39</f>
        <v>0</v>
      </c>
      <c r="BV39" s="325">
        <f>BV856+BV859</f>
        <v>0</v>
      </c>
      <c r="BW39" s="325"/>
      <c r="BX39" s="325">
        <f t="shared" ref="BX39:BY39" si="163">BX856+BX859</f>
        <v>0</v>
      </c>
      <c r="BY39" s="325">
        <f t="shared" si="163"/>
        <v>0</v>
      </c>
      <c r="BZ39" s="325">
        <v>0</v>
      </c>
      <c r="CE39" s="325"/>
    </row>
    <row r="40" spans="2:83" s="92" customFormat="1" ht="56.25" hidden="1" customHeight="1" x14ac:dyDescent="0.25">
      <c r="B40" s="1017" t="s">
        <v>251</v>
      </c>
      <c r="C40" s="1017"/>
      <c r="D40" s="95">
        <f t="shared" ref="D40:I40" si="164">D64</f>
        <v>8011668.4615500011</v>
      </c>
      <c r="E40" s="95">
        <f t="shared" si="164"/>
        <v>3711050.5497100004</v>
      </c>
      <c r="F40" s="95"/>
      <c r="G40" s="95"/>
      <c r="H40" s="95">
        <f t="shared" si="164"/>
        <v>0</v>
      </c>
      <c r="I40" s="95">
        <f t="shared" si="164"/>
        <v>0</v>
      </c>
      <c r="J40" s="95">
        <f t="shared" ref="J40:AO40" si="165">J64</f>
        <v>-7325837.1343</v>
      </c>
      <c r="K40" s="325">
        <f t="shared" si="165"/>
        <v>685831.32725000009</v>
      </c>
      <c r="L40" s="699">
        <f t="shared" si="1"/>
        <v>8.5604057449640614E-2</v>
      </c>
      <c r="M40" s="188">
        <f t="shared" si="165"/>
        <v>146998.06672</v>
      </c>
      <c r="N40" s="699">
        <f t="shared" si="2"/>
        <v>3.9610903907382006E-2</v>
      </c>
      <c r="O40" s="95"/>
      <c r="P40" s="325"/>
      <c r="Q40" s="95"/>
      <c r="R40" s="325"/>
      <c r="S40" s="95">
        <f t="shared" ref="S40:U40" si="166">S64</f>
        <v>0</v>
      </c>
      <c r="T40" s="325"/>
      <c r="U40" s="95">
        <f t="shared" si="166"/>
        <v>0</v>
      </c>
      <c r="V40" s="95">
        <f t="shared" si="6"/>
        <v>3776254.7761300001</v>
      </c>
      <c r="W40" s="95">
        <f t="shared" ref="W40:Y40" si="167">W64</f>
        <v>3776254.7761300001</v>
      </c>
      <c r="X40" s="95">
        <f t="shared" si="167"/>
        <v>0</v>
      </c>
      <c r="Y40" s="95">
        <f t="shared" si="167"/>
        <v>0</v>
      </c>
      <c r="Z40" s="95" t="e">
        <f t="shared" si="7"/>
        <v>#REF!</v>
      </c>
      <c r="AA40" s="95" t="e">
        <f t="shared" ref="AA40:AC40" si="168">AA64</f>
        <v>#REF!</v>
      </c>
      <c r="AB40" s="95">
        <f t="shared" si="168"/>
        <v>0</v>
      </c>
      <c r="AC40" s="95">
        <f t="shared" si="168"/>
        <v>0</v>
      </c>
      <c r="AD40" s="325"/>
      <c r="AE40" s="993">
        <f t="shared" si="165"/>
        <v>997729.79356999998</v>
      </c>
      <c r="AF40" s="494"/>
      <c r="AG40" s="188">
        <f t="shared" si="165"/>
        <v>260606.71046999999</v>
      </c>
      <c r="AH40" s="733"/>
      <c r="AI40" s="188"/>
      <c r="AJ40" s="699" t="e">
        <f t="shared" si="12"/>
        <v>#DIV/0!</v>
      </c>
      <c r="AK40" s="188"/>
      <c r="AL40" s="733"/>
      <c r="AM40" s="188">
        <f t="shared" si="165"/>
        <v>0</v>
      </c>
      <c r="AN40" s="733"/>
      <c r="AO40" s="188">
        <f t="shared" si="165"/>
        <v>0</v>
      </c>
      <c r="AP40" s="95">
        <f t="shared" si="149"/>
        <v>11359405.631380001</v>
      </c>
      <c r="AQ40" s="325"/>
      <c r="AR40" s="95">
        <f t="shared" ref="AR40:AT40" si="169">AR64</f>
        <v>7648355.0816700002</v>
      </c>
      <c r="AS40" s="325"/>
      <c r="AT40" s="188">
        <f t="shared" si="169"/>
        <v>3711050.5497100004</v>
      </c>
      <c r="AU40" s="699">
        <f t="shared" si="17"/>
        <v>1</v>
      </c>
      <c r="AV40" s="188"/>
      <c r="AW40" s="733"/>
      <c r="AX40" s="188"/>
      <c r="AY40" s="733"/>
      <c r="AZ40" s="188">
        <f t="shared" ref="AZ40:BB40" si="170">AZ64</f>
        <v>0</v>
      </c>
      <c r="BA40" s="733"/>
      <c r="BB40" s="188">
        <f t="shared" si="170"/>
        <v>0</v>
      </c>
      <c r="BC40" s="95">
        <f t="shared" ref="BC40:BI40" si="171">BC64</f>
        <v>0</v>
      </c>
      <c r="BD40" s="95">
        <f t="shared" si="171"/>
        <v>0</v>
      </c>
      <c r="BE40" s="95">
        <f t="shared" si="171"/>
        <v>0</v>
      </c>
      <c r="BF40" s="188">
        <f t="shared" si="171"/>
        <v>0</v>
      </c>
      <c r="BG40" s="188"/>
      <c r="BH40" s="188">
        <f t="shared" si="171"/>
        <v>0</v>
      </c>
      <c r="BI40" s="188">
        <f t="shared" si="171"/>
        <v>0</v>
      </c>
      <c r="BJ40" s="95">
        <f t="shared" si="128"/>
        <v>0</v>
      </c>
      <c r="BK40" s="95">
        <f t="shared" ref="BK40:BM40" si="172">BK64</f>
        <v>0</v>
      </c>
      <c r="BL40" s="95">
        <f t="shared" si="172"/>
        <v>0</v>
      </c>
      <c r="BM40" s="95">
        <f t="shared" si="172"/>
        <v>0</v>
      </c>
      <c r="BN40" s="95">
        <f t="shared" si="152"/>
        <v>5578957.14286</v>
      </c>
      <c r="BO40" s="95">
        <f t="shared" ref="BO40:BS40" si="173">BO64</f>
        <v>5578957.14286</v>
      </c>
      <c r="BP40" s="95"/>
      <c r="BQ40" s="95"/>
      <c r="BR40" s="95">
        <f t="shared" si="173"/>
        <v>0</v>
      </c>
      <c r="BS40" s="95">
        <f t="shared" si="173"/>
        <v>0</v>
      </c>
      <c r="BT40" s="95"/>
      <c r="BU40" s="95">
        <f t="shared" ref="BU40" si="174">BU64</f>
        <v>13647663.036430001</v>
      </c>
      <c r="BV40" s="188">
        <f t="shared" ref="BV40" si="175">BV64</f>
        <v>5578957.14286</v>
      </c>
      <c r="BW40" s="188"/>
      <c r="BX40" s="188"/>
      <c r="BY40" s="188">
        <f t="shared" ref="BY40:BZ40" si="176">BY64</f>
        <v>0</v>
      </c>
      <c r="BZ40" s="188">
        <f t="shared" si="176"/>
        <v>0</v>
      </c>
      <c r="CE40" s="325"/>
    </row>
    <row r="41" spans="2:83" s="91" customFormat="1" ht="35.25" hidden="1" customHeight="1" x14ac:dyDescent="0.25">
      <c r="B41" s="1017" t="s">
        <v>27</v>
      </c>
      <c r="C41" s="1017"/>
      <c r="D41" s="95"/>
      <c r="E41" s="95"/>
      <c r="F41" s="95"/>
      <c r="G41" s="95"/>
      <c r="H41" s="95"/>
      <c r="I41" s="95"/>
      <c r="J41" s="95"/>
      <c r="K41" s="325"/>
      <c r="L41" s="699" t="e">
        <f t="shared" si="1"/>
        <v>#DIV/0!</v>
      </c>
      <c r="M41" s="188"/>
      <c r="N41" s="699" t="e">
        <f t="shared" si="2"/>
        <v>#DIV/0!</v>
      </c>
      <c r="O41" s="95"/>
      <c r="P41" s="325"/>
      <c r="Q41" s="95"/>
      <c r="R41" s="325"/>
      <c r="S41" s="95"/>
      <c r="T41" s="325"/>
      <c r="U41" s="95"/>
      <c r="V41" s="95">
        <f t="shared" si="6"/>
        <v>0</v>
      </c>
      <c r="W41" s="95"/>
      <c r="X41" s="95"/>
      <c r="Y41" s="95"/>
      <c r="Z41" s="95">
        <f t="shared" si="7"/>
        <v>0</v>
      </c>
      <c r="AA41" s="95"/>
      <c r="AB41" s="95"/>
      <c r="AC41" s="95"/>
      <c r="AD41" s="325"/>
      <c r="AE41" s="993"/>
      <c r="AF41" s="494"/>
      <c r="AG41" s="188"/>
      <c r="AH41" s="733"/>
      <c r="AI41" s="188"/>
      <c r="AJ41" s="699" t="e">
        <f t="shared" si="12"/>
        <v>#DIV/0!</v>
      </c>
      <c r="AK41" s="188"/>
      <c r="AL41" s="733"/>
      <c r="AM41" s="188"/>
      <c r="AN41" s="733"/>
      <c r="AO41" s="188"/>
      <c r="AP41" s="95">
        <f t="shared" si="149"/>
        <v>0</v>
      </c>
      <c r="AQ41" s="325"/>
      <c r="AR41" s="95"/>
      <c r="AS41" s="325"/>
      <c r="AT41" s="188"/>
      <c r="AU41" s="699" t="e">
        <f t="shared" si="17"/>
        <v>#DIV/0!</v>
      </c>
      <c r="AV41" s="188"/>
      <c r="AW41" s="733"/>
      <c r="AX41" s="188"/>
      <c r="AY41" s="733"/>
      <c r="AZ41" s="188"/>
      <c r="BA41" s="733"/>
      <c r="BB41" s="188"/>
      <c r="BC41" s="95"/>
      <c r="BD41" s="95"/>
      <c r="BE41" s="95"/>
      <c r="BF41" s="188"/>
      <c r="BG41" s="188"/>
      <c r="BH41" s="188"/>
      <c r="BI41" s="188"/>
      <c r="BJ41" s="95">
        <f t="shared" si="128"/>
        <v>0</v>
      </c>
      <c r="BK41" s="95"/>
      <c r="BL41" s="95"/>
      <c r="BM41" s="95"/>
      <c r="BN41" s="95">
        <f t="shared" si="152"/>
        <v>0</v>
      </c>
      <c r="BO41" s="95"/>
      <c r="BP41" s="95"/>
      <c r="BQ41" s="95"/>
      <c r="BR41" s="95"/>
      <c r="BS41" s="95"/>
      <c r="BT41" s="95"/>
      <c r="BU41" s="95"/>
      <c r="BV41" s="188"/>
      <c r="BW41" s="188"/>
      <c r="BX41" s="188"/>
      <c r="BY41" s="188"/>
      <c r="BZ41" s="188"/>
      <c r="CE41" s="325"/>
    </row>
    <row r="42" spans="2:83" s="91" customFormat="1" ht="35.25" hidden="1" customHeight="1" x14ac:dyDescent="0.25">
      <c r="B42" s="1017" t="s">
        <v>28</v>
      </c>
      <c r="C42" s="1017"/>
      <c r="D42" s="95"/>
      <c r="E42" s="95"/>
      <c r="F42" s="95"/>
      <c r="G42" s="95"/>
      <c r="H42" s="95"/>
      <c r="I42" s="95"/>
      <c r="J42" s="95"/>
      <c r="K42" s="325"/>
      <c r="L42" s="699" t="e">
        <f t="shared" si="1"/>
        <v>#DIV/0!</v>
      </c>
      <c r="M42" s="188"/>
      <c r="N42" s="699" t="e">
        <f t="shared" si="2"/>
        <v>#DIV/0!</v>
      </c>
      <c r="O42" s="95"/>
      <c r="P42" s="325"/>
      <c r="Q42" s="95"/>
      <c r="R42" s="325"/>
      <c r="S42" s="95"/>
      <c r="T42" s="325"/>
      <c r="U42" s="95"/>
      <c r="V42" s="95">
        <f t="shared" si="6"/>
        <v>0</v>
      </c>
      <c r="W42" s="95"/>
      <c r="X42" s="95"/>
      <c r="Y42" s="95"/>
      <c r="Z42" s="95">
        <f t="shared" si="7"/>
        <v>0</v>
      </c>
      <c r="AA42" s="95"/>
      <c r="AB42" s="95"/>
      <c r="AC42" s="95"/>
      <c r="AD42" s="325"/>
      <c r="AE42" s="993"/>
      <c r="AF42" s="494"/>
      <c r="AG42" s="188"/>
      <c r="AH42" s="733"/>
      <c r="AI42" s="188"/>
      <c r="AJ42" s="699" t="e">
        <f t="shared" si="12"/>
        <v>#DIV/0!</v>
      </c>
      <c r="AK42" s="188"/>
      <c r="AL42" s="733"/>
      <c r="AM42" s="188"/>
      <c r="AN42" s="733"/>
      <c r="AO42" s="188"/>
      <c r="AP42" s="95">
        <f t="shared" si="149"/>
        <v>0</v>
      </c>
      <c r="AQ42" s="325"/>
      <c r="AR42" s="95"/>
      <c r="AS42" s="325"/>
      <c r="AT42" s="188"/>
      <c r="AU42" s="699" t="e">
        <f t="shared" si="17"/>
        <v>#DIV/0!</v>
      </c>
      <c r="AV42" s="188"/>
      <c r="AW42" s="733"/>
      <c r="AX42" s="188"/>
      <c r="AY42" s="733"/>
      <c r="AZ42" s="188"/>
      <c r="BA42" s="733"/>
      <c r="BB42" s="188"/>
      <c r="BC42" s="95"/>
      <c r="BD42" s="95"/>
      <c r="BE42" s="95"/>
      <c r="BF42" s="188"/>
      <c r="BG42" s="188"/>
      <c r="BH42" s="188"/>
      <c r="BI42" s="188"/>
      <c r="BJ42" s="95">
        <f t="shared" si="128"/>
        <v>0</v>
      </c>
      <c r="BK42" s="95"/>
      <c r="BL42" s="95"/>
      <c r="BM42" s="95"/>
      <c r="BN42" s="95">
        <f t="shared" si="152"/>
        <v>0</v>
      </c>
      <c r="BO42" s="95"/>
      <c r="BP42" s="95"/>
      <c r="BQ42" s="95"/>
      <c r="BR42" s="95"/>
      <c r="BS42" s="95"/>
      <c r="BT42" s="95"/>
      <c r="BU42" s="95"/>
      <c r="BV42" s="188"/>
      <c r="BW42" s="188"/>
      <c r="BX42" s="188"/>
      <c r="BY42" s="188"/>
      <c r="BZ42" s="188"/>
      <c r="CE42" s="325"/>
    </row>
    <row r="43" spans="2:83" s="93" customFormat="1" ht="35.25" hidden="1" customHeight="1" x14ac:dyDescent="0.25">
      <c r="B43" s="1067"/>
      <c r="C43" s="1067"/>
      <c r="D43" s="284"/>
      <c r="E43" s="284"/>
      <c r="F43" s="284"/>
      <c r="G43" s="284"/>
      <c r="H43" s="284"/>
      <c r="I43" s="284"/>
      <c r="J43" s="284"/>
      <c r="K43" s="592"/>
      <c r="L43" s="699" t="e">
        <f t="shared" si="1"/>
        <v>#DIV/0!</v>
      </c>
      <c r="M43" s="234"/>
      <c r="N43" s="699" t="e">
        <f t="shared" si="2"/>
        <v>#DIV/0!</v>
      </c>
      <c r="O43" s="284"/>
      <c r="P43" s="592"/>
      <c r="Q43" s="284"/>
      <c r="R43" s="592"/>
      <c r="S43" s="284"/>
      <c r="T43" s="592"/>
      <c r="U43" s="284"/>
      <c r="V43" s="95">
        <f t="shared" si="6"/>
        <v>0</v>
      </c>
      <c r="W43" s="284"/>
      <c r="X43" s="284"/>
      <c r="Y43" s="284"/>
      <c r="Z43" s="284">
        <f t="shared" si="7"/>
        <v>0</v>
      </c>
      <c r="AA43" s="284"/>
      <c r="AB43" s="284"/>
      <c r="AC43" s="284"/>
      <c r="AD43" s="592"/>
      <c r="AE43" s="994"/>
      <c r="AF43" s="722"/>
      <c r="AG43" s="234"/>
      <c r="AH43" s="734"/>
      <c r="AI43" s="234"/>
      <c r="AJ43" s="699" t="e">
        <f t="shared" si="12"/>
        <v>#DIV/0!</v>
      </c>
      <c r="AK43" s="234"/>
      <c r="AL43" s="734"/>
      <c r="AM43" s="234"/>
      <c r="AN43" s="734"/>
      <c r="AO43" s="234"/>
      <c r="AP43" s="95">
        <f t="shared" si="149"/>
        <v>0</v>
      </c>
      <c r="AQ43" s="325"/>
      <c r="AR43" s="284"/>
      <c r="AS43" s="592"/>
      <c r="AT43" s="234"/>
      <c r="AU43" s="699" t="e">
        <f t="shared" si="17"/>
        <v>#DIV/0!</v>
      </c>
      <c r="AV43" s="234"/>
      <c r="AW43" s="734"/>
      <c r="AX43" s="234"/>
      <c r="AY43" s="734"/>
      <c r="AZ43" s="234"/>
      <c r="BA43" s="734"/>
      <c r="BB43" s="234"/>
      <c r="BC43" s="284"/>
      <c r="BD43" s="284"/>
      <c r="BE43" s="284"/>
      <c r="BF43" s="234"/>
      <c r="BG43" s="234"/>
      <c r="BH43" s="234"/>
      <c r="BI43" s="234"/>
      <c r="BJ43" s="95">
        <f t="shared" si="128"/>
        <v>0</v>
      </c>
      <c r="BK43" s="284"/>
      <c r="BL43" s="284"/>
      <c r="BM43" s="284"/>
      <c r="BN43" s="284">
        <f t="shared" si="152"/>
        <v>0</v>
      </c>
      <c r="BO43" s="284"/>
      <c r="BP43" s="284"/>
      <c r="BQ43" s="284"/>
      <c r="BR43" s="284"/>
      <c r="BS43" s="284"/>
      <c r="BT43" s="95"/>
      <c r="BU43" s="284"/>
      <c r="BV43" s="234"/>
      <c r="BW43" s="234"/>
      <c r="BX43" s="234"/>
      <c r="BY43" s="234"/>
      <c r="BZ43" s="234"/>
      <c r="CE43" s="325"/>
    </row>
    <row r="44" spans="2:83" s="93" customFormat="1" ht="35.25" hidden="1" customHeight="1" x14ac:dyDescent="0.25">
      <c r="B44" s="1067"/>
      <c r="C44" s="1067"/>
      <c r="D44" s="284"/>
      <c r="E44" s="284"/>
      <c r="F44" s="284"/>
      <c r="G44" s="284"/>
      <c r="H44" s="284"/>
      <c r="I44" s="284"/>
      <c r="J44" s="284"/>
      <c r="K44" s="592"/>
      <c r="L44" s="699" t="e">
        <f t="shared" si="1"/>
        <v>#DIV/0!</v>
      </c>
      <c r="M44" s="234"/>
      <c r="N44" s="699" t="e">
        <f t="shared" si="2"/>
        <v>#DIV/0!</v>
      </c>
      <c r="O44" s="284"/>
      <c r="P44" s="592"/>
      <c r="Q44" s="284"/>
      <c r="R44" s="592"/>
      <c r="S44" s="284"/>
      <c r="T44" s="592"/>
      <c r="U44" s="284"/>
      <c r="V44" s="95">
        <f t="shared" si="6"/>
        <v>0</v>
      </c>
      <c r="W44" s="284"/>
      <c r="X44" s="284"/>
      <c r="Y44" s="284"/>
      <c r="Z44" s="284">
        <f t="shared" si="7"/>
        <v>0</v>
      </c>
      <c r="AA44" s="284"/>
      <c r="AB44" s="284"/>
      <c r="AC44" s="284"/>
      <c r="AD44" s="592"/>
      <c r="AE44" s="994"/>
      <c r="AF44" s="722"/>
      <c r="AG44" s="234"/>
      <c r="AH44" s="734"/>
      <c r="AI44" s="234"/>
      <c r="AJ44" s="699" t="e">
        <f t="shared" si="12"/>
        <v>#DIV/0!</v>
      </c>
      <c r="AK44" s="234"/>
      <c r="AL44" s="734"/>
      <c r="AM44" s="234"/>
      <c r="AN44" s="734"/>
      <c r="AO44" s="234"/>
      <c r="AP44" s="95">
        <f t="shared" si="149"/>
        <v>0</v>
      </c>
      <c r="AQ44" s="325"/>
      <c r="AR44" s="284"/>
      <c r="AS44" s="592"/>
      <c r="AT44" s="234"/>
      <c r="AU44" s="699" t="e">
        <f t="shared" si="17"/>
        <v>#DIV/0!</v>
      </c>
      <c r="AV44" s="234"/>
      <c r="AW44" s="734"/>
      <c r="AX44" s="234"/>
      <c r="AY44" s="734"/>
      <c r="AZ44" s="234"/>
      <c r="BA44" s="734"/>
      <c r="BB44" s="234"/>
      <c r="BC44" s="284"/>
      <c r="BD44" s="284"/>
      <c r="BE44" s="284"/>
      <c r="BF44" s="234"/>
      <c r="BG44" s="234"/>
      <c r="BH44" s="234"/>
      <c r="BI44" s="234"/>
      <c r="BJ44" s="95">
        <f t="shared" si="128"/>
        <v>0</v>
      </c>
      <c r="BK44" s="284"/>
      <c r="BL44" s="284"/>
      <c r="BM44" s="284"/>
      <c r="BN44" s="284">
        <f t="shared" si="152"/>
        <v>0</v>
      </c>
      <c r="BO44" s="284"/>
      <c r="BP44" s="284"/>
      <c r="BQ44" s="284"/>
      <c r="BR44" s="284"/>
      <c r="BS44" s="284"/>
      <c r="BT44" s="95"/>
      <c r="BU44" s="284"/>
      <c r="BV44" s="234"/>
      <c r="BW44" s="234"/>
      <c r="BX44" s="234"/>
      <c r="BY44" s="234"/>
      <c r="BZ44" s="234"/>
      <c r="CE44" s="325"/>
    </row>
    <row r="45" spans="2:83" s="91" customFormat="1" ht="56.25" hidden="1" customHeight="1" x14ac:dyDescent="0.25">
      <c r="B45" s="1017" t="s">
        <v>317</v>
      </c>
      <c r="C45" s="1017"/>
      <c r="D45" s="95">
        <f t="shared" ref="D45:I45" si="177">D225</f>
        <v>0</v>
      </c>
      <c r="E45" s="95">
        <f t="shared" si="177"/>
        <v>0</v>
      </c>
      <c r="F45" s="95"/>
      <c r="G45" s="95"/>
      <c r="H45" s="95">
        <f t="shared" si="177"/>
        <v>0</v>
      </c>
      <c r="I45" s="95">
        <f t="shared" si="177"/>
        <v>0</v>
      </c>
      <c r="J45" s="95">
        <f t="shared" ref="J45:AO45" si="178">J225</f>
        <v>0</v>
      </c>
      <c r="K45" s="325">
        <f t="shared" si="178"/>
        <v>0</v>
      </c>
      <c r="L45" s="699" t="e">
        <f t="shared" si="1"/>
        <v>#DIV/0!</v>
      </c>
      <c r="M45" s="188">
        <f t="shared" si="178"/>
        <v>0</v>
      </c>
      <c r="N45" s="699" t="e">
        <f t="shared" si="2"/>
        <v>#DIV/0!</v>
      </c>
      <c r="O45" s="95"/>
      <c r="P45" s="325"/>
      <c r="Q45" s="95"/>
      <c r="R45" s="325"/>
      <c r="S45" s="95">
        <f t="shared" ref="S45:U45" si="179">S225</f>
        <v>0</v>
      </c>
      <c r="T45" s="325"/>
      <c r="U45" s="95">
        <f t="shared" si="179"/>
        <v>0</v>
      </c>
      <c r="V45" s="95">
        <f t="shared" si="6"/>
        <v>0</v>
      </c>
      <c r="W45" s="95">
        <f t="shared" ref="W45:Y45" si="180">W225</f>
        <v>0</v>
      </c>
      <c r="X45" s="95">
        <f t="shared" si="180"/>
        <v>0</v>
      </c>
      <c r="Y45" s="95">
        <f t="shared" si="180"/>
        <v>0</v>
      </c>
      <c r="Z45" s="95">
        <f t="shared" si="7"/>
        <v>0</v>
      </c>
      <c r="AA45" s="95">
        <f t="shared" ref="AA45:AC45" si="181">AA225</f>
        <v>0</v>
      </c>
      <c r="AB45" s="95">
        <f t="shared" si="181"/>
        <v>0</v>
      </c>
      <c r="AC45" s="95">
        <f t="shared" si="181"/>
        <v>0</v>
      </c>
      <c r="AD45" s="325"/>
      <c r="AE45" s="993">
        <f t="shared" si="178"/>
        <v>0</v>
      </c>
      <c r="AF45" s="494"/>
      <c r="AG45" s="188">
        <f t="shared" si="178"/>
        <v>0</v>
      </c>
      <c r="AH45" s="733"/>
      <c r="AI45" s="188"/>
      <c r="AJ45" s="699" t="e">
        <f t="shared" si="12"/>
        <v>#DIV/0!</v>
      </c>
      <c r="AK45" s="188"/>
      <c r="AL45" s="733"/>
      <c r="AM45" s="188">
        <f t="shared" si="178"/>
        <v>0</v>
      </c>
      <c r="AN45" s="733"/>
      <c r="AO45" s="188">
        <f t="shared" si="178"/>
        <v>0</v>
      </c>
      <c r="AP45" s="95">
        <f t="shared" si="149"/>
        <v>0</v>
      </c>
      <c r="AQ45" s="325"/>
      <c r="AR45" s="95">
        <f t="shared" ref="AR45:AT45" si="182">AR225</f>
        <v>0</v>
      </c>
      <c r="AS45" s="325"/>
      <c r="AT45" s="188">
        <f t="shared" si="182"/>
        <v>0</v>
      </c>
      <c r="AU45" s="699" t="e">
        <f t="shared" si="17"/>
        <v>#DIV/0!</v>
      </c>
      <c r="AV45" s="188"/>
      <c r="AW45" s="733"/>
      <c r="AX45" s="188"/>
      <c r="AY45" s="733"/>
      <c r="AZ45" s="188">
        <f t="shared" ref="AZ45:BB45" si="183">AZ225</f>
        <v>0</v>
      </c>
      <c r="BA45" s="733"/>
      <c r="BB45" s="188">
        <f t="shared" si="183"/>
        <v>0</v>
      </c>
      <c r="BC45" s="95">
        <f t="shared" ref="BC45:BI45" si="184">BC225</f>
        <v>0</v>
      </c>
      <c r="BD45" s="95">
        <f t="shared" si="184"/>
        <v>0</v>
      </c>
      <c r="BE45" s="95">
        <f t="shared" si="184"/>
        <v>0</v>
      </c>
      <c r="BF45" s="188">
        <f t="shared" si="184"/>
        <v>0</v>
      </c>
      <c r="BG45" s="188"/>
      <c r="BH45" s="188">
        <f t="shared" si="184"/>
        <v>0</v>
      </c>
      <c r="BI45" s="188">
        <f t="shared" si="184"/>
        <v>0</v>
      </c>
      <c r="BJ45" s="95">
        <f t="shared" si="128"/>
        <v>0</v>
      </c>
      <c r="BK45" s="95">
        <f t="shared" ref="BK45:BM45" si="185">BK225</f>
        <v>0</v>
      </c>
      <c r="BL45" s="95">
        <f t="shared" si="185"/>
        <v>0</v>
      </c>
      <c r="BM45" s="95">
        <f t="shared" si="185"/>
        <v>0</v>
      </c>
      <c r="BN45" s="95">
        <f t="shared" si="152"/>
        <v>0</v>
      </c>
      <c r="BO45" s="95">
        <f t="shared" ref="BO45:BS45" si="186">BO225</f>
        <v>0</v>
      </c>
      <c r="BP45" s="95"/>
      <c r="BQ45" s="95"/>
      <c r="BR45" s="95">
        <f t="shared" si="186"/>
        <v>0</v>
      </c>
      <c r="BS45" s="95">
        <f t="shared" si="186"/>
        <v>0</v>
      </c>
      <c r="BT45" s="95"/>
      <c r="BU45" s="95">
        <f t="shared" ref="BU45" si="187">BU225</f>
        <v>0</v>
      </c>
      <c r="BV45" s="188">
        <f t="shared" ref="BV45" si="188">BV225</f>
        <v>0</v>
      </c>
      <c r="BW45" s="188"/>
      <c r="BX45" s="188"/>
      <c r="BY45" s="188">
        <f t="shared" ref="BY45:BZ45" si="189">BY225</f>
        <v>0</v>
      </c>
      <c r="BZ45" s="188">
        <f t="shared" si="189"/>
        <v>0</v>
      </c>
      <c r="CE45" s="325"/>
    </row>
    <row r="46" spans="2:83" s="91" customFormat="1" ht="54" hidden="1" customHeight="1" x14ac:dyDescent="0.25">
      <c r="B46" s="1017" t="s">
        <v>199</v>
      </c>
      <c r="C46" s="1017"/>
      <c r="D46" s="95">
        <f t="shared" ref="D46:I46" si="190">D275</f>
        <v>475734.52766999998</v>
      </c>
      <c r="E46" s="95">
        <f t="shared" si="190"/>
        <v>0</v>
      </c>
      <c r="F46" s="95"/>
      <c r="G46" s="95"/>
      <c r="H46" s="95">
        <f t="shared" si="190"/>
        <v>0</v>
      </c>
      <c r="I46" s="95">
        <f t="shared" si="190"/>
        <v>0</v>
      </c>
      <c r="J46" s="95">
        <f t="shared" ref="J46:AO46" si="191">J275</f>
        <v>0</v>
      </c>
      <c r="K46" s="325">
        <f t="shared" si="191"/>
        <v>113431.49788</v>
      </c>
      <c r="L46" s="699">
        <f t="shared" si="1"/>
        <v>0.23843444459571236</v>
      </c>
      <c r="M46" s="188">
        <f t="shared" si="191"/>
        <v>0</v>
      </c>
      <c r="N46" s="699" t="e">
        <f t="shared" si="2"/>
        <v>#DIV/0!</v>
      </c>
      <c r="O46" s="95"/>
      <c r="P46" s="325"/>
      <c r="Q46" s="95"/>
      <c r="R46" s="325"/>
      <c r="S46" s="95">
        <f t="shared" ref="S46:U46" si="192">S275</f>
        <v>0</v>
      </c>
      <c r="T46" s="325"/>
      <c r="U46" s="95">
        <f t="shared" si="192"/>
        <v>0</v>
      </c>
      <c r="V46" s="95">
        <f t="shared" si="6"/>
        <v>0</v>
      </c>
      <c r="W46" s="95">
        <f t="shared" ref="W46:Y46" si="193">W275</f>
        <v>0</v>
      </c>
      <c r="X46" s="95">
        <f t="shared" si="193"/>
        <v>0</v>
      </c>
      <c r="Y46" s="95">
        <f t="shared" si="193"/>
        <v>0</v>
      </c>
      <c r="Z46" s="95">
        <f t="shared" si="7"/>
        <v>0</v>
      </c>
      <c r="AA46" s="95">
        <f t="shared" ref="AA46:AC46" si="194">AA275</f>
        <v>0</v>
      </c>
      <c r="AB46" s="95">
        <f t="shared" si="194"/>
        <v>0</v>
      </c>
      <c r="AC46" s="95">
        <f t="shared" si="194"/>
        <v>0</v>
      </c>
      <c r="AD46" s="325"/>
      <c r="AE46" s="993">
        <f t="shared" si="191"/>
        <v>113789.90128000001</v>
      </c>
      <c r="AF46" s="494"/>
      <c r="AG46" s="188">
        <f t="shared" si="191"/>
        <v>0</v>
      </c>
      <c r="AH46" s="733"/>
      <c r="AI46" s="188"/>
      <c r="AJ46" s="699" t="e">
        <f t="shared" si="12"/>
        <v>#DIV/0!</v>
      </c>
      <c r="AK46" s="188"/>
      <c r="AL46" s="733"/>
      <c r="AM46" s="188">
        <f t="shared" si="191"/>
        <v>0</v>
      </c>
      <c r="AN46" s="733"/>
      <c r="AO46" s="188">
        <f t="shared" si="191"/>
        <v>0</v>
      </c>
      <c r="AP46" s="95">
        <f t="shared" si="149"/>
        <v>250000</v>
      </c>
      <c r="AQ46" s="325"/>
      <c r="AR46" s="95">
        <f t="shared" ref="AR46:AT46" si="195">AR275</f>
        <v>250000</v>
      </c>
      <c r="AS46" s="325"/>
      <c r="AT46" s="188">
        <f t="shared" si="195"/>
        <v>0</v>
      </c>
      <c r="AU46" s="699" t="e">
        <f t="shared" si="17"/>
        <v>#DIV/0!</v>
      </c>
      <c r="AV46" s="188"/>
      <c r="AW46" s="733"/>
      <c r="AX46" s="188"/>
      <c r="AY46" s="733"/>
      <c r="AZ46" s="188">
        <f t="shared" ref="AZ46:BB46" si="196">AZ275</f>
        <v>0</v>
      </c>
      <c r="BA46" s="733"/>
      <c r="BB46" s="188">
        <f t="shared" si="196"/>
        <v>0</v>
      </c>
      <c r="BC46" s="95">
        <f t="shared" ref="BC46:BI46" si="197">BC275</f>
        <v>0</v>
      </c>
      <c r="BD46" s="95">
        <f t="shared" si="197"/>
        <v>0</v>
      </c>
      <c r="BE46" s="95" t="e">
        <f t="shared" si="197"/>
        <v>#REF!</v>
      </c>
      <c r="BF46" s="188" t="e">
        <f t="shared" si="197"/>
        <v>#REF!</v>
      </c>
      <c r="BG46" s="188"/>
      <c r="BH46" s="188">
        <f t="shared" si="197"/>
        <v>0</v>
      </c>
      <c r="BI46" s="188">
        <f t="shared" si="197"/>
        <v>0</v>
      </c>
      <c r="BJ46" s="95">
        <f t="shared" si="128"/>
        <v>0</v>
      </c>
      <c r="BK46" s="95">
        <f t="shared" ref="BK46:BM46" si="198">BK275</f>
        <v>0</v>
      </c>
      <c r="BL46" s="95">
        <f t="shared" si="198"/>
        <v>0</v>
      </c>
      <c r="BM46" s="95">
        <f t="shared" si="198"/>
        <v>0</v>
      </c>
      <c r="BN46" s="95">
        <f t="shared" si="152"/>
        <v>0</v>
      </c>
      <c r="BO46" s="95">
        <f t="shared" ref="BO46:BS46" si="199">BO275</f>
        <v>0</v>
      </c>
      <c r="BP46" s="95"/>
      <c r="BQ46" s="95"/>
      <c r="BR46" s="95">
        <f t="shared" si="199"/>
        <v>0</v>
      </c>
      <c r="BS46" s="95">
        <f t="shared" si="199"/>
        <v>0</v>
      </c>
      <c r="BT46" s="95"/>
      <c r="BU46" s="95">
        <f t="shared" ref="BU46" si="200">BU275</f>
        <v>250000</v>
      </c>
      <c r="BV46" s="188">
        <f>BV275</f>
        <v>0</v>
      </c>
      <c r="BW46" s="188"/>
      <c r="BX46" s="188"/>
      <c r="BY46" s="188">
        <f t="shared" ref="BY46:BZ46" si="201">BY275</f>
        <v>0</v>
      </c>
      <c r="BZ46" s="188">
        <f t="shared" si="201"/>
        <v>0</v>
      </c>
      <c r="CE46" s="325"/>
    </row>
    <row r="47" spans="2:83" s="91" customFormat="1" ht="85.5" hidden="1" customHeight="1" x14ac:dyDescent="0.25">
      <c r="B47" s="1017" t="s">
        <v>217</v>
      </c>
      <c r="C47" s="1017"/>
      <c r="D47" s="95">
        <f t="shared" ref="D47:I47" si="202">D771</f>
        <v>18415789.700920001</v>
      </c>
      <c r="E47" s="95">
        <f t="shared" si="202"/>
        <v>6199278.3892400004</v>
      </c>
      <c r="F47" s="95"/>
      <c r="G47" s="95"/>
      <c r="H47" s="95">
        <f t="shared" si="202"/>
        <v>0</v>
      </c>
      <c r="I47" s="95">
        <f t="shared" si="202"/>
        <v>2746410.2475100001</v>
      </c>
      <c r="J47" s="95">
        <f t="shared" ref="J47:AO47" si="203">J771</f>
        <v>-13112320.15966</v>
      </c>
      <c r="K47" s="325">
        <f t="shared" si="203"/>
        <v>5303469.5412600003</v>
      </c>
      <c r="L47" s="699">
        <f t="shared" si="1"/>
        <v>0.28798491009022836</v>
      </c>
      <c r="M47" s="188">
        <f t="shared" si="203"/>
        <v>2175024.9972400004</v>
      </c>
      <c r="N47" s="699">
        <f t="shared" si="2"/>
        <v>0.35085131860107466</v>
      </c>
      <c r="O47" s="95"/>
      <c r="P47" s="325"/>
      <c r="Q47" s="95"/>
      <c r="R47" s="325"/>
      <c r="S47" s="95">
        <f t="shared" ref="S47:U47" si="204">S771</f>
        <v>0</v>
      </c>
      <c r="T47" s="325"/>
      <c r="U47" s="95">
        <f t="shared" si="204"/>
        <v>181695.62198</v>
      </c>
      <c r="V47" s="95" t="e">
        <f t="shared" si="6"/>
        <v>#REF!</v>
      </c>
      <c r="W47" s="95" t="e">
        <f t="shared" ref="W47:Y47" si="205">W771</f>
        <v>#REF!</v>
      </c>
      <c r="X47" s="95" t="e">
        <f t="shared" si="205"/>
        <v>#REF!</v>
      </c>
      <c r="Y47" s="95" t="e">
        <f t="shared" si="205"/>
        <v>#REF!</v>
      </c>
      <c r="Z47" s="95" t="e">
        <f t="shared" si="7"/>
        <v>#REF!</v>
      </c>
      <c r="AA47" s="95" t="e">
        <f t="shared" ref="AA47:AC47" si="206">AA771</f>
        <v>#REF!</v>
      </c>
      <c r="AB47" s="95" t="e">
        <f t="shared" si="206"/>
        <v>#REF!</v>
      </c>
      <c r="AC47" s="95" t="e">
        <f t="shared" si="206"/>
        <v>#REF!</v>
      </c>
      <c r="AD47" s="325"/>
      <c r="AE47" s="993">
        <f t="shared" si="203"/>
        <v>4073595.2871599998</v>
      </c>
      <c r="AF47" s="494"/>
      <c r="AG47" s="188">
        <f t="shared" si="203"/>
        <v>1445507.8843999999</v>
      </c>
      <c r="AH47" s="733"/>
      <c r="AI47" s="188"/>
      <c r="AJ47" s="699" t="e">
        <f t="shared" si="12"/>
        <v>#DIV/0!</v>
      </c>
      <c r="AK47" s="188"/>
      <c r="AL47" s="733"/>
      <c r="AM47" s="188">
        <f t="shared" si="203"/>
        <v>0</v>
      </c>
      <c r="AN47" s="733"/>
      <c r="AO47" s="188">
        <f t="shared" si="203"/>
        <v>147079.95929999999</v>
      </c>
      <c r="AP47" s="95">
        <f t="shared" si="149"/>
        <v>23876220.970609996</v>
      </c>
      <c r="AQ47" s="325"/>
      <c r="AR47" s="95">
        <f t="shared" ref="AR47:AT47" si="207">AR771</f>
        <v>17859770.137279999</v>
      </c>
      <c r="AS47" s="325"/>
      <c r="AT47" s="188">
        <f t="shared" si="207"/>
        <v>6016450.8333299989</v>
      </c>
      <c r="AU47" s="699">
        <f t="shared" si="17"/>
        <v>0.97050825202053637</v>
      </c>
      <c r="AV47" s="188"/>
      <c r="AW47" s="733"/>
      <c r="AX47" s="188"/>
      <c r="AY47" s="733"/>
      <c r="AZ47" s="188">
        <f t="shared" ref="AZ47:BB47" si="208">AZ771</f>
        <v>0</v>
      </c>
      <c r="BA47" s="733"/>
      <c r="BB47" s="188">
        <f t="shared" si="208"/>
        <v>2700114.30907</v>
      </c>
      <c r="BC47" s="95" t="e">
        <f t="shared" ref="BC47:BI47" si="209">BC771</f>
        <v>#REF!</v>
      </c>
      <c r="BD47" s="95" t="e">
        <f t="shared" si="209"/>
        <v>#REF!</v>
      </c>
      <c r="BE47" s="95">
        <f t="shared" si="209"/>
        <v>500000</v>
      </c>
      <c r="BF47" s="188">
        <f t="shared" si="209"/>
        <v>500000</v>
      </c>
      <c r="BG47" s="188"/>
      <c r="BH47" s="188">
        <f t="shared" si="209"/>
        <v>0</v>
      </c>
      <c r="BI47" s="188">
        <f t="shared" si="209"/>
        <v>0</v>
      </c>
      <c r="BJ47" s="95" t="e">
        <f t="shared" si="128"/>
        <v>#REF!</v>
      </c>
      <c r="BK47" s="95" t="e">
        <f t="shared" ref="BK47:BM47" si="210">BK771</f>
        <v>#REF!</v>
      </c>
      <c r="BL47" s="95" t="e">
        <f t="shared" si="210"/>
        <v>#REF!</v>
      </c>
      <c r="BM47" s="95" t="e">
        <f t="shared" si="210"/>
        <v>#REF!</v>
      </c>
      <c r="BN47" s="95">
        <f t="shared" si="152"/>
        <v>2342082.0132400002</v>
      </c>
      <c r="BO47" s="95">
        <f t="shared" ref="BO47:BS47" si="211">BO771</f>
        <v>1130982.01324</v>
      </c>
      <c r="BP47" s="95"/>
      <c r="BQ47" s="95"/>
      <c r="BR47" s="95">
        <f t="shared" si="211"/>
        <v>0</v>
      </c>
      <c r="BS47" s="95">
        <f t="shared" si="211"/>
        <v>1211100</v>
      </c>
      <c r="BT47" s="95"/>
      <c r="BU47" s="95">
        <f t="shared" ref="BU47" si="212">BU771</f>
        <v>2142082.0132400002</v>
      </c>
      <c r="BV47" s="188">
        <f>BV771</f>
        <v>1130982.01324</v>
      </c>
      <c r="BW47" s="188"/>
      <c r="BX47" s="188"/>
      <c r="BY47" s="188">
        <f t="shared" ref="BY47:BZ47" si="213">BY771</f>
        <v>0</v>
      </c>
      <c r="BZ47" s="188">
        <f t="shared" si="213"/>
        <v>1011100</v>
      </c>
      <c r="CE47" s="325"/>
    </row>
    <row r="48" spans="2:83" s="91" customFormat="1" ht="78.75" hidden="1" customHeight="1" x14ac:dyDescent="0.25">
      <c r="B48" s="1017" t="s">
        <v>282</v>
      </c>
      <c r="C48" s="1017"/>
      <c r="D48" s="95">
        <f t="shared" ref="D48:I48" si="214">D836</f>
        <v>2604041.82345</v>
      </c>
      <c r="E48" s="95">
        <f t="shared" si="214"/>
        <v>578736.67986999999</v>
      </c>
      <c r="F48" s="95"/>
      <c r="G48" s="95"/>
      <c r="H48" s="95">
        <f t="shared" si="214"/>
        <v>1207709.8</v>
      </c>
      <c r="I48" s="95">
        <f t="shared" si="214"/>
        <v>0</v>
      </c>
      <c r="J48" s="95">
        <f t="shared" ref="J48:AO48" si="215">J836</f>
        <v>-1894780.4176600003</v>
      </c>
      <c r="K48" s="325">
        <f t="shared" si="215"/>
        <v>709261.40578999987</v>
      </c>
      <c r="L48" s="699">
        <f t="shared" si="1"/>
        <v>0.27236943715839607</v>
      </c>
      <c r="M48" s="188">
        <f t="shared" si="215"/>
        <v>19260.77115</v>
      </c>
      <c r="N48" s="699">
        <f t="shared" si="2"/>
        <v>3.3280716118298387E-2</v>
      </c>
      <c r="O48" s="95"/>
      <c r="P48" s="325"/>
      <c r="Q48" s="95"/>
      <c r="R48" s="325"/>
      <c r="S48" s="95">
        <f t="shared" ref="S48:U48" si="216">S836</f>
        <v>538824.25221999991</v>
      </c>
      <c r="T48" s="325"/>
      <c r="U48" s="95">
        <f t="shared" si="216"/>
        <v>0</v>
      </c>
      <c r="V48" s="95">
        <f t="shared" si="6"/>
        <v>0</v>
      </c>
      <c r="W48" s="95">
        <f t="shared" ref="W48:Y48" si="217">W836</f>
        <v>0</v>
      </c>
      <c r="X48" s="95">
        <f t="shared" si="217"/>
        <v>0</v>
      </c>
      <c r="Y48" s="95">
        <f t="shared" si="217"/>
        <v>0</v>
      </c>
      <c r="Z48" s="95">
        <f t="shared" si="7"/>
        <v>1786446.4798699999</v>
      </c>
      <c r="AA48" s="95">
        <f t="shared" ref="AA48:AC48" si="218">AA836</f>
        <v>578736.67986999999</v>
      </c>
      <c r="AB48" s="95">
        <f t="shared" si="218"/>
        <v>1207709.8</v>
      </c>
      <c r="AC48" s="95">
        <f t="shared" si="218"/>
        <v>0</v>
      </c>
      <c r="AD48" s="325"/>
      <c r="AE48" s="993">
        <f t="shared" si="215"/>
        <v>763074.91963999998</v>
      </c>
      <c r="AF48" s="494"/>
      <c r="AG48" s="188">
        <f t="shared" si="215"/>
        <v>0</v>
      </c>
      <c r="AH48" s="733"/>
      <c r="AI48" s="188"/>
      <c r="AJ48" s="699" t="e">
        <f t="shared" si="12"/>
        <v>#DIV/0!</v>
      </c>
      <c r="AK48" s="188"/>
      <c r="AL48" s="733"/>
      <c r="AM48" s="188">
        <f t="shared" si="215"/>
        <v>601400.78606000007</v>
      </c>
      <c r="AN48" s="733"/>
      <c r="AO48" s="188">
        <f t="shared" si="215"/>
        <v>0</v>
      </c>
      <c r="AP48" s="95">
        <f t="shared" si="149"/>
        <v>1909384.96361</v>
      </c>
      <c r="AQ48" s="325"/>
      <c r="AR48" s="95">
        <f t="shared" ref="AR48:AT48" si="219">AR836</f>
        <v>1890124.19246</v>
      </c>
      <c r="AS48" s="325"/>
      <c r="AT48" s="188">
        <f t="shared" si="219"/>
        <v>19260.77115</v>
      </c>
      <c r="AU48" s="699">
        <f t="shared" si="17"/>
        <v>3.3280716118298387E-2</v>
      </c>
      <c r="AV48" s="188"/>
      <c r="AW48" s="733"/>
      <c r="AX48" s="188"/>
      <c r="AY48" s="733"/>
      <c r="AZ48" s="188">
        <f t="shared" ref="AZ48:BB48" si="220">AZ836</f>
        <v>1116242.0646699998</v>
      </c>
      <c r="BA48" s="733"/>
      <c r="BB48" s="188">
        <f t="shared" si="220"/>
        <v>0</v>
      </c>
      <c r="BC48" s="95">
        <f t="shared" ref="BC48:BI48" si="221">BC836</f>
        <v>601400.78606000007</v>
      </c>
      <c r="BD48" s="95">
        <f t="shared" si="221"/>
        <v>0</v>
      </c>
      <c r="BE48" s="95">
        <f t="shared" si="221"/>
        <v>539448.14740000002</v>
      </c>
      <c r="BF48" s="188">
        <f t="shared" si="221"/>
        <v>0</v>
      </c>
      <c r="BG48" s="188"/>
      <c r="BH48" s="188">
        <f t="shared" si="221"/>
        <v>539448.14740000002</v>
      </c>
      <c r="BI48" s="188">
        <f t="shared" si="221"/>
        <v>0</v>
      </c>
      <c r="BJ48" s="95">
        <f t="shared" si="128"/>
        <v>0</v>
      </c>
      <c r="BK48" s="95">
        <f t="shared" ref="BK48:BM48" si="222">BK836</f>
        <v>0</v>
      </c>
      <c r="BL48" s="95">
        <f t="shared" si="222"/>
        <v>0</v>
      </c>
      <c r="BM48" s="95">
        <f t="shared" si="222"/>
        <v>0</v>
      </c>
      <c r="BN48" s="95">
        <f t="shared" si="152"/>
        <v>539446.64740000002</v>
      </c>
      <c r="BO48" s="95">
        <f t="shared" ref="BO48:BS48" si="223">BO836</f>
        <v>0</v>
      </c>
      <c r="BP48" s="95"/>
      <c r="BQ48" s="95"/>
      <c r="BR48" s="95">
        <f t="shared" si="223"/>
        <v>539446.64740000002</v>
      </c>
      <c r="BS48" s="95">
        <f t="shared" si="223"/>
        <v>0</v>
      </c>
      <c r="BT48" s="95"/>
      <c r="BU48" s="95">
        <f t="shared" ref="BU48" si="224">BU836</f>
        <v>562181.05249999999</v>
      </c>
      <c r="BV48" s="188">
        <f>BV836</f>
        <v>0</v>
      </c>
      <c r="BW48" s="188"/>
      <c r="BX48" s="188"/>
      <c r="BY48" s="188">
        <f t="shared" ref="BY48:BZ48" si="225">BY836</f>
        <v>539446.64740000002</v>
      </c>
      <c r="BZ48" s="188">
        <f t="shared" si="225"/>
        <v>22734.4051</v>
      </c>
      <c r="CE48" s="325"/>
    </row>
    <row r="49" spans="2:83" s="91" customFormat="1" ht="84" hidden="1" customHeight="1" x14ac:dyDescent="0.25">
      <c r="B49" s="197"/>
      <c r="C49" s="197"/>
      <c r="D49" s="95"/>
      <c r="E49" s="95"/>
      <c r="F49" s="95"/>
      <c r="G49" s="95"/>
      <c r="H49" s="95"/>
      <c r="I49" s="95"/>
      <c r="J49" s="95"/>
      <c r="K49" s="325"/>
      <c r="L49" s="699" t="e">
        <f t="shared" si="1"/>
        <v>#DIV/0!</v>
      </c>
      <c r="M49" s="188"/>
      <c r="N49" s="699" t="e">
        <f t="shared" si="2"/>
        <v>#DIV/0!</v>
      </c>
      <c r="O49" s="95"/>
      <c r="P49" s="325"/>
      <c r="Q49" s="95"/>
      <c r="R49" s="325"/>
      <c r="S49" s="95"/>
      <c r="T49" s="325"/>
      <c r="U49" s="95"/>
      <c r="V49" s="95">
        <f t="shared" si="6"/>
        <v>0</v>
      </c>
      <c r="W49" s="95"/>
      <c r="X49" s="95"/>
      <c r="Y49" s="95"/>
      <c r="Z49" s="95">
        <f t="shared" si="7"/>
        <v>0</v>
      </c>
      <c r="AA49" s="95"/>
      <c r="AB49" s="95"/>
      <c r="AC49" s="95"/>
      <c r="AD49" s="325"/>
      <c r="AE49" s="993"/>
      <c r="AF49" s="494"/>
      <c r="AG49" s="188"/>
      <c r="AH49" s="733"/>
      <c r="AI49" s="188"/>
      <c r="AJ49" s="699" t="e">
        <f t="shared" si="12"/>
        <v>#DIV/0!</v>
      </c>
      <c r="AK49" s="188"/>
      <c r="AL49" s="733"/>
      <c r="AM49" s="188"/>
      <c r="AN49" s="733"/>
      <c r="AO49" s="188"/>
      <c r="AP49" s="95">
        <f t="shared" si="149"/>
        <v>0</v>
      </c>
      <c r="AQ49" s="325"/>
      <c r="AR49" s="95"/>
      <c r="AS49" s="325"/>
      <c r="AT49" s="188"/>
      <c r="AU49" s="699" t="e">
        <f t="shared" si="17"/>
        <v>#DIV/0!</v>
      </c>
      <c r="AV49" s="188"/>
      <c r="AW49" s="733"/>
      <c r="AX49" s="188"/>
      <c r="AY49" s="733"/>
      <c r="AZ49" s="188"/>
      <c r="BA49" s="733"/>
      <c r="BB49" s="188"/>
      <c r="BC49" s="95"/>
      <c r="BD49" s="95"/>
      <c r="BE49" s="95"/>
      <c r="BF49" s="188"/>
      <c r="BG49" s="188"/>
      <c r="BH49" s="188"/>
      <c r="BI49" s="188"/>
      <c r="BJ49" s="95">
        <f t="shared" si="128"/>
        <v>0</v>
      </c>
      <c r="BK49" s="95"/>
      <c r="BL49" s="95"/>
      <c r="BM49" s="95"/>
      <c r="BN49" s="95">
        <f t="shared" si="152"/>
        <v>0</v>
      </c>
      <c r="BO49" s="95"/>
      <c r="BP49" s="95"/>
      <c r="BQ49" s="95"/>
      <c r="BR49" s="95"/>
      <c r="BS49" s="95"/>
      <c r="BT49" s="95"/>
      <c r="BU49" s="95"/>
      <c r="BV49" s="188"/>
      <c r="BW49" s="188"/>
      <c r="BX49" s="188"/>
      <c r="BY49" s="188"/>
      <c r="BZ49" s="188"/>
      <c r="CE49" s="325"/>
    </row>
    <row r="50" spans="2:83" s="13" customFormat="1" ht="84" hidden="1" customHeight="1" x14ac:dyDescent="0.25">
      <c r="B50" s="197"/>
      <c r="C50" s="197"/>
      <c r="D50" s="96"/>
      <c r="E50" s="96"/>
      <c r="F50" s="96"/>
      <c r="G50" s="96"/>
      <c r="H50" s="96"/>
      <c r="I50" s="96"/>
      <c r="J50" s="96"/>
      <c r="K50" s="325"/>
      <c r="L50" s="699" t="e">
        <f t="shared" si="1"/>
        <v>#DIV/0!</v>
      </c>
      <c r="M50" s="233"/>
      <c r="N50" s="699" t="e">
        <f t="shared" si="2"/>
        <v>#DIV/0!</v>
      </c>
      <c r="O50" s="96"/>
      <c r="P50" s="325"/>
      <c r="Q50" s="96"/>
      <c r="R50" s="325"/>
      <c r="S50" s="96"/>
      <c r="T50" s="325"/>
      <c r="U50" s="96"/>
      <c r="V50" s="95">
        <f t="shared" si="6"/>
        <v>0</v>
      </c>
      <c r="W50" s="96"/>
      <c r="X50" s="96"/>
      <c r="Y50" s="96"/>
      <c r="Z50" s="96">
        <f t="shared" si="7"/>
        <v>0</v>
      </c>
      <c r="AA50" s="96"/>
      <c r="AB50" s="96"/>
      <c r="AC50" s="96"/>
      <c r="AD50" s="325"/>
      <c r="AE50" s="995"/>
      <c r="AF50" s="494"/>
      <c r="AG50" s="233"/>
      <c r="AH50" s="733"/>
      <c r="AI50" s="233"/>
      <c r="AJ50" s="699" t="e">
        <f t="shared" si="12"/>
        <v>#DIV/0!</v>
      </c>
      <c r="AK50" s="233"/>
      <c r="AL50" s="733"/>
      <c r="AM50" s="233"/>
      <c r="AN50" s="733"/>
      <c r="AO50" s="233"/>
      <c r="AP50" s="95">
        <f t="shared" si="149"/>
        <v>0</v>
      </c>
      <c r="AQ50" s="325"/>
      <c r="AR50" s="96"/>
      <c r="AS50" s="325"/>
      <c r="AT50" s="233"/>
      <c r="AU50" s="699" t="e">
        <f t="shared" si="17"/>
        <v>#DIV/0!</v>
      </c>
      <c r="AV50" s="233"/>
      <c r="AW50" s="733"/>
      <c r="AX50" s="233"/>
      <c r="AY50" s="733"/>
      <c r="AZ50" s="233"/>
      <c r="BA50" s="733"/>
      <c r="BB50" s="233"/>
      <c r="BC50" s="96"/>
      <c r="BD50" s="96"/>
      <c r="BE50" s="96"/>
      <c r="BF50" s="233"/>
      <c r="BG50" s="233"/>
      <c r="BH50" s="233"/>
      <c r="BI50" s="233"/>
      <c r="BJ50" s="95">
        <f t="shared" si="128"/>
        <v>0</v>
      </c>
      <c r="BK50" s="96"/>
      <c r="BL50" s="96"/>
      <c r="BM50" s="96"/>
      <c r="BN50" s="96">
        <f t="shared" si="152"/>
        <v>0</v>
      </c>
      <c r="BO50" s="96"/>
      <c r="BP50" s="96"/>
      <c r="BQ50" s="96"/>
      <c r="BR50" s="96"/>
      <c r="BS50" s="96"/>
      <c r="BT50" s="95"/>
      <c r="BU50" s="96"/>
      <c r="BV50" s="233"/>
      <c r="BW50" s="233"/>
      <c r="BX50" s="233"/>
      <c r="BY50" s="233"/>
      <c r="BZ50" s="233"/>
      <c r="CE50" s="325"/>
    </row>
    <row r="51" spans="2:83" s="13" customFormat="1" ht="71.25" hidden="1" customHeight="1" x14ac:dyDescent="0.25">
      <c r="B51" s="1017" t="s">
        <v>283</v>
      </c>
      <c r="C51" s="1017"/>
      <c r="D51" s="95" t="e">
        <f>#REF!</f>
        <v>#REF!</v>
      </c>
      <c r="E51" s="95" t="e">
        <f>#REF!</f>
        <v>#REF!</v>
      </c>
      <c r="F51" s="95"/>
      <c r="G51" s="95"/>
      <c r="H51" s="95" t="e">
        <f>#REF!</f>
        <v>#REF!</v>
      </c>
      <c r="I51" s="95" t="e">
        <f>#REF!</f>
        <v>#REF!</v>
      </c>
      <c r="J51" s="95" t="e">
        <f>#REF!</f>
        <v>#REF!</v>
      </c>
      <c r="K51" s="325" t="e">
        <f>#REF!</f>
        <v>#REF!</v>
      </c>
      <c r="L51" s="699" t="e">
        <f t="shared" si="1"/>
        <v>#REF!</v>
      </c>
      <c r="M51" s="188" t="e">
        <f>#REF!</f>
        <v>#REF!</v>
      </c>
      <c r="N51" s="699" t="e">
        <f t="shared" si="2"/>
        <v>#REF!</v>
      </c>
      <c r="O51" s="95"/>
      <c r="P51" s="325"/>
      <c r="Q51" s="95"/>
      <c r="R51" s="325"/>
      <c r="S51" s="95" t="e">
        <f>#REF!</f>
        <v>#REF!</v>
      </c>
      <c r="T51" s="325"/>
      <c r="U51" s="95" t="e">
        <f>#REF!</f>
        <v>#REF!</v>
      </c>
      <c r="V51" s="95" t="e">
        <f t="shared" si="6"/>
        <v>#REF!</v>
      </c>
      <c r="W51" s="95" t="e">
        <f>#REF!</f>
        <v>#REF!</v>
      </c>
      <c r="X51" s="95" t="e">
        <f>#REF!</f>
        <v>#REF!</v>
      </c>
      <c r="Y51" s="95" t="e">
        <f>#REF!</f>
        <v>#REF!</v>
      </c>
      <c r="Z51" s="95" t="e">
        <f t="shared" si="7"/>
        <v>#REF!</v>
      </c>
      <c r="AA51" s="95" t="e">
        <f>#REF!</f>
        <v>#REF!</v>
      </c>
      <c r="AB51" s="95" t="e">
        <f>#REF!</f>
        <v>#REF!</v>
      </c>
      <c r="AC51" s="95" t="e">
        <f>#REF!</f>
        <v>#REF!</v>
      </c>
      <c r="AD51" s="325"/>
      <c r="AE51" s="993" t="e">
        <f>#REF!</f>
        <v>#REF!</v>
      </c>
      <c r="AF51" s="494"/>
      <c r="AG51" s="188" t="e">
        <f>#REF!</f>
        <v>#REF!</v>
      </c>
      <c r="AH51" s="733"/>
      <c r="AI51" s="188"/>
      <c r="AJ51" s="699" t="e">
        <f t="shared" si="12"/>
        <v>#DIV/0!</v>
      </c>
      <c r="AK51" s="188"/>
      <c r="AL51" s="733"/>
      <c r="AM51" s="188" t="e">
        <f>#REF!</f>
        <v>#REF!</v>
      </c>
      <c r="AN51" s="733"/>
      <c r="AO51" s="188" t="e">
        <f>#REF!</f>
        <v>#REF!</v>
      </c>
      <c r="AP51" s="95" t="e">
        <f t="shared" si="149"/>
        <v>#REF!</v>
      </c>
      <c r="AQ51" s="325"/>
      <c r="AR51" s="95" t="e">
        <f>#REF!</f>
        <v>#REF!</v>
      </c>
      <c r="AS51" s="325"/>
      <c r="AT51" s="188" t="e">
        <f>#REF!</f>
        <v>#REF!</v>
      </c>
      <c r="AU51" s="699" t="e">
        <f t="shared" si="17"/>
        <v>#REF!</v>
      </c>
      <c r="AV51" s="188"/>
      <c r="AW51" s="733"/>
      <c r="AX51" s="188"/>
      <c r="AY51" s="733"/>
      <c r="AZ51" s="188" t="e">
        <f>#REF!</f>
        <v>#REF!</v>
      </c>
      <c r="BA51" s="733"/>
      <c r="BB51" s="188" t="e">
        <f>#REF!</f>
        <v>#REF!</v>
      </c>
      <c r="BC51" s="95" t="e">
        <f>#REF!</f>
        <v>#REF!</v>
      </c>
      <c r="BD51" s="95" t="e">
        <f>#REF!</f>
        <v>#REF!</v>
      </c>
      <c r="BE51" s="95" t="e">
        <f>#REF!</f>
        <v>#REF!</v>
      </c>
      <c r="BF51" s="188" t="e">
        <f>#REF!</f>
        <v>#REF!</v>
      </c>
      <c r="BG51" s="188"/>
      <c r="BH51" s="188" t="e">
        <f>#REF!</f>
        <v>#REF!</v>
      </c>
      <c r="BI51" s="188" t="e">
        <f>#REF!</f>
        <v>#REF!</v>
      </c>
      <c r="BJ51" s="95" t="e">
        <f t="shared" si="128"/>
        <v>#REF!</v>
      </c>
      <c r="BK51" s="95" t="e">
        <f>#REF!</f>
        <v>#REF!</v>
      </c>
      <c r="BL51" s="95" t="e">
        <f>#REF!</f>
        <v>#REF!</v>
      </c>
      <c r="BM51" s="95" t="e">
        <f>#REF!</f>
        <v>#REF!</v>
      </c>
      <c r="BN51" s="95" t="e">
        <f t="shared" si="152"/>
        <v>#REF!</v>
      </c>
      <c r="BO51" s="95" t="e">
        <f>#REF!</f>
        <v>#REF!</v>
      </c>
      <c r="BP51" s="95"/>
      <c r="BQ51" s="95"/>
      <c r="BR51" s="95" t="e">
        <f>#REF!</f>
        <v>#REF!</v>
      </c>
      <c r="BS51" s="95" t="e">
        <f>#REF!</f>
        <v>#REF!</v>
      </c>
      <c r="BT51" s="95"/>
      <c r="BU51" s="95" t="e">
        <f>#REF!</f>
        <v>#REF!</v>
      </c>
      <c r="BV51" s="188" t="e">
        <f>#REF!</f>
        <v>#REF!</v>
      </c>
      <c r="BW51" s="188"/>
      <c r="BX51" s="188"/>
      <c r="BY51" s="188" t="e">
        <f>#REF!</f>
        <v>#REF!</v>
      </c>
      <c r="BZ51" s="188" t="e">
        <f>#REF!</f>
        <v>#REF!</v>
      </c>
      <c r="CE51" s="325"/>
    </row>
    <row r="52" spans="2:83" s="13" customFormat="1" ht="99.75" hidden="1" customHeight="1" x14ac:dyDescent="0.25">
      <c r="B52" s="1017" t="s">
        <v>284</v>
      </c>
      <c r="C52" s="1017"/>
      <c r="D52" s="95">
        <f t="shared" ref="D52:I52" si="226">D290</f>
        <v>0</v>
      </c>
      <c r="E52" s="95">
        <f t="shared" si="226"/>
        <v>0</v>
      </c>
      <c r="F52" s="95"/>
      <c r="G52" s="95"/>
      <c r="H52" s="95">
        <f t="shared" si="226"/>
        <v>0</v>
      </c>
      <c r="I52" s="95">
        <f t="shared" si="226"/>
        <v>0</v>
      </c>
      <c r="J52" s="95">
        <f t="shared" ref="J52:AO52" si="227">J290</f>
        <v>0</v>
      </c>
      <c r="K52" s="325">
        <f t="shared" si="227"/>
        <v>0</v>
      </c>
      <c r="L52" s="699" t="e">
        <f t="shared" si="1"/>
        <v>#DIV/0!</v>
      </c>
      <c r="M52" s="188">
        <f t="shared" si="227"/>
        <v>0</v>
      </c>
      <c r="N52" s="699" t="e">
        <f t="shared" si="2"/>
        <v>#DIV/0!</v>
      </c>
      <c r="O52" s="95"/>
      <c r="P52" s="325"/>
      <c r="Q52" s="95"/>
      <c r="R52" s="325"/>
      <c r="S52" s="95">
        <f t="shared" ref="S52:U52" si="228">S290</f>
        <v>0</v>
      </c>
      <c r="T52" s="325"/>
      <c r="U52" s="95">
        <f t="shared" si="228"/>
        <v>0</v>
      </c>
      <c r="V52" s="95">
        <f t="shared" si="6"/>
        <v>0</v>
      </c>
      <c r="W52" s="95">
        <f t="shared" ref="W52:Y52" si="229">W290</f>
        <v>0</v>
      </c>
      <c r="X52" s="95">
        <f t="shared" si="229"/>
        <v>0</v>
      </c>
      <c r="Y52" s="95">
        <f t="shared" si="229"/>
        <v>0</v>
      </c>
      <c r="Z52" s="95">
        <f t="shared" si="7"/>
        <v>0</v>
      </c>
      <c r="AA52" s="95">
        <f t="shared" ref="AA52:AC52" si="230">AA290</f>
        <v>0</v>
      </c>
      <c r="AB52" s="95">
        <f t="shared" si="230"/>
        <v>0</v>
      </c>
      <c r="AC52" s="95">
        <f t="shared" si="230"/>
        <v>0</v>
      </c>
      <c r="AD52" s="325"/>
      <c r="AE52" s="993">
        <f t="shared" si="227"/>
        <v>0</v>
      </c>
      <c r="AF52" s="494"/>
      <c r="AG52" s="188">
        <f t="shared" si="227"/>
        <v>0</v>
      </c>
      <c r="AH52" s="733"/>
      <c r="AI52" s="188"/>
      <c r="AJ52" s="699" t="e">
        <f t="shared" si="12"/>
        <v>#DIV/0!</v>
      </c>
      <c r="AK52" s="188"/>
      <c r="AL52" s="733"/>
      <c r="AM52" s="188">
        <f t="shared" si="227"/>
        <v>0</v>
      </c>
      <c r="AN52" s="733"/>
      <c r="AO52" s="188">
        <f t="shared" si="227"/>
        <v>0</v>
      </c>
      <c r="AP52" s="95">
        <f t="shared" si="149"/>
        <v>0</v>
      </c>
      <c r="AQ52" s="325"/>
      <c r="AR52" s="95">
        <f t="shared" ref="AR52:AT52" si="231">AR290</f>
        <v>0</v>
      </c>
      <c r="AS52" s="325"/>
      <c r="AT52" s="188">
        <f t="shared" si="231"/>
        <v>0</v>
      </c>
      <c r="AU52" s="699" t="e">
        <f t="shared" si="17"/>
        <v>#DIV/0!</v>
      </c>
      <c r="AV52" s="188"/>
      <c r="AW52" s="733"/>
      <c r="AX52" s="188"/>
      <c r="AY52" s="733"/>
      <c r="AZ52" s="188">
        <f t="shared" ref="AZ52:BB52" si="232">AZ290</f>
        <v>0</v>
      </c>
      <c r="BA52" s="733"/>
      <c r="BB52" s="188">
        <f t="shared" si="232"/>
        <v>0</v>
      </c>
      <c r="BC52" s="95">
        <f t="shared" ref="BC52:BI52" si="233">BC290</f>
        <v>0</v>
      </c>
      <c r="BD52" s="95">
        <f t="shared" si="233"/>
        <v>0</v>
      </c>
      <c r="BE52" s="95">
        <f t="shared" si="233"/>
        <v>0</v>
      </c>
      <c r="BF52" s="188">
        <f t="shared" si="233"/>
        <v>0</v>
      </c>
      <c r="BG52" s="188"/>
      <c r="BH52" s="188">
        <f t="shared" si="233"/>
        <v>0</v>
      </c>
      <c r="BI52" s="188">
        <f t="shared" si="233"/>
        <v>0</v>
      </c>
      <c r="BJ52" s="95">
        <f t="shared" si="128"/>
        <v>0</v>
      </c>
      <c r="BK52" s="95">
        <f t="shared" ref="BK52:BM52" si="234">BK290</f>
        <v>0</v>
      </c>
      <c r="BL52" s="95">
        <f t="shared" si="234"/>
        <v>0</v>
      </c>
      <c r="BM52" s="95">
        <f t="shared" si="234"/>
        <v>0</v>
      </c>
      <c r="BN52" s="95">
        <f t="shared" si="152"/>
        <v>0</v>
      </c>
      <c r="BO52" s="95">
        <f t="shared" ref="BO52:BS52" si="235">BO290</f>
        <v>0</v>
      </c>
      <c r="BP52" s="95"/>
      <c r="BQ52" s="95"/>
      <c r="BR52" s="95">
        <f t="shared" si="235"/>
        <v>0</v>
      </c>
      <c r="BS52" s="95">
        <f t="shared" si="235"/>
        <v>0</v>
      </c>
      <c r="BT52" s="95"/>
      <c r="BU52" s="95">
        <f t="shared" ref="BU52" si="236">BU290</f>
        <v>0</v>
      </c>
      <c r="BV52" s="188">
        <f>BV290</f>
        <v>0</v>
      </c>
      <c r="BW52" s="188"/>
      <c r="BX52" s="188"/>
      <c r="BY52" s="188">
        <f t="shared" ref="BY52:BZ52" si="237">BY290</f>
        <v>0</v>
      </c>
      <c r="BZ52" s="188">
        <f t="shared" si="237"/>
        <v>0</v>
      </c>
      <c r="CE52" s="325"/>
    </row>
    <row r="53" spans="2:83" s="13" customFormat="1" ht="60" hidden="1" customHeight="1" x14ac:dyDescent="0.25">
      <c r="B53" s="1017" t="s">
        <v>285</v>
      </c>
      <c r="C53" s="1017"/>
      <c r="D53" s="95">
        <f t="shared" ref="D53:I53" si="238">D1013</f>
        <v>0</v>
      </c>
      <c r="E53" s="95">
        <f t="shared" si="238"/>
        <v>0</v>
      </c>
      <c r="F53" s="95"/>
      <c r="G53" s="95"/>
      <c r="H53" s="95">
        <f t="shared" si="238"/>
        <v>0</v>
      </c>
      <c r="I53" s="95">
        <f t="shared" si="238"/>
        <v>0</v>
      </c>
      <c r="J53" s="95">
        <f t="shared" ref="J53:AO53" si="239">J1013</f>
        <v>0</v>
      </c>
      <c r="K53" s="325">
        <f t="shared" si="239"/>
        <v>0</v>
      </c>
      <c r="L53" s="699" t="e">
        <f t="shared" si="1"/>
        <v>#DIV/0!</v>
      </c>
      <c r="M53" s="188">
        <f t="shared" si="239"/>
        <v>0</v>
      </c>
      <c r="N53" s="699" t="e">
        <f t="shared" si="2"/>
        <v>#DIV/0!</v>
      </c>
      <c r="O53" s="95"/>
      <c r="P53" s="325"/>
      <c r="Q53" s="95"/>
      <c r="R53" s="325"/>
      <c r="S53" s="95">
        <f t="shared" ref="S53:U53" si="240">S1013</f>
        <v>0</v>
      </c>
      <c r="T53" s="325"/>
      <c r="U53" s="95">
        <f t="shared" si="240"/>
        <v>0</v>
      </c>
      <c r="V53" s="95">
        <f t="shared" si="6"/>
        <v>0</v>
      </c>
      <c r="W53" s="95">
        <f t="shared" ref="W53:Y53" si="241">W1013</f>
        <v>0</v>
      </c>
      <c r="X53" s="95">
        <f t="shared" si="241"/>
        <v>0</v>
      </c>
      <c r="Y53" s="95">
        <f t="shared" si="241"/>
        <v>0</v>
      </c>
      <c r="Z53" s="95">
        <f t="shared" si="7"/>
        <v>0</v>
      </c>
      <c r="AA53" s="95">
        <f t="shared" ref="AA53:AC53" si="242">AA1013</f>
        <v>0</v>
      </c>
      <c r="AB53" s="95">
        <f t="shared" si="242"/>
        <v>0</v>
      </c>
      <c r="AC53" s="95">
        <f t="shared" si="242"/>
        <v>0</v>
      </c>
      <c r="AD53" s="325"/>
      <c r="AE53" s="993">
        <f t="shared" si="239"/>
        <v>0</v>
      </c>
      <c r="AF53" s="494"/>
      <c r="AG53" s="188">
        <f t="shared" si="239"/>
        <v>0</v>
      </c>
      <c r="AH53" s="733"/>
      <c r="AI53" s="188"/>
      <c r="AJ53" s="699" t="e">
        <f t="shared" si="12"/>
        <v>#DIV/0!</v>
      </c>
      <c r="AK53" s="188"/>
      <c r="AL53" s="733"/>
      <c r="AM53" s="188">
        <f t="shared" si="239"/>
        <v>0</v>
      </c>
      <c r="AN53" s="733"/>
      <c r="AO53" s="188">
        <f t="shared" si="239"/>
        <v>0</v>
      </c>
      <c r="AP53" s="95">
        <f t="shared" si="149"/>
        <v>0</v>
      </c>
      <c r="AQ53" s="325"/>
      <c r="AR53" s="95">
        <f t="shared" ref="AR53:AT53" si="243">AR1013</f>
        <v>0</v>
      </c>
      <c r="AS53" s="325"/>
      <c r="AT53" s="188">
        <f t="shared" si="243"/>
        <v>0</v>
      </c>
      <c r="AU53" s="699" t="e">
        <f t="shared" si="17"/>
        <v>#DIV/0!</v>
      </c>
      <c r="AV53" s="188"/>
      <c r="AW53" s="733"/>
      <c r="AX53" s="188"/>
      <c r="AY53" s="733"/>
      <c r="AZ53" s="188">
        <f t="shared" ref="AZ53:BB53" si="244">AZ1013</f>
        <v>0</v>
      </c>
      <c r="BA53" s="733"/>
      <c r="BB53" s="188">
        <f t="shared" si="244"/>
        <v>0</v>
      </c>
      <c r="BC53" s="95">
        <f t="shared" ref="BC53:BI53" si="245">BC1013</f>
        <v>0</v>
      </c>
      <c r="BD53" s="95">
        <f t="shared" si="245"/>
        <v>0</v>
      </c>
      <c r="BE53" s="95">
        <f t="shared" si="245"/>
        <v>0</v>
      </c>
      <c r="BF53" s="188">
        <f t="shared" si="245"/>
        <v>0</v>
      </c>
      <c r="BG53" s="188"/>
      <c r="BH53" s="188">
        <f t="shared" si="245"/>
        <v>0</v>
      </c>
      <c r="BI53" s="188">
        <f t="shared" si="245"/>
        <v>0</v>
      </c>
      <c r="BJ53" s="95">
        <f t="shared" si="128"/>
        <v>0</v>
      </c>
      <c r="BK53" s="95">
        <f t="shared" ref="BK53:BM53" si="246">BK1013</f>
        <v>0</v>
      </c>
      <c r="BL53" s="95">
        <f t="shared" si="246"/>
        <v>0</v>
      </c>
      <c r="BM53" s="95">
        <f t="shared" si="246"/>
        <v>0</v>
      </c>
      <c r="BN53" s="95">
        <f t="shared" si="152"/>
        <v>0</v>
      </c>
      <c r="BO53" s="95">
        <f t="shared" ref="BO53:BS53" si="247">BO1013</f>
        <v>0</v>
      </c>
      <c r="BP53" s="95"/>
      <c r="BQ53" s="95"/>
      <c r="BR53" s="95">
        <f t="shared" si="247"/>
        <v>0</v>
      </c>
      <c r="BS53" s="95">
        <f t="shared" si="247"/>
        <v>0</v>
      </c>
      <c r="BT53" s="95"/>
      <c r="BU53" s="95">
        <f t="shared" ref="BU53" si="248">BU1013</f>
        <v>135932</v>
      </c>
      <c r="BV53" s="188">
        <f>BV1013</f>
        <v>0</v>
      </c>
      <c r="BW53" s="188"/>
      <c r="BX53" s="188"/>
      <c r="BY53" s="188">
        <f t="shared" ref="BY53:BZ53" si="249">BY1013</f>
        <v>0</v>
      </c>
      <c r="BZ53" s="188">
        <f t="shared" si="249"/>
        <v>135932</v>
      </c>
      <c r="CE53" s="325"/>
    </row>
    <row r="54" spans="2:83" s="16" customFormat="1" ht="32.25" customHeight="1" x14ac:dyDescent="0.25">
      <c r="B54" s="1074" t="s">
        <v>29</v>
      </c>
      <c r="C54" s="1075"/>
      <c r="D54" s="1075"/>
      <c r="E54" s="1075"/>
      <c r="F54" s="1075"/>
      <c r="G54" s="1075"/>
      <c r="H54" s="1075"/>
      <c r="I54" s="1075"/>
      <c r="J54" s="1075"/>
      <c r="K54" s="1075"/>
      <c r="L54" s="1075"/>
      <c r="M54" s="1075"/>
      <c r="N54" s="1075"/>
      <c r="O54" s="1075"/>
      <c r="P54" s="1075"/>
      <c r="Q54" s="1075"/>
      <c r="R54" s="1075"/>
      <c r="S54" s="1075"/>
      <c r="T54" s="1075"/>
      <c r="U54" s="1075"/>
      <c r="V54" s="1075"/>
      <c r="W54" s="1075"/>
      <c r="X54" s="1075"/>
      <c r="Y54" s="1075"/>
      <c r="Z54" s="1075"/>
      <c r="AA54" s="1075"/>
      <c r="AB54" s="1075"/>
      <c r="AC54" s="1075"/>
      <c r="AD54" s="1075"/>
      <c r="AE54" s="1075"/>
      <c r="AF54" s="1075"/>
      <c r="AG54" s="1075"/>
      <c r="AH54" s="1075"/>
      <c r="AI54" s="1075"/>
      <c r="AJ54" s="1075"/>
      <c r="AK54" s="1075"/>
      <c r="AL54" s="1075"/>
      <c r="AM54" s="1075"/>
      <c r="AN54" s="1075"/>
      <c r="AO54" s="1075"/>
      <c r="AP54" s="1075"/>
      <c r="AQ54" s="1075"/>
      <c r="AR54" s="1075"/>
      <c r="AS54" s="1075"/>
      <c r="AT54" s="1075"/>
      <c r="AU54" s="1075"/>
      <c r="AV54" s="1075"/>
      <c r="AW54" s="1075"/>
      <c r="AX54" s="1075"/>
      <c r="AY54" s="1075"/>
      <c r="AZ54" s="1075"/>
      <c r="BA54" s="1075"/>
      <c r="BB54" s="1075"/>
      <c r="BC54" s="1075"/>
      <c r="BD54" s="1075"/>
      <c r="BE54" s="1075"/>
      <c r="BF54" s="1075"/>
      <c r="BG54" s="1075"/>
      <c r="BH54" s="1075"/>
      <c r="BI54" s="1075"/>
      <c r="BJ54" s="1075"/>
      <c r="BK54" s="1075"/>
      <c r="BL54" s="1075"/>
      <c r="BM54" s="1075"/>
      <c r="BN54" s="1075"/>
      <c r="BO54" s="1075"/>
      <c r="BP54" s="1075"/>
      <c r="BQ54" s="1075"/>
      <c r="BR54" s="1075"/>
      <c r="BS54" s="1075"/>
      <c r="BT54" s="1075"/>
      <c r="BU54" s="1075"/>
      <c r="BV54" s="1075"/>
      <c r="BW54" s="1075"/>
      <c r="BX54" s="1075"/>
      <c r="BY54" s="1075"/>
      <c r="BZ54" s="1075"/>
      <c r="CE54" s="737"/>
    </row>
    <row r="55" spans="2:83" s="17" customFormat="1" ht="55.5" customHeight="1" x14ac:dyDescent="0.25">
      <c r="B55" s="1017" t="s">
        <v>30</v>
      </c>
      <c r="C55" s="1017"/>
      <c r="D55" s="188">
        <f>E55+F55+G55+H55+I55</f>
        <v>31383357.692950003</v>
      </c>
      <c r="E55" s="188">
        <f>E865</f>
        <v>10742974.241660001</v>
      </c>
      <c r="F55" s="188">
        <f t="shared" ref="F55:I55" si="250">F865</f>
        <v>5034789.7820800003</v>
      </c>
      <c r="G55" s="188">
        <f t="shared" si="250"/>
        <v>11180709.626350001</v>
      </c>
      <c r="H55" s="188">
        <f t="shared" si="250"/>
        <v>1628540.1295100001</v>
      </c>
      <c r="I55" s="188">
        <f t="shared" si="250"/>
        <v>2796343.91335</v>
      </c>
      <c r="J55" s="188">
        <f>J56+J57+J58+J59+J60</f>
        <v>-22906380.972139999</v>
      </c>
      <c r="K55" s="188">
        <f>M55+O55+Q55+S55+U55</f>
        <v>8477126.7208099999</v>
      </c>
      <c r="L55" s="699">
        <f t="shared" ref="L55:L61" si="251">K55/D55</f>
        <v>0.27011535233893447</v>
      </c>
      <c r="M55" s="188">
        <f t="shared" ref="M55:U55" si="252">M865</f>
        <v>2595192.4579500002</v>
      </c>
      <c r="N55" s="699">
        <f t="shared" ref="N55:N60" si="253">M55/E55</f>
        <v>0.24157113286990362</v>
      </c>
      <c r="O55" s="95">
        <f t="shared" si="252"/>
        <v>3434789.7820799998</v>
      </c>
      <c r="P55" s="699">
        <v>0</v>
      </c>
      <c r="Q55" s="95">
        <f t="shared" si="252"/>
        <v>1374602.9985799999</v>
      </c>
      <c r="R55" s="699">
        <f t="shared" ref="R55:R61" si="254">Q55/G55</f>
        <v>0.12294416405738873</v>
      </c>
      <c r="S55" s="95">
        <f t="shared" si="252"/>
        <v>865954.02729999996</v>
      </c>
      <c r="T55" s="699">
        <f t="shared" ref="T55:T56" si="255">S55/H55</f>
        <v>0.53173637640759319</v>
      </c>
      <c r="U55" s="95">
        <f t="shared" si="252"/>
        <v>206587.45490000001</v>
      </c>
      <c r="V55" s="95" t="e">
        <f t="shared" ref="V55:W55" si="256">V865</f>
        <v>#REF!</v>
      </c>
      <c r="W55" s="95" t="e">
        <f t="shared" si="256"/>
        <v>#REF!</v>
      </c>
      <c r="X55" s="95" t="e">
        <f t="shared" ref="X55:Y55" si="257">X865</f>
        <v>#REF!</v>
      </c>
      <c r="Y55" s="95" t="e">
        <f t="shared" si="257"/>
        <v>#REF!</v>
      </c>
      <c r="Z55" s="95" t="e">
        <f t="shared" ref="Z55:Z61" si="258">AA55+AB55+AC55</f>
        <v>#REF!</v>
      </c>
      <c r="AA55" s="95" t="e">
        <f t="shared" ref="AA55:AC55" si="259">AA865</f>
        <v>#REF!</v>
      </c>
      <c r="AB55" s="95">
        <f t="shared" si="259"/>
        <v>1628540.1295100001</v>
      </c>
      <c r="AC55" s="95" t="e">
        <f t="shared" si="259"/>
        <v>#REF!</v>
      </c>
      <c r="AD55" s="699">
        <f t="shared" ref="AD55:AD61" si="260">U55/I55</f>
        <v>7.3877699346540579E-2</v>
      </c>
      <c r="AE55" s="188">
        <f>AG55+AI55+AK55+AM55+AO55</f>
        <v>6979478.8972900007</v>
      </c>
      <c r="AF55" s="699">
        <f t="shared" ref="AF55:AF61" si="261">AE55/D55</f>
        <v>0.22239426914022906</v>
      </c>
      <c r="AG55" s="188">
        <f t="shared" ref="AG55" si="262">AG865</f>
        <v>1955869.0813899999</v>
      </c>
      <c r="AH55" s="699">
        <f t="shared" ref="AH55:AH60" si="263">AG55/E55</f>
        <v>0.18206029702699722</v>
      </c>
      <c r="AI55" s="95">
        <f t="shared" ref="AI55" si="264">AI865</f>
        <v>2003052.1220999998</v>
      </c>
      <c r="AJ55" s="699">
        <f t="shared" si="12"/>
        <v>0.39784225534685341</v>
      </c>
      <c r="AK55" s="95">
        <f t="shared" ref="AK55:AO56" si="265">AK865</f>
        <v>2133357.8215800002</v>
      </c>
      <c r="AL55" s="699">
        <f t="shared" ref="AL55:AL58" si="266">AK55/G55</f>
        <v>0.19080701430186822</v>
      </c>
      <c r="AM55" s="95">
        <f t="shared" si="265"/>
        <v>715228.08000000007</v>
      </c>
      <c r="AN55" s="699">
        <f t="shared" ref="AN55:AN56" si="267">AM55/H55</f>
        <v>0.43918357738915526</v>
      </c>
      <c r="AO55" s="95">
        <f t="shared" si="265"/>
        <v>171971.79221999997</v>
      </c>
      <c r="AP55" s="95">
        <f>AP56++AP59+AP60+AP57</f>
        <v>18616734.45115</v>
      </c>
      <c r="AQ55" s="699">
        <f t="shared" ref="AQ55:AQ61" si="268">AO55/I55</f>
        <v>6.1498798984985718E-2</v>
      </c>
      <c r="AR55" s="188">
        <f>AT55+AV55+AX55+AZ55+BB55</f>
        <v>29496081.591419999</v>
      </c>
      <c r="AS55" s="699">
        <f t="shared" ref="AS55:AS61" si="269">AR55/D55</f>
        <v>0.93986379277849019</v>
      </c>
      <c r="AT55" s="188">
        <f t="shared" ref="AT55:AV55" si="270">AT865</f>
        <v>10000670.77703</v>
      </c>
      <c r="AU55" s="699">
        <f t="shared" si="17"/>
        <v>0.9309033561905572</v>
      </c>
      <c r="AV55" s="95">
        <f t="shared" si="270"/>
        <v>5034789.7820800003</v>
      </c>
      <c r="AW55" s="699">
        <f t="shared" ref="AW55:AW56" si="271">AV55/F55</f>
        <v>1</v>
      </c>
      <c r="AX55" s="188">
        <f t="shared" ref="AX55:BB55" si="272">AX865</f>
        <v>10190364.220449999</v>
      </c>
      <c r="AY55" s="699">
        <f t="shared" ref="AY55:AY58" si="273">AX55/G55</f>
        <v>0.91142374330462739</v>
      </c>
      <c r="AZ55" s="95">
        <f t="shared" si="272"/>
        <v>1520358.8369499997</v>
      </c>
      <c r="BA55" s="699">
        <f t="shared" ref="BA55:BA56" si="274">AZ55/H55</f>
        <v>0.93357161386465171</v>
      </c>
      <c r="BB55" s="95">
        <f t="shared" si="272"/>
        <v>2749897.9749099999</v>
      </c>
      <c r="BC55" s="95">
        <f t="shared" ref="BC55:BM55" si="275">BC865</f>
        <v>715228.08000000007</v>
      </c>
      <c r="BD55" s="95" t="e">
        <f t="shared" si="275"/>
        <v>#REF!</v>
      </c>
      <c r="BE55" s="95" t="e">
        <f>BF55+BG55+BH55+BI55</f>
        <v>#REF!</v>
      </c>
      <c r="BF55" s="95" t="e">
        <f t="shared" ref="BF55:BI55" si="276">BF865</f>
        <v>#REF!</v>
      </c>
      <c r="BG55" s="95">
        <f t="shared" si="276"/>
        <v>54885.209869999999</v>
      </c>
      <c r="BH55" s="95" t="e">
        <f t="shared" si="276"/>
        <v>#REF!</v>
      </c>
      <c r="BI55" s="95" t="e">
        <f t="shared" si="276"/>
        <v>#REF!</v>
      </c>
      <c r="BJ55" s="95" t="e">
        <f t="shared" si="275"/>
        <v>#REF!</v>
      </c>
      <c r="BK55" s="95" t="e">
        <f t="shared" si="275"/>
        <v>#REF!</v>
      </c>
      <c r="BL55" s="95" t="e">
        <f t="shared" si="275"/>
        <v>#REF!</v>
      </c>
      <c r="BM55" s="95" t="e">
        <f t="shared" si="275"/>
        <v>#REF!</v>
      </c>
      <c r="BN55" s="95">
        <f>BO55+BP55+BQ55+BR55+BS55</f>
        <v>17489105.73088</v>
      </c>
      <c r="BO55" s="95">
        <f t="shared" ref="BO55:BR55" si="277">BO865</f>
        <v>6709939.1561000003</v>
      </c>
      <c r="BP55" s="95">
        <f t="shared" si="277"/>
        <v>600000</v>
      </c>
      <c r="BQ55" s="95">
        <f t="shared" si="277"/>
        <v>8373591.1034399997</v>
      </c>
      <c r="BR55" s="95">
        <f t="shared" si="277"/>
        <v>594475.47134000005</v>
      </c>
      <c r="BS55" s="95">
        <f>BS865</f>
        <v>1211100</v>
      </c>
      <c r="BT55" s="95">
        <f>BT56+BT57+BT58+BT59+BT60</f>
        <v>100920.50109999999</v>
      </c>
      <c r="BU55" s="95">
        <f>BV55+BW55+BX55+BY55+BZ55</f>
        <v>17590026.23198</v>
      </c>
      <c r="BV55" s="95">
        <f t="shared" ref="BV55:BZ55" si="278">BV865</f>
        <v>6709939.1561000003</v>
      </c>
      <c r="BW55" s="95">
        <f t="shared" si="278"/>
        <v>600000</v>
      </c>
      <c r="BX55" s="95">
        <f t="shared" si="278"/>
        <v>8373591.1034399997</v>
      </c>
      <c r="BY55" s="95">
        <f t="shared" si="278"/>
        <v>872661.56734000007</v>
      </c>
      <c r="BZ55" s="95">
        <f t="shared" si="278"/>
        <v>1033834.4051</v>
      </c>
      <c r="CE55" s="699">
        <f t="shared" ref="CE55:CE61" si="279">BB55/I55</f>
        <v>0.98339047703744054</v>
      </c>
    </row>
    <row r="56" spans="2:83" s="20" customFormat="1" ht="41.25" customHeight="1" x14ac:dyDescent="0.25">
      <c r="B56" s="200"/>
      <c r="C56" s="97" t="s">
        <v>272</v>
      </c>
      <c r="D56" s="185">
        <f>E56+F56+G56+H56+I56</f>
        <v>21970517.002950002</v>
      </c>
      <c r="E56" s="185">
        <f>E866</f>
        <v>8044511.1323900009</v>
      </c>
      <c r="F56" s="185">
        <f t="shared" ref="F56:I56" si="280">F866</f>
        <v>5034789.7820800003</v>
      </c>
      <c r="G56" s="185">
        <f t="shared" si="280"/>
        <v>4680201.79366</v>
      </c>
      <c r="H56" s="185">
        <f t="shared" si="280"/>
        <v>1628540.1295100001</v>
      </c>
      <c r="I56" s="185">
        <f t="shared" si="280"/>
        <v>2582474.1653100001</v>
      </c>
      <c r="J56" s="185">
        <f>J866</f>
        <v>-14123117.675209999</v>
      </c>
      <c r="K56" s="185">
        <f>M56+O56+Q56+S56+U56</f>
        <v>7847549.3277399996</v>
      </c>
      <c r="L56" s="699">
        <f t="shared" si="251"/>
        <v>0.3571854648065998</v>
      </c>
      <c r="M56" s="185">
        <f>M866</f>
        <v>2346651.3461000002</v>
      </c>
      <c r="N56" s="699">
        <f t="shared" si="253"/>
        <v>0.29170838444757263</v>
      </c>
      <c r="O56" s="98">
        <f>O866</f>
        <v>3434789.7820799998</v>
      </c>
      <c r="P56" s="699">
        <v>0</v>
      </c>
      <c r="Q56" s="98">
        <f t="shared" ref="Q56:U56" si="281">Q866</f>
        <v>1024361.37926</v>
      </c>
      <c r="R56" s="699">
        <f t="shared" si="254"/>
        <v>0.21887119923923865</v>
      </c>
      <c r="S56" s="98">
        <f t="shared" si="281"/>
        <v>865954.02729999996</v>
      </c>
      <c r="T56" s="699">
        <f t="shared" si="255"/>
        <v>0.53173637640759319</v>
      </c>
      <c r="U56" s="98">
        <f t="shared" si="281"/>
        <v>175792.79300000001</v>
      </c>
      <c r="V56" s="98" t="e">
        <f t="shared" ref="V56:W56" si="282">V866</f>
        <v>#REF!</v>
      </c>
      <c r="W56" s="98" t="e">
        <f t="shared" si="282"/>
        <v>#REF!</v>
      </c>
      <c r="X56" s="98" t="e">
        <f t="shared" ref="X56:Y56" si="283">X866</f>
        <v>#REF!</v>
      </c>
      <c r="Y56" s="98" t="e">
        <f t="shared" si="283"/>
        <v>#REF!</v>
      </c>
      <c r="Z56" s="98" t="e">
        <f t="shared" si="258"/>
        <v>#REF!</v>
      </c>
      <c r="AA56" s="98" t="e">
        <f t="shared" ref="AA56:AC56" si="284">AA866</f>
        <v>#REF!</v>
      </c>
      <c r="AB56" s="98">
        <f t="shared" si="284"/>
        <v>1628540.1295100001</v>
      </c>
      <c r="AC56" s="98" t="e">
        <f t="shared" si="284"/>
        <v>#REF!</v>
      </c>
      <c r="AD56" s="699">
        <f t="shared" si="260"/>
        <v>6.8071462383399228E-2</v>
      </c>
      <c r="AE56" s="185">
        <f>AG56+AI56+AK56+AM56+AO56</f>
        <v>5764839.6099599991</v>
      </c>
      <c r="AF56" s="699">
        <f t="shared" si="261"/>
        <v>0.26238980216924113</v>
      </c>
      <c r="AG56" s="185">
        <f>AG866</f>
        <v>1654650.0287299999</v>
      </c>
      <c r="AH56" s="699">
        <f t="shared" si="263"/>
        <v>0.20568683435191024</v>
      </c>
      <c r="AI56" s="98">
        <f>AI866</f>
        <v>2003052.1220999998</v>
      </c>
      <c r="AJ56" s="699">
        <f t="shared" si="12"/>
        <v>0.39784225534685341</v>
      </c>
      <c r="AK56" s="98">
        <f t="shared" ref="AK56:AM56" si="285">AK866</f>
        <v>1235992.25761</v>
      </c>
      <c r="AL56" s="699">
        <f t="shared" si="266"/>
        <v>0.26408952265355901</v>
      </c>
      <c r="AM56" s="98">
        <f t="shared" si="285"/>
        <v>715228.08000000007</v>
      </c>
      <c r="AN56" s="699">
        <f t="shared" si="267"/>
        <v>0.43918357738915526</v>
      </c>
      <c r="AO56" s="98">
        <f t="shared" si="265"/>
        <v>155917.12151999999</v>
      </c>
      <c r="AP56" s="98">
        <f>AP866</f>
        <v>13944622.263969997</v>
      </c>
      <c r="AQ56" s="699">
        <f t="shared" si="268"/>
        <v>6.0375094401489859E-2</v>
      </c>
      <c r="AR56" s="185">
        <f>AT56+AV56+AX56+AZ56+BB56</f>
        <v>20343263.451469999</v>
      </c>
      <c r="AS56" s="699">
        <f t="shared" si="269"/>
        <v>0.92593467184857281</v>
      </c>
      <c r="AT56" s="185">
        <f>AT866</f>
        <v>7302207.6677599996</v>
      </c>
      <c r="AU56" s="699">
        <f t="shared" si="17"/>
        <v>0.90772547238560852</v>
      </c>
      <c r="AV56" s="98">
        <f>AV866</f>
        <v>5034789.7820800003</v>
      </c>
      <c r="AW56" s="699">
        <f t="shared" si="271"/>
        <v>1</v>
      </c>
      <c r="AX56" s="185">
        <f t="shared" ref="AX56:BB56" si="286">AX866</f>
        <v>3949728.93781</v>
      </c>
      <c r="AY56" s="699">
        <f t="shared" si="273"/>
        <v>0.84392278622696792</v>
      </c>
      <c r="AZ56" s="98">
        <f t="shared" si="286"/>
        <v>1520358.8369499997</v>
      </c>
      <c r="BA56" s="699">
        <f t="shared" si="274"/>
        <v>0.93357161386465171</v>
      </c>
      <c r="BB56" s="98">
        <f t="shared" si="286"/>
        <v>2536178.2268699999</v>
      </c>
      <c r="BC56" s="98">
        <f t="shared" ref="BC56:BD56" si="287">BC866</f>
        <v>715228.08000000007</v>
      </c>
      <c r="BD56" s="98" t="e">
        <f t="shared" si="287"/>
        <v>#REF!</v>
      </c>
      <c r="BE56" s="98" t="e">
        <f>BF56+BG56+BH56+BI56</f>
        <v>#REF!</v>
      </c>
      <c r="BF56" s="98" t="e">
        <f>BF866</f>
        <v>#REF!</v>
      </c>
      <c r="BG56" s="98">
        <f t="shared" ref="BG56:BI56" si="288">BG866</f>
        <v>54885.209869999999</v>
      </c>
      <c r="BH56" s="98" t="e">
        <f t="shared" si="288"/>
        <v>#REF!</v>
      </c>
      <c r="BI56" s="98" t="e">
        <f t="shared" si="288"/>
        <v>#REF!</v>
      </c>
      <c r="BJ56" s="98" t="e">
        <f t="shared" ref="BJ56:BM56" si="289">BJ866</f>
        <v>#REF!</v>
      </c>
      <c r="BK56" s="98" t="e">
        <f t="shared" si="289"/>
        <v>#REF!</v>
      </c>
      <c r="BL56" s="98" t="e">
        <f t="shared" si="289"/>
        <v>#REF!</v>
      </c>
      <c r="BM56" s="98" t="e">
        <f t="shared" si="289"/>
        <v>#REF!</v>
      </c>
      <c r="BN56" s="98">
        <f>BO56+BP56+BQ56+BR56+BS56</f>
        <v>9346414.430879999</v>
      </c>
      <c r="BO56" s="98">
        <f>BO866</f>
        <v>3085723.1561000003</v>
      </c>
      <c r="BP56" s="98">
        <f>BP866</f>
        <v>600000</v>
      </c>
      <c r="BQ56" s="98">
        <f t="shared" ref="BQ56:BS56" si="290">BQ866</f>
        <v>3855115.8034399999</v>
      </c>
      <c r="BR56" s="98">
        <f t="shared" si="290"/>
        <v>594475.47134000005</v>
      </c>
      <c r="BS56" s="98">
        <f t="shared" si="290"/>
        <v>1211100</v>
      </c>
      <c r="BT56" s="98">
        <f>BT866</f>
        <v>100920.50109999999</v>
      </c>
      <c r="BU56" s="98">
        <f>BV56+BW56+BX56+BY56+BZ56</f>
        <v>9447334.9319799989</v>
      </c>
      <c r="BV56" s="98">
        <f>BV866</f>
        <v>3085723.1561000003</v>
      </c>
      <c r="BW56" s="98">
        <f>BW866</f>
        <v>600000</v>
      </c>
      <c r="BX56" s="98">
        <f t="shared" ref="BX56:BZ56" si="291">BX866</f>
        <v>3855115.8034399999</v>
      </c>
      <c r="BY56" s="98">
        <f t="shared" si="291"/>
        <v>872661.56734000007</v>
      </c>
      <c r="BZ56" s="98">
        <f t="shared" si="291"/>
        <v>1033834.4051</v>
      </c>
      <c r="CE56" s="699">
        <f t="shared" si="279"/>
        <v>0.98207302939874996</v>
      </c>
    </row>
    <row r="57" spans="2:83" s="23" customFormat="1" ht="46.5" customHeight="1" x14ac:dyDescent="0.25">
      <c r="B57" s="201"/>
      <c r="C57" s="101" t="s">
        <v>273</v>
      </c>
      <c r="D57" s="167">
        <f t="shared" ref="D57:D61" si="292">E57+G57+H57+I57</f>
        <v>5207584.5</v>
      </c>
      <c r="E57" s="167">
        <f>E867</f>
        <v>2412182.8573100003</v>
      </c>
      <c r="F57" s="167">
        <f t="shared" ref="F57:I57" si="293">F867</f>
        <v>0</v>
      </c>
      <c r="G57" s="167">
        <f t="shared" si="293"/>
        <v>2795401.6426900001</v>
      </c>
      <c r="H57" s="167">
        <f t="shared" si="293"/>
        <v>0</v>
      </c>
      <c r="I57" s="167">
        <f t="shared" si="293"/>
        <v>0</v>
      </c>
      <c r="J57" s="167">
        <f>J867</f>
        <v>-4761794.1373100001</v>
      </c>
      <c r="K57" s="167">
        <f t="shared" ref="K57:K61" si="294">M57+Q57+S57+U57</f>
        <v>445790.36269000004</v>
      </c>
      <c r="L57" s="739">
        <f t="shared" si="251"/>
        <v>8.5604057445443277E-2</v>
      </c>
      <c r="M57" s="167">
        <f>M867</f>
        <v>95548.743369999997</v>
      </c>
      <c r="N57" s="739">
        <f t="shared" si="253"/>
        <v>3.961090390823576E-2</v>
      </c>
      <c r="O57" s="102">
        <f t="shared" ref="O57" si="295">O867</f>
        <v>0</v>
      </c>
      <c r="P57" s="739">
        <v>0</v>
      </c>
      <c r="Q57" s="102">
        <f t="shared" ref="Q57:U57" si="296">Q867</f>
        <v>350241.61932000006</v>
      </c>
      <c r="R57" s="739">
        <f t="shared" si="254"/>
        <v>0.12529205605780658</v>
      </c>
      <c r="S57" s="102">
        <f t="shared" si="296"/>
        <v>0</v>
      </c>
      <c r="T57" s="739">
        <v>0</v>
      </c>
      <c r="U57" s="102">
        <f t="shared" si="296"/>
        <v>0</v>
      </c>
      <c r="V57" s="102" t="e">
        <f t="shared" ref="V57:W57" si="297">V867</f>
        <v>#REF!</v>
      </c>
      <c r="W57" s="102" t="e">
        <f t="shared" si="297"/>
        <v>#REF!</v>
      </c>
      <c r="X57" s="102" t="e">
        <f t="shared" ref="X57:Y57" si="298">X867</f>
        <v>#REF!</v>
      </c>
      <c r="Y57" s="102" t="e">
        <f t="shared" si="298"/>
        <v>#REF!</v>
      </c>
      <c r="Z57" s="102" t="e">
        <f t="shared" si="258"/>
        <v>#REF!</v>
      </c>
      <c r="AA57" s="102" t="e">
        <f t="shared" ref="AA57:AC57" si="299">AA867</f>
        <v>#REF!</v>
      </c>
      <c r="AB57" s="102">
        <f t="shared" si="299"/>
        <v>0</v>
      </c>
      <c r="AC57" s="102">
        <f t="shared" si="299"/>
        <v>0</v>
      </c>
      <c r="AD57" s="739">
        <v>0</v>
      </c>
      <c r="AE57" s="167">
        <f t="shared" ref="AE57:AE61" si="300">AG57+AK57+AM57+AO57</f>
        <v>707095.67638999992</v>
      </c>
      <c r="AF57" s="739">
        <f t="shared" si="261"/>
        <v>0.13578189204419053</v>
      </c>
      <c r="AG57" s="167">
        <f>AG867</f>
        <v>169226.02486999999</v>
      </c>
      <c r="AH57" s="739">
        <f t="shared" si="263"/>
        <v>7.0154724944325397E-2</v>
      </c>
      <c r="AI57" s="102">
        <f t="shared" ref="AI57" si="301">AI867</f>
        <v>0</v>
      </c>
      <c r="AJ57" s="739">
        <v>0</v>
      </c>
      <c r="AK57" s="102">
        <f t="shared" ref="AK57:AO57" si="302">AK867</f>
        <v>537869.65151999996</v>
      </c>
      <c r="AL57" s="739">
        <f t="shared" si="266"/>
        <v>0.19241229714754365</v>
      </c>
      <c r="AM57" s="102">
        <f t="shared" si="302"/>
        <v>0</v>
      </c>
      <c r="AN57" s="739">
        <v>0</v>
      </c>
      <c r="AO57" s="102">
        <f t="shared" si="302"/>
        <v>0</v>
      </c>
      <c r="AP57" s="102">
        <f>AP867</f>
        <v>4320159.8856700007</v>
      </c>
      <c r="AQ57" s="739">
        <v>0</v>
      </c>
      <c r="AR57" s="167">
        <f t="shared" ref="AR57:AR61" si="303">AT57+AX57+AZ57+BB57</f>
        <v>4971430.8030900005</v>
      </c>
      <c r="AS57" s="739">
        <f t="shared" si="269"/>
        <v>0.95465197023495263</v>
      </c>
      <c r="AT57" s="167">
        <f>AT867</f>
        <v>2412182.8573100003</v>
      </c>
      <c r="AU57" s="739">
        <f t="shared" si="17"/>
        <v>1</v>
      </c>
      <c r="AV57" s="102">
        <f>AV867</f>
        <v>0</v>
      </c>
      <c r="AW57" s="739">
        <v>0</v>
      </c>
      <c r="AX57" s="167">
        <f t="shared" ref="AX57:BB57" si="304">AX867</f>
        <v>2559247.9457799997</v>
      </c>
      <c r="AY57" s="739">
        <f t="shared" si="273"/>
        <v>0.9155206560289666</v>
      </c>
      <c r="AZ57" s="102">
        <f t="shared" si="304"/>
        <v>0</v>
      </c>
      <c r="BA57" s="739">
        <v>0</v>
      </c>
      <c r="BB57" s="102">
        <f t="shared" si="304"/>
        <v>0</v>
      </c>
      <c r="BC57" s="102">
        <f t="shared" ref="BC57:BM57" si="305">BC867</f>
        <v>0</v>
      </c>
      <c r="BD57" s="102">
        <f t="shared" si="305"/>
        <v>0</v>
      </c>
      <c r="BE57" s="102">
        <f t="shared" ref="BE57:BE61" si="306">BF57+BG57+BH57+BI57</f>
        <v>0</v>
      </c>
      <c r="BF57" s="102">
        <f>BF867</f>
        <v>0</v>
      </c>
      <c r="BG57" s="102">
        <f t="shared" ref="BG57:BI57" si="307">BG867</f>
        <v>0</v>
      </c>
      <c r="BH57" s="102">
        <f t="shared" si="307"/>
        <v>0</v>
      </c>
      <c r="BI57" s="102">
        <f t="shared" si="307"/>
        <v>0</v>
      </c>
      <c r="BJ57" s="102" t="e">
        <f t="shared" si="305"/>
        <v>#REF!</v>
      </c>
      <c r="BK57" s="102" t="e">
        <f t="shared" si="305"/>
        <v>#REF!</v>
      </c>
      <c r="BL57" s="102" t="e">
        <f t="shared" si="305"/>
        <v>#REF!</v>
      </c>
      <c r="BM57" s="102" t="e">
        <f t="shared" si="305"/>
        <v>#REF!</v>
      </c>
      <c r="BN57" s="102">
        <f t="shared" ref="BN57:BN61" si="308">BO57+BQ57+BR57+BS57</f>
        <v>7642691.2999999998</v>
      </c>
      <c r="BO57" s="102">
        <f>BO867</f>
        <v>3124216</v>
      </c>
      <c r="BP57" s="102">
        <f>BP867</f>
        <v>0</v>
      </c>
      <c r="BQ57" s="102">
        <f t="shared" ref="BQ57:BS57" si="309">BQ867</f>
        <v>4518475.3</v>
      </c>
      <c r="BR57" s="102">
        <f t="shared" si="309"/>
        <v>0</v>
      </c>
      <c r="BS57" s="102">
        <f t="shared" si="309"/>
        <v>0</v>
      </c>
      <c r="BT57" s="102">
        <f>BT867</f>
        <v>0</v>
      </c>
      <c r="BU57" s="102">
        <f t="shared" ref="BU57:BU61" si="310">BV57+BX57+BY57+BZ57</f>
        <v>7642691.2999999998</v>
      </c>
      <c r="BV57" s="102">
        <f>BV867</f>
        <v>3124216</v>
      </c>
      <c r="BW57" s="102">
        <f>BW867</f>
        <v>0</v>
      </c>
      <c r="BX57" s="102">
        <f t="shared" ref="BX57:BZ57" si="311">BX867</f>
        <v>4518475.3</v>
      </c>
      <c r="BY57" s="102">
        <f t="shared" si="311"/>
        <v>0</v>
      </c>
      <c r="BZ57" s="102">
        <f t="shared" si="311"/>
        <v>0</v>
      </c>
      <c r="CE57" s="739">
        <v>0</v>
      </c>
    </row>
    <row r="58" spans="2:83" s="193" customFormat="1" ht="46.5" customHeight="1" x14ac:dyDescent="0.25">
      <c r="B58" s="202"/>
      <c r="C58" s="941" t="s">
        <v>274</v>
      </c>
      <c r="D58" s="235">
        <f t="shared" si="292"/>
        <v>3705106.19</v>
      </c>
      <c r="E58" s="235">
        <f>E840</f>
        <v>0</v>
      </c>
      <c r="F58" s="235">
        <f t="shared" ref="F58:I58" si="312">F840</f>
        <v>0</v>
      </c>
      <c r="G58" s="235">
        <f t="shared" si="312"/>
        <v>3705106.19</v>
      </c>
      <c r="H58" s="235">
        <f t="shared" si="312"/>
        <v>0</v>
      </c>
      <c r="I58" s="235">
        <f t="shared" si="312"/>
        <v>0</v>
      </c>
      <c r="J58" s="235">
        <f>J774</f>
        <v>-3705106.19</v>
      </c>
      <c r="K58" s="235">
        <f t="shared" si="294"/>
        <v>0</v>
      </c>
      <c r="L58" s="823">
        <f t="shared" si="251"/>
        <v>0</v>
      </c>
      <c r="M58" s="235">
        <f>M840</f>
        <v>0</v>
      </c>
      <c r="N58" s="823">
        <v>0</v>
      </c>
      <c r="O58" s="194">
        <f t="shared" ref="O58" si="313">O840</f>
        <v>0</v>
      </c>
      <c r="P58" s="823">
        <v>0</v>
      </c>
      <c r="Q58" s="194">
        <f t="shared" ref="Q58:U58" si="314">Q840</f>
        <v>0</v>
      </c>
      <c r="R58" s="823">
        <f t="shared" si="254"/>
        <v>0</v>
      </c>
      <c r="S58" s="194">
        <f t="shared" si="314"/>
        <v>0</v>
      </c>
      <c r="T58" s="823">
        <v>0</v>
      </c>
      <c r="U58" s="194">
        <f t="shared" si="314"/>
        <v>0</v>
      </c>
      <c r="V58" s="194">
        <f t="shared" ref="V58:W58" si="315">V538</f>
        <v>0</v>
      </c>
      <c r="W58" s="194">
        <f t="shared" si="315"/>
        <v>0</v>
      </c>
      <c r="X58" s="194">
        <f t="shared" ref="X58:Y58" si="316">X538</f>
        <v>0</v>
      </c>
      <c r="Y58" s="194">
        <f t="shared" si="316"/>
        <v>0</v>
      </c>
      <c r="Z58" s="194">
        <f t="shared" si="258"/>
        <v>0</v>
      </c>
      <c r="AA58" s="194">
        <f t="shared" ref="AA58:AC58" si="317">AA538</f>
        <v>0</v>
      </c>
      <c r="AB58" s="194">
        <f t="shared" si="317"/>
        <v>0</v>
      </c>
      <c r="AC58" s="194">
        <f t="shared" si="317"/>
        <v>0</v>
      </c>
      <c r="AD58" s="823">
        <v>0</v>
      </c>
      <c r="AE58" s="235">
        <f t="shared" si="300"/>
        <v>359495.91245</v>
      </c>
      <c r="AF58" s="823">
        <f t="shared" si="261"/>
        <v>9.7027154962595022E-2</v>
      </c>
      <c r="AG58" s="235">
        <f>AG840</f>
        <v>0</v>
      </c>
      <c r="AH58" s="823">
        <v>0</v>
      </c>
      <c r="AI58" s="194">
        <f t="shared" ref="AI58" si="318">AI840</f>
        <v>0</v>
      </c>
      <c r="AJ58" s="823">
        <v>0</v>
      </c>
      <c r="AK58" s="194">
        <f t="shared" ref="AK58:AO58" si="319">AK840</f>
        <v>359495.91245</v>
      </c>
      <c r="AL58" s="823">
        <f t="shared" si="266"/>
        <v>9.7027154962595022E-2</v>
      </c>
      <c r="AM58" s="194">
        <f t="shared" si="319"/>
        <v>0</v>
      </c>
      <c r="AN58" s="823">
        <v>0</v>
      </c>
      <c r="AO58" s="194">
        <f t="shared" si="319"/>
        <v>0</v>
      </c>
      <c r="AP58" s="194">
        <f>AP774</f>
        <v>3321891.42441</v>
      </c>
      <c r="AQ58" s="823">
        <v>0</v>
      </c>
      <c r="AR58" s="235">
        <f t="shared" si="303"/>
        <v>3681387.3368600002</v>
      </c>
      <c r="AS58" s="823">
        <f t="shared" si="269"/>
        <v>0.99359833377946993</v>
      </c>
      <c r="AT58" s="235">
        <f>AT840</f>
        <v>0</v>
      </c>
      <c r="AU58" s="823">
        <v>0</v>
      </c>
      <c r="AV58" s="194"/>
      <c r="AW58" s="823">
        <v>0</v>
      </c>
      <c r="AX58" s="235">
        <f t="shared" ref="AX58:BB58" si="320">AX840</f>
        <v>3681387.3368600002</v>
      </c>
      <c r="AY58" s="823">
        <f t="shared" si="273"/>
        <v>0.99359833377946993</v>
      </c>
      <c r="AZ58" s="194">
        <f t="shared" si="320"/>
        <v>0</v>
      </c>
      <c r="BA58" s="823">
        <v>0</v>
      </c>
      <c r="BB58" s="194">
        <f t="shared" si="320"/>
        <v>0</v>
      </c>
      <c r="BC58" s="194">
        <f t="shared" ref="BC58:BM58" si="321">BC538</f>
        <v>0</v>
      </c>
      <c r="BD58" s="194">
        <f t="shared" si="321"/>
        <v>0</v>
      </c>
      <c r="BE58" s="194">
        <f t="shared" si="306"/>
        <v>0</v>
      </c>
      <c r="BF58" s="194">
        <f>BF840</f>
        <v>0</v>
      </c>
      <c r="BG58" s="194">
        <f t="shared" ref="BG58:BI58" si="322">BG840</f>
        <v>0</v>
      </c>
      <c r="BH58" s="194">
        <f t="shared" si="322"/>
        <v>0</v>
      </c>
      <c r="BI58" s="194">
        <f t="shared" si="322"/>
        <v>0</v>
      </c>
      <c r="BJ58" s="194">
        <f t="shared" si="321"/>
        <v>0</v>
      </c>
      <c r="BK58" s="194">
        <f t="shared" si="321"/>
        <v>0</v>
      </c>
      <c r="BL58" s="194">
        <f t="shared" si="321"/>
        <v>0</v>
      </c>
      <c r="BM58" s="194">
        <f t="shared" si="321"/>
        <v>0</v>
      </c>
      <c r="BN58" s="194">
        <f t="shared" si="308"/>
        <v>0</v>
      </c>
      <c r="BO58" s="194">
        <f>BO840</f>
        <v>0</v>
      </c>
      <c r="BP58" s="194"/>
      <c r="BQ58" s="194">
        <f t="shared" ref="BQ58:BS58" si="323">BQ840</f>
        <v>0</v>
      </c>
      <c r="BR58" s="194">
        <f t="shared" si="323"/>
        <v>0</v>
      </c>
      <c r="BS58" s="194">
        <f t="shared" si="323"/>
        <v>0</v>
      </c>
      <c r="BT58" s="194">
        <f>BT774</f>
        <v>0</v>
      </c>
      <c r="BU58" s="194">
        <f t="shared" si="310"/>
        <v>0</v>
      </c>
      <c r="BV58" s="194">
        <f>BV840</f>
        <v>0</v>
      </c>
      <c r="BW58" s="194"/>
      <c r="BX58" s="194">
        <f t="shared" ref="BX58:BZ58" si="324">BX840</f>
        <v>0</v>
      </c>
      <c r="BY58" s="194">
        <f t="shared" si="324"/>
        <v>0</v>
      </c>
      <c r="BZ58" s="194">
        <f t="shared" si="324"/>
        <v>0</v>
      </c>
      <c r="CE58" s="823">
        <v>0</v>
      </c>
    </row>
    <row r="59" spans="2:83" s="42" customFormat="1" ht="46.5" customHeight="1" x14ac:dyDescent="0.25">
      <c r="B59" s="324"/>
      <c r="C59" s="97" t="s">
        <v>275</v>
      </c>
      <c r="D59" s="844">
        <f t="shared" si="292"/>
        <v>150</v>
      </c>
      <c r="E59" s="844">
        <f>E870</f>
        <v>0</v>
      </c>
      <c r="F59" s="844">
        <f t="shared" ref="F59:H59" si="325">F870</f>
        <v>0</v>
      </c>
      <c r="G59" s="844">
        <f t="shared" si="325"/>
        <v>0</v>
      </c>
      <c r="H59" s="844">
        <f t="shared" si="325"/>
        <v>0</v>
      </c>
      <c r="I59" s="844">
        <f t="shared" ref="I59" si="326">I870</f>
        <v>150</v>
      </c>
      <c r="J59" s="844">
        <f>K59-I59</f>
        <v>-150</v>
      </c>
      <c r="K59" s="844">
        <f>O59+U59</f>
        <v>0</v>
      </c>
      <c r="L59" s="699">
        <f t="shared" si="251"/>
        <v>0</v>
      </c>
      <c r="M59" s="963">
        <f>M860</f>
        <v>0</v>
      </c>
      <c r="N59" s="699">
        <v>0</v>
      </c>
      <c r="O59" s="114">
        <f t="shared" ref="O59" si="327">O870</f>
        <v>0</v>
      </c>
      <c r="P59" s="699">
        <v>0</v>
      </c>
      <c r="Q59" s="114">
        <f t="shared" ref="Q59:U59" si="328">Q870</f>
        <v>0</v>
      </c>
      <c r="R59" s="699" t="e">
        <f t="shared" si="254"/>
        <v>#DIV/0!</v>
      </c>
      <c r="S59" s="114">
        <f t="shared" si="328"/>
        <v>0</v>
      </c>
      <c r="T59" s="699">
        <v>0</v>
      </c>
      <c r="U59" s="114">
        <f t="shared" si="328"/>
        <v>0</v>
      </c>
      <c r="V59" s="114"/>
      <c r="W59" s="114"/>
      <c r="X59" s="114">
        <v>0</v>
      </c>
      <c r="Y59" s="114">
        <f>Y858</f>
        <v>0</v>
      </c>
      <c r="Z59" s="114">
        <f t="shared" si="258"/>
        <v>150</v>
      </c>
      <c r="AA59" s="114">
        <v>0</v>
      </c>
      <c r="AB59" s="114">
        <v>0</v>
      </c>
      <c r="AC59" s="114">
        <f>AC858</f>
        <v>150</v>
      </c>
      <c r="AD59" s="699">
        <f t="shared" si="260"/>
        <v>0</v>
      </c>
      <c r="AE59" s="963">
        <f t="shared" si="300"/>
        <v>0</v>
      </c>
      <c r="AF59" s="699">
        <f t="shared" si="261"/>
        <v>0</v>
      </c>
      <c r="AG59" s="963">
        <f>AG870</f>
        <v>0</v>
      </c>
      <c r="AH59" s="699">
        <v>0</v>
      </c>
      <c r="AI59" s="114">
        <f t="shared" ref="AI59" si="329">AI870</f>
        <v>0</v>
      </c>
      <c r="AJ59" s="699">
        <v>0</v>
      </c>
      <c r="AK59" s="114">
        <f t="shared" ref="AK59:AO59" si="330">AK870</f>
        <v>0</v>
      </c>
      <c r="AL59" s="699">
        <v>0</v>
      </c>
      <c r="AM59" s="114">
        <f t="shared" si="330"/>
        <v>0</v>
      </c>
      <c r="AN59" s="699">
        <v>0</v>
      </c>
      <c r="AO59" s="114">
        <f t="shared" si="330"/>
        <v>0</v>
      </c>
      <c r="AP59" s="114">
        <f>AP870</f>
        <v>0</v>
      </c>
      <c r="AQ59" s="699">
        <f t="shared" si="268"/>
        <v>0</v>
      </c>
      <c r="AR59" s="844">
        <f t="shared" si="303"/>
        <v>0</v>
      </c>
      <c r="AS59" s="699">
        <f t="shared" si="269"/>
        <v>0</v>
      </c>
      <c r="AT59" s="963">
        <f>AT870</f>
        <v>0</v>
      </c>
      <c r="AU59" s="699">
        <v>0</v>
      </c>
      <c r="AV59" s="114"/>
      <c r="AW59" s="699">
        <v>0</v>
      </c>
      <c r="AX59" s="963">
        <f t="shared" ref="AX59:BB59" si="331">AX870</f>
        <v>0</v>
      </c>
      <c r="AY59" s="699">
        <v>0</v>
      </c>
      <c r="AZ59" s="114">
        <f t="shared" si="331"/>
        <v>0</v>
      </c>
      <c r="BA59" s="699">
        <v>0</v>
      </c>
      <c r="BB59" s="114">
        <f t="shared" si="331"/>
        <v>0</v>
      </c>
      <c r="BC59" s="114">
        <v>0</v>
      </c>
      <c r="BD59" s="114">
        <f>BD858</f>
        <v>0</v>
      </c>
      <c r="BE59" s="114">
        <f t="shared" si="306"/>
        <v>0</v>
      </c>
      <c r="BF59" s="114">
        <f>BF870</f>
        <v>0</v>
      </c>
      <c r="BG59" s="114">
        <f t="shared" ref="BG59:BI59" si="332">BG870</f>
        <v>0</v>
      </c>
      <c r="BH59" s="114">
        <f t="shared" si="332"/>
        <v>0</v>
      </c>
      <c r="BI59" s="114">
        <f t="shared" si="332"/>
        <v>0</v>
      </c>
      <c r="BJ59" s="114"/>
      <c r="BK59" s="114"/>
      <c r="BL59" s="114">
        <v>0</v>
      </c>
      <c r="BM59" s="114">
        <f>BM858</f>
        <v>0</v>
      </c>
      <c r="BN59" s="114">
        <f t="shared" si="308"/>
        <v>0</v>
      </c>
      <c r="BO59" s="114">
        <f>BO870</f>
        <v>0</v>
      </c>
      <c r="BP59" s="114"/>
      <c r="BQ59" s="114">
        <f t="shared" ref="BQ59:BS59" si="333">BQ870</f>
        <v>0</v>
      </c>
      <c r="BR59" s="114">
        <f t="shared" si="333"/>
        <v>0</v>
      </c>
      <c r="BS59" s="114">
        <f t="shared" si="333"/>
        <v>0</v>
      </c>
      <c r="BT59" s="114">
        <f>BT870</f>
        <v>0</v>
      </c>
      <c r="BU59" s="114">
        <f t="shared" si="310"/>
        <v>0</v>
      </c>
      <c r="BV59" s="114">
        <f>BV870</f>
        <v>0</v>
      </c>
      <c r="BW59" s="114"/>
      <c r="BX59" s="114">
        <f t="shared" ref="BX59:BZ59" si="334">BX870</f>
        <v>0</v>
      </c>
      <c r="BY59" s="114">
        <f t="shared" si="334"/>
        <v>0</v>
      </c>
      <c r="BZ59" s="114">
        <f t="shared" si="334"/>
        <v>0</v>
      </c>
      <c r="CE59" s="699">
        <f t="shared" si="279"/>
        <v>0</v>
      </c>
    </row>
    <row r="60" spans="2:83" s="952" customFormat="1" ht="45.75" customHeight="1" x14ac:dyDescent="0.25">
      <c r="B60" s="947"/>
      <c r="C60" s="948" t="s">
        <v>416</v>
      </c>
      <c r="D60" s="949">
        <f t="shared" si="292"/>
        <v>500000</v>
      </c>
      <c r="E60" s="949">
        <f>E869</f>
        <v>286280.25196000002</v>
      </c>
      <c r="F60" s="949">
        <f t="shared" ref="F60:H60" si="335">F869</f>
        <v>0</v>
      </c>
      <c r="G60" s="949">
        <f t="shared" si="335"/>
        <v>0</v>
      </c>
      <c r="H60" s="949">
        <f t="shared" si="335"/>
        <v>0</v>
      </c>
      <c r="I60" s="949">
        <f t="shared" ref="I60" si="336">I869</f>
        <v>213719.74804000001</v>
      </c>
      <c r="J60" s="949">
        <f>J869</f>
        <v>-316212.96961999999</v>
      </c>
      <c r="K60" s="949">
        <f t="shared" si="294"/>
        <v>183787.03038000001</v>
      </c>
      <c r="L60" s="950">
        <f t="shared" si="251"/>
        <v>0.36757406076000004</v>
      </c>
      <c r="M60" s="949">
        <f>M869</f>
        <v>152992.36848</v>
      </c>
      <c r="N60" s="950">
        <f t="shared" si="253"/>
        <v>0.53441467733993953</v>
      </c>
      <c r="O60" s="951">
        <f t="shared" ref="O60" si="337">O869</f>
        <v>0</v>
      </c>
      <c r="P60" s="950">
        <v>0</v>
      </c>
      <c r="Q60" s="951">
        <f t="shared" ref="Q60:U60" si="338">Q869</f>
        <v>0</v>
      </c>
      <c r="R60" s="950" t="e">
        <f t="shared" si="254"/>
        <v>#DIV/0!</v>
      </c>
      <c r="S60" s="951">
        <f t="shared" si="338"/>
        <v>0</v>
      </c>
      <c r="T60" s="950">
        <v>0</v>
      </c>
      <c r="U60" s="951">
        <f t="shared" si="338"/>
        <v>30794.661899999999</v>
      </c>
      <c r="V60" s="951">
        <f t="shared" ref="V60:AC60" si="339">V762</f>
        <v>0</v>
      </c>
      <c r="W60" s="951">
        <f t="shared" si="339"/>
        <v>0</v>
      </c>
      <c r="X60" s="951">
        <f t="shared" si="339"/>
        <v>0</v>
      </c>
      <c r="Y60" s="951">
        <f t="shared" si="339"/>
        <v>0</v>
      </c>
      <c r="Z60" s="951">
        <f t="shared" si="339"/>
        <v>346117.6</v>
      </c>
      <c r="AA60" s="951">
        <f t="shared" si="339"/>
        <v>346117.6</v>
      </c>
      <c r="AB60" s="951">
        <f t="shared" si="339"/>
        <v>0</v>
      </c>
      <c r="AC60" s="951">
        <f t="shared" si="339"/>
        <v>0</v>
      </c>
      <c r="AD60" s="950">
        <f t="shared" si="260"/>
        <v>0.14408898654623362</v>
      </c>
      <c r="AE60" s="949">
        <f t="shared" si="300"/>
        <v>148047.69848999998</v>
      </c>
      <c r="AF60" s="950">
        <f t="shared" si="261"/>
        <v>0.29609539697999998</v>
      </c>
      <c r="AG60" s="949">
        <f>AG869</f>
        <v>131993.02778999999</v>
      </c>
      <c r="AH60" s="950">
        <f t="shared" si="263"/>
        <v>0.46106228734367077</v>
      </c>
      <c r="AI60" s="951">
        <f t="shared" ref="AI60" si="340">AI869</f>
        <v>0</v>
      </c>
      <c r="AJ60" s="950">
        <v>0</v>
      </c>
      <c r="AK60" s="951">
        <f t="shared" ref="AK60:AO60" si="341">AK869</f>
        <v>0</v>
      </c>
      <c r="AL60" s="950">
        <v>0</v>
      </c>
      <c r="AM60" s="951">
        <f t="shared" si="341"/>
        <v>0</v>
      </c>
      <c r="AN60" s="950">
        <v>0</v>
      </c>
      <c r="AO60" s="951">
        <f t="shared" si="341"/>
        <v>16054.670700000001</v>
      </c>
      <c r="AP60" s="951">
        <f>AP869</f>
        <v>351952.30151000002</v>
      </c>
      <c r="AQ60" s="950">
        <f t="shared" si="268"/>
        <v>7.5120202261305266E-2</v>
      </c>
      <c r="AR60" s="949">
        <f t="shared" si="303"/>
        <v>500000</v>
      </c>
      <c r="AS60" s="950">
        <f t="shared" si="269"/>
        <v>1</v>
      </c>
      <c r="AT60" s="949">
        <f>AT869</f>
        <v>286280.25196000002</v>
      </c>
      <c r="AU60" s="950">
        <f t="shared" si="17"/>
        <v>1</v>
      </c>
      <c r="AV60" s="951"/>
      <c r="AW60" s="950">
        <v>0</v>
      </c>
      <c r="AX60" s="949">
        <f t="shared" ref="AX60:BB60" si="342">AX869</f>
        <v>0</v>
      </c>
      <c r="AY60" s="950">
        <v>0</v>
      </c>
      <c r="AZ60" s="951">
        <f t="shared" si="342"/>
        <v>0</v>
      </c>
      <c r="BA60" s="950">
        <v>0</v>
      </c>
      <c r="BB60" s="951">
        <f t="shared" si="342"/>
        <v>213719.74804000001</v>
      </c>
      <c r="BC60" s="951">
        <f t="shared" ref="BC60:BD60" si="343">BC762</f>
        <v>0</v>
      </c>
      <c r="BD60" s="951">
        <f t="shared" si="343"/>
        <v>0</v>
      </c>
      <c r="BE60" s="951">
        <f t="shared" si="306"/>
        <v>0</v>
      </c>
      <c r="BF60" s="951">
        <f>BF869</f>
        <v>0</v>
      </c>
      <c r="BG60" s="951">
        <f t="shared" ref="BG60:BI60" si="344">BG869</f>
        <v>0</v>
      </c>
      <c r="BH60" s="951">
        <f t="shared" si="344"/>
        <v>0</v>
      </c>
      <c r="BI60" s="951">
        <f t="shared" si="344"/>
        <v>0</v>
      </c>
      <c r="BJ60" s="951">
        <f t="shared" ref="BJ60:BM60" si="345">BJ762</f>
        <v>0</v>
      </c>
      <c r="BK60" s="951">
        <f t="shared" si="345"/>
        <v>0</v>
      </c>
      <c r="BL60" s="951">
        <f t="shared" si="345"/>
        <v>0</v>
      </c>
      <c r="BM60" s="951">
        <f t="shared" si="345"/>
        <v>0</v>
      </c>
      <c r="BN60" s="951">
        <f t="shared" si="308"/>
        <v>500000</v>
      </c>
      <c r="BO60" s="951">
        <f>BO869</f>
        <v>500000</v>
      </c>
      <c r="BP60" s="951"/>
      <c r="BQ60" s="951">
        <f t="shared" ref="BQ60:BS60" si="346">BQ869</f>
        <v>0</v>
      </c>
      <c r="BR60" s="951">
        <f t="shared" si="346"/>
        <v>0</v>
      </c>
      <c r="BS60" s="951">
        <f t="shared" si="346"/>
        <v>0</v>
      </c>
      <c r="BT60" s="951">
        <f>BT869</f>
        <v>0</v>
      </c>
      <c r="BU60" s="951">
        <f t="shared" si="310"/>
        <v>500000</v>
      </c>
      <c r="BV60" s="951">
        <f>BV869</f>
        <v>500000</v>
      </c>
      <c r="BW60" s="951"/>
      <c r="BX60" s="951">
        <f t="shared" ref="BX60:BZ60" si="347">BX869</f>
        <v>0</v>
      </c>
      <c r="BY60" s="951">
        <f t="shared" si="347"/>
        <v>0</v>
      </c>
      <c r="BZ60" s="951">
        <f t="shared" si="347"/>
        <v>0</v>
      </c>
      <c r="CE60" s="950">
        <f t="shared" si="279"/>
        <v>1</v>
      </c>
    </row>
    <row r="61" spans="2:83" s="946" customFormat="1" ht="46.5" customHeight="1" x14ac:dyDescent="0.25">
      <c r="B61" s="1065" t="s">
        <v>194</v>
      </c>
      <c r="C61" s="1065"/>
      <c r="D61" s="233">
        <f t="shared" si="292"/>
        <v>2700410.2475100001</v>
      </c>
      <c r="E61" s="233">
        <f>E871</f>
        <v>0</v>
      </c>
      <c r="F61" s="233">
        <f t="shared" ref="F61:H61" si="348">F871</f>
        <v>0</v>
      </c>
      <c r="G61" s="233">
        <f t="shared" si="348"/>
        <v>0</v>
      </c>
      <c r="H61" s="233">
        <f t="shared" si="348"/>
        <v>0</v>
      </c>
      <c r="I61" s="233">
        <f>I871</f>
        <v>2700410.2475100001</v>
      </c>
      <c r="J61" s="233">
        <f>J871</f>
        <v>-2518714.6255300003</v>
      </c>
      <c r="K61" s="233">
        <f t="shared" si="294"/>
        <v>181695.62198</v>
      </c>
      <c r="L61" s="827">
        <f t="shared" si="251"/>
        <v>6.7284451370875326E-2</v>
      </c>
      <c r="M61" s="233">
        <f>M871</f>
        <v>0</v>
      </c>
      <c r="N61" s="827">
        <v>0</v>
      </c>
      <c r="O61" s="96">
        <f t="shared" ref="O61" si="349">O871</f>
        <v>0</v>
      </c>
      <c r="P61" s="827">
        <v>0</v>
      </c>
      <c r="Q61" s="96">
        <f>Q871</f>
        <v>0</v>
      </c>
      <c r="R61" s="827" t="e">
        <f t="shared" si="254"/>
        <v>#DIV/0!</v>
      </c>
      <c r="S61" s="96">
        <f t="shared" ref="S61:U61" si="350">S871</f>
        <v>0</v>
      </c>
      <c r="T61" s="827">
        <v>0</v>
      </c>
      <c r="U61" s="96">
        <f t="shared" si="350"/>
        <v>181695.62198</v>
      </c>
      <c r="V61" s="96">
        <f t="shared" ref="V61:W61" si="351">V776</f>
        <v>-1166324.1921000001</v>
      </c>
      <c r="W61" s="96">
        <f t="shared" si="351"/>
        <v>0</v>
      </c>
      <c r="X61" s="96">
        <f t="shared" ref="X61:Y61" si="352">X776</f>
        <v>0</v>
      </c>
      <c r="Y61" s="96">
        <f t="shared" si="352"/>
        <v>-1166324.1921000001</v>
      </c>
      <c r="Z61" s="96" t="e">
        <f t="shared" si="258"/>
        <v>#REF!</v>
      </c>
      <c r="AA61" s="96">
        <f t="shared" ref="AA61:AC61" si="353">AA776</f>
        <v>0</v>
      </c>
      <c r="AB61" s="96">
        <f t="shared" si="353"/>
        <v>0</v>
      </c>
      <c r="AC61" s="96" t="e">
        <f t="shared" si="353"/>
        <v>#REF!</v>
      </c>
      <c r="AD61" s="827">
        <f t="shared" si="260"/>
        <v>6.7284451370875326E-2</v>
      </c>
      <c r="AE61" s="233">
        <f t="shared" si="300"/>
        <v>147079.95929999999</v>
      </c>
      <c r="AF61" s="827">
        <f t="shared" si="261"/>
        <v>5.4465783277048284E-2</v>
      </c>
      <c r="AG61" s="233">
        <f>AG871</f>
        <v>0</v>
      </c>
      <c r="AH61" s="827">
        <v>0</v>
      </c>
      <c r="AI61" s="96">
        <f t="shared" ref="AI61" si="354">AI871</f>
        <v>0</v>
      </c>
      <c r="AJ61" s="827">
        <v>0</v>
      </c>
      <c r="AK61" s="96">
        <f t="shared" ref="AK61:AO61" si="355">AK871</f>
        <v>0</v>
      </c>
      <c r="AL61" s="827">
        <v>0</v>
      </c>
      <c r="AM61" s="96">
        <f t="shared" si="355"/>
        <v>0</v>
      </c>
      <c r="AN61" s="827">
        <v>0</v>
      </c>
      <c r="AO61" s="96">
        <f t="shared" si="355"/>
        <v>147079.95929999999</v>
      </c>
      <c r="AP61" s="96">
        <f>AP871</f>
        <v>2553034.3497700002</v>
      </c>
      <c r="AQ61" s="827">
        <f t="shared" si="268"/>
        <v>5.4465783277048284E-2</v>
      </c>
      <c r="AR61" s="233">
        <f t="shared" si="303"/>
        <v>2700114.30907</v>
      </c>
      <c r="AS61" s="827">
        <f t="shared" si="269"/>
        <v>0.99989040982188793</v>
      </c>
      <c r="AT61" s="233">
        <f>AT871</f>
        <v>0</v>
      </c>
      <c r="AU61" s="827">
        <v>0</v>
      </c>
      <c r="AV61" s="96"/>
      <c r="AW61" s="827">
        <v>0</v>
      </c>
      <c r="AX61" s="233">
        <f t="shared" ref="AX61:BB61" si="356">AX871</f>
        <v>0</v>
      </c>
      <c r="AY61" s="827">
        <v>0</v>
      </c>
      <c r="AZ61" s="96">
        <f t="shared" si="356"/>
        <v>0</v>
      </c>
      <c r="BA61" s="827">
        <v>0</v>
      </c>
      <c r="BB61" s="96">
        <f t="shared" si="356"/>
        <v>2700114.30907</v>
      </c>
      <c r="BC61" s="96">
        <f t="shared" ref="BC61:BM61" si="357">BC776</f>
        <v>0</v>
      </c>
      <c r="BD61" s="96">
        <f t="shared" si="357"/>
        <v>0</v>
      </c>
      <c r="BE61" s="96">
        <f t="shared" si="306"/>
        <v>0</v>
      </c>
      <c r="BF61" s="96">
        <f>BF871</f>
        <v>0</v>
      </c>
      <c r="BG61" s="96">
        <f t="shared" ref="BG61:BI61" si="358">BG871</f>
        <v>0</v>
      </c>
      <c r="BH61" s="96">
        <f t="shared" si="358"/>
        <v>0</v>
      </c>
      <c r="BI61" s="96">
        <f t="shared" si="358"/>
        <v>0</v>
      </c>
      <c r="BJ61" s="96">
        <f t="shared" si="357"/>
        <v>0</v>
      </c>
      <c r="BK61" s="96">
        <f t="shared" si="357"/>
        <v>0</v>
      </c>
      <c r="BL61" s="96">
        <f t="shared" si="357"/>
        <v>0</v>
      </c>
      <c r="BM61" s="96">
        <f t="shared" si="357"/>
        <v>0</v>
      </c>
      <c r="BN61" s="96">
        <f t="shared" si="308"/>
        <v>1211100</v>
      </c>
      <c r="BO61" s="96">
        <f>BO871</f>
        <v>0</v>
      </c>
      <c r="BP61" s="96"/>
      <c r="BQ61" s="96">
        <f t="shared" ref="BQ61:BS61" si="359">BQ871</f>
        <v>0</v>
      </c>
      <c r="BR61" s="96">
        <f t="shared" si="359"/>
        <v>0</v>
      </c>
      <c r="BS61" s="96">
        <f t="shared" si="359"/>
        <v>1211100</v>
      </c>
      <c r="BT61" s="96">
        <f>BT871</f>
        <v>-177265.59490000003</v>
      </c>
      <c r="BU61" s="96">
        <f t="shared" si="310"/>
        <v>1033834.4051</v>
      </c>
      <c r="BV61" s="96">
        <f>BV871</f>
        <v>0</v>
      </c>
      <c r="BW61" s="96"/>
      <c r="BX61" s="96">
        <f t="shared" ref="BX61:BZ61" si="360">BX871</f>
        <v>0</v>
      </c>
      <c r="BY61" s="96">
        <f t="shared" si="360"/>
        <v>0</v>
      </c>
      <c r="BZ61" s="96">
        <f t="shared" si="360"/>
        <v>1033834.4051</v>
      </c>
      <c r="CE61" s="827">
        <f t="shared" si="279"/>
        <v>0.99989040982188793</v>
      </c>
    </row>
    <row r="62" spans="2:83" s="17" customFormat="1" ht="46.5" customHeight="1" x14ac:dyDescent="0.25">
      <c r="B62" s="1076" t="s">
        <v>187</v>
      </c>
      <c r="C62" s="1077"/>
      <c r="D62" s="1077"/>
      <c r="E62" s="1077"/>
      <c r="F62" s="1077"/>
      <c r="G62" s="1077"/>
      <c r="H62" s="1077"/>
      <c r="I62" s="1077"/>
      <c r="J62" s="1077"/>
      <c r="K62" s="1077"/>
      <c r="L62" s="1077"/>
      <c r="M62" s="1077"/>
      <c r="N62" s="1077"/>
      <c r="O62" s="1077"/>
      <c r="P62" s="1077"/>
      <c r="Q62" s="1077"/>
      <c r="R62" s="1077"/>
      <c r="S62" s="1077"/>
      <c r="T62" s="1077"/>
      <c r="U62" s="1077"/>
      <c r="V62" s="1077"/>
      <c r="W62" s="1077"/>
      <c r="X62" s="1077"/>
      <c r="Y62" s="1077"/>
      <c r="Z62" s="1077"/>
      <c r="AA62" s="1077"/>
      <c r="AB62" s="1077"/>
      <c r="AC62" s="1077"/>
      <c r="AD62" s="1077"/>
      <c r="AE62" s="1077"/>
      <c r="AF62" s="1077"/>
      <c r="AG62" s="1077"/>
      <c r="AH62" s="1077"/>
      <c r="AI62" s="1077"/>
      <c r="AJ62" s="1077"/>
      <c r="AK62" s="1077"/>
      <c r="AL62" s="1077"/>
      <c r="AM62" s="1077"/>
      <c r="AN62" s="1077"/>
      <c r="AO62" s="1077"/>
      <c r="AP62" s="1077"/>
      <c r="AQ62" s="1077"/>
      <c r="AR62" s="1077"/>
      <c r="AS62" s="1077"/>
      <c r="AT62" s="1077"/>
      <c r="AU62" s="1077"/>
      <c r="AV62" s="1077"/>
      <c r="AW62" s="1077"/>
      <c r="AX62" s="1077"/>
      <c r="AY62" s="1077"/>
      <c r="AZ62" s="1077"/>
      <c r="BA62" s="1077"/>
      <c r="BB62" s="1077"/>
      <c r="BC62" s="1077"/>
      <c r="BD62" s="1077"/>
      <c r="BE62" s="1077"/>
      <c r="BF62" s="1077"/>
      <c r="BG62" s="1077"/>
      <c r="BH62" s="1077"/>
      <c r="BI62" s="1077"/>
      <c r="BJ62" s="1077"/>
      <c r="BK62" s="1077"/>
      <c r="BL62" s="1077"/>
      <c r="BM62" s="1077"/>
      <c r="BN62" s="1077"/>
      <c r="BO62" s="1077"/>
      <c r="BP62" s="1077"/>
      <c r="BQ62" s="1077"/>
      <c r="BR62" s="1077"/>
      <c r="BS62" s="1077"/>
      <c r="BT62" s="1077"/>
      <c r="BU62" s="1077"/>
      <c r="BV62" s="1077"/>
      <c r="BW62" s="1077"/>
      <c r="BX62" s="1077"/>
      <c r="BY62" s="1077"/>
      <c r="BZ62" s="1077"/>
      <c r="CE62" s="738"/>
    </row>
    <row r="63" spans="2:83" s="25" customFormat="1" ht="45.75" hidden="1" customHeight="1" x14ac:dyDescent="0.25">
      <c r="B63" s="1078" t="s">
        <v>189</v>
      </c>
      <c r="C63" s="1079"/>
      <c r="D63" s="1079"/>
      <c r="E63" s="1079"/>
      <c r="F63" s="1079"/>
      <c r="G63" s="1079"/>
      <c r="H63" s="1079"/>
      <c r="I63" s="1079"/>
      <c r="J63" s="1079"/>
      <c r="K63" s="1079"/>
      <c r="L63" s="1079"/>
      <c r="M63" s="1079"/>
      <c r="N63" s="1079"/>
      <c r="O63" s="1079"/>
      <c r="P63" s="1079"/>
      <c r="Q63" s="1079"/>
      <c r="R63" s="1079"/>
      <c r="S63" s="1079"/>
      <c r="T63" s="1079"/>
      <c r="U63" s="1079"/>
      <c r="V63" s="1079"/>
      <c r="W63" s="1079"/>
      <c r="X63" s="1079"/>
      <c r="Y63" s="1079"/>
      <c r="Z63" s="1079"/>
      <c r="AA63" s="1079"/>
      <c r="AB63" s="1079"/>
      <c r="AC63" s="1079"/>
      <c r="AD63" s="1079"/>
      <c r="AE63" s="1079"/>
      <c r="AF63" s="1079"/>
      <c r="AG63" s="1079"/>
      <c r="AH63" s="1079"/>
      <c r="AI63" s="1079"/>
      <c r="AJ63" s="1079"/>
      <c r="AK63" s="1079"/>
      <c r="AL63" s="1079"/>
      <c r="AM63" s="1079"/>
      <c r="AN63" s="1079"/>
      <c r="AO63" s="1079"/>
      <c r="AP63" s="1079"/>
      <c r="AQ63" s="1079"/>
      <c r="AR63" s="1079"/>
      <c r="AS63" s="1079"/>
      <c r="AT63" s="1079"/>
      <c r="AU63" s="1079"/>
      <c r="AV63" s="1079"/>
      <c r="AW63" s="1079"/>
      <c r="AX63" s="1079"/>
      <c r="AY63" s="1079"/>
      <c r="AZ63" s="1079"/>
      <c r="BA63" s="1079"/>
      <c r="BB63" s="1079"/>
      <c r="BC63" s="1079"/>
      <c r="BD63" s="1079"/>
      <c r="BE63" s="1079"/>
      <c r="BF63" s="1079"/>
      <c r="BG63" s="1079"/>
      <c r="BH63" s="1079"/>
      <c r="BI63" s="1079"/>
      <c r="BJ63" s="1079"/>
      <c r="BK63" s="1079"/>
      <c r="BL63" s="1079"/>
      <c r="BM63" s="1079"/>
      <c r="BN63" s="1079"/>
      <c r="BO63" s="1079"/>
      <c r="BP63" s="1079"/>
      <c r="BQ63" s="1079"/>
      <c r="BR63" s="1079"/>
      <c r="BS63" s="1079"/>
      <c r="BT63" s="1079"/>
      <c r="BU63" s="1079"/>
      <c r="BV63" s="1079"/>
      <c r="BW63" s="1079"/>
      <c r="BX63" s="1079"/>
      <c r="BY63" s="1079"/>
      <c r="BZ63" s="1079"/>
      <c r="CE63" s="37"/>
    </row>
    <row r="64" spans="2:83" s="352" customFormat="1" ht="72.75" customHeight="1" x14ac:dyDescent="0.25">
      <c r="B64" s="349" t="s">
        <v>348</v>
      </c>
      <c r="C64" s="350" t="s">
        <v>339</v>
      </c>
      <c r="D64" s="608">
        <f>E64+G64+H64+I64</f>
        <v>8011668.4615500011</v>
      </c>
      <c r="E64" s="608">
        <f>E65+E66+E122</f>
        <v>3711050.5497100004</v>
      </c>
      <c r="F64" s="608"/>
      <c r="G64" s="608">
        <f t="shared" ref="G64" si="361">G65+G66+G122</f>
        <v>4300617.9118400002</v>
      </c>
      <c r="H64" s="608">
        <f t="shared" ref="H64:AC64" si="362">H65+H66</f>
        <v>0</v>
      </c>
      <c r="I64" s="608">
        <f t="shared" si="362"/>
        <v>0</v>
      </c>
      <c r="J64" s="608">
        <f>J65+J66+J122</f>
        <v>-7325837.1343</v>
      </c>
      <c r="K64" s="608">
        <f>M64+Q64+S64+U64</f>
        <v>685831.32725000009</v>
      </c>
      <c r="L64" s="772">
        <f t="shared" ref="L64:L127" si="363">K64/D64</f>
        <v>8.5604057449640614E-2</v>
      </c>
      <c r="M64" s="608">
        <f>M65+M66+M122</f>
        <v>146998.06672</v>
      </c>
      <c r="N64" s="772">
        <f>M64/E64</f>
        <v>3.9610903907382006E-2</v>
      </c>
      <c r="O64" s="351"/>
      <c r="P64" s="373"/>
      <c r="Q64" s="351">
        <f t="shared" ref="Q64" si="364">Q65+Q66+Q122</f>
        <v>538833.26053000009</v>
      </c>
      <c r="R64" s="772">
        <f>Q64/G64</f>
        <v>0.12529205606630203</v>
      </c>
      <c r="S64" s="351">
        <f t="shared" ref="S64:U64" si="365">S65+S66+S122</f>
        <v>0</v>
      </c>
      <c r="T64" s="373"/>
      <c r="U64" s="351">
        <f t="shared" si="365"/>
        <v>0</v>
      </c>
      <c r="V64" s="351">
        <f t="shared" si="362"/>
        <v>3776254.7761300001</v>
      </c>
      <c r="W64" s="351">
        <f t="shared" si="362"/>
        <v>3776254.7761300001</v>
      </c>
      <c r="X64" s="351">
        <f t="shared" si="362"/>
        <v>0</v>
      </c>
      <c r="Y64" s="351">
        <f t="shared" si="362"/>
        <v>0</v>
      </c>
      <c r="Z64" s="351" t="e">
        <f t="shared" si="362"/>
        <v>#REF!</v>
      </c>
      <c r="AA64" s="351" t="e">
        <f t="shared" si="362"/>
        <v>#REF!</v>
      </c>
      <c r="AB64" s="351">
        <f t="shared" si="362"/>
        <v>0</v>
      </c>
      <c r="AC64" s="351">
        <f t="shared" si="362"/>
        <v>0</v>
      </c>
      <c r="AD64" s="373"/>
      <c r="AE64" s="608">
        <f>AG64+AK64+AM64+AO64</f>
        <v>997729.79356999998</v>
      </c>
      <c r="AF64" s="772">
        <f t="shared" ref="AF64:AF127" si="366">AE64/D64</f>
        <v>0.1245345833216083</v>
      </c>
      <c r="AG64" s="608">
        <f>AG65+AG66+AG122</f>
        <v>260606.71046999999</v>
      </c>
      <c r="AH64" s="772">
        <f t="shared" ref="AH64:AH127" si="367">AG64/E64</f>
        <v>7.0224511086318955E-2</v>
      </c>
      <c r="AI64" s="351"/>
      <c r="AJ64" s="373"/>
      <c r="AK64" s="351">
        <f t="shared" ref="AK64" si="368">AK65+AK66+AK122</f>
        <v>737123.08310000005</v>
      </c>
      <c r="AL64" s="772">
        <f>AK64/G64</f>
        <v>0.17139934265507098</v>
      </c>
      <c r="AM64" s="351">
        <f t="shared" ref="AM64" si="369">AM65+AM66</f>
        <v>0</v>
      </c>
      <c r="AN64" s="373"/>
      <c r="AO64" s="351">
        <f t="shared" ref="AO64" si="370">AO65+AO66</f>
        <v>0</v>
      </c>
      <c r="AP64" s="351">
        <f>SUM(AP65:AP122)</f>
        <v>6650625.2881000005</v>
      </c>
      <c r="AQ64" s="373"/>
      <c r="AR64" s="608">
        <f>AT64+AX64+AZ64+BB64</f>
        <v>7648355.0816700002</v>
      </c>
      <c r="AS64" s="772">
        <f t="shared" ref="AS64:AS127" si="371">AR64/D64</f>
        <v>0.95465197023271342</v>
      </c>
      <c r="AT64" s="608">
        <f>AT65+AT66+AT122</f>
        <v>3711050.5497100004</v>
      </c>
      <c r="AU64" s="772">
        <f t="shared" ref="AU64:AU127" si="372">AT64/E64</f>
        <v>1</v>
      </c>
      <c r="AV64" s="351"/>
      <c r="AW64" s="772"/>
      <c r="AX64" s="608">
        <f t="shared" ref="AX64" si="373">AX65+AX66+AX122</f>
        <v>3937304.5319599998</v>
      </c>
      <c r="AY64" s="772">
        <f t="shared" ref="AY64:AY127" si="374">AX64/G64</f>
        <v>0.91552065602485522</v>
      </c>
      <c r="AZ64" s="351">
        <f t="shared" ref="AZ64:BB64" si="375">AZ65+AZ66</f>
        <v>0</v>
      </c>
      <c r="BA64" s="772"/>
      <c r="BB64" s="351">
        <f t="shared" si="375"/>
        <v>0</v>
      </c>
      <c r="BC64" s="351"/>
      <c r="BD64" s="351"/>
      <c r="BE64" s="351">
        <f>BF64+BG64+BH64+BI64</f>
        <v>0</v>
      </c>
      <c r="BF64" s="351">
        <f>BF65+BF66</f>
        <v>0</v>
      </c>
      <c r="BG64" s="351">
        <f t="shared" ref="BG64" si="376">BG65+BG66</f>
        <v>0</v>
      </c>
      <c r="BH64" s="351">
        <f t="shared" ref="BH64" si="377">BH65+BH66</f>
        <v>0</v>
      </c>
      <c r="BI64" s="351">
        <f t="shared" ref="BI64" si="378">BI65+BI66</f>
        <v>0</v>
      </c>
      <c r="BJ64" s="351">
        <f t="shared" ref="BJ64" si="379">BK64</f>
        <v>0</v>
      </c>
      <c r="BK64" s="351">
        <f>BK65+BK66</f>
        <v>0</v>
      </c>
      <c r="BL64" s="351"/>
      <c r="BM64" s="351"/>
      <c r="BN64" s="351">
        <f>BO64+BQ64</f>
        <v>13647663.036430001</v>
      </c>
      <c r="BO64" s="351">
        <f t="shared" ref="BO64" si="380">BO65+BO66+BO122</f>
        <v>5578957.14286</v>
      </c>
      <c r="BP64" s="351"/>
      <c r="BQ64" s="351">
        <f>SUM(BQ65:BQ122)</f>
        <v>8068705.8935700003</v>
      </c>
      <c r="BR64" s="351"/>
      <c r="BS64" s="351"/>
      <c r="BT64" s="351">
        <f t="shared" ref="BT64" si="381">BT65+BT66+BT122</f>
        <v>0</v>
      </c>
      <c r="BU64" s="351">
        <f t="shared" ref="BU64:BX64" si="382">BU65+BU66+BU122</f>
        <v>13647663.036430001</v>
      </c>
      <c r="BV64" s="351">
        <f t="shared" si="382"/>
        <v>5578957.14286</v>
      </c>
      <c r="BW64" s="351"/>
      <c r="BX64" s="608">
        <f t="shared" si="382"/>
        <v>8068705.8935700003</v>
      </c>
      <c r="BY64" s="351">
        <f t="shared" ref="BY64:BZ64" si="383">BY65+BY66</f>
        <v>0</v>
      </c>
      <c r="BZ64" s="351">
        <f t="shared" si="383"/>
        <v>0</v>
      </c>
      <c r="CE64" s="772"/>
    </row>
    <row r="65" spans="2:83" s="20" customFormat="1" ht="41.25" hidden="1" customHeight="1" x14ac:dyDescent="0.25">
      <c r="B65" s="200"/>
      <c r="C65" s="97" t="s">
        <v>31</v>
      </c>
      <c r="D65" s="185">
        <f>E65+G65+H65+I65</f>
        <v>0</v>
      </c>
      <c r="E65" s="185">
        <f>E206+E210</f>
        <v>0</v>
      </c>
      <c r="F65" s="185"/>
      <c r="G65" s="185">
        <f t="shared" ref="G65" si="384">G206+G210</f>
        <v>0</v>
      </c>
      <c r="H65" s="185">
        <f>H115+H185+H205</f>
        <v>0</v>
      </c>
      <c r="I65" s="185">
        <f>I115+I185+I205</f>
        <v>0</v>
      </c>
      <c r="J65" s="185">
        <f>M65+Q65-G65-E65</f>
        <v>0</v>
      </c>
      <c r="K65" s="185">
        <f>M65+Q65+S65+U65</f>
        <v>0</v>
      </c>
      <c r="L65" s="699" t="e">
        <f t="shared" si="363"/>
        <v>#DIV/0!</v>
      </c>
      <c r="M65" s="185">
        <f>M206+M210</f>
        <v>0</v>
      </c>
      <c r="N65" s="772" t="e">
        <f t="shared" ref="N65:N128" si="385">M65/E65</f>
        <v>#DIV/0!</v>
      </c>
      <c r="O65" s="98"/>
      <c r="P65" s="98"/>
      <c r="Q65" s="98">
        <f t="shared" ref="Q65" si="386">Q206+Q210</f>
        <v>0</v>
      </c>
      <c r="R65" s="772" t="e">
        <f t="shared" ref="R65:R122" si="387">Q65/G65</f>
        <v>#DIV/0!</v>
      </c>
      <c r="S65" s="98">
        <f t="shared" ref="S65:U65" si="388">S206+S210</f>
        <v>0</v>
      </c>
      <c r="T65" s="98"/>
      <c r="U65" s="98">
        <f t="shared" si="388"/>
        <v>0</v>
      </c>
      <c r="V65" s="98">
        <f>W65+X65+Y65</f>
        <v>1246164.0761299999</v>
      </c>
      <c r="W65" s="98">
        <f>W67+W124+W186+W192+W197+W213+W217+W94</f>
        <v>1246164.0761299999</v>
      </c>
      <c r="X65" s="98"/>
      <c r="Y65" s="98"/>
      <c r="Z65" s="98" t="e">
        <f t="shared" ref="Z65:Z131" si="389">AA65+AB65+AC65</f>
        <v>#REF!</v>
      </c>
      <c r="AA65" s="98" t="e">
        <f>AA67+AA124+AA186+AA192+AA197+AA213+AA217+AA94+AA117</f>
        <v>#REF!</v>
      </c>
      <c r="AB65" s="98"/>
      <c r="AC65" s="98"/>
      <c r="AD65" s="98"/>
      <c r="AE65" s="185">
        <f>AG65+AK65+AM65+AO65</f>
        <v>0</v>
      </c>
      <c r="AF65" s="699" t="e">
        <f t="shared" si="366"/>
        <v>#DIV/0!</v>
      </c>
      <c r="AG65" s="185">
        <f>AG206+AG210</f>
        <v>0</v>
      </c>
      <c r="AH65" s="699" t="e">
        <f t="shared" si="367"/>
        <v>#DIV/0!</v>
      </c>
      <c r="AI65" s="98"/>
      <c r="AJ65" s="98"/>
      <c r="AK65" s="98">
        <f t="shared" ref="AK65" si="390">AK206+AK210</f>
        <v>0</v>
      </c>
      <c r="AL65" s="699" t="e">
        <f t="shared" ref="AL65:AL122" si="391">AK65/G65</f>
        <v>#DIV/0!</v>
      </c>
      <c r="AM65" s="98">
        <f>AM115+AM185+AM205</f>
        <v>0</v>
      </c>
      <c r="AN65" s="98"/>
      <c r="AO65" s="98">
        <f>AO115+AO185+AO205</f>
        <v>0</v>
      </c>
      <c r="AP65" s="98">
        <f>AT65+AX65-AK65-AG65</f>
        <v>0</v>
      </c>
      <c r="AQ65" s="98"/>
      <c r="AR65" s="185">
        <f>AT65+AX65+AZ65+BB65</f>
        <v>0</v>
      </c>
      <c r="AS65" s="699" t="e">
        <f t="shared" si="371"/>
        <v>#DIV/0!</v>
      </c>
      <c r="AT65" s="185">
        <f>AT206+AT210</f>
        <v>0</v>
      </c>
      <c r="AU65" s="699" t="e">
        <f t="shared" si="372"/>
        <v>#DIV/0!</v>
      </c>
      <c r="AV65" s="98"/>
      <c r="AW65" s="699"/>
      <c r="AX65" s="185">
        <f t="shared" ref="AX65" si="392">AX206+AX210</f>
        <v>0</v>
      </c>
      <c r="AY65" s="699" t="e">
        <f t="shared" si="374"/>
        <v>#DIV/0!</v>
      </c>
      <c r="AZ65" s="98">
        <f>AZ115+AZ185+AZ205</f>
        <v>0</v>
      </c>
      <c r="BA65" s="699"/>
      <c r="BB65" s="98">
        <f>BB115+BB185+BB205</f>
        <v>0</v>
      </c>
      <c r="BC65" s="98"/>
      <c r="BD65" s="98"/>
      <c r="BE65" s="98">
        <f>BF65+BG65+BH65+BI65</f>
        <v>0</v>
      </c>
      <c r="BF65" s="98">
        <f>BF115+BF185+BF205</f>
        <v>0</v>
      </c>
      <c r="BG65" s="98">
        <f>BG115+BG185+BG205</f>
        <v>0</v>
      </c>
      <c r="BH65" s="98">
        <f>BH115+BH185+BH205</f>
        <v>0</v>
      </c>
      <c r="BI65" s="98">
        <f>BI115+BI185+BI205</f>
        <v>0</v>
      </c>
      <c r="BJ65" s="98">
        <f>BK65+BL65+BM65</f>
        <v>0</v>
      </c>
      <c r="BK65" s="98">
        <f>BK115</f>
        <v>0</v>
      </c>
      <c r="BL65" s="98"/>
      <c r="BM65" s="98"/>
      <c r="BN65" s="98">
        <f>BO65+BR65+BS65</f>
        <v>0</v>
      </c>
      <c r="BO65" s="98">
        <f>BO206+BO210</f>
        <v>0</v>
      </c>
      <c r="BP65" s="98"/>
      <c r="BQ65" s="98">
        <f t="shared" ref="BQ65" si="393">BQ206+BQ210</f>
        <v>0</v>
      </c>
      <c r="BR65" s="98"/>
      <c r="BS65" s="98"/>
      <c r="BT65" s="98">
        <f t="shared" ref="BT65" si="394">BT206+BT210</f>
        <v>0</v>
      </c>
      <c r="BU65" s="98">
        <f>BV65+BX65+BY65+BZ65</f>
        <v>0</v>
      </c>
      <c r="BV65" s="98">
        <f>BV206+BV210</f>
        <v>0</v>
      </c>
      <c r="BW65" s="98"/>
      <c r="BX65" s="98">
        <f t="shared" ref="BX65" si="395">BX206+BX210</f>
        <v>0</v>
      </c>
      <c r="BY65" s="98">
        <f>BY115+BY185+BY205</f>
        <v>0</v>
      </c>
      <c r="BZ65" s="98">
        <f>BZ115+BZ185+BZ205</f>
        <v>0</v>
      </c>
      <c r="CE65" s="699"/>
    </row>
    <row r="66" spans="2:83" s="23" customFormat="1" ht="46.5" customHeight="1" x14ac:dyDescent="0.25">
      <c r="B66" s="201"/>
      <c r="C66" s="101" t="s">
        <v>32</v>
      </c>
      <c r="D66" s="167">
        <f>E66+G66+H66+I66</f>
        <v>5207584.5</v>
      </c>
      <c r="E66" s="167">
        <f>E125+E196+E208</f>
        <v>2412182.8573100003</v>
      </c>
      <c r="F66" s="167"/>
      <c r="G66" s="167">
        <f t="shared" ref="G66" si="396">G125+G196+G208</f>
        <v>2795401.6426900001</v>
      </c>
      <c r="H66" s="167">
        <f>H116+H184+H204</f>
        <v>0</v>
      </c>
      <c r="I66" s="167">
        <f>I116+I184+I204</f>
        <v>0</v>
      </c>
      <c r="J66" s="167">
        <f>M66+Q66-G66-E66</f>
        <v>-4761794.1373100001</v>
      </c>
      <c r="K66" s="167">
        <f>M66+Q66+S66+U66</f>
        <v>445790.36269000004</v>
      </c>
      <c r="L66" s="699">
        <f t="shared" si="363"/>
        <v>8.5604057445443277E-2</v>
      </c>
      <c r="M66" s="167">
        <f>M125+M196+M208</f>
        <v>95548.743369999997</v>
      </c>
      <c r="N66" s="699">
        <f t="shared" si="385"/>
        <v>3.961090390823576E-2</v>
      </c>
      <c r="O66" s="102"/>
      <c r="P66" s="114"/>
      <c r="Q66" s="102">
        <f t="shared" ref="Q66" si="397">Q125+Q196+Q208</f>
        <v>350241.61932000006</v>
      </c>
      <c r="R66" s="699">
        <f t="shared" si="387"/>
        <v>0.12529205605780658</v>
      </c>
      <c r="S66" s="102">
        <f t="shared" ref="S66:U66" si="398">S125+S196+S208</f>
        <v>0</v>
      </c>
      <c r="T66" s="114"/>
      <c r="U66" s="102">
        <f t="shared" si="398"/>
        <v>0</v>
      </c>
      <c r="V66" s="102">
        <f>W66+X66+Y66</f>
        <v>2530090.7000000002</v>
      </c>
      <c r="W66" s="102">
        <f>W125+W191+W196+W212+W216</f>
        <v>2530090.7000000002</v>
      </c>
      <c r="X66" s="102"/>
      <c r="Y66" s="102"/>
      <c r="Z66" s="102" t="e">
        <f t="shared" si="389"/>
        <v>#REF!</v>
      </c>
      <c r="AA66" s="102" t="e">
        <f>AA125+AA191+AA196+AA208</f>
        <v>#REF!</v>
      </c>
      <c r="AB66" s="102"/>
      <c r="AC66" s="102"/>
      <c r="AD66" s="114"/>
      <c r="AE66" s="167">
        <f>AG66+AK66+AM66+AO66</f>
        <v>651270.91741999995</v>
      </c>
      <c r="AF66" s="699">
        <f t="shared" si="366"/>
        <v>0.12506199705832904</v>
      </c>
      <c r="AG66" s="167">
        <f>AG125+AG196+AG208</f>
        <v>169226.02486999999</v>
      </c>
      <c r="AH66" s="699">
        <f t="shared" si="367"/>
        <v>7.0154724944325397E-2</v>
      </c>
      <c r="AI66" s="102"/>
      <c r="AJ66" s="114"/>
      <c r="AK66" s="102">
        <f t="shared" ref="AK66" si="399">AK125+AK196+AK208</f>
        <v>482044.89254999999</v>
      </c>
      <c r="AL66" s="699">
        <f t="shared" si="391"/>
        <v>0.1724420867429021</v>
      </c>
      <c r="AM66" s="102">
        <f>AM116+AM184+AM204</f>
        <v>0</v>
      </c>
      <c r="AN66" s="114"/>
      <c r="AO66" s="102">
        <f>AO116+AO184+AO204</f>
        <v>0</v>
      </c>
      <c r="AP66" s="102">
        <f>AT66+AX66-AK66-AG66</f>
        <v>4320159.8856700007</v>
      </c>
      <c r="AQ66" s="114"/>
      <c r="AR66" s="167">
        <f>AT66+AX66+AZ66+BB66</f>
        <v>4971430.8030900005</v>
      </c>
      <c r="AS66" s="699">
        <f t="shared" si="371"/>
        <v>0.95465197023495263</v>
      </c>
      <c r="AT66" s="167">
        <f>AT125+AT196+AT208</f>
        <v>2412182.8573100003</v>
      </c>
      <c r="AU66" s="699">
        <f t="shared" si="372"/>
        <v>1</v>
      </c>
      <c r="AV66" s="102"/>
      <c r="AW66" s="699"/>
      <c r="AX66" s="167">
        <f t="shared" ref="AX66" si="400">AX125+AX196+AX208</f>
        <v>2559247.9457799997</v>
      </c>
      <c r="AY66" s="699">
        <f t="shared" si="374"/>
        <v>0.9155206560289666</v>
      </c>
      <c r="AZ66" s="102">
        <f>AZ116+AZ184+AZ204</f>
        <v>0</v>
      </c>
      <c r="BA66" s="699"/>
      <c r="BB66" s="102">
        <f>BB116+BB184+BB204</f>
        <v>0</v>
      </c>
      <c r="BC66" s="102"/>
      <c r="BD66" s="102"/>
      <c r="BE66" s="102">
        <f>BF66+BG66+BH66+BI66</f>
        <v>0</v>
      </c>
      <c r="BF66" s="102">
        <f>BF116+BF184+BF204</f>
        <v>0</v>
      </c>
      <c r="BG66" s="102">
        <f>BG116+BG184+BG204</f>
        <v>0</v>
      </c>
      <c r="BH66" s="102">
        <f>BH116+BH184+BH204</f>
        <v>0</v>
      </c>
      <c r="BI66" s="102">
        <f>BI116+BI184+BI204</f>
        <v>0</v>
      </c>
      <c r="BJ66" s="102">
        <f>BK66+BL66+BM66</f>
        <v>0</v>
      </c>
      <c r="BK66" s="102">
        <f>BK116</f>
        <v>0</v>
      </c>
      <c r="BL66" s="102"/>
      <c r="BM66" s="102"/>
      <c r="BN66" s="102">
        <f>BO66+BQ66</f>
        <v>7642691.2999999998</v>
      </c>
      <c r="BO66" s="102">
        <f>BO196+BO208</f>
        <v>3124216</v>
      </c>
      <c r="BP66" s="102"/>
      <c r="BQ66" s="102">
        <f t="shared" ref="BQ66" si="401">BQ125+BQ196+BQ208</f>
        <v>4518475.3</v>
      </c>
      <c r="BR66" s="102"/>
      <c r="BS66" s="102"/>
      <c r="BT66" s="102">
        <f t="shared" ref="BT66" si="402">BT125+BT196+BT208</f>
        <v>0</v>
      </c>
      <c r="BU66" s="102">
        <f>BV66+BX66+BY66+BZ66</f>
        <v>7642691.2999999998</v>
      </c>
      <c r="BV66" s="102">
        <f>BV125+BV196+BV208</f>
        <v>3124216</v>
      </c>
      <c r="BW66" s="102"/>
      <c r="BX66" s="102">
        <f t="shared" ref="BX66" si="403">BX125+BX196+BX208</f>
        <v>4518475.3</v>
      </c>
      <c r="BY66" s="102">
        <f>BY116+BY184+BY204</f>
        <v>0</v>
      </c>
      <c r="BZ66" s="102">
        <f>BZ116+BZ184+BZ204</f>
        <v>0</v>
      </c>
      <c r="CB66" s="637"/>
      <c r="CC66" s="637"/>
      <c r="CD66" s="637"/>
      <c r="CE66" s="699"/>
    </row>
    <row r="67" spans="2:83" s="50" customFormat="1" ht="100.5" hidden="1" customHeight="1" x14ac:dyDescent="0.25">
      <c r="B67" s="203" t="s">
        <v>36</v>
      </c>
      <c r="C67" s="107" t="s">
        <v>203</v>
      </c>
      <c r="D67" s="168" t="e">
        <f t="shared" ref="D67:D74" si="404">E67</f>
        <v>#REF!</v>
      </c>
      <c r="E67" s="168" t="e">
        <f>E68+E72+E78+E84+E87</f>
        <v>#REF!</v>
      </c>
      <c r="F67" s="168"/>
      <c r="G67" s="168"/>
      <c r="H67" s="33"/>
      <c r="I67" s="236"/>
      <c r="J67" s="168"/>
      <c r="K67" s="167" t="e">
        <f t="shared" ref="K67:K122" si="405">M67+Q67+S67+U67</f>
        <v>#REF!</v>
      </c>
      <c r="L67" s="699" t="e">
        <f t="shared" si="363"/>
        <v>#REF!</v>
      </c>
      <c r="M67" s="168" t="e">
        <f>M68+M72+M78+M84+M87</f>
        <v>#REF!</v>
      </c>
      <c r="N67" s="699" t="e">
        <f t="shared" si="385"/>
        <v>#REF!</v>
      </c>
      <c r="O67" s="632"/>
      <c r="P67" s="687"/>
      <c r="Q67" s="695"/>
      <c r="R67" s="699" t="e">
        <f t="shared" si="387"/>
        <v>#DIV/0!</v>
      </c>
      <c r="S67" s="89"/>
      <c r="T67" s="19"/>
      <c r="U67" s="31"/>
      <c r="V67" s="285">
        <f t="shared" ref="V67:V132" si="406">W67+X67+Y67</f>
        <v>0</v>
      </c>
      <c r="W67" s="31"/>
      <c r="X67" s="31"/>
      <c r="Y67" s="31"/>
      <c r="Z67" s="632" t="e">
        <f t="shared" si="389"/>
        <v>#REF!</v>
      </c>
      <c r="AA67" s="632" t="e">
        <f t="shared" ref="AA67:AA113" si="407">E67</f>
        <v>#REF!</v>
      </c>
      <c r="AB67" s="89"/>
      <c r="AC67" s="31"/>
      <c r="AD67" s="31"/>
      <c r="AE67" s="167" t="e">
        <f t="shared" ref="AE67:AE74" si="408">AG67</f>
        <v>#REF!</v>
      </c>
      <c r="AF67" s="699" t="e">
        <f t="shared" si="366"/>
        <v>#REF!</v>
      </c>
      <c r="AG67" s="168" t="e">
        <f>AG68+AG72+AG78+AG84+AG87</f>
        <v>#REF!</v>
      </c>
      <c r="AH67" s="699" t="e">
        <f t="shared" si="367"/>
        <v>#REF!</v>
      </c>
      <c r="AI67" s="632"/>
      <c r="AJ67" s="687"/>
      <c r="AK67" s="695"/>
      <c r="AL67" s="699" t="e">
        <f t="shared" si="391"/>
        <v>#DIV/0!</v>
      </c>
      <c r="AM67" s="89"/>
      <c r="AN67" s="19"/>
      <c r="AO67" s="31"/>
      <c r="AP67" s="632"/>
      <c r="AQ67" s="687"/>
      <c r="AR67" s="168" t="e">
        <f t="shared" ref="AR67:AR74" si="409">AT67</f>
        <v>#REF!</v>
      </c>
      <c r="AS67" s="699" t="e">
        <f t="shared" si="371"/>
        <v>#REF!</v>
      </c>
      <c r="AT67" s="168" t="e">
        <f>AT68+AT72+AT78+AT84+AT87</f>
        <v>#REF!</v>
      </c>
      <c r="AU67" s="699" t="e">
        <f t="shared" si="372"/>
        <v>#REF!</v>
      </c>
      <c r="AV67" s="632"/>
      <c r="AW67" s="699"/>
      <c r="AX67" s="168"/>
      <c r="AY67" s="699" t="e">
        <f t="shared" si="374"/>
        <v>#DIV/0!</v>
      </c>
      <c r="AZ67" s="89"/>
      <c r="BA67" s="699"/>
      <c r="BB67" s="31"/>
      <c r="BC67" s="89"/>
      <c r="BD67" s="31"/>
      <c r="BE67" s="632">
        <f t="shared" ref="BE67:BE74" si="410">BF67</f>
        <v>0</v>
      </c>
      <c r="BF67" s="632">
        <f>BF68+BF72+BF78+BF84+BF87</f>
        <v>0</v>
      </c>
      <c r="BG67" s="632"/>
      <c r="BH67" s="89"/>
      <c r="BI67" s="31"/>
      <c r="BJ67" s="632">
        <f t="shared" ref="BJ67:BJ121" si="411">BK67+BL67+BM67</f>
        <v>0</v>
      </c>
      <c r="BK67" s="632"/>
      <c r="BL67" s="89"/>
      <c r="BM67" s="31"/>
      <c r="BN67" s="102" t="e">
        <f t="shared" ref="BN67:BN121" si="412">BO67+BR67+BS67</f>
        <v>#REF!</v>
      </c>
      <c r="BO67" s="632" t="e">
        <f>BO68+BO72+BO78+BO84+BO87</f>
        <v>#REF!</v>
      </c>
      <c r="BP67" s="632"/>
      <c r="BQ67" s="632"/>
      <c r="BR67" s="89"/>
      <c r="BS67" s="31"/>
      <c r="BT67" s="632"/>
      <c r="BU67" s="102" t="e">
        <f t="shared" ref="BU67:BU122" si="413">BV67+BX67+BY67+BZ67</f>
        <v>#REF!</v>
      </c>
      <c r="BV67" s="459" t="e">
        <f>BV68+BV72+BV78+BV84+BV87</f>
        <v>#REF!</v>
      </c>
      <c r="BW67" s="515"/>
      <c r="BX67" s="459"/>
      <c r="BY67" s="89"/>
      <c r="BZ67" s="31"/>
      <c r="CD67" s="638"/>
      <c r="CE67" s="699"/>
    </row>
    <row r="68" spans="2:83" s="50" customFormat="1" ht="144" hidden="1" customHeight="1" x14ac:dyDescent="0.25">
      <c r="B68" s="200" t="s">
        <v>34</v>
      </c>
      <c r="C68" s="108" t="s">
        <v>95</v>
      </c>
      <c r="D68" s="237">
        <f t="shared" si="404"/>
        <v>0</v>
      </c>
      <c r="E68" s="33">
        <f>E69+E135</f>
        <v>0</v>
      </c>
      <c r="F68" s="33"/>
      <c r="G68" s="33"/>
      <c r="H68" s="236"/>
      <c r="I68" s="236"/>
      <c r="J68" s="166"/>
      <c r="K68" s="167">
        <f t="shared" si="405"/>
        <v>0</v>
      </c>
      <c r="L68" s="699" t="e">
        <f t="shared" si="363"/>
        <v>#DIV/0!</v>
      </c>
      <c r="M68" s="33">
        <f>M69+M135</f>
        <v>0</v>
      </c>
      <c r="N68" s="699" t="e">
        <f t="shared" si="385"/>
        <v>#DIV/0!</v>
      </c>
      <c r="O68" s="89"/>
      <c r="P68" s="19"/>
      <c r="Q68" s="89"/>
      <c r="R68" s="699" t="e">
        <f t="shared" si="387"/>
        <v>#DIV/0!</v>
      </c>
      <c r="S68" s="31"/>
      <c r="T68" s="31"/>
      <c r="U68" s="31"/>
      <c r="V68" s="285">
        <f t="shared" si="406"/>
        <v>0</v>
      </c>
      <c r="W68" s="31"/>
      <c r="X68" s="31"/>
      <c r="Y68" s="31"/>
      <c r="Z68" s="19">
        <f t="shared" si="389"/>
        <v>0</v>
      </c>
      <c r="AA68" s="89">
        <f t="shared" si="407"/>
        <v>0</v>
      </c>
      <c r="AB68" s="31"/>
      <c r="AC68" s="31"/>
      <c r="AD68" s="31"/>
      <c r="AE68" s="167">
        <f t="shared" si="408"/>
        <v>0</v>
      </c>
      <c r="AF68" s="699" t="e">
        <f t="shared" si="366"/>
        <v>#DIV/0!</v>
      </c>
      <c r="AG68" s="33">
        <f>AG69+AG135</f>
        <v>0</v>
      </c>
      <c r="AH68" s="699" t="e">
        <f t="shared" si="367"/>
        <v>#DIV/0!</v>
      </c>
      <c r="AI68" s="89"/>
      <c r="AJ68" s="19"/>
      <c r="AK68" s="89"/>
      <c r="AL68" s="699" t="e">
        <f t="shared" si="391"/>
        <v>#DIV/0!</v>
      </c>
      <c r="AM68" s="31"/>
      <c r="AN68" s="31"/>
      <c r="AO68" s="31"/>
      <c r="AP68" s="19"/>
      <c r="AQ68" s="19"/>
      <c r="AR68" s="237">
        <f t="shared" si="409"/>
        <v>0</v>
      </c>
      <c r="AS68" s="699" t="e">
        <f t="shared" si="371"/>
        <v>#DIV/0!</v>
      </c>
      <c r="AT68" s="33">
        <f>AT69+AT135</f>
        <v>0</v>
      </c>
      <c r="AU68" s="699" t="e">
        <f t="shared" si="372"/>
        <v>#DIV/0!</v>
      </c>
      <c r="AV68" s="89"/>
      <c r="AW68" s="699"/>
      <c r="AX68" s="33"/>
      <c r="AY68" s="699" t="e">
        <f t="shared" si="374"/>
        <v>#DIV/0!</v>
      </c>
      <c r="AZ68" s="31"/>
      <c r="BA68" s="699"/>
      <c r="BB68" s="31"/>
      <c r="BC68" s="31"/>
      <c r="BD68" s="31"/>
      <c r="BE68" s="19">
        <f t="shared" si="410"/>
        <v>0</v>
      </c>
      <c r="BF68" s="89">
        <f>BF69+BF135</f>
        <v>0</v>
      </c>
      <c r="BG68" s="89"/>
      <c r="BH68" s="31"/>
      <c r="BI68" s="31"/>
      <c r="BJ68" s="19">
        <f t="shared" si="411"/>
        <v>0</v>
      </c>
      <c r="BK68" s="89"/>
      <c r="BL68" s="31"/>
      <c r="BM68" s="31"/>
      <c r="BN68" s="102">
        <f t="shared" si="412"/>
        <v>0</v>
      </c>
      <c r="BO68" s="89">
        <f>BO69+BO135</f>
        <v>0</v>
      </c>
      <c r="BP68" s="89"/>
      <c r="BQ68" s="89"/>
      <c r="BR68" s="31"/>
      <c r="BS68" s="31"/>
      <c r="BT68" s="89"/>
      <c r="BU68" s="102">
        <f t="shared" si="413"/>
        <v>0</v>
      </c>
      <c r="BV68" s="89">
        <f>BV69+BV135</f>
        <v>0</v>
      </c>
      <c r="BW68" s="89"/>
      <c r="BX68" s="89"/>
      <c r="BY68" s="31"/>
      <c r="BZ68" s="31"/>
      <c r="CD68" s="638"/>
      <c r="CE68" s="699"/>
    </row>
    <row r="69" spans="2:83" s="50" customFormat="1" ht="45.75" hidden="1" customHeight="1" x14ac:dyDescent="0.25">
      <c r="B69" s="200"/>
      <c r="C69" s="97" t="s">
        <v>31</v>
      </c>
      <c r="D69" s="237">
        <f t="shared" si="404"/>
        <v>0</v>
      </c>
      <c r="E69" s="237">
        <f>E70+E71</f>
        <v>0</v>
      </c>
      <c r="F69" s="237"/>
      <c r="G69" s="237"/>
      <c r="H69" s="236"/>
      <c r="I69" s="236"/>
      <c r="J69" s="166"/>
      <c r="K69" s="167">
        <f t="shared" si="405"/>
        <v>0</v>
      </c>
      <c r="L69" s="699" t="e">
        <f t="shared" si="363"/>
        <v>#DIV/0!</v>
      </c>
      <c r="M69" s="237">
        <f>M70+M71</f>
        <v>0</v>
      </c>
      <c r="N69" s="699" t="e">
        <f t="shared" si="385"/>
        <v>#DIV/0!</v>
      </c>
      <c r="O69" s="19"/>
      <c r="P69" s="19"/>
      <c r="Q69" s="19"/>
      <c r="R69" s="699" t="e">
        <f t="shared" si="387"/>
        <v>#DIV/0!</v>
      </c>
      <c r="S69" s="31"/>
      <c r="T69" s="31"/>
      <c r="U69" s="31"/>
      <c r="V69" s="285">
        <f t="shared" si="406"/>
        <v>0</v>
      </c>
      <c r="W69" s="31"/>
      <c r="X69" s="31"/>
      <c r="Y69" s="31"/>
      <c r="Z69" s="19">
        <f t="shared" si="389"/>
        <v>0</v>
      </c>
      <c r="AA69" s="19">
        <f t="shared" si="407"/>
        <v>0</v>
      </c>
      <c r="AB69" s="31"/>
      <c r="AC69" s="31"/>
      <c r="AD69" s="31"/>
      <c r="AE69" s="167">
        <f t="shared" si="408"/>
        <v>0</v>
      </c>
      <c r="AF69" s="699" t="e">
        <f t="shared" si="366"/>
        <v>#DIV/0!</v>
      </c>
      <c r="AG69" s="237">
        <f>AG70+AG71</f>
        <v>0</v>
      </c>
      <c r="AH69" s="699" t="e">
        <f t="shared" si="367"/>
        <v>#DIV/0!</v>
      </c>
      <c r="AI69" s="19"/>
      <c r="AJ69" s="19"/>
      <c r="AK69" s="19"/>
      <c r="AL69" s="699" t="e">
        <f t="shared" si="391"/>
        <v>#DIV/0!</v>
      </c>
      <c r="AM69" s="31"/>
      <c r="AN69" s="31"/>
      <c r="AO69" s="31"/>
      <c r="AP69" s="19"/>
      <c r="AQ69" s="19"/>
      <c r="AR69" s="237">
        <f t="shared" si="409"/>
        <v>0</v>
      </c>
      <c r="AS69" s="699" t="e">
        <f t="shared" si="371"/>
        <v>#DIV/0!</v>
      </c>
      <c r="AT69" s="237">
        <f>AT70+AT71</f>
        <v>0</v>
      </c>
      <c r="AU69" s="699" t="e">
        <f t="shared" si="372"/>
        <v>#DIV/0!</v>
      </c>
      <c r="AV69" s="19"/>
      <c r="AW69" s="699"/>
      <c r="AX69" s="237"/>
      <c r="AY69" s="699" t="e">
        <f t="shared" si="374"/>
        <v>#DIV/0!</v>
      </c>
      <c r="AZ69" s="31"/>
      <c r="BA69" s="699"/>
      <c r="BB69" s="31"/>
      <c r="BC69" s="31"/>
      <c r="BD69" s="31"/>
      <c r="BE69" s="19">
        <f t="shared" si="410"/>
        <v>0</v>
      </c>
      <c r="BF69" s="19">
        <f>BF70+BF71</f>
        <v>0</v>
      </c>
      <c r="BG69" s="19"/>
      <c r="BH69" s="31"/>
      <c r="BI69" s="31"/>
      <c r="BJ69" s="19">
        <f t="shared" si="411"/>
        <v>0</v>
      </c>
      <c r="BK69" s="19"/>
      <c r="BL69" s="31"/>
      <c r="BM69" s="31"/>
      <c r="BN69" s="102">
        <f t="shared" si="412"/>
        <v>0</v>
      </c>
      <c r="BO69" s="19">
        <f>BO70+BO71</f>
        <v>0</v>
      </c>
      <c r="BP69" s="19"/>
      <c r="BQ69" s="19"/>
      <c r="BR69" s="31"/>
      <c r="BS69" s="31"/>
      <c r="BT69" s="19"/>
      <c r="BU69" s="102">
        <f t="shared" si="413"/>
        <v>0</v>
      </c>
      <c r="BV69" s="19">
        <f>BV70+BV71</f>
        <v>0</v>
      </c>
      <c r="BW69" s="19"/>
      <c r="BX69" s="19"/>
      <c r="BY69" s="31"/>
      <c r="BZ69" s="31"/>
      <c r="CD69" s="638"/>
      <c r="CE69" s="699"/>
    </row>
    <row r="70" spans="2:83" s="50" customFormat="1" ht="36" hidden="1" customHeight="1" x14ac:dyDescent="0.25">
      <c r="B70" s="200"/>
      <c r="C70" s="110" t="s">
        <v>39</v>
      </c>
      <c r="D70" s="236">
        <f t="shared" si="404"/>
        <v>0</v>
      </c>
      <c r="E70" s="33">
        <v>0</v>
      </c>
      <c r="F70" s="33"/>
      <c r="G70" s="33"/>
      <c r="H70" s="236"/>
      <c r="I70" s="236"/>
      <c r="J70" s="109"/>
      <c r="K70" s="167">
        <f t="shared" si="405"/>
        <v>0</v>
      </c>
      <c r="L70" s="699" t="e">
        <f t="shared" si="363"/>
        <v>#DIV/0!</v>
      </c>
      <c r="M70" s="33">
        <v>0</v>
      </c>
      <c r="N70" s="699" t="e">
        <f t="shared" si="385"/>
        <v>#DIV/0!</v>
      </c>
      <c r="O70" s="89"/>
      <c r="P70" s="19"/>
      <c r="Q70" s="89"/>
      <c r="R70" s="699" t="e">
        <f t="shared" si="387"/>
        <v>#DIV/0!</v>
      </c>
      <c r="S70" s="31"/>
      <c r="T70" s="31"/>
      <c r="U70" s="31"/>
      <c r="V70" s="285">
        <f t="shared" si="406"/>
        <v>0</v>
      </c>
      <c r="W70" s="31"/>
      <c r="X70" s="31"/>
      <c r="Y70" s="31"/>
      <c r="Z70" s="31">
        <f t="shared" si="389"/>
        <v>0</v>
      </c>
      <c r="AA70" s="89">
        <f t="shared" si="407"/>
        <v>0</v>
      </c>
      <c r="AB70" s="31"/>
      <c r="AC70" s="31"/>
      <c r="AD70" s="31"/>
      <c r="AE70" s="167">
        <f t="shared" si="408"/>
        <v>0</v>
      </c>
      <c r="AF70" s="699" t="e">
        <f t="shared" si="366"/>
        <v>#DIV/0!</v>
      </c>
      <c r="AG70" s="33">
        <v>0</v>
      </c>
      <c r="AH70" s="699" t="e">
        <f t="shared" si="367"/>
        <v>#DIV/0!</v>
      </c>
      <c r="AI70" s="89"/>
      <c r="AJ70" s="19"/>
      <c r="AK70" s="89"/>
      <c r="AL70" s="699" t="e">
        <f t="shared" si="391"/>
        <v>#DIV/0!</v>
      </c>
      <c r="AM70" s="31"/>
      <c r="AN70" s="31"/>
      <c r="AO70" s="31"/>
      <c r="AP70" s="31"/>
      <c r="AQ70" s="31"/>
      <c r="AR70" s="236">
        <f t="shared" si="409"/>
        <v>0</v>
      </c>
      <c r="AS70" s="699" t="e">
        <f t="shared" si="371"/>
        <v>#DIV/0!</v>
      </c>
      <c r="AT70" s="33">
        <v>0</v>
      </c>
      <c r="AU70" s="699" t="e">
        <f t="shared" si="372"/>
        <v>#DIV/0!</v>
      </c>
      <c r="AV70" s="89"/>
      <c r="AW70" s="699"/>
      <c r="AX70" s="33"/>
      <c r="AY70" s="699" t="e">
        <f t="shared" si="374"/>
        <v>#DIV/0!</v>
      </c>
      <c r="AZ70" s="31"/>
      <c r="BA70" s="699"/>
      <c r="BB70" s="31"/>
      <c r="BC70" s="31"/>
      <c r="BD70" s="31"/>
      <c r="BE70" s="31">
        <f t="shared" si="410"/>
        <v>0</v>
      </c>
      <c r="BF70" s="89">
        <v>0</v>
      </c>
      <c r="BG70" s="89"/>
      <c r="BH70" s="31"/>
      <c r="BI70" s="31"/>
      <c r="BJ70" s="31">
        <f t="shared" si="411"/>
        <v>0</v>
      </c>
      <c r="BK70" s="89"/>
      <c r="BL70" s="31"/>
      <c r="BM70" s="31"/>
      <c r="BN70" s="102">
        <f t="shared" si="412"/>
        <v>0</v>
      </c>
      <c r="BO70" s="89">
        <v>0</v>
      </c>
      <c r="BP70" s="89"/>
      <c r="BQ70" s="89"/>
      <c r="BR70" s="31"/>
      <c r="BS70" s="31"/>
      <c r="BT70" s="89"/>
      <c r="BU70" s="102">
        <f t="shared" si="413"/>
        <v>0</v>
      </c>
      <c r="BV70" s="89">
        <v>0</v>
      </c>
      <c r="BW70" s="89"/>
      <c r="BX70" s="89"/>
      <c r="BY70" s="31"/>
      <c r="BZ70" s="31"/>
      <c r="CD70" s="638"/>
      <c r="CE70" s="699"/>
    </row>
    <row r="71" spans="2:83" s="50" customFormat="1" ht="30" hidden="1" customHeight="1" x14ac:dyDescent="0.25">
      <c r="B71" s="200"/>
      <c r="C71" s="110" t="s">
        <v>40</v>
      </c>
      <c r="D71" s="236">
        <f t="shared" si="404"/>
        <v>0</v>
      </c>
      <c r="E71" s="33">
        <v>0</v>
      </c>
      <c r="F71" s="33"/>
      <c r="G71" s="33"/>
      <c r="H71" s="236"/>
      <c r="I71" s="236"/>
      <c r="J71" s="109"/>
      <c r="K71" s="167">
        <f t="shared" si="405"/>
        <v>0</v>
      </c>
      <c r="L71" s="699" t="e">
        <f t="shared" si="363"/>
        <v>#DIV/0!</v>
      </c>
      <c r="M71" s="33">
        <v>0</v>
      </c>
      <c r="N71" s="699" t="e">
        <f t="shared" si="385"/>
        <v>#DIV/0!</v>
      </c>
      <c r="O71" s="89"/>
      <c r="P71" s="19"/>
      <c r="Q71" s="89"/>
      <c r="R71" s="699" t="e">
        <f t="shared" si="387"/>
        <v>#DIV/0!</v>
      </c>
      <c r="S71" s="31"/>
      <c r="T71" s="31"/>
      <c r="U71" s="31"/>
      <c r="V71" s="285">
        <f t="shared" si="406"/>
        <v>0</v>
      </c>
      <c r="W71" s="31"/>
      <c r="X71" s="31"/>
      <c r="Y71" s="31"/>
      <c r="Z71" s="31">
        <f t="shared" si="389"/>
        <v>0</v>
      </c>
      <c r="AA71" s="89">
        <f t="shared" si="407"/>
        <v>0</v>
      </c>
      <c r="AB71" s="31"/>
      <c r="AC71" s="31"/>
      <c r="AD71" s="31"/>
      <c r="AE71" s="167">
        <f t="shared" si="408"/>
        <v>0</v>
      </c>
      <c r="AF71" s="699" t="e">
        <f t="shared" si="366"/>
        <v>#DIV/0!</v>
      </c>
      <c r="AG71" s="33">
        <v>0</v>
      </c>
      <c r="AH71" s="699" t="e">
        <f t="shared" si="367"/>
        <v>#DIV/0!</v>
      </c>
      <c r="AI71" s="89"/>
      <c r="AJ71" s="19"/>
      <c r="AK71" s="89"/>
      <c r="AL71" s="699" t="e">
        <f t="shared" si="391"/>
        <v>#DIV/0!</v>
      </c>
      <c r="AM71" s="31"/>
      <c r="AN71" s="31"/>
      <c r="AO71" s="31"/>
      <c r="AP71" s="31"/>
      <c r="AQ71" s="31"/>
      <c r="AR71" s="236">
        <f t="shared" si="409"/>
        <v>0</v>
      </c>
      <c r="AS71" s="699" t="e">
        <f t="shared" si="371"/>
        <v>#DIV/0!</v>
      </c>
      <c r="AT71" s="33">
        <v>0</v>
      </c>
      <c r="AU71" s="699" t="e">
        <f t="shared" si="372"/>
        <v>#DIV/0!</v>
      </c>
      <c r="AV71" s="89"/>
      <c r="AW71" s="699"/>
      <c r="AX71" s="33"/>
      <c r="AY71" s="699" t="e">
        <f t="shared" si="374"/>
        <v>#DIV/0!</v>
      </c>
      <c r="AZ71" s="31"/>
      <c r="BA71" s="699"/>
      <c r="BB71" s="31"/>
      <c r="BC71" s="31"/>
      <c r="BD71" s="31"/>
      <c r="BE71" s="31">
        <f t="shared" si="410"/>
        <v>0</v>
      </c>
      <c r="BF71" s="89">
        <v>0</v>
      </c>
      <c r="BG71" s="89"/>
      <c r="BH71" s="31"/>
      <c r="BI71" s="31"/>
      <c r="BJ71" s="31">
        <f t="shared" si="411"/>
        <v>0</v>
      </c>
      <c r="BK71" s="89"/>
      <c r="BL71" s="31"/>
      <c r="BM71" s="31"/>
      <c r="BN71" s="102">
        <f t="shared" si="412"/>
        <v>0</v>
      </c>
      <c r="BO71" s="89">
        <v>0</v>
      </c>
      <c r="BP71" s="89"/>
      <c r="BQ71" s="89"/>
      <c r="BR71" s="31"/>
      <c r="BS71" s="31"/>
      <c r="BT71" s="89"/>
      <c r="BU71" s="102">
        <f t="shared" si="413"/>
        <v>0</v>
      </c>
      <c r="BV71" s="89">
        <v>0</v>
      </c>
      <c r="BW71" s="89"/>
      <c r="BX71" s="89"/>
      <c r="BY71" s="31"/>
      <c r="BZ71" s="31"/>
      <c r="CD71" s="638"/>
      <c r="CE71" s="699"/>
    </row>
    <row r="72" spans="2:83" s="20" customFormat="1" ht="92.25" hidden="1" customHeight="1" x14ac:dyDescent="0.25">
      <c r="B72" s="200" t="s">
        <v>63</v>
      </c>
      <c r="C72" s="97" t="s">
        <v>41</v>
      </c>
      <c r="D72" s="185" t="e">
        <f t="shared" si="404"/>
        <v>#REF!</v>
      </c>
      <c r="E72" s="185" t="e">
        <f>E73+E77</f>
        <v>#REF!</v>
      </c>
      <c r="F72" s="185"/>
      <c r="G72" s="185"/>
      <c r="H72" s="186"/>
      <c r="I72" s="186"/>
      <c r="J72" s="185"/>
      <c r="K72" s="167" t="e">
        <f t="shared" si="405"/>
        <v>#REF!</v>
      </c>
      <c r="L72" s="699" t="e">
        <f t="shared" si="363"/>
        <v>#REF!</v>
      </c>
      <c r="M72" s="185" t="e">
        <f>M73+M77</f>
        <v>#REF!</v>
      </c>
      <c r="N72" s="699" t="e">
        <f t="shared" si="385"/>
        <v>#REF!</v>
      </c>
      <c r="O72" s="98"/>
      <c r="P72" s="98"/>
      <c r="Q72" s="98"/>
      <c r="R72" s="699" t="e">
        <f t="shared" si="387"/>
        <v>#DIV/0!</v>
      </c>
      <c r="S72" s="286"/>
      <c r="T72" s="286"/>
      <c r="U72" s="286"/>
      <c r="V72" s="285">
        <f t="shared" si="406"/>
        <v>0</v>
      </c>
      <c r="W72" s="286"/>
      <c r="X72" s="286"/>
      <c r="Y72" s="286"/>
      <c r="Z72" s="98" t="e">
        <f t="shared" si="389"/>
        <v>#REF!</v>
      </c>
      <c r="AA72" s="98" t="e">
        <f t="shared" si="407"/>
        <v>#REF!</v>
      </c>
      <c r="AB72" s="286"/>
      <c r="AC72" s="286"/>
      <c r="AD72" s="286"/>
      <c r="AE72" s="167" t="e">
        <f t="shared" si="408"/>
        <v>#REF!</v>
      </c>
      <c r="AF72" s="699" t="e">
        <f t="shared" si="366"/>
        <v>#REF!</v>
      </c>
      <c r="AG72" s="185" t="e">
        <f>AG73+AG77</f>
        <v>#REF!</v>
      </c>
      <c r="AH72" s="699" t="e">
        <f t="shared" si="367"/>
        <v>#REF!</v>
      </c>
      <c r="AI72" s="98"/>
      <c r="AJ72" s="98"/>
      <c r="AK72" s="98"/>
      <c r="AL72" s="699" t="e">
        <f t="shared" si="391"/>
        <v>#DIV/0!</v>
      </c>
      <c r="AM72" s="286"/>
      <c r="AN72" s="286"/>
      <c r="AO72" s="286"/>
      <c r="AP72" s="98"/>
      <c r="AQ72" s="98"/>
      <c r="AR72" s="185" t="e">
        <f t="shared" si="409"/>
        <v>#REF!</v>
      </c>
      <c r="AS72" s="699" t="e">
        <f t="shared" si="371"/>
        <v>#REF!</v>
      </c>
      <c r="AT72" s="185" t="e">
        <f>AT73+AT77</f>
        <v>#REF!</v>
      </c>
      <c r="AU72" s="699" t="e">
        <f t="shared" si="372"/>
        <v>#REF!</v>
      </c>
      <c r="AV72" s="98"/>
      <c r="AW72" s="699"/>
      <c r="AX72" s="185"/>
      <c r="AY72" s="699" t="e">
        <f t="shared" si="374"/>
        <v>#DIV/0!</v>
      </c>
      <c r="AZ72" s="286"/>
      <c r="BA72" s="699"/>
      <c r="BB72" s="286"/>
      <c r="BC72" s="286"/>
      <c r="BD72" s="286"/>
      <c r="BE72" s="98">
        <f t="shared" si="410"/>
        <v>0</v>
      </c>
      <c r="BF72" s="98">
        <f>BF73+BF77</f>
        <v>0</v>
      </c>
      <c r="BG72" s="98"/>
      <c r="BH72" s="286"/>
      <c r="BI72" s="286"/>
      <c r="BJ72" s="98">
        <f t="shared" si="411"/>
        <v>0</v>
      </c>
      <c r="BK72" s="98"/>
      <c r="BL72" s="286"/>
      <c r="BM72" s="286"/>
      <c r="BN72" s="102" t="e">
        <f t="shared" si="412"/>
        <v>#REF!</v>
      </c>
      <c r="BO72" s="98" t="e">
        <f>BO73+BO77</f>
        <v>#REF!</v>
      </c>
      <c r="BP72" s="98"/>
      <c r="BQ72" s="98"/>
      <c r="BR72" s="286"/>
      <c r="BS72" s="286"/>
      <c r="BT72" s="98"/>
      <c r="BU72" s="102" t="e">
        <f t="shared" si="413"/>
        <v>#REF!</v>
      </c>
      <c r="BV72" s="98" t="e">
        <f>BV73+BV77</f>
        <v>#REF!</v>
      </c>
      <c r="BW72" s="98"/>
      <c r="BX72" s="98"/>
      <c r="BY72" s="286"/>
      <c r="BZ72" s="286"/>
      <c r="CD72" s="639"/>
      <c r="CE72" s="699"/>
    </row>
    <row r="73" spans="2:83" s="20" customFormat="1" ht="41.25" hidden="1" customHeight="1" x14ac:dyDescent="0.25">
      <c r="B73" s="200"/>
      <c r="C73" s="97" t="s">
        <v>31</v>
      </c>
      <c r="D73" s="185" t="e">
        <f t="shared" si="404"/>
        <v>#REF!</v>
      </c>
      <c r="E73" s="185" t="e">
        <f>E74+E76</f>
        <v>#REF!</v>
      </c>
      <c r="F73" s="185"/>
      <c r="G73" s="185"/>
      <c r="H73" s="186"/>
      <c r="I73" s="186"/>
      <c r="J73" s="185"/>
      <c r="K73" s="167" t="e">
        <f t="shared" si="405"/>
        <v>#REF!</v>
      </c>
      <c r="L73" s="699" t="e">
        <f t="shared" si="363"/>
        <v>#REF!</v>
      </c>
      <c r="M73" s="185" t="e">
        <f>M74+M76</f>
        <v>#REF!</v>
      </c>
      <c r="N73" s="699" t="e">
        <f t="shared" si="385"/>
        <v>#REF!</v>
      </c>
      <c r="O73" s="98"/>
      <c r="P73" s="98"/>
      <c r="Q73" s="98"/>
      <c r="R73" s="699" t="e">
        <f t="shared" si="387"/>
        <v>#DIV/0!</v>
      </c>
      <c r="S73" s="286"/>
      <c r="T73" s="286"/>
      <c r="U73" s="286"/>
      <c r="V73" s="285">
        <f t="shared" si="406"/>
        <v>0</v>
      </c>
      <c r="W73" s="286"/>
      <c r="X73" s="286"/>
      <c r="Y73" s="286"/>
      <c r="Z73" s="98" t="e">
        <f t="shared" si="389"/>
        <v>#REF!</v>
      </c>
      <c r="AA73" s="98" t="e">
        <f t="shared" si="407"/>
        <v>#REF!</v>
      </c>
      <c r="AB73" s="286"/>
      <c r="AC73" s="286"/>
      <c r="AD73" s="286"/>
      <c r="AE73" s="167" t="e">
        <f t="shared" si="408"/>
        <v>#REF!</v>
      </c>
      <c r="AF73" s="699" t="e">
        <f t="shared" si="366"/>
        <v>#REF!</v>
      </c>
      <c r="AG73" s="185" t="e">
        <f>AG74+AG76</f>
        <v>#REF!</v>
      </c>
      <c r="AH73" s="699" t="e">
        <f t="shared" si="367"/>
        <v>#REF!</v>
      </c>
      <c r="AI73" s="98"/>
      <c r="AJ73" s="98"/>
      <c r="AK73" s="98"/>
      <c r="AL73" s="699" t="e">
        <f t="shared" si="391"/>
        <v>#DIV/0!</v>
      </c>
      <c r="AM73" s="286"/>
      <c r="AN73" s="286"/>
      <c r="AO73" s="286"/>
      <c r="AP73" s="98"/>
      <c r="AQ73" s="98"/>
      <c r="AR73" s="185" t="e">
        <f t="shared" si="409"/>
        <v>#REF!</v>
      </c>
      <c r="AS73" s="699" t="e">
        <f t="shared" si="371"/>
        <v>#REF!</v>
      </c>
      <c r="AT73" s="185" t="e">
        <f>AT74+AT76</f>
        <v>#REF!</v>
      </c>
      <c r="AU73" s="699" t="e">
        <f t="shared" si="372"/>
        <v>#REF!</v>
      </c>
      <c r="AV73" s="98"/>
      <c r="AW73" s="699"/>
      <c r="AX73" s="185"/>
      <c r="AY73" s="699" t="e">
        <f t="shared" si="374"/>
        <v>#DIV/0!</v>
      </c>
      <c r="AZ73" s="286"/>
      <c r="BA73" s="699"/>
      <c r="BB73" s="286"/>
      <c r="BC73" s="286"/>
      <c r="BD73" s="286"/>
      <c r="BE73" s="98">
        <f t="shared" si="410"/>
        <v>0</v>
      </c>
      <c r="BF73" s="98">
        <f>BF74+BF76</f>
        <v>0</v>
      </c>
      <c r="BG73" s="98"/>
      <c r="BH73" s="286"/>
      <c r="BI73" s="286"/>
      <c r="BJ73" s="98">
        <f t="shared" si="411"/>
        <v>0</v>
      </c>
      <c r="BK73" s="98"/>
      <c r="BL73" s="286"/>
      <c r="BM73" s="286"/>
      <c r="BN73" s="102" t="e">
        <f t="shared" si="412"/>
        <v>#REF!</v>
      </c>
      <c r="BO73" s="98" t="e">
        <f>BO74+BO76</f>
        <v>#REF!</v>
      </c>
      <c r="BP73" s="98"/>
      <c r="BQ73" s="98"/>
      <c r="BR73" s="286"/>
      <c r="BS73" s="286"/>
      <c r="BT73" s="98"/>
      <c r="BU73" s="102" t="e">
        <f t="shared" si="413"/>
        <v>#REF!</v>
      </c>
      <c r="BV73" s="98" t="e">
        <f>BV74+BV76</f>
        <v>#REF!</v>
      </c>
      <c r="BW73" s="98"/>
      <c r="BX73" s="98"/>
      <c r="BY73" s="286"/>
      <c r="BZ73" s="286"/>
      <c r="CD73" s="639"/>
      <c r="CE73" s="699"/>
    </row>
    <row r="74" spans="2:83" s="37" customFormat="1" ht="33" hidden="1" customHeight="1" x14ac:dyDescent="0.25">
      <c r="B74" s="204"/>
      <c r="C74" s="121" t="s">
        <v>42</v>
      </c>
      <c r="D74" s="171" t="e">
        <f t="shared" si="404"/>
        <v>#REF!</v>
      </c>
      <c r="E74" s="171" t="e">
        <f>#REF!</f>
        <v>#REF!</v>
      </c>
      <c r="F74" s="171"/>
      <c r="G74" s="171"/>
      <c r="H74" s="172"/>
      <c r="I74" s="172"/>
      <c r="J74" s="171"/>
      <c r="K74" s="167" t="e">
        <f t="shared" si="405"/>
        <v>#REF!</v>
      </c>
      <c r="L74" s="699" t="e">
        <f t="shared" si="363"/>
        <v>#REF!</v>
      </c>
      <c r="M74" s="171" t="e">
        <f>#REF!</f>
        <v>#REF!</v>
      </c>
      <c r="N74" s="699" t="e">
        <f t="shared" si="385"/>
        <v>#REF!</v>
      </c>
      <c r="O74" s="116"/>
      <c r="P74" s="116"/>
      <c r="Q74" s="116"/>
      <c r="R74" s="699" t="e">
        <f t="shared" si="387"/>
        <v>#DIV/0!</v>
      </c>
      <c r="S74" s="35"/>
      <c r="T74" s="35"/>
      <c r="U74" s="35"/>
      <c r="V74" s="285">
        <f t="shared" si="406"/>
        <v>0</v>
      </c>
      <c r="W74" s="35"/>
      <c r="X74" s="35"/>
      <c r="Y74" s="35"/>
      <c r="Z74" s="116" t="e">
        <f t="shared" si="389"/>
        <v>#REF!</v>
      </c>
      <c r="AA74" s="116" t="e">
        <f t="shared" si="407"/>
        <v>#REF!</v>
      </c>
      <c r="AB74" s="35"/>
      <c r="AC74" s="35"/>
      <c r="AD74" s="35"/>
      <c r="AE74" s="167" t="e">
        <f t="shared" si="408"/>
        <v>#REF!</v>
      </c>
      <c r="AF74" s="699" t="e">
        <f t="shared" si="366"/>
        <v>#REF!</v>
      </c>
      <c r="AG74" s="171" t="e">
        <f>#REF!</f>
        <v>#REF!</v>
      </c>
      <c r="AH74" s="699" t="e">
        <f t="shared" si="367"/>
        <v>#REF!</v>
      </c>
      <c r="AI74" s="116"/>
      <c r="AJ74" s="116"/>
      <c r="AK74" s="116"/>
      <c r="AL74" s="699" t="e">
        <f t="shared" si="391"/>
        <v>#DIV/0!</v>
      </c>
      <c r="AM74" s="35"/>
      <c r="AN74" s="35"/>
      <c r="AO74" s="35"/>
      <c r="AP74" s="116"/>
      <c r="AQ74" s="116"/>
      <c r="AR74" s="171" t="e">
        <f t="shared" si="409"/>
        <v>#REF!</v>
      </c>
      <c r="AS74" s="699" t="e">
        <f t="shared" si="371"/>
        <v>#REF!</v>
      </c>
      <c r="AT74" s="171" t="e">
        <f>#REF!</f>
        <v>#REF!</v>
      </c>
      <c r="AU74" s="699" t="e">
        <f t="shared" si="372"/>
        <v>#REF!</v>
      </c>
      <c r="AV74" s="116"/>
      <c r="AW74" s="699"/>
      <c r="AX74" s="171"/>
      <c r="AY74" s="699" t="e">
        <f t="shared" si="374"/>
        <v>#DIV/0!</v>
      </c>
      <c r="AZ74" s="35"/>
      <c r="BA74" s="699"/>
      <c r="BB74" s="35"/>
      <c r="BC74" s="35"/>
      <c r="BD74" s="35"/>
      <c r="BE74" s="116">
        <f t="shared" si="410"/>
        <v>0</v>
      </c>
      <c r="BF74" s="116">
        <f>X74</f>
        <v>0</v>
      </c>
      <c r="BG74" s="116"/>
      <c r="BH74" s="35"/>
      <c r="BI74" s="35"/>
      <c r="BJ74" s="116">
        <f t="shared" si="411"/>
        <v>0</v>
      </c>
      <c r="BK74" s="116"/>
      <c r="BL74" s="35"/>
      <c r="BM74" s="35"/>
      <c r="BN74" s="102" t="e">
        <f t="shared" si="412"/>
        <v>#REF!</v>
      </c>
      <c r="BO74" s="116" t="e">
        <f>#REF!</f>
        <v>#REF!</v>
      </c>
      <c r="BP74" s="116"/>
      <c r="BQ74" s="116"/>
      <c r="BR74" s="35"/>
      <c r="BS74" s="35"/>
      <c r="BT74" s="116"/>
      <c r="BU74" s="102" t="e">
        <f t="shared" si="413"/>
        <v>#REF!</v>
      </c>
      <c r="BV74" s="116" t="e">
        <f>#REF!</f>
        <v>#REF!</v>
      </c>
      <c r="BW74" s="116"/>
      <c r="BX74" s="116"/>
      <c r="BY74" s="35"/>
      <c r="BZ74" s="35"/>
      <c r="CD74" s="640"/>
      <c r="CE74" s="699"/>
    </row>
    <row r="75" spans="2:83" s="37" customFormat="1" ht="64.5" hidden="1" customHeight="1" x14ac:dyDescent="0.25">
      <c r="B75" s="204"/>
      <c r="C75" s="121" t="s">
        <v>176</v>
      </c>
      <c r="D75" s="171"/>
      <c r="E75" s="171"/>
      <c r="F75" s="171"/>
      <c r="G75" s="171"/>
      <c r="H75" s="172"/>
      <c r="I75" s="172"/>
      <c r="J75" s="171"/>
      <c r="K75" s="167">
        <f t="shared" si="405"/>
        <v>0</v>
      </c>
      <c r="L75" s="699" t="e">
        <f t="shared" si="363"/>
        <v>#DIV/0!</v>
      </c>
      <c r="M75" s="171"/>
      <c r="N75" s="699" t="e">
        <f t="shared" si="385"/>
        <v>#DIV/0!</v>
      </c>
      <c r="O75" s="116"/>
      <c r="P75" s="116"/>
      <c r="Q75" s="116"/>
      <c r="R75" s="699" t="e">
        <f t="shared" si="387"/>
        <v>#DIV/0!</v>
      </c>
      <c r="S75" s="35"/>
      <c r="T75" s="35"/>
      <c r="U75" s="35"/>
      <c r="V75" s="285">
        <f t="shared" si="406"/>
        <v>0</v>
      </c>
      <c r="W75" s="35"/>
      <c r="X75" s="35"/>
      <c r="Y75" s="35"/>
      <c r="Z75" s="116">
        <f t="shared" si="389"/>
        <v>0</v>
      </c>
      <c r="AA75" s="116">
        <f t="shared" si="407"/>
        <v>0</v>
      </c>
      <c r="AB75" s="35"/>
      <c r="AC75" s="35"/>
      <c r="AD75" s="35"/>
      <c r="AE75" s="167"/>
      <c r="AF75" s="699" t="e">
        <f t="shared" si="366"/>
        <v>#DIV/0!</v>
      </c>
      <c r="AG75" s="171"/>
      <c r="AH75" s="699" t="e">
        <f t="shared" si="367"/>
        <v>#DIV/0!</v>
      </c>
      <c r="AI75" s="116"/>
      <c r="AJ75" s="116"/>
      <c r="AK75" s="116"/>
      <c r="AL75" s="699" t="e">
        <f t="shared" si="391"/>
        <v>#DIV/0!</v>
      </c>
      <c r="AM75" s="35"/>
      <c r="AN75" s="35"/>
      <c r="AO75" s="35"/>
      <c r="AP75" s="116"/>
      <c r="AQ75" s="116"/>
      <c r="AR75" s="171"/>
      <c r="AS75" s="699" t="e">
        <f t="shared" si="371"/>
        <v>#DIV/0!</v>
      </c>
      <c r="AT75" s="171"/>
      <c r="AU75" s="699" t="e">
        <f t="shared" si="372"/>
        <v>#DIV/0!</v>
      </c>
      <c r="AV75" s="116"/>
      <c r="AW75" s="699"/>
      <c r="AX75" s="171"/>
      <c r="AY75" s="699" t="e">
        <f t="shared" si="374"/>
        <v>#DIV/0!</v>
      </c>
      <c r="AZ75" s="35"/>
      <c r="BA75" s="699"/>
      <c r="BB75" s="35"/>
      <c r="BC75" s="35"/>
      <c r="BD75" s="35"/>
      <c r="BE75" s="116"/>
      <c r="BF75" s="116"/>
      <c r="BG75" s="116"/>
      <c r="BH75" s="35"/>
      <c r="BI75" s="35"/>
      <c r="BJ75" s="116">
        <f t="shared" si="411"/>
        <v>0</v>
      </c>
      <c r="BK75" s="116"/>
      <c r="BL75" s="35"/>
      <c r="BM75" s="35"/>
      <c r="BN75" s="102">
        <f t="shared" si="412"/>
        <v>0</v>
      </c>
      <c r="BO75" s="116"/>
      <c r="BP75" s="116"/>
      <c r="BQ75" s="116"/>
      <c r="BR75" s="35"/>
      <c r="BS75" s="35"/>
      <c r="BT75" s="116"/>
      <c r="BU75" s="102">
        <f t="shared" si="413"/>
        <v>0</v>
      </c>
      <c r="BV75" s="116"/>
      <c r="BW75" s="116"/>
      <c r="BX75" s="116"/>
      <c r="BY75" s="35"/>
      <c r="BZ75" s="35"/>
      <c r="CD75" s="640"/>
      <c r="CE75" s="699"/>
    </row>
    <row r="76" spans="2:83" s="37" customFormat="1" ht="31.5" hidden="1" customHeight="1" x14ac:dyDescent="0.25">
      <c r="B76" s="204"/>
      <c r="C76" s="110" t="s">
        <v>40</v>
      </c>
      <c r="D76" s="171" t="e">
        <f>E76</f>
        <v>#REF!</v>
      </c>
      <c r="E76" s="171" t="e">
        <f>#REF!</f>
        <v>#REF!</v>
      </c>
      <c r="F76" s="171"/>
      <c r="G76" s="171"/>
      <c r="H76" s="172"/>
      <c r="I76" s="172"/>
      <c r="J76" s="171"/>
      <c r="K76" s="167" t="e">
        <f t="shared" si="405"/>
        <v>#REF!</v>
      </c>
      <c r="L76" s="699" t="e">
        <f t="shared" si="363"/>
        <v>#REF!</v>
      </c>
      <c r="M76" s="171" t="e">
        <f>#REF!</f>
        <v>#REF!</v>
      </c>
      <c r="N76" s="699" t="e">
        <f t="shared" si="385"/>
        <v>#REF!</v>
      </c>
      <c r="O76" s="116"/>
      <c r="P76" s="116"/>
      <c r="Q76" s="116"/>
      <c r="R76" s="699" t="e">
        <f t="shared" si="387"/>
        <v>#DIV/0!</v>
      </c>
      <c r="S76" s="35"/>
      <c r="T76" s="35"/>
      <c r="U76" s="35"/>
      <c r="V76" s="285">
        <f t="shared" si="406"/>
        <v>0</v>
      </c>
      <c r="W76" s="35"/>
      <c r="X76" s="35"/>
      <c r="Y76" s="35"/>
      <c r="Z76" s="116" t="e">
        <f t="shared" si="389"/>
        <v>#REF!</v>
      </c>
      <c r="AA76" s="116" t="e">
        <f t="shared" si="407"/>
        <v>#REF!</v>
      </c>
      <c r="AB76" s="35"/>
      <c r="AC76" s="35"/>
      <c r="AD76" s="35"/>
      <c r="AE76" s="167" t="e">
        <f>AG76</f>
        <v>#REF!</v>
      </c>
      <c r="AF76" s="699" t="e">
        <f t="shared" si="366"/>
        <v>#REF!</v>
      </c>
      <c r="AG76" s="171" t="e">
        <f>#REF!</f>
        <v>#REF!</v>
      </c>
      <c r="AH76" s="699" t="e">
        <f t="shared" si="367"/>
        <v>#REF!</v>
      </c>
      <c r="AI76" s="116"/>
      <c r="AJ76" s="116"/>
      <c r="AK76" s="116"/>
      <c r="AL76" s="699" t="e">
        <f t="shared" si="391"/>
        <v>#DIV/0!</v>
      </c>
      <c r="AM76" s="35"/>
      <c r="AN76" s="35"/>
      <c r="AO76" s="35"/>
      <c r="AP76" s="116"/>
      <c r="AQ76" s="116"/>
      <c r="AR76" s="171" t="e">
        <f>AT76</f>
        <v>#REF!</v>
      </c>
      <c r="AS76" s="699" t="e">
        <f t="shared" si="371"/>
        <v>#REF!</v>
      </c>
      <c r="AT76" s="171" t="e">
        <f>#REF!</f>
        <v>#REF!</v>
      </c>
      <c r="AU76" s="699" t="e">
        <f t="shared" si="372"/>
        <v>#REF!</v>
      </c>
      <c r="AV76" s="116"/>
      <c r="AW76" s="699"/>
      <c r="AX76" s="171"/>
      <c r="AY76" s="699" t="e">
        <f t="shared" si="374"/>
        <v>#DIV/0!</v>
      </c>
      <c r="AZ76" s="35"/>
      <c r="BA76" s="699"/>
      <c r="BB76" s="35"/>
      <c r="BC76" s="35"/>
      <c r="BD76" s="35"/>
      <c r="BE76" s="116">
        <f>BF76</f>
        <v>0</v>
      </c>
      <c r="BF76" s="116">
        <f>X76</f>
        <v>0</v>
      </c>
      <c r="BG76" s="116"/>
      <c r="BH76" s="35"/>
      <c r="BI76" s="35"/>
      <c r="BJ76" s="116">
        <f t="shared" si="411"/>
        <v>0</v>
      </c>
      <c r="BK76" s="116"/>
      <c r="BL76" s="35"/>
      <c r="BM76" s="35"/>
      <c r="BN76" s="102" t="e">
        <f t="shared" si="412"/>
        <v>#REF!</v>
      </c>
      <c r="BO76" s="116" t="e">
        <f>#REF!</f>
        <v>#REF!</v>
      </c>
      <c r="BP76" s="116"/>
      <c r="BQ76" s="116"/>
      <c r="BR76" s="35"/>
      <c r="BS76" s="35"/>
      <c r="BT76" s="116"/>
      <c r="BU76" s="102" t="e">
        <f t="shared" si="413"/>
        <v>#REF!</v>
      </c>
      <c r="BV76" s="116" t="e">
        <f>#REF!</f>
        <v>#REF!</v>
      </c>
      <c r="BW76" s="116"/>
      <c r="BX76" s="116"/>
      <c r="BY76" s="35"/>
      <c r="BZ76" s="35"/>
      <c r="CD76" s="640"/>
      <c r="CE76" s="699"/>
    </row>
    <row r="77" spans="2:83" s="23" customFormat="1" ht="46.5" hidden="1" customHeight="1" x14ac:dyDescent="0.25">
      <c r="B77" s="201"/>
      <c r="C77" s="101" t="s">
        <v>32</v>
      </c>
      <c r="D77" s="187">
        <f>E77</f>
        <v>0</v>
      </c>
      <c r="E77" s="187">
        <v>0</v>
      </c>
      <c r="F77" s="187"/>
      <c r="G77" s="187"/>
      <c r="H77" s="187"/>
      <c r="I77" s="187"/>
      <c r="J77" s="167"/>
      <c r="K77" s="167">
        <f t="shared" si="405"/>
        <v>0</v>
      </c>
      <c r="L77" s="699" t="e">
        <f t="shared" si="363"/>
        <v>#DIV/0!</v>
      </c>
      <c r="M77" s="187">
        <v>0</v>
      </c>
      <c r="N77" s="699" t="e">
        <f t="shared" si="385"/>
        <v>#DIV/0!</v>
      </c>
      <c r="O77" s="22"/>
      <c r="P77" s="41"/>
      <c r="Q77" s="22"/>
      <c r="R77" s="699" t="e">
        <f t="shared" si="387"/>
        <v>#DIV/0!</v>
      </c>
      <c r="S77" s="22"/>
      <c r="T77" s="41"/>
      <c r="U77" s="22"/>
      <c r="V77" s="285">
        <f t="shared" si="406"/>
        <v>0</v>
      </c>
      <c r="W77" s="22"/>
      <c r="X77" s="22"/>
      <c r="Y77" s="22"/>
      <c r="Z77" s="22">
        <f t="shared" si="389"/>
        <v>0</v>
      </c>
      <c r="AA77" s="22">
        <f t="shared" si="407"/>
        <v>0</v>
      </c>
      <c r="AB77" s="22"/>
      <c r="AC77" s="22"/>
      <c r="AD77" s="41"/>
      <c r="AE77" s="167">
        <f>AG77</f>
        <v>0</v>
      </c>
      <c r="AF77" s="699" t="e">
        <f t="shared" si="366"/>
        <v>#DIV/0!</v>
      </c>
      <c r="AG77" s="187">
        <v>0</v>
      </c>
      <c r="AH77" s="699" t="e">
        <f t="shared" si="367"/>
        <v>#DIV/0!</v>
      </c>
      <c r="AI77" s="22"/>
      <c r="AJ77" s="41"/>
      <c r="AK77" s="22"/>
      <c r="AL77" s="699" t="e">
        <f t="shared" si="391"/>
        <v>#DIV/0!</v>
      </c>
      <c r="AM77" s="22"/>
      <c r="AN77" s="41"/>
      <c r="AO77" s="22"/>
      <c r="AP77" s="22"/>
      <c r="AQ77" s="41"/>
      <c r="AR77" s="187">
        <f>AT77</f>
        <v>0</v>
      </c>
      <c r="AS77" s="699" t="e">
        <f t="shared" si="371"/>
        <v>#DIV/0!</v>
      </c>
      <c r="AT77" s="187">
        <v>0</v>
      </c>
      <c r="AU77" s="699" t="e">
        <f t="shared" si="372"/>
        <v>#DIV/0!</v>
      </c>
      <c r="AV77" s="22"/>
      <c r="AW77" s="699"/>
      <c r="AX77" s="187"/>
      <c r="AY77" s="699" t="e">
        <f t="shared" si="374"/>
        <v>#DIV/0!</v>
      </c>
      <c r="AZ77" s="22"/>
      <c r="BA77" s="699"/>
      <c r="BB77" s="22"/>
      <c r="BC77" s="22"/>
      <c r="BD77" s="22"/>
      <c r="BE77" s="22">
        <f>BF77</f>
        <v>0</v>
      </c>
      <c r="BF77" s="22">
        <v>0</v>
      </c>
      <c r="BG77" s="22"/>
      <c r="BH77" s="22"/>
      <c r="BI77" s="22"/>
      <c r="BJ77" s="22">
        <f t="shared" si="411"/>
        <v>0</v>
      </c>
      <c r="BK77" s="22"/>
      <c r="BL77" s="22"/>
      <c r="BM77" s="22"/>
      <c r="BN77" s="102">
        <f t="shared" si="412"/>
        <v>0</v>
      </c>
      <c r="BO77" s="22">
        <v>0</v>
      </c>
      <c r="BP77" s="22"/>
      <c r="BQ77" s="22"/>
      <c r="BR77" s="22"/>
      <c r="BS77" s="22"/>
      <c r="BT77" s="22"/>
      <c r="BU77" s="102">
        <f t="shared" si="413"/>
        <v>0</v>
      </c>
      <c r="BV77" s="22">
        <v>0</v>
      </c>
      <c r="BW77" s="22"/>
      <c r="BX77" s="22"/>
      <c r="BY77" s="22"/>
      <c r="BZ77" s="22"/>
      <c r="CD77" s="637"/>
      <c r="CE77" s="699"/>
    </row>
    <row r="78" spans="2:83" s="40" customFormat="1" ht="150.75" hidden="1" customHeight="1" x14ac:dyDescent="0.25">
      <c r="B78" s="200" t="s">
        <v>7</v>
      </c>
      <c r="C78" s="108" t="s">
        <v>45</v>
      </c>
      <c r="D78" s="185" t="e">
        <f t="shared" ref="D78:D86" si="414">E78</f>
        <v>#REF!</v>
      </c>
      <c r="E78" s="185" t="e">
        <f>E79+E80</f>
        <v>#REF!</v>
      </c>
      <c r="F78" s="185"/>
      <c r="G78" s="185"/>
      <c r="H78" s="186"/>
      <c r="I78" s="186"/>
      <c r="J78" s="185"/>
      <c r="K78" s="167" t="e">
        <f t="shared" si="405"/>
        <v>#REF!</v>
      </c>
      <c r="L78" s="699" t="e">
        <f t="shared" si="363"/>
        <v>#REF!</v>
      </c>
      <c r="M78" s="185" t="e">
        <f>M79+M80</f>
        <v>#REF!</v>
      </c>
      <c r="N78" s="699" t="e">
        <f t="shared" si="385"/>
        <v>#REF!</v>
      </c>
      <c r="O78" s="98"/>
      <c r="P78" s="98"/>
      <c r="Q78" s="98"/>
      <c r="R78" s="699" t="e">
        <f t="shared" si="387"/>
        <v>#DIV/0!</v>
      </c>
      <c r="S78" s="286"/>
      <c r="T78" s="286"/>
      <c r="U78" s="286"/>
      <c r="V78" s="285">
        <f t="shared" si="406"/>
        <v>0</v>
      </c>
      <c r="W78" s="286"/>
      <c r="X78" s="286"/>
      <c r="Y78" s="286"/>
      <c r="Z78" s="98" t="e">
        <f t="shared" si="389"/>
        <v>#REF!</v>
      </c>
      <c r="AA78" s="98" t="e">
        <f t="shared" si="407"/>
        <v>#REF!</v>
      </c>
      <c r="AB78" s="286"/>
      <c r="AC78" s="286"/>
      <c r="AD78" s="286"/>
      <c r="AE78" s="167" t="e">
        <f t="shared" ref="AE78:AE86" si="415">AG78</f>
        <v>#REF!</v>
      </c>
      <c r="AF78" s="699" t="e">
        <f t="shared" si="366"/>
        <v>#REF!</v>
      </c>
      <c r="AG78" s="185" t="e">
        <f>AG79+AG80</f>
        <v>#REF!</v>
      </c>
      <c r="AH78" s="699" t="e">
        <f t="shared" si="367"/>
        <v>#REF!</v>
      </c>
      <c r="AI78" s="98"/>
      <c r="AJ78" s="98"/>
      <c r="AK78" s="98"/>
      <c r="AL78" s="699" t="e">
        <f t="shared" si="391"/>
        <v>#DIV/0!</v>
      </c>
      <c r="AM78" s="286"/>
      <c r="AN78" s="286"/>
      <c r="AO78" s="286"/>
      <c r="AP78" s="98"/>
      <c r="AQ78" s="98"/>
      <c r="AR78" s="185" t="e">
        <f t="shared" ref="AR78:AR86" si="416">AT78</f>
        <v>#REF!</v>
      </c>
      <c r="AS78" s="699" t="e">
        <f t="shared" si="371"/>
        <v>#REF!</v>
      </c>
      <c r="AT78" s="185" t="e">
        <f>AT79+AT80</f>
        <v>#REF!</v>
      </c>
      <c r="AU78" s="699" t="e">
        <f t="shared" si="372"/>
        <v>#REF!</v>
      </c>
      <c r="AV78" s="98"/>
      <c r="AW78" s="699"/>
      <c r="AX78" s="185"/>
      <c r="AY78" s="699" t="e">
        <f t="shared" si="374"/>
        <v>#DIV/0!</v>
      </c>
      <c r="AZ78" s="286"/>
      <c r="BA78" s="699"/>
      <c r="BB78" s="286"/>
      <c r="BC78" s="286"/>
      <c r="BD78" s="286"/>
      <c r="BE78" s="98">
        <f t="shared" ref="BE78:BE86" si="417">BF78</f>
        <v>0</v>
      </c>
      <c r="BF78" s="98">
        <f>BF79+BF80</f>
        <v>0</v>
      </c>
      <c r="BG78" s="98"/>
      <c r="BH78" s="286"/>
      <c r="BI78" s="286"/>
      <c r="BJ78" s="98">
        <f t="shared" si="411"/>
        <v>0</v>
      </c>
      <c r="BK78" s="98"/>
      <c r="BL78" s="286"/>
      <c r="BM78" s="286"/>
      <c r="BN78" s="102" t="e">
        <f t="shared" si="412"/>
        <v>#REF!</v>
      </c>
      <c r="BO78" s="98" t="e">
        <f>BO79+BO80</f>
        <v>#REF!</v>
      </c>
      <c r="BP78" s="98"/>
      <c r="BQ78" s="98"/>
      <c r="BR78" s="286"/>
      <c r="BS78" s="286"/>
      <c r="BT78" s="98"/>
      <c r="BU78" s="102" t="e">
        <f t="shared" si="413"/>
        <v>#REF!</v>
      </c>
      <c r="BV78" s="98" t="e">
        <f>BV79+BV80</f>
        <v>#REF!</v>
      </c>
      <c r="BW78" s="98"/>
      <c r="BX78" s="98"/>
      <c r="BY78" s="286"/>
      <c r="BZ78" s="286"/>
      <c r="CD78" s="641"/>
      <c r="CE78" s="699"/>
    </row>
    <row r="79" spans="2:83" s="23" customFormat="1" ht="46.5" hidden="1" customHeight="1" x14ac:dyDescent="0.25">
      <c r="B79" s="201"/>
      <c r="C79" s="101" t="s">
        <v>32</v>
      </c>
      <c r="D79" s="167">
        <f t="shared" si="414"/>
        <v>0</v>
      </c>
      <c r="E79" s="167">
        <v>0</v>
      </c>
      <c r="F79" s="167"/>
      <c r="G79" s="167"/>
      <c r="H79" s="187"/>
      <c r="I79" s="187"/>
      <c r="J79" s="167"/>
      <c r="K79" s="167">
        <f t="shared" si="405"/>
        <v>0</v>
      </c>
      <c r="L79" s="699" t="e">
        <f t="shared" si="363"/>
        <v>#DIV/0!</v>
      </c>
      <c r="M79" s="167">
        <v>0</v>
      </c>
      <c r="N79" s="699" t="e">
        <f t="shared" si="385"/>
        <v>#DIV/0!</v>
      </c>
      <c r="O79" s="102"/>
      <c r="P79" s="114"/>
      <c r="Q79" s="102"/>
      <c r="R79" s="699" t="e">
        <f t="shared" si="387"/>
        <v>#DIV/0!</v>
      </c>
      <c r="S79" s="22"/>
      <c r="T79" s="41"/>
      <c r="U79" s="22"/>
      <c r="V79" s="285">
        <f t="shared" si="406"/>
        <v>0</v>
      </c>
      <c r="W79" s="22"/>
      <c r="X79" s="22"/>
      <c r="Y79" s="22"/>
      <c r="Z79" s="102">
        <f t="shared" si="389"/>
        <v>0</v>
      </c>
      <c r="AA79" s="102">
        <f t="shared" si="407"/>
        <v>0</v>
      </c>
      <c r="AB79" s="22"/>
      <c r="AC79" s="22"/>
      <c r="AD79" s="41"/>
      <c r="AE79" s="167">
        <f t="shared" si="415"/>
        <v>0</v>
      </c>
      <c r="AF79" s="699" t="e">
        <f t="shared" si="366"/>
        <v>#DIV/0!</v>
      </c>
      <c r="AG79" s="167">
        <v>0</v>
      </c>
      <c r="AH79" s="699" t="e">
        <f t="shared" si="367"/>
        <v>#DIV/0!</v>
      </c>
      <c r="AI79" s="102"/>
      <c r="AJ79" s="114"/>
      <c r="AK79" s="102"/>
      <c r="AL79" s="699" t="e">
        <f t="shared" si="391"/>
        <v>#DIV/0!</v>
      </c>
      <c r="AM79" s="22"/>
      <c r="AN79" s="41"/>
      <c r="AO79" s="22"/>
      <c r="AP79" s="102"/>
      <c r="AQ79" s="114"/>
      <c r="AR79" s="167">
        <f t="shared" si="416"/>
        <v>0</v>
      </c>
      <c r="AS79" s="699" t="e">
        <f t="shared" si="371"/>
        <v>#DIV/0!</v>
      </c>
      <c r="AT79" s="167">
        <v>0</v>
      </c>
      <c r="AU79" s="699" t="e">
        <f t="shared" si="372"/>
        <v>#DIV/0!</v>
      </c>
      <c r="AV79" s="102"/>
      <c r="AW79" s="699"/>
      <c r="AX79" s="167"/>
      <c r="AY79" s="699" t="e">
        <f t="shared" si="374"/>
        <v>#DIV/0!</v>
      </c>
      <c r="AZ79" s="22"/>
      <c r="BA79" s="699"/>
      <c r="BB79" s="22"/>
      <c r="BC79" s="22"/>
      <c r="BD79" s="22"/>
      <c r="BE79" s="102">
        <f t="shared" si="417"/>
        <v>0</v>
      </c>
      <c r="BF79" s="102">
        <v>0</v>
      </c>
      <c r="BG79" s="102"/>
      <c r="BH79" s="22"/>
      <c r="BI79" s="22"/>
      <c r="BJ79" s="102">
        <f t="shared" si="411"/>
        <v>0</v>
      </c>
      <c r="BK79" s="102"/>
      <c r="BL79" s="22"/>
      <c r="BM79" s="22"/>
      <c r="BN79" s="102">
        <f t="shared" si="412"/>
        <v>0</v>
      </c>
      <c r="BO79" s="102">
        <v>0</v>
      </c>
      <c r="BP79" s="102"/>
      <c r="BQ79" s="102"/>
      <c r="BR79" s="22"/>
      <c r="BS79" s="22"/>
      <c r="BT79" s="102"/>
      <c r="BU79" s="102">
        <f t="shared" si="413"/>
        <v>0</v>
      </c>
      <c r="BV79" s="102">
        <v>0</v>
      </c>
      <c r="BW79" s="102"/>
      <c r="BX79" s="102"/>
      <c r="BY79" s="22"/>
      <c r="BZ79" s="22"/>
      <c r="CD79" s="637"/>
      <c r="CE79" s="699"/>
    </row>
    <row r="80" spans="2:83" s="42" customFormat="1" ht="46.5" hidden="1" customHeight="1" x14ac:dyDescent="0.25">
      <c r="B80" s="205"/>
      <c r="C80" s="97" t="s">
        <v>31</v>
      </c>
      <c r="D80" s="844" t="e">
        <f t="shared" si="414"/>
        <v>#REF!</v>
      </c>
      <c r="E80" s="844" t="e">
        <f>SUM(E81:E83)</f>
        <v>#REF!</v>
      </c>
      <c r="F80" s="844"/>
      <c r="G80" s="844"/>
      <c r="H80" s="258"/>
      <c r="I80" s="258"/>
      <c r="J80" s="844"/>
      <c r="K80" s="167" t="e">
        <f t="shared" si="405"/>
        <v>#REF!</v>
      </c>
      <c r="L80" s="699" t="e">
        <f t="shared" si="363"/>
        <v>#REF!</v>
      </c>
      <c r="M80" s="963" t="e">
        <f>SUM(M81:M83)</f>
        <v>#REF!</v>
      </c>
      <c r="N80" s="699" t="e">
        <f t="shared" si="385"/>
        <v>#REF!</v>
      </c>
      <c r="O80" s="114"/>
      <c r="P80" s="114"/>
      <c r="Q80" s="114"/>
      <c r="R80" s="699" t="e">
        <f t="shared" si="387"/>
        <v>#DIV/0!</v>
      </c>
      <c r="S80" s="41"/>
      <c r="T80" s="41"/>
      <c r="U80" s="41"/>
      <c r="V80" s="285">
        <f t="shared" si="406"/>
        <v>0</v>
      </c>
      <c r="W80" s="41"/>
      <c r="X80" s="41"/>
      <c r="Y80" s="41"/>
      <c r="Z80" s="114" t="e">
        <f t="shared" si="389"/>
        <v>#REF!</v>
      </c>
      <c r="AA80" s="114" t="e">
        <f t="shared" si="407"/>
        <v>#REF!</v>
      </c>
      <c r="AB80" s="41"/>
      <c r="AC80" s="41"/>
      <c r="AD80" s="41"/>
      <c r="AE80" s="167" t="e">
        <f t="shared" si="415"/>
        <v>#REF!</v>
      </c>
      <c r="AF80" s="699" t="e">
        <f t="shared" si="366"/>
        <v>#REF!</v>
      </c>
      <c r="AG80" s="963" t="e">
        <f>SUM(AG81:AG83)</f>
        <v>#REF!</v>
      </c>
      <c r="AH80" s="699" t="e">
        <f t="shared" si="367"/>
        <v>#REF!</v>
      </c>
      <c r="AI80" s="114"/>
      <c r="AJ80" s="114"/>
      <c r="AK80" s="114"/>
      <c r="AL80" s="699" t="e">
        <f t="shared" si="391"/>
        <v>#DIV/0!</v>
      </c>
      <c r="AM80" s="41"/>
      <c r="AN80" s="41"/>
      <c r="AO80" s="41"/>
      <c r="AP80" s="114"/>
      <c r="AQ80" s="114"/>
      <c r="AR80" s="844" t="e">
        <f t="shared" si="416"/>
        <v>#REF!</v>
      </c>
      <c r="AS80" s="699" t="e">
        <f t="shared" si="371"/>
        <v>#REF!</v>
      </c>
      <c r="AT80" s="963" t="e">
        <f>SUM(AT81:AT83)</f>
        <v>#REF!</v>
      </c>
      <c r="AU80" s="699" t="e">
        <f t="shared" si="372"/>
        <v>#REF!</v>
      </c>
      <c r="AV80" s="114"/>
      <c r="AW80" s="699"/>
      <c r="AX80" s="963"/>
      <c r="AY80" s="699" t="e">
        <f t="shared" si="374"/>
        <v>#DIV/0!</v>
      </c>
      <c r="AZ80" s="41"/>
      <c r="BA80" s="699"/>
      <c r="BB80" s="41"/>
      <c r="BC80" s="41"/>
      <c r="BD80" s="41"/>
      <c r="BE80" s="114">
        <f t="shared" si="417"/>
        <v>0</v>
      </c>
      <c r="BF80" s="114">
        <f>SUM(BF81:BF83)</f>
        <v>0</v>
      </c>
      <c r="BG80" s="114"/>
      <c r="BH80" s="41"/>
      <c r="BI80" s="41"/>
      <c r="BJ80" s="114">
        <f t="shared" si="411"/>
        <v>0</v>
      </c>
      <c r="BK80" s="114"/>
      <c r="BL80" s="41"/>
      <c r="BM80" s="41"/>
      <c r="BN80" s="102" t="e">
        <f t="shared" si="412"/>
        <v>#REF!</v>
      </c>
      <c r="BO80" s="114" t="e">
        <f>SUM(BO81:BO83)</f>
        <v>#REF!</v>
      </c>
      <c r="BP80" s="114"/>
      <c r="BQ80" s="114"/>
      <c r="BR80" s="41"/>
      <c r="BS80" s="41"/>
      <c r="BT80" s="114"/>
      <c r="BU80" s="102" t="e">
        <f t="shared" si="413"/>
        <v>#REF!</v>
      </c>
      <c r="BV80" s="114" t="e">
        <f>SUM(BV81:BV83)</f>
        <v>#REF!</v>
      </c>
      <c r="BW80" s="114"/>
      <c r="BX80" s="114"/>
      <c r="BY80" s="41"/>
      <c r="BZ80" s="41"/>
      <c r="CD80" s="642"/>
      <c r="CE80" s="699"/>
    </row>
    <row r="81" spans="2:83" s="37" customFormat="1" ht="30.75" hidden="1" customHeight="1" x14ac:dyDescent="0.25">
      <c r="B81" s="204"/>
      <c r="C81" s="110" t="s">
        <v>39</v>
      </c>
      <c r="D81" s="171" t="e">
        <f t="shared" si="414"/>
        <v>#REF!</v>
      </c>
      <c r="E81" s="171" t="e">
        <f>#REF!</f>
        <v>#REF!</v>
      </c>
      <c r="F81" s="171"/>
      <c r="G81" s="171"/>
      <c r="H81" s="172"/>
      <c r="I81" s="172"/>
      <c r="J81" s="171"/>
      <c r="K81" s="167" t="e">
        <f t="shared" si="405"/>
        <v>#REF!</v>
      </c>
      <c r="L81" s="699" t="e">
        <f t="shared" si="363"/>
        <v>#REF!</v>
      </c>
      <c r="M81" s="171" t="e">
        <f>#REF!</f>
        <v>#REF!</v>
      </c>
      <c r="N81" s="699" t="e">
        <f t="shared" si="385"/>
        <v>#REF!</v>
      </c>
      <c r="O81" s="116"/>
      <c r="P81" s="116"/>
      <c r="Q81" s="116"/>
      <c r="R81" s="699" t="e">
        <f t="shared" si="387"/>
        <v>#DIV/0!</v>
      </c>
      <c r="S81" s="35"/>
      <c r="T81" s="35"/>
      <c r="U81" s="35"/>
      <c r="V81" s="285">
        <f t="shared" si="406"/>
        <v>0</v>
      </c>
      <c r="W81" s="35"/>
      <c r="X81" s="35"/>
      <c r="Y81" s="35"/>
      <c r="Z81" s="116" t="e">
        <f t="shared" si="389"/>
        <v>#REF!</v>
      </c>
      <c r="AA81" s="116" t="e">
        <f t="shared" si="407"/>
        <v>#REF!</v>
      </c>
      <c r="AB81" s="35"/>
      <c r="AC81" s="35"/>
      <c r="AD81" s="35"/>
      <c r="AE81" s="167" t="e">
        <f t="shared" si="415"/>
        <v>#REF!</v>
      </c>
      <c r="AF81" s="699" t="e">
        <f t="shared" si="366"/>
        <v>#REF!</v>
      </c>
      <c r="AG81" s="171" t="e">
        <f>#REF!</f>
        <v>#REF!</v>
      </c>
      <c r="AH81" s="699" t="e">
        <f t="shared" si="367"/>
        <v>#REF!</v>
      </c>
      <c r="AI81" s="116"/>
      <c r="AJ81" s="116"/>
      <c r="AK81" s="116"/>
      <c r="AL81" s="699" t="e">
        <f t="shared" si="391"/>
        <v>#DIV/0!</v>
      </c>
      <c r="AM81" s="35"/>
      <c r="AN81" s="35"/>
      <c r="AO81" s="35"/>
      <c r="AP81" s="116"/>
      <c r="AQ81" s="116"/>
      <c r="AR81" s="171" t="e">
        <f t="shared" si="416"/>
        <v>#REF!</v>
      </c>
      <c r="AS81" s="699" t="e">
        <f t="shared" si="371"/>
        <v>#REF!</v>
      </c>
      <c r="AT81" s="171" t="e">
        <f>#REF!</f>
        <v>#REF!</v>
      </c>
      <c r="AU81" s="699" t="e">
        <f t="shared" si="372"/>
        <v>#REF!</v>
      </c>
      <c r="AV81" s="116"/>
      <c r="AW81" s="699"/>
      <c r="AX81" s="171"/>
      <c r="AY81" s="699" t="e">
        <f t="shared" si="374"/>
        <v>#DIV/0!</v>
      </c>
      <c r="AZ81" s="35"/>
      <c r="BA81" s="699"/>
      <c r="BB81" s="35"/>
      <c r="BC81" s="35"/>
      <c r="BD81" s="35"/>
      <c r="BE81" s="116">
        <f t="shared" si="417"/>
        <v>0</v>
      </c>
      <c r="BF81" s="116">
        <f>X81</f>
        <v>0</v>
      </c>
      <c r="BG81" s="116"/>
      <c r="BH81" s="35"/>
      <c r="BI81" s="35"/>
      <c r="BJ81" s="116">
        <f t="shared" si="411"/>
        <v>0</v>
      </c>
      <c r="BK81" s="116"/>
      <c r="BL81" s="35"/>
      <c r="BM81" s="35"/>
      <c r="BN81" s="102" t="e">
        <f t="shared" si="412"/>
        <v>#REF!</v>
      </c>
      <c r="BO81" s="116" t="e">
        <f>#REF!</f>
        <v>#REF!</v>
      </c>
      <c r="BP81" s="116"/>
      <c r="BQ81" s="116"/>
      <c r="BR81" s="35"/>
      <c r="BS81" s="35"/>
      <c r="BT81" s="116"/>
      <c r="BU81" s="102" t="e">
        <f t="shared" si="413"/>
        <v>#REF!</v>
      </c>
      <c r="BV81" s="116" t="e">
        <f>#REF!</f>
        <v>#REF!</v>
      </c>
      <c r="BW81" s="116"/>
      <c r="BX81" s="116"/>
      <c r="BY81" s="35"/>
      <c r="BZ81" s="35"/>
      <c r="CD81" s="640"/>
      <c r="CE81" s="699"/>
    </row>
    <row r="82" spans="2:83" s="37" customFormat="1" ht="47.25" hidden="1" customHeight="1" x14ac:dyDescent="0.25">
      <c r="B82" s="204"/>
      <c r="C82" s="110" t="s">
        <v>43</v>
      </c>
      <c r="D82" s="171" t="e">
        <f t="shared" si="414"/>
        <v>#REF!</v>
      </c>
      <c r="E82" s="171" t="e">
        <f>#REF!</f>
        <v>#REF!</v>
      </c>
      <c r="F82" s="171"/>
      <c r="G82" s="171"/>
      <c r="H82" s="172"/>
      <c r="I82" s="172"/>
      <c r="J82" s="171"/>
      <c r="K82" s="167" t="e">
        <f t="shared" si="405"/>
        <v>#REF!</v>
      </c>
      <c r="L82" s="699" t="e">
        <f t="shared" si="363"/>
        <v>#REF!</v>
      </c>
      <c r="M82" s="171" t="e">
        <f>#REF!</f>
        <v>#REF!</v>
      </c>
      <c r="N82" s="699" t="e">
        <f t="shared" si="385"/>
        <v>#REF!</v>
      </c>
      <c r="O82" s="116"/>
      <c r="P82" s="116"/>
      <c r="Q82" s="116"/>
      <c r="R82" s="699" t="e">
        <f t="shared" si="387"/>
        <v>#DIV/0!</v>
      </c>
      <c r="S82" s="35"/>
      <c r="T82" s="35"/>
      <c r="U82" s="35"/>
      <c r="V82" s="285">
        <f t="shared" si="406"/>
        <v>0</v>
      </c>
      <c r="W82" s="35"/>
      <c r="X82" s="35"/>
      <c r="Y82" s="35"/>
      <c r="Z82" s="116" t="e">
        <f t="shared" si="389"/>
        <v>#REF!</v>
      </c>
      <c r="AA82" s="116" t="e">
        <f t="shared" si="407"/>
        <v>#REF!</v>
      </c>
      <c r="AB82" s="35"/>
      <c r="AC82" s="35"/>
      <c r="AD82" s="35"/>
      <c r="AE82" s="167" t="e">
        <f t="shared" si="415"/>
        <v>#REF!</v>
      </c>
      <c r="AF82" s="699" t="e">
        <f t="shared" si="366"/>
        <v>#REF!</v>
      </c>
      <c r="AG82" s="171" t="e">
        <f>#REF!</f>
        <v>#REF!</v>
      </c>
      <c r="AH82" s="699" t="e">
        <f t="shared" si="367"/>
        <v>#REF!</v>
      </c>
      <c r="AI82" s="116"/>
      <c r="AJ82" s="116"/>
      <c r="AK82" s="116"/>
      <c r="AL82" s="699" t="e">
        <f t="shared" si="391"/>
        <v>#DIV/0!</v>
      </c>
      <c r="AM82" s="35"/>
      <c r="AN82" s="35"/>
      <c r="AO82" s="35"/>
      <c r="AP82" s="116"/>
      <c r="AQ82" s="116"/>
      <c r="AR82" s="171" t="e">
        <f t="shared" si="416"/>
        <v>#REF!</v>
      </c>
      <c r="AS82" s="699" t="e">
        <f t="shared" si="371"/>
        <v>#REF!</v>
      </c>
      <c r="AT82" s="171" t="e">
        <f>#REF!</f>
        <v>#REF!</v>
      </c>
      <c r="AU82" s="699" t="e">
        <f t="shared" si="372"/>
        <v>#REF!</v>
      </c>
      <c r="AV82" s="116"/>
      <c r="AW82" s="699"/>
      <c r="AX82" s="171"/>
      <c r="AY82" s="699" t="e">
        <f t="shared" si="374"/>
        <v>#DIV/0!</v>
      </c>
      <c r="AZ82" s="35"/>
      <c r="BA82" s="699"/>
      <c r="BB82" s="35"/>
      <c r="BC82" s="35"/>
      <c r="BD82" s="35"/>
      <c r="BE82" s="116">
        <f t="shared" si="417"/>
        <v>0</v>
      </c>
      <c r="BF82" s="116">
        <f>X82</f>
        <v>0</v>
      </c>
      <c r="BG82" s="116"/>
      <c r="BH82" s="35"/>
      <c r="BI82" s="35"/>
      <c r="BJ82" s="116">
        <f t="shared" si="411"/>
        <v>0</v>
      </c>
      <c r="BK82" s="116"/>
      <c r="BL82" s="35"/>
      <c r="BM82" s="35"/>
      <c r="BN82" s="102" t="e">
        <f t="shared" si="412"/>
        <v>#REF!</v>
      </c>
      <c r="BO82" s="116" t="e">
        <f>#REF!</f>
        <v>#REF!</v>
      </c>
      <c r="BP82" s="116"/>
      <c r="BQ82" s="116"/>
      <c r="BR82" s="35"/>
      <c r="BS82" s="35"/>
      <c r="BT82" s="116"/>
      <c r="BU82" s="102" t="e">
        <f t="shared" si="413"/>
        <v>#REF!</v>
      </c>
      <c r="BV82" s="116" t="e">
        <f>#REF!</f>
        <v>#REF!</v>
      </c>
      <c r="BW82" s="116"/>
      <c r="BX82" s="116"/>
      <c r="BY82" s="35"/>
      <c r="BZ82" s="35"/>
      <c r="CD82" s="640"/>
      <c r="CE82" s="699"/>
    </row>
    <row r="83" spans="2:83" s="37" customFormat="1" ht="27.75" hidden="1" customHeight="1" x14ac:dyDescent="0.25">
      <c r="B83" s="204"/>
      <c r="C83" s="110" t="s">
        <v>40</v>
      </c>
      <c r="D83" s="171">
        <f t="shared" si="414"/>
        <v>0</v>
      </c>
      <c r="E83" s="171">
        <v>0</v>
      </c>
      <c r="F83" s="171"/>
      <c r="G83" s="171"/>
      <c r="H83" s="172"/>
      <c r="I83" s="172"/>
      <c r="J83" s="171"/>
      <c r="K83" s="167">
        <f t="shared" si="405"/>
        <v>0</v>
      </c>
      <c r="L83" s="699" t="e">
        <f t="shared" si="363"/>
        <v>#DIV/0!</v>
      </c>
      <c r="M83" s="171">
        <v>0</v>
      </c>
      <c r="N83" s="699" t="e">
        <f t="shared" si="385"/>
        <v>#DIV/0!</v>
      </c>
      <c r="O83" s="116"/>
      <c r="P83" s="116"/>
      <c r="Q83" s="116"/>
      <c r="R83" s="699" t="e">
        <f t="shared" si="387"/>
        <v>#DIV/0!</v>
      </c>
      <c r="S83" s="35"/>
      <c r="T83" s="35"/>
      <c r="U83" s="35"/>
      <c r="V83" s="285">
        <f t="shared" si="406"/>
        <v>0</v>
      </c>
      <c r="W83" s="35"/>
      <c r="X83" s="35"/>
      <c r="Y83" s="35"/>
      <c r="Z83" s="116">
        <f t="shared" si="389"/>
        <v>0</v>
      </c>
      <c r="AA83" s="116">
        <f t="shared" si="407"/>
        <v>0</v>
      </c>
      <c r="AB83" s="35"/>
      <c r="AC83" s="35"/>
      <c r="AD83" s="35"/>
      <c r="AE83" s="167">
        <f t="shared" si="415"/>
        <v>0</v>
      </c>
      <c r="AF83" s="699" t="e">
        <f t="shared" si="366"/>
        <v>#DIV/0!</v>
      </c>
      <c r="AG83" s="171">
        <v>0</v>
      </c>
      <c r="AH83" s="699" t="e">
        <f t="shared" si="367"/>
        <v>#DIV/0!</v>
      </c>
      <c r="AI83" s="116"/>
      <c r="AJ83" s="116"/>
      <c r="AK83" s="116"/>
      <c r="AL83" s="699" t="e">
        <f t="shared" si="391"/>
        <v>#DIV/0!</v>
      </c>
      <c r="AM83" s="35"/>
      <c r="AN83" s="35"/>
      <c r="AO83" s="35"/>
      <c r="AP83" s="116"/>
      <c r="AQ83" s="116"/>
      <c r="AR83" s="171">
        <f t="shared" si="416"/>
        <v>0</v>
      </c>
      <c r="AS83" s="699" t="e">
        <f t="shared" si="371"/>
        <v>#DIV/0!</v>
      </c>
      <c r="AT83" s="171">
        <v>0</v>
      </c>
      <c r="AU83" s="699" t="e">
        <f t="shared" si="372"/>
        <v>#DIV/0!</v>
      </c>
      <c r="AV83" s="116"/>
      <c r="AW83" s="699"/>
      <c r="AX83" s="171"/>
      <c r="AY83" s="699" t="e">
        <f t="shared" si="374"/>
        <v>#DIV/0!</v>
      </c>
      <c r="AZ83" s="35"/>
      <c r="BA83" s="699"/>
      <c r="BB83" s="35"/>
      <c r="BC83" s="35"/>
      <c r="BD83" s="35"/>
      <c r="BE83" s="116">
        <f t="shared" si="417"/>
        <v>0</v>
      </c>
      <c r="BF83" s="116">
        <v>0</v>
      </c>
      <c r="BG83" s="116"/>
      <c r="BH83" s="35"/>
      <c r="BI83" s="35"/>
      <c r="BJ83" s="116">
        <f t="shared" si="411"/>
        <v>0</v>
      </c>
      <c r="BK83" s="116"/>
      <c r="BL83" s="35"/>
      <c r="BM83" s="35"/>
      <c r="BN83" s="102">
        <f t="shared" si="412"/>
        <v>0</v>
      </c>
      <c r="BO83" s="116">
        <v>0</v>
      </c>
      <c r="BP83" s="116"/>
      <c r="BQ83" s="116"/>
      <c r="BR83" s="35"/>
      <c r="BS83" s="35"/>
      <c r="BT83" s="116"/>
      <c r="BU83" s="102">
        <f t="shared" si="413"/>
        <v>0</v>
      </c>
      <c r="BV83" s="116">
        <v>0</v>
      </c>
      <c r="BW83" s="116"/>
      <c r="BX83" s="116"/>
      <c r="BY83" s="35"/>
      <c r="BZ83" s="35"/>
      <c r="CD83" s="640"/>
      <c r="CE83" s="699"/>
    </row>
    <row r="84" spans="2:83" s="40" customFormat="1" ht="92.25" hidden="1" customHeight="1" x14ac:dyDescent="0.25">
      <c r="B84" s="200" t="s">
        <v>8</v>
      </c>
      <c r="C84" s="97" t="s">
        <v>46</v>
      </c>
      <c r="D84" s="185">
        <f t="shared" si="414"/>
        <v>0</v>
      </c>
      <c r="E84" s="185">
        <f>E85+E86</f>
        <v>0</v>
      </c>
      <c r="F84" s="185"/>
      <c r="G84" s="185"/>
      <c r="H84" s="186"/>
      <c r="I84" s="186"/>
      <c r="J84" s="185"/>
      <c r="K84" s="167">
        <f t="shared" si="405"/>
        <v>0</v>
      </c>
      <c r="L84" s="699" t="e">
        <f t="shared" si="363"/>
        <v>#DIV/0!</v>
      </c>
      <c r="M84" s="185">
        <f>M85+M86</f>
        <v>0</v>
      </c>
      <c r="N84" s="699" t="e">
        <f t="shared" si="385"/>
        <v>#DIV/0!</v>
      </c>
      <c r="O84" s="98"/>
      <c r="P84" s="98"/>
      <c r="Q84" s="98"/>
      <c r="R84" s="699" t="e">
        <f t="shared" si="387"/>
        <v>#DIV/0!</v>
      </c>
      <c r="S84" s="286"/>
      <c r="T84" s="286"/>
      <c r="U84" s="286"/>
      <c r="V84" s="285">
        <f t="shared" si="406"/>
        <v>0</v>
      </c>
      <c r="W84" s="286"/>
      <c r="X84" s="286"/>
      <c r="Y84" s="286"/>
      <c r="Z84" s="98">
        <f t="shared" si="389"/>
        <v>0</v>
      </c>
      <c r="AA84" s="98">
        <f t="shared" si="407"/>
        <v>0</v>
      </c>
      <c r="AB84" s="286"/>
      <c r="AC84" s="286"/>
      <c r="AD84" s="286"/>
      <c r="AE84" s="167">
        <f t="shared" si="415"/>
        <v>0</v>
      </c>
      <c r="AF84" s="699" t="e">
        <f t="shared" si="366"/>
        <v>#DIV/0!</v>
      </c>
      <c r="AG84" s="185">
        <f>AG85+AG86</f>
        <v>0</v>
      </c>
      <c r="AH84" s="699" t="e">
        <f t="shared" si="367"/>
        <v>#DIV/0!</v>
      </c>
      <c r="AI84" s="98"/>
      <c r="AJ84" s="98"/>
      <c r="AK84" s="98"/>
      <c r="AL84" s="699" t="e">
        <f t="shared" si="391"/>
        <v>#DIV/0!</v>
      </c>
      <c r="AM84" s="286"/>
      <c r="AN84" s="286"/>
      <c r="AO84" s="286"/>
      <c r="AP84" s="98"/>
      <c r="AQ84" s="98"/>
      <c r="AR84" s="185">
        <f t="shared" si="416"/>
        <v>0</v>
      </c>
      <c r="AS84" s="699" t="e">
        <f t="shared" si="371"/>
        <v>#DIV/0!</v>
      </c>
      <c r="AT84" s="185">
        <f>AT85+AT86</f>
        <v>0</v>
      </c>
      <c r="AU84" s="699" t="e">
        <f t="shared" si="372"/>
        <v>#DIV/0!</v>
      </c>
      <c r="AV84" s="98"/>
      <c r="AW84" s="699"/>
      <c r="AX84" s="185"/>
      <c r="AY84" s="699" t="e">
        <f t="shared" si="374"/>
        <v>#DIV/0!</v>
      </c>
      <c r="AZ84" s="286"/>
      <c r="BA84" s="699"/>
      <c r="BB84" s="286"/>
      <c r="BC84" s="286"/>
      <c r="BD84" s="286"/>
      <c r="BE84" s="98">
        <f t="shared" si="417"/>
        <v>0</v>
      </c>
      <c r="BF84" s="98">
        <f>BF85+BF86</f>
        <v>0</v>
      </c>
      <c r="BG84" s="98"/>
      <c r="BH84" s="286"/>
      <c r="BI84" s="286"/>
      <c r="BJ84" s="98">
        <f t="shared" si="411"/>
        <v>0</v>
      </c>
      <c r="BK84" s="98"/>
      <c r="BL84" s="286"/>
      <c r="BM84" s="286"/>
      <c r="BN84" s="102">
        <f t="shared" si="412"/>
        <v>0</v>
      </c>
      <c r="BO84" s="98">
        <f>BO85+BO86</f>
        <v>0</v>
      </c>
      <c r="BP84" s="98"/>
      <c r="BQ84" s="98"/>
      <c r="BR84" s="286"/>
      <c r="BS84" s="286"/>
      <c r="BT84" s="98"/>
      <c r="BU84" s="102">
        <f t="shared" si="413"/>
        <v>0</v>
      </c>
      <c r="BV84" s="98">
        <f>BV85+BV86</f>
        <v>0</v>
      </c>
      <c r="BW84" s="98"/>
      <c r="BX84" s="98"/>
      <c r="BY84" s="286"/>
      <c r="BZ84" s="286"/>
      <c r="CD84" s="641"/>
      <c r="CE84" s="699"/>
    </row>
    <row r="85" spans="2:83" s="37" customFormat="1" ht="30" hidden="1" customHeight="1" x14ac:dyDescent="0.25">
      <c r="B85" s="206"/>
      <c r="C85" s="110" t="s">
        <v>39</v>
      </c>
      <c r="D85" s="171">
        <f t="shared" si="414"/>
        <v>0</v>
      </c>
      <c r="E85" s="171">
        <v>0</v>
      </c>
      <c r="F85" s="171"/>
      <c r="G85" s="171"/>
      <c r="H85" s="172"/>
      <c r="I85" s="172"/>
      <c r="J85" s="171"/>
      <c r="K85" s="167">
        <f t="shared" si="405"/>
        <v>0</v>
      </c>
      <c r="L85" s="699" t="e">
        <f t="shared" si="363"/>
        <v>#DIV/0!</v>
      </c>
      <c r="M85" s="171">
        <v>0</v>
      </c>
      <c r="N85" s="699" t="e">
        <f t="shared" si="385"/>
        <v>#DIV/0!</v>
      </c>
      <c r="O85" s="116"/>
      <c r="P85" s="116"/>
      <c r="Q85" s="116"/>
      <c r="R85" s="699" t="e">
        <f t="shared" si="387"/>
        <v>#DIV/0!</v>
      </c>
      <c r="S85" s="35"/>
      <c r="T85" s="35"/>
      <c r="U85" s="35"/>
      <c r="V85" s="285">
        <f t="shared" si="406"/>
        <v>0</v>
      </c>
      <c r="W85" s="35"/>
      <c r="X85" s="35"/>
      <c r="Y85" s="35"/>
      <c r="Z85" s="116">
        <f t="shared" si="389"/>
        <v>0</v>
      </c>
      <c r="AA85" s="116">
        <f t="shared" si="407"/>
        <v>0</v>
      </c>
      <c r="AB85" s="35"/>
      <c r="AC85" s="35"/>
      <c r="AD85" s="35"/>
      <c r="AE85" s="167">
        <f t="shared" si="415"/>
        <v>0</v>
      </c>
      <c r="AF85" s="699" t="e">
        <f t="shared" si="366"/>
        <v>#DIV/0!</v>
      </c>
      <c r="AG85" s="171">
        <v>0</v>
      </c>
      <c r="AH85" s="699" t="e">
        <f t="shared" si="367"/>
        <v>#DIV/0!</v>
      </c>
      <c r="AI85" s="116"/>
      <c r="AJ85" s="116"/>
      <c r="AK85" s="116"/>
      <c r="AL85" s="699" t="e">
        <f t="shared" si="391"/>
        <v>#DIV/0!</v>
      </c>
      <c r="AM85" s="35"/>
      <c r="AN85" s="35"/>
      <c r="AO85" s="35"/>
      <c r="AP85" s="116"/>
      <c r="AQ85" s="116"/>
      <c r="AR85" s="171">
        <f t="shared" si="416"/>
        <v>0</v>
      </c>
      <c r="AS85" s="699" t="e">
        <f t="shared" si="371"/>
        <v>#DIV/0!</v>
      </c>
      <c r="AT85" s="171">
        <v>0</v>
      </c>
      <c r="AU85" s="699" t="e">
        <f t="shared" si="372"/>
        <v>#DIV/0!</v>
      </c>
      <c r="AV85" s="116"/>
      <c r="AW85" s="699"/>
      <c r="AX85" s="171"/>
      <c r="AY85" s="699" t="e">
        <f t="shared" si="374"/>
        <v>#DIV/0!</v>
      </c>
      <c r="AZ85" s="35"/>
      <c r="BA85" s="699"/>
      <c r="BB85" s="35"/>
      <c r="BC85" s="35"/>
      <c r="BD85" s="35"/>
      <c r="BE85" s="116">
        <f t="shared" si="417"/>
        <v>0</v>
      </c>
      <c r="BF85" s="116">
        <v>0</v>
      </c>
      <c r="BG85" s="116"/>
      <c r="BH85" s="35"/>
      <c r="BI85" s="35"/>
      <c r="BJ85" s="116">
        <f t="shared" si="411"/>
        <v>0</v>
      </c>
      <c r="BK85" s="116"/>
      <c r="BL85" s="35"/>
      <c r="BM85" s="35"/>
      <c r="BN85" s="102">
        <f t="shared" si="412"/>
        <v>0</v>
      </c>
      <c r="BO85" s="116">
        <v>0</v>
      </c>
      <c r="BP85" s="116"/>
      <c r="BQ85" s="116"/>
      <c r="BR85" s="35"/>
      <c r="BS85" s="35"/>
      <c r="BT85" s="116"/>
      <c r="BU85" s="102">
        <f t="shared" si="413"/>
        <v>0</v>
      </c>
      <c r="BV85" s="116">
        <v>0</v>
      </c>
      <c r="BW85" s="116"/>
      <c r="BX85" s="116"/>
      <c r="BY85" s="35"/>
      <c r="BZ85" s="35"/>
      <c r="CD85" s="640"/>
      <c r="CE85" s="699"/>
    </row>
    <row r="86" spans="2:83" s="37" customFormat="1" ht="31.5" hidden="1" customHeight="1" x14ac:dyDescent="0.25">
      <c r="B86" s="204"/>
      <c r="C86" s="110" t="s">
        <v>47</v>
      </c>
      <c r="D86" s="171">
        <f t="shared" si="414"/>
        <v>0</v>
      </c>
      <c r="E86" s="171">
        <v>0</v>
      </c>
      <c r="F86" s="171"/>
      <c r="G86" s="171"/>
      <c r="H86" s="172"/>
      <c r="I86" s="172"/>
      <c r="J86" s="171"/>
      <c r="K86" s="167">
        <f t="shared" si="405"/>
        <v>0</v>
      </c>
      <c r="L86" s="699" t="e">
        <f t="shared" si="363"/>
        <v>#DIV/0!</v>
      </c>
      <c r="M86" s="171">
        <v>0</v>
      </c>
      <c r="N86" s="699" t="e">
        <f t="shared" si="385"/>
        <v>#DIV/0!</v>
      </c>
      <c r="O86" s="116"/>
      <c r="P86" s="116"/>
      <c r="Q86" s="116"/>
      <c r="R86" s="699" t="e">
        <f t="shared" si="387"/>
        <v>#DIV/0!</v>
      </c>
      <c r="S86" s="35"/>
      <c r="T86" s="35"/>
      <c r="U86" s="35"/>
      <c r="V86" s="285">
        <f t="shared" si="406"/>
        <v>0</v>
      </c>
      <c r="W86" s="35"/>
      <c r="X86" s="35"/>
      <c r="Y86" s="35"/>
      <c r="Z86" s="116">
        <f t="shared" si="389"/>
        <v>0</v>
      </c>
      <c r="AA86" s="116">
        <f t="shared" si="407"/>
        <v>0</v>
      </c>
      <c r="AB86" s="35"/>
      <c r="AC86" s="35"/>
      <c r="AD86" s="35"/>
      <c r="AE86" s="167">
        <f t="shared" si="415"/>
        <v>0</v>
      </c>
      <c r="AF86" s="699" t="e">
        <f t="shared" si="366"/>
        <v>#DIV/0!</v>
      </c>
      <c r="AG86" s="171">
        <v>0</v>
      </c>
      <c r="AH86" s="699" t="e">
        <f t="shared" si="367"/>
        <v>#DIV/0!</v>
      </c>
      <c r="AI86" s="116"/>
      <c r="AJ86" s="116"/>
      <c r="AK86" s="116"/>
      <c r="AL86" s="699" t="e">
        <f t="shared" si="391"/>
        <v>#DIV/0!</v>
      </c>
      <c r="AM86" s="35"/>
      <c r="AN86" s="35"/>
      <c r="AO86" s="35"/>
      <c r="AP86" s="116"/>
      <c r="AQ86" s="116"/>
      <c r="AR86" s="171">
        <f t="shared" si="416"/>
        <v>0</v>
      </c>
      <c r="AS86" s="699" t="e">
        <f t="shared" si="371"/>
        <v>#DIV/0!</v>
      </c>
      <c r="AT86" s="171">
        <v>0</v>
      </c>
      <c r="AU86" s="699" t="e">
        <f t="shared" si="372"/>
        <v>#DIV/0!</v>
      </c>
      <c r="AV86" s="116"/>
      <c r="AW86" s="699"/>
      <c r="AX86" s="171"/>
      <c r="AY86" s="699" t="e">
        <f t="shared" si="374"/>
        <v>#DIV/0!</v>
      </c>
      <c r="AZ86" s="35"/>
      <c r="BA86" s="699"/>
      <c r="BB86" s="35"/>
      <c r="BC86" s="35"/>
      <c r="BD86" s="35"/>
      <c r="BE86" s="116">
        <f t="shared" si="417"/>
        <v>0</v>
      </c>
      <c r="BF86" s="116">
        <v>0</v>
      </c>
      <c r="BG86" s="116"/>
      <c r="BH86" s="35"/>
      <c r="BI86" s="35"/>
      <c r="BJ86" s="116">
        <f t="shared" si="411"/>
        <v>0</v>
      </c>
      <c r="BK86" s="116"/>
      <c r="BL86" s="35"/>
      <c r="BM86" s="35"/>
      <c r="BN86" s="102">
        <f t="shared" si="412"/>
        <v>0</v>
      </c>
      <c r="BO86" s="116">
        <v>0</v>
      </c>
      <c r="BP86" s="116"/>
      <c r="BQ86" s="116"/>
      <c r="BR86" s="35"/>
      <c r="BS86" s="35"/>
      <c r="BT86" s="116"/>
      <c r="BU86" s="102">
        <f t="shared" si="413"/>
        <v>0</v>
      </c>
      <c r="BV86" s="116">
        <v>0</v>
      </c>
      <c r="BW86" s="116"/>
      <c r="BX86" s="116"/>
      <c r="BY86" s="35"/>
      <c r="BZ86" s="35"/>
      <c r="CD86" s="640"/>
      <c r="CE86" s="699"/>
    </row>
    <row r="87" spans="2:83" s="40" customFormat="1" ht="171.75" hidden="1" customHeight="1" x14ac:dyDescent="0.25">
      <c r="B87" s="200" t="s">
        <v>10</v>
      </c>
      <c r="C87" s="97" t="s">
        <v>53</v>
      </c>
      <c r="D87" s="166">
        <f>E87+I87</f>
        <v>0</v>
      </c>
      <c r="E87" s="185">
        <f>SUM(E89:E92)</f>
        <v>0</v>
      </c>
      <c r="F87" s="185"/>
      <c r="G87" s="185"/>
      <c r="H87" s="186"/>
      <c r="I87" s="186"/>
      <c r="J87" s="166"/>
      <c r="K87" s="167">
        <f t="shared" si="405"/>
        <v>0</v>
      </c>
      <c r="L87" s="699" t="e">
        <f t="shared" si="363"/>
        <v>#DIV/0!</v>
      </c>
      <c r="M87" s="185">
        <f>SUM(M89:M92)</f>
        <v>0</v>
      </c>
      <c r="N87" s="699" t="e">
        <f t="shared" si="385"/>
        <v>#DIV/0!</v>
      </c>
      <c r="O87" s="98"/>
      <c r="P87" s="98"/>
      <c r="Q87" s="98"/>
      <c r="R87" s="699" t="e">
        <f t="shared" si="387"/>
        <v>#DIV/0!</v>
      </c>
      <c r="S87" s="286"/>
      <c r="T87" s="286"/>
      <c r="U87" s="286"/>
      <c r="V87" s="285">
        <f t="shared" si="406"/>
        <v>0</v>
      </c>
      <c r="W87" s="286"/>
      <c r="X87" s="286"/>
      <c r="Y87" s="286"/>
      <c r="Z87" s="626">
        <f t="shared" si="389"/>
        <v>0</v>
      </c>
      <c r="AA87" s="98">
        <f t="shared" si="407"/>
        <v>0</v>
      </c>
      <c r="AB87" s="286"/>
      <c r="AC87" s="286"/>
      <c r="AD87" s="286"/>
      <c r="AE87" s="167">
        <f>AG87+AO87</f>
        <v>0</v>
      </c>
      <c r="AF87" s="699" t="e">
        <f t="shared" si="366"/>
        <v>#DIV/0!</v>
      </c>
      <c r="AG87" s="185">
        <f>SUM(AG89:AG92)</f>
        <v>0</v>
      </c>
      <c r="AH87" s="699" t="e">
        <f t="shared" si="367"/>
        <v>#DIV/0!</v>
      </c>
      <c r="AI87" s="98"/>
      <c r="AJ87" s="98"/>
      <c r="AK87" s="98"/>
      <c r="AL87" s="699" t="e">
        <f t="shared" si="391"/>
        <v>#DIV/0!</v>
      </c>
      <c r="AM87" s="286"/>
      <c r="AN87" s="286"/>
      <c r="AO87" s="286"/>
      <c r="AP87" s="626"/>
      <c r="AQ87" s="687"/>
      <c r="AR87" s="166">
        <f>AT87+BB87</f>
        <v>0</v>
      </c>
      <c r="AS87" s="699" t="e">
        <f t="shared" si="371"/>
        <v>#DIV/0!</v>
      </c>
      <c r="AT87" s="185">
        <f>SUM(AT89:AT92)</f>
        <v>0</v>
      </c>
      <c r="AU87" s="699" t="e">
        <f t="shared" si="372"/>
        <v>#DIV/0!</v>
      </c>
      <c r="AV87" s="98"/>
      <c r="AW87" s="699"/>
      <c r="AX87" s="185"/>
      <c r="AY87" s="699" t="e">
        <f t="shared" si="374"/>
        <v>#DIV/0!</v>
      </c>
      <c r="AZ87" s="286"/>
      <c r="BA87" s="699"/>
      <c r="BB87" s="286"/>
      <c r="BC87" s="286"/>
      <c r="BD87" s="286"/>
      <c r="BE87" s="626">
        <f>BF87+BI87</f>
        <v>0</v>
      </c>
      <c r="BF87" s="98">
        <f>SUM(BF89:BF92)</f>
        <v>0</v>
      </c>
      <c r="BG87" s="98"/>
      <c r="BH87" s="286"/>
      <c r="BI87" s="286"/>
      <c r="BJ87" s="626">
        <f t="shared" si="411"/>
        <v>0</v>
      </c>
      <c r="BK87" s="98"/>
      <c r="BL87" s="286"/>
      <c r="BM87" s="286"/>
      <c r="BN87" s="102">
        <f t="shared" si="412"/>
        <v>0</v>
      </c>
      <c r="BO87" s="98">
        <f>SUM(BO89:BO92)</f>
        <v>0</v>
      </c>
      <c r="BP87" s="98"/>
      <c r="BQ87" s="98"/>
      <c r="BR87" s="286"/>
      <c r="BS87" s="286"/>
      <c r="BT87" s="98"/>
      <c r="BU87" s="102">
        <f t="shared" si="413"/>
        <v>0</v>
      </c>
      <c r="BV87" s="98">
        <f>SUM(BV89:BV92)</f>
        <v>0</v>
      </c>
      <c r="BW87" s="98"/>
      <c r="BX87" s="98"/>
      <c r="BY87" s="286"/>
      <c r="BZ87" s="286"/>
      <c r="CD87" s="641"/>
      <c r="CE87" s="699"/>
    </row>
    <row r="88" spans="2:83" s="40" customFormat="1" ht="45" hidden="1" customHeight="1" x14ac:dyDescent="0.25">
      <c r="B88" s="200"/>
      <c r="C88" s="97" t="s">
        <v>31</v>
      </c>
      <c r="D88" s="185">
        <f>E88</f>
        <v>0</v>
      </c>
      <c r="E88" s="185">
        <f>E89+E91</f>
        <v>0</v>
      </c>
      <c r="F88" s="185"/>
      <c r="G88" s="185"/>
      <c r="H88" s="186"/>
      <c r="I88" s="186"/>
      <c r="J88" s="185"/>
      <c r="K88" s="167">
        <f t="shared" si="405"/>
        <v>0</v>
      </c>
      <c r="L88" s="699" t="e">
        <f t="shared" si="363"/>
        <v>#DIV/0!</v>
      </c>
      <c r="M88" s="185">
        <f>M89+M91</f>
        <v>0</v>
      </c>
      <c r="N88" s="699" t="e">
        <f t="shared" si="385"/>
        <v>#DIV/0!</v>
      </c>
      <c r="O88" s="98"/>
      <c r="P88" s="98"/>
      <c r="Q88" s="98"/>
      <c r="R88" s="699" t="e">
        <f t="shared" si="387"/>
        <v>#DIV/0!</v>
      </c>
      <c r="S88" s="286"/>
      <c r="T88" s="286"/>
      <c r="U88" s="286"/>
      <c r="V88" s="285">
        <f t="shared" si="406"/>
        <v>0</v>
      </c>
      <c r="W88" s="286"/>
      <c r="X88" s="286"/>
      <c r="Y88" s="286"/>
      <c r="Z88" s="98">
        <f t="shared" si="389"/>
        <v>0</v>
      </c>
      <c r="AA88" s="98">
        <f t="shared" si="407"/>
        <v>0</v>
      </c>
      <c r="AB88" s="286"/>
      <c r="AC88" s="286"/>
      <c r="AD88" s="286"/>
      <c r="AE88" s="167">
        <f>AG88</f>
        <v>0</v>
      </c>
      <c r="AF88" s="699" t="e">
        <f t="shared" si="366"/>
        <v>#DIV/0!</v>
      </c>
      <c r="AG88" s="185">
        <f>AG89+AG91</f>
        <v>0</v>
      </c>
      <c r="AH88" s="699" t="e">
        <f t="shared" si="367"/>
        <v>#DIV/0!</v>
      </c>
      <c r="AI88" s="98"/>
      <c r="AJ88" s="98"/>
      <c r="AK88" s="98"/>
      <c r="AL88" s="699" t="e">
        <f t="shared" si="391"/>
        <v>#DIV/0!</v>
      </c>
      <c r="AM88" s="286"/>
      <c r="AN88" s="286"/>
      <c r="AO88" s="286"/>
      <c r="AP88" s="98"/>
      <c r="AQ88" s="98"/>
      <c r="AR88" s="185">
        <f>AT88</f>
        <v>0</v>
      </c>
      <c r="AS88" s="699" t="e">
        <f t="shared" si="371"/>
        <v>#DIV/0!</v>
      </c>
      <c r="AT88" s="185">
        <f>AT89+AT91</f>
        <v>0</v>
      </c>
      <c r="AU88" s="699" t="e">
        <f t="shared" si="372"/>
        <v>#DIV/0!</v>
      </c>
      <c r="AV88" s="98"/>
      <c r="AW88" s="699"/>
      <c r="AX88" s="185"/>
      <c r="AY88" s="699" t="e">
        <f t="shared" si="374"/>
        <v>#DIV/0!</v>
      </c>
      <c r="AZ88" s="286"/>
      <c r="BA88" s="699"/>
      <c r="BB88" s="286"/>
      <c r="BC88" s="286"/>
      <c r="BD88" s="286"/>
      <c r="BE88" s="98">
        <f>BF88</f>
        <v>0</v>
      </c>
      <c r="BF88" s="98">
        <f>BF89+BF91</f>
        <v>0</v>
      </c>
      <c r="BG88" s="98"/>
      <c r="BH88" s="286"/>
      <c r="BI88" s="286"/>
      <c r="BJ88" s="98">
        <f t="shared" si="411"/>
        <v>0</v>
      </c>
      <c r="BK88" s="98"/>
      <c r="BL88" s="286"/>
      <c r="BM88" s="286"/>
      <c r="BN88" s="102">
        <f t="shared" si="412"/>
        <v>0</v>
      </c>
      <c r="BO88" s="98">
        <f>BO89+BO91</f>
        <v>0</v>
      </c>
      <c r="BP88" s="98"/>
      <c r="BQ88" s="98"/>
      <c r="BR88" s="286"/>
      <c r="BS88" s="286"/>
      <c r="BT88" s="98"/>
      <c r="BU88" s="102">
        <f t="shared" si="413"/>
        <v>0</v>
      </c>
      <c r="BV88" s="98">
        <f>BV89+BV91</f>
        <v>0</v>
      </c>
      <c r="BW88" s="98"/>
      <c r="BX88" s="98"/>
      <c r="BY88" s="286"/>
      <c r="BZ88" s="286"/>
      <c r="CD88" s="641"/>
      <c r="CE88" s="699"/>
    </row>
    <row r="89" spans="2:83" s="37" customFormat="1" ht="24" hidden="1" customHeight="1" x14ac:dyDescent="0.25">
      <c r="B89" s="204"/>
      <c r="C89" s="110" t="s">
        <v>39</v>
      </c>
      <c r="D89" s="171">
        <f>E89</f>
        <v>0</v>
      </c>
      <c r="E89" s="171">
        <v>0</v>
      </c>
      <c r="F89" s="171"/>
      <c r="G89" s="171"/>
      <c r="H89" s="172"/>
      <c r="I89" s="172"/>
      <c r="J89" s="171"/>
      <c r="K89" s="167">
        <f t="shared" si="405"/>
        <v>0</v>
      </c>
      <c r="L89" s="699" t="e">
        <f t="shared" si="363"/>
        <v>#DIV/0!</v>
      </c>
      <c r="M89" s="171">
        <v>0</v>
      </c>
      <c r="N89" s="699" t="e">
        <f t="shared" si="385"/>
        <v>#DIV/0!</v>
      </c>
      <c r="O89" s="116"/>
      <c r="P89" s="116"/>
      <c r="Q89" s="116"/>
      <c r="R89" s="699" t="e">
        <f t="shared" si="387"/>
        <v>#DIV/0!</v>
      </c>
      <c r="S89" s="35"/>
      <c r="T89" s="35"/>
      <c r="U89" s="35"/>
      <c r="V89" s="285">
        <f t="shared" si="406"/>
        <v>0</v>
      </c>
      <c r="W89" s="35"/>
      <c r="X89" s="35"/>
      <c r="Y89" s="35"/>
      <c r="Z89" s="116">
        <f t="shared" si="389"/>
        <v>0</v>
      </c>
      <c r="AA89" s="116">
        <f t="shared" si="407"/>
        <v>0</v>
      </c>
      <c r="AB89" s="35"/>
      <c r="AC89" s="35"/>
      <c r="AD89" s="35"/>
      <c r="AE89" s="167">
        <f>AG89</f>
        <v>0</v>
      </c>
      <c r="AF89" s="699" t="e">
        <f t="shared" si="366"/>
        <v>#DIV/0!</v>
      </c>
      <c r="AG89" s="171">
        <v>0</v>
      </c>
      <c r="AH89" s="699" t="e">
        <f t="shared" si="367"/>
        <v>#DIV/0!</v>
      </c>
      <c r="AI89" s="116"/>
      <c r="AJ89" s="116"/>
      <c r="AK89" s="116"/>
      <c r="AL89" s="699" t="e">
        <f t="shared" si="391"/>
        <v>#DIV/0!</v>
      </c>
      <c r="AM89" s="35"/>
      <c r="AN89" s="35"/>
      <c r="AO89" s="35"/>
      <c r="AP89" s="116"/>
      <c r="AQ89" s="116"/>
      <c r="AR89" s="171">
        <f>AT89</f>
        <v>0</v>
      </c>
      <c r="AS89" s="699" t="e">
        <f t="shared" si="371"/>
        <v>#DIV/0!</v>
      </c>
      <c r="AT89" s="171">
        <v>0</v>
      </c>
      <c r="AU89" s="699" t="e">
        <f t="shared" si="372"/>
        <v>#DIV/0!</v>
      </c>
      <c r="AV89" s="116"/>
      <c r="AW89" s="699"/>
      <c r="AX89" s="171"/>
      <c r="AY89" s="699" t="e">
        <f t="shared" si="374"/>
        <v>#DIV/0!</v>
      </c>
      <c r="AZ89" s="35"/>
      <c r="BA89" s="699"/>
      <c r="BB89" s="35"/>
      <c r="BC89" s="35"/>
      <c r="BD89" s="35"/>
      <c r="BE89" s="116">
        <f>BF89</f>
        <v>0</v>
      </c>
      <c r="BF89" s="116">
        <v>0</v>
      </c>
      <c r="BG89" s="116"/>
      <c r="BH89" s="35"/>
      <c r="BI89" s="35"/>
      <c r="BJ89" s="116">
        <f t="shared" si="411"/>
        <v>0</v>
      </c>
      <c r="BK89" s="116"/>
      <c r="BL89" s="35"/>
      <c r="BM89" s="35"/>
      <c r="BN89" s="102">
        <f t="shared" si="412"/>
        <v>0</v>
      </c>
      <c r="BO89" s="116">
        <v>0</v>
      </c>
      <c r="BP89" s="116"/>
      <c r="BQ89" s="116"/>
      <c r="BR89" s="35"/>
      <c r="BS89" s="35"/>
      <c r="BT89" s="116"/>
      <c r="BU89" s="102">
        <f t="shared" si="413"/>
        <v>0</v>
      </c>
      <c r="BV89" s="116">
        <v>0</v>
      </c>
      <c r="BW89" s="116"/>
      <c r="BX89" s="116"/>
      <c r="BY89" s="35"/>
      <c r="BZ89" s="35"/>
      <c r="CD89" s="640"/>
      <c r="CE89" s="699"/>
    </row>
    <row r="90" spans="2:83" s="37" customFormat="1" ht="51" hidden="1" customHeight="1" x14ac:dyDescent="0.25">
      <c r="B90" s="204"/>
      <c r="C90" s="110" t="s">
        <v>43</v>
      </c>
      <c r="D90" s="172"/>
      <c r="E90" s="172"/>
      <c r="F90" s="172"/>
      <c r="G90" s="172"/>
      <c r="H90" s="172"/>
      <c r="I90" s="172"/>
      <c r="J90" s="171"/>
      <c r="K90" s="167">
        <f t="shared" si="405"/>
        <v>0</v>
      </c>
      <c r="L90" s="699" t="e">
        <f t="shared" si="363"/>
        <v>#DIV/0!</v>
      </c>
      <c r="M90" s="172"/>
      <c r="N90" s="699" t="e">
        <f t="shared" si="385"/>
        <v>#DIV/0!</v>
      </c>
      <c r="O90" s="35"/>
      <c r="P90" s="35"/>
      <c r="Q90" s="35"/>
      <c r="R90" s="699" t="e">
        <f t="shared" si="387"/>
        <v>#DIV/0!</v>
      </c>
      <c r="S90" s="35"/>
      <c r="T90" s="35"/>
      <c r="U90" s="35"/>
      <c r="V90" s="285">
        <f t="shared" si="406"/>
        <v>0</v>
      </c>
      <c r="W90" s="35"/>
      <c r="X90" s="35"/>
      <c r="Y90" s="35"/>
      <c r="Z90" s="35">
        <f t="shared" si="389"/>
        <v>0</v>
      </c>
      <c r="AA90" s="35">
        <f t="shared" si="407"/>
        <v>0</v>
      </c>
      <c r="AB90" s="35"/>
      <c r="AC90" s="35"/>
      <c r="AD90" s="35"/>
      <c r="AE90" s="167"/>
      <c r="AF90" s="699" t="e">
        <f t="shared" si="366"/>
        <v>#DIV/0!</v>
      </c>
      <c r="AG90" s="172"/>
      <c r="AH90" s="699" t="e">
        <f t="shared" si="367"/>
        <v>#DIV/0!</v>
      </c>
      <c r="AI90" s="35"/>
      <c r="AJ90" s="35"/>
      <c r="AK90" s="35"/>
      <c r="AL90" s="699" t="e">
        <f t="shared" si="391"/>
        <v>#DIV/0!</v>
      </c>
      <c r="AM90" s="35"/>
      <c r="AN90" s="35"/>
      <c r="AO90" s="35"/>
      <c r="AP90" s="35"/>
      <c r="AQ90" s="35"/>
      <c r="AR90" s="172"/>
      <c r="AS90" s="699" t="e">
        <f t="shared" si="371"/>
        <v>#DIV/0!</v>
      </c>
      <c r="AT90" s="172"/>
      <c r="AU90" s="699" t="e">
        <f t="shared" si="372"/>
        <v>#DIV/0!</v>
      </c>
      <c r="AV90" s="35"/>
      <c r="AW90" s="699"/>
      <c r="AX90" s="172"/>
      <c r="AY90" s="699" t="e">
        <f t="shared" si="374"/>
        <v>#DIV/0!</v>
      </c>
      <c r="AZ90" s="35"/>
      <c r="BA90" s="699"/>
      <c r="BB90" s="35"/>
      <c r="BC90" s="35"/>
      <c r="BD90" s="35"/>
      <c r="BE90" s="35"/>
      <c r="BF90" s="35"/>
      <c r="BG90" s="35"/>
      <c r="BH90" s="35"/>
      <c r="BI90" s="35"/>
      <c r="BJ90" s="35">
        <f t="shared" si="411"/>
        <v>0</v>
      </c>
      <c r="BK90" s="35"/>
      <c r="BL90" s="35"/>
      <c r="BM90" s="35"/>
      <c r="BN90" s="102">
        <f t="shared" si="412"/>
        <v>0</v>
      </c>
      <c r="BO90" s="35"/>
      <c r="BP90" s="35"/>
      <c r="BQ90" s="35"/>
      <c r="BR90" s="35"/>
      <c r="BS90" s="35"/>
      <c r="BT90" s="35"/>
      <c r="BU90" s="102">
        <f t="shared" si="413"/>
        <v>0</v>
      </c>
      <c r="BV90" s="35"/>
      <c r="BW90" s="35"/>
      <c r="BX90" s="35"/>
      <c r="BY90" s="35"/>
      <c r="BZ90" s="35"/>
      <c r="CD90" s="640"/>
      <c r="CE90" s="699"/>
    </row>
    <row r="91" spans="2:83" s="37" customFormat="1" ht="24" hidden="1" customHeight="1" x14ac:dyDescent="0.25">
      <c r="B91" s="204"/>
      <c r="C91" s="110" t="s">
        <v>40</v>
      </c>
      <c r="D91" s="172"/>
      <c r="E91" s="172"/>
      <c r="F91" s="172"/>
      <c r="G91" s="172"/>
      <c r="H91" s="172"/>
      <c r="I91" s="172"/>
      <c r="J91" s="171"/>
      <c r="K91" s="167">
        <f t="shared" si="405"/>
        <v>0</v>
      </c>
      <c r="L91" s="699" t="e">
        <f t="shared" si="363"/>
        <v>#DIV/0!</v>
      </c>
      <c r="M91" s="172"/>
      <c r="N91" s="699" t="e">
        <f t="shared" si="385"/>
        <v>#DIV/0!</v>
      </c>
      <c r="O91" s="35"/>
      <c r="P91" s="35"/>
      <c r="Q91" s="35"/>
      <c r="R91" s="699" t="e">
        <f t="shared" si="387"/>
        <v>#DIV/0!</v>
      </c>
      <c r="S91" s="35"/>
      <c r="T91" s="35"/>
      <c r="U91" s="35"/>
      <c r="V91" s="285">
        <f t="shared" si="406"/>
        <v>0</v>
      </c>
      <c r="W91" s="35"/>
      <c r="X91" s="35"/>
      <c r="Y91" s="35"/>
      <c r="Z91" s="35">
        <f t="shared" si="389"/>
        <v>0</v>
      </c>
      <c r="AA91" s="35">
        <f t="shared" si="407"/>
        <v>0</v>
      </c>
      <c r="AB91" s="35"/>
      <c r="AC91" s="35"/>
      <c r="AD91" s="35"/>
      <c r="AE91" s="167"/>
      <c r="AF91" s="699" t="e">
        <f t="shared" si="366"/>
        <v>#DIV/0!</v>
      </c>
      <c r="AG91" s="172"/>
      <c r="AH91" s="699" t="e">
        <f t="shared" si="367"/>
        <v>#DIV/0!</v>
      </c>
      <c r="AI91" s="35"/>
      <c r="AJ91" s="35"/>
      <c r="AK91" s="35"/>
      <c r="AL91" s="699" t="e">
        <f t="shared" si="391"/>
        <v>#DIV/0!</v>
      </c>
      <c r="AM91" s="35"/>
      <c r="AN91" s="35"/>
      <c r="AO91" s="35"/>
      <c r="AP91" s="35"/>
      <c r="AQ91" s="35"/>
      <c r="AR91" s="172"/>
      <c r="AS91" s="699" t="e">
        <f t="shared" si="371"/>
        <v>#DIV/0!</v>
      </c>
      <c r="AT91" s="172"/>
      <c r="AU91" s="699" t="e">
        <f t="shared" si="372"/>
        <v>#DIV/0!</v>
      </c>
      <c r="AV91" s="35"/>
      <c r="AW91" s="699"/>
      <c r="AX91" s="172"/>
      <c r="AY91" s="699" t="e">
        <f t="shared" si="374"/>
        <v>#DIV/0!</v>
      </c>
      <c r="AZ91" s="35"/>
      <c r="BA91" s="699"/>
      <c r="BB91" s="35"/>
      <c r="BC91" s="35"/>
      <c r="BD91" s="35"/>
      <c r="BE91" s="35"/>
      <c r="BF91" s="35"/>
      <c r="BG91" s="35"/>
      <c r="BH91" s="35"/>
      <c r="BI91" s="35"/>
      <c r="BJ91" s="35">
        <f t="shared" si="411"/>
        <v>0</v>
      </c>
      <c r="BK91" s="35"/>
      <c r="BL91" s="35"/>
      <c r="BM91" s="35"/>
      <c r="BN91" s="102">
        <f t="shared" si="412"/>
        <v>0</v>
      </c>
      <c r="BO91" s="35"/>
      <c r="BP91" s="35"/>
      <c r="BQ91" s="35"/>
      <c r="BR91" s="35"/>
      <c r="BS91" s="35"/>
      <c r="BT91" s="35"/>
      <c r="BU91" s="102">
        <f t="shared" si="413"/>
        <v>0</v>
      </c>
      <c r="BV91" s="35"/>
      <c r="BW91" s="35"/>
      <c r="BX91" s="35"/>
      <c r="BY91" s="35"/>
      <c r="BZ91" s="35"/>
      <c r="CD91" s="640"/>
      <c r="CE91" s="699"/>
    </row>
    <row r="92" spans="2:83" s="23" customFormat="1" ht="46.5" hidden="1" customHeight="1" x14ac:dyDescent="0.25">
      <c r="B92" s="201"/>
      <c r="C92" s="101" t="s">
        <v>32</v>
      </c>
      <c r="D92" s="187">
        <f>E92</f>
        <v>0</v>
      </c>
      <c r="E92" s="187">
        <v>0</v>
      </c>
      <c r="F92" s="187"/>
      <c r="G92" s="187"/>
      <c r="H92" s="187"/>
      <c r="I92" s="187"/>
      <c r="J92" s="167"/>
      <c r="K92" s="167">
        <f t="shared" si="405"/>
        <v>0</v>
      </c>
      <c r="L92" s="699" t="e">
        <f t="shared" si="363"/>
        <v>#DIV/0!</v>
      </c>
      <c r="M92" s="187">
        <v>0</v>
      </c>
      <c r="N92" s="699" t="e">
        <f t="shared" si="385"/>
        <v>#DIV/0!</v>
      </c>
      <c r="O92" s="22"/>
      <c r="P92" s="41"/>
      <c r="Q92" s="22"/>
      <c r="R92" s="699" t="e">
        <f t="shared" si="387"/>
        <v>#DIV/0!</v>
      </c>
      <c r="S92" s="22"/>
      <c r="T92" s="41"/>
      <c r="U92" s="22"/>
      <c r="V92" s="285">
        <f t="shared" si="406"/>
        <v>0</v>
      </c>
      <c r="W92" s="22"/>
      <c r="X92" s="22"/>
      <c r="Y92" s="22"/>
      <c r="Z92" s="22">
        <f t="shared" si="389"/>
        <v>0</v>
      </c>
      <c r="AA92" s="22">
        <f t="shared" si="407"/>
        <v>0</v>
      </c>
      <c r="AB92" s="22"/>
      <c r="AC92" s="22"/>
      <c r="AD92" s="41"/>
      <c r="AE92" s="167">
        <f>AG92</f>
        <v>0</v>
      </c>
      <c r="AF92" s="699" t="e">
        <f t="shared" si="366"/>
        <v>#DIV/0!</v>
      </c>
      <c r="AG92" s="187">
        <v>0</v>
      </c>
      <c r="AH92" s="699" t="e">
        <f t="shared" si="367"/>
        <v>#DIV/0!</v>
      </c>
      <c r="AI92" s="22"/>
      <c r="AJ92" s="41"/>
      <c r="AK92" s="22"/>
      <c r="AL92" s="699" t="e">
        <f t="shared" si="391"/>
        <v>#DIV/0!</v>
      </c>
      <c r="AM92" s="22"/>
      <c r="AN92" s="41"/>
      <c r="AO92" s="22"/>
      <c r="AP92" s="22"/>
      <c r="AQ92" s="41"/>
      <c r="AR92" s="187">
        <f>AT92</f>
        <v>0</v>
      </c>
      <c r="AS92" s="699" t="e">
        <f t="shared" si="371"/>
        <v>#DIV/0!</v>
      </c>
      <c r="AT92" s="187">
        <v>0</v>
      </c>
      <c r="AU92" s="699" t="e">
        <f t="shared" si="372"/>
        <v>#DIV/0!</v>
      </c>
      <c r="AV92" s="22"/>
      <c r="AW92" s="699"/>
      <c r="AX92" s="187"/>
      <c r="AY92" s="699" t="e">
        <f t="shared" si="374"/>
        <v>#DIV/0!</v>
      </c>
      <c r="AZ92" s="22"/>
      <c r="BA92" s="699"/>
      <c r="BB92" s="22"/>
      <c r="BC92" s="22"/>
      <c r="BD92" s="22"/>
      <c r="BE92" s="22">
        <f>BF92</f>
        <v>0</v>
      </c>
      <c r="BF92" s="22">
        <v>0</v>
      </c>
      <c r="BG92" s="22"/>
      <c r="BH92" s="22"/>
      <c r="BI92" s="22"/>
      <c r="BJ92" s="22">
        <f t="shared" si="411"/>
        <v>0</v>
      </c>
      <c r="BK92" s="22"/>
      <c r="BL92" s="22"/>
      <c r="BM92" s="22"/>
      <c r="BN92" s="102">
        <f t="shared" si="412"/>
        <v>0</v>
      </c>
      <c r="BO92" s="22">
        <v>0</v>
      </c>
      <c r="BP92" s="22"/>
      <c r="BQ92" s="22"/>
      <c r="BR92" s="22"/>
      <c r="BS92" s="22"/>
      <c r="BT92" s="22"/>
      <c r="BU92" s="102">
        <f t="shared" si="413"/>
        <v>0</v>
      </c>
      <c r="BV92" s="22">
        <v>0</v>
      </c>
      <c r="BW92" s="22"/>
      <c r="BX92" s="22"/>
      <c r="BY92" s="22"/>
      <c r="BZ92" s="22"/>
      <c r="CD92" s="637"/>
      <c r="CE92" s="699"/>
    </row>
    <row r="93" spans="2:83" s="46" customFormat="1" ht="76.5" hidden="1" customHeight="1" x14ac:dyDescent="0.25">
      <c r="B93" s="203" t="s">
        <v>63</v>
      </c>
      <c r="C93" s="120" t="s">
        <v>57</v>
      </c>
      <c r="D93" s="168">
        <f>E93</f>
        <v>0</v>
      </c>
      <c r="E93" s="168">
        <f>E94+E95</f>
        <v>0</v>
      </c>
      <c r="F93" s="168"/>
      <c r="G93" s="168"/>
      <c r="H93" s="33"/>
      <c r="I93" s="33">
        <f>I97+I100+I103+I106+I132</f>
        <v>0</v>
      </c>
      <c r="J93" s="168"/>
      <c r="K93" s="167">
        <f t="shared" si="405"/>
        <v>0</v>
      </c>
      <c r="L93" s="699" t="e">
        <f t="shared" si="363"/>
        <v>#DIV/0!</v>
      </c>
      <c r="M93" s="168">
        <f>M94+M95</f>
        <v>0</v>
      </c>
      <c r="N93" s="699" t="e">
        <f t="shared" si="385"/>
        <v>#DIV/0!</v>
      </c>
      <c r="O93" s="632"/>
      <c r="P93" s="687"/>
      <c r="Q93" s="695"/>
      <c r="R93" s="699" t="e">
        <f t="shared" si="387"/>
        <v>#DIV/0!</v>
      </c>
      <c r="S93" s="89"/>
      <c r="T93" s="19"/>
      <c r="U93" s="89">
        <f>U97+U100+U103+U106+U132</f>
        <v>0</v>
      </c>
      <c r="V93" s="285">
        <f t="shared" si="406"/>
        <v>0</v>
      </c>
      <c r="W93" s="89"/>
      <c r="X93" s="89"/>
      <c r="Y93" s="89"/>
      <c r="Z93" s="632">
        <f t="shared" si="389"/>
        <v>0</v>
      </c>
      <c r="AA93" s="632">
        <f t="shared" si="407"/>
        <v>0</v>
      </c>
      <c r="AB93" s="89"/>
      <c r="AC93" s="89"/>
      <c r="AD93" s="19"/>
      <c r="AE93" s="167">
        <f>AG93</f>
        <v>0</v>
      </c>
      <c r="AF93" s="699" t="e">
        <f t="shared" si="366"/>
        <v>#DIV/0!</v>
      </c>
      <c r="AG93" s="168">
        <f>AG94+AG95</f>
        <v>0</v>
      </c>
      <c r="AH93" s="699" t="e">
        <f t="shared" si="367"/>
        <v>#DIV/0!</v>
      </c>
      <c r="AI93" s="632"/>
      <c r="AJ93" s="687"/>
      <c r="AK93" s="695"/>
      <c r="AL93" s="699" t="e">
        <f t="shared" si="391"/>
        <v>#DIV/0!</v>
      </c>
      <c r="AM93" s="89"/>
      <c r="AN93" s="19"/>
      <c r="AO93" s="89">
        <f>AO97+AO100+AO103+AO106+AO132</f>
        <v>0</v>
      </c>
      <c r="AP93" s="632"/>
      <c r="AQ93" s="687"/>
      <c r="AR93" s="168">
        <f>AT93</f>
        <v>0</v>
      </c>
      <c r="AS93" s="699" t="e">
        <f t="shared" si="371"/>
        <v>#DIV/0!</v>
      </c>
      <c r="AT93" s="168">
        <f>AT94+AT95</f>
        <v>0</v>
      </c>
      <c r="AU93" s="699" t="e">
        <f t="shared" si="372"/>
        <v>#DIV/0!</v>
      </c>
      <c r="AV93" s="632"/>
      <c r="AW93" s="699"/>
      <c r="AX93" s="168"/>
      <c r="AY93" s="699" t="e">
        <f t="shared" si="374"/>
        <v>#DIV/0!</v>
      </c>
      <c r="AZ93" s="89"/>
      <c r="BA93" s="699"/>
      <c r="BB93" s="89">
        <f>BB97+BB100+BB103+BB106+BB132</f>
        <v>0</v>
      </c>
      <c r="BC93" s="89"/>
      <c r="BD93" s="89"/>
      <c r="BE93" s="632">
        <f>BF93</f>
        <v>0</v>
      </c>
      <c r="BF93" s="632">
        <f>BF94+BF95</f>
        <v>0</v>
      </c>
      <c r="BG93" s="632"/>
      <c r="BH93" s="89"/>
      <c r="BI93" s="89">
        <f>BI97+BI100+BI103+BI106+BI132</f>
        <v>0</v>
      </c>
      <c r="BJ93" s="632">
        <f t="shared" si="411"/>
        <v>0</v>
      </c>
      <c r="BK93" s="632"/>
      <c r="BL93" s="89"/>
      <c r="BM93" s="89"/>
      <c r="BN93" s="102">
        <f t="shared" si="412"/>
        <v>0</v>
      </c>
      <c r="BO93" s="632">
        <f>BO94+BO95</f>
        <v>0</v>
      </c>
      <c r="BP93" s="632"/>
      <c r="BQ93" s="632"/>
      <c r="BR93" s="89"/>
      <c r="BS93" s="89"/>
      <c r="BT93" s="632"/>
      <c r="BU93" s="102">
        <f t="shared" si="413"/>
        <v>0</v>
      </c>
      <c r="BV93" s="459">
        <f>BV94+BV95</f>
        <v>0</v>
      </c>
      <c r="BW93" s="515"/>
      <c r="BX93" s="459"/>
      <c r="BY93" s="89"/>
      <c r="BZ93" s="89">
        <f>BZ97+BZ100+BZ103+BZ106+BZ132</f>
        <v>0</v>
      </c>
      <c r="CD93" s="643"/>
      <c r="CE93" s="699"/>
    </row>
    <row r="94" spans="2:83" s="20" customFormat="1" ht="41.25" hidden="1" customHeight="1" x14ac:dyDescent="0.25">
      <c r="B94" s="200"/>
      <c r="C94" s="97" t="s">
        <v>31</v>
      </c>
      <c r="D94" s="185">
        <f>E94</f>
        <v>0</v>
      </c>
      <c r="E94" s="185">
        <f>E97</f>
        <v>0</v>
      </c>
      <c r="F94" s="185"/>
      <c r="G94" s="185"/>
      <c r="H94" s="186"/>
      <c r="I94" s="186"/>
      <c r="J94" s="185"/>
      <c r="K94" s="167">
        <f t="shared" si="405"/>
        <v>0</v>
      </c>
      <c r="L94" s="699" t="e">
        <f t="shared" si="363"/>
        <v>#DIV/0!</v>
      </c>
      <c r="M94" s="185">
        <f>M97</f>
        <v>0</v>
      </c>
      <c r="N94" s="699" t="e">
        <f t="shared" si="385"/>
        <v>#DIV/0!</v>
      </c>
      <c r="O94" s="98"/>
      <c r="P94" s="98"/>
      <c r="Q94" s="98"/>
      <c r="R94" s="699" t="e">
        <f t="shared" si="387"/>
        <v>#DIV/0!</v>
      </c>
      <c r="S94" s="286"/>
      <c r="T94" s="286"/>
      <c r="U94" s="286"/>
      <c r="V94" s="285">
        <f t="shared" si="406"/>
        <v>0</v>
      </c>
      <c r="W94" s="286"/>
      <c r="X94" s="286"/>
      <c r="Y94" s="286"/>
      <c r="Z94" s="98">
        <f t="shared" si="389"/>
        <v>0</v>
      </c>
      <c r="AA94" s="98">
        <f t="shared" si="407"/>
        <v>0</v>
      </c>
      <c r="AB94" s="286"/>
      <c r="AC94" s="286"/>
      <c r="AD94" s="286"/>
      <c r="AE94" s="167">
        <f>AG94</f>
        <v>0</v>
      </c>
      <c r="AF94" s="699" t="e">
        <f t="shared" si="366"/>
        <v>#DIV/0!</v>
      </c>
      <c r="AG94" s="185">
        <f>AG97</f>
        <v>0</v>
      </c>
      <c r="AH94" s="699" t="e">
        <f t="shared" si="367"/>
        <v>#DIV/0!</v>
      </c>
      <c r="AI94" s="98"/>
      <c r="AJ94" s="98"/>
      <c r="AK94" s="98"/>
      <c r="AL94" s="699" t="e">
        <f t="shared" si="391"/>
        <v>#DIV/0!</v>
      </c>
      <c r="AM94" s="286"/>
      <c r="AN94" s="286"/>
      <c r="AO94" s="286"/>
      <c r="AP94" s="98"/>
      <c r="AQ94" s="98"/>
      <c r="AR94" s="185">
        <f>AT94</f>
        <v>0</v>
      </c>
      <c r="AS94" s="699" t="e">
        <f t="shared" si="371"/>
        <v>#DIV/0!</v>
      </c>
      <c r="AT94" s="185">
        <f>AT97</f>
        <v>0</v>
      </c>
      <c r="AU94" s="699" t="e">
        <f t="shared" si="372"/>
        <v>#DIV/0!</v>
      </c>
      <c r="AV94" s="98"/>
      <c r="AW94" s="699"/>
      <c r="AX94" s="185"/>
      <c r="AY94" s="699" t="e">
        <f t="shared" si="374"/>
        <v>#DIV/0!</v>
      </c>
      <c r="AZ94" s="286"/>
      <c r="BA94" s="699"/>
      <c r="BB94" s="286"/>
      <c r="BC94" s="286"/>
      <c r="BD94" s="286"/>
      <c r="BE94" s="98">
        <f>BF94</f>
        <v>0</v>
      </c>
      <c r="BF94" s="98">
        <f>BF97</f>
        <v>0</v>
      </c>
      <c r="BG94" s="98"/>
      <c r="BH94" s="286"/>
      <c r="BI94" s="286"/>
      <c r="BJ94" s="98">
        <f t="shared" si="411"/>
        <v>0</v>
      </c>
      <c r="BK94" s="98"/>
      <c r="BL94" s="286"/>
      <c r="BM94" s="286"/>
      <c r="BN94" s="102">
        <f t="shared" si="412"/>
        <v>0</v>
      </c>
      <c r="BO94" s="98">
        <f>BO97</f>
        <v>0</v>
      </c>
      <c r="BP94" s="98"/>
      <c r="BQ94" s="98"/>
      <c r="BR94" s="286"/>
      <c r="BS94" s="286"/>
      <c r="BT94" s="98"/>
      <c r="BU94" s="102">
        <f t="shared" si="413"/>
        <v>0</v>
      </c>
      <c r="BV94" s="98">
        <f>BV97</f>
        <v>0</v>
      </c>
      <c r="BW94" s="98"/>
      <c r="BX94" s="98"/>
      <c r="BY94" s="286"/>
      <c r="BZ94" s="286"/>
      <c r="CD94" s="639"/>
      <c r="CE94" s="699"/>
    </row>
    <row r="95" spans="2:83" s="23" customFormat="1" ht="46.5" hidden="1" customHeight="1" x14ac:dyDescent="0.25">
      <c r="B95" s="201"/>
      <c r="C95" s="101" t="s">
        <v>32</v>
      </c>
      <c r="D95" s="167">
        <f>E95</f>
        <v>0</v>
      </c>
      <c r="E95" s="167">
        <f>E111</f>
        <v>0</v>
      </c>
      <c r="F95" s="167"/>
      <c r="G95" s="167"/>
      <c r="H95" s="187"/>
      <c r="I95" s="187"/>
      <c r="J95" s="167"/>
      <c r="K95" s="167">
        <f t="shared" si="405"/>
        <v>0</v>
      </c>
      <c r="L95" s="699" t="e">
        <f t="shared" si="363"/>
        <v>#DIV/0!</v>
      </c>
      <c r="M95" s="167">
        <f>M111</f>
        <v>0</v>
      </c>
      <c r="N95" s="699" t="e">
        <f t="shared" si="385"/>
        <v>#DIV/0!</v>
      </c>
      <c r="O95" s="102"/>
      <c r="P95" s="114"/>
      <c r="Q95" s="102"/>
      <c r="R95" s="699" t="e">
        <f t="shared" si="387"/>
        <v>#DIV/0!</v>
      </c>
      <c r="S95" s="22"/>
      <c r="T95" s="41"/>
      <c r="U95" s="22"/>
      <c r="V95" s="285">
        <f t="shared" si="406"/>
        <v>0</v>
      </c>
      <c r="W95" s="22"/>
      <c r="X95" s="22"/>
      <c r="Y95" s="22"/>
      <c r="Z95" s="102">
        <f t="shared" si="389"/>
        <v>0</v>
      </c>
      <c r="AA95" s="102">
        <f t="shared" si="407"/>
        <v>0</v>
      </c>
      <c r="AB95" s="22"/>
      <c r="AC95" s="22"/>
      <c r="AD95" s="41"/>
      <c r="AE95" s="167">
        <f>AG95</f>
        <v>0</v>
      </c>
      <c r="AF95" s="699" t="e">
        <f t="shared" si="366"/>
        <v>#DIV/0!</v>
      </c>
      <c r="AG95" s="167">
        <f>AG111</f>
        <v>0</v>
      </c>
      <c r="AH95" s="699" t="e">
        <f t="shared" si="367"/>
        <v>#DIV/0!</v>
      </c>
      <c r="AI95" s="102"/>
      <c r="AJ95" s="114"/>
      <c r="AK95" s="102"/>
      <c r="AL95" s="699" t="e">
        <f t="shared" si="391"/>
        <v>#DIV/0!</v>
      </c>
      <c r="AM95" s="22"/>
      <c r="AN95" s="41"/>
      <c r="AO95" s="22"/>
      <c r="AP95" s="102"/>
      <c r="AQ95" s="114"/>
      <c r="AR95" s="167">
        <f>AT95</f>
        <v>0</v>
      </c>
      <c r="AS95" s="699" t="e">
        <f t="shared" si="371"/>
        <v>#DIV/0!</v>
      </c>
      <c r="AT95" s="167">
        <f>AT111</f>
        <v>0</v>
      </c>
      <c r="AU95" s="699" t="e">
        <f t="shared" si="372"/>
        <v>#DIV/0!</v>
      </c>
      <c r="AV95" s="102"/>
      <c r="AW95" s="699"/>
      <c r="AX95" s="167"/>
      <c r="AY95" s="699" t="e">
        <f t="shared" si="374"/>
        <v>#DIV/0!</v>
      </c>
      <c r="AZ95" s="22"/>
      <c r="BA95" s="699"/>
      <c r="BB95" s="22"/>
      <c r="BC95" s="22"/>
      <c r="BD95" s="22"/>
      <c r="BE95" s="102">
        <f>BF95</f>
        <v>0</v>
      </c>
      <c r="BF95" s="102">
        <f>BF111</f>
        <v>0</v>
      </c>
      <c r="BG95" s="102"/>
      <c r="BH95" s="22"/>
      <c r="BI95" s="22"/>
      <c r="BJ95" s="102">
        <f t="shared" si="411"/>
        <v>0</v>
      </c>
      <c r="BK95" s="102"/>
      <c r="BL95" s="22"/>
      <c r="BM95" s="22"/>
      <c r="BN95" s="102">
        <f t="shared" si="412"/>
        <v>0</v>
      </c>
      <c r="BO95" s="102">
        <f>BO111</f>
        <v>0</v>
      </c>
      <c r="BP95" s="102"/>
      <c r="BQ95" s="102"/>
      <c r="BR95" s="22"/>
      <c r="BS95" s="22"/>
      <c r="BT95" s="102"/>
      <c r="BU95" s="102">
        <f t="shared" si="413"/>
        <v>0</v>
      </c>
      <c r="BV95" s="102">
        <f>BV111</f>
        <v>0</v>
      </c>
      <c r="BW95" s="102"/>
      <c r="BX95" s="102"/>
      <c r="BY95" s="22"/>
      <c r="BZ95" s="22"/>
      <c r="CD95" s="637"/>
      <c r="CE95" s="699"/>
    </row>
    <row r="96" spans="2:83" s="47" customFormat="1" ht="24.75" hidden="1" customHeight="1" x14ac:dyDescent="0.25">
      <c r="B96" s="205"/>
      <c r="C96" s="124" t="s">
        <v>37</v>
      </c>
      <c r="D96" s="258"/>
      <c r="E96" s="258"/>
      <c r="F96" s="258"/>
      <c r="G96" s="258"/>
      <c r="H96" s="258"/>
      <c r="I96" s="258"/>
      <c r="J96" s="844"/>
      <c r="K96" s="167">
        <f t="shared" si="405"/>
        <v>0</v>
      </c>
      <c r="L96" s="699" t="e">
        <f t="shared" si="363"/>
        <v>#DIV/0!</v>
      </c>
      <c r="M96" s="258"/>
      <c r="N96" s="699" t="e">
        <f t="shared" si="385"/>
        <v>#DIV/0!</v>
      </c>
      <c r="O96" s="41"/>
      <c r="P96" s="41"/>
      <c r="Q96" s="41"/>
      <c r="R96" s="699" t="e">
        <f t="shared" si="387"/>
        <v>#DIV/0!</v>
      </c>
      <c r="S96" s="41"/>
      <c r="T96" s="41"/>
      <c r="U96" s="41"/>
      <c r="V96" s="285">
        <f t="shared" si="406"/>
        <v>0</v>
      </c>
      <c r="W96" s="41"/>
      <c r="X96" s="41"/>
      <c r="Y96" s="41"/>
      <c r="Z96" s="41">
        <f t="shared" si="389"/>
        <v>0</v>
      </c>
      <c r="AA96" s="41">
        <f t="shared" si="407"/>
        <v>0</v>
      </c>
      <c r="AB96" s="41"/>
      <c r="AC96" s="41"/>
      <c r="AD96" s="41"/>
      <c r="AE96" s="167"/>
      <c r="AF96" s="699" t="e">
        <f t="shared" si="366"/>
        <v>#DIV/0!</v>
      </c>
      <c r="AG96" s="258"/>
      <c r="AH96" s="699" t="e">
        <f t="shared" si="367"/>
        <v>#DIV/0!</v>
      </c>
      <c r="AI96" s="41"/>
      <c r="AJ96" s="41"/>
      <c r="AK96" s="41"/>
      <c r="AL96" s="699" t="e">
        <f t="shared" si="391"/>
        <v>#DIV/0!</v>
      </c>
      <c r="AM96" s="41"/>
      <c r="AN96" s="41"/>
      <c r="AO96" s="41"/>
      <c r="AP96" s="41"/>
      <c r="AQ96" s="41"/>
      <c r="AR96" s="258"/>
      <c r="AS96" s="699" t="e">
        <f t="shared" si="371"/>
        <v>#DIV/0!</v>
      </c>
      <c r="AT96" s="258"/>
      <c r="AU96" s="699" t="e">
        <f t="shared" si="372"/>
        <v>#DIV/0!</v>
      </c>
      <c r="AV96" s="41"/>
      <c r="AW96" s="699"/>
      <c r="AX96" s="258"/>
      <c r="AY96" s="699" t="e">
        <f t="shared" si="374"/>
        <v>#DIV/0!</v>
      </c>
      <c r="AZ96" s="41"/>
      <c r="BA96" s="699"/>
      <c r="BB96" s="41"/>
      <c r="BC96" s="41"/>
      <c r="BD96" s="41"/>
      <c r="BE96" s="41"/>
      <c r="BF96" s="41"/>
      <c r="BG96" s="41"/>
      <c r="BH96" s="41"/>
      <c r="BI96" s="41"/>
      <c r="BJ96" s="41">
        <f t="shared" si="411"/>
        <v>0</v>
      </c>
      <c r="BK96" s="41"/>
      <c r="BL96" s="41"/>
      <c r="BM96" s="41"/>
      <c r="BN96" s="102">
        <f t="shared" si="412"/>
        <v>0</v>
      </c>
      <c r="BO96" s="41"/>
      <c r="BP96" s="41"/>
      <c r="BQ96" s="41"/>
      <c r="BR96" s="41"/>
      <c r="BS96" s="41"/>
      <c r="BT96" s="41"/>
      <c r="BU96" s="102">
        <f t="shared" si="413"/>
        <v>0</v>
      </c>
      <c r="BV96" s="41"/>
      <c r="BW96" s="41"/>
      <c r="BX96" s="41"/>
      <c r="BY96" s="41"/>
      <c r="BZ96" s="41"/>
      <c r="CD96" s="644"/>
      <c r="CE96" s="699"/>
    </row>
    <row r="97" spans="2:83" s="179" customFormat="1" ht="90" hidden="1" customHeight="1" x14ac:dyDescent="0.25">
      <c r="B97" s="207" t="s">
        <v>185</v>
      </c>
      <c r="C97" s="180" t="s">
        <v>228</v>
      </c>
      <c r="D97" s="863">
        <f t="shared" ref="D97:D102" si="418">E97</f>
        <v>0</v>
      </c>
      <c r="E97" s="863">
        <f>E98+E102</f>
        <v>0</v>
      </c>
      <c r="F97" s="863"/>
      <c r="G97" s="863"/>
      <c r="H97" s="864"/>
      <c r="I97" s="865"/>
      <c r="J97" s="863"/>
      <c r="K97" s="167">
        <f t="shared" si="405"/>
        <v>0</v>
      </c>
      <c r="L97" s="699" t="e">
        <f t="shared" si="363"/>
        <v>#DIV/0!</v>
      </c>
      <c r="M97" s="863">
        <f>M98+M102</f>
        <v>0</v>
      </c>
      <c r="N97" s="699" t="e">
        <f t="shared" si="385"/>
        <v>#DIV/0!</v>
      </c>
      <c r="O97" s="287"/>
      <c r="P97" s="287"/>
      <c r="Q97" s="287"/>
      <c r="R97" s="699" t="e">
        <f t="shared" si="387"/>
        <v>#DIV/0!</v>
      </c>
      <c r="S97" s="288"/>
      <c r="T97" s="288"/>
      <c r="U97" s="289"/>
      <c r="V97" s="285">
        <f t="shared" si="406"/>
        <v>0</v>
      </c>
      <c r="W97" s="289"/>
      <c r="X97" s="289"/>
      <c r="Y97" s="289"/>
      <c r="Z97" s="287">
        <f t="shared" si="389"/>
        <v>0</v>
      </c>
      <c r="AA97" s="287">
        <f t="shared" si="407"/>
        <v>0</v>
      </c>
      <c r="AB97" s="288"/>
      <c r="AC97" s="289"/>
      <c r="AD97" s="289"/>
      <c r="AE97" s="167">
        <f t="shared" ref="AE97:AE102" si="419">AG97</f>
        <v>0</v>
      </c>
      <c r="AF97" s="699" t="e">
        <f t="shared" si="366"/>
        <v>#DIV/0!</v>
      </c>
      <c r="AG97" s="863">
        <f>AG98+AG102</f>
        <v>0</v>
      </c>
      <c r="AH97" s="699" t="e">
        <f t="shared" si="367"/>
        <v>#DIV/0!</v>
      </c>
      <c r="AI97" s="287"/>
      <c r="AJ97" s="287"/>
      <c r="AK97" s="287"/>
      <c r="AL97" s="699" t="e">
        <f t="shared" si="391"/>
        <v>#DIV/0!</v>
      </c>
      <c r="AM97" s="288"/>
      <c r="AN97" s="288"/>
      <c r="AO97" s="289"/>
      <c r="AP97" s="287"/>
      <c r="AQ97" s="287"/>
      <c r="AR97" s="185">
        <f t="shared" ref="AR97:AR102" si="420">AT97</f>
        <v>0</v>
      </c>
      <c r="AS97" s="699" t="e">
        <f t="shared" si="371"/>
        <v>#DIV/0!</v>
      </c>
      <c r="AT97" s="863">
        <f>AT98+AT102</f>
        <v>0</v>
      </c>
      <c r="AU97" s="699" t="e">
        <f t="shared" si="372"/>
        <v>#DIV/0!</v>
      </c>
      <c r="AV97" s="287"/>
      <c r="AW97" s="699"/>
      <c r="AX97" s="863"/>
      <c r="AY97" s="699" t="e">
        <f t="shared" si="374"/>
        <v>#DIV/0!</v>
      </c>
      <c r="AZ97" s="288"/>
      <c r="BA97" s="699"/>
      <c r="BB97" s="289"/>
      <c r="BC97" s="288"/>
      <c r="BD97" s="289"/>
      <c r="BE97" s="98">
        <f t="shared" ref="BE97:BE102" si="421">BF97</f>
        <v>0</v>
      </c>
      <c r="BF97" s="287">
        <f>BF98+BF102</f>
        <v>0</v>
      </c>
      <c r="BG97" s="287"/>
      <c r="BH97" s="288"/>
      <c r="BI97" s="289"/>
      <c r="BJ97" s="287">
        <f t="shared" si="411"/>
        <v>0</v>
      </c>
      <c r="BK97" s="287"/>
      <c r="BL97" s="288"/>
      <c r="BM97" s="289"/>
      <c r="BN97" s="102">
        <f t="shared" si="412"/>
        <v>0</v>
      </c>
      <c r="BO97" s="287">
        <f>BO98+BO102</f>
        <v>0</v>
      </c>
      <c r="BP97" s="287"/>
      <c r="BQ97" s="287"/>
      <c r="BR97" s="288"/>
      <c r="BS97" s="289"/>
      <c r="BT97" s="287"/>
      <c r="BU97" s="102">
        <f t="shared" si="413"/>
        <v>0</v>
      </c>
      <c r="BV97" s="287">
        <f>BV98+BV102</f>
        <v>0</v>
      </c>
      <c r="BW97" s="287"/>
      <c r="BX97" s="287"/>
      <c r="BY97" s="288"/>
      <c r="BZ97" s="289"/>
      <c r="CD97" s="645"/>
      <c r="CE97" s="699"/>
    </row>
    <row r="98" spans="2:83" s="181" customFormat="1" ht="45.75" hidden="1" customHeight="1" x14ac:dyDescent="0.25">
      <c r="B98" s="208"/>
      <c r="C98" s="182" t="s">
        <v>31</v>
      </c>
      <c r="D98" s="866">
        <f t="shared" si="418"/>
        <v>0</v>
      </c>
      <c r="E98" s="866">
        <f>SUM(E99:E101)</f>
        <v>0</v>
      </c>
      <c r="F98" s="866"/>
      <c r="G98" s="866"/>
      <c r="H98" s="867"/>
      <c r="I98" s="867"/>
      <c r="J98" s="866"/>
      <c r="K98" s="167">
        <f t="shared" si="405"/>
        <v>0</v>
      </c>
      <c r="L98" s="699" t="e">
        <f t="shared" si="363"/>
        <v>#DIV/0!</v>
      </c>
      <c r="M98" s="866">
        <f>SUM(M99:M101)</f>
        <v>0</v>
      </c>
      <c r="N98" s="699" t="e">
        <f t="shared" si="385"/>
        <v>#DIV/0!</v>
      </c>
      <c r="O98" s="183"/>
      <c r="P98" s="183"/>
      <c r="Q98" s="183"/>
      <c r="R98" s="699" t="e">
        <f t="shared" si="387"/>
        <v>#DIV/0!</v>
      </c>
      <c r="S98" s="290"/>
      <c r="T98" s="290"/>
      <c r="U98" s="290"/>
      <c r="V98" s="285">
        <f t="shared" si="406"/>
        <v>0</v>
      </c>
      <c r="W98" s="290"/>
      <c r="X98" s="290"/>
      <c r="Y98" s="290"/>
      <c r="Z98" s="183">
        <f t="shared" si="389"/>
        <v>0</v>
      </c>
      <c r="AA98" s="183">
        <f t="shared" si="407"/>
        <v>0</v>
      </c>
      <c r="AB98" s="290"/>
      <c r="AC98" s="290"/>
      <c r="AD98" s="290"/>
      <c r="AE98" s="167">
        <f t="shared" si="419"/>
        <v>0</v>
      </c>
      <c r="AF98" s="699" t="e">
        <f t="shared" si="366"/>
        <v>#DIV/0!</v>
      </c>
      <c r="AG98" s="866">
        <f>SUM(AG99:AG101)</f>
        <v>0</v>
      </c>
      <c r="AH98" s="699" t="e">
        <f t="shared" si="367"/>
        <v>#DIV/0!</v>
      </c>
      <c r="AI98" s="183"/>
      <c r="AJ98" s="183"/>
      <c r="AK98" s="183"/>
      <c r="AL98" s="699" t="e">
        <f t="shared" si="391"/>
        <v>#DIV/0!</v>
      </c>
      <c r="AM98" s="290"/>
      <c r="AN98" s="290"/>
      <c r="AO98" s="290"/>
      <c r="AP98" s="183"/>
      <c r="AQ98" s="183"/>
      <c r="AR98" s="166">
        <f t="shared" si="420"/>
        <v>0</v>
      </c>
      <c r="AS98" s="699" t="e">
        <f t="shared" si="371"/>
        <v>#DIV/0!</v>
      </c>
      <c r="AT98" s="866">
        <f>SUM(AT99:AT101)</f>
        <v>0</v>
      </c>
      <c r="AU98" s="699" t="e">
        <f t="shared" si="372"/>
        <v>#DIV/0!</v>
      </c>
      <c r="AV98" s="183"/>
      <c r="AW98" s="699"/>
      <c r="AX98" s="866"/>
      <c r="AY98" s="699" t="e">
        <f t="shared" si="374"/>
        <v>#DIV/0!</v>
      </c>
      <c r="AZ98" s="290"/>
      <c r="BA98" s="699"/>
      <c r="BB98" s="290"/>
      <c r="BC98" s="290"/>
      <c r="BD98" s="290"/>
      <c r="BE98" s="626">
        <f t="shared" si="421"/>
        <v>0</v>
      </c>
      <c r="BF98" s="183">
        <f>SUM(BF99:BF101)</f>
        <v>0</v>
      </c>
      <c r="BG98" s="183"/>
      <c r="BH98" s="290"/>
      <c r="BI98" s="290"/>
      <c r="BJ98" s="183">
        <f t="shared" si="411"/>
        <v>0</v>
      </c>
      <c r="BK98" s="183"/>
      <c r="BL98" s="290"/>
      <c r="BM98" s="290"/>
      <c r="BN98" s="102">
        <f t="shared" si="412"/>
        <v>0</v>
      </c>
      <c r="BO98" s="183">
        <f>SUM(BO99:BO101)</f>
        <v>0</v>
      </c>
      <c r="BP98" s="183"/>
      <c r="BQ98" s="183"/>
      <c r="BR98" s="290"/>
      <c r="BS98" s="290"/>
      <c r="BT98" s="183"/>
      <c r="BU98" s="102">
        <f t="shared" si="413"/>
        <v>0</v>
      </c>
      <c r="BV98" s="183">
        <f>SUM(BV99:BV101)</f>
        <v>0</v>
      </c>
      <c r="BW98" s="183"/>
      <c r="BX98" s="183"/>
      <c r="BY98" s="290"/>
      <c r="BZ98" s="290"/>
      <c r="CD98" s="646"/>
      <c r="CE98" s="699"/>
    </row>
    <row r="99" spans="2:83" s="177" customFormat="1" ht="27" hidden="1" customHeight="1" x14ac:dyDescent="0.25">
      <c r="B99" s="209"/>
      <c r="C99" s="184" t="s">
        <v>39</v>
      </c>
      <c r="D99" s="868">
        <f t="shared" si="418"/>
        <v>0</v>
      </c>
      <c r="E99" s="868">
        <v>0</v>
      </c>
      <c r="F99" s="868"/>
      <c r="G99" s="868"/>
      <c r="H99" s="869"/>
      <c r="I99" s="869"/>
      <c r="J99" s="868"/>
      <c r="K99" s="167">
        <f t="shared" si="405"/>
        <v>0</v>
      </c>
      <c r="L99" s="699" t="e">
        <f t="shared" si="363"/>
        <v>#DIV/0!</v>
      </c>
      <c r="M99" s="868">
        <v>0</v>
      </c>
      <c r="N99" s="699" t="e">
        <f t="shared" si="385"/>
        <v>#DIV/0!</v>
      </c>
      <c r="O99" s="178"/>
      <c r="P99" s="178"/>
      <c r="Q99" s="178"/>
      <c r="R99" s="699" t="e">
        <f t="shared" si="387"/>
        <v>#DIV/0!</v>
      </c>
      <c r="S99" s="291"/>
      <c r="T99" s="291"/>
      <c r="U99" s="291"/>
      <c r="V99" s="285">
        <f t="shared" si="406"/>
        <v>0</v>
      </c>
      <c r="W99" s="291"/>
      <c r="X99" s="291"/>
      <c r="Y99" s="291"/>
      <c r="Z99" s="178">
        <f t="shared" si="389"/>
        <v>0</v>
      </c>
      <c r="AA99" s="178">
        <f t="shared" si="407"/>
        <v>0</v>
      </c>
      <c r="AB99" s="291"/>
      <c r="AC99" s="291"/>
      <c r="AD99" s="291"/>
      <c r="AE99" s="167">
        <f t="shared" si="419"/>
        <v>0</v>
      </c>
      <c r="AF99" s="699" t="e">
        <f t="shared" si="366"/>
        <v>#DIV/0!</v>
      </c>
      <c r="AG99" s="868">
        <v>0</v>
      </c>
      <c r="AH99" s="699" t="e">
        <f t="shared" si="367"/>
        <v>#DIV/0!</v>
      </c>
      <c r="AI99" s="178"/>
      <c r="AJ99" s="178"/>
      <c r="AK99" s="178"/>
      <c r="AL99" s="699" t="e">
        <f t="shared" si="391"/>
        <v>#DIV/0!</v>
      </c>
      <c r="AM99" s="291"/>
      <c r="AN99" s="291"/>
      <c r="AO99" s="291"/>
      <c r="AP99" s="178"/>
      <c r="AQ99" s="178"/>
      <c r="AR99" s="171">
        <f t="shared" si="420"/>
        <v>0</v>
      </c>
      <c r="AS99" s="699" t="e">
        <f t="shared" si="371"/>
        <v>#DIV/0!</v>
      </c>
      <c r="AT99" s="868">
        <v>0</v>
      </c>
      <c r="AU99" s="699" t="e">
        <f t="shared" si="372"/>
        <v>#DIV/0!</v>
      </c>
      <c r="AV99" s="178"/>
      <c r="AW99" s="699"/>
      <c r="AX99" s="868"/>
      <c r="AY99" s="699" t="e">
        <f t="shared" si="374"/>
        <v>#DIV/0!</v>
      </c>
      <c r="AZ99" s="291"/>
      <c r="BA99" s="699"/>
      <c r="BB99" s="291"/>
      <c r="BC99" s="291"/>
      <c r="BD99" s="291"/>
      <c r="BE99" s="116">
        <f t="shared" si="421"/>
        <v>0</v>
      </c>
      <c r="BF99" s="178">
        <v>0</v>
      </c>
      <c r="BG99" s="178"/>
      <c r="BH99" s="291"/>
      <c r="BI99" s="291"/>
      <c r="BJ99" s="178">
        <f t="shared" si="411"/>
        <v>0</v>
      </c>
      <c r="BK99" s="178"/>
      <c r="BL99" s="291"/>
      <c r="BM99" s="291"/>
      <c r="BN99" s="102">
        <f t="shared" si="412"/>
        <v>0</v>
      </c>
      <c r="BO99" s="178">
        <v>0</v>
      </c>
      <c r="BP99" s="178"/>
      <c r="BQ99" s="178"/>
      <c r="BR99" s="291"/>
      <c r="BS99" s="291"/>
      <c r="BT99" s="178"/>
      <c r="BU99" s="102">
        <f t="shared" si="413"/>
        <v>0</v>
      </c>
      <c r="BV99" s="178">
        <v>0</v>
      </c>
      <c r="BW99" s="178"/>
      <c r="BX99" s="178"/>
      <c r="BY99" s="291"/>
      <c r="BZ99" s="291"/>
      <c r="CD99" s="647"/>
      <c r="CE99" s="699"/>
    </row>
    <row r="100" spans="2:83" s="177" customFormat="1" ht="22.5" hidden="1" customHeight="1" x14ac:dyDescent="0.25">
      <c r="B100" s="209"/>
      <c r="C100" s="184" t="s">
        <v>40</v>
      </c>
      <c r="D100" s="868">
        <f t="shared" si="418"/>
        <v>0</v>
      </c>
      <c r="E100" s="868">
        <v>0</v>
      </c>
      <c r="F100" s="868"/>
      <c r="G100" s="868"/>
      <c r="H100" s="869"/>
      <c r="I100" s="869"/>
      <c r="J100" s="868"/>
      <c r="K100" s="167">
        <f t="shared" si="405"/>
        <v>0</v>
      </c>
      <c r="L100" s="699" t="e">
        <f t="shared" si="363"/>
        <v>#DIV/0!</v>
      </c>
      <c r="M100" s="868">
        <v>0</v>
      </c>
      <c r="N100" s="699" t="e">
        <f t="shared" si="385"/>
        <v>#DIV/0!</v>
      </c>
      <c r="O100" s="178"/>
      <c r="P100" s="178"/>
      <c r="Q100" s="178"/>
      <c r="R100" s="699" t="e">
        <f t="shared" si="387"/>
        <v>#DIV/0!</v>
      </c>
      <c r="S100" s="291"/>
      <c r="T100" s="291"/>
      <c r="U100" s="291"/>
      <c r="V100" s="285">
        <f t="shared" si="406"/>
        <v>0</v>
      </c>
      <c r="W100" s="291"/>
      <c r="X100" s="291"/>
      <c r="Y100" s="291"/>
      <c r="Z100" s="178">
        <f t="shared" si="389"/>
        <v>0</v>
      </c>
      <c r="AA100" s="178">
        <f t="shared" si="407"/>
        <v>0</v>
      </c>
      <c r="AB100" s="291"/>
      <c r="AC100" s="291"/>
      <c r="AD100" s="291"/>
      <c r="AE100" s="167">
        <f t="shared" si="419"/>
        <v>0</v>
      </c>
      <c r="AF100" s="699" t="e">
        <f t="shared" si="366"/>
        <v>#DIV/0!</v>
      </c>
      <c r="AG100" s="868">
        <v>0</v>
      </c>
      <c r="AH100" s="699" t="e">
        <f t="shared" si="367"/>
        <v>#DIV/0!</v>
      </c>
      <c r="AI100" s="178"/>
      <c r="AJ100" s="178"/>
      <c r="AK100" s="178"/>
      <c r="AL100" s="699" t="e">
        <f t="shared" si="391"/>
        <v>#DIV/0!</v>
      </c>
      <c r="AM100" s="291"/>
      <c r="AN100" s="291"/>
      <c r="AO100" s="291"/>
      <c r="AP100" s="178"/>
      <c r="AQ100" s="178"/>
      <c r="AR100" s="171">
        <f t="shared" si="420"/>
        <v>0</v>
      </c>
      <c r="AS100" s="699" t="e">
        <f t="shared" si="371"/>
        <v>#DIV/0!</v>
      </c>
      <c r="AT100" s="868">
        <v>0</v>
      </c>
      <c r="AU100" s="699" t="e">
        <f t="shared" si="372"/>
        <v>#DIV/0!</v>
      </c>
      <c r="AV100" s="178"/>
      <c r="AW100" s="699"/>
      <c r="AX100" s="868"/>
      <c r="AY100" s="699" t="e">
        <f t="shared" si="374"/>
        <v>#DIV/0!</v>
      </c>
      <c r="AZ100" s="291"/>
      <c r="BA100" s="699"/>
      <c r="BB100" s="291"/>
      <c r="BC100" s="291"/>
      <c r="BD100" s="291"/>
      <c r="BE100" s="116">
        <f t="shared" si="421"/>
        <v>0</v>
      </c>
      <c r="BF100" s="178">
        <v>0</v>
      </c>
      <c r="BG100" s="178"/>
      <c r="BH100" s="291"/>
      <c r="BI100" s="291"/>
      <c r="BJ100" s="178">
        <f t="shared" si="411"/>
        <v>0</v>
      </c>
      <c r="BK100" s="178"/>
      <c r="BL100" s="291"/>
      <c r="BM100" s="291"/>
      <c r="BN100" s="102">
        <f t="shared" si="412"/>
        <v>0</v>
      </c>
      <c r="BO100" s="178">
        <v>0</v>
      </c>
      <c r="BP100" s="178"/>
      <c r="BQ100" s="178"/>
      <c r="BR100" s="291"/>
      <c r="BS100" s="291"/>
      <c r="BT100" s="178"/>
      <c r="BU100" s="102">
        <f t="shared" si="413"/>
        <v>0</v>
      </c>
      <c r="BV100" s="178">
        <v>0</v>
      </c>
      <c r="BW100" s="178"/>
      <c r="BX100" s="178"/>
      <c r="BY100" s="291"/>
      <c r="BZ100" s="291"/>
      <c r="CD100" s="647"/>
      <c r="CE100" s="699"/>
    </row>
    <row r="101" spans="2:83" s="177" customFormat="1" ht="62.25" hidden="1" customHeight="1" x14ac:dyDescent="0.25">
      <c r="B101" s="209"/>
      <c r="C101" s="184" t="s">
        <v>43</v>
      </c>
      <c r="D101" s="868">
        <f t="shared" si="418"/>
        <v>0</v>
      </c>
      <c r="E101" s="868">
        <v>0</v>
      </c>
      <c r="F101" s="868"/>
      <c r="G101" s="868"/>
      <c r="H101" s="869"/>
      <c r="I101" s="869"/>
      <c r="J101" s="868"/>
      <c r="K101" s="167">
        <f t="shared" si="405"/>
        <v>0</v>
      </c>
      <c r="L101" s="699" t="e">
        <f t="shared" si="363"/>
        <v>#DIV/0!</v>
      </c>
      <c r="M101" s="868">
        <v>0</v>
      </c>
      <c r="N101" s="699" t="e">
        <f t="shared" si="385"/>
        <v>#DIV/0!</v>
      </c>
      <c r="O101" s="178"/>
      <c r="P101" s="178"/>
      <c r="Q101" s="178"/>
      <c r="R101" s="699" t="e">
        <f t="shared" si="387"/>
        <v>#DIV/0!</v>
      </c>
      <c r="S101" s="291"/>
      <c r="T101" s="291"/>
      <c r="U101" s="291"/>
      <c r="V101" s="285">
        <f t="shared" si="406"/>
        <v>0</v>
      </c>
      <c r="W101" s="291"/>
      <c r="X101" s="291"/>
      <c r="Y101" s="291"/>
      <c r="Z101" s="178">
        <f t="shared" si="389"/>
        <v>0</v>
      </c>
      <c r="AA101" s="178">
        <f t="shared" si="407"/>
        <v>0</v>
      </c>
      <c r="AB101" s="291"/>
      <c r="AC101" s="291"/>
      <c r="AD101" s="291"/>
      <c r="AE101" s="167">
        <f t="shared" si="419"/>
        <v>0</v>
      </c>
      <c r="AF101" s="699" t="e">
        <f t="shared" si="366"/>
        <v>#DIV/0!</v>
      </c>
      <c r="AG101" s="868">
        <v>0</v>
      </c>
      <c r="AH101" s="699" t="e">
        <f t="shared" si="367"/>
        <v>#DIV/0!</v>
      </c>
      <c r="AI101" s="178"/>
      <c r="AJ101" s="178"/>
      <c r="AK101" s="178"/>
      <c r="AL101" s="699" t="e">
        <f t="shared" si="391"/>
        <v>#DIV/0!</v>
      </c>
      <c r="AM101" s="291"/>
      <c r="AN101" s="291"/>
      <c r="AO101" s="291"/>
      <c r="AP101" s="178"/>
      <c r="AQ101" s="178"/>
      <c r="AR101" s="171">
        <f t="shared" si="420"/>
        <v>0</v>
      </c>
      <c r="AS101" s="699" t="e">
        <f t="shared" si="371"/>
        <v>#DIV/0!</v>
      </c>
      <c r="AT101" s="868">
        <v>0</v>
      </c>
      <c r="AU101" s="699" t="e">
        <f t="shared" si="372"/>
        <v>#DIV/0!</v>
      </c>
      <c r="AV101" s="178"/>
      <c r="AW101" s="699"/>
      <c r="AX101" s="868"/>
      <c r="AY101" s="699" t="e">
        <f t="shared" si="374"/>
        <v>#DIV/0!</v>
      </c>
      <c r="AZ101" s="291"/>
      <c r="BA101" s="699"/>
      <c r="BB101" s="291"/>
      <c r="BC101" s="291"/>
      <c r="BD101" s="291"/>
      <c r="BE101" s="116">
        <f t="shared" si="421"/>
        <v>0</v>
      </c>
      <c r="BF101" s="178">
        <v>0</v>
      </c>
      <c r="BG101" s="178"/>
      <c r="BH101" s="291"/>
      <c r="BI101" s="291"/>
      <c r="BJ101" s="178">
        <f t="shared" si="411"/>
        <v>0</v>
      </c>
      <c r="BK101" s="178"/>
      <c r="BL101" s="291"/>
      <c r="BM101" s="291"/>
      <c r="BN101" s="102">
        <f t="shared" si="412"/>
        <v>0</v>
      </c>
      <c r="BO101" s="178">
        <v>0</v>
      </c>
      <c r="BP101" s="178"/>
      <c r="BQ101" s="178"/>
      <c r="BR101" s="291"/>
      <c r="BS101" s="291"/>
      <c r="BT101" s="178"/>
      <c r="BU101" s="102">
        <f t="shared" si="413"/>
        <v>0</v>
      </c>
      <c r="BV101" s="178">
        <v>0</v>
      </c>
      <c r="BW101" s="178"/>
      <c r="BX101" s="178"/>
      <c r="BY101" s="291"/>
      <c r="BZ101" s="291"/>
      <c r="CD101" s="647"/>
      <c r="CE101" s="699"/>
    </row>
    <row r="102" spans="2:83" s="23" customFormat="1" ht="46.5" hidden="1" customHeight="1" x14ac:dyDescent="0.25">
      <c r="B102" s="201"/>
      <c r="C102" s="101" t="s">
        <v>32</v>
      </c>
      <c r="D102" s="167">
        <f t="shared" si="418"/>
        <v>0</v>
      </c>
      <c r="E102" s="167">
        <v>0</v>
      </c>
      <c r="F102" s="167"/>
      <c r="G102" s="167"/>
      <c r="H102" s="187"/>
      <c r="I102" s="187"/>
      <c r="J102" s="167"/>
      <c r="K102" s="167">
        <f t="shared" si="405"/>
        <v>0</v>
      </c>
      <c r="L102" s="699" t="e">
        <f t="shared" si="363"/>
        <v>#DIV/0!</v>
      </c>
      <c r="M102" s="167">
        <v>0</v>
      </c>
      <c r="N102" s="699" t="e">
        <f t="shared" si="385"/>
        <v>#DIV/0!</v>
      </c>
      <c r="O102" s="102"/>
      <c r="P102" s="114"/>
      <c r="Q102" s="102"/>
      <c r="R102" s="699" t="e">
        <f t="shared" si="387"/>
        <v>#DIV/0!</v>
      </c>
      <c r="S102" s="22"/>
      <c r="T102" s="41"/>
      <c r="U102" s="22"/>
      <c r="V102" s="285">
        <f t="shared" si="406"/>
        <v>0</v>
      </c>
      <c r="W102" s="22"/>
      <c r="X102" s="22"/>
      <c r="Y102" s="22"/>
      <c r="Z102" s="102">
        <f t="shared" si="389"/>
        <v>0</v>
      </c>
      <c r="AA102" s="102">
        <f t="shared" si="407"/>
        <v>0</v>
      </c>
      <c r="AB102" s="22"/>
      <c r="AC102" s="22"/>
      <c r="AD102" s="41"/>
      <c r="AE102" s="167">
        <f t="shared" si="419"/>
        <v>0</v>
      </c>
      <c r="AF102" s="699" t="e">
        <f t="shared" si="366"/>
        <v>#DIV/0!</v>
      </c>
      <c r="AG102" s="167">
        <v>0</v>
      </c>
      <c r="AH102" s="699" t="e">
        <f t="shared" si="367"/>
        <v>#DIV/0!</v>
      </c>
      <c r="AI102" s="102"/>
      <c r="AJ102" s="114"/>
      <c r="AK102" s="102"/>
      <c r="AL102" s="699" t="e">
        <f t="shared" si="391"/>
        <v>#DIV/0!</v>
      </c>
      <c r="AM102" s="22"/>
      <c r="AN102" s="41"/>
      <c r="AO102" s="22"/>
      <c r="AP102" s="102"/>
      <c r="AQ102" s="114"/>
      <c r="AR102" s="167">
        <f t="shared" si="420"/>
        <v>0</v>
      </c>
      <c r="AS102" s="699" t="e">
        <f t="shared" si="371"/>
        <v>#DIV/0!</v>
      </c>
      <c r="AT102" s="167">
        <v>0</v>
      </c>
      <c r="AU102" s="699" t="e">
        <f t="shared" si="372"/>
        <v>#DIV/0!</v>
      </c>
      <c r="AV102" s="102"/>
      <c r="AW102" s="699"/>
      <c r="AX102" s="167"/>
      <c r="AY102" s="699" t="e">
        <f t="shared" si="374"/>
        <v>#DIV/0!</v>
      </c>
      <c r="AZ102" s="22"/>
      <c r="BA102" s="699"/>
      <c r="BB102" s="22"/>
      <c r="BC102" s="22"/>
      <c r="BD102" s="22"/>
      <c r="BE102" s="102">
        <f t="shared" si="421"/>
        <v>0</v>
      </c>
      <c r="BF102" s="102">
        <v>0</v>
      </c>
      <c r="BG102" s="102"/>
      <c r="BH102" s="22"/>
      <c r="BI102" s="22"/>
      <c r="BJ102" s="102">
        <f t="shared" si="411"/>
        <v>0</v>
      </c>
      <c r="BK102" s="102"/>
      <c r="BL102" s="22"/>
      <c r="BM102" s="22"/>
      <c r="BN102" s="102">
        <f t="shared" si="412"/>
        <v>0</v>
      </c>
      <c r="BO102" s="102">
        <v>0</v>
      </c>
      <c r="BP102" s="102"/>
      <c r="BQ102" s="102"/>
      <c r="BR102" s="22"/>
      <c r="BS102" s="22"/>
      <c r="BT102" s="102"/>
      <c r="BU102" s="102">
        <f t="shared" si="413"/>
        <v>0</v>
      </c>
      <c r="BV102" s="102">
        <v>0</v>
      </c>
      <c r="BW102" s="102"/>
      <c r="BX102" s="102"/>
      <c r="BY102" s="22"/>
      <c r="BZ102" s="22"/>
      <c r="CD102" s="637"/>
      <c r="CE102" s="699"/>
    </row>
    <row r="103" spans="2:83" s="50" customFormat="1" ht="30" hidden="1" customHeight="1" x14ac:dyDescent="0.25">
      <c r="B103" s="200"/>
      <c r="C103" s="110"/>
      <c r="D103" s="236"/>
      <c r="E103" s="33"/>
      <c r="F103" s="33"/>
      <c r="G103" s="33"/>
      <c r="H103" s="236"/>
      <c r="I103" s="236"/>
      <c r="J103" s="109"/>
      <c r="K103" s="167">
        <f t="shared" si="405"/>
        <v>0</v>
      </c>
      <c r="L103" s="699" t="e">
        <f t="shared" si="363"/>
        <v>#DIV/0!</v>
      </c>
      <c r="M103" s="33"/>
      <c r="N103" s="699" t="e">
        <f t="shared" si="385"/>
        <v>#DIV/0!</v>
      </c>
      <c r="O103" s="89"/>
      <c r="P103" s="19"/>
      <c r="Q103" s="89"/>
      <c r="R103" s="699" t="e">
        <f t="shared" si="387"/>
        <v>#DIV/0!</v>
      </c>
      <c r="S103" s="31"/>
      <c r="T103" s="31"/>
      <c r="U103" s="31"/>
      <c r="V103" s="285">
        <f t="shared" si="406"/>
        <v>0</v>
      </c>
      <c r="W103" s="31"/>
      <c r="X103" s="31"/>
      <c r="Y103" s="31"/>
      <c r="Z103" s="31">
        <f t="shared" si="389"/>
        <v>0</v>
      </c>
      <c r="AA103" s="89">
        <f t="shared" si="407"/>
        <v>0</v>
      </c>
      <c r="AB103" s="31"/>
      <c r="AC103" s="31"/>
      <c r="AD103" s="31"/>
      <c r="AE103" s="167"/>
      <c r="AF103" s="699" t="e">
        <f t="shared" si="366"/>
        <v>#DIV/0!</v>
      </c>
      <c r="AG103" s="33"/>
      <c r="AH103" s="699" t="e">
        <f t="shared" si="367"/>
        <v>#DIV/0!</v>
      </c>
      <c r="AI103" s="89"/>
      <c r="AJ103" s="19"/>
      <c r="AK103" s="89"/>
      <c r="AL103" s="699" t="e">
        <f t="shared" si="391"/>
        <v>#DIV/0!</v>
      </c>
      <c r="AM103" s="31"/>
      <c r="AN103" s="31"/>
      <c r="AO103" s="31"/>
      <c r="AP103" s="31"/>
      <c r="AQ103" s="31"/>
      <c r="AR103" s="236"/>
      <c r="AS103" s="699" t="e">
        <f t="shared" si="371"/>
        <v>#DIV/0!</v>
      </c>
      <c r="AT103" s="33"/>
      <c r="AU103" s="699" t="e">
        <f t="shared" si="372"/>
        <v>#DIV/0!</v>
      </c>
      <c r="AV103" s="89"/>
      <c r="AW103" s="699"/>
      <c r="AX103" s="33"/>
      <c r="AY103" s="699" t="e">
        <f t="shared" si="374"/>
        <v>#DIV/0!</v>
      </c>
      <c r="AZ103" s="31"/>
      <c r="BA103" s="699"/>
      <c r="BB103" s="31"/>
      <c r="BC103" s="31"/>
      <c r="BD103" s="31"/>
      <c r="BE103" s="31"/>
      <c r="BF103" s="89"/>
      <c r="BG103" s="89"/>
      <c r="BH103" s="31"/>
      <c r="BI103" s="31"/>
      <c r="BJ103" s="31">
        <f t="shared" si="411"/>
        <v>0</v>
      </c>
      <c r="BK103" s="89"/>
      <c r="BL103" s="31"/>
      <c r="BM103" s="31"/>
      <c r="BN103" s="102">
        <f t="shared" si="412"/>
        <v>0</v>
      </c>
      <c r="BO103" s="89"/>
      <c r="BP103" s="89"/>
      <c r="BQ103" s="89"/>
      <c r="BR103" s="31"/>
      <c r="BS103" s="31"/>
      <c r="BT103" s="89"/>
      <c r="BU103" s="102">
        <f t="shared" si="413"/>
        <v>0</v>
      </c>
      <c r="BV103" s="89"/>
      <c r="BW103" s="89"/>
      <c r="BX103" s="89"/>
      <c r="BY103" s="31"/>
      <c r="BZ103" s="31"/>
      <c r="CD103" s="638"/>
      <c r="CE103" s="699"/>
    </row>
    <row r="104" spans="2:83" s="50" customFormat="1" ht="30" hidden="1" customHeight="1" x14ac:dyDescent="0.25">
      <c r="B104" s="200"/>
      <c r="C104" s="110"/>
      <c r="D104" s="236"/>
      <c r="E104" s="33"/>
      <c r="F104" s="33"/>
      <c r="G104" s="33"/>
      <c r="H104" s="236"/>
      <c r="I104" s="236"/>
      <c r="J104" s="109"/>
      <c r="K104" s="167">
        <f t="shared" si="405"/>
        <v>0</v>
      </c>
      <c r="L104" s="699" t="e">
        <f t="shared" si="363"/>
        <v>#DIV/0!</v>
      </c>
      <c r="M104" s="33"/>
      <c r="N104" s="699" t="e">
        <f t="shared" si="385"/>
        <v>#DIV/0!</v>
      </c>
      <c r="O104" s="89"/>
      <c r="P104" s="19"/>
      <c r="Q104" s="89"/>
      <c r="R104" s="699" t="e">
        <f t="shared" si="387"/>
        <v>#DIV/0!</v>
      </c>
      <c r="S104" s="31"/>
      <c r="T104" s="31"/>
      <c r="U104" s="31"/>
      <c r="V104" s="285">
        <f t="shared" si="406"/>
        <v>0</v>
      </c>
      <c r="W104" s="31"/>
      <c r="X104" s="31"/>
      <c r="Y104" s="31"/>
      <c r="Z104" s="31">
        <f t="shared" si="389"/>
        <v>0</v>
      </c>
      <c r="AA104" s="89">
        <f t="shared" si="407"/>
        <v>0</v>
      </c>
      <c r="AB104" s="31"/>
      <c r="AC104" s="31"/>
      <c r="AD104" s="31"/>
      <c r="AE104" s="167"/>
      <c r="AF104" s="699" t="e">
        <f t="shared" si="366"/>
        <v>#DIV/0!</v>
      </c>
      <c r="AG104" s="33"/>
      <c r="AH104" s="699" t="e">
        <f t="shared" si="367"/>
        <v>#DIV/0!</v>
      </c>
      <c r="AI104" s="89"/>
      <c r="AJ104" s="19"/>
      <c r="AK104" s="89"/>
      <c r="AL104" s="699" t="e">
        <f t="shared" si="391"/>
        <v>#DIV/0!</v>
      </c>
      <c r="AM104" s="31"/>
      <c r="AN104" s="31"/>
      <c r="AO104" s="31"/>
      <c r="AP104" s="31"/>
      <c r="AQ104" s="31"/>
      <c r="AR104" s="236"/>
      <c r="AS104" s="699" t="e">
        <f t="shared" si="371"/>
        <v>#DIV/0!</v>
      </c>
      <c r="AT104" s="33"/>
      <c r="AU104" s="699" t="e">
        <f t="shared" si="372"/>
        <v>#DIV/0!</v>
      </c>
      <c r="AV104" s="89"/>
      <c r="AW104" s="699"/>
      <c r="AX104" s="33"/>
      <c r="AY104" s="699" t="e">
        <f t="shared" si="374"/>
        <v>#DIV/0!</v>
      </c>
      <c r="AZ104" s="31"/>
      <c r="BA104" s="699"/>
      <c r="BB104" s="31"/>
      <c r="BC104" s="31"/>
      <c r="BD104" s="31"/>
      <c r="BE104" s="31"/>
      <c r="BF104" s="89"/>
      <c r="BG104" s="89"/>
      <c r="BH104" s="31"/>
      <c r="BI104" s="31"/>
      <c r="BJ104" s="31">
        <f t="shared" si="411"/>
        <v>0</v>
      </c>
      <c r="BK104" s="89"/>
      <c r="BL104" s="31"/>
      <c r="BM104" s="31"/>
      <c r="BN104" s="102">
        <f t="shared" si="412"/>
        <v>0</v>
      </c>
      <c r="BO104" s="89"/>
      <c r="BP104" s="89"/>
      <c r="BQ104" s="89"/>
      <c r="BR104" s="31"/>
      <c r="BS104" s="31"/>
      <c r="BT104" s="89"/>
      <c r="BU104" s="102">
        <f t="shared" si="413"/>
        <v>0</v>
      </c>
      <c r="BV104" s="89"/>
      <c r="BW104" s="89"/>
      <c r="BX104" s="89"/>
      <c r="BY104" s="31"/>
      <c r="BZ104" s="31"/>
      <c r="CD104" s="638"/>
      <c r="CE104" s="699"/>
    </row>
    <row r="105" spans="2:83" s="50" customFormat="1" ht="30" hidden="1" customHeight="1" x14ac:dyDescent="0.25">
      <c r="B105" s="200"/>
      <c r="C105" s="110"/>
      <c r="D105" s="236"/>
      <c r="E105" s="33"/>
      <c r="F105" s="33"/>
      <c r="G105" s="33"/>
      <c r="H105" s="236"/>
      <c r="I105" s="236"/>
      <c r="J105" s="109"/>
      <c r="K105" s="167">
        <f t="shared" si="405"/>
        <v>0</v>
      </c>
      <c r="L105" s="699" t="e">
        <f t="shared" si="363"/>
        <v>#DIV/0!</v>
      </c>
      <c r="M105" s="33"/>
      <c r="N105" s="699" t="e">
        <f t="shared" si="385"/>
        <v>#DIV/0!</v>
      </c>
      <c r="O105" s="89"/>
      <c r="P105" s="19"/>
      <c r="Q105" s="89"/>
      <c r="R105" s="699" t="e">
        <f t="shared" si="387"/>
        <v>#DIV/0!</v>
      </c>
      <c r="S105" s="31"/>
      <c r="T105" s="31"/>
      <c r="U105" s="31"/>
      <c r="V105" s="285">
        <f t="shared" si="406"/>
        <v>0</v>
      </c>
      <c r="W105" s="31"/>
      <c r="X105" s="31"/>
      <c r="Y105" s="31"/>
      <c r="Z105" s="31">
        <f t="shared" si="389"/>
        <v>0</v>
      </c>
      <c r="AA105" s="89">
        <f t="shared" si="407"/>
        <v>0</v>
      </c>
      <c r="AB105" s="31"/>
      <c r="AC105" s="31"/>
      <c r="AD105" s="31"/>
      <c r="AE105" s="167"/>
      <c r="AF105" s="699" t="e">
        <f t="shared" si="366"/>
        <v>#DIV/0!</v>
      </c>
      <c r="AG105" s="33"/>
      <c r="AH105" s="699" t="e">
        <f t="shared" si="367"/>
        <v>#DIV/0!</v>
      </c>
      <c r="AI105" s="89"/>
      <c r="AJ105" s="19"/>
      <c r="AK105" s="89"/>
      <c r="AL105" s="699" t="e">
        <f t="shared" si="391"/>
        <v>#DIV/0!</v>
      </c>
      <c r="AM105" s="31"/>
      <c r="AN105" s="31"/>
      <c r="AO105" s="31"/>
      <c r="AP105" s="31"/>
      <c r="AQ105" s="31"/>
      <c r="AR105" s="236"/>
      <c r="AS105" s="699" t="e">
        <f t="shared" si="371"/>
        <v>#DIV/0!</v>
      </c>
      <c r="AT105" s="33"/>
      <c r="AU105" s="699" t="e">
        <f t="shared" si="372"/>
        <v>#DIV/0!</v>
      </c>
      <c r="AV105" s="89"/>
      <c r="AW105" s="699"/>
      <c r="AX105" s="33"/>
      <c r="AY105" s="699" t="e">
        <f t="shared" si="374"/>
        <v>#DIV/0!</v>
      </c>
      <c r="AZ105" s="31"/>
      <c r="BA105" s="699"/>
      <c r="BB105" s="31"/>
      <c r="BC105" s="31"/>
      <c r="BD105" s="31"/>
      <c r="BE105" s="31"/>
      <c r="BF105" s="89"/>
      <c r="BG105" s="89"/>
      <c r="BH105" s="31"/>
      <c r="BI105" s="31"/>
      <c r="BJ105" s="31">
        <f t="shared" si="411"/>
        <v>0</v>
      </c>
      <c r="BK105" s="89"/>
      <c r="BL105" s="31"/>
      <c r="BM105" s="31"/>
      <c r="BN105" s="102">
        <f t="shared" si="412"/>
        <v>0</v>
      </c>
      <c r="BO105" s="89"/>
      <c r="BP105" s="89"/>
      <c r="BQ105" s="89"/>
      <c r="BR105" s="31"/>
      <c r="BS105" s="31"/>
      <c r="BT105" s="89"/>
      <c r="BU105" s="102">
        <f t="shared" si="413"/>
        <v>0</v>
      </c>
      <c r="BV105" s="89"/>
      <c r="BW105" s="89"/>
      <c r="BX105" s="89"/>
      <c r="BY105" s="31"/>
      <c r="BZ105" s="31"/>
      <c r="CD105" s="638"/>
      <c r="CE105" s="699"/>
    </row>
    <row r="106" spans="2:83" s="50" customFormat="1" ht="30" hidden="1" customHeight="1" x14ac:dyDescent="0.25">
      <c r="B106" s="200"/>
      <c r="C106" s="110"/>
      <c r="D106" s="236"/>
      <c r="E106" s="33"/>
      <c r="F106" s="33"/>
      <c r="G106" s="33"/>
      <c r="H106" s="236"/>
      <c r="I106" s="236"/>
      <c r="J106" s="109"/>
      <c r="K106" s="167">
        <f t="shared" si="405"/>
        <v>0</v>
      </c>
      <c r="L106" s="699" t="e">
        <f t="shared" si="363"/>
        <v>#DIV/0!</v>
      </c>
      <c r="M106" s="33"/>
      <c r="N106" s="699" t="e">
        <f t="shared" si="385"/>
        <v>#DIV/0!</v>
      </c>
      <c r="O106" s="89"/>
      <c r="P106" s="19"/>
      <c r="Q106" s="89"/>
      <c r="R106" s="699" t="e">
        <f t="shared" si="387"/>
        <v>#DIV/0!</v>
      </c>
      <c r="S106" s="31"/>
      <c r="T106" s="31"/>
      <c r="U106" s="31"/>
      <c r="V106" s="285">
        <f t="shared" si="406"/>
        <v>0</v>
      </c>
      <c r="W106" s="31"/>
      <c r="X106" s="31"/>
      <c r="Y106" s="31"/>
      <c r="Z106" s="31">
        <f t="shared" si="389"/>
        <v>0</v>
      </c>
      <c r="AA106" s="89">
        <f t="shared" si="407"/>
        <v>0</v>
      </c>
      <c r="AB106" s="31"/>
      <c r="AC106" s="31"/>
      <c r="AD106" s="31"/>
      <c r="AE106" s="167"/>
      <c r="AF106" s="699" t="e">
        <f t="shared" si="366"/>
        <v>#DIV/0!</v>
      </c>
      <c r="AG106" s="33"/>
      <c r="AH106" s="699" t="e">
        <f t="shared" si="367"/>
        <v>#DIV/0!</v>
      </c>
      <c r="AI106" s="89"/>
      <c r="AJ106" s="19"/>
      <c r="AK106" s="89"/>
      <c r="AL106" s="699" t="e">
        <f t="shared" si="391"/>
        <v>#DIV/0!</v>
      </c>
      <c r="AM106" s="31"/>
      <c r="AN106" s="31"/>
      <c r="AO106" s="31"/>
      <c r="AP106" s="31"/>
      <c r="AQ106" s="31"/>
      <c r="AR106" s="236"/>
      <c r="AS106" s="699" t="e">
        <f t="shared" si="371"/>
        <v>#DIV/0!</v>
      </c>
      <c r="AT106" s="33"/>
      <c r="AU106" s="699" t="e">
        <f t="shared" si="372"/>
        <v>#DIV/0!</v>
      </c>
      <c r="AV106" s="89"/>
      <c r="AW106" s="699"/>
      <c r="AX106" s="33"/>
      <c r="AY106" s="699" t="e">
        <f t="shared" si="374"/>
        <v>#DIV/0!</v>
      </c>
      <c r="AZ106" s="31"/>
      <c r="BA106" s="699"/>
      <c r="BB106" s="31"/>
      <c r="BC106" s="31"/>
      <c r="BD106" s="31"/>
      <c r="BE106" s="31"/>
      <c r="BF106" s="89"/>
      <c r="BG106" s="89"/>
      <c r="BH106" s="31"/>
      <c r="BI106" s="31"/>
      <c r="BJ106" s="31">
        <f t="shared" si="411"/>
        <v>0</v>
      </c>
      <c r="BK106" s="89"/>
      <c r="BL106" s="31"/>
      <c r="BM106" s="31"/>
      <c r="BN106" s="102">
        <f t="shared" si="412"/>
        <v>0</v>
      </c>
      <c r="BO106" s="89"/>
      <c r="BP106" s="89"/>
      <c r="BQ106" s="89"/>
      <c r="BR106" s="31"/>
      <c r="BS106" s="31"/>
      <c r="BT106" s="89"/>
      <c r="BU106" s="102">
        <f t="shared" si="413"/>
        <v>0</v>
      </c>
      <c r="BV106" s="89"/>
      <c r="BW106" s="89"/>
      <c r="BX106" s="89"/>
      <c r="BY106" s="31"/>
      <c r="BZ106" s="31"/>
      <c r="CD106" s="638"/>
      <c r="CE106" s="699"/>
    </row>
    <row r="107" spans="2:83" s="50" customFormat="1" ht="30" hidden="1" customHeight="1" x14ac:dyDescent="0.25">
      <c r="B107" s="200"/>
      <c r="C107" s="110"/>
      <c r="D107" s="236"/>
      <c r="E107" s="33"/>
      <c r="F107" s="33"/>
      <c r="G107" s="33"/>
      <c r="H107" s="236"/>
      <c r="I107" s="236"/>
      <c r="J107" s="109"/>
      <c r="K107" s="167">
        <f t="shared" si="405"/>
        <v>0</v>
      </c>
      <c r="L107" s="699" t="e">
        <f t="shared" si="363"/>
        <v>#DIV/0!</v>
      </c>
      <c r="M107" s="33"/>
      <c r="N107" s="699" t="e">
        <f t="shared" si="385"/>
        <v>#DIV/0!</v>
      </c>
      <c r="O107" s="89"/>
      <c r="P107" s="19"/>
      <c r="Q107" s="89"/>
      <c r="R107" s="699" t="e">
        <f t="shared" si="387"/>
        <v>#DIV/0!</v>
      </c>
      <c r="S107" s="31"/>
      <c r="T107" s="31"/>
      <c r="U107" s="31"/>
      <c r="V107" s="285">
        <f t="shared" si="406"/>
        <v>0</v>
      </c>
      <c r="W107" s="31"/>
      <c r="X107" s="31"/>
      <c r="Y107" s="31"/>
      <c r="Z107" s="31">
        <f t="shared" si="389"/>
        <v>0</v>
      </c>
      <c r="AA107" s="89">
        <f t="shared" si="407"/>
        <v>0</v>
      </c>
      <c r="AB107" s="31"/>
      <c r="AC107" s="31"/>
      <c r="AD107" s="31"/>
      <c r="AE107" s="167"/>
      <c r="AF107" s="699" t="e">
        <f t="shared" si="366"/>
        <v>#DIV/0!</v>
      </c>
      <c r="AG107" s="33"/>
      <c r="AH107" s="699" t="e">
        <f t="shared" si="367"/>
        <v>#DIV/0!</v>
      </c>
      <c r="AI107" s="89"/>
      <c r="AJ107" s="19"/>
      <c r="AK107" s="89"/>
      <c r="AL107" s="699" t="e">
        <f t="shared" si="391"/>
        <v>#DIV/0!</v>
      </c>
      <c r="AM107" s="31"/>
      <c r="AN107" s="31"/>
      <c r="AO107" s="31"/>
      <c r="AP107" s="31"/>
      <c r="AQ107" s="31"/>
      <c r="AR107" s="236"/>
      <c r="AS107" s="699" t="e">
        <f t="shared" si="371"/>
        <v>#DIV/0!</v>
      </c>
      <c r="AT107" s="33"/>
      <c r="AU107" s="699" t="e">
        <f t="shared" si="372"/>
        <v>#DIV/0!</v>
      </c>
      <c r="AV107" s="89"/>
      <c r="AW107" s="699"/>
      <c r="AX107" s="33"/>
      <c r="AY107" s="699" t="e">
        <f t="shared" si="374"/>
        <v>#DIV/0!</v>
      </c>
      <c r="AZ107" s="31"/>
      <c r="BA107" s="699"/>
      <c r="BB107" s="31"/>
      <c r="BC107" s="31"/>
      <c r="BD107" s="31"/>
      <c r="BE107" s="31"/>
      <c r="BF107" s="89"/>
      <c r="BG107" s="89"/>
      <c r="BH107" s="31"/>
      <c r="BI107" s="31"/>
      <c r="BJ107" s="31">
        <f t="shared" si="411"/>
        <v>0</v>
      </c>
      <c r="BK107" s="89"/>
      <c r="BL107" s="31"/>
      <c r="BM107" s="31"/>
      <c r="BN107" s="102">
        <f t="shared" si="412"/>
        <v>0</v>
      </c>
      <c r="BO107" s="89"/>
      <c r="BP107" s="89"/>
      <c r="BQ107" s="89"/>
      <c r="BR107" s="31"/>
      <c r="BS107" s="31"/>
      <c r="BT107" s="89"/>
      <c r="BU107" s="102">
        <f t="shared" si="413"/>
        <v>0</v>
      </c>
      <c r="BV107" s="89"/>
      <c r="BW107" s="89"/>
      <c r="BX107" s="89"/>
      <c r="BY107" s="31"/>
      <c r="BZ107" s="31"/>
      <c r="CD107" s="638"/>
      <c r="CE107" s="699"/>
    </row>
    <row r="108" spans="2:83" s="50" customFormat="1" ht="30" hidden="1" customHeight="1" x14ac:dyDescent="0.25">
      <c r="B108" s="200"/>
      <c r="C108" s="110"/>
      <c r="D108" s="236"/>
      <c r="E108" s="33"/>
      <c r="F108" s="33"/>
      <c r="G108" s="33"/>
      <c r="H108" s="236"/>
      <c r="I108" s="236"/>
      <c r="J108" s="109"/>
      <c r="K108" s="167">
        <f t="shared" si="405"/>
        <v>0</v>
      </c>
      <c r="L108" s="699" t="e">
        <f t="shared" si="363"/>
        <v>#DIV/0!</v>
      </c>
      <c r="M108" s="33"/>
      <c r="N108" s="699" t="e">
        <f t="shared" si="385"/>
        <v>#DIV/0!</v>
      </c>
      <c r="O108" s="89"/>
      <c r="P108" s="19"/>
      <c r="Q108" s="89"/>
      <c r="R108" s="699" t="e">
        <f t="shared" si="387"/>
        <v>#DIV/0!</v>
      </c>
      <c r="S108" s="31"/>
      <c r="T108" s="31"/>
      <c r="U108" s="31"/>
      <c r="V108" s="285">
        <f t="shared" si="406"/>
        <v>0</v>
      </c>
      <c r="W108" s="31"/>
      <c r="X108" s="31"/>
      <c r="Y108" s="31"/>
      <c r="Z108" s="31">
        <f t="shared" si="389"/>
        <v>0</v>
      </c>
      <c r="AA108" s="89">
        <f t="shared" si="407"/>
        <v>0</v>
      </c>
      <c r="AB108" s="31"/>
      <c r="AC108" s="31"/>
      <c r="AD108" s="31"/>
      <c r="AE108" s="167"/>
      <c r="AF108" s="699" t="e">
        <f t="shared" si="366"/>
        <v>#DIV/0!</v>
      </c>
      <c r="AG108" s="33"/>
      <c r="AH108" s="699" t="e">
        <f t="shared" si="367"/>
        <v>#DIV/0!</v>
      </c>
      <c r="AI108" s="89"/>
      <c r="AJ108" s="19"/>
      <c r="AK108" s="89"/>
      <c r="AL108" s="699" t="e">
        <f t="shared" si="391"/>
        <v>#DIV/0!</v>
      </c>
      <c r="AM108" s="31"/>
      <c r="AN108" s="31"/>
      <c r="AO108" s="31"/>
      <c r="AP108" s="31"/>
      <c r="AQ108" s="31"/>
      <c r="AR108" s="236"/>
      <c r="AS108" s="699" t="e">
        <f t="shared" si="371"/>
        <v>#DIV/0!</v>
      </c>
      <c r="AT108" s="33"/>
      <c r="AU108" s="699" t="e">
        <f t="shared" si="372"/>
        <v>#DIV/0!</v>
      </c>
      <c r="AV108" s="89"/>
      <c r="AW108" s="699"/>
      <c r="AX108" s="33"/>
      <c r="AY108" s="699" t="e">
        <f t="shared" si="374"/>
        <v>#DIV/0!</v>
      </c>
      <c r="AZ108" s="31"/>
      <c r="BA108" s="699"/>
      <c r="BB108" s="31"/>
      <c r="BC108" s="31"/>
      <c r="BD108" s="31"/>
      <c r="BE108" s="31"/>
      <c r="BF108" s="89"/>
      <c r="BG108" s="89"/>
      <c r="BH108" s="31"/>
      <c r="BI108" s="31"/>
      <c r="BJ108" s="31">
        <f t="shared" si="411"/>
        <v>0</v>
      </c>
      <c r="BK108" s="89"/>
      <c r="BL108" s="31"/>
      <c r="BM108" s="31"/>
      <c r="BN108" s="102">
        <f t="shared" si="412"/>
        <v>0</v>
      </c>
      <c r="BO108" s="89"/>
      <c r="BP108" s="89"/>
      <c r="BQ108" s="89"/>
      <c r="BR108" s="31"/>
      <c r="BS108" s="31"/>
      <c r="BT108" s="89"/>
      <c r="BU108" s="102">
        <f t="shared" si="413"/>
        <v>0</v>
      </c>
      <c r="BV108" s="89"/>
      <c r="BW108" s="89"/>
      <c r="BX108" s="89"/>
      <c r="BY108" s="31"/>
      <c r="BZ108" s="31"/>
      <c r="CD108" s="638"/>
      <c r="CE108" s="699"/>
    </row>
    <row r="109" spans="2:83" s="50" customFormat="1" ht="30" hidden="1" customHeight="1" x14ac:dyDescent="0.25">
      <c r="B109" s="200"/>
      <c r="C109" s="110"/>
      <c r="D109" s="236"/>
      <c r="E109" s="33"/>
      <c r="F109" s="33"/>
      <c r="G109" s="33"/>
      <c r="H109" s="236"/>
      <c r="I109" s="236"/>
      <c r="J109" s="109"/>
      <c r="K109" s="167">
        <f t="shared" si="405"/>
        <v>0</v>
      </c>
      <c r="L109" s="699" t="e">
        <f t="shared" si="363"/>
        <v>#DIV/0!</v>
      </c>
      <c r="M109" s="33"/>
      <c r="N109" s="699" t="e">
        <f t="shared" si="385"/>
        <v>#DIV/0!</v>
      </c>
      <c r="O109" s="89"/>
      <c r="P109" s="19"/>
      <c r="Q109" s="89"/>
      <c r="R109" s="699" t="e">
        <f t="shared" si="387"/>
        <v>#DIV/0!</v>
      </c>
      <c r="S109" s="31"/>
      <c r="T109" s="31"/>
      <c r="U109" s="31"/>
      <c r="V109" s="285">
        <f t="shared" si="406"/>
        <v>0</v>
      </c>
      <c r="W109" s="31"/>
      <c r="X109" s="31"/>
      <c r="Y109" s="31"/>
      <c r="Z109" s="31">
        <f t="shared" si="389"/>
        <v>0</v>
      </c>
      <c r="AA109" s="89">
        <f t="shared" si="407"/>
        <v>0</v>
      </c>
      <c r="AB109" s="31"/>
      <c r="AC109" s="31"/>
      <c r="AD109" s="31"/>
      <c r="AE109" s="167"/>
      <c r="AF109" s="699" t="e">
        <f t="shared" si="366"/>
        <v>#DIV/0!</v>
      </c>
      <c r="AG109" s="33"/>
      <c r="AH109" s="699" t="e">
        <f t="shared" si="367"/>
        <v>#DIV/0!</v>
      </c>
      <c r="AI109" s="89"/>
      <c r="AJ109" s="19"/>
      <c r="AK109" s="89"/>
      <c r="AL109" s="699" t="e">
        <f t="shared" si="391"/>
        <v>#DIV/0!</v>
      </c>
      <c r="AM109" s="31"/>
      <c r="AN109" s="31"/>
      <c r="AO109" s="31"/>
      <c r="AP109" s="31"/>
      <c r="AQ109" s="31"/>
      <c r="AR109" s="236"/>
      <c r="AS109" s="699" t="e">
        <f t="shared" si="371"/>
        <v>#DIV/0!</v>
      </c>
      <c r="AT109" s="33"/>
      <c r="AU109" s="699" t="e">
        <f t="shared" si="372"/>
        <v>#DIV/0!</v>
      </c>
      <c r="AV109" s="89"/>
      <c r="AW109" s="699"/>
      <c r="AX109" s="33"/>
      <c r="AY109" s="699" t="e">
        <f t="shared" si="374"/>
        <v>#DIV/0!</v>
      </c>
      <c r="AZ109" s="31"/>
      <c r="BA109" s="699"/>
      <c r="BB109" s="31"/>
      <c r="BC109" s="31"/>
      <c r="BD109" s="31"/>
      <c r="BE109" s="31"/>
      <c r="BF109" s="89"/>
      <c r="BG109" s="89"/>
      <c r="BH109" s="31"/>
      <c r="BI109" s="31"/>
      <c r="BJ109" s="31">
        <f t="shared" si="411"/>
        <v>0</v>
      </c>
      <c r="BK109" s="89"/>
      <c r="BL109" s="31"/>
      <c r="BM109" s="31"/>
      <c r="BN109" s="102">
        <f t="shared" si="412"/>
        <v>0</v>
      </c>
      <c r="BO109" s="89"/>
      <c r="BP109" s="89"/>
      <c r="BQ109" s="89"/>
      <c r="BR109" s="31"/>
      <c r="BS109" s="31"/>
      <c r="BT109" s="89"/>
      <c r="BU109" s="102">
        <f t="shared" si="413"/>
        <v>0</v>
      </c>
      <c r="BV109" s="89"/>
      <c r="BW109" s="89"/>
      <c r="BX109" s="89"/>
      <c r="BY109" s="31"/>
      <c r="BZ109" s="31"/>
      <c r="CD109" s="638"/>
      <c r="CE109" s="699"/>
    </row>
    <row r="110" spans="2:83" s="50" customFormat="1" ht="30" hidden="1" customHeight="1" x14ac:dyDescent="0.25">
      <c r="B110" s="200"/>
      <c r="C110" s="110"/>
      <c r="D110" s="236"/>
      <c r="E110" s="33"/>
      <c r="F110" s="33"/>
      <c r="G110" s="33"/>
      <c r="H110" s="236"/>
      <c r="I110" s="236"/>
      <c r="J110" s="109"/>
      <c r="K110" s="167">
        <f t="shared" si="405"/>
        <v>0</v>
      </c>
      <c r="L110" s="699" t="e">
        <f t="shared" si="363"/>
        <v>#DIV/0!</v>
      </c>
      <c r="M110" s="33"/>
      <c r="N110" s="699" t="e">
        <f t="shared" si="385"/>
        <v>#DIV/0!</v>
      </c>
      <c r="O110" s="89"/>
      <c r="P110" s="19"/>
      <c r="Q110" s="89"/>
      <c r="R110" s="699" t="e">
        <f t="shared" si="387"/>
        <v>#DIV/0!</v>
      </c>
      <c r="S110" s="31"/>
      <c r="T110" s="31"/>
      <c r="U110" s="31"/>
      <c r="V110" s="285">
        <f t="shared" si="406"/>
        <v>0</v>
      </c>
      <c r="W110" s="31"/>
      <c r="X110" s="31"/>
      <c r="Y110" s="31"/>
      <c r="Z110" s="31">
        <f t="shared" si="389"/>
        <v>0</v>
      </c>
      <c r="AA110" s="89">
        <f t="shared" si="407"/>
        <v>0</v>
      </c>
      <c r="AB110" s="31"/>
      <c r="AC110" s="31"/>
      <c r="AD110" s="31"/>
      <c r="AE110" s="167"/>
      <c r="AF110" s="699" t="e">
        <f t="shared" si="366"/>
        <v>#DIV/0!</v>
      </c>
      <c r="AG110" s="33"/>
      <c r="AH110" s="699" t="e">
        <f t="shared" si="367"/>
        <v>#DIV/0!</v>
      </c>
      <c r="AI110" s="89"/>
      <c r="AJ110" s="19"/>
      <c r="AK110" s="89"/>
      <c r="AL110" s="699" t="e">
        <f t="shared" si="391"/>
        <v>#DIV/0!</v>
      </c>
      <c r="AM110" s="31"/>
      <c r="AN110" s="31"/>
      <c r="AO110" s="31"/>
      <c r="AP110" s="31"/>
      <c r="AQ110" s="31"/>
      <c r="AR110" s="236"/>
      <c r="AS110" s="699" t="e">
        <f t="shared" si="371"/>
        <v>#DIV/0!</v>
      </c>
      <c r="AT110" s="33"/>
      <c r="AU110" s="699" t="e">
        <f t="shared" si="372"/>
        <v>#DIV/0!</v>
      </c>
      <c r="AV110" s="89"/>
      <c r="AW110" s="699"/>
      <c r="AX110" s="33"/>
      <c r="AY110" s="699" t="e">
        <f t="shared" si="374"/>
        <v>#DIV/0!</v>
      </c>
      <c r="AZ110" s="31"/>
      <c r="BA110" s="699"/>
      <c r="BB110" s="31"/>
      <c r="BC110" s="31"/>
      <c r="BD110" s="31"/>
      <c r="BE110" s="31"/>
      <c r="BF110" s="89"/>
      <c r="BG110" s="89"/>
      <c r="BH110" s="31"/>
      <c r="BI110" s="31"/>
      <c r="BJ110" s="31">
        <f t="shared" si="411"/>
        <v>0</v>
      </c>
      <c r="BK110" s="89"/>
      <c r="BL110" s="31"/>
      <c r="BM110" s="31"/>
      <c r="BN110" s="102">
        <f t="shared" si="412"/>
        <v>0</v>
      </c>
      <c r="BO110" s="89"/>
      <c r="BP110" s="89"/>
      <c r="BQ110" s="89"/>
      <c r="BR110" s="31"/>
      <c r="BS110" s="31"/>
      <c r="BT110" s="89"/>
      <c r="BU110" s="102">
        <f t="shared" si="413"/>
        <v>0</v>
      </c>
      <c r="BV110" s="89"/>
      <c r="BW110" s="89"/>
      <c r="BX110" s="89"/>
      <c r="BY110" s="31"/>
      <c r="BZ110" s="31"/>
      <c r="CD110" s="638"/>
      <c r="CE110" s="699"/>
    </row>
    <row r="111" spans="2:83" s="50" customFormat="1" ht="30" hidden="1" customHeight="1" x14ac:dyDescent="0.25">
      <c r="B111" s="200"/>
      <c r="C111" s="110"/>
      <c r="D111" s="236"/>
      <c r="E111" s="33"/>
      <c r="F111" s="33"/>
      <c r="G111" s="33"/>
      <c r="H111" s="236"/>
      <c r="I111" s="236"/>
      <c r="J111" s="109"/>
      <c r="K111" s="167">
        <f t="shared" si="405"/>
        <v>0</v>
      </c>
      <c r="L111" s="699" t="e">
        <f t="shared" si="363"/>
        <v>#DIV/0!</v>
      </c>
      <c r="M111" s="33"/>
      <c r="N111" s="699" t="e">
        <f t="shared" si="385"/>
        <v>#DIV/0!</v>
      </c>
      <c r="O111" s="89"/>
      <c r="P111" s="19"/>
      <c r="Q111" s="89"/>
      <c r="R111" s="699" t="e">
        <f t="shared" si="387"/>
        <v>#DIV/0!</v>
      </c>
      <c r="S111" s="31"/>
      <c r="T111" s="31"/>
      <c r="U111" s="31"/>
      <c r="V111" s="285">
        <f t="shared" si="406"/>
        <v>0</v>
      </c>
      <c r="W111" s="31"/>
      <c r="X111" s="31"/>
      <c r="Y111" s="31"/>
      <c r="Z111" s="31">
        <f t="shared" si="389"/>
        <v>0</v>
      </c>
      <c r="AA111" s="89">
        <f t="shared" si="407"/>
        <v>0</v>
      </c>
      <c r="AB111" s="31"/>
      <c r="AC111" s="31"/>
      <c r="AD111" s="31"/>
      <c r="AE111" s="167"/>
      <c r="AF111" s="699" t="e">
        <f t="shared" si="366"/>
        <v>#DIV/0!</v>
      </c>
      <c r="AG111" s="33"/>
      <c r="AH111" s="699" t="e">
        <f t="shared" si="367"/>
        <v>#DIV/0!</v>
      </c>
      <c r="AI111" s="89"/>
      <c r="AJ111" s="19"/>
      <c r="AK111" s="89"/>
      <c r="AL111" s="699" t="e">
        <f t="shared" si="391"/>
        <v>#DIV/0!</v>
      </c>
      <c r="AM111" s="31"/>
      <c r="AN111" s="31"/>
      <c r="AO111" s="31"/>
      <c r="AP111" s="31"/>
      <c r="AQ111" s="31"/>
      <c r="AR111" s="236"/>
      <c r="AS111" s="699" t="e">
        <f t="shared" si="371"/>
        <v>#DIV/0!</v>
      </c>
      <c r="AT111" s="33"/>
      <c r="AU111" s="699" t="e">
        <f t="shared" si="372"/>
        <v>#DIV/0!</v>
      </c>
      <c r="AV111" s="89"/>
      <c r="AW111" s="699"/>
      <c r="AX111" s="33"/>
      <c r="AY111" s="699" t="e">
        <f t="shared" si="374"/>
        <v>#DIV/0!</v>
      </c>
      <c r="AZ111" s="31"/>
      <c r="BA111" s="699"/>
      <c r="BB111" s="31"/>
      <c r="BC111" s="31"/>
      <c r="BD111" s="31"/>
      <c r="BE111" s="31"/>
      <c r="BF111" s="89"/>
      <c r="BG111" s="89"/>
      <c r="BH111" s="31"/>
      <c r="BI111" s="31"/>
      <c r="BJ111" s="31">
        <f t="shared" si="411"/>
        <v>0</v>
      </c>
      <c r="BK111" s="89"/>
      <c r="BL111" s="31"/>
      <c r="BM111" s="31"/>
      <c r="BN111" s="102">
        <f t="shared" si="412"/>
        <v>0</v>
      </c>
      <c r="BO111" s="89"/>
      <c r="BP111" s="89"/>
      <c r="BQ111" s="89"/>
      <c r="BR111" s="31"/>
      <c r="BS111" s="31"/>
      <c r="BT111" s="89"/>
      <c r="BU111" s="102">
        <f t="shared" si="413"/>
        <v>0</v>
      </c>
      <c r="BV111" s="89"/>
      <c r="BW111" s="89"/>
      <c r="BX111" s="89"/>
      <c r="BY111" s="31"/>
      <c r="BZ111" s="31"/>
      <c r="CD111" s="638"/>
      <c r="CE111" s="699"/>
    </row>
    <row r="112" spans="2:83" s="50" customFormat="1" ht="30" hidden="1" customHeight="1" x14ac:dyDescent="0.25">
      <c r="B112" s="200"/>
      <c r="C112" s="110"/>
      <c r="D112" s="236"/>
      <c r="E112" s="33"/>
      <c r="F112" s="33"/>
      <c r="G112" s="33"/>
      <c r="H112" s="236"/>
      <c r="I112" s="236"/>
      <c r="J112" s="109"/>
      <c r="K112" s="167">
        <f t="shared" si="405"/>
        <v>0</v>
      </c>
      <c r="L112" s="699" t="e">
        <f t="shared" si="363"/>
        <v>#DIV/0!</v>
      </c>
      <c r="M112" s="33"/>
      <c r="N112" s="699" t="e">
        <f t="shared" si="385"/>
        <v>#DIV/0!</v>
      </c>
      <c r="O112" s="89"/>
      <c r="P112" s="19"/>
      <c r="Q112" s="89"/>
      <c r="R112" s="699" t="e">
        <f t="shared" si="387"/>
        <v>#DIV/0!</v>
      </c>
      <c r="S112" s="31"/>
      <c r="T112" s="31"/>
      <c r="U112" s="31"/>
      <c r="V112" s="285">
        <f t="shared" si="406"/>
        <v>0</v>
      </c>
      <c r="W112" s="31"/>
      <c r="X112" s="31"/>
      <c r="Y112" s="31"/>
      <c r="Z112" s="31">
        <f t="shared" si="389"/>
        <v>0</v>
      </c>
      <c r="AA112" s="89">
        <f t="shared" si="407"/>
        <v>0</v>
      </c>
      <c r="AB112" s="31"/>
      <c r="AC112" s="31"/>
      <c r="AD112" s="31"/>
      <c r="AE112" s="167"/>
      <c r="AF112" s="699" t="e">
        <f t="shared" si="366"/>
        <v>#DIV/0!</v>
      </c>
      <c r="AG112" s="33"/>
      <c r="AH112" s="699" t="e">
        <f t="shared" si="367"/>
        <v>#DIV/0!</v>
      </c>
      <c r="AI112" s="89"/>
      <c r="AJ112" s="19"/>
      <c r="AK112" s="89"/>
      <c r="AL112" s="699" t="e">
        <f t="shared" si="391"/>
        <v>#DIV/0!</v>
      </c>
      <c r="AM112" s="31"/>
      <c r="AN112" s="31"/>
      <c r="AO112" s="31"/>
      <c r="AP112" s="31"/>
      <c r="AQ112" s="31"/>
      <c r="AR112" s="236"/>
      <c r="AS112" s="699" t="e">
        <f t="shared" si="371"/>
        <v>#DIV/0!</v>
      </c>
      <c r="AT112" s="33"/>
      <c r="AU112" s="699" t="e">
        <f t="shared" si="372"/>
        <v>#DIV/0!</v>
      </c>
      <c r="AV112" s="89"/>
      <c r="AW112" s="699"/>
      <c r="AX112" s="33"/>
      <c r="AY112" s="699" t="e">
        <f t="shared" si="374"/>
        <v>#DIV/0!</v>
      </c>
      <c r="AZ112" s="31"/>
      <c r="BA112" s="699"/>
      <c r="BB112" s="31"/>
      <c r="BC112" s="31"/>
      <c r="BD112" s="31"/>
      <c r="BE112" s="31"/>
      <c r="BF112" s="89"/>
      <c r="BG112" s="89"/>
      <c r="BH112" s="31"/>
      <c r="BI112" s="31"/>
      <c r="BJ112" s="31">
        <f t="shared" si="411"/>
        <v>0</v>
      </c>
      <c r="BK112" s="89"/>
      <c r="BL112" s="31"/>
      <c r="BM112" s="31"/>
      <c r="BN112" s="102">
        <f t="shared" si="412"/>
        <v>0</v>
      </c>
      <c r="BO112" s="89"/>
      <c r="BP112" s="89"/>
      <c r="BQ112" s="89"/>
      <c r="BR112" s="31"/>
      <c r="BS112" s="31"/>
      <c r="BT112" s="89"/>
      <c r="BU112" s="102">
        <f t="shared" si="413"/>
        <v>0</v>
      </c>
      <c r="BV112" s="89"/>
      <c r="BW112" s="89"/>
      <c r="BX112" s="89"/>
      <c r="BY112" s="31"/>
      <c r="BZ112" s="31"/>
      <c r="CD112" s="638"/>
      <c r="CE112" s="699"/>
    </row>
    <row r="113" spans="2:83" s="50" customFormat="1" ht="30" hidden="1" customHeight="1" x14ac:dyDescent="0.25">
      <c r="B113" s="200"/>
      <c r="C113" s="110"/>
      <c r="D113" s="236"/>
      <c r="E113" s="33"/>
      <c r="F113" s="33"/>
      <c r="G113" s="33"/>
      <c r="H113" s="236"/>
      <c r="I113" s="236"/>
      <c r="J113" s="109"/>
      <c r="K113" s="167">
        <f t="shared" si="405"/>
        <v>0</v>
      </c>
      <c r="L113" s="699" t="e">
        <f t="shared" si="363"/>
        <v>#DIV/0!</v>
      </c>
      <c r="M113" s="33"/>
      <c r="N113" s="699" t="e">
        <f t="shared" si="385"/>
        <v>#DIV/0!</v>
      </c>
      <c r="O113" s="89"/>
      <c r="P113" s="19"/>
      <c r="Q113" s="89"/>
      <c r="R113" s="699" t="e">
        <f t="shared" si="387"/>
        <v>#DIV/0!</v>
      </c>
      <c r="S113" s="31"/>
      <c r="T113" s="31"/>
      <c r="U113" s="31"/>
      <c r="V113" s="285">
        <f t="shared" si="406"/>
        <v>0</v>
      </c>
      <c r="W113" s="31"/>
      <c r="X113" s="31"/>
      <c r="Y113" s="31"/>
      <c r="Z113" s="31">
        <f t="shared" si="389"/>
        <v>0</v>
      </c>
      <c r="AA113" s="89">
        <f t="shared" si="407"/>
        <v>0</v>
      </c>
      <c r="AB113" s="31"/>
      <c r="AC113" s="31"/>
      <c r="AD113" s="31"/>
      <c r="AE113" s="167"/>
      <c r="AF113" s="699" t="e">
        <f t="shared" si="366"/>
        <v>#DIV/0!</v>
      </c>
      <c r="AG113" s="33"/>
      <c r="AH113" s="699" t="e">
        <f t="shared" si="367"/>
        <v>#DIV/0!</v>
      </c>
      <c r="AI113" s="89"/>
      <c r="AJ113" s="19"/>
      <c r="AK113" s="89"/>
      <c r="AL113" s="699" t="e">
        <f t="shared" si="391"/>
        <v>#DIV/0!</v>
      </c>
      <c r="AM113" s="31"/>
      <c r="AN113" s="31"/>
      <c r="AO113" s="31"/>
      <c r="AP113" s="31"/>
      <c r="AQ113" s="31"/>
      <c r="AR113" s="236"/>
      <c r="AS113" s="699" t="e">
        <f t="shared" si="371"/>
        <v>#DIV/0!</v>
      </c>
      <c r="AT113" s="33"/>
      <c r="AU113" s="699" t="e">
        <f t="shared" si="372"/>
        <v>#DIV/0!</v>
      </c>
      <c r="AV113" s="89"/>
      <c r="AW113" s="699"/>
      <c r="AX113" s="33"/>
      <c r="AY113" s="699" t="e">
        <f t="shared" si="374"/>
        <v>#DIV/0!</v>
      </c>
      <c r="AZ113" s="31"/>
      <c r="BA113" s="699"/>
      <c r="BB113" s="31"/>
      <c r="BC113" s="31"/>
      <c r="BD113" s="31"/>
      <c r="BE113" s="31"/>
      <c r="BF113" s="89"/>
      <c r="BG113" s="89"/>
      <c r="BH113" s="31"/>
      <c r="BI113" s="31"/>
      <c r="BJ113" s="31">
        <f t="shared" si="411"/>
        <v>0</v>
      </c>
      <c r="BK113" s="89"/>
      <c r="BL113" s="31"/>
      <c r="BM113" s="31"/>
      <c r="BN113" s="102">
        <f t="shared" si="412"/>
        <v>0</v>
      </c>
      <c r="BO113" s="89"/>
      <c r="BP113" s="89"/>
      <c r="BQ113" s="89"/>
      <c r="BR113" s="31"/>
      <c r="BS113" s="31"/>
      <c r="BT113" s="89"/>
      <c r="BU113" s="102">
        <f t="shared" si="413"/>
        <v>0</v>
      </c>
      <c r="BV113" s="89"/>
      <c r="BW113" s="89"/>
      <c r="BX113" s="89"/>
      <c r="BY113" s="31"/>
      <c r="BZ113" s="31"/>
      <c r="CD113" s="638"/>
      <c r="CE113" s="699"/>
    </row>
    <row r="114" spans="2:83" s="348" customFormat="1" ht="179.25" hidden="1" customHeight="1" x14ac:dyDescent="0.25">
      <c r="B114" s="344" t="s">
        <v>34</v>
      </c>
      <c r="C114" s="345" t="s">
        <v>338</v>
      </c>
      <c r="D114" s="870">
        <f>E114+G114+H114+I114</f>
        <v>0</v>
      </c>
      <c r="E114" s="870">
        <f>E115+E116</f>
        <v>0</v>
      </c>
      <c r="F114" s="870"/>
      <c r="G114" s="870">
        <f t="shared" ref="G114" si="422">G115+G116</f>
        <v>0</v>
      </c>
      <c r="H114" s="870">
        <f t="shared" ref="H114:I114" si="423">H115+H116</f>
        <v>0</v>
      </c>
      <c r="I114" s="870">
        <f t="shared" si="423"/>
        <v>0</v>
      </c>
      <c r="J114" s="870"/>
      <c r="K114" s="167">
        <f t="shared" si="405"/>
        <v>0</v>
      </c>
      <c r="L114" s="699" t="e">
        <f t="shared" si="363"/>
        <v>#DIV/0!</v>
      </c>
      <c r="M114" s="870">
        <f>M115+M116</f>
        <v>0</v>
      </c>
      <c r="N114" s="699" t="e">
        <f t="shared" si="385"/>
        <v>#DIV/0!</v>
      </c>
      <c r="O114" s="346"/>
      <c r="P114" s="706"/>
      <c r="Q114" s="346">
        <f t="shared" ref="Q114" si="424">Q115+Q116</f>
        <v>0</v>
      </c>
      <c r="R114" s="699" t="e">
        <f t="shared" si="387"/>
        <v>#DIV/0!</v>
      </c>
      <c r="S114" s="346">
        <f t="shared" ref="S114:U114" si="425">S115+S116</f>
        <v>0</v>
      </c>
      <c r="T114" s="706"/>
      <c r="U114" s="346">
        <f t="shared" si="425"/>
        <v>0</v>
      </c>
      <c r="V114" s="346"/>
      <c r="W114" s="346"/>
      <c r="X114" s="347"/>
      <c r="Y114" s="347"/>
      <c r="Z114" s="346"/>
      <c r="AA114" s="346"/>
      <c r="AB114" s="347"/>
      <c r="AC114" s="347"/>
      <c r="AD114" s="717"/>
      <c r="AE114" s="167">
        <f>AG114+AK114+AM114+AO114</f>
        <v>0</v>
      </c>
      <c r="AF114" s="699" t="e">
        <f t="shared" si="366"/>
        <v>#DIV/0!</v>
      </c>
      <c r="AG114" s="870">
        <f>AG115+AG116</f>
        <v>0</v>
      </c>
      <c r="AH114" s="699" t="e">
        <f t="shared" si="367"/>
        <v>#DIV/0!</v>
      </c>
      <c r="AI114" s="346"/>
      <c r="AJ114" s="706"/>
      <c r="AK114" s="346">
        <f t="shared" ref="AK114" si="426">AK115+AK116</f>
        <v>0</v>
      </c>
      <c r="AL114" s="699" t="e">
        <f t="shared" si="391"/>
        <v>#DIV/0!</v>
      </c>
      <c r="AM114" s="346">
        <f t="shared" ref="AM114" si="427">AM115+AM116</f>
        <v>0</v>
      </c>
      <c r="AN114" s="706"/>
      <c r="AO114" s="347">
        <f t="shared" ref="AO114" si="428">AO115+AO116</f>
        <v>0</v>
      </c>
      <c r="AP114" s="346"/>
      <c r="AQ114" s="706"/>
      <c r="AR114" s="882">
        <f>AT114+AX114+AZ114+BB114</f>
        <v>0</v>
      </c>
      <c r="AS114" s="699" t="e">
        <f t="shared" si="371"/>
        <v>#DIV/0!</v>
      </c>
      <c r="AT114" s="870">
        <f>AT115+AT116</f>
        <v>0</v>
      </c>
      <c r="AU114" s="699" t="e">
        <f t="shared" si="372"/>
        <v>#DIV/0!</v>
      </c>
      <c r="AV114" s="346"/>
      <c r="AW114" s="699"/>
      <c r="AX114" s="870">
        <f t="shared" ref="AX114" si="429">AX115+AX116</f>
        <v>0</v>
      </c>
      <c r="AY114" s="699" t="e">
        <f t="shared" si="374"/>
        <v>#DIV/0!</v>
      </c>
      <c r="AZ114" s="346">
        <f t="shared" ref="AZ114:BB114" si="430">AZ115+AZ116</f>
        <v>0</v>
      </c>
      <c r="BA114" s="699"/>
      <c r="BB114" s="347">
        <f t="shared" si="430"/>
        <v>0</v>
      </c>
      <c r="BC114" s="347"/>
      <c r="BD114" s="347"/>
      <c r="BE114" s="629">
        <f>BF114+BG114+BH114+BI114</f>
        <v>0</v>
      </c>
      <c r="BF114" s="346">
        <f>BF115+BF116</f>
        <v>0</v>
      </c>
      <c r="BG114" s="346">
        <f t="shared" ref="BG114" si="431">BG115+BG116</f>
        <v>0</v>
      </c>
      <c r="BH114" s="346">
        <f t="shared" ref="BH114" si="432">BH115+BH116</f>
        <v>0</v>
      </c>
      <c r="BI114" s="347">
        <f t="shared" ref="BI114" si="433">BI115+BI116</f>
        <v>0</v>
      </c>
      <c r="BJ114" s="346">
        <f>BK114</f>
        <v>0</v>
      </c>
      <c r="BK114" s="346">
        <f>BK115+BK116</f>
        <v>0</v>
      </c>
      <c r="BL114" s="347"/>
      <c r="BM114" s="347"/>
      <c r="BN114" s="102">
        <f t="shared" si="412"/>
        <v>0</v>
      </c>
      <c r="BO114" s="346">
        <f>BO115+BO116</f>
        <v>0</v>
      </c>
      <c r="BP114" s="346"/>
      <c r="BQ114" s="346">
        <f t="shared" ref="BQ114" si="434">BQ115+BQ116</f>
        <v>0</v>
      </c>
      <c r="BR114" s="347"/>
      <c r="BS114" s="347"/>
      <c r="BT114" s="346">
        <f t="shared" ref="BT114" si="435">BT115+BT116</f>
        <v>0</v>
      </c>
      <c r="BU114" s="102">
        <f t="shared" si="413"/>
        <v>0</v>
      </c>
      <c r="BV114" s="346">
        <f>BV115+BV116</f>
        <v>0</v>
      </c>
      <c r="BW114" s="346"/>
      <c r="BX114" s="346">
        <f t="shared" ref="BX114" si="436">BX115+BX116</f>
        <v>0</v>
      </c>
      <c r="BY114" s="346">
        <f t="shared" ref="BY114:BZ114" si="437">BY115+BY116</f>
        <v>0</v>
      </c>
      <c r="BZ114" s="347">
        <f t="shared" si="437"/>
        <v>0</v>
      </c>
      <c r="CD114" s="648"/>
      <c r="CE114" s="699"/>
    </row>
    <row r="115" spans="2:83" s="20" customFormat="1" ht="41.25" hidden="1" customHeight="1" x14ac:dyDescent="0.25">
      <c r="B115" s="200"/>
      <c r="C115" s="97" t="s">
        <v>31</v>
      </c>
      <c r="D115" s="185">
        <f>E115+G115+H115+I115</f>
        <v>0</v>
      </c>
      <c r="E115" s="185">
        <f>E119+E124</f>
        <v>0</v>
      </c>
      <c r="F115" s="185"/>
      <c r="G115" s="185">
        <f>G119+G124+G170</f>
        <v>0</v>
      </c>
      <c r="H115" s="185">
        <f t="shared" ref="H115" si="438">H119+H124</f>
        <v>0</v>
      </c>
      <c r="I115" s="185">
        <f t="shared" ref="I115" si="439">I119+I124</f>
        <v>0</v>
      </c>
      <c r="J115" s="185"/>
      <c r="K115" s="167">
        <f t="shared" si="405"/>
        <v>0</v>
      </c>
      <c r="L115" s="699" t="e">
        <f t="shared" si="363"/>
        <v>#DIV/0!</v>
      </c>
      <c r="M115" s="185">
        <f>M119+M124</f>
        <v>0</v>
      </c>
      <c r="N115" s="699" t="e">
        <f t="shared" si="385"/>
        <v>#DIV/0!</v>
      </c>
      <c r="O115" s="98"/>
      <c r="P115" s="98"/>
      <c r="Q115" s="98">
        <f>Q119+Q124+Q170</f>
        <v>0</v>
      </c>
      <c r="R115" s="699" t="e">
        <f t="shared" si="387"/>
        <v>#DIV/0!</v>
      </c>
      <c r="S115" s="98">
        <f t="shared" ref="S115:U115" si="440">S119+S124</f>
        <v>0</v>
      </c>
      <c r="T115" s="98"/>
      <c r="U115" s="98">
        <f t="shared" si="440"/>
        <v>0</v>
      </c>
      <c r="V115" s="98" t="e">
        <f>W115+X115+Y115</f>
        <v>#REF!</v>
      </c>
      <c r="W115" s="98" t="e">
        <f>W117+W190+#REF!+W286+W291+W297+W317+W145</f>
        <v>#REF!</v>
      </c>
      <c r="X115" s="98"/>
      <c r="Y115" s="98"/>
      <c r="Z115" s="98" t="e">
        <f t="shared" ref="Z115:Z116" si="441">AA115+AB115+AC115</f>
        <v>#REF!</v>
      </c>
      <c r="AA115" s="98" t="e">
        <f>AA117+AA190+#REF!+AA286+AA291+AA297+AA317+AA145+AA168</f>
        <v>#REF!</v>
      </c>
      <c r="AB115" s="98"/>
      <c r="AC115" s="98"/>
      <c r="AD115" s="98"/>
      <c r="AE115" s="167">
        <f>AG115+AK115+AM115+AO115</f>
        <v>0</v>
      </c>
      <c r="AF115" s="699" t="e">
        <f t="shared" si="366"/>
        <v>#DIV/0!</v>
      </c>
      <c r="AG115" s="185">
        <f>AG119+AG124</f>
        <v>0</v>
      </c>
      <c r="AH115" s="699" t="e">
        <f t="shared" si="367"/>
        <v>#DIV/0!</v>
      </c>
      <c r="AI115" s="98"/>
      <c r="AJ115" s="98"/>
      <c r="AK115" s="98">
        <f>AK119+AK124+AK170</f>
        <v>0</v>
      </c>
      <c r="AL115" s="699" t="e">
        <f t="shared" si="391"/>
        <v>#DIV/0!</v>
      </c>
      <c r="AM115" s="98">
        <f t="shared" ref="AM115:AO115" si="442">AM119+AM124</f>
        <v>0</v>
      </c>
      <c r="AN115" s="98"/>
      <c r="AO115" s="98">
        <f t="shared" si="442"/>
        <v>0</v>
      </c>
      <c r="AP115" s="98"/>
      <c r="AQ115" s="98"/>
      <c r="AR115" s="185">
        <f>AT115+AX115+AZ115+BB115</f>
        <v>0</v>
      </c>
      <c r="AS115" s="699" t="e">
        <f t="shared" si="371"/>
        <v>#DIV/0!</v>
      </c>
      <c r="AT115" s="185">
        <f>AT119+AT124</f>
        <v>0</v>
      </c>
      <c r="AU115" s="699" t="e">
        <f t="shared" si="372"/>
        <v>#DIV/0!</v>
      </c>
      <c r="AV115" s="98"/>
      <c r="AW115" s="699"/>
      <c r="AX115" s="185">
        <f>AX119+AX124+AX170</f>
        <v>0</v>
      </c>
      <c r="AY115" s="699" t="e">
        <f t="shared" si="374"/>
        <v>#DIV/0!</v>
      </c>
      <c r="AZ115" s="98">
        <f t="shared" ref="AZ115:BB115" si="443">AZ119+AZ124</f>
        <v>0</v>
      </c>
      <c r="BA115" s="699"/>
      <c r="BB115" s="98">
        <f t="shared" si="443"/>
        <v>0</v>
      </c>
      <c r="BC115" s="98"/>
      <c r="BD115" s="98"/>
      <c r="BE115" s="98">
        <f>BF115+BG115+BH115+BI115</f>
        <v>0</v>
      </c>
      <c r="BF115" s="98">
        <f>BF119+BF124</f>
        <v>0</v>
      </c>
      <c r="BG115" s="98">
        <f t="shared" ref="BG115:BI115" si="444">BG119+BG124</f>
        <v>0</v>
      </c>
      <c r="BH115" s="98">
        <f t="shared" si="444"/>
        <v>0</v>
      </c>
      <c r="BI115" s="98">
        <f t="shared" si="444"/>
        <v>0</v>
      </c>
      <c r="BJ115" s="98">
        <f>BK115+BL115+BM115</f>
        <v>0</v>
      </c>
      <c r="BK115" s="98">
        <f>BK119+BK124</f>
        <v>0</v>
      </c>
      <c r="BL115" s="98">
        <f t="shared" ref="BL115:BM115" si="445">BL119+BL124</f>
        <v>0</v>
      </c>
      <c r="BM115" s="98">
        <f t="shared" si="445"/>
        <v>0</v>
      </c>
      <c r="BN115" s="102">
        <f t="shared" si="412"/>
        <v>0</v>
      </c>
      <c r="BO115" s="98">
        <f>BO119+BO124</f>
        <v>0</v>
      </c>
      <c r="BP115" s="98"/>
      <c r="BQ115" s="98">
        <f>BQ119+BQ124+BQ170</f>
        <v>0</v>
      </c>
      <c r="BR115" s="98">
        <f t="shared" ref="BR115:BS115" si="446">BR119+BR124</f>
        <v>0</v>
      </c>
      <c r="BS115" s="98">
        <f t="shared" si="446"/>
        <v>0</v>
      </c>
      <c r="BT115" s="98">
        <f>BT119+BT124+BT170</f>
        <v>0</v>
      </c>
      <c r="BU115" s="102">
        <f t="shared" si="413"/>
        <v>0</v>
      </c>
      <c r="BV115" s="98">
        <f>BV119+BV124</f>
        <v>0</v>
      </c>
      <c r="BW115" s="98"/>
      <c r="BX115" s="98">
        <f>BX119+BX124+BX170</f>
        <v>0</v>
      </c>
      <c r="BY115" s="98">
        <f t="shared" ref="BY115:BZ115" si="447">BY119+BY124</f>
        <v>0</v>
      </c>
      <c r="BZ115" s="98">
        <f t="shared" si="447"/>
        <v>0</v>
      </c>
      <c r="CD115" s="639"/>
      <c r="CE115" s="699"/>
    </row>
    <row r="116" spans="2:83" s="23" customFormat="1" ht="46.5" hidden="1" customHeight="1" x14ac:dyDescent="0.25">
      <c r="B116" s="201"/>
      <c r="C116" s="101" t="s">
        <v>32</v>
      </c>
      <c r="D116" s="167">
        <f>E116+G116+H116+I116</f>
        <v>0</v>
      </c>
      <c r="E116" s="167">
        <f>E125</f>
        <v>0</v>
      </c>
      <c r="F116" s="167"/>
      <c r="G116" s="167">
        <f t="shared" ref="G116" si="448">G125</f>
        <v>0</v>
      </c>
      <c r="H116" s="167">
        <f t="shared" ref="H116:I116" si="449">H125</f>
        <v>0</v>
      </c>
      <c r="I116" s="167">
        <f t="shared" si="449"/>
        <v>0</v>
      </c>
      <c r="J116" s="167"/>
      <c r="K116" s="167">
        <f t="shared" si="405"/>
        <v>0</v>
      </c>
      <c r="L116" s="699" t="e">
        <f t="shared" si="363"/>
        <v>#DIV/0!</v>
      </c>
      <c r="M116" s="167">
        <f>M125</f>
        <v>0</v>
      </c>
      <c r="N116" s="699" t="e">
        <f t="shared" si="385"/>
        <v>#DIV/0!</v>
      </c>
      <c r="O116" s="102"/>
      <c r="P116" s="114"/>
      <c r="Q116" s="102">
        <f t="shared" ref="Q116" si="450">Q125</f>
        <v>0</v>
      </c>
      <c r="R116" s="699" t="e">
        <f t="shared" si="387"/>
        <v>#DIV/0!</v>
      </c>
      <c r="S116" s="102">
        <f t="shared" ref="S116:U116" si="451">S125</f>
        <v>0</v>
      </c>
      <c r="T116" s="114"/>
      <c r="U116" s="102">
        <f t="shared" si="451"/>
        <v>0</v>
      </c>
      <c r="V116" s="102" t="e">
        <f>W116+X116+Y116</f>
        <v>#REF!</v>
      </c>
      <c r="W116" s="102" t="e">
        <f>W191+#REF!+W290+W296+W316</f>
        <v>#REF!</v>
      </c>
      <c r="X116" s="102"/>
      <c r="Y116" s="102"/>
      <c r="Z116" s="102" t="e">
        <f t="shared" si="441"/>
        <v>#REF!</v>
      </c>
      <c r="AA116" s="102" t="e">
        <f>AA191+#REF!+AA290+AA293</f>
        <v>#REF!</v>
      </c>
      <c r="AB116" s="102"/>
      <c r="AC116" s="102"/>
      <c r="AD116" s="114"/>
      <c r="AE116" s="167">
        <f>AG116+AK116+AM116+AO116</f>
        <v>0</v>
      </c>
      <c r="AF116" s="699" t="e">
        <f t="shared" si="366"/>
        <v>#DIV/0!</v>
      </c>
      <c r="AG116" s="167">
        <f>AG125</f>
        <v>0</v>
      </c>
      <c r="AH116" s="699" t="e">
        <f t="shared" si="367"/>
        <v>#DIV/0!</v>
      </c>
      <c r="AI116" s="102"/>
      <c r="AJ116" s="114"/>
      <c r="AK116" s="102">
        <f t="shared" ref="AK116" si="452">AK125</f>
        <v>0</v>
      </c>
      <c r="AL116" s="699" t="e">
        <f t="shared" si="391"/>
        <v>#DIV/0!</v>
      </c>
      <c r="AM116" s="102">
        <f t="shared" ref="AM116:AO116" si="453">AM125</f>
        <v>0</v>
      </c>
      <c r="AN116" s="114"/>
      <c r="AO116" s="102">
        <f t="shared" si="453"/>
        <v>0</v>
      </c>
      <c r="AP116" s="102"/>
      <c r="AQ116" s="114"/>
      <c r="AR116" s="167">
        <f>AT116+AX116+AZ116+BB116</f>
        <v>0</v>
      </c>
      <c r="AS116" s="699" t="e">
        <f t="shared" si="371"/>
        <v>#DIV/0!</v>
      </c>
      <c r="AT116" s="167">
        <f>AT125</f>
        <v>0</v>
      </c>
      <c r="AU116" s="699" t="e">
        <f t="shared" si="372"/>
        <v>#DIV/0!</v>
      </c>
      <c r="AV116" s="102"/>
      <c r="AW116" s="699"/>
      <c r="AX116" s="167">
        <f t="shared" ref="AX116" si="454">AX125</f>
        <v>0</v>
      </c>
      <c r="AY116" s="699" t="e">
        <f t="shared" si="374"/>
        <v>#DIV/0!</v>
      </c>
      <c r="AZ116" s="102">
        <f t="shared" ref="AZ116:BB116" si="455">AZ125</f>
        <v>0</v>
      </c>
      <c r="BA116" s="699"/>
      <c r="BB116" s="102">
        <f t="shared" si="455"/>
        <v>0</v>
      </c>
      <c r="BC116" s="102"/>
      <c r="BD116" s="102"/>
      <c r="BE116" s="102">
        <f>BF116+BG116+BH116+BI116</f>
        <v>0</v>
      </c>
      <c r="BF116" s="102">
        <f>BF125</f>
        <v>0</v>
      </c>
      <c r="BG116" s="102">
        <f t="shared" ref="BG116:BI116" si="456">BG125</f>
        <v>0</v>
      </c>
      <c r="BH116" s="102">
        <f t="shared" si="456"/>
        <v>0</v>
      </c>
      <c r="BI116" s="102">
        <f t="shared" si="456"/>
        <v>0</v>
      </c>
      <c r="BJ116" s="102">
        <f>BK116+BL116+BM116</f>
        <v>0</v>
      </c>
      <c r="BK116" s="102">
        <f>BK125</f>
        <v>0</v>
      </c>
      <c r="BL116" s="102"/>
      <c r="BM116" s="102"/>
      <c r="BN116" s="102">
        <f t="shared" si="412"/>
        <v>0</v>
      </c>
      <c r="BO116" s="102">
        <f>BO125</f>
        <v>0</v>
      </c>
      <c r="BP116" s="102"/>
      <c r="BQ116" s="102">
        <f t="shared" ref="BQ116" si="457">BQ125</f>
        <v>0</v>
      </c>
      <c r="BR116" s="102"/>
      <c r="BS116" s="102"/>
      <c r="BT116" s="102">
        <f t="shared" ref="BT116" si="458">BT125</f>
        <v>0</v>
      </c>
      <c r="BU116" s="102">
        <f t="shared" si="413"/>
        <v>0</v>
      </c>
      <c r="BV116" s="102">
        <f>BV125</f>
        <v>0</v>
      </c>
      <c r="BW116" s="102"/>
      <c r="BX116" s="102">
        <f t="shared" ref="BX116" si="459">BX125</f>
        <v>0</v>
      </c>
      <c r="BY116" s="102">
        <f t="shared" ref="BY116:BZ116" si="460">BY125</f>
        <v>0</v>
      </c>
      <c r="BZ116" s="102">
        <f t="shared" si="460"/>
        <v>0</v>
      </c>
      <c r="CD116" s="637"/>
      <c r="CE116" s="699"/>
    </row>
    <row r="117" spans="2:83" s="50" customFormat="1" ht="116.25" hidden="1" customHeight="1" x14ac:dyDescent="0.25">
      <c r="B117" s="203" t="s">
        <v>36</v>
      </c>
      <c r="C117" s="107" t="s">
        <v>259</v>
      </c>
      <c r="D117" s="166">
        <f t="shared" ref="D117" si="461">E117</f>
        <v>0</v>
      </c>
      <c r="E117" s="166">
        <f>E118</f>
        <v>0</v>
      </c>
      <c r="F117" s="166"/>
      <c r="G117" s="166"/>
      <c r="H117" s="236"/>
      <c r="I117" s="236"/>
      <c r="J117" s="109"/>
      <c r="K117" s="167">
        <f t="shared" si="405"/>
        <v>0</v>
      </c>
      <c r="L117" s="699" t="e">
        <f t="shared" si="363"/>
        <v>#DIV/0!</v>
      </c>
      <c r="M117" s="166">
        <f>M118</f>
        <v>0</v>
      </c>
      <c r="N117" s="699" t="e">
        <f t="shared" si="385"/>
        <v>#DIV/0!</v>
      </c>
      <c r="O117" s="626"/>
      <c r="P117" s="687"/>
      <c r="Q117" s="694"/>
      <c r="R117" s="699" t="e">
        <f t="shared" si="387"/>
        <v>#DIV/0!</v>
      </c>
      <c r="S117" s="31"/>
      <c r="T117" s="31"/>
      <c r="U117" s="31"/>
      <c r="V117" s="285">
        <f t="shared" si="406"/>
        <v>0</v>
      </c>
      <c r="W117" s="31"/>
      <c r="X117" s="31"/>
      <c r="Y117" s="31"/>
      <c r="Z117" s="626">
        <f t="shared" si="389"/>
        <v>0</v>
      </c>
      <c r="AA117" s="626">
        <f>E117</f>
        <v>0</v>
      </c>
      <c r="AB117" s="31"/>
      <c r="AC117" s="31"/>
      <c r="AD117" s="31"/>
      <c r="AE117" s="167"/>
      <c r="AF117" s="699" t="e">
        <f t="shared" si="366"/>
        <v>#DIV/0!</v>
      </c>
      <c r="AG117" s="166">
        <f>AG118</f>
        <v>0</v>
      </c>
      <c r="AH117" s="699" t="e">
        <f t="shared" si="367"/>
        <v>#DIV/0!</v>
      </c>
      <c r="AI117" s="626"/>
      <c r="AJ117" s="687"/>
      <c r="AK117" s="694"/>
      <c r="AL117" s="699" t="e">
        <f t="shared" si="391"/>
        <v>#DIV/0!</v>
      </c>
      <c r="AM117" s="31"/>
      <c r="AN117" s="31"/>
      <c r="AO117" s="31"/>
      <c r="AP117" s="31"/>
      <c r="AQ117" s="31"/>
      <c r="AR117" s="236"/>
      <c r="AS117" s="699" t="e">
        <f t="shared" si="371"/>
        <v>#DIV/0!</v>
      </c>
      <c r="AT117" s="166">
        <f>AT118</f>
        <v>0</v>
      </c>
      <c r="AU117" s="699" t="e">
        <f t="shared" si="372"/>
        <v>#DIV/0!</v>
      </c>
      <c r="AV117" s="626"/>
      <c r="AW117" s="699"/>
      <c r="AX117" s="166"/>
      <c r="AY117" s="699" t="e">
        <f t="shared" si="374"/>
        <v>#DIV/0!</v>
      </c>
      <c r="AZ117" s="31"/>
      <c r="BA117" s="699"/>
      <c r="BB117" s="31"/>
      <c r="BC117" s="31"/>
      <c r="BD117" s="31"/>
      <c r="BE117" s="31"/>
      <c r="BF117" s="89"/>
      <c r="BG117" s="89"/>
      <c r="BH117" s="31"/>
      <c r="BI117" s="31"/>
      <c r="BJ117" s="31">
        <f t="shared" si="411"/>
        <v>0</v>
      </c>
      <c r="BK117" s="89"/>
      <c r="BL117" s="31"/>
      <c r="BM117" s="31"/>
      <c r="BN117" s="102">
        <f t="shared" si="412"/>
        <v>0</v>
      </c>
      <c r="BO117" s="626">
        <f>BO118</f>
        <v>0</v>
      </c>
      <c r="BP117" s="626"/>
      <c r="BQ117" s="626"/>
      <c r="BR117" s="31"/>
      <c r="BS117" s="31"/>
      <c r="BT117" s="626"/>
      <c r="BU117" s="102">
        <f t="shared" si="413"/>
        <v>0</v>
      </c>
      <c r="BV117" s="457">
        <f>BV118</f>
        <v>0</v>
      </c>
      <c r="BW117" s="522"/>
      <c r="BX117" s="457"/>
      <c r="BY117" s="31"/>
      <c r="BZ117" s="31"/>
      <c r="CD117" s="638"/>
      <c r="CE117" s="699"/>
    </row>
    <row r="118" spans="2:83" s="50" customFormat="1" ht="81" hidden="1" customHeight="1" x14ac:dyDescent="0.25">
      <c r="B118" s="200"/>
      <c r="C118" s="124" t="s">
        <v>249</v>
      </c>
      <c r="D118" s="166">
        <f>E118</f>
        <v>0</v>
      </c>
      <c r="E118" s="166">
        <f>E119</f>
        <v>0</v>
      </c>
      <c r="F118" s="166"/>
      <c r="G118" s="166"/>
      <c r="H118" s="237"/>
      <c r="I118" s="237"/>
      <c r="J118" s="166"/>
      <c r="K118" s="167">
        <f t="shared" si="405"/>
        <v>0</v>
      </c>
      <c r="L118" s="699" t="e">
        <f t="shared" si="363"/>
        <v>#DIV/0!</v>
      </c>
      <c r="M118" s="166">
        <f>M119</f>
        <v>0</v>
      </c>
      <c r="N118" s="699" t="e">
        <f t="shared" si="385"/>
        <v>#DIV/0!</v>
      </c>
      <c r="O118" s="626"/>
      <c r="P118" s="687"/>
      <c r="Q118" s="694"/>
      <c r="R118" s="699" t="e">
        <f t="shared" si="387"/>
        <v>#DIV/0!</v>
      </c>
      <c r="S118" s="19"/>
      <c r="T118" s="19"/>
      <c r="U118" s="19"/>
      <c r="V118" s="19">
        <f t="shared" si="406"/>
        <v>0</v>
      </c>
      <c r="W118" s="19"/>
      <c r="X118" s="19"/>
      <c r="Y118" s="19"/>
      <c r="Z118" s="626">
        <f t="shared" si="389"/>
        <v>0</v>
      </c>
      <c r="AA118" s="626">
        <f>E118</f>
        <v>0</v>
      </c>
      <c r="AB118" s="19"/>
      <c r="AC118" s="19"/>
      <c r="AD118" s="19"/>
      <c r="AE118" s="167"/>
      <c r="AF118" s="699" t="e">
        <f t="shared" si="366"/>
        <v>#DIV/0!</v>
      </c>
      <c r="AG118" s="166">
        <f>AG119</f>
        <v>0</v>
      </c>
      <c r="AH118" s="699" t="e">
        <f t="shared" si="367"/>
        <v>#DIV/0!</v>
      </c>
      <c r="AI118" s="626"/>
      <c r="AJ118" s="687"/>
      <c r="AK118" s="694"/>
      <c r="AL118" s="699" t="e">
        <f t="shared" si="391"/>
        <v>#DIV/0!</v>
      </c>
      <c r="AM118" s="19"/>
      <c r="AN118" s="19"/>
      <c r="AO118" s="19"/>
      <c r="AP118" s="19"/>
      <c r="AQ118" s="19"/>
      <c r="AR118" s="237"/>
      <c r="AS118" s="699" t="e">
        <f t="shared" si="371"/>
        <v>#DIV/0!</v>
      </c>
      <c r="AT118" s="166">
        <f>AT119</f>
        <v>0</v>
      </c>
      <c r="AU118" s="699" t="e">
        <f t="shared" si="372"/>
        <v>#DIV/0!</v>
      </c>
      <c r="AV118" s="626"/>
      <c r="AW118" s="699"/>
      <c r="AX118" s="166"/>
      <c r="AY118" s="699" t="e">
        <f t="shared" si="374"/>
        <v>#DIV/0!</v>
      </c>
      <c r="AZ118" s="19"/>
      <c r="BA118" s="699"/>
      <c r="BB118" s="19"/>
      <c r="BC118" s="19"/>
      <c r="BD118" s="19"/>
      <c r="BE118" s="19"/>
      <c r="BF118" s="19"/>
      <c r="BG118" s="19"/>
      <c r="BH118" s="19"/>
      <c r="BI118" s="19"/>
      <c r="BJ118" s="19">
        <f t="shared" si="411"/>
        <v>0</v>
      </c>
      <c r="BK118" s="19"/>
      <c r="BL118" s="19"/>
      <c r="BM118" s="19"/>
      <c r="BN118" s="102">
        <f t="shared" si="412"/>
        <v>0</v>
      </c>
      <c r="BO118" s="626">
        <f>BO119</f>
        <v>0</v>
      </c>
      <c r="BP118" s="626"/>
      <c r="BQ118" s="626"/>
      <c r="BR118" s="19"/>
      <c r="BS118" s="19"/>
      <c r="BT118" s="626"/>
      <c r="BU118" s="102">
        <f t="shared" si="413"/>
        <v>0</v>
      </c>
      <c r="BV118" s="457">
        <f>BV119</f>
        <v>0</v>
      </c>
      <c r="BW118" s="522"/>
      <c r="BX118" s="457"/>
      <c r="BY118" s="19"/>
      <c r="BZ118" s="19"/>
      <c r="CD118" s="638"/>
      <c r="CE118" s="699"/>
    </row>
    <row r="119" spans="2:83" s="50" customFormat="1" ht="58.5" hidden="1" customHeight="1" x14ac:dyDescent="0.25">
      <c r="B119" s="200"/>
      <c r="C119" s="97" t="s">
        <v>31</v>
      </c>
      <c r="D119" s="166">
        <f t="shared" ref="D119" si="462">E119</f>
        <v>0</v>
      </c>
      <c r="E119" s="166">
        <f>E120</f>
        <v>0</v>
      </c>
      <c r="F119" s="166"/>
      <c r="G119" s="166"/>
      <c r="H119" s="237"/>
      <c r="I119" s="237"/>
      <c r="J119" s="166"/>
      <c r="K119" s="167">
        <f t="shared" si="405"/>
        <v>0</v>
      </c>
      <c r="L119" s="699" t="e">
        <f t="shared" si="363"/>
        <v>#DIV/0!</v>
      </c>
      <c r="M119" s="166">
        <f>M120</f>
        <v>0</v>
      </c>
      <c r="N119" s="699" t="e">
        <f t="shared" si="385"/>
        <v>#DIV/0!</v>
      </c>
      <c r="O119" s="626"/>
      <c r="P119" s="687"/>
      <c r="Q119" s="694"/>
      <c r="R119" s="699" t="e">
        <f t="shared" si="387"/>
        <v>#DIV/0!</v>
      </c>
      <c r="S119" s="19"/>
      <c r="T119" s="19"/>
      <c r="U119" s="19"/>
      <c r="V119" s="19">
        <f t="shared" si="406"/>
        <v>0</v>
      </c>
      <c r="W119" s="19"/>
      <c r="X119" s="19"/>
      <c r="Y119" s="19"/>
      <c r="Z119" s="626">
        <f t="shared" si="389"/>
        <v>0</v>
      </c>
      <c r="AA119" s="626">
        <f>E119</f>
        <v>0</v>
      </c>
      <c r="AB119" s="19"/>
      <c r="AC119" s="19"/>
      <c r="AD119" s="19"/>
      <c r="AE119" s="167"/>
      <c r="AF119" s="699" t="e">
        <f t="shared" si="366"/>
        <v>#DIV/0!</v>
      </c>
      <c r="AG119" s="166">
        <f>AG120</f>
        <v>0</v>
      </c>
      <c r="AH119" s="699" t="e">
        <f t="shared" si="367"/>
        <v>#DIV/0!</v>
      </c>
      <c r="AI119" s="626"/>
      <c r="AJ119" s="687"/>
      <c r="AK119" s="694"/>
      <c r="AL119" s="699" t="e">
        <f t="shared" si="391"/>
        <v>#DIV/0!</v>
      </c>
      <c r="AM119" s="19"/>
      <c r="AN119" s="19"/>
      <c r="AO119" s="19"/>
      <c r="AP119" s="19"/>
      <c r="AQ119" s="19"/>
      <c r="AR119" s="237"/>
      <c r="AS119" s="699" t="e">
        <f t="shared" si="371"/>
        <v>#DIV/0!</v>
      </c>
      <c r="AT119" s="166">
        <f>AT120</f>
        <v>0</v>
      </c>
      <c r="AU119" s="699" t="e">
        <f t="shared" si="372"/>
        <v>#DIV/0!</v>
      </c>
      <c r="AV119" s="626"/>
      <c r="AW119" s="699"/>
      <c r="AX119" s="166"/>
      <c r="AY119" s="699" t="e">
        <f t="shared" si="374"/>
        <v>#DIV/0!</v>
      </c>
      <c r="AZ119" s="19"/>
      <c r="BA119" s="699"/>
      <c r="BB119" s="19"/>
      <c r="BC119" s="19"/>
      <c r="BD119" s="19"/>
      <c r="BE119" s="19"/>
      <c r="BF119" s="19"/>
      <c r="BG119" s="19"/>
      <c r="BH119" s="19"/>
      <c r="BI119" s="19"/>
      <c r="BJ119" s="19">
        <f t="shared" si="411"/>
        <v>0</v>
      </c>
      <c r="BK119" s="19"/>
      <c r="BL119" s="19"/>
      <c r="BM119" s="19"/>
      <c r="BN119" s="102">
        <f t="shared" si="412"/>
        <v>0</v>
      </c>
      <c r="BO119" s="626">
        <f>BO120</f>
        <v>0</v>
      </c>
      <c r="BP119" s="626"/>
      <c r="BQ119" s="626"/>
      <c r="BR119" s="19"/>
      <c r="BS119" s="19"/>
      <c r="BT119" s="626"/>
      <c r="BU119" s="102">
        <f t="shared" si="413"/>
        <v>0</v>
      </c>
      <c r="BV119" s="457">
        <f>BV120</f>
        <v>0</v>
      </c>
      <c r="BW119" s="522"/>
      <c r="BX119" s="457"/>
      <c r="BY119" s="19"/>
      <c r="BZ119" s="19"/>
      <c r="CD119" s="638"/>
      <c r="CE119" s="699"/>
    </row>
    <row r="120" spans="2:83" s="50" customFormat="1" ht="42.75" hidden="1" customHeight="1" x14ac:dyDescent="0.25">
      <c r="B120" s="203"/>
      <c r="C120" s="110" t="s">
        <v>39</v>
      </c>
      <c r="D120" s="109">
        <f>E120</f>
        <v>0</v>
      </c>
      <c r="E120" s="109">
        <v>0</v>
      </c>
      <c r="F120" s="109"/>
      <c r="G120" s="109"/>
      <c r="H120" s="236"/>
      <c r="I120" s="236"/>
      <c r="J120" s="109"/>
      <c r="K120" s="167">
        <f t="shared" si="405"/>
        <v>0</v>
      </c>
      <c r="L120" s="699" t="e">
        <f t="shared" si="363"/>
        <v>#DIV/0!</v>
      </c>
      <c r="M120" s="109">
        <v>0</v>
      </c>
      <c r="N120" s="699" t="e">
        <f t="shared" si="385"/>
        <v>#DIV/0!</v>
      </c>
      <c r="O120" s="106"/>
      <c r="P120" s="106"/>
      <c r="Q120" s="106"/>
      <c r="R120" s="699" t="e">
        <f t="shared" si="387"/>
        <v>#DIV/0!</v>
      </c>
      <c r="S120" s="31"/>
      <c r="T120" s="31"/>
      <c r="U120" s="31"/>
      <c r="V120" s="285">
        <f t="shared" si="406"/>
        <v>0</v>
      </c>
      <c r="W120" s="31"/>
      <c r="X120" s="31"/>
      <c r="Y120" s="31"/>
      <c r="Z120" s="106">
        <f t="shared" si="389"/>
        <v>0</v>
      </c>
      <c r="AA120" s="106">
        <f>E120</f>
        <v>0</v>
      </c>
      <c r="AB120" s="31"/>
      <c r="AC120" s="31"/>
      <c r="AD120" s="31"/>
      <c r="AE120" s="167"/>
      <c r="AF120" s="699" t="e">
        <f t="shared" si="366"/>
        <v>#DIV/0!</v>
      </c>
      <c r="AG120" s="109">
        <v>0</v>
      </c>
      <c r="AH120" s="699" t="e">
        <f t="shared" si="367"/>
        <v>#DIV/0!</v>
      </c>
      <c r="AI120" s="106"/>
      <c r="AJ120" s="106"/>
      <c r="AK120" s="106"/>
      <c r="AL120" s="699" t="e">
        <f t="shared" si="391"/>
        <v>#DIV/0!</v>
      </c>
      <c r="AM120" s="31"/>
      <c r="AN120" s="31"/>
      <c r="AO120" s="31"/>
      <c r="AP120" s="31"/>
      <c r="AQ120" s="31"/>
      <c r="AR120" s="236"/>
      <c r="AS120" s="699" t="e">
        <f t="shared" si="371"/>
        <v>#DIV/0!</v>
      </c>
      <c r="AT120" s="109">
        <v>0</v>
      </c>
      <c r="AU120" s="699" t="e">
        <f t="shared" si="372"/>
        <v>#DIV/0!</v>
      </c>
      <c r="AV120" s="106"/>
      <c r="AW120" s="699"/>
      <c r="AX120" s="109"/>
      <c r="AY120" s="699" t="e">
        <f t="shared" si="374"/>
        <v>#DIV/0!</v>
      </c>
      <c r="AZ120" s="31"/>
      <c r="BA120" s="699"/>
      <c r="BB120" s="31"/>
      <c r="BC120" s="31"/>
      <c r="BD120" s="31"/>
      <c r="BE120" s="31"/>
      <c r="BF120" s="89"/>
      <c r="BG120" s="89"/>
      <c r="BH120" s="31"/>
      <c r="BI120" s="31"/>
      <c r="BJ120" s="31">
        <f t="shared" si="411"/>
        <v>0</v>
      </c>
      <c r="BK120" s="89"/>
      <c r="BL120" s="31"/>
      <c r="BM120" s="31"/>
      <c r="BN120" s="102">
        <f t="shared" si="412"/>
        <v>0</v>
      </c>
      <c r="BO120" s="106">
        <v>0</v>
      </c>
      <c r="BP120" s="106"/>
      <c r="BQ120" s="106"/>
      <c r="BR120" s="31"/>
      <c r="BS120" s="31"/>
      <c r="BT120" s="106"/>
      <c r="BU120" s="102">
        <f t="shared" si="413"/>
        <v>0</v>
      </c>
      <c r="BV120" s="106">
        <v>0</v>
      </c>
      <c r="BW120" s="106"/>
      <c r="BX120" s="106"/>
      <c r="BY120" s="31"/>
      <c r="BZ120" s="31"/>
      <c r="CD120" s="638"/>
      <c r="CE120" s="699"/>
    </row>
    <row r="121" spans="2:83" s="50" customFormat="1" ht="42.75" hidden="1" customHeight="1" x14ac:dyDescent="0.25">
      <c r="B121" s="203"/>
      <c r="C121" s="110" t="s">
        <v>40</v>
      </c>
      <c r="D121" s="109"/>
      <c r="E121" s="109"/>
      <c r="F121" s="109"/>
      <c r="G121" s="109"/>
      <c r="H121" s="236"/>
      <c r="I121" s="236"/>
      <c r="J121" s="109"/>
      <c r="K121" s="167">
        <f t="shared" si="405"/>
        <v>0</v>
      </c>
      <c r="L121" s="699" t="e">
        <f t="shared" si="363"/>
        <v>#DIV/0!</v>
      </c>
      <c r="M121" s="109"/>
      <c r="N121" s="699" t="e">
        <f t="shared" si="385"/>
        <v>#DIV/0!</v>
      </c>
      <c r="O121" s="106"/>
      <c r="P121" s="106"/>
      <c r="Q121" s="106"/>
      <c r="R121" s="699" t="e">
        <f t="shared" si="387"/>
        <v>#DIV/0!</v>
      </c>
      <c r="S121" s="31"/>
      <c r="T121" s="31"/>
      <c r="U121" s="31"/>
      <c r="V121" s="285">
        <f t="shared" si="406"/>
        <v>0</v>
      </c>
      <c r="W121" s="31"/>
      <c r="X121" s="31"/>
      <c r="Y121" s="31"/>
      <c r="Z121" s="106">
        <f t="shared" si="389"/>
        <v>0</v>
      </c>
      <c r="AA121" s="106">
        <f>E121</f>
        <v>0</v>
      </c>
      <c r="AB121" s="31"/>
      <c r="AC121" s="31"/>
      <c r="AD121" s="31"/>
      <c r="AE121" s="167"/>
      <c r="AF121" s="699" t="e">
        <f t="shared" si="366"/>
        <v>#DIV/0!</v>
      </c>
      <c r="AG121" s="109"/>
      <c r="AH121" s="699" t="e">
        <f t="shared" si="367"/>
        <v>#DIV/0!</v>
      </c>
      <c r="AI121" s="106"/>
      <c r="AJ121" s="106"/>
      <c r="AK121" s="106"/>
      <c r="AL121" s="699" t="e">
        <f t="shared" si="391"/>
        <v>#DIV/0!</v>
      </c>
      <c r="AM121" s="31"/>
      <c r="AN121" s="31"/>
      <c r="AO121" s="31"/>
      <c r="AP121" s="31"/>
      <c r="AQ121" s="31"/>
      <c r="AR121" s="236"/>
      <c r="AS121" s="699" t="e">
        <f t="shared" si="371"/>
        <v>#DIV/0!</v>
      </c>
      <c r="AT121" s="109"/>
      <c r="AU121" s="699" t="e">
        <f t="shared" si="372"/>
        <v>#DIV/0!</v>
      </c>
      <c r="AV121" s="106"/>
      <c r="AW121" s="699"/>
      <c r="AX121" s="109"/>
      <c r="AY121" s="699" t="e">
        <f t="shared" si="374"/>
        <v>#DIV/0!</v>
      </c>
      <c r="AZ121" s="31"/>
      <c r="BA121" s="699"/>
      <c r="BB121" s="31"/>
      <c r="BC121" s="31"/>
      <c r="BD121" s="31"/>
      <c r="BE121" s="31"/>
      <c r="BF121" s="89"/>
      <c r="BG121" s="89"/>
      <c r="BH121" s="31"/>
      <c r="BI121" s="31"/>
      <c r="BJ121" s="31">
        <f t="shared" si="411"/>
        <v>0</v>
      </c>
      <c r="BK121" s="89"/>
      <c r="BL121" s="31"/>
      <c r="BM121" s="31"/>
      <c r="BN121" s="102">
        <f t="shared" si="412"/>
        <v>0</v>
      </c>
      <c r="BO121" s="106"/>
      <c r="BP121" s="106"/>
      <c r="BQ121" s="106"/>
      <c r="BR121" s="31"/>
      <c r="BS121" s="31"/>
      <c r="BT121" s="106"/>
      <c r="BU121" s="102">
        <f t="shared" si="413"/>
        <v>0</v>
      </c>
      <c r="BV121" s="106"/>
      <c r="BW121" s="106"/>
      <c r="BX121" s="106"/>
      <c r="BY121" s="31"/>
      <c r="BZ121" s="31"/>
      <c r="CD121" s="638"/>
      <c r="CE121" s="699"/>
    </row>
    <row r="122" spans="2:83" s="50" customFormat="1" ht="42.75" customHeight="1" x14ac:dyDescent="0.25">
      <c r="B122" s="203"/>
      <c r="C122" s="97" t="s">
        <v>421</v>
      </c>
      <c r="D122" s="185">
        <f>E122+G122</f>
        <v>2804083.9615500001</v>
      </c>
      <c r="E122" s="185">
        <f>E124+E197+E209</f>
        <v>1298867.6924000001</v>
      </c>
      <c r="F122" s="185"/>
      <c r="G122" s="185">
        <f t="shared" ref="G122" si="463">G124+G197+G209</f>
        <v>1505216.2691500001</v>
      </c>
      <c r="H122" s="236"/>
      <c r="I122" s="236"/>
      <c r="J122" s="185">
        <f>K122-D122</f>
        <v>-2564042.9969899999</v>
      </c>
      <c r="K122" s="185">
        <f t="shared" si="405"/>
        <v>240040.96456000002</v>
      </c>
      <c r="L122" s="699">
        <f t="shared" si="363"/>
        <v>8.5604057457435656E-2</v>
      </c>
      <c r="M122" s="185">
        <f>M124+M197+M209</f>
        <v>51449.323349999999</v>
      </c>
      <c r="N122" s="699">
        <f t="shared" si="385"/>
        <v>3.9610903905796462E-2</v>
      </c>
      <c r="O122" s="98"/>
      <c r="P122" s="98"/>
      <c r="Q122" s="98">
        <f t="shared" ref="Q122" si="464">Q124+Q197+Q209</f>
        <v>188591.64121000003</v>
      </c>
      <c r="R122" s="699">
        <f t="shared" si="387"/>
        <v>0.12529205608207933</v>
      </c>
      <c r="S122" s="98">
        <f t="shared" ref="S122:U122" si="465">S124+S197+S209</f>
        <v>0</v>
      </c>
      <c r="T122" s="98"/>
      <c r="U122" s="98">
        <f t="shared" si="465"/>
        <v>0</v>
      </c>
      <c r="V122" s="285"/>
      <c r="W122" s="31"/>
      <c r="X122" s="31"/>
      <c r="Y122" s="31"/>
      <c r="Z122" s="106"/>
      <c r="AA122" s="106"/>
      <c r="AB122" s="31"/>
      <c r="AC122" s="31"/>
      <c r="AD122" s="31"/>
      <c r="AE122" s="185">
        <f>AG122+AK122+AM122+AO122</f>
        <v>346458.87615000003</v>
      </c>
      <c r="AF122" s="699">
        <f t="shared" si="366"/>
        <v>0.12355510066770241</v>
      </c>
      <c r="AG122" s="185">
        <f>AG124+AG197+AG209</f>
        <v>91380.685599999997</v>
      </c>
      <c r="AH122" s="699">
        <f t="shared" si="367"/>
        <v>7.0354113921449635E-2</v>
      </c>
      <c r="AI122" s="98"/>
      <c r="AJ122" s="98"/>
      <c r="AK122" s="98">
        <f t="shared" ref="AK122" si="466">AK124+AK197+AK209</f>
        <v>255078.19055000003</v>
      </c>
      <c r="AL122" s="699">
        <f t="shared" si="391"/>
        <v>0.16946281792053935</v>
      </c>
      <c r="AM122" s="31"/>
      <c r="AN122" s="31"/>
      <c r="AO122" s="31"/>
      <c r="AP122" s="98">
        <f>AR122-AE122</f>
        <v>2330465.4024300002</v>
      </c>
      <c r="AQ122" s="98"/>
      <c r="AR122" s="185">
        <f>AT122+AX122+AZ122+BB122</f>
        <v>2676924.2785800002</v>
      </c>
      <c r="AS122" s="699">
        <f t="shared" si="371"/>
        <v>0.9546519702285553</v>
      </c>
      <c r="AT122" s="185">
        <f>AT124+AT197+AT209</f>
        <v>1298867.6924000001</v>
      </c>
      <c r="AU122" s="699">
        <f t="shared" si="372"/>
        <v>1</v>
      </c>
      <c r="AV122" s="98"/>
      <c r="AW122" s="699"/>
      <c r="AX122" s="185">
        <f t="shared" ref="AX122" si="467">AX124+AX197+AX209</f>
        <v>1378056.5861800001</v>
      </c>
      <c r="AY122" s="699">
        <f t="shared" si="374"/>
        <v>0.91552065601721977</v>
      </c>
      <c r="AZ122" s="31"/>
      <c r="BA122" s="699"/>
      <c r="BB122" s="31"/>
      <c r="BC122" s="31"/>
      <c r="BD122" s="31"/>
      <c r="BE122" s="31"/>
      <c r="BF122" s="89"/>
      <c r="BG122" s="89"/>
      <c r="BH122" s="31"/>
      <c r="BI122" s="31"/>
      <c r="BJ122" s="31"/>
      <c r="BK122" s="89"/>
      <c r="BL122" s="31"/>
      <c r="BM122" s="31"/>
      <c r="BN122" s="98">
        <f>BO122+BQ122</f>
        <v>6004971.7364300005</v>
      </c>
      <c r="BO122" s="98">
        <f>BO124+BO197+BO209</f>
        <v>2454741.14286</v>
      </c>
      <c r="BP122" s="98"/>
      <c r="BQ122" s="98">
        <f t="shared" ref="BQ122" si="468">BQ124+BQ197+BQ209</f>
        <v>3550230.59357</v>
      </c>
      <c r="BR122" s="31"/>
      <c r="BS122" s="31"/>
      <c r="BT122" s="98">
        <f t="shared" ref="BT122" si="469">BT124+BT197+BT209</f>
        <v>0</v>
      </c>
      <c r="BU122" s="98">
        <f t="shared" si="413"/>
        <v>6004971.7364300005</v>
      </c>
      <c r="BV122" s="98">
        <f>BV124+BV197+BV209</f>
        <v>2454741.14286</v>
      </c>
      <c r="BW122" s="98"/>
      <c r="BX122" s="98">
        <f t="shared" ref="BX122" si="470">BX124+BX197+BX209</f>
        <v>3550230.59357</v>
      </c>
      <c r="BY122" s="31"/>
      <c r="BZ122" s="31"/>
      <c r="CD122" s="638"/>
      <c r="CE122" s="699"/>
    </row>
    <row r="123" spans="2:83" s="151" customFormat="1" ht="71.25" hidden="1" customHeight="1" x14ac:dyDescent="0.25">
      <c r="B123" s="370" t="s">
        <v>34</v>
      </c>
      <c r="C123" s="396" t="s">
        <v>212</v>
      </c>
      <c r="D123" s="375">
        <v>0</v>
      </c>
      <c r="E123" s="375">
        <f>E124+E125</f>
        <v>0</v>
      </c>
      <c r="F123" s="375"/>
      <c r="G123" s="375">
        <f t="shared" ref="G123:I123" si="471">G124+G125</f>
        <v>0</v>
      </c>
      <c r="H123" s="375">
        <f t="shared" si="471"/>
        <v>0</v>
      </c>
      <c r="I123" s="375">
        <f t="shared" si="471"/>
        <v>0</v>
      </c>
      <c r="J123" s="375">
        <f>J124+J125</f>
        <v>0</v>
      </c>
      <c r="K123" s="168">
        <f>M123+S123+U123+Q123</f>
        <v>0</v>
      </c>
      <c r="L123" s="699" t="e">
        <f t="shared" si="363"/>
        <v>#DIV/0!</v>
      </c>
      <c r="M123" s="375">
        <f>M124+M125</f>
        <v>0</v>
      </c>
      <c r="N123" s="772" t="e">
        <f t="shared" si="385"/>
        <v>#DIV/0!</v>
      </c>
      <c r="O123" s="376"/>
      <c r="P123" s="421"/>
      <c r="Q123" s="376">
        <f>Q124+Q125</f>
        <v>0</v>
      </c>
      <c r="R123" s="421"/>
      <c r="S123" s="376">
        <f t="shared" ref="S123:U123" si="472">S124+S125</f>
        <v>0</v>
      </c>
      <c r="T123" s="421"/>
      <c r="U123" s="376">
        <f t="shared" si="472"/>
        <v>0</v>
      </c>
      <c r="V123" s="376">
        <f>W123+X123+Y123</f>
        <v>3776254.7761300001</v>
      </c>
      <c r="W123" s="376">
        <f>W124+W125</f>
        <v>3776254.7761300001</v>
      </c>
      <c r="X123" s="376"/>
      <c r="Y123" s="376"/>
      <c r="Z123" s="376">
        <f>AA123+AB123+AC123</f>
        <v>3776254.7761300001</v>
      </c>
      <c r="AA123" s="376">
        <f>AA124+AA125</f>
        <v>3776254.7761300001</v>
      </c>
      <c r="AB123" s="376"/>
      <c r="AC123" s="376"/>
      <c r="AD123" s="421"/>
      <c r="AE123" s="375">
        <f>AG123+AM123+AO123+AK123</f>
        <v>0</v>
      </c>
      <c r="AF123" s="699" t="e">
        <f t="shared" si="366"/>
        <v>#DIV/0!</v>
      </c>
      <c r="AG123" s="375">
        <f>AG124+AG125</f>
        <v>0</v>
      </c>
      <c r="AH123" s="699" t="e">
        <f t="shared" si="367"/>
        <v>#DIV/0!</v>
      </c>
      <c r="AI123" s="376"/>
      <c r="AJ123" s="421"/>
      <c r="AK123" s="376">
        <f t="shared" ref="AK123" si="473">AK124+AK125</f>
        <v>0</v>
      </c>
      <c r="AL123" s="421"/>
      <c r="AM123" s="376">
        <f t="shared" ref="AM123" si="474">AM124+AM125</f>
        <v>0</v>
      </c>
      <c r="AN123" s="421"/>
      <c r="AO123" s="376">
        <f t="shared" ref="AO123" si="475">AO124+AO125</f>
        <v>0</v>
      </c>
      <c r="AP123" s="376">
        <f>AP124+AP125</f>
        <v>0</v>
      </c>
      <c r="AQ123" s="421"/>
      <c r="AR123" s="168">
        <f>AT123+AZ123+BB123+AX123</f>
        <v>0</v>
      </c>
      <c r="AS123" s="699" t="e">
        <f t="shared" si="371"/>
        <v>#DIV/0!</v>
      </c>
      <c r="AT123" s="375">
        <f>AT124+AT125</f>
        <v>0</v>
      </c>
      <c r="AU123" s="699" t="e">
        <f t="shared" si="372"/>
        <v>#DIV/0!</v>
      </c>
      <c r="AV123" s="376"/>
      <c r="AW123" s="699" t="e">
        <f t="shared" ref="AW123:AW127" si="476">AV123/F123</f>
        <v>#DIV/0!</v>
      </c>
      <c r="AX123" s="375">
        <f t="shared" ref="AX123" si="477">AX124+AX125</f>
        <v>0</v>
      </c>
      <c r="AY123" s="699" t="e">
        <f t="shared" si="374"/>
        <v>#DIV/0!</v>
      </c>
      <c r="AZ123" s="376">
        <f t="shared" ref="AZ123:BB123" si="478">AZ124+AZ125</f>
        <v>0</v>
      </c>
      <c r="BA123" s="699"/>
      <c r="BB123" s="376">
        <f t="shared" si="478"/>
        <v>0</v>
      </c>
      <c r="BC123" s="376"/>
      <c r="BD123" s="376"/>
      <c r="BE123" s="376">
        <f>BF123+BH123+BI123+BG123</f>
        <v>0</v>
      </c>
      <c r="BF123" s="376">
        <f>BF124+BF125</f>
        <v>0</v>
      </c>
      <c r="BG123" s="376">
        <f t="shared" ref="BG123" si="479">BG124+BG125</f>
        <v>0</v>
      </c>
      <c r="BH123" s="376">
        <f t="shared" ref="BH123" si="480">BH124+BH125</f>
        <v>0</v>
      </c>
      <c r="BI123" s="376">
        <f t="shared" ref="BI123" si="481">BI124+BI125</f>
        <v>0</v>
      </c>
      <c r="BJ123" s="376">
        <f>BK123+BL123+BM123</f>
        <v>0</v>
      </c>
      <c r="BK123" s="376">
        <f>BK124+BK125</f>
        <v>0</v>
      </c>
      <c r="BL123" s="376"/>
      <c r="BM123" s="376"/>
      <c r="BN123" s="376">
        <f>BO123+BR123+BS123</f>
        <v>0</v>
      </c>
      <c r="BO123" s="376">
        <f>BO124+BO125</f>
        <v>0</v>
      </c>
      <c r="BP123" s="376"/>
      <c r="BQ123" s="376"/>
      <c r="BR123" s="376"/>
      <c r="BS123" s="376"/>
      <c r="BT123" s="376"/>
      <c r="BU123" s="632">
        <f>BV123+BY123+BZ123+BX123</f>
        <v>0</v>
      </c>
      <c r="BV123" s="376">
        <f>BV124+BV125</f>
        <v>0</v>
      </c>
      <c r="BW123" s="376"/>
      <c r="BX123" s="376">
        <f t="shared" ref="BX123:BZ123" si="482">BX124+BX125</f>
        <v>0</v>
      </c>
      <c r="BY123" s="376">
        <f t="shared" si="482"/>
        <v>0</v>
      </c>
      <c r="BZ123" s="376">
        <f t="shared" si="482"/>
        <v>0</v>
      </c>
      <c r="CE123" s="699" t="e">
        <f t="shared" ref="CE123:CE127" si="483">BB123/I123</f>
        <v>#DIV/0!</v>
      </c>
    </row>
    <row r="124" spans="2:83" s="20" customFormat="1" ht="41.25" hidden="1" customHeight="1" x14ac:dyDescent="0.25">
      <c r="B124" s="200"/>
      <c r="C124" s="97" t="s">
        <v>421</v>
      </c>
      <c r="D124" s="185"/>
      <c r="E124" s="185">
        <f>E128+E131+E142+E153+E156+E159+E162+E165+E168</f>
        <v>0</v>
      </c>
      <c r="F124" s="185"/>
      <c r="G124" s="185"/>
      <c r="H124" s="185">
        <f t="shared" ref="H124:I124" si="484">H128+H131+H142+H153+H156+H159+H162+H165+H168</f>
        <v>0</v>
      </c>
      <c r="I124" s="185">
        <f t="shared" si="484"/>
        <v>0</v>
      </c>
      <c r="J124" s="185"/>
      <c r="K124" s="185">
        <f t="shared" ref="K124:K125" si="485">M124+Q124+S124+U124</f>
        <v>0</v>
      </c>
      <c r="L124" s="699" t="e">
        <f t="shared" si="363"/>
        <v>#DIV/0!</v>
      </c>
      <c r="M124" s="185">
        <f>M128+M131+M142+M153+M156+M159+M162+M165+M168</f>
        <v>0</v>
      </c>
      <c r="N124" s="772" t="e">
        <f t="shared" si="385"/>
        <v>#DIV/0!</v>
      </c>
      <c r="O124" s="98"/>
      <c r="P124" s="98"/>
      <c r="Q124" s="98">
        <f>Q128+Q131+Q142+Q156+Q159+Q162+Q165+Q168</f>
        <v>0</v>
      </c>
      <c r="R124" s="98"/>
      <c r="S124" s="98">
        <f t="shared" ref="S124:U124" si="486">S128+S131+S142+S153+S156+S159+S162+S165+S168</f>
        <v>0</v>
      </c>
      <c r="T124" s="98"/>
      <c r="U124" s="98">
        <f t="shared" si="486"/>
        <v>0</v>
      </c>
      <c r="V124" s="98">
        <f>W124+X124+Y124</f>
        <v>1246164.0761299999</v>
      </c>
      <c r="W124" s="98">
        <f>W128+W131+W142</f>
        <v>1246164.0761299999</v>
      </c>
      <c r="X124" s="98"/>
      <c r="Y124" s="98"/>
      <c r="Z124" s="98">
        <f>AA124+AB124+AC124</f>
        <v>1246164.0761299999</v>
      </c>
      <c r="AA124" s="98">
        <f>AA128+AA131+AA142</f>
        <v>1246164.0761299999</v>
      </c>
      <c r="AB124" s="98"/>
      <c r="AC124" s="98"/>
      <c r="AD124" s="98"/>
      <c r="AE124" s="185"/>
      <c r="AF124" s="699" t="e">
        <f t="shared" si="366"/>
        <v>#DIV/0!</v>
      </c>
      <c r="AG124" s="185">
        <f>AG128+AG131+AG142+AG153+AG156+AG159+AG162+AG165+AG168</f>
        <v>0</v>
      </c>
      <c r="AH124" s="699" t="e">
        <f t="shared" si="367"/>
        <v>#DIV/0!</v>
      </c>
      <c r="AI124" s="98"/>
      <c r="AJ124" s="98"/>
      <c r="AK124" s="98"/>
      <c r="AL124" s="98"/>
      <c r="AM124" s="98">
        <f t="shared" ref="AM124:AO124" si="487">AM128+AM131+AM142+AM153+AM156+AM159+AM162+AM165+AM168</f>
        <v>0</v>
      </c>
      <c r="AN124" s="98"/>
      <c r="AO124" s="98">
        <f t="shared" si="487"/>
        <v>0</v>
      </c>
      <c r="AP124" s="98"/>
      <c r="AQ124" s="98"/>
      <c r="AR124" s="185">
        <f>AT124+AX124+AZ124+BB124</f>
        <v>0</v>
      </c>
      <c r="AS124" s="699" t="e">
        <f t="shared" si="371"/>
        <v>#DIV/0!</v>
      </c>
      <c r="AT124" s="185">
        <f>AT128+AT131+AT142+AT153+AT156+AT159+AT162+AT165+AT168</f>
        <v>0</v>
      </c>
      <c r="AU124" s="699" t="e">
        <f t="shared" si="372"/>
        <v>#DIV/0!</v>
      </c>
      <c r="AV124" s="98"/>
      <c r="AW124" s="699" t="e">
        <f t="shared" si="476"/>
        <v>#DIV/0!</v>
      </c>
      <c r="AX124" s="185"/>
      <c r="AY124" s="699" t="e">
        <f t="shared" si="374"/>
        <v>#DIV/0!</v>
      </c>
      <c r="AZ124" s="98">
        <f t="shared" ref="AZ124:BB124" si="488">AZ128+AZ131+AZ142+AZ153+AZ156+AZ159+AZ162+AZ165+AZ168</f>
        <v>0</v>
      </c>
      <c r="BA124" s="699"/>
      <c r="BB124" s="98">
        <f t="shared" si="488"/>
        <v>0</v>
      </c>
      <c r="BC124" s="98"/>
      <c r="BD124" s="98"/>
      <c r="BE124" s="98">
        <f>BF124+BG124+BH124+BI124</f>
        <v>0</v>
      </c>
      <c r="BF124" s="98">
        <f>BF128+BF131+BF142+BF153+BF156+BF159+BF162+BF165+BF168</f>
        <v>0</v>
      </c>
      <c r="BG124" s="98">
        <f t="shared" ref="BG124:BI124" si="489">BG128+BG131+BG142+BG153+BG156+BG159+BG162+BG165+BG168</f>
        <v>0</v>
      </c>
      <c r="BH124" s="98">
        <f t="shared" si="489"/>
        <v>0</v>
      </c>
      <c r="BI124" s="98">
        <f t="shared" si="489"/>
        <v>0</v>
      </c>
      <c r="BJ124" s="98">
        <f>BK124+BL124+BM124</f>
        <v>0</v>
      </c>
      <c r="BK124" s="98">
        <f>BK128+BK131+BK142+BK153+BK156+BK159+BK162+BK165+BK168</f>
        <v>0</v>
      </c>
      <c r="BL124" s="98">
        <f t="shared" ref="BL124:BM124" si="490">BL128+BL131+BL142+BL153+BL156+BL159+BL162+BL165+BL168</f>
        <v>0</v>
      </c>
      <c r="BM124" s="98">
        <f t="shared" si="490"/>
        <v>0</v>
      </c>
      <c r="BN124" s="98">
        <f>BO124+BR124+BS124</f>
        <v>0</v>
      </c>
      <c r="BO124" s="98"/>
      <c r="BP124" s="98"/>
      <c r="BQ124" s="98"/>
      <c r="BR124" s="98">
        <f t="shared" ref="BR124:BS124" si="491">BR128+BR131+BR142+BR153+BR156+BR159+BR162+BR165+BR168</f>
        <v>0</v>
      </c>
      <c r="BS124" s="98">
        <f t="shared" si="491"/>
        <v>0</v>
      </c>
      <c r="BT124" s="98"/>
      <c r="BU124" s="98">
        <f>BV124+BX124+BY124+BZ124</f>
        <v>0</v>
      </c>
      <c r="BV124" s="98">
        <f>BV128+BV131+BV142+BV153+BV156+BV159+BV162+BV165+BV168</f>
        <v>0</v>
      </c>
      <c r="BW124" s="98"/>
      <c r="BX124" s="98">
        <f t="shared" ref="BX124:BZ124" si="492">BX128+BX131+BX142+BX153+BX156+BX159+BX162+BX165+BX168</f>
        <v>0</v>
      </c>
      <c r="BY124" s="98">
        <f t="shared" si="492"/>
        <v>0</v>
      </c>
      <c r="BZ124" s="98">
        <f t="shared" si="492"/>
        <v>0</v>
      </c>
      <c r="CE124" s="699" t="e">
        <f t="shared" si="483"/>
        <v>#DIV/0!</v>
      </c>
    </row>
    <row r="125" spans="2:83" s="23" customFormat="1" ht="46.5" hidden="1" customHeight="1" x14ac:dyDescent="0.25">
      <c r="B125" s="201"/>
      <c r="C125" s="101" t="s">
        <v>32</v>
      </c>
      <c r="D125" s="167"/>
      <c r="E125" s="167">
        <f>E127+E130+E133+E141+E152+E155+E158+E161+E164+E167</f>
        <v>0</v>
      </c>
      <c r="F125" s="167"/>
      <c r="G125" s="167"/>
      <c r="H125" s="167">
        <f t="shared" ref="H125:I125" si="493">H127+H130+H133+H141+H152+H155+H158+H161+H164+H167</f>
        <v>0</v>
      </c>
      <c r="I125" s="167">
        <f t="shared" si="493"/>
        <v>0</v>
      </c>
      <c r="J125" s="167"/>
      <c r="K125" s="167">
        <f t="shared" si="485"/>
        <v>0</v>
      </c>
      <c r="L125" s="699" t="e">
        <f t="shared" si="363"/>
        <v>#DIV/0!</v>
      </c>
      <c r="M125" s="167">
        <f>M127+M130+M133+M141+M152+M155+M158+M161+M164+M167</f>
        <v>0</v>
      </c>
      <c r="N125" s="772" t="e">
        <f t="shared" si="385"/>
        <v>#DIV/0!</v>
      </c>
      <c r="O125" s="102"/>
      <c r="P125" s="114"/>
      <c r="Q125" s="102">
        <f>Q127+Q130+Q141+Q133+Q155+Q158+Q161+Q164+Q167</f>
        <v>0</v>
      </c>
      <c r="R125" s="114"/>
      <c r="S125" s="102">
        <f t="shared" ref="S125:U125" si="494">S127+S130+S133+S141+S152+S155+S158+S161+S164+S167</f>
        <v>0</v>
      </c>
      <c r="T125" s="114"/>
      <c r="U125" s="102">
        <f t="shared" si="494"/>
        <v>0</v>
      </c>
      <c r="V125" s="102">
        <f>W125+X125+Y125</f>
        <v>2530090.7000000002</v>
      </c>
      <c r="W125" s="102">
        <f>W127+W130+W133+W139+W141</f>
        <v>2530090.7000000002</v>
      </c>
      <c r="X125" s="102"/>
      <c r="Y125" s="102"/>
      <c r="Z125" s="102">
        <f>AA125+AB125+AC125</f>
        <v>2530090.7000000002</v>
      </c>
      <c r="AA125" s="102">
        <f>AA127+AA130+AA133+AA139+AA141</f>
        <v>2530090.7000000002</v>
      </c>
      <c r="AB125" s="102"/>
      <c r="AC125" s="102"/>
      <c r="AD125" s="114"/>
      <c r="AE125" s="167"/>
      <c r="AF125" s="699" t="e">
        <f t="shared" si="366"/>
        <v>#DIV/0!</v>
      </c>
      <c r="AG125" s="167">
        <f>AG127+AG130+AG133+AG141+AG152+AG155+AG158+AG161+AG164+AG167</f>
        <v>0</v>
      </c>
      <c r="AH125" s="699" t="e">
        <f t="shared" si="367"/>
        <v>#DIV/0!</v>
      </c>
      <c r="AI125" s="102"/>
      <c r="AJ125" s="114"/>
      <c r="AK125" s="102"/>
      <c r="AL125" s="114"/>
      <c r="AM125" s="102">
        <f t="shared" ref="AM125:AO125" si="495">AM127+AM130+AM133+AM141+AM152+AM155+AM158+AM161+AM164+AM167</f>
        <v>0</v>
      </c>
      <c r="AN125" s="114"/>
      <c r="AO125" s="102">
        <f t="shared" si="495"/>
        <v>0</v>
      </c>
      <c r="AP125" s="102"/>
      <c r="AQ125" s="114"/>
      <c r="AR125" s="167">
        <f>AT125+AX125+AZ125+BB125</f>
        <v>0</v>
      </c>
      <c r="AS125" s="699" t="e">
        <f t="shared" si="371"/>
        <v>#DIV/0!</v>
      </c>
      <c r="AT125" s="167">
        <f>AT127+AT130+AT133+AT141+AT152+AT155+AT158+AT161+AT164+AT167</f>
        <v>0</v>
      </c>
      <c r="AU125" s="699" t="e">
        <f t="shared" si="372"/>
        <v>#DIV/0!</v>
      </c>
      <c r="AV125" s="102"/>
      <c r="AW125" s="699" t="e">
        <f t="shared" si="476"/>
        <v>#DIV/0!</v>
      </c>
      <c r="AX125" s="167"/>
      <c r="AY125" s="699" t="e">
        <f t="shared" si="374"/>
        <v>#DIV/0!</v>
      </c>
      <c r="AZ125" s="102">
        <f t="shared" ref="AZ125:BB125" si="496">AZ127+AZ130+AZ133+AZ141+AZ152+AZ155+AZ158+AZ161+AZ164+AZ167</f>
        <v>0</v>
      </c>
      <c r="BA125" s="699"/>
      <c r="BB125" s="102">
        <f t="shared" si="496"/>
        <v>0</v>
      </c>
      <c r="BC125" s="102"/>
      <c r="BD125" s="102"/>
      <c r="BE125" s="102">
        <f>BF125+BG125+BH125+BI125</f>
        <v>0</v>
      </c>
      <c r="BF125" s="102">
        <f>BF127+BF130+BF133+BF141+BF152+BF155+BF158+BF161+BF164+BF167</f>
        <v>0</v>
      </c>
      <c r="BG125" s="102">
        <f t="shared" ref="BG125:BI125" si="497">BG127+BG130+BG133+BG141+BG152+BG155+BG158+BG161+BG164+BG167</f>
        <v>0</v>
      </c>
      <c r="BH125" s="102">
        <f t="shared" si="497"/>
        <v>0</v>
      </c>
      <c r="BI125" s="102">
        <f t="shared" si="497"/>
        <v>0</v>
      </c>
      <c r="BJ125" s="102">
        <f>BK125+BL125+BM125</f>
        <v>0</v>
      </c>
      <c r="BK125" s="102">
        <f>BK127+BK130+BK133+BK141+BK152+BK155+BK158+BK161+BK164+BK167</f>
        <v>0</v>
      </c>
      <c r="BL125" s="102">
        <f t="shared" ref="BL125:BM125" si="498">BL127+BL130+BL133+BL141+BL152+BL155+BL158+BL161+BL164+BL167</f>
        <v>0</v>
      </c>
      <c r="BM125" s="102">
        <f t="shared" si="498"/>
        <v>0</v>
      </c>
      <c r="BN125" s="102">
        <f>BO125+BR125+BS125</f>
        <v>0</v>
      </c>
      <c r="BO125" s="102"/>
      <c r="BP125" s="102"/>
      <c r="BQ125" s="102"/>
      <c r="BR125" s="102">
        <f t="shared" ref="BR125:BS125" si="499">BR127+BR130+BR133+BR141+BR152+BR155+BR158+BR161+BR164+BR167</f>
        <v>0</v>
      </c>
      <c r="BS125" s="102">
        <f t="shared" si="499"/>
        <v>0</v>
      </c>
      <c r="BT125" s="102"/>
      <c r="BU125" s="102">
        <f>BV125+BX125+BY125+BZ125</f>
        <v>0</v>
      </c>
      <c r="BV125" s="102">
        <f>BV127+BV130+BV133+BV141+BV152+BV155+BV158+BV161+BV164+BV167</f>
        <v>0</v>
      </c>
      <c r="BW125" s="102"/>
      <c r="BX125" s="102">
        <f t="shared" ref="BX125:BZ125" si="500">BX127+BX130+BX133+BX141+BX152+BX155+BX158+BX161+BX164+BX167</f>
        <v>0</v>
      </c>
      <c r="BY125" s="102">
        <f t="shared" si="500"/>
        <v>0</v>
      </c>
      <c r="BZ125" s="102">
        <f t="shared" si="500"/>
        <v>0</v>
      </c>
      <c r="CE125" s="699" t="e">
        <f t="shared" si="483"/>
        <v>#DIV/0!</v>
      </c>
    </row>
    <row r="126" spans="2:83" s="50" customFormat="1" ht="151.5" hidden="1" customHeight="1" x14ac:dyDescent="0.25">
      <c r="B126" s="200" t="s">
        <v>36</v>
      </c>
      <c r="C126" s="108" t="s">
        <v>45</v>
      </c>
      <c r="D126" s="166"/>
      <c r="E126" s="166"/>
      <c r="F126" s="166"/>
      <c r="G126" s="166"/>
      <c r="H126" s="871"/>
      <c r="I126" s="239"/>
      <c r="J126" s="166"/>
      <c r="K126" s="166"/>
      <c r="L126" s="699" t="e">
        <f t="shared" si="363"/>
        <v>#DIV/0!</v>
      </c>
      <c r="M126" s="166">
        <f>M127+M128</f>
        <v>0</v>
      </c>
      <c r="N126" s="772" t="e">
        <f t="shared" si="385"/>
        <v>#DIV/0!</v>
      </c>
      <c r="O126" s="626"/>
      <c r="P126" s="687"/>
      <c r="Q126" s="626">
        <f>Q127+Q128</f>
        <v>0</v>
      </c>
      <c r="R126" s="687"/>
      <c r="S126" s="62"/>
      <c r="T126" s="41"/>
      <c r="U126" s="28"/>
      <c r="V126" s="626">
        <f t="shared" si="406"/>
        <v>1716417.9104499999</v>
      </c>
      <c r="W126" s="626">
        <f>W127+W128</f>
        <v>1716417.9104499999</v>
      </c>
      <c r="X126" s="28"/>
      <c r="Y126" s="28"/>
      <c r="Z126" s="626">
        <f t="shared" si="389"/>
        <v>1716417.9104499999</v>
      </c>
      <c r="AA126" s="626">
        <f>AA127+AA128</f>
        <v>1716417.9104499999</v>
      </c>
      <c r="AB126" s="62"/>
      <c r="AC126" s="28"/>
      <c r="AD126" s="19"/>
      <c r="AE126" s="166">
        <f>AG126+AK126+AM126+AO126</f>
        <v>0</v>
      </c>
      <c r="AF126" s="699" t="e">
        <f t="shared" si="366"/>
        <v>#DIV/0!</v>
      </c>
      <c r="AG126" s="166">
        <f>AG127+AG128</f>
        <v>0</v>
      </c>
      <c r="AH126" s="699" t="e">
        <f t="shared" si="367"/>
        <v>#DIV/0!</v>
      </c>
      <c r="AI126" s="626"/>
      <c r="AJ126" s="687"/>
      <c r="AK126" s="626"/>
      <c r="AL126" s="687"/>
      <c r="AM126" s="62"/>
      <c r="AN126" s="41"/>
      <c r="AO126" s="28"/>
      <c r="AP126" s="626"/>
      <c r="AQ126" s="687"/>
      <c r="AR126" s="166">
        <f>AT126+AX126+AZ126+BB126</f>
        <v>0</v>
      </c>
      <c r="AS126" s="699" t="e">
        <f t="shared" si="371"/>
        <v>#DIV/0!</v>
      </c>
      <c r="AT126" s="166">
        <f>AT127+AT128</f>
        <v>0</v>
      </c>
      <c r="AU126" s="699" t="e">
        <f t="shared" si="372"/>
        <v>#DIV/0!</v>
      </c>
      <c r="AV126" s="626"/>
      <c r="AW126" s="699" t="e">
        <f t="shared" si="476"/>
        <v>#DIV/0!</v>
      </c>
      <c r="AX126" s="166"/>
      <c r="AY126" s="699" t="e">
        <f t="shared" si="374"/>
        <v>#DIV/0!</v>
      </c>
      <c r="AZ126" s="62"/>
      <c r="BA126" s="699"/>
      <c r="BB126" s="28"/>
      <c r="BC126" s="62"/>
      <c r="BD126" s="28"/>
      <c r="BE126" s="626">
        <f>BF126+BG126+BH126+BI126</f>
        <v>0</v>
      </c>
      <c r="BF126" s="626">
        <f>BF127+BF128</f>
        <v>0</v>
      </c>
      <c r="BG126" s="626"/>
      <c r="BH126" s="62"/>
      <c r="BI126" s="28"/>
      <c r="BJ126" s="626">
        <f t="shared" ref="BJ126:BJ150" si="501">BK126+BL126+BM126</f>
        <v>0</v>
      </c>
      <c r="BK126" s="626"/>
      <c r="BL126" s="62"/>
      <c r="BM126" s="28"/>
      <c r="BN126" s="626">
        <f t="shared" ref="BN126:BN150" si="502">BO126+BR126+BS126</f>
        <v>0</v>
      </c>
      <c r="BO126" s="626"/>
      <c r="BP126" s="626"/>
      <c r="BQ126" s="626"/>
      <c r="BR126" s="62"/>
      <c r="BS126" s="28"/>
      <c r="BT126" s="626"/>
      <c r="BU126" s="626">
        <f>BV126+BX126+BY126+BZ126</f>
        <v>0</v>
      </c>
      <c r="BV126" s="435">
        <f>BV127+BV128</f>
        <v>0</v>
      </c>
      <c r="BW126" s="522"/>
      <c r="BX126" s="435"/>
      <c r="BY126" s="62"/>
      <c r="BZ126" s="28"/>
      <c r="CE126" s="699" t="e">
        <f t="shared" si="483"/>
        <v>#DIV/0!</v>
      </c>
    </row>
    <row r="127" spans="2:83" s="150" customFormat="1" ht="67.5" hidden="1" customHeight="1" x14ac:dyDescent="0.25">
      <c r="B127" s="210"/>
      <c r="C127" s="101" t="s">
        <v>32</v>
      </c>
      <c r="D127" s="176"/>
      <c r="E127" s="176"/>
      <c r="F127" s="176"/>
      <c r="G127" s="176"/>
      <c r="H127" s="238"/>
      <c r="I127" s="238"/>
      <c r="J127" s="176"/>
      <c r="K127" s="176"/>
      <c r="L127" s="699" t="e">
        <f t="shared" si="363"/>
        <v>#DIV/0!</v>
      </c>
      <c r="M127" s="176">
        <v>0</v>
      </c>
      <c r="N127" s="772" t="e">
        <f t="shared" si="385"/>
        <v>#DIV/0!</v>
      </c>
      <c r="O127" s="627"/>
      <c r="P127" s="687"/>
      <c r="Q127" s="627">
        <v>0</v>
      </c>
      <c r="R127" s="687"/>
      <c r="S127" s="279"/>
      <c r="T127" s="19"/>
      <c r="U127" s="279"/>
      <c r="V127" s="627">
        <f t="shared" si="406"/>
        <v>1150000</v>
      </c>
      <c r="W127" s="627">
        <f>AA127-E127</f>
        <v>1150000</v>
      </c>
      <c r="X127" s="279"/>
      <c r="Y127" s="279"/>
      <c r="Z127" s="627">
        <f t="shared" si="389"/>
        <v>1150000</v>
      </c>
      <c r="AA127" s="627">
        <v>1150000</v>
      </c>
      <c r="AB127" s="279"/>
      <c r="AC127" s="279"/>
      <c r="AD127" s="19"/>
      <c r="AE127" s="176">
        <f t="shared" ref="AE127:AE132" si="503">AG127</f>
        <v>0</v>
      </c>
      <c r="AF127" s="699" t="e">
        <f t="shared" si="366"/>
        <v>#DIV/0!</v>
      </c>
      <c r="AG127" s="176"/>
      <c r="AH127" s="699" t="e">
        <f t="shared" si="367"/>
        <v>#DIV/0!</v>
      </c>
      <c r="AI127" s="627"/>
      <c r="AJ127" s="687"/>
      <c r="AK127" s="627"/>
      <c r="AL127" s="687"/>
      <c r="AM127" s="279"/>
      <c r="AN127" s="19"/>
      <c r="AO127" s="279"/>
      <c r="AP127" s="627"/>
      <c r="AQ127" s="687"/>
      <c r="AR127" s="176">
        <f t="shared" ref="AR127" si="504">AT127</f>
        <v>0</v>
      </c>
      <c r="AS127" s="699" t="e">
        <f t="shared" si="371"/>
        <v>#DIV/0!</v>
      </c>
      <c r="AT127" s="176"/>
      <c r="AU127" s="699" t="e">
        <f t="shared" si="372"/>
        <v>#DIV/0!</v>
      </c>
      <c r="AV127" s="627"/>
      <c r="AW127" s="699" t="e">
        <f t="shared" si="476"/>
        <v>#DIV/0!</v>
      </c>
      <c r="AX127" s="176"/>
      <c r="AY127" s="699" t="e">
        <f t="shared" si="374"/>
        <v>#DIV/0!</v>
      </c>
      <c r="AZ127" s="279"/>
      <c r="BA127" s="699"/>
      <c r="BB127" s="279"/>
      <c r="BC127" s="279"/>
      <c r="BD127" s="279"/>
      <c r="BE127" s="627">
        <f t="shared" ref="BE127" si="505">BF127</f>
        <v>0</v>
      </c>
      <c r="BF127" s="627"/>
      <c r="BG127" s="627"/>
      <c r="BH127" s="279"/>
      <c r="BI127" s="279"/>
      <c r="BJ127" s="627">
        <f t="shared" si="501"/>
        <v>0</v>
      </c>
      <c r="BK127" s="627"/>
      <c r="BL127" s="279"/>
      <c r="BM127" s="279"/>
      <c r="BN127" s="627">
        <f t="shared" si="502"/>
        <v>0</v>
      </c>
      <c r="BO127" s="627"/>
      <c r="BP127" s="627"/>
      <c r="BQ127" s="627"/>
      <c r="BR127" s="279"/>
      <c r="BS127" s="279"/>
      <c r="BT127" s="627"/>
      <c r="BU127" s="627">
        <f t="shared" ref="BU127" si="506">BV127</f>
        <v>0</v>
      </c>
      <c r="BV127" s="443"/>
      <c r="BW127" s="520"/>
      <c r="BX127" s="443"/>
      <c r="BY127" s="279"/>
      <c r="BZ127" s="279"/>
      <c r="CE127" s="699" t="e">
        <f t="shared" si="483"/>
        <v>#DIV/0!</v>
      </c>
    </row>
    <row r="128" spans="2:83" s="150" customFormat="1" ht="67.5" hidden="1" customHeight="1" x14ac:dyDescent="0.25">
      <c r="B128" s="210"/>
      <c r="C128" s="97" t="s">
        <v>31</v>
      </c>
      <c r="D128" s="166"/>
      <c r="E128" s="166"/>
      <c r="F128" s="166"/>
      <c r="G128" s="166"/>
      <c r="H128" s="238"/>
      <c r="I128" s="238"/>
      <c r="J128" s="166"/>
      <c r="K128" s="166"/>
      <c r="L128" s="699" t="e">
        <f t="shared" ref="L128:L191" si="507">K128/D128</f>
        <v>#DIV/0!</v>
      </c>
      <c r="M128" s="166">
        <v>0</v>
      </c>
      <c r="N128" s="772" t="e">
        <f t="shared" si="385"/>
        <v>#DIV/0!</v>
      </c>
      <c r="O128" s="626"/>
      <c r="P128" s="687"/>
      <c r="Q128" s="626">
        <v>0</v>
      </c>
      <c r="R128" s="687"/>
      <c r="S128" s="279"/>
      <c r="T128" s="19"/>
      <c r="U128" s="279"/>
      <c r="V128" s="626">
        <f t="shared" si="406"/>
        <v>566417.91044999997</v>
      </c>
      <c r="W128" s="626">
        <f>AA128-E128</f>
        <v>566417.91044999997</v>
      </c>
      <c r="X128" s="279"/>
      <c r="Y128" s="279"/>
      <c r="Z128" s="626">
        <f t="shared" si="389"/>
        <v>566417.91044999997</v>
      </c>
      <c r="AA128" s="626">
        <f>566417.91045</f>
        <v>566417.91044999997</v>
      </c>
      <c r="AB128" s="279"/>
      <c r="AC128" s="279"/>
      <c r="AD128" s="19"/>
      <c r="AE128" s="166"/>
      <c r="AF128" s="699" t="e">
        <f t="shared" ref="AF128:AF191" si="508">AE128/D128</f>
        <v>#DIV/0!</v>
      </c>
      <c r="AG128" s="176"/>
      <c r="AH128" s="699" t="e">
        <f t="shared" ref="AH128:AH191" si="509">AG128/E128</f>
        <v>#DIV/0!</v>
      </c>
      <c r="AI128" s="627"/>
      <c r="AJ128" s="687"/>
      <c r="AK128" s="627"/>
      <c r="AL128" s="687"/>
      <c r="AM128" s="279"/>
      <c r="AN128" s="19"/>
      <c r="AO128" s="279"/>
      <c r="AP128" s="627"/>
      <c r="AQ128" s="687"/>
      <c r="AR128" s="176"/>
      <c r="AS128" s="699" t="e">
        <f t="shared" ref="AS128:AS191" si="510">AR128/D128</f>
        <v>#DIV/0!</v>
      </c>
      <c r="AT128" s="176"/>
      <c r="AU128" s="699" t="e">
        <f t="shared" ref="AU128:AU191" si="511">AT128/E128</f>
        <v>#DIV/0!</v>
      </c>
      <c r="AV128" s="627"/>
      <c r="AW128" s="699" t="e">
        <f t="shared" ref="AW128:AW191" si="512">AV128/F128</f>
        <v>#DIV/0!</v>
      </c>
      <c r="AX128" s="176"/>
      <c r="AY128" s="699" t="e">
        <f t="shared" ref="AY128:AY191" si="513">AX128/G128</f>
        <v>#DIV/0!</v>
      </c>
      <c r="AZ128" s="279"/>
      <c r="BA128" s="699"/>
      <c r="BB128" s="279"/>
      <c r="BC128" s="279"/>
      <c r="BD128" s="279"/>
      <c r="BE128" s="627"/>
      <c r="BF128" s="627"/>
      <c r="BG128" s="627"/>
      <c r="BH128" s="279"/>
      <c r="BI128" s="279"/>
      <c r="BJ128" s="627">
        <f t="shared" si="501"/>
        <v>0</v>
      </c>
      <c r="BK128" s="627"/>
      <c r="BL128" s="279"/>
      <c r="BM128" s="279"/>
      <c r="BN128" s="627">
        <f t="shared" si="502"/>
        <v>0</v>
      </c>
      <c r="BO128" s="627"/>
      <c r="BP128" s="627"/>
      <c r="BQ128" s="627"/>
      <c r="BR128" s="279"/>
      <c r="BS128" s="279"/>
      <c r="BT128" s="627"/>
      <c r="BU128" s="627"/>
      <c r="BV128" s="436"/>
      <c r="BW128" s="520"/>
      <c r="BX128" s="436"/>
      <c r="BY128" s="279"/>
      <c r="BZ128" s="279"/>
      <c r="CE128" s="699" t="e">
        <f t="shared" ref="CE128:CE191" si="514">BB128/I128</f>
        <v>#DIV/0!</v>
      </c>
    </row>
    <row r="129" spans="2:83" s="50" customFormat="1" ht="108.75" hidden="1" customHeight="1" x14ac:dyDescent="0.25">
      <c r="B129" s="200" t="s">
        <v>56</v>
      </c>
      <c r="C129" s="124" t="s">
        <v>228</v>
      </c>
      <c r="D129" s="166"/>
      <c r="E129" s="166"/>
      <c r="F129" s="166"/>
      <c r="G129" s="166"/>
      <c r="H129" s="166"/>
      <c r="I129" s="166"/>
      <c r="J129" s="166"/>
      <c r="K129" s="166"/>
      <c r="L129" s="699" t="e">
        <f t="shared" si="507"/>
        <v>#DIV/0!</v>
      </c>
      <c r="M129" s="166">
        <f>M130+M131</f>
        <v>0</v>
      </c>
      <c r="N129" s="772" t="e">
        <f t="shared" ref="N129:N192" si="515">M129/E129</f>
        <v>#DIV/0!</v>
      </c>
      <c r="O129" s="626"/>
      <c r="P129" s="687"/>
      <c r="Q129" s="626">
        <f t="shared" ref="Q129:U129" si="516">Q130+Q131</f>
        <v>0</v>
      </c>
      <c r="R129" s="687"/>
      <c r="S129" s="626">
        <f t="shared" si="516"/>
        <v>0</v>
      </c>
      <c r="T129" s="687"/>
      <c r="U129" s="626">
        <f t="shared" si="516"/>
        <v>0</v>
      </c>
      <c r="V129" s="626">
        <f t="shared" ref="V129:V131" si="517">W129+X129+Y129</f>
        <v>229604.47761</v>
      </c>
      <c r="W129" s="626">
        <f>W130+W131</f>
        <v>229604.47761</v>
      </c>
      <c r="X129" s="28"/>
      <c r="Y129" s="28"/>
      <c r="Z129" s="626">
        <f t="shared" si="389"/>
        <v>229604.47761</v>
      </c>
      <c r="AA129" s="626">
        <f>AA130+AA131</f>
        <v>229604.47761</v>
      </c>
      <c r="AB129" s="62"/>
      <c r="AC129" s="28"/>
      <c r="AD129" s="19"/>
      <c r="AE129" s="166">
        <f t="shared" si="503"/>
        <v>0</v>
      </c>
      <c r="AF129" s="699" t="e">
        <f t="shared" si="508"/>
        <v>#DIV/0!</v>
      </c>
      <c r="AG129" s="166">
        <f>AG130+AG131</f>
        <v>0</v>
      </c>
      <c r="AH129" s="699" t="e">
        <f t="shared" si="509"/>
        <v>#DIV/0!</v>
      </c>
      <c r="AI129" s="626"/>
      <c r="AJ129" s="687"/>
      <c r="AK129" s="626"/>
      <c r="AL129" s="687"/>
      <c r="AM129" s="62"/>
      <c r="AN129" s="41"/>
      <c r="AO129" s="28"/>
      <c r="AP129" s="626"/>
      <c r="AQ129" s="687"/>
      <c r="AR129" s="166">
        <f t="shared" ref="AR129:AR132" si="518">AT129</f>
        <v>0</v>
      </c>
      <c r="AS129" s="699" t="e">
        <f t="shared" si="510"/>
        <v>#DIV/0!</v>
      </c>
      <c r="AT129" s="166">
        <f>AT130+AT131</f>
        <v>0</v>
      </c>
      <c r="AU129" s="699" t="e">
        <f t="shared" si="511"/>
        <v>#DIV/0!</v>
      </c>
      <c r="AV129" s="626"/>
      <c r="AW129" s="699" t="e">
        <f t="shared" si="512"/>
        <v>#DIV/0!</v>
      </c>
      <c r="AX129" s="166"/>
      <c r="AY129" s="699" t="e">
        <f t="shared" si="513"/>
        <v>#DIV/0!</v>
      </c>
      <c r="AZ129" s="62"/>
      <c r="BA129" s="699"/>
      <c r="BB129" s="28"/>
      <c r="BC129" s="62"/>
      <c r="BD129" s="28"/>
      <c r="BE129" s="626">
        <f t="shared" ref="BE129:BE132" si="519">BF129</f>
        <v>0</v>
      </c>
      <c r="BF129" s="626">
        <f>BF130+BF131</f>
        <v>0</v>
      </c>
      <c r="BG129" s="626"/>
      <c r="BH129" s="62"/>
      <c r="BI129" s="28"/>
      <c r="BJ129" s="626">
        <f t="shared" si="501"/>
        <v>0</v>
      </c>
      <c r="BK129" s="626"/>
      <c r="BL129" s="62"/>
      <c r="BM129" s="28"/>
      <c r="BN129" s="626">
        <f t="shared" si="502"/>
        <v>0</v>
      </c>
      <c r="BO129" s="626"/>
      <c r="BP129" s="626"/>
      <c r="BQ129" s="626"/>
      <c r="BR129" s="62"/>
      <c r="BS129" s="28"/>
      <c r="BT129" s="626"/>
      <c r="BU129" s="626">
        <f t="shared" ref="BU129:BU132" si="520">BV129</f>
        <v>0</v>
      </c>
      <c r="BV129" s="435">
        <f>BV130+BV131</f>
        <v>0</v>
      </c>
      <c r="BW129" s="522"/>
      <c r="BX129" s="435"/>
      <c r="BY129" s="62"/>
      <c r="BZ129" s="28"/>
      <c r="CE129" s="699" t="e">
        <f t="shared" si="514"/>
        <v>#DIV/0!</v>
      </c>
    </row>
    <row r="130" spans="2:83" s="150" customFormat="1" ht="54" hidden="1" customHeight="1" x14ac:dyDescent="0.25">
      <c r="B130" s="210"/>
      <c r="C130" s="101" t="s">
        <v>32</v>
      </c>
      <c r="D130" s="176"/>
      <c r="E130" s="176"/>
      <c r="F130" s="176"/>
      <c r="G130" s="176"/>
      <c r="H130" s="872"/>
      <c r="I130" s="872"/>
      <c r="J130" s="176"/>
      <c r="K130" s="176"/>
      <c r="L130" s="699" t="e">
        <f t="shared" si="507"/>
        <v>#DIV/0!</v>
      </c>
      <c r="M130" s="176">
        <v>0</v>
      </c>
      <c r="N130" s="772" t="e">
        <f t="shared" si="515"/>
        <v>#DIV/0!</v>
      </c>
      <c r="O130" s="627"/>
      <c r="P130" s="687"/>
      <c r="Q130" s="627">
        <v>0</v>
      </c>
      <c r="R130" s="687"/>
      <c r="S130" s="73"/>
      <c r="T130" s="31"/>
      <c r="U130" s="73"/>
      <c r="V130" s="627">
        <f t="shared" si="517"/>
        <v>153835</v>
      </c>
      <c r="W130" s="627">
        <f>AA130-E130</f>
        <v>153835</v>
      </c>
      <c r="X130" s="73"/>
      <c r="Y130" s="73"/>
      <c r="Z130" s="627">
        <f t="shared" si="389"/>
        <v>153835</v>
      </c>
      <c r="AA130" s="627">
        <v>153835</v>
      </c>
      <c r="AB130" s="73"/>
      <c r="AC130" s="73"/>
      <c r="AD130" s="31"/>
      <c r="AE130" s="176">
        <f t="shared" si="503"/>
        <v>0</v>
      </c>
      <c r="AF130" s="699" t="e">
        <f t="shared" si="508"/>
        <v>#DIV/0!</v>
      </c>
      <c r="AG130" s="176"/>
      <c r="AH130" s="699" t="e">
        <f t="shared" si="509"/>
        <v>#DIV/0!</v>
      </c>
      <c r="AI130" s="627"/>
      <c r="AJ130" s="687"/>
      <c r="AK130" s="627"/>
      <c r="AL130" s="687"/>
      <c r="AM130" s="73"/>
      <c r="AN130" s="31"/>
      <c r="AO130" s="73"/>
      <c r="AP130" s="627"/>
      <c r="AQ130" s="687"/>
      <c r="AR130" s="176">
        <f t="shared" si="518"/>
        <v>0</v>
      </c>
      <c r="AS130" s="699" t="e">
        <f t="shared" si="510"/>
        <v>#DIV/0!</v>
      </c>
      <c r="AT130" s="176"/>
      <c r="AU130" s="699" t="e">
        <f t="shared" si="511"/>
        <v>#DIV/0!</v>
      </c>
      <c r="AV130" s="627"/>
      <c r="AW130" s="699" t="e">
        <f t="shared" si="512"/>
        <v>#DIV/0!</v>
      </c>
      <c r="AX130" s="176"/>
      <c r="AY130" s="699" t="e">
        <f t="shared" si="513"/>
        <v>#DIV/0!</v>
      </c>
      <c r="AZ130" s="73"/>
      <c r="BA130" s="699"/>
      <c r="BB130" s="73"/>
      <c r="BC130" s="73"/>
      <c r="BD130" s="73"/>
      <c r="BE130" s="627">
        <f t="shared" si="519"/>
        <v>0</v>
      </c>
      <c r="BF130" s="627"/>
      <c r="BG130" s="627"/>
      <c r="BH130" s="73"/>
      <c r="BI130" s="73"/>
      <c r="BJ130" s="627">
        <f t="shared" si="501"/>
        <v>0</v>
      </c>
      <c r="BK130" s="627"/>
      <c r="BL130" s="73"/>
      <c r="BM130" s="73"/>
      <c r="BN130" s="627">
        <f t="shared" si="502"/>
        <v>0</v>
      </c>
      <c r="BO130" s="627"/>
      <c r="BP130" s="627"/>
      <c r="BQ130" s="627"/>
      <c r="BR130" s="73"/>
      <c r="BS130" s="73"/>
      <c r="BT130" s="627"/>
      <c r="BU130" s="627">
        <f t="shared" si="520"/>
        <v>0</v>
      </c>
      <c r="BV130" s="443"/>
      <c r="BW130" s="520"/>
      <c r="BX130" s="443"/>
      <c r="BY130" s="73"/>
      <c r="BZ130" s="73"/>
      <c r="CE130" s="699" t="e">
        <f t="shared" si="514"/>
        <v>#DIV/0!</v>
      </c>
    </row>
    <row r="131" spans="2:83" s="50" customFormat="1" ht="54" hidden="1" customHeight="1" x14ac:dyDescent="0.25">
      <c r="B131" s="200"/>
      <c r="C131" s="97" t="s">
        <v>31</v>
      </c>
      <c r="D131" s="166"/>
      <c r="E131" s="166"/>
      <c r="F131" s="166"/>
      <c r="G131" s="166"/>
      <c r="H131" s="236"/>
      <c r="I131" s="236"/>
      <c r="J131" s="166"/>
      <c r="K131" s="166"/>
      <c r="L131" s="699" t="e">
        <f t="shared" si="507"/>
        <v>#DIV/0!</v>
      </c>
      <c r="M131" s="166">
        <v>0</v>
      </c>
      <c r="N131" s="772" t="e">
        <f t="shared" si="515"/>
        <v>#DIV/0!</v>
      </c>
      <c r="O131" s="626"/>
      <c r="P131" s="687"/>
      <c r="Q131" s="626">
        <v>0</v>
      </c>
      <c r="R131" s="687"/>
      <c r="S131" s="31"/>
      <c r="T131" s="31"/>
      <c r="U131" s="31"/>
      <c r="V131" s="626">
        <f t="shared" si="517"/>
        <v>75769.477610000002</v>
      </c>
      <c r="W131" s="626">
        <f>AA131-E131</f>
        <v>75769.477610000002</v>
      </c>
      <c r="X131" s="31"/>
      <c r="Y131" s="31"/>
      <c r="Z131" s="626">
        <f t="shared" si="389"/>
        <v>75769.477610000002</v>
      </c>
      <c r="AA131" s="626">
        <v>75769.477610000002</v>
      </c>
      <c r="AB131" s="31"/>
      <c r="AC131" s="31"/>
      <c r="AD131" s="31"/>
      <c r="AE131" s="166">
        <f t="shared" si="503"/>
        <v>0</v>
      </c>
      <c r="AF131" s="699" t="e">
        <f t="shared" si="508"/>
        <v>#DIV/0!</v>
      </c>
      <c r="AG131" s="166"/>
      <c r="AH131" s="699" t="e">
        <f t="shared" si="509"/>
        <v>#DIV/0!</v>
      </c>
      <c r="AI131" s="626"/>
      <c r="AJ131" s="687"/>
      <c r="AK131" s="626"/>
      <c r="AL131" s="687"/>
      <c r="AM131" s="31"/>
      <c r="AN131" s="31"/>
      <c r="AO131" s="31"/>
      <c r="AP131" s="626"/>
      <c r="AQ131" s="687"/>
      <c r="AR131" s="166">
        <f t="shared" si="518"/>
        <v>0</v>
      </c>
      <c r="AS131" s="699" t="e">
        <f t="shared" si="510"/>
        <v>#DIV/0!</v>
      </c>
      <c r="AT131" s="166"/>
      <c r="AU131" s="699" t="e">
        <f t="shared" si="511"/>
        <v>#DIV/0!</v>
      </c>
      <c r="AV131" s="626"/>
      <c r="AW131" s="699" t="e">
        <f t="shared" si="512"/>
        <v>#DIV/0!</v>
      </c>
      <c r="AX131" s="166"/>
      <c r="AY131" s="699" t="e">
        <f t="shared" si="513"/>
        <v>#DIV/0!</v>
      </c>
      <c r="AZ131" s="31"/>
      <c r="BA131" s="699"/>
      <c r="BB131" s="31"/>
      <c r="BC131" s="31"/>
      <c r="BD131" s="31"/>
      <c r="BE131" s="626">
        <f t="shared" si="519"/>
        <v>0</v>
      </c>
      <c r="BF131" s="626"/>
      <c r="BG131" s="626"/>
      <c r="BH131" s="31"/>
      <c r="BI131" s="31"/>
      <c r="BJ131" s="626">
        <f t="shared" si="501"/>
        <v>0</v>
      </c>
      <c r="BK131" s="626"/>
      <c r="BL131" s="31"/>
      <c r="BM131" s="31"/>
      <c r="BN131" s="626">
        <f t="shared" si="502"/>
        <v>0</v>
      </c>
      <c r="BO131" s="626"/>
      <c r="BP131" s="626"/>
      <c r="BQ131" s="626"/>
      <c r="BR131" s="31"/>
      <c r="BS131" s="31"/>
      <c r="BT131" s="626"/>
      <c r="BU131" s="626">
        <f t="shared" si="520"/>
        <v>0</v>
      </c>
      <c r="BV131" s="435"/>
      <c r="BW131" s="522"/>
      <c r="BX131" s="435"/>
      <c r="BY131" s="31"/>
      <c r="BZ131" s="31"/>
      <c r="CE131" s="699" t="e">
        <f t="shared" si="514"/>
        <v>#DIV/0!</v>
      </c>
    </row>
    <row r="132" spans="2:83" s="50" customFormat="1" ht="65.25" hidden="1" customHeight="1" x14ac:dyDescent="0.25">
      <c r="B132" s="200" t="s">
        <v>184</v>
      </c>
      <c r="C132" s="97" t="s">
        <v>41</v>
      </c>
      <c r="D132" s="166"/>
      <c r="E132" s="166"/>
      <c r="F132" s="166"/>
      <c r="G132" s="166"/>
      <c r="H132" s="871"/>
      <c r="I132" s="239"/>
      <c r="J132" s="166"/>
      <c r="K132" s="166"/>
      <c r="L132" s="699" t="e">
        <f t="shared" si="507"/>
        <v>#DIV/0!</v>
      </c>
      <c r="M132" s="166">
        <f>M133</f>
        <v>0</v>
      </c>
      <c r="N132" s="772" t="e">
        <f t="shared" si="515"/>
        <v>#DIV/0!</v>
      </c>
      <c r="O132" s="626"/>
      <c r="P132" s="687"/>
      <c r="Q132" s="626"/>
      <c r="R132" s="687"/>
      <c r="S132" s="62"/>
      <c r="T132" s="41"/>
      <c r="U132" s="28"/>
      <c r="V132" s="285">
        <f t="shared" si="406"/>
        <v>0</v>
      </c>
      <c r="W132" s="28"/>
      <c r="X132" s="28"/>
      <c r="Y132" s="28"/>
      <c r="Z132" s="626">
        <f t="shared" ref="Z132:Z278" si="521">AA132+AB132+AC132</f>
        <v>0</v>
      </c>
      <c r="AA132" s="626">
        <f t="shared" ref="AA132:AA139" si="522">E132</f>
        <v>0</v>
      </c>
      <c r="AB132" s="62"/>
      <c r="AC132" s="28"/>
      <c r="AD132" s="19"/>
      <c r="AE132" s="166">
        <f t="shared" si="503"/>
        <v>0</v>
      </c>
      <c r="AF132" s="699" t="e">
        <f t="shared" si="508"/>
        <v>#DIV/0!</v>
      </c>
      <c r="AG132" s="166">
        <f>AG133</f>
        <v>0</v>
      </c>
      <c r="AH132" s="699" t="e">
        <f t="shared" si="509"/>
        <v>#DIV/0!</v>
      </c>
      <c r="AI132" s="626"/>
      <c r="AJ132" s="687"/>
      <c r="AK132" s="626"/>
      <c r="AL132" s="687"/>
      <c r="AM132" s="62"/>
      <c r="AN132" s="41"/>
      <c r="AO132" s="28"/>
      <c r="AP132" s="626"/>
      <c r="AQ132" s="687"/>
      <c r="AR132" s="166">
        <f t="shared" si="518"/>
        <v>0</v>
      </c>
      <c r="AS132" s="699" t="e">
        <f t="shared" si="510"/>
        <v>#DIV/0!</v>
      </c>
      <c r="AT132" s="166">
        <f>AT133</f>
        <v>0</v>
      </c>
      <c r="AU132" s="699" t="e">
        <f t="shared" si="511"/>
        <v>#DIV/0!</v>
      </c>
      <c r="AV132" s="626"/>
      <c r="AW132" s="699" t="e">
        <f t="shared" si="512"/>
        <v>#DIV/0!</v>
      </c>
      <c r="AX132" s="166"/>
      <c r="AY132" s="699" t="e">
        <f t="shared" si="513"/>
        <v>#DIV/0!</v>
      </c>
      <c r="AZ132" s="62"/>
      <c r="BA132" s="699"/>
      <c r="BB132" s="28"/>
      <c r="BC132" s="62"/>
      <c r="BD132" s="28"/>
      <c r="BE132" s="626">
        <f t="shared" si="519"/>
        <v>0</v>
      </c>
      <c r="BF132" s="626">
        <f>BF133</f>
        <v>0</v>
      </c>
      <c r="BG132" s="626"/>
      <c r="BH132" s="62"/>
      <c r="BI132" s="28"/>
      <c r="BJ132" s="626">
        <f t="shared" si="501"/>
        <v>0</v>
      </c>
      <c r="BK132" s="626"/>
      <c r="BL132" s="62"/>
      <c r="BM132" s="28"/>
      <c r="BN132" s="626">
        <f t="shared" si="502"/>
        <v>0</v>
      </c>
      <c r="BO132" s="626"/>
      <c r="BP132" s="626"/>
      <c r="BQ132" s="626"/>
      <c r="BR132" s="62"/>
      <c r="BS132" s="28"/>
      <c r="BT132" s="626"/>
      <c r="BU132" s="626">
        <f t="shared" si="520"/>
        <v>0</v>
      </c>
      <c r="BV132" s="435">
        <f>BV133</f>
        <v>0</v>
      </c>
      <c r="BW132" s="522"/>
      <c r="BX132" s="435"/>
      <c r="BY132" s="62"/>
      <c r="BZ132" s="28"/>
      <c r="CE132" s="699" t="e">
        <f t="shared" si="514"/>
        <v>#DIV/0!</v>
      </c>
    </row>
    <row r="133" spans="2:83" s="50" customFormat="1" ht="45" hidden="1" customHeight="1" x14ac:dyDescent="0.25">
      <c r="B133" s="200"/>
      <c r="C133" s="101" t="s">
        <v>32</v>
      </c>
      <c r="D133" s="237"/>
      <c r="E133" s="236"/>
      <c r="F133" s="236"/>
      <c r="G133" s="236"/>
      <c r="H133" s="236"/>
      <c r="I133" s="236"/>
      <c r="J133" s="176"/>
      <c r="K133" s="237"/>
      <c r="L133" s="699" t="e">
        <f t="shared" si="507"/>
        <v>#DIV/0!</v>
      </c>
      <c r="M133" s="236"/>
      <c r="N133" s="772" t="e">
        <f t="shared" si="515"/>
        <v>#DIV/0!</v>
      </c>
      <c r="O133" s="31"/>
      <c r="P133" s="31"/>
      <c r="Q133" s="31"/>
      <c r="R133" s="31"/>
      <c r="S133" s="31"/>
      <c r="T133" s="31"/>
      <c r="U133" s="31"/>
      <c r="V133" s="285">
        <f t="shared" ref="V133:V278" si="523">W133+X133+Y133</f>
        <v>0</v>
      </c>
      <c r="W133" s="31"/>
      <c r="X133" s="31"/>
      <c r="Y133" s="31"/>
      <c r="Z133" s="19">
        <f t="shared" si="521"/>
        <v>0</v>
      </c>
      <c r="AA133" s="31">
        <f t="shared" si="522"/>
        <v>0</v>
      </c>
      <c r="AB133" s="31"/>
      <c r="AC133" s="31"/>
      <c r="AD133" s="31"/>
      <c r="AE133" s="237"/>
      <c r="AF133" s="699" t="e">
        <f t="shared" si="508"/>
        <v>#DIV/0!</v>
      </c>
      <c r="AG133" s="236"/>
      <c r="AH133" s="699" t="e">
        <f t="shared" si="509"/>
        <v>#DIV/0!</v>
      </c>
      <c r="AI133" s="31"/>
      <c r="AJ133" s="31"/>
      <c r="AK133" s="31"/>
      <c r="AL133" s="31"/>
      <c r="AM133" s="31"/>
      <c r="AN133" s="31"/>
      <c r="AO133" s="31"/>
      <c r="AP133" s="19"/>
      <c r="AQ133" s="19"/>
      <c r="AR133" s="237"/>
      <c r="AS133" s="699" t="e">
        <f t="shared" si="510"/>
        <v>#DIV/0!</v>
      </c>
      <c r="AT133" s="236"/>
      <c r="AU133" s="699" t="e">
        <f t="shared" si="511"/>
        <v>#DIV/0!</v>
      </c>
      <c r="AV133" s="31"/>
      <c r="AW133" s="699" t="e">
        <f t="shared" si="512"/>
        <v>#DIV/0!</v>
      </c>
      <c r="AX133" s="236"/>
      <c r="AY133" s="699" t="e">
        <f t="shared" si="513"/>
        <v>#DIV/0!</v>
      </c>
      <c r="AZ133" s="31"/>
      <c r="BA133" s="699"/>
      <c r="BB133" s="31"/>
      <c r="BC133" s="31"/>
      <c r="BD133" s="31"/>
      <c r="BE133" s="19"/>
      <c r="BF133" s="31"/>
      <c r="BG133" s="31"/>
      <c r="BH133" s="31"/>
      <c r="BI133" s="31"/>
      <c r="BJ133" s="19">
        <f t="shared" si="501"/>
        <v>0</v>
      </c>
      <c r="BK133" s="31"/>
      <c r="BL133" s="31"/>
      <c r="BM133" s="31"/>
      <c r="BN133" s="19">
        <f t="shared" si="502"/>
        <v>0</v>
      </c>
      <c r="BO133" s="31"/>
      <c r="BP133" s="31"/>
      <c r="BQ133" s="31"/>
      <c r="BR133" s="31"/>
      <c r="BS133" s="31"/>
      <c r="BT133" s="19"/>
      <c r="BU133" s="19"/>
      <c r="BV133" s="31"/>
      <c r="BW133" s="31"/>
      <c r="BX133" s="31"/>
      <c r="BY133" s="31"/>
      <c r="BZ133" s="31"/>
      <c r="CE133" s="699" t="e">
        <f t="shared" si="514"/>
        <v>#DIV/0!</v>
      </c>
    </row>
    <row r="134" spans="2:83" s="50" customFormat="1" ht="116.25" hidden="1" customHeight="1" x14ac:dyDescent="0.25">
      <c r="B134" s="200" t="s">
        <v>8</v>
      </c>
      <c r="C134" s="108" t="s">
        <v>95</v>
      </c>
      <c r="D134" s="166">
        <f>E134</f>
        <v>0</v>
      </c>
      <c r="E134" s="166">
        <f>E135</f>
        <v>0</v>
      </c>
      <c r="F134" s="166"/>
      <c r="G134" s="166"/>
      <c r="H134" s="871"/>
      <c r="I134" s="239"/>
      <c r="J134" s="166"/>
      <c r="K134" s="166">
        <f>M134</f>
        <v>0</v>
      </c>
      <c r="L134" s="699" t="e">
        <f t="shared" si="507"/>
        <v>#DIV/0!</v>
      </c>
      <c r="M134" s="166">
        <f>M135</f>
        <v>0</v>
      </c>
      <c r="N134" s="772" t="e">
        <f t="shared" si="515"/>
        <v>#DIV/0!</v>
      </c>
      <c r="O134" s="626"/>
      <c r="P134" s="687"/>
      <c r="Q134" s="626"/>
      <c r="R134" s="687"/>
      <c r="S134" s="62"/>
      <c r="T134" s="41"/>
      <c r="U134" s="28"/>
      <c r="V134" s="285">
        <f t="shared" si="523"/>
        <v>0</v>
      </c>
      <c r="W134" s="28"/>
      <c r="X134" s="28"/>
      <c r="Y134" s="28"/>
      <c r="Z134" s="626">
        <f t="shared" si="521"/>
        <v>0</v>
      </c>
      <c r="AA134" s="626">
        <f t="shared" si="522"/>
        <v>0</v>
      </c>
      <c r="AB134" s="62"/>
      <c r="AC134" s="28"/>
      <c r="AD134" s="19"/>
      <c r="AE134" s="166">
        <f>AG134</f>
        <v>0</v>
      </c>
      <c r="AF134" s="699" t="e">
        <f t="shared" si="508"/>
        <v>#DIV/0!</v>
      </c>
      <c r="AG134" s="166">
        <f>AG135</f>
        <v>0</v>
      </c>
      <c r="AH134" s="699" t="e">
        <f t="shared" si="509"/>
        <v>#DIV/0!</v>
      </c>
      <c r="AI134" s="626"/>
      <c r="AJ134" s="687"/>
      <c r="AK134" s="626"/>
      <c r="AL134" s="687"/>
      <c r="AM134" s="62"/>
      <c r="AN134" s="41"/>
      <c r="AO134" s="28"/>
      <c r="AP134" s="626"/>
      <c r="AQ134" s="687"/>
      <c r="AR134" s="166">
        <f>AT134</f>
        <v>0</v>
      </c>
      <c r="AS134" s="699" t="e">
        <f t="shared" si="510"/>
        <v>#DIV/0!</v>
      </c>
      <c r="AT134" s="166">
        <f>AT135</f>
        <v>0</v>
      </c>
      <c r="AU134" s="699" t="e">
        <f t="shared" si="511"/>
        <v>#DIV/0!</v>
      </c>
      <c r="AV134" s="626"/>
      <c r="AW134" s="699" t="e">
        <f t="shared" si="512"/>
        <v>#DIV/0!</v>
      </c>
      <c r="AX134" s="166"/>
      <c r="AY134" s="699" t="e">
        <f t="shared" si="513"/>
        <v>#DIV/0!</v>
      </c>
      <c r="AZ134" s="62"/>
      <c r="BA134" s="699"/>
      <c r="BB134" s="28"/>
      <c r="BC134" s="62"/>
      <c r="BD134" s="28"/>
      <c r="BE134" s="626">
        <f>BF134</f>
        <v>0</v>
      </c>
      <c r="BF134" s="626">
        <f>BF135</f>
        <v>0</v>
      </c>
      <c r="BG134" s="626"/>
      <c r="BH134" s="62"/>
      <c r="BI134" s="28"/>
      <c r="BJ134" s="626">
        <f t="shared" si="501"/>
        <v>0</v>
      </c>
      <c r="BK134" s="626"/>
      <c r="BL134" s="62"/>
      <c r="BM134" s="28"/>
      <c r="BN134" s="626">
        <f t="shared" si="502"/>
        <v>0</v>
      </c>
      <c r="BO134" s="626"/>
      <c r="BP134" s="626"/>
      <c r="BQ134" s="626"/>
      <c r="BR134" s="62"/>
      <c r="BS134" s="28"/>
      <c r="BT134" s="626"/>
      <c r="BU134" s="626">
        <f>BV134</f>
        <v>0</v>
      </c>
      <c r="BV134" s="435">
        <f>BV135</f>
        <v>0</v>
      </c>
      <c r="BW134" s="522"/>
      <c r="BX134" s="435"/>
      <c r="BY134" s="62"/>
      <c r="BZ134" s="28"/>
      <c r="CE134" s="699" t="e">
        <f t="shared" si="514"/>
        <v>#DIV/0!</v>
      </c>
    </row>
    <row r="135" spans="2:83" s="59" customFormat="1" ht="112.5" hidden="1" customHeight="1" x14ac:dyDescent="0.25">
      <c r="B135" s="211"/>
      <c r="C135" s="104"/>
      <c r="D135" s="871"/>
      <c r="E135" s="871"/>
      <c r="F135" s="871"/>
      <c r="G135" s="871"/>
      <c r="H135" s="871"/>
      <c r="I135" s="239"/>
      <c r="J135" s="873"/>
      <c r="K135" s="258"/>
      <c r="L135" s="699" t="e">
        <f t="shared" si="507"/>
        <v>#DIV/0!</v>
      </c>
      <c r="M135" s="871"/>
      <c r="N135" s="772" t="e">
        <f t="shared" si="515"/>
        <v>#DIV/0!</v>
      </c>
      <c r="O135" s="62"/>
      <c r="P135" s="41"/>
      <c r="Q135" s="62"/>
      <c r="R135" s="41"/>
      <c r="S135" s="62"/>
      <c r="T135" s="41"/>
      <c r="U135" s="28"/>
      <c r="V135" s="285">
        <f t="shared" si="523"/>
        <v>0</v>
      </c>
      <c r="W135" s="28"/>
      <c r="X135" s="28"/>
      <c r="Y135" s="28"/>
      <c r="Z135" s="62">
        <f t="shared" si="521"/>
        <v>0</v>
      </c>
      <c r="AA135" s="62">
        <f t="shared" si="522"/>
        <v>0</v>
      </c>
      <c r="AB135" s="62"/>
      <c r="AC135" s="28"/>
      <c r="AD135" s="19"/>
      <c r="AE135" s="258"/>
      <c r="AF135" s="699" t="e">
        <f t="shared" si="508"/>
        <v>#DIV/0!</v>
      </c>
      <c r="AG135" s="871"/>
      <c r="AH135" s="699" t="e">
        <f t="shared" si="509"/>
        <v>#DIV/0!</v>
      </c>
      <c r="AI135" s="62"/>
      <c r="AJ135" s="41"/>
      <c r="AK135" s="62"/>
      <c r="AL135" s="41"/>
      <c r="AM135" s="62"/>
      <c r="AN135" s="41"/>
      <c r="AO135" s="28"/>
      <c r="AP135" s="62"/>
      <c r="AQ135" s="41"/>
      <c r="AR135" s="871"/>
      <c r="AS135" s="699" t="e">
        <f t="shared" si="510"/>
        <v>#DIV/0!</v>
      </c>
      <c r="AT135" s="871"/>
      <c r="AU135" s="699" t="e">
        <f t="shared" si="511"/>
        <v>#DIV/0!</v>
      </c>
      <c r="AV135" s="62"/>
      <c r="AW135" s="699" t="e">
        <f t="shared" si="512"/>
        <v>#DIV/0!</v>
      </c>
      <c r="AX135" s="871"/>
      <c r="AY135" s="699" t="e">
        <f t="shared" si="513"/>
        <v>#DIV/0!</v>
      </c>
      <c r="AZ135" s="62"/>
      <c r="BA135" s="699"/>
      <c r="BB135" s="28"/>
      <c r="BC135" s="62"/>
      <c r="BD135" s="28"/>
      <c r="BE135" s="62"/>
      <c r="BF135" s="62"/>
      <c r="BG135" s="62"/>
      <c r="BH135" s="62"/>
      <c r="BI135" s="28"/>
      <c r="BJ135" s="62">
        <f t="shared" si="501"/>
        <v>0</v>
      </c>
      <c r="BK135" s="62"/>
      <c r="BL135" s="62"/>
      <c r="BM135" s="28"/>
      <c r="BN135" s="62">
        <f t="shared" si="502"/>
        <v>0</v>
      </c>
      <c r="BO135" s="62"/>
      <c r="BP135" s="62"/>
      <c r="BQ135" s="62"/>
      <c r="BR135" s="62"/>
      <c r="BS135" s="28"/>
      <c r="BT135" s="62"/>
      <c r="BU135" s="62"/>
      <c r="BV135" s="62"/>
      <c r="BW135" s="62"/>
      <c r="BX135" s="62"/>
      <c r="BY135" s="62"/>
      <c r="BZ135" s="28"/>
      <c r="CE135" s="699" t="e">
        <f t="shared" si="514"/>
        <v>#DIV/0!</v>
      </c>
    </row>
    <row r="136" spans="2:83" s="59" customFormat="1" ht="112.5" hidden="1" customHeight="1" x14ac:dyDescent="0.25">
      <c r="B136" s="211"/>
      <c r="C136" s="104"/>
      <c r="D136" s="871"/>
      <c r="E136" s="871"/>
      <c r="F136" s="871"/>
      <c r="G136" s="871"/>
      <c r="H136" s="871"/>
      <c r="I136" s="239"/>
      <c r="J136" s="873"/>
      <c r="K136" s="258"/>
      <c r="L136" s="699" t="e">
        <f t="shared" si="507"/>
        <v>#DIV/0!</v>
      </c>
      <c r="M136" s="871"/>
      <c r="N136" s="772" t="e">
        <f t="shared" si="515"/>
        <v>#DIV/0!</v>
      </c>
      <c r="O136" s="62"/>
      <c r="P136" s="41"/>
      <c r="Q136" s="62"/>
      <c r="R136" s="41"/>
      <c r="S136" s="62"/>
      <c r="T136" s="41"/>
      <c r="U136" s="28"/>
      <c r="V136" s="285">
        <f t="shared" si="523"/>
        <v>0</v>
      </c>
      <c r="W136" s="28"/>
      <c r="X136" s="28"/>
      <c r="Y136" s="28"/>
      <c r="Z136" s="62">
        <f t="shared" si="521"/>
        <v>0</v>
      </c>
      <c r="AA136" s="62">
        <f t="shared" si="522"/>
        <v>0</v>
      </c>
      <c r="AB136" s="62"/>
      <c r="AC136" s="28"/>
      <c r="AD136" s="19"/>
      <c r="AE136" s="258"/>
      <c r="AF136" s="699" t="e">
        <f t="shared" si="508"/>
        <v>#DIV/0!</v>
      </c>
      <c r="AG136" s="871"/>
      <c r="AH136" s="699" t="e">
        <f t="shared" si="509"/>
        <v>#DIV/0!</v>
      </c>
      <c r="AI136" s="62"/>
      <c r="AJ136" s="41"/>
      <c r="AK136" s="62"/>
      <c r="AL136" s="41"/>
      <c r="AM136" s="62"/>
      <c r="AN136" s="41"/>
      <c r="AO136" s="28"/>
      <c r="AP136" s="62"/>
      <c r="AQ136" s="41"/>
      <c r="AR136" s="871"/>
      <c r="AS136" s="699" t="e">
        <f t="shared" si="510"/>
        <v>#DIV/0!</v>
      </c>
      <c r="AT136" s="871"/>
      <c r="AU136" s="699" t="e">
        <f t="shared" si="511"/>
        <v>#DIV/0!</v>
      </c>
      <c r="AV136" s="62"/>
      <c r="AW136" s="699" t="e">
        <f t="shared" si="512"/>
        <v>#DIV/0!</v>
      </c>
      <c r="AX136" s="871"/>
      <c r="AY136" s="699" t="e">
        <f t="shared" si="513"/>
        <v>#DIV/0!</v>
      </c>
      <c r="AZ136" s="62"/>
      <c r="BA136" s="699"/>
      <c r="BB136" s="28"/>
      <c r="BC136" s="62"/>
      <c r="BD136" s="28"/>
      <c r="BE136" s="62"/>
      <c r="BF136" s="62"/>
      <c r="BG136" s="62"/>
      <c r="BH136" s="62"/>
      <c r="BI136" s="28"/>
      <c r="BJ136" s="62">
        <f t="shared" si="501"/>
        <v>0</v>
      </c>
      <c r="BK136" s="62"/>
      <c r="BL136" s="62"/>
      <c r="BM136" s="28"/>
      <c r="BN136" s="62">
        <f t="shared" si="502"/>
        <v>0</v>
      </c>
      <c r="BO136" s="62"/>
      <c r="BP136" s="62"/>
      <c r="BQ136" s="62"/>
      <c r="BR136" s="62"/>
      <c r="BS136" s="28"/>
      <c r="BT136" s="62"/>
      <c r="BU136" s="62"/>
      <c r="BV136" s="62"/>
      <c r="BW136" s="62"/>
      <c r="BX136" s="62"/>
      <c r="BY136" s="62"/>
      <c r="BZ136" s="28"/>
      <c r="CE136" s="699" t="e">
        <f t="shared" si="514"/>
        <v>#DIV/0!</v>
      </c>
    </row>
    <row r="137" spans="2:83" s="59" customFormat="1" ht="112.5" hidden="1" customHeight="1" x14ac:dyDescent="0.25">
      <c r="B137" s="211"/>
      <c r="C137" s="104"/>
      <c r="D137" s="871"/>
      <c r="E137" s="871"/>
      <c r="F137" s="871"/>
      <c r="G137" s="871"/>
      <c r="H137" s="871"/>
      <c r="I137" s="239"/>
      <c r="J137" s="873"/>
      <c r="K137" s="258"/>
      <c r="L137" s="699" t="e">
        <f t="shared" si="507"/>
        <v>#DIV/0!</v>
      </c>
      <c r="M137" s="871"/>
      <c r="N137" s="772" t="e">
        <f t="shared" si="515"/>
        <v>#DIV/0!</v>
      </c>
      <c r="O137" s="62"/>
      <c r="P137" s="41"/>
      <c r="Q137" s="62"/>
      <c r="R137" s="41"/>
      <c r="S137" s="62"/>
      <c r="T137" s="41"/>
      <c r="U137" s="28"/>
      <c r="V137" s="285">
        <f t="shared" si="523"/>
        <v>0</v>
      </c>
      <c r="W137" s="28"/>
      <c r="X137" s="28"/>
      <c r="Y137" s="28"/>
      <c r="Z137" s="62">
        <f t="shared" si="521"/>
        <v>0</v>
      </c>
      <c r="AA137" s="62">
        <f t="shared" si="522"/>
        <v>0</v>
      </c>
      <c r="AB137" s="62"/>
      <c r="AC137" s="28"/>
      <c r="AD137" s="19"/>
      <c r="AE137" s="258"/>
      <c r="AF137" s="699" t="e">
        <f t="shared" si="508"/>
        <v>#DIV/0!</v>
      </c>
      <c r="AG137" s="871"/>
      <c r="AH137" s="699" t="e">
        <f t="shared" si="509"/>
        <v>#DIV/0!</v>
      </c>
      <c r="AI137" s="62"/>
      <c r="AJ137" s="41"/>
      <c r="AK137" s="62"/>
      <c r="AL137" s="41"/>
      <c r="AM137" s="62"/>
      <c r="AN137" s="41"/>
      <c r="AO137" s="28"/>
      <c r="AP137" s="62"/>
      <c r="AQ137" s="41"/>
      <c r="AR137" s="871"/>
      <c r="AS137" s="699" t="e">
        <f t="shared" si="510"/>
        <v>#DIV/0!</v>
      </c>
      <c r="AT137" s="871"/>
      <c r="AU137" s="699" t="e">
        <f t="shared" si="511"/>
        <v>#DIV/0!</v>
      </c>
      <c r="AV137" s="62"/>
      <c r="AW137" s="699" t="e">
        <f t="shared" si="512"/>
        <v>#DIV/0!</v>
      </c>
      <c r="AX137" s="871"/>
      <c r="AY137" s="699" t="e">
        <f t="shared" si="513"/>
        <v>#DIV/0!</v>
      </c>
      <c r="AZ137" s="62"/>
      <c r="BA137" s="699"/>
      <c r="BB137" s="28"/>
      <c r="BC137" s="62"/>
      <c r="BD137" s="28"/>
      <c r="BE137" s="62"/>
      <c r="BF137" s="62"/>
      <c r="BG137" s="62"/>
      <c r="BH137" s="62"/>
      <c r="BI137" s="28"/>
      <c r="BJ137" s="62">
        <f t="shared" si="501"/>
        <v>0</v>
      </c>
      <c r="BK137" s="62"/>
      <c r="BL137" s="62"/>
      <c r="BM137" s="28"/>
      <c r="BN137" s="62">
        <f t="shared" si="502"/>
        <v>0</v>
      </c>
      <c r="BO137" s="62"/>
      <c r="BP137" s="62"/>
      <c r="BQ137" s="62"/>
      <c r="BR137" s="62"/>
      <c r="BS137" s="28"/>
      <c r="BT137" s="62"/>
      <c r="BU137" s="62"/>
      <c r="BV137" s="62"/>
      <c r="BW137" s="62"/>
      <c r="BX137" s="62"/>
      <c r="BY137" s="62"/>
      <c r="BZ137" s="28"/>
      <c r="CE137" s="699" t="e">
        <f t="shared" si="514"/>
        <v>#DIV/0!</v>
      </c>
    </row>
    <row r="138" spans="2:83" s="59" customFormat="1" ht="112.5" hidden="1" customHeight="1" x14ac:dyDescent="0.25">
      <c r="B138" s="211"/>
      <c r="C138" s="104"/>
      <c r="D138" s="871"/>
      <c r="E138" s="871"/>
      <c r="F138" s="871"/>
      <c r="G138" s="871"/>
      <c r="H138" s="871"/>
      <c r="I138" s="239"/>
      <c r="J138" s="873"/>
      <c r="K138" s="258"/>
      <c r="L138" s="699" t="e">
        <f t="shared" si="507"/>
        <v>#DIV/0!</v>
      </c>
      <c r="M138" s="871"/>
      <c r="N138" s="772" t="e">
        <f t="shared" si="515"/>
        <v>#DIV/0!</v>
      </c>
      <c r="O138" s="62"/>
      <c r="P138" s="41"/>
      <c r="Q138" s="62"/>
      <c r="R138" s="41"/>
      <c r="S138" s="62"/>
      <c r="T138" s="41"/>
      <c r="U138" s="28"/>
      <c r="V138" s="285">
        <f t="shared" si="523"/>
        <v>0</v>
      </c>
      <c r="W138" s="28"/>
      <c r="X138" s="28"/>
      <c r="Y138" s="28"/>
      <c r="Z138" s="62">
        <f t="shared" si="521"/>
        <v>0</v>
      </c>
      <c r="AA138" s="62">
        <f t="shared" si="522"/>
        <v>0</v>
      </c>
      <c r="AB138" s="62"/>
      <c r="AC138" s="28"/>
      <c r="AD138" s="19"/>
      <c r="AE138" s="258"/>
      <c r="AF138" s="699" t="e">
        <f t="shared" si="508"/>
        <v>#DIV/0!</v>
      </c>
      <c r="AG138" s="871"/>
      <c r="AH138" s="699" t="e">
        <f t="shared" si="509"/>
        <v>#DIV/0!</v>
      </c>
      <c r="AI138" s="62"/>
      <c r="AJ138" s="41"/>
      <c r="AK138" s="62"/>
      <c r="AL138" s="41"/>
      <c r="AM138" s="62"/>
      <c r="AN138" s="41"/>
      <c r="AO138" s="28"/>
      <c r="AP138" s="62"/>
      <c r="AQ138" s="41"/>
      <c r="AR138" s="871"/>
      <c r="AS138" s="699" t="e">
        <f t="shared" si="510"/>
        <v>#DIV/0!</v>
      </c>
      <c r="AT138" s="871"/>
      <c r="AU138" s="699" t="e">
        <f t="shared" si="511"/>
        <v>#DIV/0!</v>
      </c>
      <c r="AV138" s="62"/>
      <c r="AW138" s="699" t="e">
        <f t="shared" si="512"/>
        <v>#DIV/0!</v>
      </c>
      <c r="AX138" s="871"/>
      <c r="AY138" s="699" t="e">
        <f t="shared" si="513"/>
        <v>#DIV/0!</v>
      </c>
      <c r="AZ138" s="62"/>
      <c r="BA138" s="699"/>
      <c r="BB138" s="28"/>
      <c r="BC138" s="62"/>
      <c r="BD138" s="28"/>
      <c r="BE138" s="62"/>
      <c r="BF138" s="62"/>
      <c r="BG138" s="62"/>
      <c r="BH138" s="62"/>
      <c r="BI138" s="28"/>
      <c r="BJ138" s="62">
        <f t="shared" si="501"/>
        <v>0</v>
      </c>
      <c r="BK138" s="62"/>
      <c r="BL138" s="62"/>
      <c r="BM138" s="28"/>
      <c r="BN138" s="62">
        <f t="shared" si="502"/>
        <v>0</v>
      </c>
      <c r="BO138" s="62"/>
      <c r="BP138" s="62"/>
      <c r="BQ138" s="62"/>
      <c r="BR138" s="62"/>
      <c r="BS138" s="28"/>
      <c r="BT138" s="62"/>
      <c r="BU138" s="62"/>
      <c r="BV138" s="62"/>
      <c r="BW138" s="62"/>
      <c r="BX138" s="62"/>
      <c r="BY138" s="62"/>
      <c r="BZ138" s="28"/>
      <c r="CE138" s="699" t="e">
        <f t="shared" si="514"/>
        <v>#DIV/0!</v>
      </c>
    </row>
    <row r="139" spans="2:83" s="59" customFormat="1" ht="46.5" hidden="1" customHeight="1" x14ac:dyDescent="0.25">
      <c r="B139" s="211"/>
      <c r="C139" s="101" t="s">
        <v>32</v>
      </c>
      <c r="D139" s="871"/>
      <c r="E139" s="871"/>
      <c r="F139" s="871"/>
      <c r="G139" s="871"/>
      <c r="H139" s="871"/>
      <c r="I139" s="239"/>
      <c r="J139" s="873"/>
      <c r="K139" s="258"/>
      <c r="L139" s="699" t="e">
        <f t="shared" si="507"/>
        <v>#DIV/0!</v>
      </c>
      <c r="M139" s="871"/>
      <c r="N139" s="772" t="e">
        <f t="shared" si="515"/>
        <v>#DIV/0!</v>
      </c>
      <c r="O139" s="62"/>
      <c r="P139" s="41"/>
      <c r="Q139" s="62"/>
      <c r="R139" s="41"/>
      <c r="S139" s="62"/>
      <c r="T139" s="41"/>
      <c r="U139" s="28"/>
      <c r="V139" s="285">
        <f t="shared" si="523"/>
        <v>0</v>
      </c>
      <c r="W139" s="28"/>
      <c r="X139" s="28"/>
      <c r="Y139" s="28"/>
      <c r="Z139" s="62">
        <f t="shared" si="521"/>
        <v>0</v>
      </c>
      <c r="AA139" s="62">
        <f t="shared" si="522"/>
        <v>0</v>
      </c>
      <c r="AB139" s="62"/>
      <c r="AC139" s="28"/>
      <c r="AD139" s="19"/>
      <c r="AE139" s="258"/>
      <c r="AF139" s="699" t="e">
        <f t="shared" si="508"/>
        <v>#DIV/0!</v>
      </c>
      <c r="AG139" s="871"/>
      <c r="AH139" s="699" t="e">
        <f t="shared" si="509"/>
        <v>#DIV/0!</v>
      </c>
      <c r="AI139" s="62"/>
      <c r="AJ139" s="41"/>
      <c r="AK139" s="62"/>
      <c r="AL139" s="41"/>
      <c r="AM139" s="62"/>
      <c r="AN139" s="41"/>
      <c r="AO139" s="28"/>
      <c r="AP139" s="62"/>
      <c r="AQ139" s="41"/>
      <c r="AR139" s="871"/>
      <c r="AS139" s="699" t="e">
        <f t="shared" si="510"/>
        <v>#DIV/0!</v>
      </c>
      <c r="AT139" s="871"/>
      <c r="AU139" s="699" t="e">
        <f t="shared" si="511"/>
        <v>#DIV/0!</v>
      </c>
      <c r="AV139" s="62"/>
      <c r="AW139" s="699" t="e">
        <f t="shared" si="512"/>
        <v>#DIV/0!</v>
      </c>
      <c r="AX139" s="871"/>
      <c r="AY139" s="699" t="e">
        <f t="shared" si="513"/>
        <v>#DIV/0!</v>
      </c>
      <c r="AZ139" s="62"/>
      <c r="BA139" s="699"/>
      <c r="BB139" s="28"/>
      <c r="BC139" s="62"/>
      <c r="BD139" s="28"/>
      <c r="BE139" s="62"/>
      <c r="BF139" s="62"/>
      <c r="BG139" s="62"/>
      <c r="BH139" s="62"/>
      <c r="BI139" s="28"/>
      <c r="BJ139" s="62">
        <f t="shared" si="501"/>
        <v>0</v>
      </c>
      <c r="BK139" s="62"/>
      <c r="BL139" s="62"/>
      <c r="BM139" s="28"/>
      <c r="BN139" s="62">
        <f t="shared" si="502"/>
        <v>0</v>
      </c>
      <c r="BO139" s="62"/>
      <c r="BP139" s="62"/>
      <c r="BQ139" s="62"/>
      <c r="BR139" s="62"/>
      <c r="BS139" s="28"/>
      <c r="BT139" s="62"/>
      <c r="BU139" s="62"/>
      <c r="BV139" s="62"/>
      <c r="BW139" s="62"/>
      <c r="BX139" s="62"/>
      <c r="BY139" s="62"/>
      <c r="BZ139" s="28"/>
      <c r="CE139" s="699" t="e">
        <f t="shared" si="514"/>
        <v>#DIV/0!</v>
      </c>
    </row>
    <row r="140" spans="2:83" s="59" customFormat="1" ht="162" hidden="1" customHeight="1" x14ac:dyDescent="0.25">
      <c r="B140" s="200" t="s">
        <v>184</v>
      </c>
      <c r="C140" s="97" t="s">
        <v>53</v>
      </c>
      <c r="D140" s="166">
        <f>E140+G140+H140+I140</f>
        <v>0</v>
      </c>
      <c r="E140" s="166"/>
      <c r="F140" s="166"/>
      <c r="G140" s="166"/>
      <c r="H140" s="166"/>
      <c r="I140" s="166"/>
      <c r="J140" s="166">
        <f>J141+J142</f>
        <v>0</v>
      </c>
      <c r="K140" s="166">
        <f>M140+Q140+S140+U140</f>
        <v>0</v>
      </c>
      <c r="L140" s="699" t="e">
        <f t="shared" si="507"/>
        <v>#DIV/0!</v>
      </c>
      <c r="M140" s="166">
        <f>M141+M142</f>
        <v>0</v>
      </c>
      <c r="N140" s="772" t="e">
        <f t="shared" si="515"/>
        <v>#DIV/0!</v>
      </c>
      <c r="O140" s="626"/>
      <c r="P140" s="687"/>
      <c r="Q140" s="626">
        <f t="shared" ref="Q140:U140" si="524">Q141+Q142</f>
        <v>0</v>
      </c>
      <c r="R140" s="687"/>
      <c r="S140" s="626">
        <f t="shared" si="524"/>
        <v>0</v>
      </c>
      <c r="T140" s="687"/>
      <c r="U140" s="626">
        <f t="shared" si="524"/>
        <v>0</v>
      </c>
      <c r="V140" s="626">
        <f t="shared" si="523"/>
        <v>1830232.3880699999</v>
      </c>
      <c r="W140" s="626">
        <f>W141+W142</f>
        <v>1830232.3880699999</v>
      </c>
      <c r="X140" s="28"/>
      <c r="Y140" s="28"/>
      <c r="Z140" s="626">
        <f t="shared" si="521"/>
        <v>1830232.3880699999</v>
      </c>
      <c r="AA140" s="626">
        <f>AA141+AA142</f>
        <v>1830232.3880699999</v>
      </c>
      <c r="AB140" s="62"/>
      <c r="AC140" s="28"/>
      <c r="AD140" s="19"/>
      <c r="AE140" s="166">
        <f t="shared" ref="AE140:AE142" si="525">AG140</f>
        <v>0</v>
      </c>
      <c r="AF140" s="699" t="e">
        <f t="shared" si="508"/>
        <v>#DIV/0!</v>
      </c>
      <c r="AG140" s="166">
        <f>AG141+AG142</f>
        <v>0</v>
      </c>
      <c r="AH140" s="699" t="e">
        <f t="shared" si="509"/>
        <v>#DIV/0!</v>
      </c>
      <c r="AI140" s="626"/>
      <c r="AJ140" s="687"/>
      <c r="AK140" s="626"/>
      <c r="AL140" s="687"/>
      <c r="AM140" s="62"/>
      <c r="AN140" s="41"/>
      <c r="AO140" s="28"/>
      <c r="AP140" s="626">
        <f>AP141+AP142</f>
        <v>0</v>
      </c>
      <c r="AQ140" s="687"/>
      <c r="AR140" s="166">
        <f t="shared" ref="AR140:AR142" si="526">AT140</f>
        <v>0</v>
      </c>
      <c r="AS140" s="699" t="e">
        <f t="shared" si="510"/>
        <v>#DIV/0!</v>
      </c>
      <c r="AT140" s="166">
        <f>AT141+AT142</f>
        <v>0</v>
      </c>
      <c r="AU140" s="699" t="e">
        <f t="shared" si="511"/>
        <v>#DIV/0!</v>
      </c>
      <c r="AV140" s="626"/>
      <c r="AW140" s="699" t="e">
        <f t="shared" si="512"/>
        <v>#DIV/0!</v>
      </c>
      <c r="AX140" s="166"/>
      <c r="AY140" s="699" t="e">
        <f t="shared" si="513"/>
        <v>#DIV/0!</v>
      </c>
      <c r="AZ140" s="62"/>
      <c r="BA140" s="699"/>
      <c r="BB140" s="28"/>
      <c r="BC140" s="62"/>
      <c r="BD140" s="28"/>
      <c r="BE140" s="626">
        <f t="shared" ref="BE140:BE142" si="527">BF140</f>
        <v>0</v>
      </c>
      <c r="BF140" s="626">
        <f>BF141+BF142</f>
        <v>0</v>
      </c>
      <c r="BG140" s="626"/>
      <c r="BH140" s="62"/>
      <c r="BI140" s="28"/>
      <c r="BJ140" s="626">
        <f t="shared" si="501"/>
        <v>0</v>
      </c>
      <c r="BK140" s="626"/>
      <c r="BL140" s="62"/>
      <c r="BM140" s="28"/>
      <c r="BN140" s="626">
        <f t="shared" si="502"/>
        <v>0</v>
      </c>
      <c r="BO140" s="626"/>
      <c r="BP140" s="626"/>
      <c r="BQ140" s="626"/>
      <c r="BR140" s="62"/>
      <c r="BS140" s="28"/>
      <c r="BT140" s="626">
        <f>BT141+BT142</f>
        <v>0</v>
      </c>
      <c r="BU140" s="626">
        <f t="shared" ref="BU140:BU142" si="528">BV140</f>
        <v>0</v>
      </c>
      <c r="BV140" s="435">
        <f>BV141+BV142</f>
        <v>0</v>
      </c>
      <c r="BW140" s="522"/>
      <c r="BX140" s="435">
        <f>BX141+BX142</f>
        <v>0</v>
      </c>
      <c r="BY140" s="62"/>
      <c r="BZ140" s="28"/>
      <c r="CE140" s="699" t="e">
        <f t="shared" si="514"/>
        <v>#DIV/0!</v>
      </c>
    </row>
    <row r="141" spans="2:83" s="463" customFormat="1" ht="52.5" hidden="1" customHeight="1" x14ac:dyDescent="0.25">
      <c r="B141" s="201"/>
      <c r="C141" s="101" t="s">
        <v>32</v>
      </c>
      <c r="D141" s="176">
        <f>E141+G141+H141+I141</f>
        <v>0</v>
      </c>
      <c r="E141" s="176"/>
      <c r="F141" s="176"/>
      <c r="G141" s="176"/>
      <c r="H141" s="187"/>
      <c r="I141" s="238"/>
      <c r="J141" s="176">
        <f>Q141-G141</f>
        <v>0</v>
      </c>
      <c r="K141" s="176">
        <f>M141+Q141+S141+U141</f>
        <v>0</v>
      </c>
      <c r="L141" s="699" t="e">
        <f t="shared" si="507"/>
        <v>#DIV/0!</v>
      </c>
      <c r="M141" s="176">
        <v>0</v>
      </c>
      <c r="N141" s="772" t="e">
        <f t="shared" si="515"/>
        <v>#DIV/0!</v>
      </c>
      <c r="O141" s="627"/>
      <c r="P141" s="687"/>
      <c r="Q141" s="627">
        <v>0</v>
      </c>
      <c r="R141" s="687"/>
      <c r="S141" s="22"/>
      <c r="T141" s="41"/>
      <c r="U141" s="279"/>
      <c r="V141" s="627">
        <f t="shared" si="523"/>
        <v>1226255.7</v>
      </c>
      <c r="W141" s="627">
        <f>AA141-E141</f>
        <v>1226255.7</v>
      </c>
      <c r="X141" s="102"/>
      <c r="Y141" s="102"/>
      <c r="Z141" s="627">
        <f t="shared" si="521"/>
        <v>1226255.7</v>
      </c>
      <c r="AA141" s="627">
        <f>'[4]2 чт ФБ без оценки (2)'!$O$7</f>
        <v>1226255.7</v>
      </c>
      <c r="AB141" s="22"/>
      <c r="AC141" s="279"/>
      <c r="AD141" s="19"/>
      <c r="AE141" s="176">
        <f t="shared" si="525"/>
        <v>0</v>
      </c>
      <c r="AF141" s="699" t="e">
        <f t="shared" si="508"/>
        <v>#DIV/0!</v>
      </c>
      <c r="AG141" s="176">
        <v>0</v>
      </c>
      <c r="AH141" s="699" t="e">
        <f t="shared" si="509"/>
        <v>#DIV/0!</v>
      </c>
      <c r="AI141" s="627"/>
      <c r="AJ141" s="687"/>
      <c r="AK141" s="627"/>
      <c r="AL141" s="687"/>
      <c r="AM141" s="22"/>
      <c r="AN141" s="41"/>
      <c r="AO141" s="279"/>
      <c r="AP141" s="627">
        <f>AX141-AK141</f>
        <v>0</v>
      </c>
      <c r="AQ141" s="687"/>
      <c r="AR141" s="176">
        <f t="shared" si="526"/>
        <v>0</v>
      </c>
      <c r="AS141" s="699" t="e">
        <f t="shared" si="510"/>
        <v>#DIV/0!</v>
      </c>
      <c r="AT141" s="176">
        <v>0</v>
      </c>
      <c r="AU141" s="699" t="e">
        <f t="shared" si="511"/>
        <v>#DIV/0!</v>
      </c>
      <c r="AV141" s="627"/>
      <c r="AW141" s="699" t="e">
        <f t="shared" si="512"/>
        <v>#DIV/0!</v>
      </c>
      <c r="AX141" s="176"/>
      <c r="AY141" s="699" t="e">
        <f t="shared" si="513"/>
        <v>#DIV/0!</v>
      </c>
      <c r="AZ141" s="22"/>
      <c r="BA141" s="699"/>
      <c r="BB141" s="279"/>
      <c r="BC141" s="22"/>
      <c r="BD141" s="279"/>
      <c r="BE141" s="627">
        <f t="shared" si="527"/>
        <v>0</v>
      </c>
      <c r="BF141" s="627">
        <v>0</v>
      </c>
      <c r="BG141" s="627"/>
      <c r="BH141" s="22"/>
      <c r="BI141" s="279"/>
      <c r="BJ141" s="627">
        <f t="shared" si="501"/>
        <v>0</v>
      </c>
      <c r="BK141" s="627"/>
      <c r="BL141" s="22"/>
      <c r="BM141" s="279"/>
      <c r="BN141" s="627">
        <f t="shared" si="502"/>
        <v>0</v>
      </c>
      <c r="BO141" s="627"/>
      <c r="BP141" s="627"/>
      <c r="BQ141" s="627"/>
      <c r="BR141" s="22"/>
      <c r="BS141" s="279"/>
      <c r="BT141" s="627">
        <f>BX141-BG141</f>
        <v>0</v>
      </c>
      <c r="BU141" s="627">
        <f t="shared" si="528"/>
        <v>0</v>
      </c>
      <c r="BV141" s="443">
        <v>0</v>
      </c>
      <c r="BW141" s="520"/>
      <c r="BX141" s="443">
        <v>0</v>
      </c>
      <c r="BY141" s="22"/>
      <c r="BZ141" s="279"/>
      <c r="CE141" s="699" t="e">
        <f t="shared" si="514"/>
        <v>#DIV/0!</v>
      </c>
    </row>
    <row r="142" spans="2:83" s="50" customFormat="1" ht="54" hidden="1" customHeight="1" x14ac:dyDescent="0.25">
      <c r="B142" s="200"/>
      <c r="C142" s="97" t="s">
        <v>31</v>
      </c>
      <c r="D142" s="166">
        <f>E142+G142+H142+I142</f>
        <v>0</v>
      </c>
      <c r="E142" s="166"/>
      <c r="F142" s="166"/>
      <c r="G142" s="166"/>
      <c r="H142" s="236"/>
      <c r="I142" s="236"/>
      <c r="J142" s="166">
        <f>Q142-G142</f>
        <v>0</v>
      </c>
      <c r="K142" s="166">
        <f>M142+Q142+S142+U142</f>
        <v>0</v>
      </c>
      <c r="L142" s="699" t="e">
        <f t="shared" si="507"/>
        <v>#DIV/0!</v>
      </c>
      <c r="M142" s="166">
        <v>0</v>
      </c>
      <c r="N142" s="772" t="e">
        <f t="shared" si="515"/>
        <v>#DIV/0!</v>
      </c>
      <c r="O142" s="626"/>
      <c r="P142" s="687"/>
      <c r="Q142" s="626">
        <v>0</v>
      </c>
      <c r="R142" s="687"/>
      <c r="S142" s="31"/>
      <c r="T142" s="31"/>
      <c r="U142" s="31"/>
      <c r="V142" s="626">
        <f t="shared" si="523"/>
        <v>603976.68807000003</v>
      </c>
      <c r="W142" s="626">
        <f>AA142-E142</f>
        <v>603976.68807000003</v>
      </c>
      <c r="X142" s="31"/>
      <c r="Y142" s="31"/>
      <c r="Z142" s="626">
        <f t="shared" si="521"/>
        <v>603976.68807000003</v>
      </c>
      <c r="AA142" s="626">
        <v>603976.68807000003</v>
      </c>
      <c r="AB142" s="31"/>
      <c r="AC142" s="31"/>
      <c r="AD142" s="31"/>
      <c r="AE142" s="166">
        <f t="shared" si="525"/>
        <v>0</v>
      </c>
      <c r="AF142" s="699" t="e">
        <f t="shared" si="508"/>
        <v>#DIV/0!</v>
      </c>
      <c r="AG142" s="166">
        <v>0</v>
      </c>
      <c r="AH142" s="699" t="e">
        <f t="shared" si="509"/>
        <v>#DIV/0!</v>
      </c>
      <c r="AI142" s="626"/>
      <c r="AJ142" s="687"/>
      <c r="AK142" s="626"/>
      <c r="AL142" s="687"/>
      <c r="AM142" s="31"/>
      <c r="AN142" s="31"/>
      <c r="AO142" s="31"/>
      <c r="AP142" s="626">
        <f>AX142-AK142</f>
        <v>0</v>
      </c>
      <c r="AQ142" s="687"/>
      <c r="AR142" s="166">
        <f t="shared" si="526"/>
        <v>0</v>
      </c>
      <c r="AS142" s="699" t="e">
        <f t="shared" si="510"/>
        <v>#DIV/0!</v>
      </c>
      <c r="AT142" s="166">
        <v>0</v>
      </c>
      <c r="AU142" s="699" t="e">
        <f t="shared" si="511"/>
        <v>#DIV/0!</v>
      </c>
      <c r="AV142" s="626"/>
      <c r="AW142" s="699" t="e">
        <f t="shared" si="512"/>
        <v>#DIV/0!</v>
      </c>
      <c r="AX142" s="166"/>
      <c r="AY142" s="699" t="e">
        <f t="shared" si="513"/>
        <v>#DIV/0!</v>
      </c>
      <c r="AZ142" s="31"/>
      <c r="BA142" s="699"/>
      <c r="BB142" s="31"/>
      <c r="BC142" s="31"/>
      <c r="BD142" s="31"/>
      <c r="BE142" s="626">
        <f t="shared" si="527"/>
        <v>0</v>
      </c>
      <c r="BF142" s="626">
        <v>0</v>
      </c>
      <c r="BG142" s="626"/>
      <c r="BH142" s="31"/>
      <c r="BI142" s="31"/>
      <c r="BJ142" s="626">
        <f t="shared" si="501"/>
        <v>0</v>
      </c>
      <c r="BK142" s="626"/>
      <c r="BL142" s="31"/>
      <c r="BM142" s="31"/>
      <c r="BN142" s="626">
        <f t="shared" si="502"/>
        <v>0</v>
      </c>
      <c r="BO142" s="626"/>
      <c r="BP142" s="626"/>
      <c r="BQ142" s="626"/>
      <c r="BR142" s="31"/>
      <c r="BS142" s="31"/>
      <c r="BT142" s="626">
        <f>BX142-BG142</f>
        <v>0</v>
      </c>
      <c r="BU142" s="626">
        <f t="shared" si="528"/>
        <v>0</v>
      </c>
      <c r="BV142" s="435">
        <v>0</v>
      </c>
      <c r="BW142" s="522"/>
      <c r="BX142" s="435">
        <v>0</v>
      </c>
      <c r="BY142" s="31"/>
      <c r="BZ142" s="31"/>
      <c r="CE142" s="699" t="e">
        <f t="shared" si="514"/>
        <v>#DIV/0!</v>
      </c>
    </row>
    <row r="143" spans="2:83" s="50" customFormat="1" ht="114" hidden="1" customHeight="1" x14ac:dyDescent="0.25">
      <c r="B143" s="200" t="s">
        <v>10</v>
      </c>
      <c r="C143" s="97" t="s">
        <v>46</v>
      </c>
      <c r="D143" s="166"/>
      <c r="E143" s="166"/>
      <c r="F143" s="166"/>
      <c r="G143" s="166"/>
      <c r="H143" s="236"/>
      <c r="I143" s="236"/>
      <c r="J143" s="166"/>
      <c r="K143" s="166"/>
      <c r="L143" s="699" t="e">
        <f t="shared" si="507"/>
        <v>#DIV/0!</v>
      </c>
      <c r="M143" s="166"/>
      <c r="N143" s="772" t="e">
        <f t="shared" si="515"/>
        <v>#DIV/0!</v>
      </c>
      <c r="O143" s="626"/>
      <c r="P143" s="687"/>
      <c r="Q143" s="626"/>
      <c r="R143" s="687"/>
      <c r="S143" s="31"/>
      <c r="T143" s="31"/>
      <c r="U143" s="31"/>
      <c r="V143" s="285">
        <f t="shared" si="523"/>
        <v>0</v>
      </c>
      <c r="W143" s="31"/>
      <c r="X143" s="31"/>
      <c r="Y143" s="31"/>
      <c r="Z143" s="626">
        <f t="shared" si="521"/>
        <v>0</v>
      </c>
      <c r="AA143" s="626">
        <f t="shared" ref="AA143:AA150" si="529">E143</f>
        <v>0</v>
      </c>
      <c r="AB143" s="31"/>
      <c r="AC143" s="31"/>
      <c r="AD143" s="31"/>
      <c r="AE143" s="166"/>
      <c r="AF143" s="699" t="e">
        <f t="shared" si="508"/>
        <v>#DIV/0!</v>
      </c>
      <c r="AG143" s="166"/>
      <c r="AH143" s="699" t="e">
        <f t="shared" si="509"/>
        <v>#DIV/0!</v>
      </c>
      <c r="AI143" s="626"/>
      <c r="AJ143" s="687"/>
      <c r="AK143" s="626"/>
      <c r="AL143" s="687"/>
      <c r="AM143" s="31"/>
      <c r="AN143" s="31"/>
      <c r="AO143" s="31"/>
      <c r="AP143" s="626"/>
      <c r="AQ143" s="687"/>
      <c r="AR143" s="166"/>
      <c r="AS143" s="699" t="e">
        <f t="shared" si="510"/>
        <v>#DIV/0!</v>
      </c>
      <c r="AT143" s="166"/>
      <c r="AU143" s="699" t="e">
        <f t="shared" si="511"/>
        <v>#DIV/0!</v>
      </c>
      <c r="AV143" s="626"/>
      <c r="AW143" s="699" t="e">
        <f t="shared" si="512"/>
        <v>#DIV/0!</v>
      </c>
      <c r="AX143" s="166"/>
      <c r="AY143" s="699" t="e">
        <f t="shared" si="513"/>
        <v>#DIV/0!</v>
      </c>
      <c r="AZ143" s="31"/>
      <c r="BA143" s="699"/>
      <c r="BB143" s="31"/>
      <c r="BC143" s="31"/>
      <c r="BD143" s="31"/>
      <c r="BE143" s="626"/>
      <c r="BF143" s="626"/>
      <c r="BG143" s="626"/>
      <c r="BH143" s="31"/>
      <c r="BI143" s="31"/>
      <c r="BJ143" s="626">
        <f t="shared" si="501"/>
        <v>0</v>
      </c>
      <c r="BK143" s="626"/>
      <c r="BL143" s="31"/>
      <c r="BM143" s="31"/>
      <c r="BN143" s="626">
        <f t="shared" si="502"/>
        <v>0</v>
      </c>
      <c r="BO143" s="626"/>
      <c r="BP143" s="626"/>
      <c r="BQ143" s="626"/>
      <c r="BR143" s="31"/>
      <c r="BS143" s="31"/>
      <c r="BT143" s="626"/>
      <c r="BU143" s="626"/>
      <c r="BV143" s="435"/>
      <c r="BW143" s="522"/>
      <c r="BX143" s="435"/>
      <c r="BY143" s="31"/>
      <c r="BZ143" s="31"/>
      <c r="CE143" s="699" t="e">
        <f t="shared" si="514"/>
        <v>#DIV/0!</v>
      </c>
    </row>
    <row r="144" spans="2:83" s="150" customFormat="1" ht="54" hidden="1" customHeight="1" x14ac:dyDescent="0.25">
      <c r="B144" s="210"/>
      <c r="C144" s="101" t="s">
        <v>32</v>
      </c>
      <c r="D144" s="176"/>
      <c r="E144" s="176"/>
      <c r="F144" s="176"/>
      <c r="G144" s="176"/>
      <c r="H144" s="872"/>
      <c r="I144" s="872"/>
      <c r="J144" s="176"/>
      <c r="K144" s="166"/>
      <c r="L144" s="699" t="e">
        <f t="shared" si="507"/>
        <v>#DIV/0!</v>
      </c>
      <c r="M144" s="176"/>
      <c r="N144" s="772" t="e">
        <f t="shared" si="515"/>
        <v>#DIV/0!</v>
      </c>
      <c r="O144" s="627"/>
      <c r="P144" s="687"/>
      <c r="Q144" s="627"/>
      <c r="R144" s="687"/>
      <c r="S144" s="73"/>
      <c r="T144" s="31"/>
      <c r="U144" s="73"/>
      <c r="V144" s="285">
        <f t="shared" si="523"/>
        <v>0</v>
      </c>
      <c r="W144" s="73"/>
      <c r="X144" s="73"/>
      <c r="Y144" s="73"/>
      <c r="Z144" s="627">
        <f t="shared" si="521"/>
        <v>0</v>
      </c>
      <c r="AA144" s="627">
        <f t="shared" si="529"/>
        <v>0</v>
      </c>
      <c r="AB144" s="73"/>
      <c r="AC144" s="73"/>
      <c r="AD144" s="31"/>
      <c r="AE144" s="166"/>
      <c r="AF144" s="699" t="e">
        <f t="shared" si="508"/>
        <v>#DIV/0!</v>
      </c>
      <c r="AG144" s="176"/>
      <c r="AH144" s="699" t="e">
        <f t="shared" si="509"/>
        <v>#DIV/0!</v>
      </c>
      <c r="AI144" s="627"/>
      <c r="AJ144" s="687"/>
      <c r="AK144" s="627"/>
      <c r="AL144" s="687"/>
      <c r="AM144" s="73"/>
      <c r="AN144" s="31"/>
      <c r="AO144" s="73"/>
      <c r="AP144" s="627"/>
      <c r="AQ144" s="687"/>
      <c r="AR144" s="176"/>
      <c r="AS144" s="699" t="e">
        <f t="shared" si="510"/>
        <v>#DIV/0!</v>
      </c>
      <c r="AT144" s="176"/>
      <c r="AU144" s="699" t="e">
        <f t="shared" si="511"/>
        <v>#DIV/0!</v>
      </c>
      <c r="AV144" s="627"/>
      <c r="AW144" s="699" t="e">
        <f t="shared" si="512"/>
        <v>#DIV/0!</v>
      </c>
      <c r="AX144" s="176"/>
      <c r="AY144" s="699" t="e">
        <f t="shared" si="513"/>
        <v>#DIV/0!</v>
      </c>
      <c r="AZ144" s="73"/>
      <c r="BA144" s="699"/>
      <c r="BB144" s="73"/>
      <c r="BC144" s="73"/>
      <c r="BD144" s="73"/>
      <c r="BE144" s="627"/>
      <c r="BF144" s="627"/>
      <c r="BG144" s="627"/>
      <c r="BH144" s="73"/>
      <c r="BI144" s="73"/>
      <c r="BJ144" s="627">
        <f t="shared" si="501"/>
        <v>0</v>
      </c>
      <c r="BK144" s="627"/>
      <c r="BL144" s="73"/>
      <c r="BM144" s="73"/>
      <c r="BN144" s="627">
        <f t="shared" si="502"/>
        <v>0</v>
      </c>
      <c r="BO144" s="627"/>
      <c r="BP144" s="627"/>
      <c r="BQ144" s="627"/>
      <c r="BR144" s="73"/>
      <c r="BS144" s="73"/>
      <c r="BT144" s="627"/>
      <c r="BU144" s="627"/>
      <c r="BV144" s="436"/>
      <c r="BW144" s="520"/>
      <c r="BX144" s="436"/>
      <c r="BY144" s="73"/>
      <c r="BZ144" s="73"/>
      <c r="CE144" s="699" t="e">
        <f t="shared" si="514"/>
        <v>#DIV/0!</v>
      </c>
    </row>
    <row r="145" spans="2:83" s="264" customFormat="1" ht="113.25" hidden="1" customHeight="1" x14ac:dyDescent="0.25">
      <c r="B145" s="261" t="s">
        <v>207</v>
      </c>
      <c r="C145" s="262" t="s">
        <v>256</v>
      </c>
      <c r="D145" s="874"/>
      <c r="E145" s="874"/>
      <c r="F145" s="874"/>
      <c r="G145" s="874"/>
      <c r="H145" s="875"/>
      <c r="I145" s="875"/>
      <c r="J145" s="874"/>
      <c r="K145" s="166"/>
      <c r="L145" s="699" t="e">
        <f t="shared" si="507"/>
        <v>#DIV/0!</v>
      </c>
      <c r="M145" s="874"/>
      <c r="N145" s="772" t="e">
        <f t="shared" si="515"/>
        <v>#DIV/0!</v>
      </c>
      <c r="O145" s="269"/>
      <c r="P145" s="263"/>
      <c r="Q145" s="269"/>
      <c r="R145" s="263"/>
      <c r="S145" s="293"/>
      <c r="T145" s="294"/>
      <c r="U145" s="293"/>
      <c r="V145" s="285">
        <f t="shared" si="523"/>
        <v>0</v>
      </c>
      <c r="W145" s="293"/>
      <c r="X145" s="293"/>
      <c r="Y145" s="293"/>
      <c r="Z145" s="269">
        <f t="shared" si="521"/>
        <v>0</v>
      </c>
      <c r="AA145" s="269">
        <f t="shared" si="529"/>
        <v>0</v>
      </c>
      <c r="AB145" s="293"/>
      <c r="AC145" s="293"/>
      <c r="AD145" s="294"/>
      <c r="AE145" s="166"/>
      <c r="AF145" s="699" t="e">
        <f t="shared" si="508"/>
        <v>#DIV/0!</v>
      </c>
      <c r="AG145" s="874"/>
      <c r="AH145" s="699" t="e">
        <f t="shared" si="509"/>
        <v>#DIV/0!</v>
      </c>
      <c r="AI145" s="269"/>
      <c r="AJ145" s="263"/>
      <c r="AK145" s="269"/>
      <c r="AL145" s="263"/>
      <c r="AM145" s="293"/>
      <c r="AN145" s="294"/>
      <c r="AO145" s="293"/>
      <c r="AP145" s="269"/>
      <c r="AQ145" s="263"/>
      <c r="AR145" s="176"/>
      <c r="AS145" s="699" t="e">
        <f t="shared" si="510"/>
        <v>#DIV/0!</v>
      </c>
      <c r="AT145" s="176"/>
      <c r="AU145" s="699" t="e">
        <f t="shared" si="511"/>
        <v>#DIV/0!</v>
      </c>
      <c r="AV145" s="627"/>
      <c r="AW145" s="699" t="e">
        <f t="shared" si="512"/>
        <v>#DIV/0!</v>
      </c>
      <c r="AX145" s="874"/>
      <c r="AY145" s="699" t="e">
        <f t="shared" si="513"/>
        <v>#DIV/0!</v>
      </c>
      <c r="AZ145" s="293"/>
      <c r="BA145" s="699"/>
      <c r="BB145" s="293"/>
      <c r="BC145" s="293"/>
      <c r="BD145" s="293"/>
      <c r="BE145" s="627"/>
      <c r="BF145" s="269"/>
      <c r="BG145" s="269"/>
      <c r="BH145" s="293"/>
      <c r="BI145" s="293"/>
      <c r="BJ145" s="269">
        <f t="shared" si="501"/>
        <v>0</v>
      </c>
      <c r="BK145" s="269"/>
      <c r="BL145" s="293"/>
      <c r="BM145" s="293"/>
      <c r="BN145" s="269">
        <f t="shared" si="502"/>
        <v>0</v>
      </c>
      <c r="BO145" s="269"/>
      <c r="BP145" s="269"/>
      <c r="BQ145" s="269"/>
      <c r="BR145" s="293"/>
      <c r="BS145" s="293"/>
      <c r="BT145" s="269"/>
      <c r="BU145" s="627"/>
      <c r="BV145" s="269"/>
      <c r="BW145" s="269"/>
      <c r="BX145" s="269"/>
      <c r="BY145" s="293"/>
      <c r="BZ145" s="293"/>
      <c r="CE145" s="699" t="e">
        <f t="shared" si="514"/>
        <v>#DIV/0!</v>
      </c>
    </row>
    <row r="146" spans="2:83" s="264" customFormat="1" ht="54" hidden="1" customHeight="1" x14ac:dyDescent="0.25">
      <c r="B146" s="261"/>
      <c r="C146" s="265" t="s">
        <v>257</v>
      </c>
      <c r="D146" s="874"/>
      <c r="E146" s="874"/>
      <c r="F146" s="874"/>
      <c r="G146" s="874"/>
      <c r="H146" s="875"/>
      <c r="I146" s="875"/>
      <c r="J146" s="874"/>
      <c r="K146" s="166"/>
      <c r="L146" s="699" t="e">
        <f t="shared" si="507"/>
        <v>#DIV/0!</v>
      </c>
      <c r="M146" s="874"/>
      <c r="N146" s="772" t="e">
        <f t="shared" si="515"/>
        <v>#DIV/0!</v>
      </c>
      <c r="O146" s="269"/>
      <c r="P146" s="263"/>
      <c r="Q146" s="269"/>
      <c r="R146" s="263"/>
      <c r="S146" s="293"/>
      <c r="T146" s="294"/>
      <c r="U146" s="293"/>
      <c r="V146" s="285">
        <f t="shared" si="523"/>
        <v>0</v>
      </c>
      <c r="W146" s="293"/>
      <c r="X146" s="293"/>
      <c r="Y146" s="293"/>
      <c r="Z146" s="269">
        <f t="shared" si="521"/>
        <v>0</v>
      </c>
      <c r="AA146" s="269">
        <f t="shared" si="529"/>
        <v>0</v>
      </c>
      <c r="AB146" s="293"/>
      <c r="AC146" s="293"/>
      <c r="AD146" s="294"/>
      <c r="AE146" s="166"/>
      <c r="AF146" s="699" t="e">
        <f t="shared" si="508"/>
        <v>#DIV/0!</v>
      </c>
      <c r="AG146" s="874"/>
      <c r="AH146" s="699" t="e">
        <f t="shared" si="509"/>
        <v>#DIV/0!</v>
      </c>
      <c r="AI146" s="269"/>
      <c r="AJ146" s="263"/>
      <c r="AK146" s="269"/>
      <c r="AL146" s="263"/>
      <c r="AM146" s="293"/>
      <c r="AN146" s="294"/>
      <c r="AO146" s="293"/>
      <c r="AP146" s="269"/>
      <c r="AQ146" s="263"/>
      <c r="AR146" s="176"/>
      <c r="AS146" s="699" t="e">
        <f t="shared" si="510"/>
        <v>#DIV/0!</v>
      </c>
      <c r="AT146" s="176"/>
      <c r="AU146" s="699" t="e">
        <f t="shared" si="511"/>
        <v>#DIV/0!</v>
      </c>
      <c r="AV146" s="627"/>
      <c r="AW146" s="699" t="e">
        <f t="shared" si="512"/>
        <v>#DIV/0!</v>
      </c>
      <c r="AX146" s="874"/>
      <c r="AY146" s="699" t="e">
        <f t="shared" si="513"/>
        <v>#DIV/0!</v>
      </c>
      <c r="AZ146" s="293"/>
      <c r="BA146" s="699"/>
      <c r="BB146" s="293"/>
      <c r="BC146" s="293"/>
      <c r="BD146" s="293"/>
      <c r="BE146" s="627"/>
      <c r="BF146" s="269"/>
      <c r="BG146" s="269"/>
      <c r="BH146" s="293"/>
      <c r="BI146" s="293"/>
      <c r="BJ146" s="269">
        <f t="shared" si="501"/>
        <v>0</v>
      </c>
      <c r="BK146" s="269"/>
      <c r="BL146" s="293"/>
      <c r="BM146" s="293"/>
      <c r="BN146" s="269">
        <f t="shared" si="502"/>
        <v>0</v>
      </c>
      <c r="BO146" s="269"/>
      <c r="BP146" s="269"/>
      <c r="BQ146" s="269"/>
      <c r="BR146" s="293"/>
      <c r="BS146" s="293"/>
      <c r="BT146" s="269"/>
      <c r="BU146" s="627"/>
      <c r="BV146" s="269"/>
      <c r="BW146" s="269"/>
      <c r="BX146" s="269"/>
      <c r="BY146" s="293"/>
      <c r="BZ146" s="293"/>
      <c r="CE146" s="699" t="e">
        <f t="shared" si="514"/>
        <v>#DIV/0!</v>
      </c>
    </row>
    <row r="147" spans="2:83" s="264" customFormat="1" ht="54" hidden="1" customHeight="1" x14ac:dyDescent="0.25">
      <c r="B147" s="266" t="s">
        <v>34</v>
      </c>
      <c r="C147" s="267" t="s">
        <v>249</v>
      </c>
      <c r="D147" s="874"/>
      <c r="E147" s="874"/>
      <c r="F147" s="874"/>
      <c r="G147" s="874"/>
      <c r="H147" s="875"/>
      <c r="I147" s="875"/>
      <c r="J147" s="874"/>
      <c r="K147" s="166"/>
      <c r="L147" s="699" t="e">
        <f t="shared" si="507"/>
        <v>#DIV/0!</v>
      </c>
      <c r="M147" s="874"/>
      <c r="N147" s="772" t="e">
        <f t="shared" si="515"/>
        <v>#DIV/0!</v>
      </c>
      <c r="O147" s="269"/>
      <c r="P147" s="263"/>
      <c r="Q147" s="269"/>
      <c r="R147" s="263"/>
      <c r="S147" s="293"/>
      <c r="T147" s="294"/>
      <c r="U147" s="293"/>
      <c r="V147" s="285">
        <f t="shared" si="523"/>
        <v>0</v>
      </c>
      <c r="W147" s="293"/>
      <c r="X147" s="293"/>
      <c r="Y147" s="293"/>
      <c r="Z147" s="269">
        <f t="shared" si="521"/>
        <v>0</v>
      </c>
      <c r="AA147" s="269">
        <f t="shared" si="529"/>
        <v>0</v>
      </c>
      <c r="AB147" s="293"/>
      <c r="AC147" s="293"/>
      <c r="AD147" s="294"/>
      <c r="AE147" s="166"/>
      <c r="AF147" s="699" t="e">
        <f t="shared" si="508"/>
        <v>#DIV/0!</v>
      </c>
      <c r="AG147" s="874"/>
      <c r="AH147" s="699" t="e">
        <f t="shared" si="509"/>
        <v>#DIV/0!</v>
      </c>
      <c r="AI147" s="269"/>
      <c r="AJ147" s="263"/>
      <c r="AK147" s="269"/>
      <c r="AL147" s="263"/>
      <c r="AM147" s="293"/>
      <c r="AN147" s="294"/>
      <c r="AO147" s="293"/>
      <c r="AP147" s="269"/>
      <c r="AQ147" s="263"/>
      <c r="AR147" s="176"/>
      <c r="AS147" s="699" t="e">
        <f t="shared" si="510"/>
        <v>#DIV/0!</v>
      </c>
      <c r="AT147" s="176"/>
      <c r="AU147" s="699" t="e">
        <f t="shared" si="511"/>
        <v>#DIV/0!</v>
      </c>
      <c r="AV147" s="627"/>
      <c r="AW147" s="699" t="e">
        <f t="shared" si="512"/>
        <v>#DIV/0!</v>
      </c>
      <c r="AX147" s="874"/>
      <c r="AY147" s="699" t="e">
        <f t="shared" si="513"/>
        <v>#DIV/0!</v>
      </c>
      <c r="AZ147" s="293"/>
      <c r="BA147" s="699"/>
      <c r="BB147" s="293"/>
      <c r="BC147" s="293"/>
      <c r="BD147" s="293"/>
      <c r="BE147" s="627"/>
      <c r="BF147" s="269"/>
      <c r="BG147" s="269"/>
      <c r="BH147" s="293"/>
      <c r="BI147" s="293"/>
      <c r="BJ147" s="269">
        <f t="shared" si="501"/>
        <v>0</v>
      </c>
      <c r="BK147" s="269"/>
      <c r="BL147" s="293"/>
      <c r="BM147" s="293"/>
      <c r="BN147" s="269">
        <f t="shared" si="502"/>
        <v>0</v>
      </c>
      <c r="BO147" s="269"/>
      <c r="BP147" s="269"/>
      <c r="BQ147" s="269"/>
      <c r="BR147" s="293"/>
      <c r="BS147" s="293"/>
      <c r="BT147" s="269"/>
      <c r="BU147" s="627"/>
      <c r="BV147" s="269"/>
      <c r="BW147" s="269"/>
      <c r="BX147" s="269"/>
      <c r="BY147" s="293"/>
      <c r="BZ147" s="293"/>
      <c r="CE147" s="699" t="e">
        <f t="shared" si="514"/>
        <v>#DIV/0!</v>
      </c>
    </row>
    <row r="148" spans="2:83" s="264" customFormat="1" ht="54" hidden="1" customHeight="1" x14ac:dyDescent="0.25">
      <c r="B148" s="268"/>
      <c r="C148" s="265" t="s">
        <v>250</v>
      </c>
      <c r="D148" s="874"/>
      <c r="E148" s="874"/>
      <c r="F148" s="874"/>
      <c r="G148" s="874"/>
      <c r="H148" s="875"/>
      <c r="I148" s="875"/>
      <c r="J148" s="874"/>
      <c r="K148" s="166"/>
      <c r="L148" s="699" t="e">
        <f t="shared" si="507"/>
        <v>#DIV/0!</v>
      </c>
      <c r="M148" s="874"/>
      <c r="N148" s="772" t="e">
        <f t="shared" si="515"/>
        <v>#DIV/0!</v>
      </c>
      <c r="O148" s="269"/>
      <c r="P148" s="263"/>
      <c r="Q148" s="269"/>
      <c r="R148" s="263"/>
      <c r="S148" s="293"/>
      <c r="T148" s="294"/>
      <c r="U148" s="293"/>
      <c r="V148" s="285">
        <f t="shared" si="523"/>
        <v>0</v>
      </c>
      <c r="W148" s="293"/>
      <c r="X148" s="293"/>
      <c r="Y148" s="293"/>
      <c r="Z148" s="269">
        <f t="shared" si="521"/>
        <v>0</v>
      </c>
      <c r="AA148" s="269">
        <f t="shared" si="529"/>
        <v>0</v>
      </c>
      <c r="AB148" s="293"/>
      <c r="AC148" s="293"/>
      <c r="AD148" s="294"/>
      <c r="AE148" s="166"/>
      <c r="AF148" s="699" t="e">
        <f t="shared" si="508"/>
        <v>#DIV/0!</v>
      </c>
      <c r="AG148" s="874"/>
      <c r="AH148" s="699" t="e">
        <f t="shared" si="509"/>
        <v>#DIV/0!</v>
      </c>
      <c r="AI148" s="269"/>
      <c r="AJ148" s="263"/>
      <c r="AK148" s="269"/>
      <c r="AL148" s="263"/>
      <c r="AM148" s="293"/>
      <c r="AN148" s="294"/>
      <c r="AO148" s="293"/>
      <c r="AP148" s="269"/>
      <c r="AQ148" s="263"/>
      <c r="AR148" s="176"/>
      <c r="AS148" s="699" t="e">
        <f t="shared" si="510"/>
        <v>#DIV/0!</v>
      </c>
      <c r="AT148" s="176"/>
      <c r="AU148" s="699" t="e">
        <f t="shared" si="511"/>
        <v>#DIV/0!</v>
      </c>
      <c r="AV148" s="627"/>
      <c r="AW148" s="699" t="e">
        <f t="shared" si="512"/>
        <v>#DIV/0!</v>
      </c>
      <c r="AX148" s="874"/>
      <c r="AY148" s="699" t="e">
        <f t="shared" si="513"/>
        <v>#DIV/0!</v>
      </c>
      <c r="AZ148" s="293"/>
      <c r="BA148" s="699"/>
      <c r="BB148" s="293"/>
      <c r="BC148" s="293"/>
      <c r="BD148" s="293"/>
      <c r="BE148" s="627"/>
      <c r="BF148" s="269"/>
      <c r="BG148" s="269"/>
      <c r="BH148" s="293"/>
      <c r="BI148" s="293"/>
      <c r="BJ148" s="269">
        <f t="shared" si="501"/>
        <v>0</v>
      </c>
      <c r="BK148" s="269"/>
      <c r="BL148" s="293"/>
      <c r="BM148" s="293"/>
      <c r="BN148" s="269">
        <f t="shared" si="502"/>
        <v>0</v>
      </c>
      <c r="BO148" s="269"/>
      <c r="BP148" s="269"/>
      <c r="BQ148" s="269"/>
      <c r="BR148" s="293"/>
      <c r="BS148" s="293"/>
      <c r="BT148" s="269"/>
      <c r="BU148" s="627"/>
      <c r="BV148" s="269"/>
      <c r="BW148" s="269"/>
      <c r="BX148" s="269"/>
      <c r="BY148" s="293"/>
      <c r="BZ148" s="293"/>
      <c r="CE148" s="699" t="e">
        <f t="shared" si="514"/>
        <v>#DIV/0!</v>
      </c>
    </row>
    <row r="149" spans="2:83" s="271" customFormat="1" ht="54" hidden="1" customHeight="1" x14ac:dyDescent="0.25">
      <c r="B149" s="266" t="s">
        <v>63</v>
      </c>
      <c r="C149" s="270" t="s">
        <v>46</v>
      </c>
      <c r="D149" s="876"/>
      <c r="E149" s="876"/>
      <c r="F149" s="876"/>
      <c r="G149" s="876"/>
      <c r="H149" s="877"/>
      <c r="I149" s="877"/>
      <c r="J149" s="876"/>
      <c r="K149" s="166"/>
      <c r="L149" s="699" t="e">
        <f t="shared" si="507"/>
        <v>#DIV/0!</v>
      </c>
      <c r="M149" s="876"/>
      <c r="N149" s="772" t="e">
        <f t="shared" si="515"/>
        <v>#DIV/0!</v>
      </c>
      <c r="O149" s="263"/>
      <c r="P149" s="263"/>
      <c r="Q149" s="263"/>
      <c r="R149" s="263"/>
      <c r="S149" s="294"/>
      <c r="T149" s="294"/>
      <c r="U149" s="294"/>
      <c r="V149" s="285">
        <f t="shared" si="523"/>
        <v>0</v>
      </c>
      <c r="W149" s="294"/>
      <c r="X149" s="294"/>
      <c r="Y149" s="294"/>
      <c r="Z149" s="263">
        <f t="shared" si="521"/>
        <v>0</v>
      </c>
      <c r="AA149" s="263">
        <f t="shared" si="529"/>
        <v>0</v>
      </c>
      <c r="AB149" s="294"/>
      <c r="AC149" s="294"/>
      <c r="AD149" s="294"/>
      <c r="AE149" s="166"/>
      <c r="AF149" s="699" t="e">
        <f t="shared" si="508"/>
        <v>#DIV/0!</v>
      </c>
      <c r="AG149" s="876"/>
      <c r="AH149" s="699" t="e">
        <f t="shared" si="509"/>
        <v>#DIV/0!</v>
      </c>
      <c r="AI149" s="263"/>
      <c r="AJ149" s="263"/>
      <c r="AK149" s="263"/>
      <c r="AL149" s="263"/>
      <c r="AM149" s="294"/>
      <c r="AN149" s="294"/>
      <c r="AO149" s="294"/>
      <c r="AP149" s="263"/>
      <c r="AQ149" s="263"/>
      <c r="AR149" s="166"/>
      <c r="AS149" s="699" t="e">
        <f t="shared" si="510"/>
        <v>#DIV/0!</v>
      </c>
      <c r="AT149" s="166"/>
      <c r="AU149" s="699" t="e">
        <f t="shared" si="511"/>
        <v>#DIV/0!</v>
      </c>
      <c r="AV149" s="626"/>
      <c r="AW149" s="699" t="e">
        <f t="shared" si="512"/>
        <v>#DIV/0!</v>
      </c>
      <c r="AX149" s="876"/>
      <c r="AY149" s="699" t="e">
        <f t="shared" si="513"/>
        <v>#DIV/0!</v>
      </c>
      <c r="AZ149" s="294"/>
      <c r="BA149" s="699"/>
      <c r="BB149" s="294"/>
      <c r="BC149" s="294"/>
      <c r="BD149" s="294"/>
      <c r="BE149" s="626"/>
      <c r="BF149" s="263"/>
      <c r="BG149" s="263"/>
      <c r="BH149" s="294"/>
      <c r="BI149" s="294"/>
      <c r="BJ149" s="263">
        <f t="shared" si="501"/>
        <v>0</v>
      </c>
      <c r="BK149" s="263"/>
      <c r="BL149" s="294"/>
      <c r="BM149" s="294"/>
      <c r="BN149" s="263">
        <f t="shared" si="502"/>
        <v>0</v>
      </c>
      <c r="BO149" s="263"/>
      <c r="BP149" s="263"/>
      <c r="BQ149" s="263"/>
      <c r="BR149" s="294"/>
      <c r="BS149" s="294"/>
      <c r="BT149" s="263"/>
      <c r="BU149" s="626"/>
      <c r="BV149" s="263"/>
      <c r="BW149" s="263"/>
      <c r="BX149" s="263"/>
      <c r="BY149" s="294"/>
      <c r="BZ149" s="294"/>
      <c r="CE149" s="699" t="e">
        <f t="shared" si="514"/>
        <v>#DIV/0!</v>
      </c>
    </row>
    <row r="150" spans="2:83" s="271" customFormat="1" ht="54" hidden="1" customHeight="1" x14ac:dyDescent="0.25">
      <c r="B150" s="268"/>
      <c r="C150" s="265" t="s">
        <v>250</v>
      </c>
      <c r="D150" s="876"/>
      <c r="E150" s="876"/>
      <c r="F150" s="876"/>
      <c r="G150" s="876"/>
      <c r="H150" s="877"/>
      <c r="I150" s="877"/>
      <c r="J150" s="876"/>
      <c r="K150" s="166"/>
      <c r="L150" s="699" t="e">
        <f t="shared" si="507"/>
        <v>#DIV/0!</v>
      </c>
      <c r="M150" s="876"/>
      <c r="N150" s="772" t="e">
        <f t="shared" si="515"/>
        <v>#DIV/0!</v>
      </c>
      <c r="O150" s="263"/>
      <c r="P150" s="263"/>
      <c r="Q150" s="263"/>
      <c r="R150" s="263"/>
      <c r="S150" s="294"/>
      <c r="T150" s="294"/>
      <c r="U150" s="294"/>
      <c r="V150" s="285">
        <f t="shared" si="523"/>
        <v>0</v>
      </c>
      <c r="W150" s="294"/>
      <c r="X150" s="294"/>
      <c r="Y150" s="294"/>
      <c r="Z150" s="263">
        <f t="shared" si="521"/>
        <v>0</v>
      </c>
      <c r="AA150" s="263">
        <f t="shared" si="529"/>
        <v>0</v>
      </c>
      <c r="AB150" s="294"/>
      <c r="AC150" s="294"/>
      <c r="AD150" s="294"/>
      <c r="AE150" s="166"/>
      <c r="AF150" s="699" t="e">
        <f t="shared" si="508"/>
        <v>#DIV/0!</v>
      </c>
      <c r="AG150" s="876"/>
      <c r="AH150" s="699" t="e">
        <f t="shared" si="509"/>
        <v>#DIV/0!</v>
      </c>
      <c r="AI150" s="263"/>
      <c r="AJ150" s="263"/>
      <c r="AK150" s="263"/>
      <c r="AL150" s="263"/>
      <c r="AM150" s="294"/>
      <c r="AN150" s="294"/>
      <c r="AO150" s="294"/>
      <c r="AP150" s="263"/>
      <c r="AQ150" s="263"/>
      <c r="AR150" s="166"/>
      <c r="AS150" s="699" t="e">
        <f t="shared" si="510"/>
        <v>#DIV/0!</v>
      </c>
      <c r="AT150" s="166"/>
      <c r="AU150" s="699" t="e">
        <f t="shared" si="511"/>
        <v>#DIV/0!</v>
      </c>
      <c r="AV150" s="626"/>
      <c r="AW150" s="699" t="e">
        <f t="shared" si="512"/>
        <v>#DIV/0!</v>
      </c>
      <c r="AX150" s="876"/>
      <c r="AY150" s="699" t="e">
        <f t="shared" si="513"/>
        <v>#DIV/0!</v>
      </c>
      <c r="AZ150" s="294"/>
      <c r="BA150" s="699"/>
      <c r="BB150" s="294"/>
      <c r="BC150" s="294"/>
      <c r="BD150" s="294"/>
      <c r="BE150" s="626"/>
      <c r="BF150" s="263"/>
      <c r="BG150" s="263"/>
      <c r="BH150" s="294"/>
      <c r="BI150" s="294"/>
      <c r="BJ150" s="263">
        <f t="shared" si="501"/>
        <v>0</v>
      </c>
      <c r="BK150" s="263"/>
      <c r="BL150" s="294"/>
      <c r="BM150" s="294"/>
      <c r="BN150" s="263">
        <f t="shared" si="502"/>
        <v>0</v>
      </c>
      <c r="BO150" s="263"/>
      <c r="BP150" s="263"/>
      <c r="BQ150" s="263"/>
      <c r="BR150" s="294"/>
      <c r="BS150" s="294"/>
      <c r="BT150" s="263"/>
      <c r="BU150" s="626"/>
      <c r="BV150" s="263"/>
      <c r="BW150" s="263"/>
      <c r="BX150" s="263"/>
      <c r="BY150" s="294"/>
      <c r="BZ150" s="294"/>
      <c r="CE150" s="699" t="e">
        <f t="shared" si="514"/>
        <v>#DIV/0!</v>
      </c>
    </row>
    <row r="151" spans="2:83" s="45" customFormat="1" ht="54" hidden="1" customHeight="1" x14ac:dyDescent="0.25">
      <c r="B151" s="200" t="s">
        <v>207</v>
      </c>
      <c r="C151" s="97" t="s">
        <v>301</v>
      </c>
      <c r="D151" s="166"/>
      <c r="E151" s="166"/>
      <c r="F151" s="166"/>
      <c r="G151" s="166"/>
      <c r="H151" s="236"/>
      <c r="I151" s="236"/>
      <c r="J151" s="166"/>
      <c r="K151" s="166"/>
      <c r="L151" s="699" t="e">
        <f t="shared" si="507"/>
        <v>#DIV/0!</v>
      </c>
      <c r="M151" s="166"/>
      <c r="N151" s="772" t="e">
        <f t="shared" si="515"/>
        <v>#DIV/0!</v>
      </c>
      <c r="O151" s="626"/>
      <c r="P151" s="687"/>
      <c r="Q151" s="626"/>
      <c r="R151" s="687"/>
      <c r="S151" s="31"/>
      <c r="T151" s="31"/>
      <c r="U151" s="31"/>
      <c r="V151" s="285"/>
      <c r="W151" s="31"/>
      <c r="X151" s="31"/>
      <c r="Y151" s="31"/>
      <c r="Z151" s="626"/>
      <c r="AA151" s="626"/>
      <c r="AB151" s="31"/>
      <c r="AC151" s="31"/>
      <c r="AD151" s="31"/>
      <c r="AE151" s="166"/>
      <c r="AF151" s="699" t="e">
        <f t="shared" si="508"/>
        <v>#DIV/0!</v>
      </c>
      <c r="AG151" s="166"/>
      <c r="AH151" s="699" t="e">
        <f t="shared" si="509"/>
        <v>#DIV/0!</v>
      </c>
      <c r="AI151" s="626"/>
      <c r="AJ151" s="687"/>
      <c r="AK151" s="626"/>
      <c r="AL151" s="687"/>
      <c r="AM151" s="31"/>
      <c r="AN151" s="31"/>
      <c r="AO151" s="31"/>
      <c r="AP151" s="626"/>
      <c r="AQ151" s="687"/>
      <c r="AR151" s="166"/>
      <c r="AS151" s="699" t="e">
        <f t="shared" si="510"/>
        <v>#DIV/0!</v>
      </c>
      <c r="AT151" s="166"/>
      <c r="AU151" s="699" t="e">
        <f t="shared" si="511"/>
        <v>#DIV/0!</v>
      </c>
      <c r="AV151" s="626"/>
      <c r="AW151" s="699" t="e">
        <f t="shared" si="512"/>
        <v>#DIV/0!</v>
      </c>
      <c r="AX151" s="166"/>
      <c r="AY151" s="699" t="e">
        <f t="shared" si="513"/>
        <v>#DIV/0!</v>
      </c>
      <c r="AZ151" s="31"/>
      <c r="BA151" s="699"/>
      <c r="BB151" s="31"/>
      <c r="BC151" s="31"/>
      <c r="BD151" s="31"/>
      <c r="BE151" s="626"/>
      <c r="BF151" s="626"/>
      <c r="BG151" s="626"/>
      <c r="BH151" s="31"/>
      <c r="BI151" s="31"/>
      <c r="BJ151" s="626"/>
      <c r="BK151" s="626"/>
      <c r="BL151" s="31"/>
      <c r="BM151" s="31"/>
      <c r="BN151" s="626"/>
      <c r="BO151" s="626"/>
      <c r="BP151" s="626"/>
      <c r="BQ151" s="626"/>
      <c r="BR151" s="31"/>
      <c r="BS151" s="31"/>
      <c r="BT151" s="626"/>
      <c r="BU151" s="626"/>
      <c r="BV151" s="435"/>
      <c r="BW151" s="522"/>
      <c r="BX151" s="435"/>
      <c r="BY151" s="31"/>
      <c r="BZ151" s="31"/>
      <c r="CE151" s="699" t="e">
        <f t="shared" si="514"/>
        <v>#DIV/0!</v>
      </c>
    </row>
    <row r="152" spans="2:83" s="463" customFormat="1" ht="52.5" hidden="1" customHeight="1" x14ac:dyDescent="0.25">
      <c r="B152" s="201"/>
      <c r="C152" s="101" t="s">
        <v>32</v>
      </c>
      <c r="D152" s="176">
        <f t="shared" ref="D152:D153" si="530">E152</f>
        <v>0</v>
      </c>
      <c r="E152" s="176"/>
      <c r="F152" s="176"/>
      <c r="G152" s="176"/>
      <c r="H152" s="187"/>
      <c r="I152" s="238"/>
      <c r="J152" s="176"/>
      <c r="K152" s="176">
        <f t="shared" ref="K152:K153" si="531">M152</f>
        <v>0</v>
      </c>
      <c r="L152" s="699" t="e">
        <f t="shared" si="507"/>
        <v>#DIV/0!</v>
      </c>
      <c r="M152" s="176"/>
      <c r="N152" s="772" t="e">
        <f t="shared" si="515"/>
        <v>#DIV/0!</v>
      </c>
      <c r="O152" s="627"/>
      <c r="P152" s="687"/>
      <c r="Q152" s="627"/>
      <c r="R152" s="687"/>
      <c r="S152" s="22"/>
      <c r="T152" s="41"/>
      <c r="U152" s="279"/>
      <c r="V152" s="627">
        <f t="shared" ref="V152:V153" si="532">W152+X152+Y152</f>
        <v>0</v>
      </c>
      <c r="W152" s="627">
        <v>0</v>
      </c>
      <c r="X152" s="102"/>
      <c r="Y152" s="102"/>
      <c r="Z152" s="627">
        <f t="shared" ref="Z152:Z153" si="533">AA152+AB152+AC152</f>
        <v>0</v>
      </c>
      <c r="AA152" s="627">
        <v>0</v>
      </c>
      <c r="AB152" s="22"/>
      <c r="AC152" s="279"/>
      <c r="AD152" s="19"/>
      <c r="AE152" s="176">
        <f t="shared" ref="AE152:AE153" si="534">AG152</f>
        <v>0</v>
      </c>
      <c r="AF152" s="699" t="e">
        <f t="shared" si="508"/>
        <v>#DIV/0!</v>
      </c>
      <c r="AG152" s="176">
        <v>0</v>
      </c>
      <c r="AH152" s="699" t="e">
        <f t="shared" si="509"/>
        <v>#DIV/0!</v>
      </c>
      <c r="AI152" s="627"/>
      <c r="AJ152" s="687"/>
      <c r="AK152" s="627"/>
      <c r="AL152" s="687"/>
      <c r="AM152" s="22"/>
      <c r="AN152" s="41"/>
      <c r="AO152" s="279"/>
      <c r="AP152" s="627"/>
      <c r="AQ152" s="687"/>
      <c r="AR152" s="176">
        <f t="shared" ref="AR152:AR153" si="535">AT152</f>
        <v>0</v>
      </c>
      <c r="AS152" s="699" t="e">
        <f t="shared" si="510"/>
        <v>#DIV/0!</v>
      </c>
      <c r="AT152" s="176">
        <v>0</v>
      </c>
      <c r="AU152" s="699" t="e">
        <f t="shared" si="511"/>
        <v>#DIV/0!</v>
      </c>
      <c r="AV152" s="627"/>
      <c r="AW152" s="699" t="e">
        <f t="shared" si="512"/>
        <v>#DIV/0!</v>
      </c>
      <c r="AX152" s="176"/>
      <c r="AY152" s="699" t="e">
        <f t="shared" si="513"/>
        <v>#DIV/0!</v>
      </c>
      <c r="AZ152" s="22"/>
      <c r="BA152" s="699"/>
      <c r="BB152" s="279"/>
      <c r="BC152" s="22"/>
      <c r="BD152" s="279"/>
      <c r="BE152" s="627">
        <f t="shared" ref="BE152:BE156" si="536">BF152</f>
        <v>0</v>
      </c>
      <c r="BF152" s="627">
        <v>0</v>
      </c>
      <c r="BG152" s="627"/>
      <c r="BH152" s="22"/>
      <c r="BI152" s="279"/>
      <c r="BJ152" s="627">
        <f t="shared" ref="BJ152:BJ194" si="537">BK152+BL152+BM152</f>
        <v>0</v>
      </c>
      <c r="BK152" s="627"/>
      <c r="BL152" s="22"/>
      <c r="BM152" s="279"/>
      <c r="BN152" s="627">
        <f t="shared" ref="BN152:BN213" si="538">BO152+BR152+BS152</f>
        <v>0</v>
      </c>
      <c r="BO152" s="627"/>
      <c r="BP152" s="627"/>
      <c r="BQ152" s="627"/>
      <c r="BR152" s="22"/>
      <c r="BS152" s="279"/>
      <c r="BT152" s="627"/>
      <c r="BU152" s="627">
        <f t="shared" ref="BU152:BU156" si="539">BV152</f>
        <v>0</v>
      </c>
      <c r="BV152" s="443">
        <v>0</v>
      </c>
      <c r="BW152" s="520"/>
      <c r="BX152" s="443"/>
      <c r="BY152" s="22"/>
      <c r="BZ152" s="279"/>
      <c r="CE152" s="699" t="e">
        <f t="shared" si="514"/>
        <v>#DIV/0!</v>
      </c>
    </row>
    <row r="153" spans="2:83" s="50" customFormat="1" ht="54" hidden="1" customHeight="1" x14ac:dyDescent="0.25">
      <c r="B153" s="200"/>
      <c r="C153" s="97" t="s">
        <v>31</v>
      </c>
      <c r="D153" s="166">
        <f t="shared" si="530"/>
        <v>0</v>
      </c>
      <c r="E153" s="166"/>
      <c r="F153" s="166"/>
      <c r="G153" s="166"/>
      <c r="H153" s="236"/>
      <c r="I153" s="236"/>
      <c r="J153" s="166"/>
      <c r="K153" s="166">
        <f t="shared" si="531"/>
        <v>0</v>
      </c>
      <c r="L153" s="699" t="e">
        <f t="shared" si="507"/>
        <v>#DIV/0!</v>
      </c>
      <c r="M153" s="166"/>
      <c r="N153" s="772" t="e">
        <f t="shared" si="515"/>
        <v>#DIV/0!</v>
      </c>
      <c r="O153" s="626"/>
      <c r="P153" s="687"/>
      <c r="Q153" s="626"/>
      <c r="R153" s="687"/>
      <c r="S153" s="31"/>
      <c r="T153" s="31"/>
      <c r="U153" s="31"/>
      <c r="V153" s="626">
        <f t="shared" si="532"/>
        <v>0</v>
      </c>
      <c r="W153" s="626">
        <v>0</v>
      </c>
      <c r="X153" s="31"/>
      <c r="Y153" s="31"/>
      <c r="Z153" s="626">
        <f t="shared" si="533"/>
        <v>0</v>
      </c>
      <c r="AA153" s="626">
        <v>0</v>
      </c>
      <c r="AB153" s="31"/>
      <c r="AC153" s="31"/>
      <c r="AD153" s="31"/>
      <c r="AE153" s="166">
        <f t="shared" si="534"/>
        <v>0</v>
      </c>
      <c r="AF153" s="699" t="e">
        <f t="shared" si="508"/>
        <v>#DIV/0!</v>
      </c>
      <c r="AG153" s="166">
        <v>0</v>
      </c>
      <c r="AH153" s="699" t="e">
        <f t="shared" si="509"/>
        <v>#DIV/0!</v>
      </c>
      <c r="AI153" s="626"/>
      <c r="AJ153" s="687"/>
      <c r="AK153" s="626"/>
      <c r="AL153" s="687"/>
      <c r="AM153" s="31"/>
      <c r="AN153" s="31"/>
      <c r="AO153" s="31"/>
      <c r="AP153" s="626"/>
      <c r="AQ153" s="687"/>
      <c r="AR153" s="166">
        <f t="shared" si="535"/>
        <v>0</v>
      </c>
      <c r="AS153" s="699" t="e">
        <f t="shared" si="510"/>
        <v>#DIV/0!</v>
      </c>
      <c r="AT153" s="166">
        <v>0</v>
      </c>
      <c r="AU153" s="699" t="e">
        <f t="shared" si="511"/>
        <v>#DIV/0!</v>
      </c>
      <c r="AV153" s="626"/>
      <c r="AW153" s="699" t="e">
        <f t="shared" si="512"/>
        <v>#DIV/0!</v>
      </c>
      <c r="AX153" s="166"/>
      <c r="AY153" s="699" t="e">
        <f t="shared" si="513"/>
        <v>#DIV/0!</v>
      </c>
      <c r="AZ153" s="31"/>
      <c r="BA153" s="699"/>
      <c r="BB153" s="31"/>
      <c r="BC153" s="31"/>
      <c r="BD153" s="31"/>
      <c r="BE153" s="626">
        <f t="shared" si="536"/>
        <v>0</v>
      </c>
      <c r="BF153" s="626">
        <v>0</v>
      </c>
      <c r="BG153" s="626"/>
      <c r="BH153" s="31"/>
      <c r="BI153" s="31"/>
      <c r="BJ153" s="626">
        <f t="shared" si="537"/>
        <v>0</v>
      </c>
      <c r="BK153" s="626"/>
      <c r="BL153" s="31"/>
      <c r="BM153" s="31"/>
      <c r="BN153" s="626">
        <f t="shared" si="538"/>
        <v>0</v>
      </c>
      <c r="BO153" s="626"/>
      <c r="BP153" s="626"/>
      <c r="BQ153" s="626"/>
      <c r="BR153" s="31"/>
      <c r="BS153" s="31"/>
      <c r="BT153" s="626"/>
      <c r="BU153" s="626">
        <f t="shared" si="539"/>
        <v>0</v>
      </c>
      <c r="BV153" s="435">
        <v>0</v>
      </c>
      <c r="BW153" s="522"/>
      <c r="BX153" s="435"/>
      <c r="BY153" s="31"/>
      <c r="BZ153" s="31"/>
      <c r="CE153" s="699" t="e">
        <f t="shared" si="514"/>
        <v>#DIV/0!</v>
      </c>
    </row>
    <row r="154" spans="2:83" s="45" customFormat="1" ht="108.75" hidden="1" customHeight="1" x14ac:dyDescent="0.25">
      <c r="B154" s="200" t="s">
        <v>208</v>
      </c>
      <c r="C154" s="124" t="s">
        <v>229</v>
      </c>
      <c r="D154" s="166">
        <f>E154+G154</f>
        <v>0</v>
      </c>
      <c r="E154" s="166">
        <f>E155+E156</f>
        <v>0</v>
      </c>
      <c r="F154" s="166"/>
      <c r="G154" s="166"/>
      <c r="H154" s="871"/>
      <c r="I154" s="239"/>
      <c r="J154" s="166">
        <f>J155+J156</f>
        <v>0</v>
      </c>
      <c r="K154" s="166">
        <f>M154+Q154</f>
        <v>0</v>
      </c>
      <c r="L154" s="699" t="e">
        <f t="shared" si="507"/>
        <v>#DIV/0!</v>
      </c>
      <c r="M154" s="166">
        <f>M155+M156</f>
        <v>0</v>
      </c>
      <c r="N154" s="772" t="e">
        <f t="shared" si="515"/>
        <v>#DIV/0!</v>
      </c>
      <c r="O154" s="626"/>
      <c r="P154" s="687"/>
      <c r="Q154" s="626">
        <f>Q155+Q156</f>
        <v>0</v>
      </c>
      <c r="R154" s="687"/>
      <c r="S154" s="62"/>
      <c r="T154" s="41"/>
      <c r="U154" s="28"/>
      <c r="V154" s="626">
        <f t="shared" si="523"/>
        <v>0</v>
      </c>
      <c r="W154" s="626">
        <f>W155+W156</f>
        <v>0</v>
      </c>
      <c r="X154" s="28"/>
      <c r="Y154" s="28"/>
      <c r="Z154" s="626">
        <f t="shared" si="521"/>
        <v>0</v>
      </c>
      <c r="AA154" s="626">
        <f>AA155+AA156</f>
        <v>0</v>
      </c>
      <c r="AB154" s="62"/>
      <c r="AC154" s="28"/>
      <c r="AD154" s="19"/>
      <c r="AE154" s="166">
        <f t="shared" ref="AE154:AE185" si="540">AG154+AK154+AM154+AO154</f>
        <v>0</v>
      </c>
      <c r="AF154" s="699" t="e">
        <f t="shared" si="508"/>
        <v>#DIV/0!</v>
      </c>
      <c r="AG154" s="166">
        <f>AG155+AG156</f>
        <v>0</v>
      </c>
      <c r="AH154" s="699" t="e">
        <f t="shared" si="509"/>
        <v>#DIV/0!</v>
      </c>
      <c r="AI154" s="626"/>
      <c r="AJ154" s="687"/>
      <c r="AK154" s="626"/>
      <c r="AL154" s="687"/>
      <c r="AM154" s="626">
        <f t="shared" ref="AM154:AO154" si="541">AM155+AM156</f>
        <v>0</v>
      </c>
      <c r="AN154" s="687"/>
      <c r="AO154" s="626">
        <f t="shared" si="541"/>
        <v>0</v>
      </c>
      <c r="AP154" s="626">
        <f>AP155+AP156</f>
        <v>0</v>
      </c>
      <c r="AQ154" s="687"/>
      <c r="AR154" s="166">
        <f t="shared" ref="AR154:AR168" si="542">AT154+AX154+AZ154+BB154</f>
        <v>0</v>
      </c>
      <c r="AS154" s="699" t="e">
        <f t="shared" si="510"/>
        <v>#DIV/0!</v>
      </c>
      <c r="AT154" s="166">
        <f>AT155+AT156</f>
        <v>0</v>
      </c>
      <c r="AU154" s="699" t="e">
        <f t="shared" si="511"/>
        <v>#DIV/0!</v>
      </c>
      <c r="AV154" s="626"/>
      <c r="AW154" s="699" t="e">
        <f t="shared" si="512"/>
        <v>#DIV/0!</v>
      </c>
      <c r="AX154" s="166"/>
      <c r="AY154" s="699" t="e">
        <f t="shared" si="513"/>
        <v>#DIV/0!</v>
      </c>
      <c r="AZ154" s="626">
        <f t="shared" ref="AZ154:BB154" si="543">AZ155+AZ156</f>
        <v>0</v>
      </c>
      <c r="BA154" s="699"/>
      <c r="BB154" s="626">
        <f t="shared" si="543"/>
        <v>0</v>
      </c>
      <c r="BC154" s="62"/>
      <c r="BD154" s="28"/>
      <c r="BE154" s="626">
        <f t="shared" si="536"/>
        <v>0</v>
      </c>
      <c r="BF154" s="626">
        <f>BF155+BF156</f>
        <v>0</v>
      </c>
      <c r="BG154" s="626"/>
      <c r="BH154" s="62"/>
      <c r="BI154" s="28"/>
      <c r="BJ154" s="626">
        <f t="shared" si="537"/>
        <v>0</v>
      </c>
      <c r="BK154" s="626">
        <f>BK155+BK156</f>
        <v>0</v>
      </c>
      <c r="BL154" s="62"/>
      <c r="BM154" s="28"/>
      <c r="BN154" s="626">
        <f t="shared" si="538"/>
        <v>0</v>
      </c>
      <c r="BO154" s="626">
        <f>BO155+BO156</f>
        <v>0</v>
      </c>
      <c r="BP154" s="626"/>
      <c r="BQ154" s="626"/>
      <c r="BR154" s="62"/>
      <c r="BS154" s="28"/>
      <c r="BT154" s="626"/>
      <c r="BU154" s="626">
        <f t="shared" si="539"/>
        <v>0</v>
      </c>
      <c r="BV154" s="435">
        <f>BV155+BV156</f>
        <v>0</v>
      </c>
      <c r="BW154" s="522"/>
      <c r="BX154" s="435"/>
      <c r="BY154" s="62"/>
      <c r="BZ154" s="28"/>
      <c r="CE154" s="699" t="e">
        <f t="shared" si="514"/>
        <v>#DIV/0!</v>
      </c>
    </row>
    <row r="155" spans="2:83" s="150" customFormat="1" ht="54" hidden="1" customHeight="1" x14ac:dyDescent="0.25">
      <c r="B155" s="210"/>
      <c r="C155" s="101" t="s">
        <v>32</v>
      </c>
      <c r="D155" s="176">
        <f>E155+G155</f>
        <v>0</v>
      </c>
      <c r="E155" s="176"/>
      <c r="F155" s="176"/>
      <c r="G155" s="176"/>
      <c r="H155" s="872"/>
      <c r="I155" s="872"/>
      <c r="J155" s="176">
        <f>Q155-G155</f>
        <v>0</v>
      </c>
      <c r="K155" s="176">
        <f>M155+Q155</f>
        <v>0</v>
      </c>
      <c r="L155" s="699" t="e">
        <f t="shared" si="507"/>
        <v>#DIV/0!</v>
      </c>
      <c r="M155" s="176"/>
      <c r="N155" s="772" t="e">
        <f t="shared" si="515"/>
        <v>#DIV/0!</v>
      </c>
      <c r="O155" s="627"/>
      <c r="P155" s="687"/>
      <c r="Q155" s="627">
        <v>0</v>
      </c>
      <c r="R155" s="687"/>
      <c r="S155" s="73"/>
      <c r="T155" s="31"/>
      <c r="U155" s="73"/>
      <c r="V155" s="627">
        <f t="shared" si="523"/>
        <v>0</v>
      </c>
      <c r="W155" s="627">
        <f>AA155-E155</f>
        <v>0</v>
      </c>
      <c r="X155" s="73"/>
      <c r="Y155" s="73"/>
      <c r="Z155" s="627">
        <f t="shared" si="521"/>
        <v>0</v>
      </c>
      <c r="AA155" s="627"/>
      <c r="AB155" s="73"/>
      <c r="AC155" s="73"/>
      <c r="AD155" s="31"/>
      <c r="AE155" s="176">
        <f t="shared" si="540"/>
        <v>0</v>
      </c>
      <c r="AF155" s="699" t="e">
        <f t="shared" si="508"/>
        <v>#DIV/0!</v>
      </c>
      <c r="AG155" s="176">
        <v>0</v>
      </c>
      <c r="AH155" s="699" t="e">
        <f t="shared" si="509"/>
        <v>#DIV/0!</v>
      </c>
      <c r="AI155" s="627"/>
      <c r="AJ155" s="687"/>
      <c r="AK155" s="627"/>
      <c r="AL155" s="687"/>
      <c r="AM155" s="73"/>
      <c r="AN155" s="31"/>
      <c r="AO155" s="73"/>
      <c r="AP155" s="627">
        <f>AX155-AK155</f>
        <v>0</v>
      </c>
      <c r="AQ155" s="687"/>
      <c r="AR155" s="176">
        <f t="shared" si="542"/>
        <v>0</v>
      </c>
      <c r="AS155" s="699" t="e">
        <f t="shared" si="510"/>
        <v>#DIV/0!</v>
      </c>
      <c r="AT155" s="176">
        <v>0</v>
      </c>
      <c r="AU155" s="699" t="e">
        <f t="shared" si="511"/>
        <v>#DIV/0!</v>
      </c>
      <c r="AV155" s="627"/>
      <c r="AW155" s="699" t="e">
        <f t="shared" si="512"/>
        <v>#DIV/0!</v>
      </c>
      <c r="AX155" s="176"/>
      <c r="AY155" s="699" t="e">
        <f t="shared" si="513"/>
        <v>#DIV/0!</v>
      </c>
      <c r="AZ155" s="73"/>
      <c r="BA155" s="699"/>
      <c r="BB155" s="73"/>
      <c r="BC155" s="73"/>
      <c r="BD155" s="73"/>
      <c r="BE155" s="627">
        <f t="shared" si="536"/>
        <v>0</v>
      </c>
      <c r="BF155" s="627">
        <v>0</v>
      </c>
      <c r="BG155" s="627"/>
      <c r="BH155" s="73"/>
      <c r="BI155" s="73"/>
      <c r="BJ155" s="627">
        <f t="shared" si="537"/>
        <v>0</v>
      </c>
      <c r="BK155" s="627">
        <v>0</v>
      </c>
      <c r="BL155" s="73"/>
      <c r="BM155" s="73"/>
      <c r="BN155" s="627">
        <f t="shared" si="538"/>
        <v>0</v>
      </c>
      <c r="BO155" s="627">
        <v>0</v>
      </c>
      <c r="BP155" s="627"/>
      <c r="BQ155" s="627"/>
      <c r="BR155" s="73"/>
      <c r="BS155" s="73"/>
      <c r="BT155" s="627"/>
      <c r="BU155" s="627">
        <f t="shared" si="539"/>
        <v>0</v>
      </c>
      <c r="BV155" s="443">
        <v>0</v>
      </c>
      <c r="BW155" s="520"/>
      <c r="BX155" s="443"/>
      <c r="BY155" s="73"/>
      <c r="BZ155" s="73"/>
      <c r="CE155" s="699" t="e">
        <f t="shared" si="514"/>
        <v>#DIV/0!</v>
      </c>
    </row>
    <row r="156" spans="2:83" s="50" customFormat="1" ht="54" hidden="1" customHeight="1" x14ac:dyDescent="0.25">
      <c r="B156" s="200"/>
      <c r="C156" s="97" t="s">
        <v>31</v>
      </c>
      <c r="D156" s="166">
        <f>E156+G156</f>
        <v>0</v>
      </c>
      <c r="E156" s="166"/>
      <c r="F156" s="166"/>
      <c r="G156" s="166"/>
      <c r="H156" s="236"/>
      <c r="I156" s="236"/>
      <c r="J156" s="166">
        <f>Q156-G156</f>
        <v>0</v>
      </c>
      <c r="K156" s="166">
        <f>M156+Q156</f>
        <v>0</v>
      </c>
      <c r="L156" s="699" t="e">
        <f t="shared" si="507"/>
        <v>#DIV/0!</v>
      </c>
      <c r="M156" s="166"/>
      <c r="N156" s="772" t="e">
        <f t="shared" si="515"/>
        <v>#DIV/0!</v>
      </c>
      <c r="O156" s="626"/>
      <c r="P156" s="687"/>
      <c r="Q156" s="626">
        <v>0</v>
      </c>
      <c r="R156" s="687"/>
      <c r="S156" s="31"/>
      <c r="T156" s="31"/>
      <c r="U156" s="31"/>
      <c r="V156" s="626">
        <f t="shared" si="523"/>
        <v>0</v>
      </c>
      <c r="W156" s="626">
        <f>AA156-E156</f>
        <v>0</v>
      </c>
      <c r="X156" s="31"/>
      <c r="Y156" s="31"/>
      <c r="Z156" s="626">
        <f t="shared" si="521"/>
        <v>0</v>
      </c>
      <c r="AA156" s="626"/>
      <c r="AB156" s="31"/>
      <c r="AC156" s="31"/>
      <c r="AD156" s="31"/>
      <c r="AE156" s="166">
        <f t="shared" si="540"/>
        <v>0</v>
      </c>
      <c r="AF156" s="699" t="e">
        <f t="shared" si="508"/>
        <v>#DIV/0!</v>
      </c>
      <c r="AG156" s="166">
        <v>0</v>
      </c>
      <c r="AH156" s="699" t="e">
        <f t="shared" si="509"/>
        <v>#DIV/0!</v>
      </c>
      <c r="AI156" s="626"/>
      <c r="AJ156" s="687"/>
      <c r="AK156" s="626"/>
      <c r="AL156" s="687"/>
      <c r="AM156" s="31"/>
      <c r="AN156" s="31"/>
      <c r="AO156" s="31"/>
      <c r="AP156" s="626">
        <f>AX156-AK156</f>
        <v>0</v>
      </c>
      <c r="AQ156" s="687"/>
      <c r="AR156" s="166">
        <f t="shared" si="542"/>
        <v>0</v>
      </c>
      <c r="AS156" s="699" t="e">
        <f t="shared" si="510"/>
        <v>#DIV/0!</v>
      </c>
      <c r="AT156" s="166">
        <v>0</v>
      </c>
      <c r="AU156" s="699" t="e">
        <f t="shared" si="511"/>
        <v>#DIV/0!</v>
      </c>
      <c r="AV156" s="626"/>
      <c r="AW156" s="699" t="e">
        <f t="shared" si="512"/>
        <v>#DIV/0!</v>
      </c>
      <c r="AX156" s="166"/>
      <c r="AY156" s="699" t="e">
        <f t="shared" si="513"/>
        <v>#DIV/0!</v>
      </c>
      <c r="AZ156" s="31"/>
      <c r="BA156" s="699"/>
      <c r="BB156" s="31"/>
      <c r="BC156" s="31"/>
      <c r="BD156" s="31"/>
      <c r="BE156" s="626">
        <f t="shared" si="536"/>
        <v>0</v>
      </c>
      <c r="BF156" s="626">
        <v>0</v>
      </c>
      <c r="BG156" s="626"/>
      <c r="BH156" s="31"/>
      <c r="BI156" s="31"/>
      <c r="BJ156" s="626">
        <f t="shared" si="537"/>
        <v>0</v>
      </c>
      <c r="BK156" s="626">
        <v>0</v>
      </c>
      <c r="BL156" s="31"/>
      <c r="BM156" s="31"/>
      <c r="BN156" s="626">
        <f t="shared" si="538"/>
        <v>0</v>
      </c>
      <c r="BO156" s="626">
        <v>0</v>
      </c>
      <c r="BP156" s="626"/>
      <c r="BQ156" s="626"/>
      <c r="BR156" s="31"/>
      <c r="BS156" s="31"/>
      <c r="BT156" s="626"/>
      <c r="BU156" s="626">
        <f t="shared" si="539"/>
        <v>0</v>
      </c>
      <c r="BV156" s="435">
        <v>0</v>
      </c>
      <c r="BW156" s="522"/>
      <c r="BX156" s="435"/>
      <c r="BY156" s="31"/>
      <c r="BZ156" s="31"/>
      <c r="CE156" s="699" t="e">
        <f t="shared" si="514"/>
        <v>#DIV/0!</v>
      </c>
    </row>
    <row r="157" spans="2:83" s="45" customFormat="1" ht="100.5" hidden="1" customHeight="1" x14ac:dyDescent="0.25">
      <c r="B157" s="200" t="s">
        <v>209</v>
      </c>
      <c r="C157" s="108" t="s">
        <v>239</v>
      </c>
      <c r="D157" s="166"/>
      <c r="E157" s="166"/>
      <c r="F157" s="166"/>
      <c r="G157" s="166"/>
      <c r="H157" s="236"/>
      <c r="I157" s="236"/>
      <c r="J157" s="166"/>
      <c r="K157" s="166"/>
      <c r="L157" s="699" t="e">
        <f t="shared" si="507"/>
        <v>#DIV/0!</v>
      </c>
      <c r="M157" s="166"/>
      <c r="N157" s="772" t="e">
        <f t="shared" si="515"/>
        <v>#DIV/0!</v>
      </c>
      <c r="O157" s="626"/>
      <c r="P157" s="687"/>
      <c r="Q157" s="626"/>
      <c r="R157" s="687"/>
      <c r="S157" s="31"/>
      <c r="T157" s="31"/>
      <c r="U157" s="31"/>
      <c r="V157" s="285"/>
      <c r="W157" s="31"/>
      <c r="X157" s="31"/>
      <c r="Y157" s="31"/>
      <c r="Z157" s="626"/>
      <c r="AA157" s="626"/>
      <c r="AB157" s="31"/>
      <c r="AC157" s="31"/>
      <c r="AD157" s="31"/>
      <c r="AE157" s="166">
        <f t="shared" si="540"/>
        <v>0</v>
      </c>
      <c r="AF157" s="699" t="e">
        <f t="shared" si="508"/>
        <v>#DIV/0!</v>
      </c>
      <c r="AG157" s="166">
        <f>AG158+AG159</f>
        <v>0</v>
      </c>
      <c r="AH157" s="699" t="e">
        <f t="shared" si="509"/>
        <v>#DIV/0!</v>
      </c>
      <c r="AI157" s="626"/>
      <c r="AJ157" s="687"/>
      <c r="AK157" s="626"/>
      <c r="AL157" s="687"/>
      <c r="AM157" s="626">
        <f t="shared" ref="AM157:AO157" si="544">AM158+AM159</f>
        <v>0</v>
      </c>
      <c r="AN157" s="687"/>
      <c r="AO157" s="626">
        <f t="shared" si="544"/>
        <v>0</v>
      </c>
      <c r="AP157" s="626">
        <f>AP158+AP159</f>
        <v>0</v>
      </c>
      <c r="AQ157" s="687"/>
      <c r="AR157" s="166">
        <f t="shared" si="542"/>
        <v>0</v>
      </c>
      <c r="AS157" s="699" t="e">
        <f t="shared" si="510"/>
        <v>#DIV/0!</v>
      </c>
      <c r="AT157" s="166">
        <f>AT158+AT159</f>
        <v>0</v>
      </c>
      <c r="AU157" s="699" t="e">
        <f t="shared" si="511"/>
        <v>#DIV/0!</v>
      </c>
      <c r="AV157" s="626"/>
      <c r="AW157" s="699" t="e">
        <f t="shared" si="512"/>
        <v>#DIV/0!</v>
      </c>
      <c r="AX157" s="166"/>
      <c r="AY157" s="699" t="e">
        <f t="shared" si="513"/>
        <v>#DIV/0!</v>
      </c>
      <c r="AZ157" s="626">
        <f t="shared" ref="AZ157:BB157" si="545">AZ158+AZ159</f>
        <v>0</v>
      </c>
      <c r="BA157" s="699"/>
      <c r="BB157" s="626">
        <f t="shared" si="545"/>
        <v>0</v>
      </c>
      <c r="BC157" s="31"/>
      <c r="BD157" s="31"/>
      <c r="BE157" s="626">
        <f>BE158+BE159</f>
        <v>0</v>
      </c>
      <c r="BF157" s="626">
        <f>BF158+BF159</f>
        <v>0</v>
      </c>
      <c r="BG157" s="626"/>
      <c r="BH157" s="31"/>
      <c r="BI157" s="31"/>
      <c r="BJ157" s="626">
        <f t="shared" si="537"/>
        <v>0</v>
      </c>
      <c r="BK157" s="626">
        <f>BK158+BK159</f>
        <v>0</v>
      </c>
      <c r="BL157" s="62"/>
      <c r="BM157" s="28"/>
      <c r="BN157" s="626">
        <f t="shared" si="538"/>
        <v>0</v>
      </c>
      <c r="BO157" s="626">
        <f>BO158+BO159</f>
        <v>0</v>
      </c>
      <c r="BP157" s="626"/>
      <c r="BQ157" s="626"/>
      <c r="BR157" s="31"/>
      <c r="BS157" s="31"/>
      <c r="BT157" s="626"/>
      <c r="BU157" s="626">
        <f>BU158+BU159</f>
        <v>0</v>
      </c>
      <c r="BV157" s="435">
        <f>BV158+BV159</f>
        <v>0</v>
      </c>
      <c r="BW157" s="522"/>
      <c r="BX157" s="435"/>
      <c r="BY157" s="31"/>
      <c r="BZ157" s="31"/>
      <c r="CE157" s="699" t="e">
        <f t="shared" si="514"/>
        <v>#DIV/0!</v>
      </c>
    </row>
    <row r="158" spans="2:83" s="150" customFormat="1" ht="54" hidden="1" customHeight="1" x14ac:dyDescent="0.25">
      <c r="B158" s="210"/>
      <c r="C158" s="101" t="s">
        <v>32</v>
      </c>
      <c r="D158" s="176">
        <f t="shared" ref="D158:D159" si="546">E158</f>
        <v>0</v>
      </c>
      <c r="E158" s="176"/>
      <c r="F158" s="176"/>
      <c r="G158" s="176"/>
      <c r="H158" s="872"/>
      <c r="I158" s="872"/>
      <c r="J158" s="176"/>
      <c r="K158" s="176">
        <f t="shared" ref="K158:K159" si="547">M158</f>
        <v>0</v>
      </c>
      <c r="L158" s="699" t="e">
        <f t="shared" si="507"/>
        <v>#DIV/0!</v>
      </c>
      <c r="M158" s="176"/>
      <c r="N158" s="772" t="e">
        <f t="shared" si="515"/>
        <v>#DIV/0!</v>
      </c>
      <c r="O158" s="627"/>
      <c r="P158" s="687"/>
      <c r="Q158" s="627"/>
      <c r="R158" s="687"/>
      <c r="S158" s="73"/>
      <c r="T158" s="31"/>
      <c r="U158" s="73"/>
      <c r="V158" s="627">
        <f t="shared" ref="V158:V159" si="548">W158+X158+Y158</f>
        <v>0</v>
      </c>
      <c r="W158" s="627">
        <f>AA158-E158</f>
        <v>0</v>
      </c>
      <c r="X158" s="73"/>
      <c r="Y158" s="73"/>
      <c r="Z158" s="627">
        <f t="shared" ref="Z158:Z159" si="549">AA158+AB158+AC158</f>
        <v>0</v>
      </c>
      <c r="AA158" s="627"/>
      <c r="AB158" s="73"/>
      <c r="AC158" s="73"/>
      <c r="AD158" s="31"/>
      <c r="AE158" s="176">
        <f t="shared" si="540"/>
        <v>0</v>
      </c>
      <c r="AF158" s="699" t="e">
        <f t="shared" si="508"/>
        <v>#DIV/0!</v>
      </c>
      <c r="AG158" s="176">
        <v>0</v>
      </c>
      <c r="AH158" s="699" t="e">
        <f t="shared" si="509"/>
        <v>#DIV/0!</v>
      </c>
      <c r="AI158" s="627"/>
      <c r="AJ158" s="687"/>
      <c r="AK158" s="627"/>
      <c r="AL158" s="687"/>
      <c r="AM158" s="73"/>
      <c r="AN158" s="31"/>
      <c r="AO158" s="73"/>
      <c r="AP158" s="627">
        <f>AX158-AK158</f>
        <v>0</v>
      </c>
      <c r="AQ158" s="687"/>
      <c r="AR158" s="176">
        <f t="shared" si="542"/>
        <v>0</v>
      </c>
      <c r="AS158" s="699" t="e">
        <f t="shared" si="510"/>
        <v>#DIV/0!</v>
      </c>
      <c r="AT158" s="176">
        <v>0</v>
      </c>
      <c r="AU158" s="699" t="e">
        <f t="shared" si="511"/>
        <v>#DIV/0!</v>
      </c>
      <c r="AV158" s="627"/>
      <c r="AW158" s="699" t="e">
        <f t="shared" si="512"/>
        <v>#DIV/0!</v>
      </c>
      <c r="AX158" s="176"/>
      <c r="AY158" s="699" t="e">
        <f t="shared" si="513"/>
        <v>#DIV/0!</v>
      </c>
      <c r="AZ158" s="73"/>
      <c r="BA158" s="699"/>
      <c r="BB158" s="73"/>
      <c r="BC158" s="73"/>
      <c r="BD158" s="73"/>
      <c r="BE158" s="627">
        <f t="shared" ref="BE158:BE159" si="550">BF158</f>
        <v>0</v>
      </c>
      <c r="BF158" s="627">
        <v>0</v>
      </c>
      <c r="BG158" s="627"/>
      <c r="BH158" s="73"/>
      <c r="BI158" s="73"/>
      <c r="BJ158" s="627">
        <f t="shared" si="537"/>
        <v>0</v>
      </c>
      <c r="BK158" s="627"/>
      <c r="BL158" s="73"/>
      <c r="BM158" s="73"/>
      <c r="BN158" s="627">
        <f t="shared" si="538"/>
        <v>0</v>
      </c>
      <c r="BO158" s="627">
        <v>0</v>
      </c>
      <c r="BP158" s="627"/>
      <c r="BQ158" s="627"/>
      <c r="BR158" s="73"/>
      <c r="BS158" s="73"/>
      <c r="BT158" s="627"/>
      <c r="BU158" s="627">
        <f t="shared" ref="BU158:BU159" si="551">BV158</f>
        <v>0</v>
      </c>
      <c r="BV158" s="443">
        <v>0</v>
      </c>
      <c r="BW158" s="520"/>
      <c r="BX158" s="443"/>
      <c r="BY158" s="73"/>
      <c r="BZ158" s="73"/>
      <c r="CE158" s="699" t="e">
        <f t="shared" si="514"/>
        <v>#DIV/0!</v>
      </c>
    </row>
    <row r="159" spans="2:83" s="50" customFormat="1" ht="54" hidden="1" customHeight="1" x14ac:dyDescent="0.25">
      <c r="B159" s="200"/>
      <c r="C159" s="97" t="s">
        <v>31</v>
      </c>
      <c r="D159" s="166">
        <f t="shared" si="546"/>
        <v>0</v>
      </c>
      <c r="E159" s="166"/>
      <c r="F159" s="166"/>
      <c r="G159" s="166"/>
      <c r="H159" s="236"/>
      <c r="I159" s="236"/>
      <c r="J159" s="166"/>
      <c r="K159" s="166">
        <f t="shared" si="547"/>
        <v>0</v>
      </c>
      <c r="L159" s="699" t="e">
        <f t="shared" si="507"/>
        <v>#DIV/0!</v>
      </c>
      <c r="M159" s="166"/>
      <c r="N159" s="772" t="e">
        <f t="shared" si="515"/>
        <v>#DIV/0!</v>
      </c>
      <c r="O159" s="626"/>
      <c r="P159" s="687"/>
      <c r="Q159" s="626"/>
      <c r="R159" s="687"/>
      <c r="S159" s="31"/>
      <c r="T159" s="31"/>
      <c r="U159" s="31"/>
      <c r="V159" s="626">
        <f t="shared" si="548"/>
        <v>0</v>
      </c>
      <c r="W159" s="626">
        <f>AA159-E159</f>
        <v>0</v>
      </c>
      <c r="X159" s="31"/>
      <c r="Y159" s="31"/>
      <c r="Z159" s="626">
        <f t="shared" si="549"/>
        <v>0</v>
      </c>
      <c r="AA159" s="626"/>
      <c r="AB159" s="31"/>
      <c r="AC159" s="31"/>
      <c r="AD159" s="31"/>
      <c r="AE159" s="166">
        <f t="shared" si="540"/>
        <v>0</v>
      </c>
      <c r="AF159" s="699" t="e">
        <f t="shared" si="508"/>
        <v>#DIV/0!</v>
      </c>
      <c r="AG159" s="166">
        <v>0</v>
      </c>
      <c r="AH159" s="699" t="e">
        <f t="shared" si="509"/>
        <v>#DIV/0!</v>
      </c>
      <c r="AI159" s="626"/>
      <c r="AJ159" s="687"/>
      <c r="AK159" s="626"/>
      <c r="AL159" s="687"/>
      <c r="AM159" s="31"/>
      <c r="AN159" s="31"/>
      <c r="AO159" s="31"/>
      <c r="AP159" s="626">
        <f>AX159-AK159</f>
        <v>0</v>
      </c>
      <c r="AQ159" s="687"/>
      <c r="AR159" s="166">
        <f t="shared" si="542"/>
        <v>0</v>
      </c>
      <c r="AS159" s="699" t="e">
        <f t="shared" si="510"/>
        <v>#DIV/0!</v>
      </c>
      <c r="AT159" s="166">
        <v>0</v>
      </c>
      <c r="AU159" s="699" t="e">
        <f t="shared" si="511"/>
        <v>#DIV/0!</v>
      </c>
      <c r="AV159" s="626"/>
      <c r="AW159" s="699" t="e">
        <f t="shared" si="512"/>
        <v>#DIV/0!</v>
      </c>
      <c r="AX159" s="166"/>
      <c r="AY159" s="699" t="e">
        <f t="shared" si="513"/>
        <v>#DIV/0!</v>
      </c>
      <c r="AZ159" s="31"/>
      <c r="BA159" s="699"/>
      <c r="BB159" s="31"/>
      <c r="BC159" s="31"/>
      <c r="BD159" s="31"/>
      <c r="BE159" s="626">
        <f t="shared" si="550"/>
        <v>0</v>
      </c>
      <c r="BF159" s="626">
        <v>0</v>
      </c>
      <c r="BG159" s="626"/>
      <c r="BH159" s="31"/>
      <c r="BI159" s="31"/>
      <c r="BJ159" s="626">
        <f t="shared" si="537"/>
        <v>0</v>
      </c>
      <c r="BK159" s="626"/>
      <c r="BL159" s="31"/>
      <c r="BM159" s="31"/>
      <c r="BN159" s="626">
        <f t="shared" si="538"/>
        <v>0</v>
      </c>
      <c r="BO159" s="626">
        <v>0</v>
      </c>
      <c r="BP159" s="626"/>
      <c r="BQ159" s="626"/>
      <c r="BR159" s="31"/>
      <c r="BS159" s="31"/>
      <c r="BT159" s="626"/>
      <c r="BU159" s="626">
        <f t="shared" si="551"/>
        <v>0</v>
      </c>
      <c r="BV159" s="435">
        <v>0</v>
      </c>
      <c r="BW159" s="522"/>
      <c r="BX159" s="435"/>
      <c r="BY159" s="31"/>
      <c r="BZ159" s="31"/>
      <c r="CE159" s="699" t="e">
        <f t="shared" si="514"/>
        <v>#DIV/0!</v>
      </c>
    </row>
    <row r="160" spans="2:83" s="50" customFormat="1" ht="108.75" hidden="1" customHeight="1" x14ac:dyDescent="0.25">
      <c r="B160" s="200" t="s">
        <v>210</v>
      </c>
      <c r="C160" s="108" t="s">
        <v>298</v>
      </c>
      <c r="D160" s="166"/>
      <c r="E160" s="166"/>
      <c r="F160" s="166"/>
      <c r="G160" s="166"/>
      <c r="H160" s="236"/>
      <c r="I160" s="236"/>
      <c r="J160" s="166"/>
      <c r="K160" s="166"/>
      <c r="L160" s="699" t="e">
        <f t="shared" si="507"/>
        <v>#DIV/0!</v>
      </c>
      <c r="M160" s="166"/>
      <c r="N160" s="772" t="e">
        <f t="shared" si="515"/>
        <v>#DIV/0!</v>
      </c>
      <c r="O160" s="626"/>
      <c r="P160" s="687"/>
      <c r="Q160" s="626"/>
      <c r="R160" s="687"/>
      <c r="S160" s="31"/>
      <c r="T160" s="31"/>
      <c r="U160" s="31"/>
      <c r="V160" s="626"/>
      <c r="W160" s="626"/>
      <c r="X160" s="31"/>
      <c r="Y160" s="31"/>
      <c r="Z160" s="626"/>
      <c r="AA160" s="626"/>
      <c r="AB160" s="31"/>
      <c r="AC160" s="31"/>
      <c r="AD160" s="31"/>
      <c r="AE160" s="166">
        <f t="shared" si="540"/>
        <v>0</v>
      </c>
      <c r="AF160" s="699" t="e">
        <f t="shared" si="508"/>
        <v>#DIV/0!</v>
      </c>
      <c r="AG160" s="166">
        <f>AG161+AG162</f>
        <v>0</v>
      </c>
      <c r="AH160" s="699" t="e">
        <f t="shared" si="509"/>
        <v>#DIV/0!</v>
      </c>
      <c r="AI160" s="626"/>
      <c r="AJ160" s="687"/>
      <c r="AK160" s="626"/>
      <c r="AL160" s="687"/>
      <c r="AM160" s="626">
        <f t="shared" ref="AM160:AO160" si="552">AM161+AM162</f>
        <v>0</v>
      </c>
      <c r="AN160" s="687"/>
      <c r="AO160" s="626">
        <f t="shared" si="552"/>
        <v>0</v>
      </c>
      <c r="AP160" s="626">
        <f>AP161+AP162</f>
        <v>0</v>
      </c>
      <c r="AQ160" s="687"/>
      <c r="AR160" s="166">
        <f t="shared" si="542"/>
        <v>0</v>
      </c>
      <c r="AS160" s="699" t="e">
        <f t="shared" si="510"/>
        <v>#DIV/0!</v>
      </c>
      <c r="AT160" s="166">
        <f>AT161+AT162</f>
        <v>0</v>
      </c>
      <c r="AU160" s="699" t="e">
        <f t="shared" si="511"/>
        <v>#DIV/0!</v>
      </c>
      <c r="AV160" s="626"/>
      <c r="AW160" s="699" t="e">
        <f t="shared" si="512"/>
        <v>#DIV/0!</v>
      </c>
      <c r="AX160" s="166"/>
      <c r="AY160" s="699" t="e">
        <f t="shared" si="513"/>
        <v>#DIV/0!</v>
      </c>
      <c r="AZ160" s="626">
        <f t="shared" ref="AZ160:BB160" si="553">AZ161+AZ162</f>
        <v>0</v>
      </c>
      <c r="BA160" s="699"/>
      <c r="BB160" s="626">
        <f t="shared" si="553"/>
        <v>0</v>
      </c>
      <c r="BC160" s="31"/>
      <c r="BD160" s="31"/>
      <c r="BE160" s="626">
        <f>BE161+BE162</f>
        <v>0</v>
      </c>
      <c r="BF160" s="626">
        <f>BF161+BF162</f>
        <v>0</v>
      </c>
      <c r="BG160" s="626"/>
      <c r="BH160" s="31"/>
      <c r="BI160" s="31"/>
      <c r="BJ160" s="626">
        <f t="shared" si="537"/>
        <v>0</v>
      </c>
      <c r="BK160" s="626">
        <f>BK161+BK162</f>
        <v>0</v>
      </c>
      <c r="BL160" s="62"/>
      <c r="BM160" s="28"/>
      <c r="BN160" s="626">
        <f t="shared" si="538"/>
        <v>236704.47761</v>
      </c>
      <c r="BO160" s="626">
        <f>BO161+BO162</f>
        <v>236704.47761</v>
      </c>
      <c r="BP160" s="626"/>
      <c r="BQ160" s="626"/>
      <c r="BR160" s="31"/>
      <c r="BS160" s="31"/>
      <c r="BT160" s="626"/>
      <c r="BU160" s="626">
        <f>BU161+BU162</f>
        <v>0</v>
      </c>
      <c r="BV160" s="435">
        <f>BV161+BV162</f>
        <v>0</v>
      </c>
      <c r="BW160" s="522"/>
      <c r="BX160" s="435"/>
      <c r="BY160" s="31"/>
      <c r="BZ160" s="31"/>
      <c r="CE160" s="699" t="e">
        <f t="shared" si="514"/>
        <v>#DIV/0!</v>
      </c>
    </row>
    <row r="161" spans="2:83" s="150" customFormat="1" ht="54" hidden="1" customHeight="1" x14ac:dyDescent="0.25">
      <c r="B161" s="210"/>
      <c r="C161" s="101" t="s">
        <v>32</v>
      </c>
      <c r="D161" s="176">
        <f t="shared" ref="D161:D162" si="554">E161</f>
        <v>0</v>
      </c>
      <c r="E161" s="176"/>
      <c r="F161" s="176"/>
      <c r="G161" s="176"/>
      <c r="H161" s="872"/>
      <c r="I161" s="872"/>
      <c r="J161" s="176"/>
      <c r="K161" s="176">
        <f t="shared" ref="K161:K162" si="555">M161</f>
        <v>0</v>
      </c>
      <c r="L161" s="699" t="e">
        <f t="shared" si="507"/>
        <v>#DIV/0!</v>
      </c>
      <c r="M161" s="176"/>
      <c r="N161" s="772" t="e">
        <f t="shared" si="515"/>
        <v>#DIV/0!</v>
      </c>
      <c r="O161" s="627"/>
      <c r="P161" s="687"/>
      <c r="Q161" s="627"/>
      <c r="R161" s="687"/>
      <c r="S161" s="73"/>
      <c r="T161" s="31"/>
      <c r="U161" s="73"/>
      <c r="V161" s="627">
        <f t="shared" ref="V161:V162" si="556">W161+X161+Y161</f>
        <v>0</v>
      </c>
      <c r="W161" s="627">
        <f>AA161-E161</f>
        <v>0</v>
      </c>
      <c r="X161" s="73"/>
      <c r="Y161" s="73"/>
      <c r="Z161" s="627">
        <f t="shared" ref="Z161:Z162" si="557">AA161+AB161+AC161</f>
        <v>0</v>
      </c>
      <c r="AA161" s="627"/>
      <c r="AB161" s="73"/>
      <c r="AC161" s="73"/>
      <c r="AD161" s="31"/>
      <c r="AE161" s="176">
        <f t="shared" si="540"/>
        <v>0</v>
      </c>
      <c r="AF161" s="699" t="e">
        <f t="shared" si="508"/>
        <v>#DIV/0!</v>
      </c>
      <c r="AG161" s="176">
        <v>0</v>
      </c>
      <c r="AH161" s="699" t="e">
        <f t="shared" si="509"/>
        <v>#DIV/0!</v>
      </c>
      <c r="AI161" s="627"/>
      <c r="AJ161" s="687"/>
      <c r="AK161" s="627"/>
      <c r="AL161" s="687"/>
      <c r="AM161" s="73"/>
      <c r="AN161" s="31"/>
      <c r="AO161" s="73"/>
      <c r="AP161" s="627">
        <f>AX161-AK161</f>
        <v>0</v>
      </c>
      <c r="AQ161" s="687"/>
      <c r="AR161" s="176">
        <f t="shared" si="542"/>
        <v>0</v>
      </c>
      <c r="AS161" s="699" t="e">
        <f t="shared" si="510"/>
        <v>#DIV/0!</v>
      </c>
      <c r="AT161" s="176">
        <v>0</v>
      </c>
      <c r="AU161" s="699" t="e">
        <f t="shared" si="511"/>
        <v>#DIV/0!</v>
      </c>
      <c r="AV161" s="627"/>
      <c r="AW161" s="699" t="e">
        <f t="shared" si="512"/>
        <v>#DIV/0!</v>
      </c>
      <c r="AX161" s="176"/>
      <c r="AY161" s="699" t="e">
        <f t="shared" si="513"/>
        <v>#DIV/0!</v>
      </c>
      <c r="AZ161" s="73"/>
      <c r="BA161" s="699"/>
      <c r="BB161" s="73"/>
      <c r="BC161" s="73"/>
      <c r="BD161" s="73"/>
      <c r="BE161" s="627">
        <f t="shared" ref="BE161:BE162" si="558">BF161</f>
        <v>0</v>
      </c>
      <c r="BF161" s="627">
        <v>0</v>
      </c>
      <c r="BG161" s="627"/>
      <c r="BH161" s="73"/>
      <c r="BI161" s="73"/>
      <c r="BJ161" s="627">
        <f t="shared" si="537"/>
        <v>0</v>
      </c>
      <c r="BK161" s="627"/>
      <c r="BL161" s="73"/>
      <c r="BM161" s="73"/>
      <c r="BN161" s="627">
        <f t="shared" si="538"/>
        <v>158592</v>
      </c>
      <c r="BO161" s="627">
        <v>158592</v>
      </c>
      <c r="BP161" s="627"/>
      <c r="BQ161" s="627"/>
      <c r="BR161" s="73"/>
      <c r="BS161" s="73"/>
      <c r="BT161" s="627"/>
      <c r="BU161" s="627">
        <f t="shared" ref="BU161:BU162" si="559">BV161</f>
        <v>0</v>
      </c>
      <c r="BV161" s="443">
        <v>0</v>
      </c>
      <c r="BW161" s="520"/>
      <c r="BX161" s="443"/>
      <c r="BY161" s="73"/>
      <c r="BZ161" s="73"/>
      <c r="CE161" s="699" t="e">
        <f t="shared" si="514"/>
        <v>#DIV/0!</v>
      </c>
    </row>
    <row r="162" spans="2:83" s="50" customFormat="1" ht="54" hidden="1" customHeight="1" x14ac:dyDescent="0.25">
      <c r="B162" s="200"/>
      <c r="C162" s="97" t="s">
        <v>31</v>
      </c>
      <c r="D162" s="166">
        <f t="shared" si="554"/>
        <v>0</v>
      </c>
      <c r="E162" s="166"/>
      <c r="F162" s="166"/>
      <c r="G162" s="166"/>
      <c r="H162" s="236"/>
      <c r="I162" s="236"/>
      <c r="J162" s="166"/>
      <c r="K162" s="166">
        <f t="shared" si="555"/>
        <v>0</v>
      </c>
      <c r="L162" s="699" t="e">
        <f t="shared" si="507"/>
        <v>#DIV/0!</v>
      </c>
      <c r="M162" s="166"/>
      <c r="N162" s="772" t="e">
        <f t="shared" si="515"/>
        <v>#DIV/0!</v>
      </c>
      <c r="O162" s="626"/>
      <c r="P162" s="687"/>
      <c r="Q162" s="626"/>
      <c r="R162" s="687"/>
      <c r="S162" s="31"/>
      <c r="T162" s="31"/>
      <c r="U162" s="31"/>
      <c r="V162" s="626">
        <f t="shared" si="556"/>
        <v>0</v>
      </c>
      <c r="W162" s="626">
        <f>AA162-E162</f>
        <v>0</v>
      </c>
      <c r="X162" s="31"/>
      <c r="Y162" s="31"/>
      <c r="Z162" s="626">
        <f t="shared" si="557"/>
        <v>0</v>
      </c>
      <c r="AA162" s="626"/>
      <c r="AB162" s="31"/>
      <c r="AC162" s="31"/>
      <c r="AD162" s="31"/>
      <c r="AE162" s="166">
        <f t="shared" si="540"/>
        <v>0</v>
      </c>
      <c r="AF162" s="699" t="e">
        <f t="shared" si="508"/>
        <v>#DIV/0!</v>
      </c>
      <c r="AG162" s="166">
        <v>0</v>
      </c>
      <c r="AH162" s="699" t="e">
        <f t="shared" si="509"/>
        <v>#DIV/0!</v>
      </c>
      <c r="AI162" s="626"/>
      <c r="AJ162" s="687"/>
      <c r="AK162" s="626"/>
      <c r="AL162" s="687"/>
      <c r="AM162" s="31"/>
      <c r="AN162" s="31"/>
      <c r="AO162" s="31"/>
      <c r="AP162" s="626">
        <f>AX162-AK162</f>
        <v>0</v>
      </c>
      <c r="AQ162" s="687"/>
      <c r="AR162" s="166">
        <f t="shared" si="542"/>
        <v>0</v>
      </c>
      <c r="AS162" s="699" t="e">
        <f t="shared" si="510"/>
        <v>#DIV/0!</v>
      </c>
      <c r="AT162" s="166">
        <v>0</v>
      </c>
      <c r="AU162" s="699" t="e">
        <f t="shared" si="511"/>
        <v>#DIV/0!</v>
      </c>
      <c r="AV162" s="626"/>
      <c r="AW162" s="699" t="e">
        <f t="shared" si="512"/>
        <v>#DIV/0!</v>
      </c>
      <c r="AX162" s="166"/>
      <c r="AY162" s="699" t="e">
        <f t="shared" si="513"/>
        <v>#DIV/0!</v>
      </c>
      <c r="AZ162" s="31"/>
      <c r="BA162" s="699"/>
      <c r="BB162" s="31"/>
      <c r="BC162" s="31"/>
      <c r="BD162" s="31"/>
      <c r="BE162" s="626">
        <f t="shared" si="558"/>
        <v>0</v>
      </c>
      <c r="BF162" s="626">
        <v>0</v>
      </c>
      <c r="BG162" s="626"/>
      <c r="BH162" s="31"/>
      <c r="BI162" s="31"/>
      <c r="BJ162" s="626">
        <f t="shared" si="537"/>
        <v>0</v>
      </c>
      <c r="BK162" s="626"/>
      <c r="BL162" s="31"/>
      <c r="BM162" s="31"/>
      <c r="BN162" s="626">
        <f t="shared" si="538"/>
        <v>78112.477610000002</v>
      </c>
      <c r="BO162" s="626">
        <v>78112.477610000002</v>
      </c>
      <c r="BP162" s="626"/>
      <c r="BQ162" s="626"/>
      <c r="BR162" s="31"/>
      <c r="BS162" s="31"/>
      <c r="BT162" s="626"/>
      <c r="BU162" s="626">
        <f t="shared" si="559"/>
        <v>0</v>
      </c>
      <c r="BV162" s="435">
        <v>0</v>
      </c>
      <c r="BW162" s="522"/>
      <c r="BX162" s="435"/>
      <c r="BY162" s="31"/>
      <c r="BZ162" s="31"/>
      <c r="CE162" s="699" t="e">
        <f t="shared" si="514"/>
        <v>#DIV/0!</v>
      </c>
    </row>
    <row r="163" spans="2:83" s="45" customFormat="1" ht="54" hidden="1" customHeight="1" x14ac:dyDescent="0.25">
      <c r="B163" s="200" t="s">
        <v>211</v>
      </c>
      <c r="C163" s="108" t="s">
        <v>299</v>
      </c>
      <c r="D163" s="166"/>
      <c r="E163" s="166"/>
      <c r="F163" s="166"/>
      <c r="G163" s="166"/>
      <c r="H163" s="236"/>
      <c r="I163" s="236"/>
      <c r="J163" s="166"/>
      <c r="K163" s="166"/>
      <c r="L163" s="699" t="e">
        <f t="shared" si="507"/>
        <v>#DIV/0!</v>
      </c>
      <c r="M163" s="166"/>
      <c r="N163" s="772" t="e">
        <f t="shared" si="515"/>
        <v>#DIV/0!</v>
      </c>
      <c r="O163" s="626"/>
      <c r="P163" s="687"/>
      <c r="Q163" s="626"/>
      <c r="R163" s="687"/>
      <c r="S163" s="31"/>
      <c r="T163" s="31"/>
      <c r="U163" s="31"/>
      <c r="V163" s="626"/>
      <c r="W163" s="626"/>
      <c r="X163" s="31"/>
      <c r="Y163" s="31"/>
      <c r="Z163" s="626"/>
      <c r="AA163" s="626"/>
      <c r="AB163" s="31"/>
      <c r="AC163" s="31"/>
      <c r="AD163" s="31"/>
      <c r="AE163" s="166">
        <f t="shared" si="540"/>
        <v>0</v>
      </c>
      <c r="AF163" s="699" t="e">
        <f t="shared" si="508"/>
        <v>#DIV/0!</v>
      </c>
      <c r="AG163" s="166">
        <f>AG164+AG165</f>
        <v>0</v>
      </c>
      <c r="AH163" s="699" t="e">
        <f t="shared" si="509"/>
        <v>#DIV/0!</v>
      </c>
      <c r="AI163" s="626"/>
      <c r="AJ163" s="687"/>
      <c r="AK163" s="626"/>
      <c r="AL163" s="687"/>
      <c r="AM163" s="626">
        <f t="shared" ref="AM163:AO163" si="560">AM164+AM165</f>
        <v>0</v>
      </c>
      <c r="AN163" s="687"/>
      <c r="AO163" s="626">
        <f t="shared" si="560"/>
        <v>0</v>
      </c>
      <c r="AP163" s="626">
        <f>AP164+AP165</f>
        <v>0</v>
      </c>
      <c r="AQ163" s="687"/>
      <c r="AR163" s="166">
        <f t="shared" si="542"/>
        <v>0</v>
      </c>
      <c r="AS163" s="699" t="e">
        <f t="shared" si="510"/>
        <v>#DIV/0!</v>
      </c>
      <c r="AT163" s="166">
        <f>AT164+AT165</f>
        <v>0</v>
      </c>
      <c r="AU163" s="699" t="e">
        <f t="shared" si="511"/>
        <v>#DIV/0!</v>
      </c>
      <c r="AV163" s="626"/>
      <c r="AW163" s="699" t="e">
        <f t="shared" si="512"/>
        <v>#DIV/0!</v>
      </c>
      <c r="AX163" s="166"/>
      <c r="AY163" s="699" t="e">
        <f t="shared" si="513"/>
        <v>#DIV/0!</v>
      </c>
      <c r="AZ163" s="626">
        <f t="shared" ref="AZ163:BB163" si="561">AZ164+AZ165</f>
        <v>0</v>
      </c>
      <c r="BA163" s="699"/>
      <c r="BB163" s="626">
        <f t="shared" si="561"/>
        <v>0</v>
      </c>
      <c r="BC163" s="31"/>
      <c r="BD163" s="31"/>
      <c r="BE163" s="626">
        <f t="shared" ref="BE163" si="562">BF163+BH163+BI163</f>
        <v>0</v>
      </c>
      <c r="BF163" s="626">
        <v>0</v>
      </c>
      <c r="BG163" s="626"/>
      <c r="BH163" s="31"/>
      <c r="BI163" s="31"/>
      <c r="BJ163" s="626">
        <f t="shared" si="537"/>
        <v>0</v>
      </c>
      <c r="BK163" s="626">
        <f>BK164+BK165</f>
        <v>0</v>
      </c>
      <c r="BL163" s="62"/>
      <c r="BM163" s="28"/>
      <c r="BN163" s="626">
        <f t="shared" si="538"/>
        <v>0</v>
      </c>
      <c r="BO163" s="626">
        <v>0</v>
      </c>
      <c r="BP163" s="626"/>
      <c r="BQ163" s="626"/>
      <c r="BR163" s="31"/>
      <c r="BS163" s="31"/>
      <c r="BT163" s="626"/>
      <c r="BU163" s="626">
        <f t="shared" ref="BU163" si="563">BV163+BY163+BZ163</f>
        <v>0</v>
      </c>
      <c r="BV163" s="435">
        <v>0</v>
      </c>
      <c r="BW163" s="522"/>
      <c r="BX163" s="435"/>
      <c r="BY163" s="31"/>
      <c r="BZ163" s="31"/>
      <c r="CE163" s="699" t="e">
        <f t="shared" si="514"/>
        <v>#DIV/0!</v>
      </c>
    </row>
    <row r="164" spans="2:83" s="150" customFormat="1" ht="54" hidden="1" customHeight="1" x14ac:dyDescent="0.25">
      <c r="B164" s="210"/>
      <c r="C164" s="101" t="s">
        <v>32</v>
      </c>
      <c r="D164" s="176">
        <f t="shared" ref="D164:D165" si="564">E164</f>
        <v>0</v>
      </c>
      <c r="E164" s="176"/>
      <c r="F164" s="176"/>
      <c r="G164" s="176"/>
      <c r="H164" s="872"/>
      <c r="I164" s="872"/>
      <c r="J164" s="176"/>
      <c r="K164" s="176">
        <f t="shared" ref="K164:K165" si="565">M164</f>
        <v>0</v>
      </c>
      <c r="L164" s="699" t="e">
        <f t="shared" si="507"/>
        <v>#DIV/0!</v>
      </c>
      <c r="M164" s="176"/>
      <c r="N164" s="772" t="e">
        <f t="shared" si="515"/>
        <v>#DIV/0!</v>
      </c>
      <c r="O164" s="627"/>
      <c r="P164" s="687"/>
      <c r="Q164" s="627"/>
      <c r="R164" s="687"/>
      <c r="S164" s="73"/>
      <c r="T164" s="31"/>
      <c r="U164" s="73"/>
      <c r="V164" s="627">
        <f t="shared" ref="V164:V165" si="566">W164+X164+Y164</f>
        <v>0</v>
      </c>
      <c r="W164" s="627">
        <f>AA164-E164</f>
        <v>0</v>
      </c>
      <c r="X164" s="73"/>
      <c r="Y164" s="73"/>
      <c r="Z164" s="627">
        <f t="shared" ref="Z164:Z165" si="567">AA164+AB164+AC164</f>
        <v>0</v>
      </c>
      <c r="AA164" s="627"/>
      <c r="AB164" s="73"/>
      <c r="AC164" s="73"/>
      <c r="AD164" s="31"/>
      <c r="AE164" s="176">
        <f t="shared" si="540"/>
        <v>0</v>
      </c>
      <c r="AF164" s="699" t="e">
        <f t="shared" si="508"/>
        <v>#DIV/0!</v>
      </c>
      <c r="AG164" s="176">
        <v>0</v>
      </c>
      <c r="AH164" s="699" t="e">
        <f t="shared" si="509"/>
        <v>#DIV/0!</v>
      </c>
      <c r="AI164" s="627"/>
      <c r="AJ164" s="687"/>
      <c r="AK164" s="627"/>
      <c r="AL164" s="687"/>
      <c r="AM164" s="73"/>
      <c r="AN164" s="31"/>
      <c r="AO164" s="73"/>
      <c r="AP164" s="627">
        <f>AX164-AK164</f>
        <v>0</v>
      </c>
      <c r="AQ164" s="687"/>
      <c r="AR164" s="176">
        <f t="shared" si="542"/>
        <v>0</v>
      </c>
      <c r="AS164" s="699" t="e">
        <f t="shared" si="510"/>
        <v>#DIV/0!</v>
      </c>
      <c r="AT164" s="176">
        <v>0</v>
      </c>
      <c r="AU164" s="699" t="e">
        <f t="shared" si="511"/>
        <v>#DIV/0!</v>
      </c>
      <c r="AV164" s="627"/>
      <c r="AW164" s="699" t="e">
        <f t="shared" si="512"/>
        <v>#DIV/0!</v>
      </c>
      <c r="AX164" s="176"/>
      <c r="AY164" s="699" t="e">
        <f t="shared" si="513"/>
        <v>#DIV/0!</v>
      </c>
      <c r="AZ164" s="73"/>
      <c r="BA164" s="699"/>
      <c r="BB164" s="73"/>
      <c r="BC164" s="73"/>
      <c r="BD164" s="73"/>
      <c r="BE164" s="627">
        <f t="shared" ref="BE164:BE165" si="568">BF164</f>
        <v>0</v>
      </c>
      <c r="BF164" s="627">
        <v>0</v>
      </c>
      <c r="BG164" s="627"/>
      <c r="BH164" s="73"/>
      <c r="BI164" s="73"/>
      <c r="BJ164" s="627">
        <f t="shared" si="537"/>
        <v>0</v>
      </c>
      <c r="BK164" s="627"/>
      <c r="BL164" s="73"/>
      <c r="BM164" s="73"/>
      <c r="BN164" s="627">
        <f t="shared" si="538"/>
        <v>0</v>
      </c>
      <c r="BO164" s="627">
        <v>0</v>
      </c>
      <c r="BP164" s="627"/>
      <c r="BQ164" s="627"/>
      <c r="BR164" s="73"/>
      <c r="BS164" s="73"/>
      <c r="BT164" s="627"/>
      <c r="BU164" s="627">
        <f t="shared" ref="BU164:BU165" si="569">BV164</f>
        <v>0</v>
      </c>
      <c r="BV164" s="443">
        <v>0</v>
      </c>
      <c r="BW164" s="520"/>
      <c r="BX164" s="443"/>
      <c r="BY164" s="73"/>
      <c r="BZ164" s="73"/>
      <c r="CE164" s="699" t="e">
        <f t="shared" si="514"/>
        <v>#DIV/0!</v>
      </c>
    </row>
    <row r="165" spans="2:83" s="50" customFormat="1" ht="104.25" hidden="1" customHeight="1" x14ac:dyDescent="0.25">
      <c r="B165" s="200"/>
      <c r="C165" s="97" t="s">
        <v>31</v>
      </c>
      <c r="D165" s="166">
        <f t="shared" si="564"/>
        <v>0</v>
      </c>
      <c r="E165" s="166"/>
      <c r="F165" s="166"/>
      <c r="G165" s="166"/>
      <c r="H165" s="236"/>
      <c r="I165" s="236"/>
      <c r="J165" s="166"/>
      <c r="K165" s="166">
        <f t="shared" si="565"/>
        <v>0</v>
      </c>
      <c r="L165" s="699" t="e">
        <f t="shared" si="507"/>
        <v>#DIV/0!</v>
      </c>
      <c r="M165" s="166"/>
      <c r="N165" s="772" t="e">
        <f t="shared" si="515"/>
        <v>#DIV/0!</v>
      </c>
      <c r="O165" s="626"/>
      <c r="P165" s="687"/>
      <c r="Q165" s="626"/>
      <c r="R165" s="687"/>
      <c r="S165" s="31"/>
      <c r="T165" s="31"/>
      <c r="U165" s="31"/>
      <c r="V165" s="626">
        <f t="shared" si="566"/>
        <v>0</v>
      </c>
      <c r="W165" s="626">
        <f>AA165-E165</f>
        <v>0</v>
      </c>
      <c r="X165" s="31"/>
      <c r="Y165" s="31"/>
      <c r="Z165" s="626">
        <f t="shared" si="567"/>
        <v>0</v>
      </c>
      <c r="AA165" s="626"/>
      <c r="AB165" s="31"/>
      <c r="AC165" s="31"/>
      <c r="AD165" s="31"/>
      <c r="AE165" s="166">
        <f t="shared" si="540"/>
        <v>0</v>
      </c>
      <c r="AF165" s="699" t="e">
        <f t="shared" si="508"/>
        <v>#DIV/0!</v>
      </c>
      <c r="AG165" s="166">
        <v>0</v>
      </c>
      <c r="AH165" s="699" t="e">
        <f t="shared" si="509"/>
        <v>#DIV/0!</v>
      </c>
      <c r="AI165" s="626"/>
      <c r="AJ165" s="687"/>
      <c r="AK165" s="626"/>
      <c r="AL165" s="687"/>
      <c r="AM165" s="31"/>
      <c r="AN165" s="31"/>
      <c r="AO165" s="31"/>
      <c r="AP165" s="626">
        <f>AX165-AK165</f>
        <v>0</v>
      </c>
      <c r="AQ165" s="687"/>
      <c r="AR165" s="166">
        <f t="shared" si="542"/>
        <v>0</v>
      </c>
      <c r="AS165" s="699" t="e">
        <f t="shared" si="510"/>
        <v>#DIV/0!</v>
      </c>
      <c r="AT165" s="166">
        <v>0</v>
      </c>
      <c r="AU165" s="699" t="e">
        <f t="shared" si="511"/>
        <v>#DIV/0!</v>
      </c>
      <c r="AV165" s="626"/>
      <c r="AW165" s="699" t="e">
        <f t="shared" si="512"/>
        <v>#DIV/0!</v>
      </c>
      <c r="AX165" s="166"/>
      <c r="AY165" s="699" t="e">
        <f t="shared" si="513"/>
        <v>#DIV/0!</v>
      </c>
      <c r="AZ165" s="31"/>
      <c r="BA165" s="699"/>
      <c r="BB165" s="31"/>
      <c r="BC165" s="31"/>
      <c r="BD165" s="31"/>
      <c r="BE165" s="626">
        <f t="shared" si="568"/>
        <v>0</v>
      </c>
      <c r="BF165" s="626">
        <v>0</v>
      </c>
      <c r="BG165" s="626"/>
      <c r="BH165" s="31"/>
      <c r="BI165" s="31"/>
      <c r="BJ165" s="626">
        <f t="shared" si="537"/>
        <v>0</v>
      </c>
      <c r="BK165" s="626"/>
      <c r="BL165" s="31"/>
      <c r="BM165" s="31"/>
      <c r="BN165" s="626">
        <f t="shared" si="538"/>
        <v>78112.477610000002</v>
      </c>
      <c r="BO165" s="626">
        <v>78112.477610000002</v>
      </c>
      <c r="BP165" s="626"/>
      <c r="BQ165" s="626"/>
      <c r="BR165" s="31"/>
      <c r="BS165" s="31"/>
      <c r="BT165" s="626"/>
      <c r="BU165" s="626">
        <f t="shared" si="569"/>
        <v>0</v>
      </c>
      <c r="BV165" s="435">
        <v>0</v>
      </c>
      <c r="BW165" s="522"/>
      <c r="BX165" s="435"/>
      <c r="BY165" s="31"/>
      <c r="BZ165" s="31"/>
      <c r="CE165" s="699" t="e">
        <f t="shared" si="514"/>
        <v>#DIV/0!</v>
      </c>
    </row>
    <row r="166" spans="2:83" s="50" customFormat="1" ht="107.25" hidden="1" customHeight="1" x14ac:dyDescent="0.25">
      <c r="B166" s="200" t="s">
        <v>395</v>
      </c>
      <c r="C166" s="108" t="s">
        <v>300</v>
      </c>
      <c r="D166" s="166"/>
      <c r="E166" s="166"/>
      <c r="F166" s="166"/>
      <c r="G166" s="166"/>
      <c r="H166" s="236"/>
      <c r="I166" s="236"/>
      <c r="J166" s="166"/>
      <c r="K166" s="166"/>
      <c r="L166" s="699" t="e">
        <f t="shared" si="507"/>
        <v>#DIV/0!</v>
      </c>
      <c r="M166" s="166"/>
      <c r="N166" s="772" t="e">
        <f t="shared" si="515"/>
        <v>#DIV/0!</v>
      </c>
      <c r="O166" s="626"/>
      <c r="P166" s="687"/>
      <c r="Q166" s="626"/>
      <c r="R166" s="687"/>
      <c r="S166" s="31"/>
      <c r="T166" s="31"/>
      <c r="U166" s="31"/>
      <c r="V166" s="626"/>
      <c r="W166" s="626"/>
      <c r="X166" s="31"/>
      <c r="Y166" s="31"/>
      <c r="Z166" s="626"/>
      <c r="AA166" s="626"/>
      <c r="AB166" s="31"/>
      <c r="AC166" s="31"/>
      <c r="AD166" s="31"/>
      <c r="AE166" s="166">
        <f t="shared" si="540"/>
        <v>0</v>
      </c>
      <c r="AF166" s="699" t="e">
        <f t="shared" si="508"/>
        <v>#DIV/0!</v>
      </c>
      <c r="AG166" s="166">
        <f>AG167+AG168</f>
        <v>0</v>
      </c>
      <c r="AH166" s="699" t="e">
        <f t="shared" si="509"/>
        <v>#DIV/0!</v>
      </c>
      <c r="AI166" s="626"/>
      <c r="AJ166" s="687"/>
      <c r="AK166" s="626"/>
      <c r="AL166" s="687"/>
      <c r="AM166" s="31"/>
      <c r="AN166" s="31"/>
      <c r="AO166" s="31"/>
      <c r="AP166" s="626">
        <f>AP167+AP168</f>
        <v>0</v>
      </c>
      <c r="AQ166" s="687"/>
      <c r="AR166" s="166">
        <f t="shared" si="542"/>
        <v>0</v>
      </c>
      <c r="AS166" s="699" t="e">
        <f t="shared" si="510"/>
        <v>#DIV/0!</v>
      </c>
      <c r="AT166" s="166">
        <f>AT167+AT168</f>
        <v>0</v>
      </c>
      <c r="AU166" s="699" t="e">
        <f t="shared" si="511"/>
        <v>#DIV/0!</v>
      </c>
      <c r="AV166" s="626"/>
      <c r="AW166" s="699" t="e">
        <f t="shared" si="512"/>
        <v>#DIV/0!</v>
      </c>
      <c r="AX166" s="166"/>
      <c r="AY166" s="699" t="e">
        <f t="shared" si="513"/>
        <v>#DIV/0!</v>
      </c>
      <c r="AZ166" s="31"/>
      <c r="BA166" s="699"/>
      <c r="BB166" s="31"/>
      <c r="BC166" s="31"/>
      <c r="BD166" s="31"/>
      <c r="BE166" s="626">
        <f t="shared" ref="BE166" si="570">BF166+BH166+BI166</f>
        <v>0</v>
      </c>
      <c r="BF166" s="626">
        <f>BF167+BF168</f>
        <v>0</v>
      </c>
      <c r="BG166" s="626"/>
      <c r="BH166" s="31"/>
      <c r="BI166" s="31"/>
      <c r="BJ166" s="626">
        <f t="shared" si="537"/>
        <v>0</v>
      </c>
      <c r="BK166" s="626">
        <f>BK167+BK168</f>
        <v>0</v>
      </c>
      <c r="BL166" s="62"/>
      <c r="BM166" s="28"/>
      <c r="BN166" s="626">
        <f t="shared" si="538"/>
        <v>236704.47761</v>
      </c>
      <c r="BO166" s="626">
        <f>BO167+BO168</f>
        <v>236704.47761</v>
      </c>
      <c r="BP166" s="626"/>
      <c r="BQ166" s="626"/>
      <c r="BR166" s="31"/>
      <c r="BS166" s="31"/>
      <c r="BT166" s="626"/>
      <c r="BU166" s="626">
        <f t="shared" ref="BU166" si="571">BV166+BY166+BZ166</f>
        <v>0</v>
      </c>
      <c r="BV166" s="435">
        <f>BV167+BV168</f>
        <v>0</v>
      </c>
      <c r="BW166" s="522"/>
      <c r="BX166" s="435"/>
      <c r="BY166" s="31"/>
      <c r="BZ166" s="31"/>
      <c r="CE166" s="699" t="e">
        <f t="shared" si="514"/>
        <v>#DIV/0!</v>
      </c>
    </row>
    <row r="167" spans="2:83" s="150" customFormat="1" ht="54" hidden="1" customHeight="1" x14ac:dyDescent="0.25">
      <c r="B167" s="210"/>
      <c r="C167" s="101" t="s">
        <v>32</v>
      </c>
      <c r="D167" s="176">
        <f t="shared" ref="D167:D168" si="572">E167</f>
        <v>0</v>
      </c>
      <c r="E167" s="176"/>
      <c r="F167" s="176"/>
      <c r="G167" s="176"/>
      <c r="H167" s="872"/>
      <c r="I167" s="872"/>
      <c r="J167" s="176"/>
      <c r="K167" s="176">
        <f t="shared" ref="K167:K168" si="573">M167</f>
        <v>0</v>
      </c>
      <c r="L167" s="699" t="e">
        <f t="shared" si="507"/>
        <v>#DIV/0!</v>
      </c>
      <c r="M167" s="176"/>
      <c r="N167" s="772" t="e">
        <f t="shared" si="515"/>
        <v>#DIV/0!</v>
      </c>
      <c r="O167" s="627"/>
      <c r="P167" s="687"/>
      <c r="Q167" s="627"/>
      <c r="R167" s="687"/>
      <c r="S167" s="73"/>
      <c r="T167" s="31"/>
      <c r="U167" s="73"/>
      <c r="V167" s="627">
        <f t="shared" ref="V167:V168" si="574">W167+X167+Y167</f>
        <v>0</v>
      </c>
      <c r="W167" s="627">
        <f>AA167-E167</f>
        <v>0</v>
      </c>
      <c r="X167" s="73"/>
      <c r="Y167" s="73"/>
      <c r="Z167" s="627">
        <f t="shared" ref="Z167:Z168" si="575">AA167+AB167+AC167</f>
        <v>0</v>
      </c>
      <c r="AA167" s="627"/>
      <c r="AB167" s="73"/>
      <c r="AC167" s="73"/>
      <c r="AD167" s="31"/>
      <c r="AE167" s="176">
        <f t="shared" si="540"/>
        <v>0</v>
      </c>
      <c r="AF167" s="699" t="e">
        <f t="shared" si="508"/>
        <v>#DIV/0!</v>
      </c>
      <c r="AG167" s="176">
        <v>0</v>
      </c>
      <c r="AH167" s="699" t="e">
        <f t="shared" si="509"/>
        <v>#DIV/0!</v>
      </c>
      <c r="AI167" s="627"/>
      <c r="AJ167" s="687"/>
      <c r="AK167" s="627"/>
      <c r="AL167" s="687"/>
      <c r="AM167" s="73"/>
      <c r="AN167" s="31"/>
      <c r="AO167" s="73"/>
      <c r="AP167" s="627">
        <f>AX167-AK167</f>
        <v>0</v>
      </c>
      <c r="AQ167" s="687"/>
      <c r="AR167" s="176">
        <f t="shared" si="542"/>
        <v>0</v>
      </c>
      <c r="AS167" s="699" t="e">
        <f t="shared" si="510"/>
        <v>#DIV/0!</v>
      </c>
      <c r="AT167" s="176">
        <v>0</v>
      </c>
      <c r="AU167" s="699" t="e">
        <f t="shared" si="511"/>
        <v>#DIV/0!</v>
      </c>
      <c r="AV167" s="627"/>
      <c r="AW167" s="699" t="e">
        <f t="shared" si="512"/>
        <v>#DIV/0!</v>
      </c>
      <c r="AX167" s="176"/>
      <c r="AY167" s="699" t="e">
        <f t="shared" si="513"/>
        <v>#DIV/0!</v>
      </c>
      <c r="AZ167" s="73"/>
      <c r="BA167" s="699"/>
      <c r="BB167" s="73"/>
      <c r="BC167" s="73"/>
      <c r="BD167" s="73"/>
      <c r="BE167" s="627">
        <f t="shared" ref="BE167:BE211" si="576">BF167</f>
        <v>0</v>
      </c>
      <c r="BF167" s="627">
        <v>0</v>
      </c>
      <c r="BG167" s="627"/>
      <c r="BH167" s="73"/>
      <c r="BI167" s="73"/>
      <c r="BJ167" s="627">
        <f t="shared" si="537"/>
        <v>0</v>
      </c>
      <c r="BK167" s="627"/>
      <c r="BL167" s="73"/>
      <c r="BM167" s="73"/>
      <c r="BN167" s="627">
        <f t="shared" si="538"/>
        <v>158592</v>
      </c>
      <c r="BO167" s="627">
        <v>158592</v>
      </c>
      <c r="BP167" s="627"/>
      <c r="BQ167" s="627"/>
      <c r="BR167" s="73"/>
      <c r="BS167" s="73"/>
      <c r="BT167" s="627"/>
      <c r="BU167" s="627">
        <f t="shared" ref="BU167:BU211" si="577">BV167</f>
        <v>0</v>
      </c>
      <c r="BV167" s="443">
        <v>0</v>
      </c>
      <c r="BW167" s="520"/>
      <c r="BX167" s="443"/>
      <c r="BY167" s="73"/>
      <c r="BZ167" s="73"/>
      <c r="CE167" s="699" t="e">
        <f t="shared" si="514"/>
        <v>#DIV/0!</v>
      </c>
    </row>
    <row r="168" spans="2:83" s="50" customFormat="1" ht="54" hidden="1" customHeight="1" x14ac:dyDescent="0.25">
      <c r="B168" s="200"/>
      <c r="C168" s="97" t="s">
        <v>31</v>
      </c>
      <c r="D168" s="166">
        <f t="shared" si="572"/>
        <v>0</v>
      </c>
      <c r="E168" s="166"/>
      <c r="F168" s="166"/>
      <c r="G168" s="166"/>
      <c r="H168" s="236"/>
      <c r="I168" s="236"/>
      <c r="J168" s="166"/>
      <c r="K168" s="166">
        <f t="shared" si="573"/>
        <v>0</v>
      </c>
      <c r="L168" s="699" t="e">
        <f t="shared" si="507"/>
        <v>#DIV/0!</v>
      </c>
      <c r="M168" s="166"/>
      <c r="N168" s="772" t="e">
        <f t="shared" si="515"/>
        <v>#DIV/0!</v>
      </c>
      <c r="O168" s="626"/>
      <c r="P168" s="687"/>
      <c r="Q168" s="626"/>
      <c r="R168" s="687"/>
      <c r="S168" s="31"/>
      <c r="T168" s="31"/>
      <c r="U168" s="31"/>
      <c r="V168" s="626">
        <f t="shared" si="574"/>
        <v>0</v>
      </c>
      <c r="W168" s="626">
        <f>AA168-E168</f>
        <v>0</v>
      </c>
      <c r="X168" s="31"/>
      <c r="Y168" s="31"/>
      <c r="Z168" s="626">
        <f t="shared" si="575"/>
        <v>0</v>
      </c>
      <c r="AA168" s="626"/>
      <c r="AB168" s="31"/>
      <c r="AC168" s="31"/>
      <c r="AD168" s="31"/>
      <c r="AE168" s="166">
        <f t="shared" si="540"/>
        <v>0</v>
      </c>
      <c r="AF168" s="699" t="e">
        <f t="shared" si="508"/>
        <v>#DIV/0!</v>
      </c>
      <c r="AG168" s="166">
        <v>0</v>
      </c>
      <c r="AH168" s="699" t="e">
        <f t="shared" si="509"/>
        <v>#DIV/0!</v>
      </c>
      <c r="AI168" s="626"/>
      <c r="AJ168" s="687"/>
      <c r="AK168" s="626"/>
      <c r="AL168" s="687"/>
      <c r="AM168" s="31"/>
      <c r="AN168" s="31"/>
      <c r="AO168" s="31"/>
      <c r="AP168" s="626">
        <f>AX168-AK168</f>
        <v>0</v>
      </c>
      <c r="AQ168" s="687"/>
      <c r="AR168" s="166">
        <f t="shared" si="542"/>
        <v>0</v>
      </c>
      <c r="AS168" s="699" t="e">
        <f t="shared" si="510"/>
        <v>#DIV/0!</v>
      </c>
      <c r="AT168" s="166">
        <v>0</v>
      </c>
      <c r="AU168" s="699" t="e">
        <f t="shared" si="511"/>
        <v>#DIV/0!</v>
      </c>
      <c r="AV168" s="626"/>
      <c r="AW168" s="699" t="e">
        <f t="shared" si="512"/>
        <v>#DIV/0!</v>
      </c>
      <c r="AX168" s="166"/>
      <c r="AY168" s="699" t="e">
        <f t="shared" si="513"/>
        <v>#DIV/0!</v>
      </c>
      <c r="AZ168" s="31"/>
      <c r="BA168" s="699"/>
      <c r="BB168" s="31"/>
      <c r="BC168" s="31"/>
      <c r="BD168" s="31"/>
      <c r="BE168" s="626">
        <f t="shared" si="576"/>
        <v>0</v>
      </c>
      <c r="BF168" s="626">
        <v>0</v>
      </c>
      <c r="BG168" s="626"/>
      <c r="BH168" s="31"/>
      <c r="BI168" s="31"/>
      <c r="BJ168" s="626">
        <f t="shared" si="537"/>
        <v>0</v>
      </c>
      <c r="BK168" s="626"/>
      <c r="BL168" s="31"/>
      <c r="BM168" s="31"/>
      <c r="BN168" s="626">
        <f t="shared" si="538"/>
        <v>78112.477610000002</v>
      </c>
      <c r="BO168" s="626">
        <v>78112.477610000002</v>
      </c>
      <c r="BP168" s="626"/>
      <c r="BQ168" s="626"/>
      <c r="BR168" s="31"/>
      <c r="BS168" s="31"/>
      <c r="BT168" s="626"/>
      <c r="BU168" s="626">
        <f t="shared" si="577"/>
        <v>0</v>
      </c>
      <c r="BV168" s="435">
        <v>0</v>
      </c>
      <c r="BW168" s="522"/>
      <c r="BX168" s="435"/>
      <c r="BY168" s="31"/>
      <c r="BZ168" s="31"/>
      <c r="CE168" s="699" t="e">
        <f t="shared" si="514"/>
        <v>#DIV/0!</v>
      </c>
    </row>
    <row r="169" spans="2:83" s="151" customFormat="1" ht="71.25" hidden="1" customHeight="1" x14ac:dyDescent="0.25">
      <c r="B169" s="203" t="s">
        <v>63</v>
      </c>
      <c r="C169" s="107" t="s">
        <v>212</v>
      </c>
      <c r="D169" s="168">
        <f>E169+H169+I169+G169</f>
        <v>0</v>
      </c>
      <c r="E169" s="168">
        <f>E170+E171</f>
        <v>0</v>
      </c>
      <c r="F169" s="168"/>
      <c r="G169" s="168">
        <f t="shared" ref="G169:I169" si="578">G170+G171</f>
        <v>0</v>
      </c>
      <c r="H169" s="168">
        <f t="shared" si="578"/>
        <v>0</v>
      </c>
      <c r="I169" s="168">
        <f t="shared" si="578"/>
        <v>0</v>
      </c>
      <c r="J169" s="168">
        <f>K169+M169+Q169</f>
        <v>0</v>
      </c>
      <c r="K169" s="166">
        <f>M169+S169+U169+Q169</f>
        <v>0</v>
      </c>
      <c r="L169" s="699" t="e">
        <f t="shared" si="507"/>
        <v>#DIV/0!</v>
      </c>
      <c r="M169" s="168">
        <f>M170+M171</f>
        <v>0</v>
      </c>
      <c r="N169" s="772" t="e">
        <f t="shared" si="515"/>
        <v>#DIV/0!</v>
      </c>
      <c r="O169" s="632"/>
      <c r="P169" s="687"/>
      <c r="Q169" s="632">
        <f t="shared" ref="Q169:U169" si="579">Q170+Q171</f>
        <v>0</v>
      </c>
      <c r="R169" s="687"/>
      <c r="S169" s="632">
        <f t="shared" si="579"/>
        <v>0</v>
      </c>
      <c r="T169" s="687"/>
      <c r="U169" s="632">
        <f t="shared" si="579"/>
        <v>0</v>
      </c>
      <c r="V169" s="632" t="e">
        <f>W169+X169+Y169</f>
        <v>#REF!</v>
      </c>
      <c r="W169" s="632" t="e">
        <f>W170+W171</f>
        <v>#REF!</v>
      </c>
      <c r="X169" s="89"/>
      <c r="Y169" s="89"/>
      <c r="Z169" s="632" t="e">
        <f>AA169+AB169+AC169</f>
        <v>#REF!</v>
      </c>
      <c r="AA169" s="632" t="e">
        <f>AA170+AA171</f>
        <v>#REF!</v>
      </c>
      <c r="AB169" s="89"/>
      <c r="AC169" s="89"/>
      <c r="AD169" s="19"/>
      <c r="AE169" s="166">
        <f>AG169+AM169+AO169+AK169</f>
        <v>0</v>
      </c>
      <c r="AF169" s="699" t="e">
        <f t="shared" si="508"/>
        <v>#DIV/0!</v>
      </c>
      <c r="AG169" s="168">
        <f>AG170+AG171</f>
        <v>0</v>
      </c>
      <c r="AH169" s="699" t="e">
        <f t="shared" si="509"/>
        <v>#DIV/0!</v>
      </c>
      <c r="AI169" s="632"/>
      <c r="AJ169" s="687"/>
      <c r="AK169" s="632"/>
      <c r="AL169" s="687"/>
      <c r="AM169" s="632">
        <f t="shared" ref="AM169:AO169" si="580">AM170+AM171</f>
        <v>0</v>
      </c>
      <c r="AN169" s="687"/>
      <c r="AO169" s="632">
        <f t="shared" si="580"/>
        <v>0</v>
      </c>
      <c r="AP169" s="632"/>
      <c r="AQ169" s="687"/>
      <c r="AR169" s="168">
        <f>AT169+AZ169+BB169+AX169</f>
        <v>0</v>
      </c>
      <c r="AS169" s="699" t="e">
        <f t="shared" si="510"/>
        <v>#DIV/0!</v>
      </c>
      <c r="AT169" s="168">
        <f>AT170+AT171</f>
        <v>0</v>
      </c>
      <c r="AU169" s="699" t="e">
        <f t="shared" si="511"/>
        <v>#DIV/0!</v>
      </c>
      <c r="AV169" s="632"/>
      <c r="AW169" s="699" t="e">
        <f t="shared" si="512"/>
        <v>#DIV/0!</v>
      </c>
      <c r="AX169" s="168"/>
      <c r="AY169" s="699" t="e">
        <f t="shared" si="513"/>
        <v>#DIV/0!</v>
      </c>
      <c r="AZ169" s="632">
        <f t="shared" ref="AZ169:BB169" si="581">AZ170+AZ171</f>
        <v>0</v>
      </c>
      <c r="BA169" s="699"/>
      <c r="BB169" s="632">
        <f t="shared" si="581"/>
        <v>0</v>
      </c>
      <c r="BC169" s="89"/>
      <c r="BD169" s="89"/>
      <c r="BE169" s="632">
        <f>BF169+BH169+BI169+BG169</f>
        <v>0</v>
      </c>
      <c r="BF169" s="632">
        <f>BF170+BF171</f>
        <v>0</v>
      </c>
      <c r="BG169" s="632">
        <f t="shared" ref="BG169:BI169" si="582">BG170+BG171</f>
        <v>0</v>
      </c>
      <c r="BH169" s="632">
        <f t="shared" si="582"/>
        <v>0</v>
      </c>
      <c r="BI169" s="632">
        <f t="shared" si="582"/>
        <v>0</v>
      </c>
      <c r="BJ169" s="632">
        <f>BK169+BL169+BM169</f>
        <v>0</v>
      </c>
      <c r="BK169" s="632">
        <f>BK170+BK171</f>
        <v>0</v>
      </c>
      <c r="BL169" s="89"/>
      <c r="BM169" s="89"/>
      <c r="BN169" s="632">
        <f>BO169+BR169+BS169</f>
        <v>8703173.1428599991</v>
      </c>
      <c r="BO169" s="632">
        <f>BO170+BO171</f>
        <v>8703173.1428599991</v>
      </c>
      <c r="BP169" s="632"/>
      <c r="BQ169" s="632"/>
      <c r="BR169" s="89"/>
      <c r="BS169" s="89"/>
      <c r="BT169" s="632"/>
      <c r="BU169" s="632">
        <f>BV169+BY169+BZ169+BX169</f>
        <v>0</v>
      </c>
      <c r="BV169" s="439">
        <f>BV170+BV171</f>
        <v>0</v>
      </c>
      <c r="BW169" s="515"/>
      <c r="BX169" s="439">
        <f t="shared" ref="BX169:BZ169" si="583">BX170+BX171</f>
        <v>0</v>
      </c>
      <c r="BY169" s="439">
        <f t="shared" si="583"/>
        <v>0</v>
      </c>
      <c r="BZ169" s="439">
        <f t="shared" si="583"/>
        <v>0</v>
      </c>
      <c r="CE169" s="699" t="e">
        <f t="shared" si="514"/>
        <v>#DIV/0!</v>
      </c>
    </row>
    <row r="170" spans="2:83" s="20" customFormat="1" ht="41.25" hidden="1" customHeight="1" x14ac:dyDescent="0.25">
      <c r="B170" s="200"/>
      <c r="C170" s="97" t="s">
        <v>394</v>
      </c>
      <c r="D170" s="185">
        <f t="shared" ref="D170" si="584">E170+G170+H170+I170</f>
        <v>0</v>
      </c>
      <c r="E170" s="185">
        <f>E174+E177+E180</f>
        <v>0</v>
      </c>
      <c r="F170" s="185"/>
      <c r="G170" s="185">
        <f>G174+G177+G180</f>
        <v>0</v>
      </c>
      <c r="H170" s="185">
        <f>H174+H177+H180</f>
        <v>0</v>
      </c>
      <c r="I170" s="185">
        <f>I174+I183+I194+I212+I216+I226+I229+I232+I235</f>
        <v>0</v>
      </c>
      <c r="J170" s="185">
        <f>K170+M170+Q170</f>
        <v>0</v>
      </c>
      <c r="K170" s="185">
        <f t="shared" ref="K170" si="585">M170+Q170+S170+U170</f>
        <v>0</v>
      </c>
      <c r="L170" s="699" t="e">
        <f t="shared" si="507"/>
        <v>#DIV/0!</v>
      </c>
      <c r="M170" s="185">
        <f>M174+M177+M180</f>
        <v>0</v>
      </c>
      <c r="N170" s="772" t="e">
        <f t="shared" si="515"/>
        <v>#DIV/0!</v>
      </c>
      <c r="O170" s="98"/>
      <c r="P170" s="98"/>
      <c r="Q170" s="98">
        <f>Q174+Q177+Q180</f>
        <v>0</v>
      </c>
      <c r="R170" s="98"/>
      <c r="S170" s="98">
        <f>S174+S177+S180</f>
        <v>0</v>
      </c>
      <c r="T170" s="98"/>
      <c r="U170" s="98">
        <f>U174+U183+U194+U212+U216+U226+U229+U232+U235</f>
        <v>0</v>
      </c>
      <c r="V170" s="98">
        <f>W170+X170+Y170</f>
        <v>603976.68807000003</v>
      </c>
      <c r="W170" s="98">
        <f>W174+W183+W194</f>
        <v>603976.68807000003</v>
      </c>
      <c r="X170" s="98"/>
      <c r="Y170" s="98"/>
      <c r="Z170" s="98">
        <f>AA170+AB170+AC170</f>
        <v>603976.68807000003</v>
      </c>
      <c r="AA170" s="98">
        <f>AA174+AA183+AA194</f>
        <v>603976.68807000003</v>
      </c>
      <c r="AB170" s="98"/>
      <c r="AC170" s="98"/>
      <c r="AD170" s="98"/>
      <c r="AE170" s="185">
        <f t="shared" ref="AE170" si="586">AG170+AK170+AM170+AO170</f>
        <v>0</v>
      </c>
      <c r="AF170" s="699" t="e">
        <f t="shared" si="508"/>
        <v>#DIV/0!</v>
      </c>
      <c r="AG170" s="185">
        <f>AG174+AG177+AG180</f>
        <v>0</v>
      </c>
      <c r="AH170" s="699" t="e">
        <f t="shared" si="509"/>
        <v>#DIV/0!</v>
      </c>
      <c r="AI170" s="98"/>
      <c r="AJ170" s="98"/>
      <c r="AK170" s="98">
        <f>AK174+AK177+AK180</f>
        <v>0</v>
      </c>
      <c r="AL170" s="98"/>
      <c r="AM170" s="98">
        <f>AM174+AM177+AM180</f>
        <v>0</v>
      </c>
      <c r="AN170" s="98"/>
      <c r="AO170" s="98">
        <f>AO174+AO183+AO194+AO212+AO216+AO226+AO229+AO232+AO235</f>
        <v>0</v>
      </c>
      <c r="AP170" s="98"/>
      <c r="AQ170" s="98"/>
      <c r="AR170" s="185">
        <f t="shared" ref="AR170" si="587">AT170+AX170+AZ170+BB170</f>
        <v>0</v>
      </c>
      <c r="AS170" s="699" t="e">
        <f t="shared" si="510"/>
        <v>#DIV/0!</v>
      </c>
      <c r="AT170" s="185">
        <f>AT174+AT177+AT180</f>
        <v>0</v>
      </c>
      <c r="AU170" s="699" t="e">
        <f t="shared" si="511"/>
        <v>#DIV/0!</v>
      </c>
      <c r="AV170" s="98"/>
      <c r="AW170" s="699" t="e">
        <f t="shared" si="512"/>
        <v>#DIV/0!</v>
      </c>
      <c r="AX170" s="185">
        <f>AX174+AX177+AX180</f>
        <v>0</v>
      </c>
      <c r="AY170" s="699" t="e">
        <f t="shared" si="513"/>
        <v>#DIV/0!</v>
      </c>
      <c r="AZ170" s="98">
        <f>AZ174+AZ177+AZ180</f>
        <v>0</v>
      </c>
      <c r="BA170" s="699"/>
      <c r="BB170" s="98">
        <f>BB174+BB183+BB194+BB212+BB216+BB226+BB229+BB232+BB235</f>
        <v>0</v>
      </c>
      <c r="BC170" s="98"/>
      <c r="BD170" s="98"/>
      <c r="BE170" s="98">
        <f t="shared" ref="BE170" si="588">BF170+BG170+BH170+BI170</f>
        <v>0</v>
      </c>
      <c r="BF170" s="98">
        <f>BF174+BF177+BF180</f>
        <v>0</v>
      </c>
      <c r="BG170" s="98">
        <f>BG174+BG177+BG180</f>
        <v>0</v>
      </c>
      <c r="BH170" s="98">
        <f>BH174+BH177+BH180</f>
        <v>0</v>
      </c>
      <c r="BI170" s="98">
        <f>BI174+BI183+BI194+BI212+BI216+BI226+BI229+BI232+BI235</f>
        <v>0</v>
      </c>
      <c r="BJ170" s="98">
        <f>BK170+BL170+BM170</f>
        <v>0</v>
      </c>
      <c r="BK170" s="98">
        <f>BK174+BK183+BK194+BK212+BK216+BK226+BK229+BK232+BK235</f>
        <v>0</v>
      </c>
      <c r="BL170" s="98">
        <f>BL174+BL183+BL194+BL212+BL216+BL226+BL229+BL232+BL235</f>
        <v>0</v>
      </c>
      <c r="BM170" s="98">
        <f>BM174+BM183+BM194+BM212+BM216+BM226+BM229+BM232+BM235</f>
        <v>0</v>
      </c>
      <c r="BN170" s="98">
        <f>BO170+BR170+BS170</f>
        <v>3124216</v>
      </c>
      <c r="BO170" s="98">
        <f>BO174+BO183+BO194+BO212+BO216+BO226+BO229+BO232+BO235</f>
        <v>3124216</v>
      </c>
      <c r="BP170" s="98"/>
      <c r="BQ170" s="98"/>
      <c r="BR170" s="98">
        <f>BR174+BR183+BR194+BR212+BR216+BR226+BR229+BR232+BR235</f>
        <v>0</v>
      </c>
      <c r="BS170" s="98">
        <f>BS174+BS183+BS194+BS212+BS216+BS226+BS229+BS232+BS235</f>
        <v>0</v>
      </c>
      <c r="BT170" s="98"/>
      <c r="BU170" s="98">
        <f t="shared" ref="BU170" si="589">BV170+BX170+BY170+BZ170</f>
        <v>0</v>
      </c>
      <c r="BV170" s="98">
        <f>BV174+BV177+BV180</f>
        <v>0</v>
      </c>
      <c r="BW170" s="98"/>
      <c r="BX170" s="98">
        <f>BX174+BX177+BX180</f>
        <v>0</v>
      </c>
      <c r="BY170" s="98">
        <f>BY174+BY177+BY180</f>
        <v>0</v>
      </c>
      <c r="BZ170" s="98">
        <f>BZ174+BZ183+BZ194+BZ212+BZ216+BZ226+BZ229+BZ232+BZ235</f>
        <v>0</v>
      </c>
      <c r="CE170" s="699" t="e">
        <f t="shared" si="514"/>
        <v>#DIV/0!</v>
      </c>
    </row>
    <row r="171" spans="2:83" s="150" customFormat="1" ht="67.5" hidden="1" customHeight="1" x14ac:dyDescent="0.25">
      <c r="B171" s="210"/>
      <c r="C171" s="101" t="s">
        <v>32</v>
      </c>
      <c r="D171" s="176">
        <f>D173+D176+D179</f>
        <v>0</v>
      </c>
      <c r="E171" s="176">
        <f>E173+E176+E179</f>
        <v>0</v>
      </c>
      <c r="F171" s="176"/>
      <c r="G171" s="176">
        <f>G173+G176+G179</f>
        <v>0</v>
      </c>
      <c r="H171" s="176">
        <f>H173+H176+H179</f>
        <v>0</v>
      </c>
      <c r="I171" s="176">
        <f>I173+I182+I185+I193+I211+I215+I225+I228+I231+I234</f>
        <v>0</v>
      </c>
      <c r="J171" s="176">
        <f>K171+M171+Q171</f>
        <v>0</v>
      </c>
      <c r="K171" s="166">
        <f>K173+K176+K179</f>
        <v>0</v>
      </c>
      <c r="L171" s="699" t="e">
        <f t="shared" si="507"/>
        <v>#DIV/0!</v>
      </c>
      <c r="M171" s="176">
        <f>M173+M176+M179</f>
        <v>0</v>
      </c>
      <c r="N171" s="772" t="e">
        <f t="shared" si="515"/>
        <v>#DIV/0!</v>
      </c>
      <c r="O171" s="627"/>
      <c r="P171" s="687"/>
      <c r="Q171" s="627">
        <f>Q173+Q176+Q179</f>
        <v>0</v>
      </c>
      <c r="R171" s="687"/>
      <c r="S171" s="627">
        <f>S173+S176+S179</f>
        <v>0</v>
      </c>
      <c r="T171" s="687"/>
      <c r="U171" s="627">
        <f>U173+U182+U185+U193+U211+U215+U225+U228+U231+U234</f>
        <v>0</v>
      </c>
      <c r="V171" s="627" t="e">
        <f>W171+X171+Y171</f>
        <v>#REF!</v>
      </c>
      <c r="W171" s="627" t="e">
        <f>W173+W182+W185+W191+W193</f>
        <v>#REF!</v>
      </c>
      <c r="X171" s="279"/>
      <c r="Y171" s="279"/>
      <c r="Z171" s="627" t="e">
        <f>AA171+AB171+AC171</f>
        <v>#REF!</v>
      </c>
      <c r="AA171" s="627" t="e">
        <f>AA173+AA182+AA185+AA191+AA193</f>
        <v>#REF!</v>
      </c>
      <c r="AB171" s="279"/>
      <c r="AC171" s="279"/>
      <c r="AD171" s="19"/>
      <c r="AE171" s="166">
        <f>AE173+AE176+AE179</f>
        <v>0</v>
      </c>
      <c r="AF171" s="699" t="e">
        <f t="shared" si="508"/>
        <v>#DIV/0!</v>
      </c>
      <c r="AG171" s="176">
        <f>AG173+AG176+AG179</f>
        <v>0</v>
      </c>
      <c r="AH171" s="699" t="e">
        <f t="shared" si="509"/>
        <v>#DIV/0!</v>
      </c>
      <c r="AI171" s="627"/>
      <c r="AJ171" s="687"/>
      <c r="AK171" s="627">
        <f>AK173+AK176+AK179</f>
        <v>0</v>
      </c>
      <c r="AL171" s="687"/>
      <c r="AM171" s="627">
        <f>AM173+AM176+AM179</f>
        <v>0</v>
      </c>
      <c r="AN171" s="687"/>
      <c r="AO171" s="627">
        <f>AO173+AO182+AO185+AO193+AO211+AO215+AO225+AO228+AO231+AO234</f>
        <v>0</v>
      </c>
      <c r="AP171" s="627"/>
      <c r="AQ171" s="687"/>
      <c r="AR171" s="176">
        <f>AR173+AR176+AR179</f>
        <v>0</v>
      </c>
      <c r="AS171" s="699" t="e">
        <f t="shared" si="510"/>
        <v>#DIV/0!</v>
      </c>
      <c r="AT171" s="176">
        <f>AT173+AT176+AT179</f>
        <v>0</v>
      </c>
      <c r="AU171" s="699" t="e">
        <f t="shared" si="511"/>
        <v>#DIV/0!</v>
      </c>
      <c r="AV171" s="627"/>
      <c r="AW171" s="699" t="e">
        <f t="shared" si="512"/>
        <v>#DIV/0!</v>
      </c>
      <c r="AX171" s="176">
        <f>AX173+AX176+AX179</f>
        <v>0</v>
      </c>
      <c r="AY171" s="699" t="e">
        <f t="shared" si="513"/>
        <v>#DIV/0!</v>
      </c>
      <c r="AZ171" s="627">
        <f>AZ173+AZ176+AZ179</f>
        <v>0</v>
      </c>
      <c r="BA171" s="699"/>
      <c r="BB171" s="627">
        <f>BB173+BB182+BB185+BB193+BB211+BB215+BB225+BB228+BB231+BB234</f>
        <v>0</v>
      </c>
      <c r="BC171" s="279"/>
      <c r="BD171" s="279"/>
      <c r="BE171" s="627">
        <f>BE173+BE176+BE179</f>
        <v>0</v>
      </c>
      <c r="BF171" s="627">
        <f>BF173+BF176+BF179</f>
        <v>0</v>
      </c>
      <c r="BG171" s="627">
        <f>BG173+BG176+BG179</f>
        <v>0</v>
      </c>
      <c r="BH171" s="627">
        <f>BH173+BH176+BH179</f>
        <v>0</v>
      </c>
      <c r="BI171" s="627">
        <f>BI173+BI182+BI185+BI193+BI211+BI215+BI225+BI228+BI231+BI234</f>
        <v>0</v>
      </c>
      <c r="BJ171" s="627">
        <f>BK171+BL171+BM171</f>
        <v>0</v>
      </c>
      <c r="BK171" s="627">
        <f>BK173+BK182+BK185+BK193+BK211+BK215+BK225+BK228+BK231+BK234</f>
        <v>0</v>
      </c>
      <c r="BL171" s="627">
        <f>BL173+BL182+BL185+BL193+BL211+BL215+BL225+BL228+BL231+BL234</f>
        <v>0</v>
      </c>
      <c r="BM171" s="627">
        <f>BM173+BM182+BM185+BM193+BM211+BM215+BM225+BM228+BM231+BM234</f>
        <v>0</v>
      </c>
      <c r="BN171" s="627">
        <f>BO171+BR171+BS171</f>
        <v>5578957.14286</v>
      </c>
      <c r="BO171" s="627">
        <f>BO173+BO182+BO185+BO193+BO211+BO215+BO225+BO228+BO231+BO234</f>
        <v>5578957.14286</v>
      </c>
      <c r="BP171" s="627"/>
      <c r="BQ171" s="627"/>
      <c r="BR171" s="627">
        <f>BR173+BR182+BR185+BR193+BR211+BR215+BR225+BR228+BR231+BR234</f>
        <v>0</v>
      </c>
      <c r="BS171" s="627">
        <f>BS173+BS182+BS185+BS193+BS211+BS215+BS225+BS228+BS231+BS234</f>
        <v>0</v>
      </c>
      <c r="BT171" s="627"/>
      <c r="BU171" s="627">
        <f>BU173+BU176+BU179</f>
        <v>0</v>
      </c>
      <c r="BV171" s="436">
        <f>BV173+BV176+BV179</f>
        <v>0</v>
      </c>
      <c r="BW171" s="520"/>
      <c r="BX171" s="436">
        <f>BX173+BX176+BX179</f>
        <v>0</v>
      </c>
      <c r="BY171" s="436">
        <f>BY173+BY176+BY179</f>
        <v>0</v>
      </c>
      <c r="BZ171" s="436">
        <f>BZ173+BZ182+BZ185+BZ193+BZ211+BZ215+BZ225+BZ228+BZ231+BZ234</f>
        <v>0</v>
      </c>
      <c r="CE171" s="699" t="e">
        <f t="shared" si="514"/>
        <v>#DIV/0!</v>
      </c>
    </row>
    <row r="172" spans="2:83" s="59" customFormat="1" ht="162" hidden="1" customHeight="1" x14ac:dyDescent="0.25">
      <c r="B172" s="200" t="s">
        <v>185</v>
      </c>
      <c r="C172" s="108" t="s">
        <v>391</v>
      </c>
      <c r="D172" s="166">
        <f t="shared" ref="D172:D177" si="590">E172+G172+H172+I172</f>
        <v>0</v>
      </c>
      <c r="E172" s="166">
        <f>E173+E174</f>
        <v>0</v>
      </c>
      <c r="F172" s="166"/>
      <c r="G172" s="166">
        <f t="shared" ref="G172:I172" si="591">G173+G174</f>
        <v>0</v>
      </c>
      <c r="H172" s="166">
        <f t="shared" si="591"/>
        <v>0</v>
      </c>
      <c r="I172" s="166">
        <f t="shared" si="591"/>
        <v>0</v>
      </c>
      <c r="J172" s="166">
        <f t="shared" ref="J172:J174" si="592">K172</f>
        <v>0</v>
      </c>
      <c r="K172" s="166">
        <f t="shared" ref="K172:K177" si="593">M172+Q172+S172+U172</f>
        <v>0</v>
      </c>
      <c r="L172" s="699" t="e">
        <f t="shared" si="507"/>
        <v>#DIV/0!</v>
      </c>
      <c r="M172" s="166">
        <f>M173+M174</f>
        <v>0</v>
      </c>
      <c r="N172" s="772" t="e">
        <f t="shared" si="515"/>
        <v>#DIV/0!</v>
      </c>
      <c r="O172" s="626"/>
      <c r="P172" s="687"/>
      <c r="Q172" s="626">
        <f t="shared" ref="Q172:U172" si="594">Q173+Q174</f>
        <v>0</v>
      </c>
      <c r="R172" s="687"/>
      <c r="S172" s="626">
        <f t="shared" si="594"/>
        <v>0</v>
      </c>
      <c r="T172" s="687"/>
      <c r="U172" s="626">
        <f t="shared" si="594"/>
        <v>0</v>
      </c>
      <c r="V172" s="626">
        <f t="shared" ref="V172:V174" si="595">W172+X172+Y172</f>
        <v>1830232.3880699999</v>
      </c>
      <c r="W172" s="626">
        <f>W173+W174</f>
        <v>1830232.3880699999</v>
      </c>
      <c r="X172" s="28"/>
      <c r="Y172" s="28"/>
      <c r="Z172" s="626">
        <f t="shared" ref="Z172:Z174" si="596">AA172+AB172+AC172</f>
        <v>1830232.3880699999</v>
      </c>
      <c r="AA172" s="626">
        <f>AA173+AA174</f>
        <v>1830232.3880699999</v>
      </c>
      <c r="AB172" s="62"/>
      <c r="AC172" s="28"/>
      <c r="AD172" s="19"/>
      <c r="AE172" s="166">
        <f t="shared" ref="AE172:AE174" si="597">AG172</f>
        <v>0</v>
      </c>
      <c r="AF172" s="699" t="e">
        <f t="shared" si="508"/>
        <v>#DIV/0!</v>
      </c>
      <c r="AG172" s="166">
        <f>AG173+AG174</f>
        <v>0</v>
      </c>
      <c r="AH172" s="699" t="e">
        <f t="shared" si="509"/>
        <v>#DIV/0!</v>
      </c>
      <c r="AI172" s="626"/>
      <c r="AJ172" s="687"/>
      <c r="AK172" s="626"/>
      <c r="AL172" s="687"/>
      <c r="AM172" s="62"/>
      <c r="AN172" s="41"/>
      <c r="AO172" s="28"/>
      <c r="AP172" s="626"/>
      <c r="AQ172" s="687"/>
      <c r="AR172" s="166">
        <f t="shared" ref="AR172:AR177" si="598">AT172</f>
        <v>0</v>
      </c>
      <c r="AS172" s="699" t="e">
        <f t="shared" si="510"/>
        <v>#DIV/0!</v>
      </c>
      <c r="AT172" s="166">
        <f>AT173+AT174</f>
        <v>0</v>
      </c>
      <c r="AU172" s="699" t="e">
        <f t="shared" si="511"/>
        <v>#DIV/0!</v>
      </c>
      <c r="AV172" s="626"/>
      <c r="AW172" s="699" t="e">
        <f t="shared" si="512"/>
        <v>#DIV/0!</v>
      </c>
      <c r="AX172" s="166"/>
      <c r="AY172" s="699" t="e">
        <f t="shared" si="513"/>
        <v>#DIV/0!</v>
      </c>
      <c r="AZ172" s="62"/>
      <c r="BA172" s="699"/>
      <c r="BB172" s="28"/>
      <c r="BC172" s="62"/>
      <c r="BD172" s="28"/>
      <c r="BE172" s="626">
        <f t="shared" ref="BE172:BE174" si="599">BF172</f>
        <v>0</v>
      </c>
      <c r="BF172" s="626">
        <f>BF173+BF174</f>
        <v>0</v>
      </c>
      <c r="BG172" s="626"/>
      <c r="BH172" s="62"/>
      <c r="BI172" s="28"/>
      <c r="BJ172" s="626">
        <f t="shared" ref="BJ172:BJ174" si="600">BK172+BL172+BM172</f>
        <v>0</v>
      </c>
      <c r="BK172" s="626"/>
      <c r="BL172" s="62"/>
      <c r="BM172" s="28"/>
      <c r="BN172" s="626">
        <f t="shared" ref="BN172:BN174" si="601">BO172+BR172+BS172</f>
        <v>0</v>
      </c>
      <c r="BO172" s="626"/>
      <c r="BP172" s="626"/>
      <c r="BQ172" s="626"/>
      <c r="BR172" s="62"/>
      <c r="BS172" s="28"/>
      <c r="BT172" s="626"/>
      <c r="BU172" s="626">
        <f t="shared" ref="BU172:BU180" si="602">BV172</f>
        <v>0</v>
      </c>
      <c r="BV172" s="435">
        <f>BV173+BV174</f>
        <v>0</v>
      </c>
      <c r="BW172" s="522"/>
      <c r="BX172" s="435"/>
      <c r="BY172" s="62"/>
      <c r="BZ172" s="28"/>
      <c r="CE172" s="699" t="e">
        <f t="shared" si="514"/>
        <v>#DIV/0!</v>
      </c>
    </row>
    <row r="173" spans="2:83" s="59" customFormat="1" ht="52.5" hidden="1" customHeight="1" x14ac:dyDescent="0.25">
      <c r="B173" s="211"/>
      <c r="C173" s="101" t="s">
        <v>32</v>
      </c>
      <c r="D173" s="176">
        <f t="shared" si="590"/>
        <v>0</v>
      </c>
      <c r="E173" s="176">
        <v>0</v>
      </c>
      <c r="F173" s="176"/>
      <c r="G173" s="176">
        <v>0</v>
      </c>
      <c r="H173" s="871"/>
      <c r="I173" s="239"/>
      <c r="J173" s="176">
        <f t="shared" si="592"/>
        <v>0</v>
      </c>
      <c r="K173" s="166">
        <f t="shared" si="593"/>
        <v>0</v>
      </c>
      <c r="L173" s="699" t="e">
        <f t="shared" si="507"/>
        <v>#DIV/0!</v>
      </c>
      <c r="M173" s="176">
        <v>0</v>
      </c>
      <c r="N173" s="772" t="e">
        <f t="shared" si="515"/>
        <v>#DIV/0!</v>
      </c>
      <c r="O173" s="627"/>
      <c r="P173" s="687"/>
      <c r="Q173" s="627">
        <v>0</v>
      </c>
      <c r="R173" s="687"/>
      <c r="S173" s="62"/>
      <c r="T173" s="41"/>
      <c r="U173" s="28"/>
      <c r="V173" s="627">
        <f t="shared" si="595"/>
        <v>1226255.7</v>
      </c>
      <c r="W173" s="627">
        <f>AA173-E173</f>
        <v>1226255.7</v>
      </c>
      <c r="X173" s="292"/>
      <c r="Y173" s="292"/>
      <c r="Z173" s="627">
        <f t="shared" si="596"/>
        <v>1226255.7</v>
      </c>
      <c r="AA173" s="627">
        <f>'[4]2 чт ФБ без оценки (2)'!$O$7</f>
        <v>1226255.7</v>
      </c>
      <c r="AB173" s="62"/>
      <c r="AC173" s="28"/>
      <c r="AD173" s="19"/>
      <c r="AE173" s="166">
        <f t="shared" si="597"/>
        <v>0</v>
      </c>
      <c r="AF173" s="699" t="e">
        <f t="shared" si="508"/>
        <v>#DIV/0!</v>
      </c>
      <c r="AG173" s="176">
        <v>0</v>
      </c>
      <c r="AH173" s="699" t="e">
        <f t="shared" si="509"/>
        <v>#DIV/0!</v>
      </c>
      <c r="AI173" s="627"/>
      <c r="AJ173" s="687"/>
      <c r="AK173" s="627"/>
      <c r="AL173" s="687"/>
      <c r="AM173" s="62"/>
      <c r="AN173" s="41"/>
      <c r="AO173" s="28"/>
      <c r="AP173" s="627"/>
      <c r="AQ173" s="687"/>
      <c r="AR173" s="176">
        <f t="shared" si="598"/>
        <v>0</v>
      </c>
      <c r="AS173" s="699" t="e">
        <f t="shared" si="510"/>
        <v>#DIV/0!</v>
      </c>
      <c r="AT173" s="176">
        <v>0</v>
      </c>
      <c r="AU173" s="699" t="e">
        <f t="shared" si="511"/>
        <v>#DIV/0!</v>
      </c>
      <c r="AV173" s="627"/>
      <c r="AW173" s="699" t="e">
        <f t="shared" si="512"/>
        <v>#DIV/0!</v>
      </c>
      <c r="AX173" s="176"/>
      <c r="AY173" s="699" t="e">
        <f t="shared" si="513"/>
        <v>#DIV/0!</v>
      </c>
      <c r="AZ173" s="62"/>
      <c r="BA173" s="699"/>
      <c r="BB173" s="28"/>
      <c r="BC173" s="62"/>
      <c r="BD173" s="28"/>
      <c r="BE173" s="627">
        <f t="shared" si="599"/>
        <v>0</v>
      </c>
      <c r="BF173" s="627">
        <v>0</v>
      </c>
      <c r="BG173" s="627"/>
      <c r="BH173" s="62"/>
      <c r="BI173" s="28"/>
      <c r="BJ173" s="627">
        <f t="shared" si="600"/>
        <v>0</v>
      </c>
      <c r="BK173" s="627"/>
      <c r="BL173" s="62"/>
      <c r="BM173" s="28"/>
      <c r="BN173" s="627">
        <f t="shared" si="601"/>
        <v>0</v>
      </c>
      <c r="BO173" s="627"/>
      <c r="BP173" s="627"/>
      <c r="BQ173" s="627"/>
      <c r="BR173" s="62"/>
      <c r="BS173" s="28"/>
      <c r="BT173" s="627"/>
      <c r="BU173" s="627">
        <f t="shared" si="602"/>
        <v>0</v>
      </c>
      <c r="BV173" s="436">
        <v>0</v>
      </c>
      <c r="BW173" s="520"/>
      <c r="BX173" s="436"/>
      <c r="BY173" s="62"/>
      <c r="BZ173" s="28"/>
      <c r="CE173" s="699" t="e">
        <f t="shared" si="514"/>
        <v>#DIV/0!</v>
      </c>
    </row>
    <row r="174" spans="2:83" s="50" customFormat="1" ht="54" hidden="1" customHeight="1" x14ac:dyDescent="0.25">
      <c r="B174" s="200"/>
      <c r="C174" s="97" t="s">
        <v>394</v>
      </c>
      <c r="D174" s="166">
        <f t="shared" si="590"/>
        <v>0</v>
      </c>
      <c r="E174" s="166">
        <v>0</v>
      </c>
      <c r="F174" s="166"/>
      <c r="G174" s="166"/>
      <c r="H174" s="236"/>
      <c r="I174" s="236"/>
      <c r="J174" s="166">
        <f t="shared" si="592"/>
        <v>0</v>
      </c>
      <c r="K174" s="166">
        <f t="shared" si="593"/>
        <v>0</v>
      </c>
      <c r="L174" s="699" t="e">
        <f t="shared" si="507"/>
        <v>#DIV/0!</v>
      </c>
      <c r="M174" s="166">
        <v>0</v>
      </c>
      <c r="N174" s="772" t="e">
        <f t="shared" si="515"/>
        <v>#DIV/0!</v>
      </c>
      <c r="O174" s="626"/>
      <c r="P174" s="687"/>
      <c r="Q174" s="626"/>
      <c r="R174" s="687"/>
      <c r="S174" s="31"/>
      <c r="T174" s="31"/>
      <c r="U174" s="31"/>
      <c r="V174" s="626">
        <f t="shared" si="595"/>
        <v>603976.68807000003</v>
      </c>
      <c r="W174" s="626">
        <f>AA174-E174</f>
        <v>603976.68807000003</v>
      </c>
      <c r="X174" s="31"/>
      <c r="Y174" s="31"/>
      <c r="Z174" s="626">
        <f t="shared" si="596"/>
        <v>603976.68807000003</v>
      </c>
      <c r="AA174" s="626">
        <v>603976.68807000003</v>
      </c>
      <c r="AB174" s="31"/>
      <c r="AC174" s="31"/>
      <c r="AD174" s="31"/>
      <c r="AE174" s="166">
        <f t="shared" si="597"/>
        <v>0</v>
      </c>
      <c r="AF174" s="699" t="e">
        <f t="shared" si="508"/>
        <v>#DIV/0!</v>
      </c>
      <c r="AG174" s="166">
        <v>0</v>
      </c>
      <c r="AH174" s="699" t="e">
        <f t="shared" si="509"/>
        <v>#DIV/0!</v>
      </c>
      <c r="AI174" s="626"/>
      <c r="AJ174" s="687"/>
      <c r="AK174" s="626"/>
      <c r="AL174" s="687"/>
      <c r="AM174" s="31"/>
      <c r="AN174" s="31"/>
      <c r="AO174" s="31"/>
      <c r="AP174" s="626"/>
      <c r="AQ174" s="687"/>
      <c r="AR174" s="166">
        <f t="shared" si="598"/>
        <v>0</v>
      </c>
      <c r="AS174" s="699" t="e">
        <f t="shared" si="510"/>
        <v>#DIV/0!</v>
      </c>
      <c r="AT174" s="166">
        <v>0</v>
      </c>
      <c r="AU174" s="699" t="e">
        <f t="shared" si="511"/>
        <v>#DIV/0!</v>
      </c>
      <c r="AV174" s="626"/>
      <c r="AW174" s="699" t="e">
        <f t="shared" si="512"/>
        <v>#DIV/0!</v>
      </c>
      <c r="AX174" s="166"/>
      <c r="AY174" s="699" t="e">
        <f t="shared" si="513"/>
        <v>#DIV/0!</v>
      </c>
      <c r="AZ174" s="31"/>
      <c r="BA174" s="699"/>
      <c r="BB174" s="31"/>
      <c r="BC174" s="31"/>
      <c r="BD174" s="31"/>
      <c r="BE174" s="626">
        <f t="shared" si="599"/>
        <v>0</v>
      </c>
      <c r="BF174" s="626">
        <v>0</v>
      </c>
      <c r="BG174" s="626"/>
      <c r="BH174" s="31"/>
      <c r="BI174" s="31"/>
      <c r="BJ174" s="626">
        <f t="shared" si="600"/>
        <v>0</v>
      </c>
      <c r="BK174" s="626"/>
      <c r="BL174" s="31"/>
      <c r="BM174" s="31"/>
      <c r="BN174" s="626">
        <f t="shared" si="601"/>
        <v>0</v>
      </c>
      <c r="BO174" s="626"/>
      <c r="BP174" s="626"/>
      <c r="BQ174" s="626"/>
      <c r="BR174" s="31"/>
      <c r="BS174" s="31"/>
      <c r="BT174" s="626"/>
      <c r="BU174" s="626">
        <f t="shared" si="602"/>
        <v>0</v>
      </c>
      <c r="BV174" s="435">
        <v>0</v>
      </c>
      <c r="BW174" s="522"/>
      <c r="BX174" s="435"/>
      <c r="BY174" s="31"/>
      <c r="BZ174" s="31"/>
      <c r="CE174" s="699" t="e">
        <f t="shared" si="514"/>
        <v>#DIV/0!</v>
      </c>
    </row>
    <row r="175" spans="2:83" s="59" customFormat="1" ht="195.75" hidden="1" customHeight="1" x14ac:dyDescent="0.25">
      <c r="B175" s="200" t="s">
        <v>186</v>
      </c>
      <c r="C175" s="97" t="s">
        <v>390</v>
      </c>
      <c r="D175" s="166">
        <f t="shared" si="590"/>
        <v>0</v>
      </c>
      <c r="E175" s="166">
        <f>E176+E177</f>
        <v>0</v>
      </c>
      <c r="F175" s="166"/>
      <c r="G175" s="166">
        <f t="shared" ref="G175:I175" si="603">G176+G177</f>
        <v>0</v>
      </c>
      <c r="H175" s="166">
        <f t="shared" si="603"/>
        <v>0</v>
      </c>
      <c r="I175" s="166">
        <f t="shared" si="603"/>
        <v>0</v>
      </c>
      <c r="J175" s="166">
        <f t="shared" ref="J175:J177" si="604">K175</f>
        <v>0</v>
      </c>
      <c r="K175" s="166">
        <f t="shared" si="593"/>
        <v>0</v>
      </c>
      <c r="L175" s="699" t="e">
        <f t="shared" si="507"/>
        <v>#DIV/0!</v>
      </c>
      <c r="M175" s="166">
        <f>M176+M177</f>
        <v>0</v>
      </c>
      <c r="N175" s="772" t="e">
        <f t="shared" si="515"/>
        <v>#DIV/0!</v>
      </c>
      <c r="O175" s="626"/>
      <c r="P175" s="687"/>
      <c r="Q175" s="626">
        <f t="shared" ref="Q175:U175" si="605">Q176+Q177</f>
        <v>0</v>
      </c>
      <c r="R175" s="687"/>
      <c r="S175" s="626">
        <f t="shared" si="605"/>
        <v>0</v>
      </c>
      <c r="T175" s="687"/>
      <c r="U175" s="626">
        <f t="shared" si="605"/>
        <v>0</v>
      </c>
      <c r="V175" s="626">
        <f t="shared" ref="V175:V180" si="606">W175+X175+Y175</f>
        <v>1830232.3880699999</v>
      </c>
      <c r="W175" s="626">
        <f>W176+W177</f>
        <v>1830232.3880699999</v>
      </c>
      <c r="X175" s="28"/>
      <c r="Y175" s="28"/>
      <c r="Z175" s="626">
        <f t="shared" ref="Z175:Z180" si="607">AA175+AB175+AC175</f>
        <v>1830232.3880699999</v>
      </c>
      <c r="AA175" s="626">
        <f>AA176+AA177</f>
        <v>1830232.3880699999</v>
      </c>
      <c r="AB175" s="62"/>
      <c r="AC175" s="28"/>
      <c r="AD175" s="19"/>
      <c r="AE175" s="166">
        <f t="shared" ref="AE175:AE177" si="608">AG175</f>
        <v>0</v>
      </c>
      <c r="AF175" s="699" t="e">
        <f t="shared" si="508"/>
        <v>#DIV/0!</v>
      </c>
      <c r="AG175" s="166">
        <f>AG176+AG177</f>
        <v>0</v>
      </c>
      <c r="AH175" s="699" t="e">
        <f t="shared" si="509"/>
        <v>#DIV/0!</v>
      </c>
      <c r="AI175" s="626"/>
      <c r="AJ175" s="687"/>
      <c r="AK175" s="626"/>
      <c r="AL175" s="687"/>
      <c r="AM175" s="62"/>
      <c r="AN175" s="41"/>
      <c r="AO175" s="28"/>
      <c r="AP175" s="626"/>
      <c r="AQ175" s="687"/>
      <c r="AR175" s="166">
        <f t="shared" si="598"/>
        <v>0</v>
      </c>
      <c r="AS175" s="699" t="e">
        <f t="shared" si="510"/>
        <v>#DIV/0!</v>
      </c>
      <c r="AT175" s="166">
        <f>AT176+AT177</f>
        <v>0</v>
      </c>
      <c r="AU175" s="699" t="e">
        <f t="shared" si="511"/>
        <v>#DIV/0!</v>
      </c>
      <c r="AV175" s="626"/>
      <c r="AW175" s="699" t="e">
        <f t="shared" si="512"/>
        <v>#DIV/0!</v>
      </c>
      <c r="AX175" s="166"/>
      <c r="AY175" s="699" t="e">
        <f t="shared" si="513"/>
        <v>#DIV/0!</v>
      </c>
      <c r="AZ175" s="62"/>
      <c r="BA175" s="699"/>
      <c r="BB175" s="28"/>
      <c r="BC175" s="62"/>
      <c r="BD175" s="28"/>
      <c r="BE175" s="626">
        <f t="shared" ref="BE175:BE180" si="609">BF175</f>
        <v>0</v>
      </c>
      <c r="BF175" s="626">
        <f>BF176+BF177</f>
        <v>0</v>
      </c>
      <c r="BG175" s="626"/>
      <c r="BH175" s="62"/>
      <c r="BI175" s="28"/>
      <c r="BJ175" s="626">
        <f t="shared" ref="BJ175:BJ180" si="610">BK175+BL175+BM175</f>
        <v>0</v>
      </c>
      <c r="BK175" s="626"/>
      <c r="BL175" s="62"/>
      <c r="BM175" s="28"/>
      <c r="BN175" s="626">
        <f t="shared" ref="BN175:BN180" si="611">BO175+BR175+BS175</f>
        <v>0</v>
      </c>
      <c r="BO175" s="626"/>
      <c r="BP175" s="626"/>
      <c r="BQ175" s="626"/>
      <c r="BR175" s="62"/>
      <c r="BS175" s="28"/>
      <c r="BT175" s="626"/>
      <c r="BU175" s="626">
        <f t="shared" si="602"/>
        <v>0</v>
      </c>
      <c r="BV175" s="435">
        <f>BV176+BV177</f>
        <v>0</v>
      </c>
      <c r="BW175" s="522"/>
      <c r="BX175" s="435"/>
      <c r="BY175" s="62"/>
      <c r="BZ175" s="28"/>
      <c r="CE175" s="699" t="e">
        <f t="shared" si="514"/>
        <v>#DIV/0!</v>
      </c>
    </row>
    <row r="176" spans="2:83" s="59" customFormat="1" ht="52.5" hidden="1" customHeight="1" x14ac:dyDescent="0.25">
      <c r="B176" s="211"/>
      <c r="C176" s="101" t="s">
        <v>32</v>
      </c>
      <c r="D176" s="176">
        <f t="shared" si="590"/>
        <v>0</v>
      </c>
      <c r="E176" s="176">
        <v>0</v>
      </c>
      <c r="F176" s="176"/>
      <c r="G176" s="176">
        <v>0</v>
      </c>
      <c r="H176" s="871"/>
      <c r="I176" s="239"/>
      <c r="J176" s="176">
        <f t="shared" si="604"/>
        <v>0</v>
      </c>
      <c r="K176" s="166">
        <f t="shared" si="593"/>
        <v>0</v>
      </c>
      <c r="L176" s="699" t="e">
        <f t="shared" si="507"/>
        <v>#DIV/0!</v>
      </c>
      <c r="M176" s="176">
        <v>0</v>
      </c>
      <c r="N176" s="772" t="e">
        <f t="shared" si="515"/>
        <v>#DIV/0!</v>
      </c>
      <c r="O176" s="627"/>
      <c r="P176" s="687"/>
      <c r="Q176" s="627">
        <v>0</v>
      </c>
      <c r="R176" s="687"/>
      <c r="S176" s="62"/>
      <c r="T176" s="41"/>
      <c r="U176" s="28"/>
      <c r="V176" s="627">
        <f t="shared" si="606"/>
        <v>1226255.7</v>
      </c>
      <c r="W176" s="627">
        <f>AA176-E176</f>
        <v>1226255.7</v>
      </c>
      <c r="X176" s="292"/>
      <c r="Y176" s="292"/>
      <c r="Z176" s="627">
        <f t="shared" si="607"/>
        <v>1226255.7</v>
      </c>
      <c r="AA176" s="627">
        <f>'[4]2 чт ФБ без оценки (2)'!$O$7</f>
        <v>1226255.7</v>
      </c>
      <c r="AB176" s="62"/>
      <c r="AC176" s="28"/>
      <c r="AD176" s="19"/>
      <c r="AE176" s="166">
        <f t="shared" si="608"/>
        <v>0</v>
      </c>
      <c r="AF176" s="699" t="e">
        <f t="shared" si="508"/>
        <v>#DIV/0!</v>
      </c>
      <c r="AG176" s="176">
        <v>0</v>
      </c>
      <c r="AH176" s="699" t="e">
        <f t="shared" si="509"/>
        <v>#DIV/0!</v>
      </c>
      <c r="AI176" s="627"/>
      <c r="AJ176" s="687"/>
      <c r="AK176" s="627"/>
      <c r="AL176" s="687"/>
      <c r="AM176" s="62"/>
      <c r="AN176" s="41"/>
      <c r="AO176" s="28"/>
      <c r="AP176" s="627"/>
      <c r="AQ176" s="687"/>
      <c r="AR176" s="176">
        <f t="shared" si="598"/>
        <v>0</v>
      </c>
      <c r="AS176" s="699" t="e">
        <f t="shared" si="510"/>
        <v>#DIV/0!</v>
      </c>
      <c r="AT176" s="176">
        <v>0</v>
      </c>
      <c r="AU176" s="699" t="e">
        <f t="shared" si="511"/>
        <v>#DIV/0!</v>
      </c>
      <c r="AV176" s="627"/>
      <c r="AW176" s="699" t="e">
        <f t="shared" si="512"/>
        <v>#DIV/0!</v>
      </c>
      <c r="AX176" s="176"/>
      <c r="AY176" s="699" t="e">
        <f t="shared" si="513"/>
        <v>#DIV/0!</v>
      </c>
      <c r="AZ176" s="62"/>
      <c r="BA176" s="699"/>
      <c r="BB176" s="28"/>
      <c r="BC176" s="62"/>
      <c r="BD176" s="28"/>
      <c r="BE176" s="627">
        <f t="shared" si="609"/>
        <v>0</v>
      </c>
      <c r="BF176" s="627">
        <v>0</v>
      </c>
      <c r="BG176" s="627"/>
      <c r="BH176" s="62"/>
      <c r="BI176" s="28"/>
      <c r="BJ176" s="627">
        <f t="shared" si="610"/>
        <v>0</v>
      </c>
      <c r="BK176" s="627"/>
      <c r="BL176" s="62"/>
      <c r="BM176" s="28"/>
      <c r="BN176" s="627">
        <f t="shared" si="611"/>
        <v>0</v>
      </c>
      <c r="BO176" s="627"/>
      <c r="BP176" s="627"/>
      <c r="BQ176" s="627"/>
      <c r="BR176" s="62"/>
      <c r="BS176" s="28"/>
      <c r="BT176" s="627"/>
      <c r="BU176" s="627">
        <f t="shared" si="602"/>
        <v>0</v>
      </c>
      <c r="BV176" s="436">
        <v>0</v>
      </c>
      <c r="BW176" s="520"/>
      <c r="BX176" s="436"/>
      <c r="BY176" s="62"/>
      <c r="BZ176" s="28"/>
      <c r="CE176" s="699" t="e">
        <f t="shared" si="514"/>
        <v>#DIV/0!</v>
      </c>
    </row>
    <row r="177" spans="2:83" s="50" customFormat="1" ht="54" hidden="1" customHeight="1" x14ac:dyDescent="0.25">
      <c r="B177" s="200"/>
      <c r="C177" s="97" t="s">
        <v>394</v>
      </c>
      <c r="D177" s="166">
        <f t="shared" si="590"/>
        <v>0</v>
      </c>
      <c r="E177" s="166">
        <v>0</v>
      </c>
      <c r="F177" s="166"/>
      <c r="G177" s="166"/>
      <c r="H177" s="236"/>
      <c r="I177" s="236"/>
      <c r="J177" s="166">
        <f t="shared" si="604"/>
        <v>0</v>
      </c>
      <c r="K177" s="166">
        <f t="shared" si="593"/>
        <v>0</v>
      </c>
      <c r="L177" s="699" t="e">
        <f t="shared" si="507"/>
        <v>#DIV/0!</v>
      </c>
      <c r="M177" s="166">
        <v>0</v>
      </c>
      <c r="N177" s="772" t="e">
        <f t="shared" si="515"/>
        <v>#DIV/0!</v>
      </c>
      <c r="O177" s="626"/>
      <c r="P177" s="687"/>
      <c r="Q177" s="626"/>
      <c r="R177" s="687"/>
      <c r="S177" s="31"/>
      <c r="T177" s="31"/>
      <c r="U177" s="31"/>
      <c r="V177" s="626">
        <f t="shared" si="606"/>
        <v>603976.68807000003</v>
      </c>
      <c r="W177" s="626">
        <f>AA177-E177</f>
        <v>603976.68807000003</v>
      </c>
      <c r="X177" s="31"/>
      <c r="Y177" s="31"/>
      <c r="Z177" s="626">
        <f t="shared" si="607"/>
        <v>603976.68807000003</v>
      </c>
      <c r="AA177" s="626">
        <v>603976.68807000003</v>
      </c>
      <c r="AB177" s="31"/>
      <c r="AC177" s="31"/>
      <c r="AD177" s="31"/>
      <c r="AE177" s="166">
        <f t="shared" si="608"/>
        <v>0</v>
      </c>
      <c r="AF177" s="699" t="e">
        <f t="shared" si="508"/>
        <v>#DIV/0!</v>
      </c>
      <c r="AG177" s="166">
        <v>0</v>
      </c>
      <c r="AH177" s="699" t="e">
        <f t="shared" si="509"/>
        <v>#DIV/0!</v>
      </c>
      <c r="AI177" s="626"/>
      <c r="AJ177" s="687"/>
      <c r="AK177" s="626"/>
      <c r="AL177" s="687"/>
      <c r="AM177" s="31"/>
      <c r="AN177" s="31"/>
      <c r="AO177" s="31"/>
      <c r="AP177" s="626"/>
      <c r="AQ177" s="687"/>
      <c r="AR177" s="166">
        <f t="shared" si="598"/>
        <v>0</v>
      </c>
      <c r="AS177" s="699" t="e">
        <f t="shared" si="510"/>
        <v>#DIV/0!</v>
      </c>
      <c r="AT177" s="166">
        <v>0</v>
      </c>
      <c r="AU177" s="699" t="e">
        <f t="shared" si="511"/>
        <v>#DIV/0!</v>
      </c>
      <c r="AV177" s="626"/>
      <c r="AW177" s="699" t="e">
        <f t="shared" si="512"/>
        <v>#DIV/0!</v>
      </c>
      <c r="AX177" s="166"/>
      <c r="AY177" s="699" t="e">
        <f t="shared" si="513"/>
        <v>#DIV/0!</v>
      </c>
      <c r="AZ177" s="31"/>
      <c r="BA177" s="699"/>
      <c r="BB177" s="31"/>
      <c r="BC177" s="31"/>
      <c r="BD177" s="31"/>
      <c r="BE177" s="626">
        <f t="shared" si="609"/>
        <v>0</v>
      </c>
      <c r="BF177" s="626">
        <v>0</v>
      </c>
      <c r="BG177" s="626"/>
      <c r="BH177" s="31"/>
      <c r="BI177" s="31"/>
      <c r="BJ177" s="626">
        <f t="shared" si="610"/>
        <v>0</v>
      </c>
      <c r="BK177" s="626"/>
      <c r="BL177" s="31"/>
      <c r="BM177" s="31"/>
      <c r="BN177" s="626">
        <f t="shared" si="611"/>
        <v>0</v>
      </c>
      <c r="BO177" s="626"/>
      <c r="BP177" s="626"/>
      <c r="BQ177" s="626"/>
      <c r="BR177" s="31"/>
      <c r="BS177" s="31"/>
      <c r="BT177" s="626"/>
      <c r="BU177" s="626">
        <f t="shared" si="602"/>
        <v>0</v>
      </c>
      <c r="BV177" s="435">
        <v>0</v>
      </c>
      <c r="BW177" s="522"/>
      <c r="BX177" s="435"/>
      <c r="BY177" s="31"/>
      <c r="BZ177" s="31"/>
      <c r="CE177" s="699" t="e">
        <f t="shared" si="514"/>
        <v>#DIV/0!</v>
      </c>
    </row>
    <row r="178" spans="2:83" s="45" customFormat="1" ht="108.75" hidden="1" customHeight="1" x14ac:dyDescent="0.25">
      <c r="B178" s="200" t="s">
        <v>67</v>
      </c>
      <c r="C178" s="124" t="s">
        <v>229</v>
      </c>
      <c r="D178" s="166">
        <f>G178</f>
        <v>0</v>
      </c>
      <c r="E178" s="166">
        <f>E179+E180</f>
        <v>0</v>
      </c>
      <c r="F178" s="166"/>
      <c r="G178" s="166">
        <f>G180</f>
        <v>0</v>
      </c>
      <c r="H178" s="871"/>
      <c r="I178" s="239"/>
      <c r="J178" s="166">
        <f>K178</f>
        <v>0</v>
      </c>
      <c r="K178" s="166">
        <f>Q178</f>
        <v>0</v>
      </c>
      <c r="L178" s="699" t="e">
        <f t="shared" si="507"/>
        <v>#DIV/0!</v>
      </c>
      <c r="M178" s="166">
        <f>M179+M180</f>
        <v>0</v>
      </c>
      <c r="N178" s="772" t="e">
        <f t="shared" si="515"/>
        <v>#DIV/0!</v>
      </c>
      <c r="O178" s="626"/>
      <c r="P178" s="687"/>
      <c r="Q178" s="626">
        <f>Q180</f>
        <v>0</v>
      </c>
      <c r="R178" s="687"/>
      <c r="S178" s="62"/>
      <c r="T178" s="41"/>
      <c r="U178" s="28"/>
      <c r="V178" s="626">
        <f t="shared" si="606"/>
        <v>0</v>
      </c>
      <c r="W178" s="626">
        <f>W179+W180</f>
        <v>0</v>
      </c>
      <c r="X178" s="28"/>
      <c r="Y178" s="28"/>
      <c r="Z178" s="626">
        <f t="shared" si="607"/>
        <v>0</v>
      </c>
      <c r="AA178" s="626">
        <f>AA179+AA180</f>
        <v>0</v>
      </c>
      <c r="AB178" s="62"/>
      <c r="AC178" s="28"/>
      <c r="AD178" s="19"/>
      <c r="AE178" s="166">
        <f t="shared" ref="AE178:AE180" si="612">AG178+AK178+AM178+AO178</f>
        <v>0</v>
      </c>
      <c r="AF178" s="699" t="e">
        <f t="shared" si="508"/>
        <v>#DIV/0!</v>
      </c>
      <c r="AG178" s="166">
        <f>AG179+AG180</f>
        <v>0</v>
      </c>
      <c r="AH178" s="699" t="e">
        <f t="shared" si="509"/>
        <v>#DIV/0!</v>
      </c>
      <c r="AI178" s="626"/>
      <c r="AJ178" s="687"/>
      <c r="AK178" s="626">
        <f t="shared" ref="AK178:AO178" si="613">AK179+AK180</f>
        <v>0</v>
      </c>
      <c r="AL178" s="687"/>
      <c r="AM178" s="626">
        <f t="shared" si="613"/>
        <v>0</v>
      </c>
      <c r="AN178" s="687"/>
      <c r="AO178" s="626">
        <f t="shared" si="613"/>
        <v>0</v>
      </c>
      <c r="AP178" s="626"/>
      <c r="AQ178" s="687"/>
      <c r="AR178" s="166">
        <f t="shared" ref="AR178:AR180" si="614">AT178+AX178+AZ178+BB178</f>
        <v>0</v>
      </c>
      <c r="AS178" s="699" t="e">
        <f t="shared" si="510"/>
        <v>#DIV/0!</v>
      </c>
      <c r="AT178" s="166">
        <f>AT179+AT180</f>
        <v>0</v>
      </c>
      <c r="AU178" s="699" t="e">
        <f t="shared" si="511"/>
        <v>#DIV/0!</v>
      </c>
      <c r="AV178" s="626"/>
      <c r="AW178" s="699" t="e">
        <f t="shared" si="512"/>
        <v>#DIV/0!</v>
      </c>
      <c r="AX178" s="166">
        <f t="shared" ref="AX178" si="615">AX179+AX180</f>
        <v>0</v>
      </c>
      <c r="AY178" s="699" t="e">
        <f t="shared" si="513"/>
        <v>#DIV/0!</v>
      </c>
      <c r="AZ178" s="626">
        <f t="shared" ref="AZ178:BB178" si="616">AZ179+AZ180</f>
        <v>0</v>
      </c>
      <c r="BA178" s="699"/>
      <c r="BB178" s="626">
        <f t="shared" si="616"/>
        <v>0</v>
      </c>
      <c r="BC178" s="62"/>
      <c r="BD178" s="28"/>
      <c r="BE178" s="626">
        <f t="shared" si="609"/>
        <v>0</v>
      </c>
      <c r="BF178" s="626">
        <f>BF179+BF180</f>
        <v>0</v>
      </c>
      <c r="BG178" s="626"/>
      <c r="BH178" s="62"/>
      <c r="BI178" s="28"/>
      <c r="BJ178" s="626">
        <f t="shared" si="610"/>
        <v>0</v>
      </c>
      <c r="BK178" s="626">
        <f>BK179+BK180</f>
        <v>0</v>
      </c>
      <c r="BL178" s="62"/>
      <c r="BM178" s="28"/>
      <c r="BN178" s="626">
        <f t="shared" si="611"/>
        <v>0</v>
      </c>
      <c r="BO178" s="626">
        <f>BO179+BO180</f>
        <v>0</v>
      </c>
      <c r="BP178" s="626"/>
      <c r="BQ178" s="626"/>
      <c r="BR178" s="62"/>
      <c r="BS178" s="28"/>
      <c r="BT178" s="626"/>
      <c r="BU178" s="626">
        <f t="shared" si="602"/>
        <v>0</v>
      </c>
      <c r="BV178" s="435">
        <f>BV179+BV180</f>
        <v>0</v>
      </c>
      <c r="BW178" s="522"/>
      <c r="BX178" s="435"/>
      <c r="BY178" s="62"/>
      <c r="BZ178" s="28"/>
      <c r="CE178" s="699" t="e">
        <f t="shared" si="514"/>
        <v>#DIV/0!</v>
      </c>
    </row>
    <row r="179" spans="2:83" s="50" customFormat="1" ht="54" hidden="1" customHeight="1" x14ac:dyDescent="0.25">
      <c r="B179" s="200"/>
      <c r="C179" s="101" t="s">
        <v>32</v>
      </c>
      <c r="D179" s="176">
        <f t="shared" ref="D179" si="617">E179</f>
        <v>0</v>
      </c>
      <c r="E179" s="176"/>
      <c r="F179" s="176"/>
      <c r="G179" s="176">
        <v>0</v>
      </c>
      <c r="H179" s="236"/>
      <c r="I179" s="236"/>
      <c r="J179" s="176">
        <f>K179</f>
        <v>0</v>
      </c>
      <c r="K179" s="166">
        <f t="shared" ref="K179" si="618">M179</f>
        <v>0</v>
      </c>
      <c r="L179" s="699" t="e">
        <f t="shared" si="507"/>
        <v>#DIV/0!</v>
      </c>
      <c r="M179" s="176"/>
      <c r="N179" s="772" t="e">
        <f t="shared" si="515"/>
        <v>#DIV/0!</v>
      </c>
      <c r="O179" s="627"/>
      <c r="P179" s="687"/>
      <c r="Q179" s="627">
        <v>0</v>
      </c>
      <c r="R179" s="687"/>
      <c r="S179" s="31"/>
      <c r="T179" s="31"/>
      <c r="U179" s="31"/>
      <c r="V179" s="627">
        <f t="shared" si="606"/>
        <v>0</v>
      </c>
      <c r="W179" s="627">
        <f>AA179-E179</f>
        <v>0</v>
      </c>
      <c r="X179" s="31"/>
      <c r="Y179" s="31"/>
      <c r="Z179" s="627">
        <f t="shared" si="607"/>
        <v>0</v>
      </c>
      <c r="AA179" s="627"/>
      <c r="AB179" s="31"/>
      <c r="AC179" s="31"/>
      <c r="AD179" s="31"/>
      <c r="AE179" s="166">
        <f t="shared" si="612"/>
        <v>0</v>
      </c>
      <c r="AF179" s="699" t="e">
        <f t="shared" si="508"/>
        <v>#DIV/0!</v>
      </c>
      <c r="AG179" s="176">
        <v>0</v>
      </c>
      <c r="AH179" s="699" t="e">
        <f t="shared" si="509"/>
        <v>#DIV/0!</v>
      </c>
      <c r="AI179" s="627"/>
      <c r="AJ179" s="687"/>
      <c r="AK179" s="627">
        <v>0</v>
      </c>
      <c r="AL179" s="687"/>
      <c r="AM179" s="31"/>
      <c r="AN179" s="31"/>
      <c r="AO179" s="31"/>
      <c r="AP179" s="627"/>
      <c r="AQ179" s="687"/>
      <c r="AR179" s="176">
        <f t="shared" si="614"/>
        <v>0</v>
      </c>
      <c r="AS179" s="699" t="e">
        <f t="shared" si="510"/>
        <v>#DIV/0!</v>
      </c>
      <c r="AT179" s="176">
        <v>0</v>
      </c>
      <c r="AU179" s="699" t="e">
        <f t="shared" si="511"/>
        <v>#DIV/0!</v>
      </c>
      <c r="AV179" s="627"/>
      <c r="AW179" s="699" t="e">
        <f t="shared" si="512"/>
        <v>#DIV/0!</v>
      </c>
      <c r="AX179" s="176">
        <v>0</v>
      </c>
      <c r="AY179" s="699" t="e">
        <f t="shared" si="513"/>
        <v>#DIV/0!</v>
      </c>
      <c r="AZ179" s="31"/>
      <c r="BA179" s="699"/>
      <c r="BB179" s="31"/>
      <c r="BC179" s="31"/>
      <c r="BD179" s="31"/>
      <c r="BE179" s="627">
        <f t="shared" si="609"/>
        <v>0</v>
      </c>
      <c r="BF179" s="627">
        <v>0</v>
      </c>
      <c r="BG179" s="627"/>
      <c r="BH179" s="31"/>
      <c r="BI179" s="31"/>
      <c r="BJ179" s="627">
        <f t="shared" si="610"/>
        <v>0</v>
      </c>
      <c r="BK179" s="627">
        <v>0</v>
      </c>
      <c r="BL179" s="31"/>
      <c r="BM179" s="31"/>
      <c r="BN179" s="627">
        <f t="shared" si="611"/>
        <v>0</v>
      </c>
      <c r="BO179" s="627">
        <v>0</v>
      </c>
      <c r="BP179" s="627"/>
      <c r="BQ179" s="627"/>
      <c r="BR179" s="31"/>
      <c r="BS179" s="31"/>
      <c r="BT179" s="627"/>
      <c r="BU179" s="627">
        <f t="shared" si="602"/>
        <v>0</v>
      </c>
      <c r="BV179" s="436">
        <v>0</v>
      </c>
      <c r="BW179" s="520"/>
      <c r="BX179" s="436"/>
      <c r="BY179" s="31"/>
      <c r="BZ179" s="31"/>
      <c r="CE179" s="699" t="e">
        <f t="shared" si="514"/>
        <v>#DIV/0!</v>
      </c>
    </row>
    <row r="180" spans="2:83" s="50" customFormat="1" ht="54" hidden="1" customHeight="1" x14ac:dyDescent="0.25">
      <c r="B180" s="200"/>
      <c r="C180" s="97" t="s">
        <v>394</v>
      </c>
      <c r="D180" s="166">
        <f>E180+G180+H180+I180</f>
        <v>0</v>
      </c>
      <c r="E180" s="166"/>
      <c r="F180" s="166"/>
      <c r="G180" s="166"/>
      <c r="H180" s="236"/>
      <c r="I180" s="236"/>
      <c r="J180" s="166">
        <f>K180</f>
        <v>0</v>
      </c>
      <c r="K180" s="166">
        <f>M180+Q180+S180+U180</f>
        <v>0</v>
      </c>
      <c r="L180" s="699" t="e">
        <f t="shared" si="507"/>
        <v>#DIV/0!</v>
      </c>
      <c r="M180" s="166"/>
      <c r="N180" s="772" t="e">
        <f t="shared" si="515"/>
        <v>#DIV/0!</v>
      </c>
      <c r="O180" s="626"/>
      <c r="P180" s="687"/>
      <c r="Q180" s="626"/>
      <c r="R180" s="687"/>
      <c r="S180" s="31"/>
      <c r="T180" s="31"/>
      <c r="U180" s="31"/>
      <c r="V180" s="626">
        <f t="shared" si="606"/>
        <v>0</v>
      </c>
      <c r="W180" s="626">
        <f>AA180-E180</f>
        <v>0</v>
      </c>
      <c r="X180" s="31"/>
      <c r="Y180" s="31"/>
      <c r="Z180" s="626">
        <f t="shared" si="607"/>
        <v>0</v>
      </c>
      <c r="AA180" s="626"/>
      <c r="AB180" s="31"/>
      <c r="AC180" s="31"/>
      <c r="AD180" s="31"/>
      <c r="AE180" s="166">
        <f t="shared" si="612"/>
        <v>0</v>
      </c>
      <c r="AF180" s="699" t="e">
        <f t="shared" si="508"/>
        <v>#DIV/0!</v>
      </c>
      <c r="AG180" s="166">
        <v>0</v>
      </c>
      <c r="AH180" s="699" t="e">
        <f t="shared" si="509"/>
        <v>#DIV/0!</v>
      </c>
      <c r="AI180" s="626"/>
      <c r="AJ180" s="687"/>
      <c r="AK180" s="626">
        <v>0</v>
      </c>
      <c r="AL180" s="687"/>
      <c r="AM180" s="31"/>
      <c r="AN180" s="31"/>
      <c r="AO180" s="31"/>
      <c r="AP180" s="626"/>
      <c r="AQ180" s="687"/>
      <c r="AR180" s="166">
        <f t="shared" si="614"/>
        <v>0</v>
      </c>
      <c r="AS180" s="699" t="e">
        <f t="shared" si="510"/>
        <v>#DIV/0!</v>
      </c>
      <c r="AT180" s="166">
        <v>0</v>
      </c>
      <c r="AU180" s="699" t="e">
        <f t="shared" si="511"/>
        <v>#DIV/0!</v>
      </c>
      <c r="AV180" s="626"/>
      <c r="AW180" s="699" t="e">
        <f t="shared" si="512"/>
        <v>#DIV/0!</v>
      </c>
      <c r="AX180" s="166">
        <v>0</v>
      </c>
      <c r="AY180" s="699" t="e">
        <f t="shared" si="513"/>
        <v>#DIV/0!</v>
      </c>
      <c r="AZ180" s="31"/>
      <c r="BA180" s="699"/>
      <c r="BB180" s="31"/>
      <c r="BC180" s="31"/>
      <c r="BD180" s="31"/>
      <c r="BE180" s="626">
        <f t="shared" si="609"/>
        <v>0</v>
      </c>
      <c r="BF180" s="626">
        <v>0</v>
      </c>
      <c r="BG180" s="626"/>
      <c r="BH180" s="31"/>
      <c r="BI180" s="31"/>
      <c r="BJ180" s="626">
        <f t="shared" si="610"/>
        <v>0</v>
      </c>
      <c r="BK180" s="626">
        <v>0</v>
      </c>
      <c r="BL180" s="31"/>
      <c r="BM180" s="31"/>
      <c r="BN180" s="626">
        <f t="shared" si="611"/>
        <v>0</v>
      </c>
      <c r="BO180" s="626">
        <v>0</v>
      </c>
      <c r="BP180" s="626"/>
      <c r="BQ180" s="626"/>
      <c r="BR180" s="31"/>
      <c r="BS180" s="31"/>
      <c r="BT180" s="626"/>
      <c r="BU180" s="626">
        <f t="shared" si="602"/>
        <v>0</v>
      </c>
      <c r="BV180" s="435">
        <v>0</v>
      </c>
      <c r="BW180" s="522"/>
      <c r="BX180" s="435"/>
      <c r="BY180" s="31"/>
      <c r="BZ180" s="31"/>
      <c r="CE180" s="699" t="e">
        <f t="shared" si="514"/>
        <v>#DIV/0!</v>
      </c>
    </row>
    <row r="181" spans="2:83" s="50" customFormat="1" ht="54" hidden="1" customHeight="1" x14ac:dyDescent="0.25">
      <c r="B181" s="200"/>
      <c r="C181" s="97"/>
      <c r="D181" s="166"/>
      <c r="E181" s="166"/>
      <c r="F181" s="166"/>
      <c r="G181" s="166"/>
      <c r="H181" s="236"/>
      <c r="I181" s="236"/>
      <c r="J181" s="166"/>
      <c r="K181" s="166"/>
      <c r="L181" s="699" t="e">
        <f t="shared" si="507"/>
        <v>#DIV/0!</v>
      </c>
      <c r="M181" s="166"/>
      <c r="N181" s="772" t="e">
        <f t="shared" si="515"/>
        <v>#DIV/0!</v>
      </c>
      <c r="O181" s="626"/>
      <c r="P181" s="687"/>
      <c r="Q181" s="626"/>
      <c r="R181" s="687"/>
      <c r="S181" s="31"/>
      <c r="T181" s="31"/>
      <c r="U181" s="31"/>
      <c r="V181" s="626"/>
      <c r="W181" s="626"/>
      <c r="X181" s="31"/>
      <c r="Y181" s="31"/>
      <c r="Z181" s="626"/>
      <c r="AA181" s="626"/>
      <c r="AB181" s="31"/>
      <c r="AC181" s="31"/>
      <c r="AD181" s="31"/>
      <c r="AE181" s="166"/>
      <c r="AF181" s="699" t="e">
        <f t="shared" si="508"/>
        <v>#DIV/0!</v>
      </c>
      <c r="AG181" s="166"/>
      <c r="AH181" s="699" t="e">
        <f t="shared" si="509"/>
        <v>#DIV/0!</v>
      </c>
      <c r="AI181" s="626"/>
      <c r="AJ181" s="687"/>
      <c r="AK181" s="626"/>
      <c r="AL181" s="687"/>
      <c r="AM181" s="31"/>
      <c r="AN181" s="31"/>
      <c r="AO181" s="31"/>
      <c r="AP181" s="626"/>
      <c r="AQ181" s="687"/>
      <c r="AR181" s="166"/>
      <c r="AS181" s="699" t="e">
        <f t="shared" si="510"/>
        <v>#DIV/0!</v>
      </c>
      <c r="AT181" s="166"/>
      <c r="AU181" s="699" t="e">
        <f t="shared" si="511"/>
        <v>#DIV/0!</v>
      </c>
      <c r="AV181" s="626"/>
      <c r="AW181" s="699" t="e">
        <f t="shared" si="512"/>
        <v>#DIV/0!</v>
      </c>
      <c r="AX181" s="166"/>
      <c r="AY181" s="699" t="e">
        <f t="shared" si="513"/>
        <v>#DIV/0!</v>
      </c>
      <c r="AZ181" s="31"/>
      <c r="BA181" s="699"/>
      <c r="BB181" s="31"/>
      <c r="BC181" s="31"/>
      <c r="BD181" s="31"/>
      <c r="BE181" s="626"/>
      <c r="BF181" s="626"/>
      <c r="BG181" s="626"/>
      <c r="BH181" s="31"/>
      <c r="BI181" s="31"/>
      <c r="BJ181" s="626"/>
      <c r="BK181" s="626"/>
      <c r="BL181" s="31"/>
      <c r="BM181" s="31"/>
      <c r="BN181" s="626"/>
      <c r="BO181" s="626"/>
      <c r="BP181" s="626"/>
      <c r="BQ181" s="626"/>
      <c r="BR181" s="31"/>
      <c r="BS181" s="31"/>
      <c r="BT181" s="626"/>
      <c r="BU181" s="626"/>
      <c r="BV181" s="435"/>
      <c r="BW181" s="522"/>
      <c r="BX181" s="435"/>
      <c r="BY181" s="31"/>
      <c r="BZ181" s="31"/>
      <c r="CE181" s="699" t="e">
        <f t="shared" si="514"/>
        <v>#DIV/0!</v>
      </c>
    </row>
    <row r="182" spans="2:83" s="50" customFormat="1" ht="54" hidden="1" customHeight="1" x14ac:dyDescent="0.25">
      <c r="B182" s="200"/>
      <c r="C182" s="97"/>
      <c r="D182" s="166"/>
      <c r="E182" s="166"/>
      <c r="F182" s="166"/>
      <c r="G182" s="166"/>
      <c r="H182" s="236"/>
      <c r="I182" s="236"/>
      <c r="J182" s="166"/>
      <c r="K182" s="166"/>
      <c r="L182" s="699" t="e">
        <f t="shared" si="507"/>
        <v>#DIV/0!</v>
      </c>
      <c r="M182" s="166"/>
      <c r="N182" s="772" t="e">
        <f t="shared" si="515"/>
        <v>#DIV/0!</v>
      </c>
      <c r="O182" s="626"/>
      <c r="P182" s="687"/>
      <c r="Q182" s="626"/>
      <c r="R182" s="687"/>
      <c r="S182" s="31"/>
      <c r="T182" s="31"/>
      <c r="U182" s="31"/>
      <c r="V182" s="626"/>
      <c r="W182" s="626"/>
      <c r="X182" s="31"/>
      <c r="Y182" s="31"/>
      <c r="Z182" s="626"/>
      <c r="AA182" s="626"/>
      <c r="AB182" s="31"/>
      <c r="AC182" s="31"/>
      <c r="AD182" s="31"/>
      <c r="AE182" s="166"/>
      <c r="AF182" s="699" t="e">
        <f t="shared" si="508"/>
        <v>#DIV/0!</v>
      </c>
      <c r="AG182" s="166"/>
      <c r="AH182" s="699" t="e">
        <f t="shared" si="509"/>
        <v>#DIV/0!</v>
      </c>
      <c r="AI182" s="626"/>
      <c r="AJ182" s="687"/>
      <c r="AK182" s="626"/>
      <c r="AL182" s="687"/>
      <c r="AM182" s="31"/>
      <c r="AN182" s="31"/>
      <c r="AO182" s="31"/>
      <c r="AP182" s="626"/>
      <c r="AQ182" s="687"/>
      <c r="AR182" s="166"/>
      <c r="AS182" s="699" t="e">
        <f t="shared" si="510"/>
        <v>#DIV/0!</v>
      </c>
      <c r="AT182" s="166"/>
      <c r="AU182" s="699" t="e">
        <f t="shared" si="511"/>
        <v>#DIV/0!</v>
      </c>
      <c r="AV182" s="626"/>
      <c r="AW182" s="699" t="e">
        <f t="shared" si="512"/>
        <v>#DIV/0!</v>
      </c>
      <c r="AX182" s="166"/>
      <c r="AY182" s="699" t="e">
        <f t="shared" si="513"/>
        <v>#DIV/0!</v>
      </c>
      <c r="AZ182" s="31"/>
      <c r="BA182" s="699"/>
      <c r="BB182" s="31"/>
      <c r="BC182" s="31"/>
      <c r="BD182" s="31"/>
      <c r="BE182" s="626"/>
      <c r="BF182" s="626"/>
      <c r="BG182" s="626"/>
      <c r="BH182" s="31"/>
      <c r="BI182" s="31"/>
      <c r="BJ182" s="626"/>
      <c r="BK182" s="626"/>
      <c r="BL182" s="31"/>
      <c r="BM182" s="31"/>
      <c r="BN182" s="626"/>
      <c r="BO182" s="626"/>
      <c r="BP182" s="626"/>
      <c r="BQ182" s="626"/>
      <c r="BR182" s="31"/>
      <c r="BS182" s="31"/>
      <c r="BT182" s="626"/>
      <c r="BU182" s="626"/>
      <c r="BV182" s="435"/>
      <c r="BW182" s="522"/>
      <c r="BX182" s="435"/>
      <c r="BY182" s="31"/>
      <c r="BZ182" s="31"/>
      <c r="CE182" s="699" t="e">
        <f t="shared" si="514"/>
        <v>#DIV/0!</v>
      </c>
    </row>
    <row r="183" spans="2:83" s="348" customFormat="1" ht="179.25" hidden="1" customHeight="1" x14ac:dyDescent="0.25">
      <c r="B183" s="344" t="s">
        <v>63</v>
      </c>
      <c r="C183" s="345" t="s">
        <v>340</v>
      </c>
      <c r="D183" s="870" t="e">
        <f>E183+G183+H183+I183</f>
        <v>#REF!</v>
      </c>
      <c r="E183" s="870" t="e">
        <f>E184+E185</f>
        <v>#REF!</v>
      </c>
      <c r="F183" s="870"/>
      <c r="G183" s="870"/>
      <c r="H183" s="870"/>
      <c r="I183" s="870"/>
      <c r="J183" s="870"/>
      <c r="K183" s="166" t="e">
        <f>M183+Q183+S183+U183</f>
        <v>#REF!</v>
      </c>
      <c r="L183" s="699" t="e">
        <f t="shared" si="507"/>
        <v>#REF!</v>
      </c>
      <c r="M183" s="870" t="e">
        <f>M184+M185</f>
        <v>#REF!</v>
      </c>
      <c r="N183" s="772" t="e">
        <f t="shared" si="515"/>
        <v>#REF!</v>
      </c>
      <c r="O183" s="346"/>
      <c r="P183" s="706"/>
      <c r="Q183" s="346"/>
      <c r="R183" s="706"/>
      <c r="S183" s="346"/>
      <c r="T183" s="706"/>
      <c r="U183" s="346"/>
      <c r="V183" s="346"/>
      <c r="W183" s="346"/>
      <c r="X183" s="347"/>
      <c r="Y183" s="347"/>
      <c r="Z183" s="346"/>
      <c r="AA183" s="346"/>
      <c r="AB183" s="347"/>
      <c r="AC183" s="347"/>
      <c r="AD183" s="717"/>
      <c r="AE183" s="166" t="e">
        <f t="shared" si="540"/>
        <v>#REF!</v>
      </c>
      <c r="AF183" s="699" t="e">
        <f t="shared" si="508"/>
        <v>#REF!</v>
      </c>
      <c r="AG183" s="870" t="e">
        <f>AG184+AG185</f>
        <v>#REF!</v>
      </c>
      <c r="AH183" s="699" t="e">
        <f t="shared" si="509"/>
        <v>#REF!</v>
      </c>
      <c r="AI183" s="346"/>
      <c r="AJ183" s="706"/>
      <c r="AK183" s="346"/>
      <c r="AL183" s="706"/>
      <c r="AM183" s="346"/>
      <c r="AN183" s="706"/>
      <c r="AO183" s="347"/>
      <c r="AP183" s="346"/>
      <c r="AQ183" s="706"/>
      <c r="AR183" s="882">
        <f t="shared" ref="AR183:AR185" si="619">AT183+AX183+AZ183+BB183</f>
        <v>0</v>
      </c>
      <c r="AS183" s="699" t="e">
        <f t="shared" si="510"/>
        <v>#REF!</v>
      </c>
      <c r="AT183" s="882">
        <f>AT184+AT185</f>
        <v>0</v>
      </c>
      <c r="AU183" s="699" t="e">
        <f t="shared" si="511"/>
        <v>#REF!</v>
      </c>
      <c r="AV183" s="629"/>
      <c r="AW183" s="699" t="e">
        <f t="shared" si="512"/>
        <v>#DIV/0!</v>
      </c>
      <c r="AX183" s="870"/>
      <c r="AY183" s="699" t="e">
        <f t="shared" si="513"/>
        <v>#DIV/0!</v>
      </c>
      <c r="AZ183" s="346"/>
      <c r="BA183" s="699"/>
      <c r="BB183" s="347"/>
      <c r="BC183" s="347"/>
      <c r="BD183" s="347"/>
      <c r="BE183" s="629">
        <f>BF183+BG183+BH183+BI183</f>
        <v>0</v>
      </c>
      <c r="BF183" s="346">
        <f>BF184+BF185</f>
        <v>0</v>
      </c>
      <c r="BG183" s="346"/>
      <c r="BH183" s="346"/>
      <c r="BI183" s="347"/>
      <c r="BJ183" s="346">
        <f>BK183</f>
        <v>0</v>
      </c>
      <c r="BK183" s="346">
        <f>BK184+BK185</f>
        <v>0</v>
      </c>
      <c r="BL183" s="347"/>
      <c r="BM183" s="347"/>
      <c r="BN183" s="346">
        <f>BO183</f>
        <v>0</v>
      </c>
      <c r="BO183" s="346">
        <f>BO184+BO185</f>
        <v>0</v>
      </c>
      <c r="BP183" s="346"/>
      <c r="BQ183" s="346"/>
      <c r="BR183" s="347"/>
      <c r="BS183" s="347"/>
      <c r="BT183" s="346"/>
      <c r="BU183" s="629">
        <f>BV183+BX183+BY183+BZ183</f>
        <v>0</v>
      </c>
      <c r="BV183" s="346">
        <f>BV184+BV185</f>
        <v>0</v>
      </c>
      <c r="BW183" s="346"/>
      <c r="BX183" s="346"/>
      <c r="BY183" s="346"/>
      <c r="BZ183" s="347"/>
      <c r="CE183" s="699" t="e">
        <f t="shared" si="514"/>
        <v>#DIV/0!</v>
      </c>
    </row>
    <row r="184" spans="2:83" s="50" customFormat="1" ht="54" hidden="1" customHeight="1" x14ac:dyDescent="0.25">
      <c r="B184" s="200"/>
      <c r="C184" s="101" t="s">
        <v>32</v>
      </c>
      <c r="D184" s="176"/>
      <c r="E184" s="176"/>
      <c r="F184" s="176"/>
      <c r="G184" s="176"/>
      <c r="H184" s="236"/>
      <c r="I184" s="236"/>
      <c r="J184" s="176">
        <f>K184</f>
        <v>0</v>
      </c>
      <c r="K184" s="166">
        <f>M184+Q184+S184+U184</f>
        <v>0</v>
      </c>
      <c r="L184" s="699" t="e">
        <f t="shared" si="507"/>
        <v>#DIV/0!</v>
      </c>
      <c r="M184" s="176"/>
      <c r="N184" s="772" t="e">
        <f t="shared" si="515"/>
        <v>#DIV/0!</v>
      </c>
      <c r="O184" s="627"/>
      <c r="P184" s="687"/>
      <c r="Q184" s="627"/>
      <c r="R184" s="687"/>
      <c r="S184" s="31"/>
      <c r="T184" s="31"/>
      <c r="U184" s="31"/>
      <c r="V184" s="627">
        <f t="shared" ref="V184:V185" si="620">W184+X184+Y184</f>
        <v>0</v>
      </c>
      <c r="W184" s="627">
        <f>AA184-E184</f>
        <v>0</v>
      </c>
      <c r="X184" s="31"/>
      <c r="Y184" s="31"/>
      <c r="Z184" s="627">
        <f t="shared" ref="Z184:Z185" si="621">AA184+AB184+AC184</f>
        <v>0</v>
      </c>
      <c r="AA184" s="627"/>
      <c r="AB184" s="31"/>
      <c r="AC184" s="31"/>
      <c r="AD184" s="31"/>
      <c r="AE184" s="166">
        <f t="shared" si="540"/>
        <v>0</v>
      </c>
      <c r="AF184" s="699" t="e">
        <f t="shared" si="508"/>
        <v>#DIV/0!</v>
      </c>
      <c r="AG184" s="176">
        <f>AG196</f>
        <v>0</v>
      </c>
      <c r="AH184" s="699" t="e">
        <f t="shared" si="509"/>
        <v>#DIV/0!</v>
      </c>
      <c r="AI184" s="627"/>
      <c r="AJ184" s="687"/>
      <c r="AK184" s="627"/>
      <c r="AL184" s="687"/>
      <c r="AM184" s="31"/>
      <c r="AN184" s="31"/>
      <c r="AO184" s="31"/>
      <c r="AP184" s="627"/>
      <c r="AQ184" s="687"/>
      <c r="AR184" s="176">
        <f t="shared" si="619"/>
        <v>0</v>
      </c>
      <c r="AS184" s="699" t="e">
        <f t="shared" si="510"/>
        <v>#DIV/0!</v>
      </c>
      <c r="AT184" s="176">
        <f>AT196</f>
        <v>0</v>
      </c>
      <c r="AU184" s="699" t="e">
        <f t="shared" si="511"/>
        <v>#DIV/0!</v>
      </c>
      <c r="AV184" s="627"/>
      <c r="AW184" s="699" t="e">
        <f t="shared" si="512"/>
        <v>#DIV/0!</v>
      </c>
      <c r="AX184" s="176"/>
      <c r="AY184" s="699" t="e">
        <f t="shared" si="513"/>
        <v>#DIV/0!</v>
      </c>
      <c r="AZ184" s="31"/>
      <c r="BA184" s="699"/>
      <c r="BB184" s="31"/>
      <c r="BC184" s="31"/>
      <c r="BD184" s="31"/>
      <c r="BE184" s="627">
        <f>BF184+BG184+BH184+BI184</f>
        <v>0</v>
      </c>
      <c r="BF184" s="627">
        <v>0</v>
      </c>
      <c r="BG184" s="627"/>
      <c r="BH184" s="31"/>
      <c r="BI184" s="31"/>
      <c r="BJ184" s="627">
        <f>BK184</f>
        <v>0</v>
      </c>
      <c r="BK184" s="627">
        <f>BK196</f>
        <v>0</v>
      </c>
      <c r="BL184" s="31"/>
      <c r="BM184" s="31"/>
      <c r="BN184" s="627">
        <f>BO184</f>
        <v>0</v>
      </c>
      <c r="BO184" s="627">
        <f>BO196</f>
        <v>0</v>
      </c>
      <c r="BP184" s="627"/>
      <c r="BQ184" s="627"/>
      <c r="BR184" s="31"/>
      <c r="BS184" s="31"/>
      <c r="BT184" s="627"/>
      <c r="BU184" s="627">
        <f>BV184+BX184+BY184+BZ184</f>
        <v>0</v>
      </c>
      <c r="BV184" s="436">
        <v>0</v>
      </c>
      <c r="BW184" s="520"/>
      <c r="BX184" s="436"/>
      <c r="BY184" s="31"/>
      <c r="BZ184" s="31"/>
      <c r="CE184" s="699" t="e">
        <f t="shared" si="514"/>
        <v>#DIV/0!</v>
      </c>
    </row>
    <row r="185" spans="2:83" s="50" customFormat="1" ht="54" hidden="1" customHeight="1" x14ac:dyDescent="0.25">
      <c r="B185" s="200"/>
      <c r="C185" s="97" t="s">
        <v>31</v>
      </c>
      <c r="D185" s="166" t="e">
        <f>E185+G185+H185+I185</f>
        <v>#REF!</v>
      </c>
      <c r="E185" s="166" t="e">
        <f>E187+E190+E197+E199</f>
        <v>#REF!</v>
      </c>
      <c r="F185" s="166"/>
      <c r="G185" s="166"/>
      <c r="H185" s="236"/>
      <c r="I185" s="236"/>
      <c r="J185" s="166" t="e">
        <f>K185</f>
        <v>#REF!</v>
      </c>
      <c r="K185" s="166" t="e">
        <f>M185+Q185+S185+U185</f>
        <v>#REF!</v>
      </c>
      <c r="L185" s="699" t="e">
        <f t="shared" si="507"/>
        <v>#REF!</v>
      </c>
      <c r="M185" s="166" t="e">
        <f>M187+M190+M197+M199</f>
        <v>#REF!</v>
      </c>
      <c r="N185" s="772" t="e">
        <f t="shared" si="515"/>
        <v>#REF!</v>
      </c>
      <c r="O185" s="626"/>
      <c r="P185" s="687"/>
      <c r="Q185" s="626"/>
      <c r="R185" s="687"/>
      <c r="S185" s="31"/>
      <c r="T185" s="31"/>
      <c r="U185" s="31"/>
      <c r="V185" s="626" t="e">
        <f t="shared" si="620"/>
        <v>#REF!</v>
      </c>
      <c r="W185" s="626" t="e">
        <f>AA185-E185</f>
        <v>#REF!</v>
      </c>
      <c r="X185" s="31"/>
      <c r="Y185" s="31"/>
      <c r="Z185" s="626">
        <f t="shared" si="621"/>
        <v>0</v>
      </c>
      <c r="AA185" s="626"/>
      <c r="AB185" s="31"/>
      <c r="AC185" s="31"/>
      <c r="AD185" s="31"/>
      <c r="AE185" s="166" t="e">
        <f t="shared" si="540"/>
        <v>#REF!</v>
      </c>
      <c r="AF185" s="699" t="e">
        <f t="shared" si="508"/>
        <v>#REF!</v>
      </c>
      <c r="AG185" s="166" t="e">
        <f>AG187+AG190+AG197</f>
        <v>#REF!</v>
      </c>
      <c r="AH185" s="699" t="e">
        <f t="shared" si="509"/>
        <v>#REF!</v>
      </c>
      <c r="AI185" s="626"/>
      <c r="AJ185" s="687"/>
      <c r="AK185" s="626"/>
      <c r="AL185" s="687"/>
      <c r="AM185" s="31"/>
      <c r="AN185" s="31"/>
      <c r="AO185" s="31"/>
      <c r="AP185" s="626"/>
      <c r="AQ185" s="687"/>
      <c r="AR185" s="166">
        <f t="shared" si="619"/>
        <v>0</v>
      </c>
      <c r="AS185" s="699" t="e">
        <f t="shared" si="510"/>
        <v>#REF!</v>
      </c>
      <c r="AT185" s="166">
        <f>AT187+AT190+AT197</f>
        <v>0</v>
      </c>
      <c r="AU185" s="699" t="e">
        <f t="shared" si="511"/>
        <v>#REF!</v>
      </c>
      <c r="AV185" s="626"/>
      <c r="AW185" s="699" t="e">
        <f t="shared" si="512"/>
        <v>#DIV/0!</v>
      </c>
      <c r="AX185" s="166"/>
      <c r="AY185" s="699" t="e">
        <f t="shared" si="513"/>
        <v>#DIV/0!</v>
      </c>
      <c r="AZ185" s="31"/>
      <c r="BA185" s="699"/>
      <c r="BB185" s="31"/>
      <c r="BC185" s="31"/>
      <c r="BD185" s="31"/>
      <c r="BE185" s="626">
        <f>BF185+BG185+BH185+BI185</f>
        <v>0</v>
      </c>
      <c r="BF185" s="626">
        <v>0</v>
      </c>
      <c r="BG185" s="626"/>
      <c r="BH185" s="31"/>
      <c r="BI185" s="31"/>
      <c r="BJ185" s="626">
        <f>BK185</f>
        <v>0</v>
      </c>
      <c r="BK185" s="626">
        <f>BK187+BK190+BK197</f>
        <v>0</v>
      </c>
      <c r="BL185" s="31"/>
      <c r="BM185" s="31"/>
      <c r="BN185" s="626">
        <f>BO185</f>
        <v>0</v>
      </c>
      <c r="BO185" s="626">
        <f>BO187+BO190+BO197</f>
        <v>0</v>
      </c>
      <c r="BP185" s="626"/>
      <c r="BQ185" s="626"/>
      <c r="BR185" s="31"/>
      <c r="BS185" s="31"/>
      <c r="BT185" s="626"/>
      <c r="BU185" s="626">
        <f>BV185+BX185+BY185+BZ185</f>
        <v>0</v>
      </c>
      <c r="BV185" s="435">
        <v>0</v>
      </c>
      <c r="BW185" s="522"/>
      <c r="BX185" s="435"/>
      <c r="BY185" s="31"/>
      <c r="BZ185" s="31"/>
      <c r="CE185" s="699" t="e">
        <f t="shared" si="514"/>
        <v>#DIV/0!</v>
      </c>
    </row>
    <row r="186" spans="2:83" s="50" customFormat="1" ht="99" hidden="1" customHeight="1" x14ac:dyDescent="0.25">
      <c r="B186" s="203" t="s">
        <v>185</v>
      </c>
      <c r="C186" s="107" t="s">
        <v>178</v>
      </c>
      <c r="D186" s="168">
        <f t="shared" ref="D186:D189" si="622">E186</f>
        <v>0</v>
      </c>
      <c r="E186" s="240">
        <f>E187</f>
        <v>0</v>
      </c>
      <c r="F186" s="240"/>
      <c r="G186" s="240"/>
      <c r="H186" s="33"/>
      <c r="I186" s="236"/>
      <c r="J186" s="168">
        <f t="shared" ref="J186:J193" si="623">K186</f>
        <v>0</v>
      </c>
      <c r="K186" s="166">
        <f t="shared" ref="K186:K206" si="624">M186</f>
        <v>0</v>
      </c>
      <c r="L186" s="699" t="e">
        <f t="shared" si="507"/>
        <v>#DIV/0!</v>
      </c>
      <c r="M186" s="240">
        <f>M187</f>
        <v>0</v>
      </c>
      <c r="N186" s="772" t="e">
        <f t="shared" si="515"/>
        <v>#DIV/0!</v>
      </c>
      <c r="O186" s="111"/>
      <c r="P186" s="114"/>
      <c r="Q186" s="111"/>
      <c r="R186" s="114"/>
      <c r="S186" s="89"/>
      <c r="T186" s="19"/>
      <c r="U186" s="31"/>
      <c r="V186" s="285">
        <f t="shared" si="523"/>
        <v>0</v>
      </c>
      <c r="W186" s="31"/>
      <c r="X186" s="31"/>
      <c r="Y186" s="31"/>
      <c r="Z186" s="632">
        <f t="shared" si="521"/>
        <v>0</v>
      </c>
      <c r="AA186" s="111">
        <f>E186</f>
        <v>0</v>
      </c>
      <c r="AB186" s="89"/>
      <c r="AC186" s="31"/>
      <c r="AD186" s="31"/>
      <c r="AE186" s="166">
        <f t="shared" ref="AE186:AE194" si="625">AG186</f>
        <v>0</v>
      </c>
      <c r="AF186" s="699" t="e">
        <f t="shared" si="508"/>
        <v>#DIV/0!</v>
      </c>
      <c r="AG186" s="240">
        <f>AG187</f>
        <v>0</v>
      </c>
      <c r="AH186" s="699" t="e">
        <f t="shared" si="509"/>
        <v>#DIV/0!</v>
      </c>
      <c r="AI186" s="111"/>
      <c r="AJ186" s="114"/>
      <c r="AK186" s="111"/>
      <c r="AL186" s="114"/>
      <c r="AM186" s="89"/>
      <c r="AN186" s="19"/>
      <c r="AO186" s="31"/>
      <c r="AP186" s="632"/>
      <c r="AQ186" s="687"/>
      <c r="AR186" s="168">
        <f t="shared" ref="AR186:AR197" si="626">AT186</f>
        <v>0</v>
      </c>
      <c r="AS186" s="699" t="e">
        <f t="shared" si="510"/>
        <v>#DIV/0!</v>
      </c>
      <c r="AT186" s="240">
        <f>AT187</f>
        <v>0</v>
      </c>
      <c r="AU186" s="699" t="e">
        <f t="shared" si="511"/>
        <v>#DIV/0!</v>
      </c>
      <c r="AV186" s="111"/>
      <c r="AW186" s="699" t="e">
        <f t="shared" si="512"/>
        <v>#DIV/0!</v>
      </c>
      <c r="AX186" s="240"/>
      <c r="AY186" s="699" t="e">
        <f t="shared" si="513"/>
        <v>#DIV/0!</v>
      </c>
      <c r="AZ186" s="89"/>
      <c r="BA186" s="699"/>
      <c r="BB186" s="31"/>
      <c r="BC186" s="89"/>
      <c r="BD186" s="31"/>
      <c r="BE186" s="632">
        <f t="shared" si="576"/>
        <v>0</v>
      </c>
      <c r="BF186" s="111">
        <f>BF187</f>
        <v>0</v>
      </c>
      <c r="BG186" s="111"/>
      <c r="BH186" s="89"/>
      <c r="BI186" s="31"/>
      <c r="BJ186" s="632">
        <f t="shared" si="537"/>
        <v>0</v>
      </c>
      <c r="BK186" s="111"/>
      <c r="BL186" s="89"/>
      <c r="BM186" s="31"/>
      <c r="BN186" s="632">
        <f t="shared" si="538"/>
        <v>0</v>
      </c>
      <c r="BO186" s="111"/>
      <c r="BP186" s="111"/>
      <c r="BQ186" s="111"/>
      <c r="BR186" s="89"/>
      <c r="BS186" s="31"/>
      <c r="BT186" s="632"/>
      <c r="BU186" s="632">
        <f t="shared" si="577"/>
        <v>0</v>
      </c>
      <c r="BV186" s="111">
        <f>BV187</f>
        <v>0</v>
      </c>
      <c r="BW186" s="111"/>
      <c r="BX186" s="111"/>
      <c r="BY186" s="89"/>
      <c r="BZ186" s="31"/>
      <c r="CE186" s="699" t="e">
        <f t="shared" si="514"/>
        <v>#DIV/0!</v>
      </c>
    </row>
    <row r="187" spans="2:83" s="37" customFormat="1" ht="100.5" hidden="1" customHeight="1" x14ac:dyDescent="0.25">
      <c r="B187" s="212" t="s">
        <v>346</v>
      </c>
      <c r="C187" s="38" t="s">
        <v>110</v>
      </c>
      <c r="D187" s="844">
        <f t="shared" si="622"/>
        <v>0</v>
      </c>
      <c r="E187" s="844">
        <f>E188+E189</f>
        <v>0</v>
      </c>
      <c r="F187" s="844"/>
      <c r="G187" s="844"/>
      <c r="H187" s="258"/>
      <c r="I187" s="258"/>
      <c r="J187" s="844">
        <f t="shared" si="623"/>
        <v>0</v>
      </c>
      <c r="K187" s="844">
        <f t="shared" si="624"/>
        <v>0</v>
      </c>
      <c r="L187" s="699" t="e">
        <f t="shared" si="507"/>
        <v>#DIV/0!</v>
      </c>
      <c r="M187" s="963">
        <f>M188+M189</f>
        <v>0</v>
      </c>
      <c r="N187" s="772" t="e">
        <f t="shared" si="515"/>
        <v>#DIV/0!</v>
      </c>
      <c r="O187" s="114"/>
      <c r="P187" s="114"/>
      <c r="Q187" s="114"/>
      <c r="R187" s="114"/>
      <c r="S187" s="41"/>
      <c r="T187" s="41"/>
      <c r="U187" s="41"/>
      <c r="V187" s="285">
        <f t="shared" si="523"/>
        <v>0</v>
      </c>
      <c r="W187" s="19"/>
      <c r="X187" s="19"/>
      <c r="Y187" s="19"/>
      <c r="Z187" s="114">
        <f t="shared" si="521"/>
        <v>0</v>
      </c>
      <c r="AA187" s="114">
        <f>E187</f>
        <v>0</v>
      </c>
      <c r="AB187" s="41"/>
      <c r="AC187" s="41"/>
      <c r="AD187" s="41"/>
      <c r="AE187" s="963">
        <f t="shared" si="625"/>
        <v>0</v>
      </c>
      <c r="AF187" s="699" t="e">
        <f t="shared" si="508"/>
        <v>#DIV/0!</v>
      </c>
      <c r="AG187" s="963">
        <f>AG188+AG189</f>
        <v>0</v>
      </c>
      <c r="AH187" s="699" t="e">
        <f t="shared" si="509"/>
        <v>#DIV/0!</v>
      </c>
      <c r="AI187" s="114"/>
      <c r="AJ187" s="114"/>
      <c r="AK187" s="114"/>
      <c r="AL187" s="114"/>
      <c r="AM187" s="41"/>
      <c r="AN187" s="41"/>
      <c r="AO187" s="41"/>
      <c r="AP187" s="114"/>
      <c r="AQ187" s="114"/>
      <c r="AR187" s="844">
        <f t="shared" si="626"/>
        <v>0</v>
      </c>
      <c r="AS187" s="699" t="e">
        <f t="shared" si="510"/>
        <v>#DIV/0!</v>
      </c>
      <c r="AT187" s="963">
        <f>AT188+AT189</f>
        <v>0</v>
      </c>
      <c r="AU187" s="699" t="e">
        <f t="shared" si="511"/>
        <v>#DIV/0!</v>
      </c>
      <c r="AV187" s="114"/>
      <c r="AW187" s="699" t="e">
        <f t="shared" si="512"/>
        <v>#DIV/0!</v>
      </c>
      <c r="AX187" s="963"/>
      <c r="AY187" s="699" t="e">
        <f t="shared" si="513"/>
        <v>#DIV/0!</v>
      </c>
      <c r="AZ187" s="41"/>
      <c r="BA187" s="699"/>
      <c r="BB187" s="41"/>
      <c r="BC187" s="41"/>
      <c r="BD187" s="41"/>
      <c r="BE187" s="114">
        <f t="shared" si="576"/>
        <v>0</v>
      </c>
      <c r="BF187" s="114">
        <f>BF188+BF189</f>
        <v>0</v>
      </c>
      <c r="BG187" s="114"/>
      <c r="BH187" s="41"/>
      <c r="BI187" s="41"/>
      <c r="BJ187" s="114">
        <f t="shared" si="537"/>
        <v>0</v>
      </c>
      <c r="BK187" s="114"/>
      <c r="BL187" s="41"/>
      <c r="BM187" s="41"/>
      <c r="BN187" s="114">
        <f t="shared" si="538"/>
        <v>0</v>
      </c>
      <c r="BO187" s="114"/>
      <c r="BP187" s="114"/>
      <c r="BQ187" s="114"/>
      <c r="BR187" s="41"/>
      <c r="BS187" s="41"/>
      <c r="BT187" s="114"/>
      <c r="BU187" s="114">
        <f t="shared" si="577"/>
        <v>0</v>
      </c>
      <c r="BV187" s="114">
        <f>BV188+BV189</f>
        <v>0</v>
      </c>
      <c r="BW187" s="114"/>
      <c r="BX187" s="114"/>
      <c r="BY187" s="41"/>
      <c r="BZ187" s="41"/>
      <c r="CE187" s="699" t="e">
        <f t="shared" si="514"/>
        <v>#DIV/0!</v>
      </c>
    </row>
    <row r="188" spans="2:83" s="37" customFormat="1" ht="35.25" hidden="1" customHeight="1" x14ac:dyDescent="0.25">
      <c r="B188" s="213"/>
      <c r="C188" s="38" t="s">
        <v>105</v>
      </c>
      <c r="D188" s="171">
        <f t="shared" si="622"/>
        <v>0</v>
      </c>
      <c r="E188" s="171">
        <v>0</v>
      </c>
      <c r="F188" s="171"/>
      <c r="G188" s="171"/>
      <c r="H188" s="258"/>
      <c r="I188" s="258"/>
      <c r="J188" s="171">
        <f t="shared" si="623"/>
        <v>0</v>
      </c>
      <c r="K188" s="171">
        <f t="shared" si="624"/>
        <v>0</v>
      </c>
      <c r="L188" s="699" t="e">
        <f t="shared" si="507"/>
        <v>#DIV/0!</v>
      </c>
      <c r="M188" s="171">
        <v>0</v>
      </c>
      <c r="N188" s="772" t="e">
        <f t="shared" si="515"/>
        <v>#DIV/0!</v>
      </c>
      <c r="O188" s="116"/>
      <c r="P188" s="116"/>
      <c r="Q188" s="116"/>
      <c r="R188" s="116"/>
      <c r="S188" s="41"/>
      <c r="T188" s="41"/>
      <c r="U188" s="41"/>
      <c r="V188" s="285">
        <f t="shared" si="523"/>
        <v>0</v>
      </c>
      <c r="W188" s="41"/>
      <c r="X188" s="41"/>
      <c r="Y188" s="41"/>
      <c r="Z188" s="116">
        <f t="shared" si="521"/>
        <v>0</v>
      </c>
      <c r="AA188" s="116">
        <f>E188</f>
        <v>0</v>
      </c>
      <c r="AB188" s="41"/>
      <c r="AC188" s="41"/>
      <c r="AD188" s="41"/>
      <c r="AE188" s="171">
        <f t="shared" si="625"/>
        <v>0</v>
      </c>
      <c r="AF188" s="699" t="e">
        <f t="shared" si="508"/>
        <v>#DIV/0!</v>
      </c>
      <c r="AG188" s="171">
        <v>0</v>
      </c>
      <c r="AH188" s="699" t="e">
        <f t="shared" si="509"/>
        <v>#DIV/0!</v>
      </c>
      <c r="AI188" s="116"/>
      <c r="AJ188" s="116"/>
      <c r="AK188" s="116"/>
      <c r="AL188" s="116"/>
      <c r="AM188" s="41"/>
      <c r="AN188" s="41"/>
      <c r="AO188" s="41"/>
      <c r="AP188" s="116"/>
      <c r="AQ188" s="116"/>
      <c r="AR188" s="171">
        <f t="shared" si="626"/>
        <v>0</v>
      </c>
      <c r="AS188" s="699" t="e">
        <f t="shared" si="510"/>
        <v>#DIV/0!</v>
      </c>
      <c r="AT188" s="171">
        <v>0</v>
      </c>
      <c r="AU188" s="699" t="e">
        <f t="shared" si="511"/>
        <v>#DIV/0!</v>
      </c>
      <c r="AV188" s="116"/>
      <c r="AW188" s="699" t="e">
        <f t="shared" si="512"/>
        <v>#DIV/0!</v>
      </c>
      <c r="AX188" s="171"/>
      <c r="AY188" s="699" t="e">
        <f t="shared" si="513"/>
        <v>#DIV/0!</v>
      </c>
      <c r="AZ188" s="41"/>
      <c r="BA188" s="699"/>
      <c r="BB188" s="41"/>
      <c r="BC188" s="41"/>
      <c r="BD188" s="41"/>
      <c r="BE188" s="116">
        <f t="shared" si="576"/>
        <v>0</v>
      </c>
      <c r="BF188" s="116">
        <v>0</v>
      </c>
      <c r="BG188" s="116"/>
      <c r="BH188" s="41"/>
      <c r="BI188" s="41"/>
      <c r="BJ188" s="116">
        <f t="shared" si="537"/>
        <v>0</v>
      </c>
      <c r="BK188" s="116"/>
      <c r="BL188" s="41"/>
      <c r="BM188" s="41"/>
      <c r="BN188" s="116">
        <f t="shared" si="538"/>
        <v>0</v>
      </c>
      <c r="BO188" s="116"/>
      <c r="BP188" s="116"/>
      <c r="BQ188" s="116"/>
      <c r="BR188" s="41"/>
      <c r="BS188" s="41"/>
      <c r="BT188" s="116"/>
      <c r="BU188" s="116">
        <f t="shared" si="577"/>
        <v>0</v>
      </c>
      <c r="BV188" s="116">
        <v>0</v>
      </c>
      <c r="BW188" s="116"/>
      <c r="BX188" s="116"/>
      <c r="BY188" s="41"/>
      <c r="BZ188" s="41"/>
      <c r="CE188" s="699" t="e">
        <f t="shared" si="514"/>
        <v>#DIV/0!</v>
      </c>
    </row>
    <row r="189" spans="2:83" s="37" customFormat="1" ht="40.5" hidden="1" customHeight="1" x14ac:dyDescent="0.25">
      <c r="B189" s="213"/>
      <c r="C189" s="63" t="s">
        <v>111</v>
      </c>
      <c r="D189" s="171">
        <f t="shared" si="622"/>
        <v>0</v>
      </c>
      <c r="E189" s="171">
        <v>0</v>
      </c>
      <c r="F189" s="171"/>
      <c r="G189" s="171"/>
      <c r="H189" s="258"/>
      <c r="I189" s="258"/>
      <c r="J189" s="171">
        <f t="shared" si="623"/>
        <v>0</v>
      </c>
      <c r="K189" s="171">
        <f t="shared" si="624"/>
        <v>0</v>
      </c>
      <c r="L189" s="699" t="e">
        <f t="shared" si="507"/>
        <v>#DIV/0!</v>
      </c>
      <c r="M189" s="171">
        <v>0</v>
      </c>
      <c r="N189" s="772" t="e">
        <f t="shared" si="515"/>
        <v>#DIV/0!</v>
      </c>
      <c r="O189" s="116"/>
      <c r="P189" s="116"/>
      <c r="Q189" s="116"/>
      <c r="R189" s="116"/>
      <c r="S189" s="41"/>
      <c r="T189" s="41"/>
      <c r="U189" s="41"/>
      <c r="V189" s="285">
        <f t="shared" si="523"/>
        <v>0</v>
      </c>
      <c r="W189" s="41"/>
      <c r="X189" s="41"/>
      <c r="Y189" s="41"/>
      <c r="Z189" s="116">
        <f t="shared" si="521"/>
        <v>0</v>
      </c>
      <c r="AA189" s="116">
        <f>E189</f>
        <v>0</v>
      </c>
      <c r="AB189" s="41"/>
      <c r="AC189" s="41"/>
      <c r="AD189" s="41"/>
      <c r="AE189" s="171">
        <f t="shared" si="625"/>
        <v>0</v>
      </c>
      <c r="AF189" s="699" t="e">
        <f t="shared" si="508"/>
        <v>#DIV/0!</v>
      </c>
      <c r="AG189" s="171">
        <v>0</v>
      </c>
      <c r="AH189" s="699" t="e">
        <f t="shared" si="509"/>
        <v>#DIV/0!</v>
      </c>
      <c r="AI189" s="116"/>
      <c r="AJ189" s="116"/>
      <c r="AK189" s="116"/>
      <c r="AL189" s="116"/>
      <c r="AM189" s="41"/>
      <c r="AN189" s="41"/>
      <c r="AO189" s="41"/>
      <c r="AP189" s="116"/>
      <c r="AQ189" s="116"/>
      <c r="AR189" s="171">
        <f t="shared" si="626"/>
        <v>0</v>
      </c>
      <c r="AS189" s="699" t="e">
        <f t="shared" si="510"/>
        <v>#DIV/0!</v>
      </c>
      <c r="AT189" s="171">
        <v>0</v>
      </c>
      <c r="AU189" s="699" t="e">
        <f t="shared" si="511"/>
        <v>#DIV/0!</v>
      </c>
      <c r="AV189" s="116"/>
      <c r="AW189" s="699" t="e">
        <f t="shared" si="512"/>
        <v>#DIV/0!</v>
      </c>
      <c r="AX189" s="171"/>
      <c r="AY189" s="699" t="e">
        <f t="shared" si="513"/>
        <v>#DIV/0!</v>
      </c>
      <c r="AZ189" s="41"/>
      <c r="BA189" s="699"/>
      <c r="BB189" s="41"/>
      <c r="BC189" s="41"/>
      <c r="BD189" s="41"/>
      <c r="BE189" s="116">
        <f t="shared" si="576"/>
        <v>0</v>
      </c>
      <c r="BF189" s="116">
        <v>0</v>
      </c>
      <c r="BG189" s="116"/>
      <c r="BH189" s="41"/>
      <c r="BI189" s="41"/>
      <c r="BJ189" s="116">
        <f t="shared" si="537"/>
        <v>0</v>
      </c>
      <c r="BK189" s="116"/>
      <c r="BL189" s="41"/>
      <c r="BM189" s="41"/>
      <c r="BN189" s="116">
        <f t="shared" si="538"/>
        <v>0</v>
      </c>
      <c r="BO189" s="116"/>
      <c r="BP189" s="116"/>
      <c r="BQ189" s="116"/>
      <c r="BR189" s="41"/>
      <c r="BS189" s="41"/>
      <c r="BT189" s="116"/>
      <c r="BU189" s="116">
        <f t="shared" si="577"/>
        <v>0</v>
      </c>
      <c r="BV189" s="116">
        <v>0</v>
      </c>
      <c r="BW189" s="116"/>
      <c r="BX189" s="116"/>
      <c r="BY189" s="41"/>
      <c r="BZ189" s="41"/>
      <c r="CE189" s="699" t="e">
        <f t="shared" si="514"/>
        <v>#DIV/0!</v>
      </c>
    </row>
    <row r="190" spans="2:83" s="142" customFormat="1" ht="76.5" hidden="1" customHeight="1" x14ac:dyDescent="0.25">
      <c r="B190" s="211" t="s">
        <v>347</v>
      </c>
      <c r="C190" s="99" t="s">
        <v>177</v>
      </c>
      <c r="D190" s="168" t="e">
        <f t="shared" ref="D190:D194" si="627">E190</f>
        <v>#REF!</v>
      </c>
      <c r="E190" s="240" t="e">
        <f>E191+E192</f>
        <v>#REF!</v>
      </c>
      <c r="F190" s="240"/>
      <c r="G190" s="240"/>
      <c r="H190" s="241"/>
      <c r="I190" s="33"/>
      <c r="J190" s="168" t="e">
        <f t="shared" si="623"/>
        <v>#REF!</v>
      </c>
      <c r="K190" s="166" t="e">
        <f t="shared" si="624"/>
        <v>#REF!</v>
      </c>
      <c r="L190" s="699" t="e">
        <f t="shared" si="507"/>
        <v>#REF!</v>
      </c>
      <c r="M190" s="240" t="e">
        <f>M191+M192</f>
        <v>#REF!</v>
      </c>
      <c r="N190" s="772" t="e">
        <f t="shared" si="515"/>
        <v>#REF!</v>
      </c>
      <c r="O190" s="111"/>
      <c r="P190" s="114"/>
      <c r="Q190" s="111"/>
      <c r="R190" s="114"/>
      <c r="S190" s="43"/>
      <c r="T190" s="41"/>
      <c r="U190" s="89"/>
      <c r="V190" s="114">
        <f t="shared" si="523"/>
        <v>0</v>
      </c>
      <c r="W190" s="114">
        <f>W191+W192</f>
        <v>0</v>
      </c>
      <c r="X190" s="89"/>
      <c r="Y190" s="89"/>
      <c r="Z190" s="632">
        <f t="shared" si="521"/>
        <v>0</v>
      </c>
      <c r="AA190" s="111">
        <f>AA192</f>
        <v>0</v>
      </c>
      <c r="AB190" s="43"/>
      <c r="AC190" s="89"/>
      <c r="AD190" s="19"/>
      <c r="AE190" s="166" t="e">
        <f t="shared" si="625"/>
        <v>#REF!</v>
      </c>
      <c r="AF190" s="699" t="e">
        <f t="shared" si="508"/>
        <v>#REF!</v>
      </c>
      <c r="AG190" s="240" t="e">
        <f>AG191+AG192</f>
        <v>#REF!</v>
      </c>
      <c r="AH190" s="699" t="e">
        <f t="shared" si="509"/>
        <v>#REF!</v>
      </c>
      <c r="AI190" s="111"/>
      <c r="AJ190" s="114"/>
      <c r="AK190" s="111"/>
      <c r="AL190" s="114"/>
      <c r="AM190" s="43"/>
      <c r="AN190" s="41"/>
      <c r="AO190" s="89"/>
      <c r="AP190" s="632"/>
      <c r="AQ190" s="687"/>
      <c r="AR190" s="168">
        <f t="shared" si="626"/>
        <v>0</v>
      </c>
      <c r="AS190" s="699" t="e">
        <f t="shared" si="510"/>
        <v>#REF!</v>
      </c>
      <c r="AT190" s="240">
        <f>AT191+AT192</f>
        <v>0</v>
      </c>
      <c r="AU190" s="699" t="e">
        <f t="shared" si="511"/>
        <v>#REF!</v>
      </c>
      <c r="AV190" s="111"/>
      <c r="AW190" s="699" t="e">
        <f t="shared" si="512"/>
        <v>#DIV/0!</v>
      </c>
      <c r="AX190" s="240"/>
      <c r="AY190" s="699" t="e">
        <f t="shared" si="513"/>
        <v>#DIV/0!</v>
      </c>
      <c r="AZ190" s="43"/>
      <c r="BA190" s="699"/>
      <c r="BB190" s="89"/>
      <c r="BC190" s="43"/>
      <c r="BD190" s="89"/>
      <c r="BE190" s="632">
        <f t="shared" si="576"/>
        <v>0</v>
      </c>
      <c r="BF190" s="111">
        <f>BF191+BF192</f>
        <v>0</v>
      </c>
      <c r="BG190" s="111"/>
      <c r="BH190" s="43"/>
      <c r="BI190" s="89"/>
      <c r="BJ190" s="632">
        <f t="shared" si="537"/>
        <v>0</v>
      </c>
      <c r="BK190" s="111"/>
      <c r="BL190" s="43"/>
      <c r="BM190" s="89"/>
      <c r="BN190" s="632">
        <f t="shared" si="538"/>
        <v>0</v>
      </c>
      <c r="BO190" s="111"/>
      <c r="BP190" s="111"/>
      <c r="BQ190" s="111"/>
      <c r="BR190" s="43"/>
      <c r="BS190" s="89"/>
      <c r="BT190" s="632"/>
      <c r="BU190" s="632">
        <f t="shared" si="577"/>
        <v>0</v>
      </c>
      <c r="BV190" s="111">
        <f>BV191+BV192</f>
        <v>0</v>
      </c>
      <c r="BW190" s="111"/>
      <c r="BX190" s="111"/>
      <c r="BY190" s="43"/>
      <c r="BZ190" s="89"/>
      <c r="CE190" s="699" t="e">
        <f t="shared" si="514"/>
        <v>#DIV/0!</v>
      </c>
    </row>
    <row r="191" spans="2:83" s="165" customFormat="1" ht="54.75" hidden="1" customHeight="1" x14ac:dyDescent="0.3">
      <c r="B191" s="135"/>
      <c r="C191" s="112" t="s">
        <v>32</v>
      </c>
      <c r="D191" s="187" t="e">
        <f t="shared" si="627"/>
        <v>#REF!</v>
      </c>
      <c r="E191" s="187" t="e">
        <f>#REF!+#REF!</f>
        <v>#REF!</v>
      </c>
      <c r="F191" s="187"/>
      <c r="G191" s="187"/>
      <c r="H191" s="187"/>
      <c r="I191" s="187"/>
      <c r="J191" s="167" t="e">
        <f t="shared" si="623"/>
        <v>#REF!</v>
      </c>
      <c r="K191" s="258" t="e">
        <f t="shared" si="624"/>
        <v>#REF!</v>
      </c>
      <c r="L191" s="699" t="e">
        <f t="shared" si="507"/>
        <v>#REF!</v>
      </c>
      <c r="M191" s="187" t="e">
        <f>#REF!+H191</f>
        <v>#REF!</v>
      </c>
      <c r="N191" s="772" t="e">
        <f t="shared" si="515"/>
        <v>#REF!</v>
      </c>
      <c r="O191" s="22"/>
      <c r="P191" s="41"/>
      <c r="Q191" s="22"/>
      <c r="R191" s="41"/>
      <c r="S191" s="22"/>
      <c r="T191" s="41"/>
      <c r="U191" s="22"/>
      <c r="V191" s="285">
        <f t="shared" si="523"/>
        <v>0</v>
      </c>
      <c r="W191" s="22"/>
      <c r="X191" s="22"/>
      <c r="Y191" s="22"/>
      <c r="Z191" s="22" t="e">
        <f t="shared" si="521"/>
        <v>#REF!</v>
      </c>
      <c r="AA191" s="22" t="e">
        <f>E191</f>
        <v>#REF!</v>
      </c>
      <c r="AB191" s="22"/>
      <c r="AC191" s="22"/>
      <c r="AD191" s="41"/>
      <c r="AE191" s="258" t="e">
        <f t="shared" si="625"/>
        <v>#REF!</v>
      </c>
      <c r="AF191" s="699" t="e">
        <f t="shared" si="508"/>
        <v>#REF!</v>
      </c>
      <c r="AG191" s="187" t="e">
        <f>I191+#REF!</f>
        <v>#REF!</v>
      </c>
      <c r="AH191" s="699" t="e">
        <f t="shared" si="509"/>
        <v>#REF!</v>
      </c>
      <c r="AI191" s="22"/>
      <c r="AJ191" s="41"/>
      <c r="AK191" s="22"/>
      <c r="AL191" s="41"/>
      <c r="AM191" s="22"/>
      <c r="AN191" s="41"/>
      <c r="AO191" s="22"/>
      <c r="AP191" s="22"/>
      <c r="AQ191" s="41"/>
      <c r="AR191" s="187">
        <f t="shared" si="626"/>
        <v>0</v>
      </c>
      <c r="AS191" s="699" t="e">
        <f t="shared" si="510"/>
        <v>#REF!</v>
      </c>
      <c r="AT191" s="187">
        <f>U191+W191</f>
        <v>0</v>
      </c>
      <c r="AU191" s="699" t="e">
        <f t="shared" si="511"/>
        <v>#REF!</v>
      </c>
      <c r="AV191" s="22"/>
      <c r="AW191" s="699" t="e">
        <f t="shared" si="512"/>
        <v>#DIV/0!</v>
      </c>
      <c r="AX191" s="187"/>
      <c r="AY191" s="699" t="e">
        <f t="shared" si="513"/>
        <v>#DIV/0!</v>
      </c>
      <c r="AZ191" s="22"/>
      <c r="BA191" s="699"/>
      <c r="BB191" s="22"/>
      <c r="BC191" s="22"/>
      <c r="BD191" s="22"/>
      <c r="BE191" s="22">
        <f t="shared" si="576"/>
        <v>0</v>
      </c>
      <c r="BF191" s="22">
        <f>V191+AC191</f>
        <v>0</v>
      </c>
      <c r="BG191" s="22"/>
      <c r="BH191" s="22"/>
      <c r="BI191" s="22"/>
      <c r="BJ191" s="22">
        <f t="shared" si="537"/>
        <v>0</v>
      </c>
      <c r="BK191" s="22"/>
      <c r="BL191" s="22"/>
      <c r="BM191" s="22"/>
      <c r="BN191" s="22">
        <f t="shared" si="538"/>
        <v>0</v>
      </c>
      <c r="BO191" s="22"/>
      <c r="BP191" s="22"/>
      <c r="BQ191" s="22"/>
      <c r="BR191" s="22"/>
      <c r="BS191" s="22"/>
      <c r="BT191" s="22"/>
      <c r="BU191" s="22">
        <f t="shared" si="577"/>
        <v>0</v>
      </c>
      <c r="BV191" s="22">
        <f>BF191+BM191</f>
        <v>0</v>
      </c>
      <c r="BW191" s="22"/>
      <c r="BX191" s="22"/>
      <c r="BY191" s="22"/>
      <c r="BZ191" s="22"/>
      <c r="CE191" s="699" t="e">
        <f t="shared" si="514"/>
        <v>#DIV/0!</v>
      </c>
    </row>
    <row r="192" spans="2:83" s="65" customFormat="1" ht="53.25" hidden="1" customHeight="1" x14ac:dyDescent="0.3">
      <c r="B192" s="214"/>
      <c r="C192" s="113" t="s">
        <v>31</v>
      </c>
      <c r="D192" s="844">
        <f t="shared" si="627"/>
        <v>0</v>
      </c>
      <c r="E192" s="844">
        <f>SUM(E193:E194)</f>
        <v>0</v>
      </c>
      <c r="F192" s="844"/>
      <c r="G192" s="844"/>
      <c r="H192" s="258"/>
      <c r="I192" s="258"/>
      <c r="J192" s="844">
        <f t="shared" si="623"/>
        <v>0</v>
      </c>
      <c r="K192" s="844">
        <f t="shared" si="624"/>
        <v>0</v>
      </c>
      <c r="L192" s="699" t="e">
        <f t="shared" ref="L192:L255" si="628">K192/D192</f>
        <v>#DIV/0!</v>
      </c>
      <c r="M192" s="963">
        <f>SUM(M193:M194)</f>
        <v>0</v>
      </c>
      <c r="N192" s="772" t="e">
        <f t="shared" si="515"/>
        <v>#DIV/0!</v>
      </c>
      <c r="O192" s="114"/>
      <c r="P192" s="114"/>
      <c r="Q192" s="114"/>
      <c r="R192" s="114"/>
      <c r="S192" s="41"/>
      <c r="T192" s="41"/>
      <c r="U192" s="41"/>
      <c r="V192" s="114">
        <f t="shared" si="523"/>
        <v>0</v>
      </c>
      <c r="W192" s="114">
        <f>W193</f>
        <v>0</v>
      </c>
      <c r="X192" s="41"/>
      <c r="Y192" s="41"/>
      <c r="Z192" s="114">
        <f t="shared" si="521"/>
        <v>0</v>
      </c>
      <c r="AA192" s="114">
        <f>AA193+AA194</f>
        <v>0</v>
      </c>
      <c r="AB192" s="41"/>
      <c r="AC192" s="41"/>
      <c r="AD192" s="41"/>
      <c r="AE192" s="963">
        <f t="shared" si="625"/>
        <v>0</v>
      </c>
      <c r="AF192" s="699" t="e">
        <f t="shared" ref="AF192:AF255" si="629">AE192/D192</f>
        <v>#DIV/0!</v>
      </c>
      <c r="AG192" s="963">
        <f>AG193</f>
        <v>0</v>
      </c>
      <c r="AH192" s="699" t="e">
        <f t="shared" ref="AH192:AH214" si="630">AG192/E192</f>
        <v>#DIV/0!</v>
      </c>
      <c r="AI192" s="114"/>
      <c r="AJ192" s="114"/>
      <c r="AK192" s="114"/>
      <c r="AL192" s="114"/>
      <c r="AM192" s="41"/>
      <c r="AN192" s="41"/>
      <c r="AO192" s="41"/>
      <c r="AP192" s="114"/>
      <c r="AQ192" s="114"/>
      <c r="AR192" s="844">
        <f t="shared" si="626"/>
        <v>0</v>
      </c>
      <c r="AS192" s="699" t="e">
        <f t="shared" ref="AS192:AS255" si="631">AR192/D192</f>
        <v>#DIV/0!</v>
      </c>
      <c r="AT192" s="963">
        <f>AT193</f>
        <v>0</v>
      </c>
      <c r="AU192" s="699" t="e">
        <f t="shared" ref="AU192:AU214" si="632">AT192/E192</f>
        <v>#DIV/0!</v>
      </c>
      <c r="AV192" s="114"/>
      <c r="AW192" s="699" t="e">
        <f t="shared" ref="AW192:AW206" si="633">AV192/F192</f>
        <v>#DIV/0!</v>
      </c>
      <c r="AX192" s="963"/>
      <c r="AY192" s="699" t="e">
        <f t="shared" ref="AY192:AY255" si="634">AX192/G192</f>
        <v>#DIV/0!</v>
      </c>
      <c r="AZ192" s="41"/>
      <c r="BA192" s="699"/>
      <c r="BB192" s="41"/>
      <c r="BC192" s="41"/>
      <c r="BD192" s="41"/>
      <c r="BE192" s="114">
        <f t="shared" si="576"/>
        <v>0</v>
      </c>
      <c r="BF192" s="114">
        <f>BF193</f>
        <v>0</v>
      </c>
      <c r="BG192" s="114"/>
      <c r="BH192" s="41"/>
      <c r="BI192" s="41"/>
      <c r="BJ192" s="114">
        <f t="shared" si="537"/>
        <v>0</v>
      </c>
      <c r="BK192" s="114"/>
      <c r="BL192" s="41"/>
      <c r="BM192" s="41"/>
      <c r="BN192" s="114">
        <f t="shared" si="538"/>
        <v>0</v>
      </c>
      <c r="BO192" s="114"/>
      <c r="BP192" s="114"/>
      <c r="BQ192" s="114"/>
      <c r="BR192" s="41"/>
      <c r="BS192" s="41"/>
      <c r="BT192" s="114"/>
      <c r="BU192" s="114">
        <f t="shared" si="577"/>
        <v>0</v>
      </c>
      <c r="BV192" s="114">
        <f>BV193</f>
        <v>0</v>
      </c>
      <c r="BW192" s="114"/>
      <c r="BX192" s="114"/>
      <c r="BY192" s="41"/>
      <c r="BZ192" s="41"/>
      <c r="CE192" s="699" t="e">
        <f t="shared" ref="CE192:CE206" si="635">BB192/I192</f>
        <v>#DIV/0!</v>
      </c>
    </row>
    <row r="193" spans="1:12295" s="65" customFormat="1" ht="36.75" hidden="1" customHeight="1" x14ac:dyDescent="0.3">
      <c r="B193" s="214"/>
      <c r="C193" s="115" t="s">
        <v>108</v>
      </c>
      <c r="D193" s="171">
        <f t="shared" si="627"/>
        <v>0</v>
      </c>
      <c r="E193" s="171">
        <v>0</v>
      </c>
      <c r="F193" s="171"/>
      <c r="G193" s="171"/>
      <c r="H193" s="172"/>
      <c r="I193" s="258"/>
      <c r="J193" s="171">
        <f t="shared" si="623"/>
        <v>0</v>
      </c>
      <c r="K193" s="171">
        <f t="shared" si="624"/>
        <v>0</v>
      </c>
      <c r="L193" s="699" t="e">
        <f t="shared" si="628"/>
        <v>#DIV/0!</v>
      </c>
      <c r="M193" s="171">
        <v>0</v>
      </c>
      <c r="N193" s="772" t="e">
        <f t="shared" ref="N193:N206" si="636">M193/E193</f>
        <v>#DIV/0!</v>
      </c>
      <c r="O193" s="116"/>
      <c r="P193" s="116"/>
      <c r="Q193" s="116"/>
      <c r="R193" s="116"/>
      <c r="S193" s="35"/>
      <c r="T193" s="35"/>
      <c r="U193" s="41"/>
      <c r="V193" s="116">
        <f t="shared" si="523"/>
        <v>0</v>
      </c>
      <c r="W193" s="116">
        <f>AA193-E193</f>
        <v>0</v>
      </c>
      <c r="X193" s="41"/>
      <c r="Y193" s="41"/>
      <c r="Z193" s="116">
        <f t="shared" si="521"/>
        <v>0</v>
      </c>
      <c r="AA193" s="116">
        <f>E193</f>
        <v>0</v>
      </c>
      <c r="AB193" s="35"/>
      <c r="AC193" s="41"/>
      <c r="AD193" s="41"/>
      <c r="AE193" s="171">
        <f t="shared" si="625"/>
        <v>0</v>
      </c>
      <c r="AF193" s="699" t="e">
        <f t="shared" si="629"/>
        <v>#DIV/0!</v>
      </c>
      <c r="AG193" s="171">
        <v>0</v>
      </c>
      <c r="AH193" s="699" t="e">
        <f t="shared" si="630"/>
        <v>#DIV/0!</v>
      </c>
      <c r="AI193" s="116"/>
      <c r="AJ193" s="116"/>
      <c r="AK193" s="116"/>
      <c r="AL193" s="116"/>
      <c r="AM193" s="35"/>
      <c r="AN193" s="35"/>
      <c r="AO193" s="41"/>
      <c r="AP193" s="116"/>
      <c r="AQ193" s="116"/>
      <c r="AR193" s="171">
        <f t="shared" si="626"/>
        <v>0</v>
      </c>
      <c r="AS193" s="699" t="e">
        <f t="shared" si="631"/>
        <v>#DIV/0!</v>
      </c>
      <c r="AT193" s="171">
        <v>0</v>
      </c>
      <c r="AU193" s="699" t="e">
        <f t="shared" si="632"/>
        <v>#DIV/0!</v>
      </c>
      <c r="AV193" s="116"/>
      <c r="AW193" s="699" t="e">
        <f t="shared" si="633"/>
        <v>#DIV/0!</v>
      </c>
      <c r="AX193" s="171"/>
      <c r="AY193" s="699" t="e">
        <f t="shared" si="634"/>
        <v>#DIV/0!</v>
      </c>
      <c r="AZ193" s="35"/>
      <c r="BA193" s="699"/>
      <c r="BB193" s="41"/>
      <c r="BC193" s="35"/>
      <c r="BD193" s="41"/>
      <c r="BE193" s="116">
        <f t="shared" si="576"/>
        <v>0</v>
      </c>
      <c r="BF193" s="116">
        <v>0</v>
      </c>
      <c r="BG193" s="116"/>
      <c r="BH193" s="35"/>
      <c r="BI193" s="41"/>
      <c r="BJ193" s="116">
        <f t="shared" si="537"/>
        <v>0</v>
      </c>
      <c r="BK193" s="116"/>
      <c r="BL193" s="35"/>
      <c r="BM193" s="41"/>
      <c r="BN193" s="116">
        <f t="shared" si="538"/>
        <v>0</v>
      </c>
      <c r="BO193" s="116"/>
      <c r="BP193" s="116"/>
      <c r="BQ193" s="116"/>
      <c r="BR193" s="35"/>
      <c r="BS193" s="41"/>
      <c r="BT193" s="116"/>
      <c r="BU193" s="116">
        <f t="shared" si="577"/>
        <v>0</v>
      </c>
      <c r="BV193" s="116">
        <v>0</v>
      </c>
      <c r="BW193" s="116"/>
      <c r="BX193" s="116"/>
      <c r="BY193" s="35"/>
      <c r="BZ193" s="41"/>
      <c r="CE193" s="699" t="e">
        <f t="shared" si="635"/>
        <v>#DIV/0!</v>
      </c>
    </row>
    <row r="194" spans="1:12295" s="70" customFormat="1" ht="54" hidden="1" customHeight="1" x14ac:dyDescent="0.3">
      <c r="B194" s="215"/>
      <c r="C194" s="115" t="s">
        <v>111</v>
      </c>
      <c r="D194" s="171">
        <f t="shared" si="627"/>
        <v>0</v>
      </c>
      <c r="E194" s="109">
        <v>0</v>
      </c>
      <c r="F194" s="109"/>
      <c r="G194" s="109"/>
      <c r="H194" s="236"/>
      <c r="I194" s="236"/>
      <c r="J194" s="109"/>
      <c r="K194" s="171">
        <f t="shared" si="624"/>
        <v>0</v>
      </c>
      <c r="L194" s="699" t="e">
        <f t="shared" si="628"/>
        <v>#DIV/0!</v>
      </c>
      <c r="M194" s="109">
        <v>0</v>
      </c>
      <c r="N194" s="772" t="e">
        <f t="shared" si="636"/>
        <v>#DIV/0!</v>
      </c>
      <c r="O194" s="106"/>
      <c r="P194" s="106"/>
      <c r="Q194" s="106"/>
      <c r="R194" s="106"/>
      <c r="S194" s="31"/>
      <c r="T194" s="31"/>
      <c r="U194" s="31"/>
      <c r="V194" s="285">
        <f t="shared" si="523"/>
        <v>0</v>
      </c>
      <c r="W194" s="31"/>
      <c r="X194" s="31"/>
      <c r="Y194" s="31"/>
      <c r="Z194" s="116">
        <f t="shared" si="521"/>
        <v>0</v>
      </c>
      <c r="AA194" s="106">
        <f>E194</f>
        <v>0</v>
      </c>
      <c r="AB194" s="31"/>
      <c r="AC194" s="31"/>
      <c r="AD194" s="31"/>
      <c r="AE194" s="171">
        <f t="shared" si="625"/>
        <v>0</v>
      </c>
      <c r="AF194" s="699" t="e">
        <f t="shared" si="629"/>
        <v>#DIV/0!</v>
      </c>
      <c r="AG194" s="109">
        <v>0</v>
      </c>
      <c r="AH194" s="699" t="e">
        <f t="shared" si="630"/>
        <v>#DIV/0!</v>
      </c>
      <c r="AI194" s="106"/>
      <c r="AJ194" s="106"/>
      <c r="AK194" s="106"/>
      <c r="AL194" s="106"/>
      <c r="AM194" s="31"/>
      <c r="AN194" s="31"/>
      <c r="AO194" s="31"/>
      <c r="AP194" s="116"/>
      <c r="AQ194" s="116"/>
      <c r="AR194" s="171">
        <f t="shared" si="626"/>
        <v>0</v>
      </c>
      <c r="AS194" s="699" t="e">
        <f t="shared" si="631"/>
        <v>#DIV/0!</v>
      </c>
      <c r="AT194" s="109">
        <v>0</v>
      </c>
      <c r="AU194" s="699" t="e">
        <f t="shared" si="632"/>
        <v>#DIV/0!</v>
      </c>
      <c r="AV194" s="106"/>
      <c r="AW194" s="699" t="e">
        <f t="shared" si="633"/>
        <v>#DIV/0!</v>
      </c>
      <c r="AX194" s="109"/>
      <c r="AY194" s="699" t="e">
        <f t="shared" si="634"/>
        <v>#DIV/0!</v>
      </c>
      <c r="AZ194" s="31"/>
      <c r="BA194" s="699"/>
      <c r="BB194" s="31"/>
      <c r="BC194" s="31"/>
      <c r="BD194" s="31"/>
      <c r="BE194" s="116">
        <f t="shared" si="576"/>
        <v>0</v>
      </c>
      <c r="BF194" s="106">
        <v>0</v>
      </c>
      <c r="BG194" s="106"/>
      <c r="BH194" s="31"/>
      <c r="BI194" s="31"/>
      <c r="BJ194" s="116">
        <f t="shared" si="537"/>
        <v>0</v>
      </c>
      <c r="BK194" s="106"/>
      <c r="BL194" s="31"/>
      <c r="BM194" s="31"/>
      <c r="BN194" s="116">
        <f t="shared" si="538"/>
        <v>0</v>
      </c>
      <c r="BO194" s="106"/>
      <c r="BP194" s="106"/>
      <c r="BQ194" s="106"/>
      <c r="BR194" s="31"/>
      <c r="BS194" s="31"/>
      <c r="BT194" s="116"/>
      <c r="BU194" s="116">
        <f t="shared" si="577"/>
        <v>0</v>
      </c>
      <c r="BV194" s="106">
        <v>0</v>
      </c>
      <c r="BW194" s="106"/>
      <c r="BX194" s="106"/>
      <c r="BY194" s="31"/>
      <c r="BZ194" s="31"/>
      <c r="CE194" s="699" t="e">
        <f t="shared" si="635"/>
        <v>#DIV/0!</v>
      </c>
    </row>
    <row r="195" spans="1:12295" s="70" customFormat="1" ht="72.75" hidden="1" customHeight="1" x14ac:dyDescent="0.3">
      <c r="A195" s="370"/>
      <c r="B195" s="451">
        <v>1</v>
      </c>
      <c r="C195" s="397" t="s">
        <v>409</v>
      </c>
      <c r="D195" s="375">
        <f t="shared" ref="D195:D206" si="637">E195</f>
        <v>0</v>
      </c>
      <c r="E195" s="375">
        <f>E196+E197+E206</f>
        <v>0</v>
      </c>
      <c r="F195" s="375"/>
      <c r="G195" s="375"/>
      <c r="H195" s="375"/>
      <c r="I195" s="375"/>
      <c r="J195" s="375">
        <f>J196+J197+J206</f>
        <v>0</v>
      </c>
      <c r="K195" s="168">
        <f t="shared" si="624"/>
        <v>0</v>
      </c>
      <c r="L195" s="699" t="e">
        <f t="shared" si="628"/>
        <v>#DIV/0!</v>
      </c>
      <c r="M195" s="375">
        <f>M196+M197+M206</f>
        <v>0</v>
      </c>
      <c r="N195" s="772" t="e">
        <f t="shared" si="636"/>
        <v>#DIV/0!</v>
      </c>
      <c r="O195" s="376"/>
      <c r="P195" s="421"/>
      <c r="Q195" s="376"/>
      <c r="R195" s="421"/>
      <c r="S195" s="376"/>
      <c r="T195" s="421"/>
      <c r="U195" s="376"/>
      <c r="V195" s="376">
        <f t="shared" si="523"/>
        <v>0</v>
      </c>
      <c r="W195" s="376">
        <f>W196+W197</f>
        <v>0</v>
      </c>
      <c r="X195" s="376"/>
      <c r="Y195" s="376"/>
      <c r="Z195" s="376">
        <f t="shared" si="521"/>
        <v>0</v>
      </c>
      <c r="AA195" s="376">
        <f>AA196+AA197</f>
        <v>0</v>
      </c>
      <c r="AB195" s="376"/>
      <c r="AC195" s="376"/>
      <c r="AD195" s="421"/>
      <c r="AE195" s="375">
        <f t="shared" ref="AE195:AE197" si="638">AG195</f>
        <v>0</v>
      </c>
      <c r="AF195" s="699" t="e">
        <f t="shared" si="629"/>
        <v>#DIV/0!</v>
      </c>
      <c r="AG195" s="375">
        <f>AG196+AG197</f>
        <v>0</v>
      </c>
      <c r="AH195" s="699" t="e">
        <f t="shared" si="630"/>
        <v>#DIV/0!</v>
      </c>
      <c r="AI195" s="376"/>
      <c r="AJ195" s="421"/>
      <c r="AK195" s="376"/>
      <c r="AL195" s="421"/>
      <c r="AM195" s="376"/>
      <c r="AN195" s="421"/>
      <c r="AO195" s="376"/>
      <c r="AP195" s="376">
        <f>AP196+AP197</f>
        <v>0</v>
      </c>
      <c r="AQ195" s="421"/>
      <c r="AR195" s="168">
        <f t="shared" si="626"/>
        <v>0</v>
      </c>
      <c r="AS195" s="699" t="e">
        <f t="shared" si="631"/>
        <v>#DIV/0!</v>
      </c>
      <c r="AT195" s="375">
        <f>AT196+AT197</f>
        <v>0</v>
      </c>
      <c r="AU195" s="699" t="e">
        <f t="shared" si="632"/>
        <v>#DIV/0!</v>
      </c>
      <c r="AV195" s="376"/>
      <c r="AW195" s="699" t="e">
        <f t="shared" si="633"/>
        <v>#DIV/0!</v>
      </c>
      <c r="AX195" s="375"/>
      <c r="AY195" s="699" t="e">
        <f t="shared" si="634"/>
        <v>#DIV/0!</v>
      </c>
      <c r="AZ195" s="376"/>
      <c r="BA195" s="699"/>
      <c r="BB195" s="376"/>
      <c r="BC195" s="376"/>
      <c r="BD195" s="376"/>
      <c r="BE195" s="376">
        <f t="shared" si="576"/>
        <v>0</v>
      </c>
      <c r="BF195" s="376">
        <f>BF196+BF197</f>
        <v>0</v>
      </c>
      <c r="BG195" s="376"/>
      <c r="BH195" s="376"/>
      <c r="BI195" s="376"/>
      <c r="BJ195" s="376">
        <f>BK195</f>
        <v>0</v>
      </c>
      <c r="BK195" s="376">
        <f>BK196+BK197</f>
        <v>0</v>
      </c>
      <c r="BL195" s="376"/>
      <c r="BM195" s="376"/>
      <c r="BN195" s="376">
        <f t="shared" si="538"/>
        <v>0</v>
      </c>
      <c r="BO195" s="376">
        <f>BO196+BO197</f>
        <v>0</v>
      </c>
      <c r="BP195" s="376"/>
      <c r="BQ195" s="376"/>
      <c r="BR195" s="376"/>
      <c r="BS195" s="376"/>
      <c r="BT195" s="376"/>
      <c r="BU195" s="632">
        <f t="shared" si="577"/>
        <v>0</v>
      </c>
      <c r="BV195" s="376">
        <f>BV196+BV197</f>
        <v>0</v>
      </c>
      <c r="BW195" s="376"/>
      <c r="BX195" s="376"/>
      <c r="BY195" s="376"/>
      <c r="BZ195" s="370"/>
      <c r="CA195" s="376"/>
      <c r="CB195" s="376"/>
      <c r="CC195" s="376"/>
      <c r="CD195" s="376"/>
      <c r="CE195" s="699" t="e">
        <f t="shared" si="635"/>
        <v>#DIV/0!</v>
      </c>
      <c r="CF195" s="376"/>
      <c r="CG195" s="376"/>
      <c r="CH195" s="376"/>
      <c r="CI195" s="376"/>
      <c r="CJ195" s="376"/>
      <c r="CK195" s="376"/>
      <c r="CL195" s="376"/>
      <c r="CM195" s="376"/>
      <c r="CN195" s="376"/>
      <c r="CO195" s="377"/>
      <c r="CP195" s="377"/>
      <c r="CQ195" s="377"/>
      <c r="CR195" s="377"/>
      <c r="CS195" s="377"/>
      <c r="CT195" s="376"/>
      <c r="CU195" s="376"/>
      <c r="CV195" s="377"/>
      <c r="CW195" s="377"/>
      <c r="CX195" s="376"/>
      <c r="CY195" s="376"/>
      <c r="CZ195" s="377"/>
      <c r="DA195" s="377"/>
      <c r="DB195" s="376"/>
      <c r="DC195" s="376"/>
      <c r="DD195" s="376"/>
      <c r="DE195" s="376"/>
      <c r="DF195" s="376"/>
      <c r="DG195" s="376"/>
      <c r="DH195" s="376"/>
      <c r="DI195" s="377"/>
      <c r="DJ195" s="377"/>
      <c r="DK195" s="376"/>
      <c r="DL195" s="376"/>
      <c r="DM195" s="377"/>
      <c r="DN195" s="377"/>
      <c r="DO195" s="376"/>
      <c r="DP195" s="376"/>
      <c r="DQ195" s="376"/>
      <c r="DR195" s="376"/>
      <c r="DS195" s="376"/>
      <c r="DT195" s="370"/>
      <c r="DU195" s="396"/>
      <c r="DV195" s="376"/>
      <c r="DW195" s="376"/>
      <c r="DX195" s="376"/>
      <c r="DY195" s="376"/>
      <c r="DZ195" s="376"/>
      <c r="EA195" s="376"/>
      <c r="EB195" s="376"/>
      <c r="EC195" s="375"/>
      <c r="ED195" s="375"/>
      <c r="EE195" s="375"/>
      <c r="EF195" s="375"/>
      <c r="EG195" s="375"/>
      <c r="EH195" s="375"/>
      <c r="EI195" s="375"/>
      <c r="EJ195" s="375"/>
      <c r="EK195" s="375"/>
      <c r="EL195" s="375"/>
      <c r="EM195" s="375"/>
      <c r="EN195" s="375"/>
      <c r="EO195" s="375"/>
      <c r="EP195" s="375"/>
      <c r="EQ195" s="375"/>
      <c r="ER195" s="375"/>
      <c r="ES195" s="375"/>
      <c r="ET195" s="375"/>
      <c r="EU195" s="375"/>
      <c r="EV195" s="375"/>
      <c r="EW195" s="375"/>
      <c r="EX195" s="375"/>
      <c r="EY195" s="375"/>
      <c r="EZ195" s="375"/>
      <c r="FA195" s="375"/>
      <c r="FB195" s="375"/>
      <c r="FC195" s="375"/>
      <c r="FD195" s="375"/>
      <c r="FE195" s="375"/>
      <c r="FF195" s="375"/>
      <c r="FG195" s="375"/>
      <c r="FH195" s="375"/>
      <c r="FI195" s="375"/>
      <c r="FJ195" s="375"/>
      <c r="FK195" s="375"/>
      <c r="FL195" s="375"/>
      <c r="FM195" s="375"/>
      <c r="FN195" s="375"/>
      <c r="FO195" s="375"/>
      <c r="FP195" s="375"/>
      <c r="FQ195" s="375"/>
      <c r="FR195" s="375"/>
      <c r="FS195" s="375"/>
      <c r="FT195" s="375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7"/>
      <c r="GT195" s="377"/>
      <c r="GU195" s="377"/>
      <c r="GV195" s="377"/>
      <c r="GW195" s="377"/>
      <c r="GX195" s="376"/>
      <c r="GY195" s="376"/>
      <c r="GZ195" s="377"/>
      <c r="HA195" s="377"/>
      <c r="HB195" s="376"/>
      <c r="HC195" s="376"/>
      <c r="HD195" s="377"/>
      <c r="HE195" s="377"/>
      <c r="HF195" s="376"/>
      <c r="HG195" s="376"/>
      <c r="HH195" s="376"/>
      <c r="HI195" s="376"/>
      <c r="HJ195" s="376"/>
      <c r="HK195" s="376"/>
      <c r="HL195" s="376"/>
      <c r="HM195" s="377"/>
      <c r="HN195" s="377"/>
      <c r="HO195" s="376"/>
      <c r="HP195" s="376"/>
      <c r="HQ195" s="377"/>
      <c r="HR195" s="377"/>
      <c r="HS195" s="376"/>
      <c r="HT195" s="376"/>
      <c r="HU195" s="376"/>
      <c r="HV195" s="376"/>
      <c r="HW195" s="376"/>
      <c r="HX195" s="370"/>
      <c r="HY195" s="396"/>
      <c r="HZ195" s="376"/>
      <c r="IA195" s="376"/>
      <c r="IB195" s="376"/>
      <c r="IC195" s="376"/>
      <c r="ID195" s="376"/>
      <c r="IE195" s="376"/>
      <c r="IF195" s="376"/>
      <c r="IG195" s="375"/>
      <c r="IH195" s="375"/>
      <c r="II195" s="375"/>
      <c r="IJ195" s="375"/>
      <c r="IK195" s="375"/>
      <c r="IL195" s="375"/>
      <c r="IM195" s="375"/>
      <c r="IN195" s="375"/>
      <c r="IO195" s="375"/>
      <c r="IP195" s="375"/>
      <c r="IQ195" s="375"/>
      <c r="IR195" s="375"/>
      <c r="IS195" s="375"/>
      <c r="IT195" s="375"/>
      <c r="IU195" s="375"/>
      <c r="IV195" s="375"/>
      <c r="IW195" s="375"/>
      <c r="IX195" s="375"/>
      <c r="IY195" s="375"/>
      <c r="IZ195" s="375"/>
      <c r="JA195" s="375"/>
      <c r="JB195" s="375"/>
      <c r="JC195" s="375"/>
      <c r="JD195" s="375"/>
      <c r="JE195" s="375"/>
      <c r="JF195" s="375"/>
      <c r="JG195" s="375"/>
      <c r="JH195" s="375"/>
      <c r="JI195" s="375"/>
      <c r="JJ195" s="375"/>
      <c r="JK195" s="375"/>
      <c r="JL195" s="375"/>
      <c r="JM195" s="375"/>
      <c r="JN195" s="375"/>
      <c r="JO195" s="375"/>
      <c r="JP195" s="375"/>
      <c r="JQ195" s="375"/>
      <c r="JR195" s="375"/>
      <c r="JS195" s="375"/>
      <c r="JT195" s="375"/>
      <c r="JU195" s="375"/>
      <c r="JV195" s="375"/>
      <c r="JW195" s="375"/>
      <c r="JX195" s="375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7"/>
      <c r="KX195" s="377"/>
      <c r="KY195" s="377"/>
      <c r="KZ195" s="377"/>
      <c r="LA195" s="377"/>
      <c r="LB195" s="376"/>
      <c r="LC195" s="376"/>
      <c r="LD195" s="377"/>
      <c r="LE195" s="377"/>
      <c r="LF195" s="376"/>
      <c r="LG195" s="376"/>
      <c r="LH195" s="377"/>
      <c r="LI195" s="377"/>
      <c r="LJ195" s="376"/>
      <c r="LK195" s="376"/>
      <c r="LL195" s="376"/>
      <c r="LM195" s="376"/>
      <c r="LN195" s="376"/>
      <c r="LO195" s="376"/>
      <c r="LP195" s="376"/>
      <c r="LQ195" s="377"/>
      <c r="LR195" s="377"/>
      <c r="LS195" s="376"/>
      <c r="LT195" s="376"/>
      <c r="LU195" s="377"/>
      <c r="LV195" s="377"/>
      <c r="LW195" s="376"/>
      <c r="LX195" s="376"/>
      <c r="LY195" s="376"/>
      <c r="LZ195" s="376"/>
      <c r="MA195" s="376"/>
      <c r="MB195" s="370"/>
      <c r="MC195" s="396"/>
      <c r="MD195" s="376"/>
      <c r="ME195" s="376"/>
      <c r="MF195" s="376"/>
      <c r="MG195" s="376"/>
      <c r="MH195" s="376"/>
      <c r="MI195" s="376"/>
      <c r="MJ195" s="376"/>
      <c r="MK195" s="375"/>
      <c r="ML195" s="375"/>
      <c r="MM195" s="375"/>
      <c r="MN195" s="375"/>
      <c r="MO195" s="375"/>
      <c r="MP195" s="375"/>
      <c r="MQ195" s="375"/>
      <c r="MR195" s="375"/>
      <c r="MS195" s="375"/>
      <c r="MT195" s="375"/>
      <c r="MU195" s="375"/>
      <c r="MV195" s="375"/>
      <c r="MW195" s="375"/>
      <c r="MX195" s="375"/>
      <c r="MY195" s="375"/>
      <c r="MZ195" s="375"/>
      <c r="NA195" s="375"/>
      <c r="NB195" s="375"/>
      <c r="NC195" s="375"/>
      <c r="ND195" s="375"/>
      <c r="NE195" s="375"/>
      <c r="NF195" s="375"/>
      <c r="NG195" s="375"/>
      <c r="NH195" s="375"/>
      <c r="NI195" s="375"/>
      <c r="NJ195" s="375"/>
      <c r="NK195" s="375"/>
      <c r="NL195" s="375"/>
      <c r="NM195" s="375"/>
      <c r="NN195" s="375"/>
      <c r="NO195" s="375"/>
      <c r="NP195" s="375"/>
      <c r="NQ195" s="375"/>
      <c r="NR195" s="375"/>
      <c r="NS195" s="375"/>
      <c r="NT195" s="375"/>
      <c r="NU195" s="375"/>
      <c r="NV195" s="375"/>
      <c r="NW195" s="375"/>
      <c r="NX195" s="375"/>
      <c r="NY195" s="375"/>
      <c r="NZ195" s="375"/>
      <c r="OA195" s="375"/>
      <c r="OB195" s="375"/>
      <c r="OC195" s="376"/>
      <c r="OD195" s="376"/>
      <c r="OE195" s="376"/>
      <c r="OF195" s="376"/>
      <c r="OG195" s="376"/>
      <c r="OH195" s="376"/>
      <c r="OI195" s="376"/>
      <c r="OJ195" s="376"/>
      <c r="OK195" s="376"/>
      <c r="OL195" s="376"/>
      <c r="OM195" s="376"/>
      <c r="ON195" s="376"/>
      <c r="OO195" s="376"/>
      <c r="OP195" s="376"/>
      <c r="OQ195" s="376"/>
      <c r="OR195" s="376"/>
      <c r="OS195" s="376"/>
      <c r="OT195" s="376"/>
      <c r="OU195" s="376"/>
      <c r="OV195" s="376"/>
      <c r="OW195" s="376"/>
      <c r="OX195" s="376"/>
      <c r="OY195" s="376"/>
      <c r="OZ195" s="376"/>
      <c r="PA195" s="377"/>
      <c r="PB195" s="377"/>
      <c r="PC195" s="377"/>
      <c r="PD195" s="377"/>
      <c r="PE195" s="377"/>
      <c r="PF195" s="376"/>
      <c r="PG195" s="376"/>
      <c r="PH195" s="377"/>
      <c r="PI195" s="377"/>
      <c r="PJ195" s="376"/>
      <c r="PK195" s="376"/>
      <c r="PL195" s="377"/>
      <c r="PM195" s="377"/>
      <c r="PN195" s="376"/>
      <c r="PO195" s="376"/>
      <c r="PP195" s="376"/>
      <c r="PQ195" s="376"/>
      <c r="PR195" s="376"/>
      <c r="PS195" s="376"/>
      <c r="PT195" s="376"/>
      <c r="PU195" s="377"/>
      <c r="PV195" s="377"/>
      <c r="PW195" s="376"/>
      <c r="PX195" s="376"/>
      <c r="PY195" s="377"/>
      <c r="PZ195" s="377"/>
      <c r="QA195" s="376"/>
      <c r="QB195" s="376"/>
      <c r="QC195" s="376"/>
      <c r="QD195" s="376"/>
      <c r="QE195" s="376"/>
      <c r="QF195" s="370"/>
      <c r="QG195" s="396"/>
      <c r="QH195" s="376"/>
      <c r="QI195" s="376"/>
      <c r="QJ195" s="376"/>
      <c r="QK195" s="376"/>
      <c r="QL195" s="376"/>
      <c r="QM195" s="376"/>
      <c r="QN195" s="376"/>
      <c r="QO195" s="375"/>
      <c r="QP195" s="375"/>
      <c r="QQ195" s="375"/>
      <c r="QR195" s="375"/>
      <c r="QS195" s="375"/>
      <c r="QT195" s="375"/>
      <c r="QU195" s="375"/>
      <c r="QV195" s="375"/>
      <c r="QW195" s="375"/>
      <c r="QX195" s="375"/>
      <c r="QY195" s="375"/>
      <c r="QZ195" s="375"/>
      <c r="RA195" s="375"/>
      <c r="RB195" s="375"/>
      <c r="RC195" s="375"/>
      <c r="RD195" s="375"/>
      <c r="RE195" s="375"/>
      <c r="RF195" s="375"/>
      <c r="RG195" s="375"/>
      <c r="RH195" s="375"/>
      <c r="RI195" s="375"/>
      <c r="RJ195" s="375"/>
      <c r="RK195" s="375"/>
      <c r="RL195" s="375"/>
      <c r="RM195" s="375"/>
      <c r="RN195" s="375"/>
      <c r="RO195" s="375"/>
      <c r="RP195" s="375"/>
      <c r="RQ195" s="375"/>
      <c r="RR195" s="375"/>
      <c r="RS195" s="375"/>
      <c r="RT195" s="375"/>
      <c r="RU195" s="375"/>
      <c r="RV195" s="375"/>
      <c r="RW195" s="375"/>
      <c r="RX195" s="375"/>
      <c r="RY195" s="375"/>
      <c r="RZ195" s="375"/>
      <c r="SA195" s="375"/>
      <c r="SB195" s="375"/>
      <c r="SC195" s="375"/>
      <c r="SD195" s="375"/>
      <c r="SE195" s="375"/>
      <c r="SF195" s="375"/>
      <c r="SG195" s="376"/>
      <c r="SH195" s="376"/>
      <c r="SI195" s="376"/>
      <c r="SJ195" s="376"/>
      <c r="SK195" s="376"/>
      <c r="SL195" s="376"/>
      <c r="SM195" s="376"/>
      <c r="SN195" s="376"/>
      <c r="SO195" s="376"/>
      <c r="SP195" s="376"/>
      <c r="SQ195" s="376"/>
      <c r="SR195" s="376"/>
      <c r="SS195" s="376"/>
      <c r="ST195" s="376"/>
      <c r="SU195" s="376"/>
      <c r="SV195" s="376"/>
      <c r="SW195" s="376"/>
      <c r="SX195" s="376"/>
      <c r="SY195" s="376"/>
      <c r="SZ195" s="376"/>
      <c r="TA195" s="376"/>
      <c r="TB195" s="376"/>
      <c r="TC195" s="376"/>
      <c r="TD195" s="376"/>
      <c r="TE195" s="377"/>
      <c r="TF195" s="377"/>
      <c r="TG195" s="377"/>
      <c r="TH195" s="377"/>
      <c r="TI195" s="377"/>
      <c r="TJ195" s="376"/>
      <c r="TK195" s="376"/>
      <c r="TL195" s="377"/>
      <c r="TM195" s="377"/>
      <c r="TN195" s="376"/>
      <c r="TO195" s="376"/>
      <c r="TP195" s="377"/>
      <c r="TQ195" s="377"/>
      <c r="TR195" s="376"/>
      <c r="TS195" s="376"/>
      <c r="TT195" s="376"/>
      <c r="TU195" s="376"/>
      <c r="TV195" s="376"/>
      <c r="TW195" s="376"/>
      <c r="TX195" s="376"/>
      <c r="TY195" s="377"/>
      <c r="TZ195" s="377"/>
      <c r="UA195" s="376"/>
      <c r="UB195" s="376"/>
      <c r="UC195" s="377"/>
      <c r="UD195" s="377"/>
      <c r="UE195" s="376"/>
      <c r="UF195" s="376"/>
      <c r="UG195" s="376"/>
      <c r="UH195" s="376"/>
      <c r="UI195" s="376"/>
      <c r="UJ195" s="370"/>
      <c r="UK195" s="396"/>
      <c r="UL195" s="376"/>
      <c r="UM195" s="376"/>
      <c r="UN195" s="376"/>
      <c r="UO195" s="376"/>
      <c r="UP195" s="376"/>
      <c r="UQ195" s="376"/>
      <c r="UR195" s="376"/>
      <c r="US195" s="375"/>
      <c r="UT195" s="375"/>
      <c r="UU195" s="375"/>
      <c r="UV195" s="375"/>
      <c r="UW195" s="375"/>
      <c r="UX195" s="375"/>
      <c r="UY195" s="375"/>
      <c r="UZ195" s="375"/>
      <c r="VA195" s="375"/>
      <c r="VB195" s="375"/>
      <c r="VC195" s="375"/>
      <c r="VD195" s="375"/>
      <c r="VE195" s="375"/>
      <c r="VF195" s="375"/>
      <c r="VG195" s="375"/>
      <c r="VH195" s="375"/>
      <c r="VI195" s="375"/>
      <c r="VJ195" s="375"/>
      <c r="VK195" s="375"/>
      <c r="VL195" s="375"/>
      <c r="VM195" s="375"/>
      <c r="VN195" s="375"/>
      <c r="VO195" s="375"/>
      <c r="VP195" s="375"/>
      <c r="VQ195" s="375"/>
      <c r="VR195" s="375"/>
      <c r="VS195" s="375"/>
      <c r="VT195" s="375"/>
      <c r="VU195" s="375"/>
      <c r="VV195" s="375"/>
      <c r="VW195" s="375"/>
      <c r="VX195" s="375"/>
      <c r="VY195" s="375"/>
      <c r="VZ195" s="375"/>
      <c r="WA195" s="375"/>
      <c r="WB195" s="375"/>
      <c r="WC195" s="375"/>
      <c r="WD195" s="375"/>
      <c r="WE195" s="375"/>
      <c r="WF195" s="375"/>
      <c r="WG195" s="375"/>
      <c r="WH195" s="375"/>
      <c r="WI195" s="375"/>
      <c r="WJ195" s="375"/>
      <c r="WK195" s="376"/>
      <c r="WL195" s="376"/>
      <c r="WM195" s="376"/>
      <c r="WN195" s="376"/>
      <c r="WO195" s="376"/>
      <c r="WP195" s="376"/>
      <c r="WQ195" s="376"/>
      <c r="WR195" s="376"/>
      <c r="WS195" s="376"/>
      <c r="WT195" s="376"/>
      <c r="WU195" s="376"/>
      <c r="WV195" s="376"/>
      <c r="WW195" s="376"/>
      <c r="WX195" s="376"/>
      <c r="WY195" s="376"/>
      <c r="WZ195" s="376"/>
      <c r="XA195" s="376"/>
      <c r="XB195" s="376"/>
      <c r="XC195" s="376"/>
      <c r="XD195" s="376"/>
      <c r="XE195" s="376"/>
      <c r="XF195" s="376"/>
      <c r="XG195" s="376"/>
      <c r="XH195" s="376"/>
      <c r="XI195" s="377"/>
      <c r="XJ195" s="377"/>
      <c r="XK195" s="377"/>
      <c r="XL195" s="377"/>
      <c r="XM195" s="377"/>
      <c r="XN195" s="376"/>
      <c r="XO195" s="376"/>
      <c r="XP195" s="377"/>
      <c r="XQ195" s="377"/>
      <c r="XR195" s="376"/>
      <c r="XS195" s="376"/>
      <c r="XT195" s="377"/>
      <c r="XU195" s="377"/>
      <c r="XV195" s="376"/>
      <c r="XW195" s="376"/>
      <c r="XX195" s="376"/>
      <c r="XY195" s="376"/>
      <c r="XZ195" s="376"/>
      <c r="YA195" s="376"/>
      <c r="YB195" s="376"/>
      <c r="YC195" s="377"/>
      <c r="YD195" s="377"/>
      <c r="YE195" s="376"/>
      <c r="YF195" s="376"/>
      <c r="YG195" s="377"/>
      <c r="YH195" s="377"/>
      <c r="YI195" s="376"/>
      <c r="YJ195" s="376"/>
      <c r="YK195" s="376"/>
      <c r="YL195" s="376"/>
      <c r="YM195" s="376"/>
      <c r="YN195" s="370"/>
      <c r="YO195" s="396"/>
      <c r="YP195" s="376"/>
      <c r="YQ195" s="376"/>
      <c r="YR195" s="376"/>
      <c r="YS195" s="376"/>
      <c r="YT195" s="376"/>
      <c r="YU195" s="376"/>
      <c r="YV195" s="376"/>
      <c r="YW195" s="375"/>
      <c r="YX195" s="375"/>
      <c r="YY195" s="375"/>
      <c r="YZ195" s="375"/>
      <c r="ZA195" s="375"/>
      <c r="ZB195" s="375"/>
      <c r="ZC195" s="375"/>
      <c r="ZD195" s="375"/>
      <c r="ZE195" s="375"/>
      <c r="ZF195" s="375"/>
      <c r="ZG195" s="375"/>
      <c r="ZH195" s="375"/>
      <c r="ZI195" s="375"/>
      <c r="ZJ195" s="375"/>
      <c r="ZK195" s="375"/>
      <c r="ZL195" s="375"/>
      <c r="ZM195" s="375"/>
      <c r="ZN195" s="375"/>
      <c r="ZO195" s="375"/>
      <c r="ZP195" s="375"/>
      <c r="ZQ195" s="375"/>
      <c r="ZR195" s="375"/>
      <c r="ZS195" s="375"/>
      <c r="ZT195" s="375"/>
      <c r="ZU195" s="375"/>
      <c r="ZV195" s="375"/>
      <c r="ZW195" s="375"/>
      <c r="ZX195" s="375"/>
      <c r="ZY195" s="375"/>
      <c r="ZZ195" s="375"/>
      <c r="AAA195" s="375"/>
      <c r="AAB195" s="375"/>
      <c r="AAC195" s="375"/>
      <c r="AAD195" s="375"/>
      <c r="AAE195" s="375"/>
      <c r="AAF195" s="375"/>
      <c r="AAG195" s="375"/>
      <c r="AAH195" s="375"/>
      <c r="AAI195" s="375"/>
      <c r="AAJ195" s="375"/>
      <c r="AAK195" s="375"/>
      <c r="AAL195" s="375"/>
      <c r="AAM195" s="375"/>
      <c r="AAN195" s="375"/>
      <c r="AAO195" s="376"/>
      <c r="AAP195" s="376"/>
      <c r="AAQ195" s="376"/>
      <c r="AAR195" s="376"/>
      <c r="AAS195" s="376"/>
      <c r="AAT195" s="376"/>
      <c r="AAU195" s="376"/>
      <c r="AAV195" s="376"/>
      <c r="AAW195" s="376"/>
      <c r="AAX195" s="376"/>
      <c r="AAY195" s="376"/>
      <c r="AAZ195" s="376"/>
      <c r="ABA195" s="376"/>
      <c r="ABB195" s="376"/>
      <c r="ABC195" s="376"/>
      <c r="ABD195" s="376"/>
      <c r="ABE195" s="376"/>
      <c r="ABF195" s="376"/>
      <c r="ABG195" s="376"/>
      <c r="ABH195" s="376"/>
      <c r="ABI195" s="376"/>
      <c r="ABJ195" s="376"/>
      <c r="ABK195" s="376"/>
      <c r="ABL195" s="376"/>
      <c r="ABM195" s="377"/>
      <c r="ABN195" s="377"/>
      <c r="ABO195" s="377"/>
      <c r="ABP195" s="377"/>
      <c r="ABQ195" s="377"/>
      <c r="ABR195" s="376"/>
      <c r="ABS195" s="376"/>
      <c r="ABT195" s="377"/>
      <c r="ABU195" s="377"/>
      <c r="ABV195" s="376"/>
      <c r="ABW195" s="376"/>
      <c r="ABX195" s="377"/>
      <c r="ABY195" s="377"/>
      <c r="ABZ195" s="376"/>
      <c r="ACA195" s="376"/>
      <c r="ACB195" s="376"/>
      <c r="ACC195" s="376"/>
      <c r="ACD195" s="376"/>
      <c r="ACE195" s="376"/>
      <c r="ACF195" s="376"/>
      <c r="ACG195" s="377"/>
      <c r="ACH195" s="377"/>
      <c r="ACI195" s="376"/>
      <c r="ACJ195" s="376"/>
      <c r="ACK195" s="377"/>
      <c r="ACL195" s="377"/>
      <c r="ACM195" s="376"/>
      <c r="ACN195" s="376"/>
      <c r="ACO195" s="376"/>
      <c r="ACP195" s="376"/>
      <c r="ACQ195" s="376"/>
      <c r="ACR195" s="370"/>
      <c r="ACS195" s="396"/>
      <c r="ACT195" s="376"/>
      <c r="ACU195" s="376"/>
      <c r="ACV195" s="376"/>
      <c r="ACW195" s="376"/>
      <c r="ACX195" s="376"/>
      <c r="ACY195" s="376"/>
      <c r="ACZ195" s="376"/>
      <c r="ADA195" s="375"/>
      <c r="ADB195" s="375"/>
      <c r="ADC195" s="375"/>
      <c r="ADD195" s="375"/>
      <c r="ADE195" s="375"/>
      <c r="ADF195" s="375"/>
      <c r="ADG195" s="375"/>
      <c r="ADH195" s="375"/>
      <c r="ADI195" s="375"/>
      <c r="ADJ195" s="375"/>
      <c r="ADK195" s="375"/>
      <c r="ADL195" s="375"/>
      <c r="ADM195" s="375"/>
      <c r="ADN195" s="375"/>
      <c r="ADO195" s="375"/>
      <c r="ADP195" s="375"/>
      <c r="ADQ195" s="375"/>
      <c r="ADR195" s="375"/>
      <c r="ADS195" s="375"/>
      <c r="ADT195" s="375"/>
      <c r="ADU195" s="375"/>
      <c r="ADV195" s="375"/>
      <c r="ADW195" s="375"/>
      <c r="ADX195" s="375"/>
      <c r="ADY195" s="375"/>
      <c r="ADZ195" s="375"/>
      <c r="AEA195" s="375"/>
      <c r="AEB195" s="375"/>
      <c r="AEC195" s="375"/>
      <c r="AED195" s="375"/>
      <c r="AEE195" s="375"/>
      <c r="AEF195" s="375"/>
      <c r="AEG195" s="375"/>
      <c r="AEH195" s="375"/>
      <c r="AEI195" s="375"/>
      <c r="AEJ195" s="375"/>
      <c r="AEK195" s="375"/>
      <c r="AEL195" s="375"/>
      <c r="AEM195" s="375"/>
      <c r="AEN195" s="375"/>
      <c r="AEO195" s="375"/>
      <c r="AEP195" s="375"/>
      <c r="AEQ195" s="375"/>
      <c r="AER195" s="375"/>
      <c r="AES195" s="376"/>
      <c r="AET195" s="376"/>
      <c r="AEU195" s="376"/>
      <c r="AEV195" s="376"/>
      <c r="AEW195" s="376"/>
      <c r="AEX195" s="376"/>
      <c r="AEY195" s="376"/>
      <c r="AEZ195" s="376"/>
      <c r="AFA195" s="376"/>
      <c r="AFB195" s="376"/>
      <c r="AFC195" s="376"/>
      <c r="AFD195" s="376"/>
      <c r="AFE195" s="376"/>
      <c r="AFF195" s="376"/>
      <c r="AFG195" s="376"/>
      <c r="AFH195" s="376"/>
      <c r="AFI195" s="376"/>
      <c r="AFJ195" s="376"/>
      <c r="AFK195" s="376"/>
      <c r="AFL195" s="376"/>
      <c r="AFM195" s="376"/>
      <c r="AFN195" s="376"/>
      <c r="AFO195" s="376"/>
      <c r="AFP195" s="376"/>
      <c r="AFQ195" s="377"/>
      <c r="AFR195" s="377"/>
      <c r="AFS195" s="377"/>
      <c r="AFT195" s="377"/>
      <c r="AFU195" s="377"/>
      <c r="AFV195" s="376"/>
      <c r="AFW195" s="376"/>
      <c r="AFX195" s="377"/>
      <c r="AFY195" s="377"/>
      <c r="AFZ195" s="376"/>
      <c r="AGA195" s="376"/>
      <c r="AGB195" s="377"/>
      <c r="AGC195" s="377"/>
      <c r="AGD195" s="376"/>
      <c r="AGE195" s="376"/>
      <c r="AGF195" s="376"/>
      <c r="AGG195" s="376"/>
      <c r="AGH195" s="376"/>
      <c r="AGI195" s="376"/>
      <c r="AGJ195" s="376"/>
      <c r="AGK195" s="377"/>
      <c r="AGL195" s="377"/>
      <c r="AGM195" s="376"/>
      <c r="AGN195" s="376"/>
      <c r="AGO195" s="377"/>
      <c r="AGP195" s="377"/>
      <c r="AGQ195" s="376"/>
      <c r="AGR195" s="376"/>
      <c r="AGS195" s="376"/>
      <c r="AGT195" s="376"/>
      <c r="AGU195" s="376"/>
      <c r="AGV195" s="370"/>
      <c r="AGW195" s="396"/>
      <c r="AGX195" s="376"/>
      <c r="AGY195" s="376"/>
      <c r="AGZ195" s="376"/>
      <c r="AHA195" s="376"/>
      <c r="AHB195" s="376"/>
      <c r="AHC195" s="376"/>
      <c r="AHD195" s="376"/>
      <c r="AHE195" s="375"/>
      <c r="AHF195" s="375"/>
      <c r="AHG195" s="375"/>
      <c r="AHH195" s="375"/>
      <c r="AHI195" s="375"/>
      <c r="AHJ195" s="375"/>
      <c r="AHK195" s="375"/>
      <c r="AHL195" s="375"/>
      <c r="AHM195" s="375"/>
      <c r="AHN195" s="375"/>
      <c r="AHO195" s="375"/>
      <c r="AHP195" s="375"/>
      <c r="AHQ195" s="375"/>
      <c r="AHR195" s="375"/>
      <c r="AHS195" s="375"/>
      <c r="AHT195" s="375"/>
      <c r="AHU195" s="375"/>
      <c r="AHV195" s="375"/>
      <c r="AHW195" s="375"/>
      <c r="AHX195" s="375"/>
      <c r="AHY195" s="375"/>
      <c r="AHZ195" s="375"/>
      <c r="AIA195" s="375"/>
      <c r="AIB195" s="375"/>
      <c r="AIC195" s="375"/>
      <c r="AID195" s="375"/>
      <c r="AIE195" s="375"/>
      <c r="AIF195" s="375"/>
      <c r="AIG195" s="375"/>
      <c r="AIH195" s="375"/>
      <c r="AII195" s="375"/>
      <c r="AIJ195" s="375"/>
      <c r="AIK195" s="375"/>
      <c r="AIL195" s="375"/>
      <c r="AIM195" s="375"/>
      <c r="AIN195" s="375"/>
      <c r="AIO195" s="375"/>
      <c r="AIP195" s="375"/>
      <c r="AIQ195" s="375"/>
      <c r="AIR195" s="375"/>
      <c r="AIS195" s="375"/>
      <c r="AIT195" s="375"/>
      <c r="AIU195" s="375"/>
      <c r="AIV195" s="375"/>
      <c r="AIW195" s="376"/>
      <c r="AIX195" s="376"/>
      <c r="AIY195" s="376"/>
      <c r="AIZ195" s="376"/>
      <c r="AJA195" s="376"/>
      <c r="AJB195" s="376"/>
      <c r="AJC195" s="376"/>
      <c r="AJD195" s="376"/>
      <c r="AJE195" s="376"/>
      <c r="AJF195" s="376"/>
      <c r="AJG195" s="376"/>
      <c r="AJH195" s="376"/>
      <c r="AJI195" s="376"/>
      <c r="AJJ195" s="376"/>
      <c r="AJK195" s="376"/>
      <c r="AJL195" s="376"/>
      <c r="AJM195" s="376"/>
      <c r="AJN195" s="376"/>
      <c r="AJO195" s="376"/>
      <c r="AJP195" s="376"/>
      <c r="AJQ195" s="376"/>
      <c r="AJR195" s="376"/>
      <c r="AJS195" s="376"/>
      <c r="AJT195" s="376"/>
      <c r="AJU195" s="377"/>
      <c r="AJV195" s="377"/>
      <c r="AJW195" s="377"/>
      <c r="AJX195" s="377"/>
      <c r="AJY195" s="377"/>
      <c r="AJZ195" s="376"/>
      <c r="AKA195" s="376"/>
      <c r="AKB195" s="377"/>
      <c r="AKC195" s="377"/>
      <c r="AKD195" s="376"/>
      <c r="AKE195" s="376"/>
      <c r="AKF195" s="377"/>
      <c r="AKG195" s="377"/>
      <c r="AKH195" s="376"/>
      <c r="AKI195" s="376"/>
      <c r="AKJ195" s="376"/>
      <c r="AKK195" s="376"/>
      <c r="AKL195" s="376"/>
      <c r="AKM195" s="376"/>
      <c r="AKN195" s="376"/>
      <c r="AKO195" s="377"/>
      <c r="AKP195" s="377"/>
      <c r="AKQ195" s="376"/>
      <c r="AKR195" s="376"/>
      <c r="AKS195" s="377"/>
      <c r="AKT195" s="377"/>
      <c r="AKU195" s="376"/>
      <c r="AKV195" s="376"/>
      <c r="AKW195" s="376"/>
      <c r="AKX195" s="376"/>
      <c r="AKY195" s="376"/>
      <c r="AKZ195" s="370"/>
      <c r="ALA195" s="396"/>
      <c r="ALB195" s="376"/>
      <c r="ALC195" s="376"/>
      <c r="ALD195" s="376"/>
      <c r="ALE195" s="376"/>
      <c r="ALF195" s="376"/>
      <c r="ALG195" s="376"/>
      <c r="ALH195" s="376"/>
      <c r="ALI195" s="375"/>
      <c r="ALJ195" s="375"/>
      <c r="ALK195" s="375"/>
      <c r="ALL195" s="375"/>
      <c r="ALM195" s="375"/>
      <c r="ALN195" s="375"/>
      <c r="ALO195" s="375"/>
      <c r="ALP195" s="375"/>
      <c r="ALQ195" s="375"/>
      <c r="ALR195" s="375"/>
      <c r="ALS195" s="375"/>
      <c r="ALT195" s="375"/>
      <c r="ALU195" s="375"/>
      <c r="ALV195" s="375"/>
      <c r="ALW195" s="375"/>
      <c r="ALX195" s="375"/>
      <c r="ALY195" s="375"/>
      <c r="ALZ195" s="375"/>
      <c r="AMA195" s="375"/>
      <c r="AMB195" s="375"/>
      <c r="AMC195" s="375"/>
      <c r="AMD195" s="375"/>
      <c r="AME195" s="375"/>
      <c r="AMF195" s="375"/>
      <c r="AMG195" s="375"/>
      <c r="AMH195" s="375"/>
      <c r="AMI195" s="375"/>
      <c r="AMJ195" s="375"/>
      <c r="AMK195" s="375"/>
      <c r="AML195" s="375"/>
      <c r="AMM195" s="375"/>
      <c r="AMN195" s="375"/>
      <c r="AMO195" s="375"/>
      <c r="AMP195" s="375"/>
      <c r="AMQ195" s="375"/>
      <c r="AMR195" s="375"/>
      <c r="AMS195" s="375"/>
      <c r="AMT195" s="375"/>
      <c r="AMU195" s="375"/>
      <c r="AMV195" s="375"/>
      <c r="AMW195" s="375"/>
      <c r="AMX195" s="375"/>
      <c r="AMY195" s="375"/>
      <c r="AMZ195" s="375"/>
      <c r="ANA195" s="376"/>
      <c r="ANB195" s="376"/>
      <c r="ANC195" s="376"/>
      <c r="AND195" s="376"/>
      <c r="ANE195" s="376"/>
      <c r="ANF195" s="376"/>
      <c r="ANG195" s="376"/>
      <c r="ANH195" s="376"/>
      <c r="ANI195" s="376"/>
      <c r="ANJ195" s="376"/>
      <c r="ANK195" s="376"/>
      <c r="ANL195" s="376"/>
      <c r="ANM195" s="376"/>
      <c r="ANN195" s="376"/>
      <c r="ANO195" s="376"/>
      <c r="ANP195" s="376"/>
      <c r="ANQ195" s="376"/>
      <c r="ANR195" s="376"/>
      <c r="ANS195" s="376"/>
      <c r="ANT195" s="376"/>
      <c r="ANU195" s="376"/>
      <c r="ANV195" s="376"/>
      <c r="ANW195" s="376"/>
      <c r="ANX195" s="376"/>
      <c r="ANY195" s="377"/>
      <c r="ANZ195" s="377"/>
      <c r="AOA195" s="377"/>
      <c r="AOB195" s="377"/>
      <c r="AOC195" s="377"/>
      <c r="AOD195" s="376"/>
      <c r="AOE195" s="376"/>
      <c r="AOF195" s="377"/>
      <c r="AOG195" s="377"/>
      <c r="AOH195" s="376"/>
      <c r="AOI195" s="376"/>
      <c r="AOJ195" s="377"/>
      <c r="AOK195" s="377"/>
      <c r="AOL195" s="376"/>
      <c r="AOM195" s="376"/>
      <c r="AON195" s="376"/>
      <c r="AOO195" s="376"/>
      <c r="AOP195" s="376"/>
      <c r="AOQ195" s="376"/>
      <c r="AOR195" s="376"/>
      <c r="AOS195" s="377"/>
      <c r="AOT195" s="377"/>
      <c r="AOU195" s="376"/>
      <c r="AOV195" s="376"/>
      <c r="AOW195" s="377"/>
      <c r="AOX195" s="377"/>
      <c r="AOY195" s="376"/>
      <c r="AOZ195" s="376"/>
      <c r="APA195" s="376"/>
      <c r="APB195" s="376"/>
      <c r="APC195" s="376"/>
      <c r="APD195" s="370"/>
      <c r="APE195" s="396"/>
      <c r="APF195" s="376"/>
      <c r="APG195" s="376"/>
      <c r="APH195" s="376"/>
      <c r="API195" s="376"/>
      <c r="APJ195" s="376"/>
      <c r="APK195" s="376"/>
      <c r="APL195" s="376"/>
      <c r="APM195" s="375"/>
      <c r="APN195" s="375"/>
      <c r="APO195" s="375"/>
      <c r="APP195" s="375"/>
      <c r="APQ195" s="375"/>
      <c r="APR195" s="375"/>
      <c r="APS195" s="375"/>
      <c r="APT195" s="375"/>
      <c r="APU195" s="375"/>
      <c r="APV195" s="375"/>
      <c r="APW195" s="375"/>
      <c r="APX195" s="375"/>
      <c r="APY195" s="375"/>
      <c r="APZ195" s="375"/>
      <c r="AQA195" s="375"/>
      <c r="AQB195" s="375"/>
      <c r="AQC195" s="375"/>
      <c r="AQD195" s="375"/>
      <c r="AQE195" s="375"/>
      <c r="AQF195" s="375"/>
      <c r="AQG195" s="375"/>
      <c r="AQH195" s="375"/>
      <c r="AQI195" s="375"/>
      <c r="AQJ195" s="375"/>
      <c r="AQK195" s="375"/>
      <c r="AQL195" s="375"/>
      <c r="AQM195" s="375"/>
      <c r="AQN195" s="375"/>
      <c r="AQO195" s="375"/>
      <c r="AQP195" s="375"/>
      <c r="AQQ195" s="375"/>
      <c r="AQR195" s="375"/>
      <c r="AQS195" s="375"/>
      <c r="AQT195" s="375"/>
      <c r="AQU195" s="375"/>
      <c r="AQV195" s="375"/>
      <c r="AQW195" s="375"/>
      <c r="AQX195" s="375"/>
      <c r="AQY195" s="375"/>
      <c r="AQZ195" s="375"/>
      <c r="ARA195" s="375"/>
      <c r="ARB195" s="375"/>
      <c r="ARC195" s="375"/>
      <c r="ARD195" s="375"/>
      <c r="ARE195" s="376"/>
      <c r="ARF195" s="376"/>
      <c r="ARG195" s="376"/>
      <c r="ARH195" s="376"/>
      <c r="ARI195" s="376"/>
      <c r="ARJ195" s="376"/>
      <c r="ARK195" s="376"/>
      <c r="ARL195" s="376"/>
      <c r="ARM195" s="376"/>
      <c r="ARN195" s="376"/>
      <c r="ARO195" s="376"/>
      <c r="ARP195" s="376"/>
      <c r="ARQ195" s="376"/>
      <c r="ARR195" s="376"/>
      <c r="ARS195" s="376"/>
      <c r="ART195" s="376"/>
      <c r="ARU195" s="376"/>
      <c r="ARV195" s="376"/>
      <c r="ARW195" s="376"/>
      <c r="ARX195" s="376"/>
      <c r="ARY195" s="376"/>
      <c r="ARZ195" s="376"/>
      <c r="ASA195" s="376"/>
      <c r="ASB195" s="376"/>
      <c r="ASC195" s="377"/>
      <c r="ASD195" s="377"/>
      <c r="ASE195" s="377"/>
      <c r="ASF195" s="377"/>
      <c r="ASG195" s="377"/>
      <c r="ASH195" s="376"/>
      <c r="ASI195" s="376"/>
      <c r="ASJ195" s="377"/>
      <c r="ASK195" s="377"/>
      <c r="ASL195" s="376"/>
      <c r="ASM195" s="376"/>
      <c r="ASN195" s="377"/>
      <c r="ASO195" s="377"/>
      <c r="ASP195" s="376"/>
      <c r="ASQ195" s="376"/>
      <c r="ASR195" s="376"/>
      <c r="ASS195" s="376"/>
      <c r="AST195" s="376"/>
      <c r="ASU195" s="376"/>
      <c r="ASV195" s="376"/>
      <c r="ASW195" s="377"/>
      <c r="ASX195" s="377"/>
      <c r="ASY195" s="376"/>
      <c r="ASZ195" s="376"/>
      <c r="ATA195" s="377"/>
      <c r="ATB195" s="377"/>
      <c r="ATC195" s="376"/>
      <c r="ATD195" s="376"/>
      <c r="ATE195" s="376"/>
      <c r="ATF195" s="376"/>
      <c r="ATG195" s="376"/>
      <c r="ATH195" s="370"/>
      <c r="ATI195" s="396"/>
      <c r="ATJ195" s="376"/>
      <c r="ATK195" s="376"/>
      <c r="ATL195" s="376"/>
      <c r="ATM195" s="376"/>
      <c r="ATN195" s="376"/>
      <c r="ATO195" s="376"/>
      <c r="ATP195" s="376"/>
      <c r="ATQ195" s="375"/>
      <c r="ATR195" s="375"/>
      <c r="ATS195" s="375"/>
      <c r="ATT195" s="375"/>
      <c r="ATU195" s="375"/>
      <c r="ATV195" s="375"/>
      <c r="ATW195" s="375"/>
      <c r="ATX195" s="375"/>
      <c r="ATY195" s="375"/>
      <c r="ATZ195" s="375"/>
      <c r="AUA195" s="375"/>
      <c r="AUB195" s="375"/>
      <c r="AUC195" s="375"/>
      <c r="AUD195" s="375"/>
      <c r="AUE195" s="375"/>
      <c r="AUF195" s="375"/>
      <c r="AUG195" s="375"/>
      <c r="AUH195" s="375"/>
      <c r="AUI195" s="375"/>
      <c r="AUJ195" s="375"/>
      <c r="AUK195" s="375"/>
      <c r="AUL195" s="375"/>
      <c r="AUM195" s="375"/>
      <c r="AUN195" s="375"/>
      <c r="AUO195" s="375"/>
      <c r="AUP195" s="375"/>
      <c r="AUQ195" s="375"/>
      <c r="AUR195" s="375"/>
      <c r="AUS195" s="375"/>
      <c r="AUT195" s="375"/>
      <c r="AUU195" s="375"/>
      <c r="AUV195" s="375"/>
      <c r="AUW195" s="375"/>
      <c r="AUX195" s="375"/>
      <c r="AUY195" s="375"/>
      <c r="AUZ195" s="375"/>
      <c r="AVA195" s="375"/>
      <c r="AVB195" s="375"/>
      <c r="AVC195" s="375"/>
      <c r="AVD195" s="375"/>
      <c r="AVE195" s="375"/>
      <c r="AVF195" s="375"/>
      <c r="AVG195" s="375"/>
      <c r="AVH195" s="375"/>
      <c r="AVI195" s="376"/>
      <c r="AVJ195" s="376"/>
      <c r="AVK195" s="376"/>
      <c r="AVL195" s="376"/>
      <c r="AVM195" s="376"/>
      <c r="AVN195" s="376"/>
      <c r="AVO195" s="376"/>
      <c r="AVP195" s="376"/>
      <c r="AVQ195" s="376"/>
      <c r="AVR195" s="376"/>
      <c r="AVS195" s="376"/>
      <c r="AVT195" s="376"/>
      <c r="AVU195" s="376"/>
      <c r="AVV195" s="376"/>
      <c r="AVW195" s="376"/>
      <c r="AVX195" s="376"/>
      <c r="AVY195" s="376"/>
      <c r="AVZ195" s="376"/>
      <c r="AWA195" s="376"/>
      <c r="AWB195" s="376"/>
      <c r="AWC195" s="376"/>
      <c r="AWD195" s="376"/>
      <c r="AWE195" s="376"/>
      <c r="AWF195" s="376"/>
      <c r="AWG195" s="377"/>
      <c r="AWH195" s="377"/>
      <c r="AWI195" s="377"/>
      <c r="AWJ195" s="377"/>
      <c r="AWK195" s="377"/>
      <c r="AWL195" s="376"/>
      <c r="AWM195" s="376"/>
      <c r="AWN195" s="377"/>
      <c r="AWO195" s="377"/>
      <c r="AWP195" s="376"/>
      <c r="AWQ195" s="376"/>
      <c r="AWR195" s="377"/>
      <c r="AWS195" s="377"/>
      <c r="AWT195" s="376"/>
      <c r="AWU195" s="376"/>
      <c r="AWV195" s="376"/>
      <c r="AWW195" s="376"/>
      <c r="AWX195" s="376"/>
      <c r="AWY195" s="376"/>
      <c r="AWZ195" s="376"/>
      <c r="AXA195" s="377"/>
      <c r="AXB195" s="377"/>
      <c r="AXC195" s="376"/>
      <c r="AXD195" s="376"/>
      <c r="AXE195" s="377"/>
      <c r="AXF195" s="377"/>
      <c r="AXG195" s="376"/>
      <c r="AXH195" s="376"/>
      <c r="AXI195" s="376"/>
      <c r="AXJ195" s="376"/>
      <c r="AXK195" s="376"/>
      <c r="AXL195" s="370"/>
      <c r="AXM195" s="396"/>
      <c r="AXN195" s="376"/>
      <c r="AXO195" s="376"/>
      <c r="AXP195" s="376"/>
      <c r="AXQ195" s="376"/>
      <c r="AXR195" s="376"/>
      <c r="AXS195" s="376"/>
      <c r="AXT195" s="376"/>
      <c r="AXU195" s="375"/>
      <c r="AXV195" s="375"/>
      <c r="AXW195" s="375"/>
      <c r="AXX195" s="375"/>
      <c r="AXY195" s="375"/>
      <c r="AXZ195" s="375"/>
      <c r="AYA195" s="375"/>
      <c r="AYB195" s="375"/>
      <c r="AYC195" s="375"/>
      <c r="AYD195" s="375"/>
      <c r="AYE195" s="375"/>
      <c r="AYF195" s="375"/>
      <c r="AYG195" s="375"/>
      <c r="AYH195" s="375"/>
      <c r="AYI195" s="375"/>
      <c r="AYJ195" s="375"/>
      <c r="AYK195" s="375"/>
      <c r="AYL195" s="375"/>
      <c r="AYM195" s="375"/>
      <c r="AYN195" s="375"/>
      <c r="AYO195" s="375"/>
      <c r="AYP195" s="375"/>
      <c r="AYQ195" s="375"/>
      <c r="AYR195" s="375"/>
      <c r="AYS195" s="375"/>
      <c r="AYT195" s="375"/>
      <c r="AYU195" s="375"/>
      <c r="AYV195" s="375"/>
      <c r="AYW195" s="375"/>
      <c r="AYX195" s="375"/>
      <c r="AYY195" s="375"/>
      <c r="AYZ195" s="375"/>
      <c r="AZA195" s="375"/>
      <c r="AZB195" s="375"/>
      <c r="AZC195" s="375"/>
      <c r="AZD195" s="375"/>
      <c r="AZE195" s="375"/>
      <c r="AZF195" s="375"/>
      <c r="AZG195" s="375"/>
      <c r="AZH195" s="375"/>
      <c r="AZI195" s="375"/>
      <c r="AZJ195" s="375"/>
      <c r="AZK195" s="375"/>
      <c r="AZL195" s="375"/>
      <c r="AZM195" s="376"/>
      <c r="AZN195" s="376"/>
      <c r="AZO195" s="376"/>
      <c r="AZP195" s="376"/>
      <c r="AZQ195" s="376"/>
      <c r="AZR195" s="376"/>
      <c r="AZS195" s="376"/>
      <c r="AZT195" s="376"/>
      <c r="AZU195" s="376"/>
      <c r="AZV195" s="376"/>
      <c r="AZW195" s="376"/>
      <c r="AZX195" s="376"/>
      <c r="AZY195" s="376"/>
      <c r="AZZ195" s="376"/>
      <c r="BAA195" s="376"/>
      <c r="BAB195" s="376"/>
      <c r="BAC195" s="376"/>
      <c r="BAD195" s="376"/>
      <c r="BAE195" s="376"/>
      <c r="BAF195" s="376"/>
      <c r="BAG195" s="376"/>
      <c r="BAH195" s="376"/>
      <c r="BAI195" s="376"/>
      <c r="BAJ195" s="376"/>
      <c r="BAK195" s="377"/>
      <c r="BAL195" s="377"/>
      <c r="BAM195" s="377"/>
      <c r="BAN195" s="377"/>
      <c r="BAO195" s="377"/>
      <c r="BAP195" s="376"/>
      <c r="BAQ195" s="376"/>
      <c r="BAR195" s="377"/>
      <c r="BAS195" s="377"/>
      <c r="BAT195" s="376"/>
      <c r="BAU195" s="376"/>
      <c r="BAV195" s="377"/>
      <c r="BAW195" s="377"/>
      <c r="BAX195" s="376"/>
      <c r="BAY195" s="376"/>
      <c r="BAZ195" s="376"/>
      <c r="BBA195" s="376"/>
      <c r="BBB195" s="376"/>
      <c r="BBC195" s="376"/>
      <c r="BBD195" s="376"/>
      <c r="BBE195" s="377"/>
      <c r="BBF195" s="377"/>
      <c r="BBG195" s="376"/>
      <c r="BBH195" s="376"/>
      <c r="BBI195" s="377"/>
      <c r="BBJ195" s="377"/>
      <c r="BBK195" s="376"/>
      <c r="BBL195" s="376"/>
      <c r="BBM195" s="376"/>
      <c r="BBN195" s="376"/>
      <c r="BBO195" s="376"/>
      <c r="BBP195" s="370"/>
      <c r="BBQ195" s="396"/>
      <c r="BBR195" s="376"/>
      <c r="BBS195" s="376"/>
      <c r="BBT195" s="376"/>
      <c r="BBU195" s="376"/>
      <c r="BBV195" s="376"/>
      <c r="BBW195" s="376"/>
      <c r="BBX195" s="376"/>
      <c r="BBY195" s="375"/>
      <c r="BBZ195" s="375"/>
      <c r="BCA195" s="375"/>
      <c r="BCB195" s="375"/>
      <c r="BCC195" s="375"/>
      <c r="BCD195" s="375"/>
      <c r="BCE195" s="375"/>
      <c r="BCF195" s="375"/>
      <c r="BCG195" s="375"/>
      <c r="BCH195" s="375"/>
      <c r="BCI195" s="375"/>
      <c r="BCJ195" s="375"/>
      <c r="BCK195" s="375"/>
      <c r="BCL195" s="375"/>
      <c r="BCM195" s="375"/>
      <c r="BCN195" s="375"/>
      <c r="BCO195" s="375"/>
      <c r="BCP195" s="375"/>
      <c r="BCQ195" s="375"/>
      <c r="BCR195" s="375"/>
      <c r="BCS195" s="375"/>
      <c r="BCT195" s="375"/>
      <c r="BCU195" s="375"/>
      <c r="BCV195" s="375"/>
      <c r="BCW195" s="375"/>
      <c r="BCX195" s="375"/>
      <c r="BCY195" s="375"/>
      <c r="BCZ195" s="375"/>
      <c r="BDA195" s="375"/>
      <c r="BDB195" s="375"/>
      <c r="BDC195" s="375"/>
      <c r="BDD195" s="375"/>
      <c r="BDE195" s="375"/>
      <c r="BDF195" s="375"/>
      <c r="BDG195" s="375"/>
      <c r="BDH195" s="375"/>
      <c r="BDI195" s="375"/>
      <c r="BDJ195" s="375"/>
      <c r="BDK195" s="375"/>
      <c r="BDL195" s="375"/>
      <c r="BDM195" s="375"/>
      <c r="BDN195" s="375"/>
      <c r="BDO195" s="375"/>
      <c r="BDP195" s="375"/>
      <c r="BDQ195" s="376"/>
      <c r="BDR195" s="376"/>
      <c r="BDS195" s="376"/>
      <c r="BDT195" s="376"/>
      <c r="BDU195" s="376"/>
      <c r="BDV195" s="376"/>
      <c r="BDW195" s="376"/>
      <c r="BDX195" s="376"/>
      <c r="BDY195" s="376"/>
      <c r="BDZ195" s="376"/>
      <c r="BEA195" s="376"/>
      <c r="BEB195" s="376"/>
      <c r="BEC195" s="376"/>
      <c r="BED195" s="376"/>
      <c r="BEE195" s="376"/>
      <c r="BEF195" s="376"/>
      <c r="BEG195" s="376"/>
      <c r="BEH195" s="376"/>
      <c r="BEI195" s="376"/>
      <c r="BEJ195" s="376"/>
      <c r="BEK195" s="376"/>
      <c r="BEL195" s="376"/>
      <c r="BEM195" s="376"/>
      <c r="BEN195" s="376"/>
      <c r="BEO195" s="377"/>
      <c r="BEP195" s="377"/>
      <c r="BEQ195" s="377"/>
      <c r="BER195" s="377"/>
      <c r="BES195" s="377"/>
      <c r="BET195" s="376"/>
      <c r="BEU195" s="376"/>
      <c r="BEV195" s="377"/>
      <c r="BEW195" s="377"/>
      <c r="BEX195" s="376"/>
      <c r="BEY195" s="376"/>
      <c r="BEZ195" s="377"/>
      <c r="BFA195" s="377"/>
      <c r="BFB195" s="376"/>
      <c r="BFC195" s="376"/>
      <c r="BFD195" s="376"/>
      <c r="BFE195" s="376"/>
      <c r="BFF195" s="376"/>
      <c r="BFG195" s="376"/>
      <c r="BFH195" s="376"/>
      <c r="BFI195" s="377"/>
      <c r="BFJ195" s="377"/>
      <c r="BFK195" s="376"/>
      <c r="BFL195" s="376"/>
      <c r="BFM195" s="377"/>
      <c r="BFN195" s="377"/>
      <c r="BFO195" s="376"/>
      <c r="BFP195" s="376"/>
      <c r="BFQ195" s="376"/>
      <c r="BFR195" s="376"/>
      <c r="BFS195" s="376"/>
      <c r="BFT195" s="370"/>
      <c r="BFU195" s="396"/>
      <c r="BFV195" s="376"/>
      <c r="BFW195" s="376"/>
      <c r="BFX195" s="376"/>
      <c r="BFY195" s="376"/>
      <c r="BFZ195" s="376"/>
      <c r="BGA195" s="376"/>
      <c r="BGB195" s="376"/>
      <c r="BGC195" s="375"/>
      <c r="BGD195" s="375"/>
      <c r="BGE195" s="375"/>
      <c r="BGF195" s="375"/>
      <c r="BGG195" s="375"/>
      <c r="BGH195" s="375"/>
      <c r="BGI195" s="375"/>
      <c r="BGJ195" s="375"/>
      <c r="BGK195" s="375"/>
      <c r="BGL195" s="375"/>
      <c r="BGM195" s="375"/>
      <c r="BGN195" s="375"/>
      <c r="BGO195" s="375"/>
      <c r="BGP195" s="375"/>
      <c r="BGQ195" s="375"/>
      <c r="BGR195" s="375"/>
      <c r="BGS195" s="375"/>
      <c r="BGT195" s="375"/>
      <c r="BGU195" s="375"/>
      <c r="BGV195" s="375"/>
      <c r="BGW195" s="375"/>
      <c r="BGX195" s="375"/>
      <c r="BGY195" s="375"/>
      <c r="BGZ195" s="375"/>
      <c r="BHA195" s="375"/>
      <c r="BHB195" s="375"/>
      <c r="BHC195" s="375"/>
      <c r="BHD195" s="375"/>
      <c r="BHE195" s="375"/>
      <c r="BHF195" s="375"/>
      <c r="BHG195" s="375"/>
      <c r="BHH195" s="375"/>
      <c r="BHI195" s="375"/>
      <c r="BHJ195" s="375"/>
      <c r="BHK195" s="375"/>
      <c r="BHL195" s="375"/>
      <c r="BHM195" s="375"/>
      <c r="BHN195" s="375"/>
      <c r="BHO195" s="375"/>
      <c r="BHP195" s="375"/>
      <c r="BHQ195" s="375"/>
      <c r="BHR195" s="375"/>
      <c r="BHS195" s="375"/>
      <c r="BHT195" s="375"/>
      <c r="BHU195" s="376"/>
      <c r="BHV195" s="376"/>
      <c r="BHW195" s="376"/>
      <c r="BHX195" s="376"/>
      <c r="BHY195" s="376"/>
      <c r="BHZ195" s="376"/>
      <c r="BIA195" s="376"/>
      <c r="BIB195" s="376"/>
      <c r="BIC195" s="376"/>
      <c r="BID195" s="376"/>
      <c r="BIE195" s="376"/>
      <c r="BIF195" s="376"/>
      <c r="BIG195" s="376"/>
      <c r="BIH195" s="376"/>
      <c r="BII195" s="376"/>
      <c r="BIJ195" s="376"/>
      <c r="BIK195" s="376"/>
      <c r="BIL195" s="376"/>
      <c r="BIM195" s="376"/>
      <c r="BIN195" s="376"/>
      <c r="BIO195" s="376"/>
      <c r="BIP195" s="376"/>
      <c r="BIQ195" s="376"/>
      <c r="BIR195" s="376"/>
      <c r="BIS195" s="377"/>
      <c r="BIT195" s="377"/>
      <c r="BIU195" s="377"/>
      <c r="BIV195" s="377"/>
      <c r="BIW195" s="377"/>
      <c r="BIX195" s="376"/>
      <c r="BIY195" s="376"/>
      <c r="BIZ195" s="377"/>
      <c r="BJA195" s="377"/>
      <c r="BJB195" s="376"/>
      <c r="BJC195" s="376"/>
      <c r="BJD195" s="377"/>
      <c r="BJE195" s="377"/>
      <c r="BJF195" s="376"/>
      <c r="BJG195" s="376"/>
      <c r="BJH195" s="376"/>
      <c r="BJI195" s="376"/>
      <c r="BJJ195" s="376"/>
      <c r="BJK195" s="376"/>
      <c r="BJL195" s="376"/>
      <c r="BJM195" s="377"/>
      <c r="BJN195" s="377"/>
      <c r="BJO195" s="376"/>
      <c r="BJP195" s="376"/>
      <c r="BJQ195" s="377"/>
      <c r="BJR195" s="377"/>
      <c r="BJS195" s="376"/>
      <c r="BJT195" s="376"/>
      <c r="BJU195" s="376"/>
      <c r="BJV195" s="376"/>
      <c r="BJW195" s="376"/>
      <c r="BJX195" s="370"/>
      <c r="BJY195" s="396"/>
      <c r="BJZ195" s="376"/>
      <c r="BKA195" s="376"/>
      <c r="BKB195" s="376"/>
      <c r="BKC195" s="376"/>
      <c r="BKD195" s="376"/>
      <c r="BKE195" s="376"/>
      <c r="BKF195" s="376"/>
      <c r="BKG195" s="375"/>
      <c r="BKH195" s="375"/>
      <c r="BKI195" s="375"/>
      <c r="BKJ195" s="375"/>
      <c r="BKK195" s="375"/>
      <c r="BKL195" s="375"/>
      <c r="BKM195" s="375"/>
      <c r="BKN195" s="375"/>
      <c r="BKO195" s="375"/>
      <c r="BKP195" s="375"/>
      <c r="BKQ195" s="375"/>
      <c r="BKR195" s="375"/>
      <c r="BKS195" s="375"/>
      <c r="BKT195" s="375"/>
      <c r="BKU195" s="375"/>
      <c r="BKV195" s="375"/>
      <c r="BKW195" s="375"/>
      <c r="BKX195" s="375"/>
      <c r="BKY195" s="375"/>
      <c r="BKZ195" s="375"/>
      <c r="BLA195" s="375"/>
      <c r="BLB195" s="375"/>
      <c r="BLC195" s="375"/>
      <c r="BLD195" s="375"/>
      <c r="BLE195" s="375"/>
      <c r="BLF195" s="375"/>
      <c r="BLG195" s="375"/>
      <c r="BLH195" s="375"/>
      <c r="BLI195" s="375"/>
      <c r="BLJ195" s="375"/>
      <c r="BLK195" s="375"/>
      <c r="BLL195" s="375"/>
      <c r="BLM195" s="375"/>
      <c r="BLN195" s="375"/>
      <c r="BLO195" s="375"/>
      <c r="BLP195" s="375"/>
      <c r="BLQ195" s="375"/>
      <c r="BLR195" s="375"/>
      <c r="BLS195" s="375"/>
      <c r="BLT195" s="375"/>
      <c r="BLU195" s="375"/>
      <c r="BLV195" s="375"/>
      <c r="BLW195" s="375"/>
      <c r="BLX195" s="375"/>
      <c r="BLY195" s="376"/>
      <c r="BLZ195" s="376"/>
      <c r="BMA195" s="376"/>
      <c r="BMB195" s="376"/>
      <c r="BMC195" s="376"/>
      <c r="BMD195" s="376"/>
      <c r="BME195" s="376"/>
      <c r="BMF195" s="376"/>
      <c r="BMG195" s="376"/>
      <c r="BMH195" s="376"/>
      <c r="BMI195" s="376"/>
      <c r="BMJ195" s="376"/>
      <c r="BMK195" s="376"/>
      <c r="BML195" s="376"/>
      <c r="BMM195" s="376"/>
      <c r="BMN195" s="376"/>
      <c r="BMO195" s="376"/>
      <c r="BMP195" s="376"/>
      <c r="BMQ195" s="376"/>
      <c r="BMR195" s="376"/>
      <c r="BMS195" s="376"/>
      <c r="BMT195" s="376"/>
      <c r="BMU195" s="376"/>
      <c r="BMV195" s="376"/>
      <c r="BMW195" s="377"/>
      <c r="BMX195" s="377"/>
      <c r="BMY195" s="377"/>
      <c r="BMZ195" s="377"/>
      <c r="BNA195" s="377"/>
      <c r="BNB195" s="376"/>
      <c r="BNC195" s="376"/>
      <c r="BND195" s="377"/>
      <c r="BNE195" s="377"/>
      <c r="BNF195" s="376"/>
      <c r="BNG195" s="376"/>
      <c r="BNH195" s="377"/>
      <c r="BNI195" s="377"/>
      <c r="BNJ195" s="376"/>
      <c r="BNK195" s="376"/>
      <c r="BNL195" s="376"/>
      <c r="BNM195" s="376"/>
      <c r="BNN195" s="376"/>
      <c r="BNO195" s="376"/>
      <c r="BNP195" s="376"/>
      <c r="BNQ195" s="377"/>
      <c r="BNR195" s="377"/>
      <c r="BNS195" s="376"/>
      <c r="BNT195" s="376"/>
      <c r="BNU195" s="377"/>
      <c r="BNV195" s="377"/>
      <c r="BNW195" s="376"/>
      <c r="BNX195" s="376"/>
      <c r="BNY195" s="376"/>
      <c r="BNZ195" s="376"/>
      <c r="BOA195" s="376"/>
      <c r="BOB195" s="370"/>
      <c r="BOC195" s="396"/>
      <c r="BOD195" s="376"/>
      <c r="BOE195" s="376"/>
      <c r="BOF195" s="376"/>
      <c r="BOG195" s="376"/>
      <c r="BOH195" s="376"/>
      <c r="BOI195" s="376"/>
      <c r="BOJ195" s="376"/>
      <c r="BOK195" s="375"/>
      <c r="BOL195" s="375"/>
      <c r="BOM195" s="375"/>
      <c r="BON195" s="375"/>
      <c r="BOO195" s="375"/>
      <c r="BOP195" s="375"/>
      <c r="BOQ195" s="375"/>
      <c r="BOR195" s="375"/>
      <c r="BOS195" s="375"/>
      <c r="BOT195" s="375"/>
      <c r="BOU195" s="375"/>
      <c r="BOV195" s="375"/>
      <c r="BOW195" s="375"/>
      <c r="BOX195" s="375"/>
      <c r="BOY195" s="375"/>
      <c r="BOZ195" s="375"/>
      <c r="BPA195" s="375"/>
      <c r="BPB195" s="375"/>
      <c r="BPC195" s="375"/>
      <c r="BPD195" s="375"/>
      <c r="BPE195" s="375"/>
      <c r="BPF195" s="375"/>
      <c r="BPG195" s="375"/>
      <c r="BPH195" s="375"/>
      <c r="BPI195" s="375"/>
      <c r="BPJ195" s="375"/>
      <c r="BPK195" s="375"/>
      <c r="BPL195" s="375"/>
      <c r="BPM195" s="375"/>
      <c r="BPN195" s="375"/>
      <c r="BPO195" s="375"/>
      <c r="BPP195" s="375"/>
      <c r="BPQ195" s="375"/>
      <c r="BPR195" s="375"/>
      <c r="BPS195" s="375"/>
      <c r="BPT195" s="375"/>
      <c r="BPU195" s="375"/>
      <c r="BPV195" s="375"/>
      <c r="BPW195" s="375"/>
      <c r="BPX195" s="375"/>
      <c r="BPY195" s="375"/>
      <c r="BPZ195" s="375"/>
      <c r="BQA195" s="375"/>
      <c r="BQB195" s="375"/>
      <c r="BQC195" s="376"/>
      <c r="BQD195" s="376"/>
      <c r="BQE195" s="376"/>
      <c r="BQF195" s="376"/>
      <c r="BQG195" s="376"/>
      <c r="BQH195" s="376"/>
      <c r="BQI195" s="376"/>
      <c r="BQJ195" s="376"/>
      <c r="BQK195" s="376"/>
      <c r="BQL195" s="376"/>
      <c r="BQM195" s="376"/>
      <c r="BQN195" s="376"/>
      <c r="BQO195" s="376"/>
      <c r="BQP195" s="376"/>
      <c r="BQQ195" s="376"/>
      <c r="BQR195" s="376"/>
      <c r="BQS195" s="376"/>
      <c r="BQT195" s="376"/>
      <c r="BQU195" s="376"/>
      <c r="BQV195" s="376"/>
      <c r="BQW195" s="376"/>
      <c r="BQX195" s="376"/>
      <c r="BQY195" s="376"/>
      <c r="BQZ195" s="376"/>
      <c r="BRA195" s="377"/>
      <c r="BRB195" s="377"/>
      <c r="BRC195" s="377"/>
      <c r="BRD195" s="377"/>
      <c r="BRE195" s="377"/>
      <c r="BRF195" s="376"/>
      <c r="BRG195" s="376"/>
      <c r="BRH195" s="377"/>
      <c r="BRI195" s="377"/>
      <c r="BRJ195" s="376"/>
      <c r="BRK195" s="376"/>
      <c r="BRL195" s="377"/>
      <c r="BRM195" s="377"/>
      <c r="BRN195" s="376"/>
      <c r="BRO195" s="376"/>
      <c r="BRP195" s="376"/>
      <c r="BRQ195" s="376"/>
      <c r="BRR195" s="376"/>
      <c r="BRS195" s="376"/>
      <c r="BRT195" s="376"/>
      <c r="BRU195" s="377"/>
      <c r="BRV195" s="377"/>
      <c r="BRW195" s="376"/>
      <c r="BRX195" s="376"/>
      <c r="BRY195" s="377"/>
      <c r="BRZ195" s="377"/>
      <c r="BSA195" s="376"/>
      <c r="BSB195" s="376"/>
      <c r="BSC195" s="376"/>
      <c r="BSD195" s="376"/>
      <c r="BSE195" s="376"/>
      <c r="BSF195" s="370"/>
      <c r="BSG195" s="396"/>
      <c r="BSH195" s="376"/>
      <c r="BSI195" s="376"/>
      <c r="BSJ195" s="376"/>
      <c r="BSK195" s="376"/>
      <c r="BSL195" s="376"/>
      <c r="BSM195" s="376"/>
      <c r="BSN195" s="376"/>
      <c r="BSO195" s="375"/>
      <c r="BSP195" s="375"/>
      <c r="BSQ195" s="375"/>
      <c r="BSR195" s="375"/>
      <c r="BSS195" s="375"/>
      <c r="BST195" s="375"/>
      <c r="BSU195" s="375"/>
      <c r="BSV195" s="375"/>
      <c r="BSW195" s="375"/>
      <c r="BSX195" s="375"/>
      <c r="BSY195" s="375"/>
      <c r="BSZ195" s="375"/>
      <c r="BTA195" s="375"/>
      <c r="BTB195" s="375"/>
      <c r="BTC195" s="375"/>
      <c r="BTD195" s="375"/>
      <c r="BTE195" s="375"/>
      <c r="BTF195" s="375"/>
      <c r="BTG195" s="375"/>
      <c r="BTH195" s="375"/>
      <c r="BTI195" s="375"/>
      <c r="BTJ195" s="375"/>
      <c r="BTK195" s="375"/>
      <c r="BTL195" s="375"/>
      <c r="BTM195" s="375"/>
      <c r="BTN195" s="375"/>
      <c r="BTO195" s="375"/>
      <c r="BTP195" s="375"/>
      <c r="BTQ195" s="375"/>
      <c r="BTR195" s="375"/>
      <c r="BTS195" s="375"/>
      <c r="BTT195" s="375"/>
      <c r="BTU195" s="375"/>
      <c r="BTV195" s="375"/>
      <c r="BTW195" s="375"/>
      <c r="BTX195" s="375"/>
      <c r="BTY195" s="375"/>
      <c r="BTZ195" s="375"/>
      <c r="BUA195" s="375"/>
      <c r="BUB195" s="375"/>
      <c r="BUC195" s="375"/>
      <c r="BUD195" s="375"/>
      <c r="BUE195" s="375"/>
      <c r="BUF195" s="375"/>
      <c r="BUG195" s="376"/>
      <c r="BUH195" s="376"/>
      <c r="BUI195" s="376"/>
      <c r="BUJ195" s="376"/>
      <c r="BUK195" s="376"/>
      <c r="BUL195" s="376"/>
      <c r="BUM195" s="376"/>
      <c r="BUN195" s="376"/>
      <c r="BUO195" s="376"/>
      <c r="BUP195" s="376"/>
      <c r="BUQ195" s="376"/>
      <c r="BUR195" s="376"/>
      <c r="BUS195" s="376"/>
      <c r="BUT195" s="376"/>
      <c r="BUU195" s="376"/>
      <c r="BUV195" s="376"/>
      <c r="BUW195" s="376"/>
      <c r="BUX195" s="376"/>
      <c r="BUY195" s="376"/>
      <c r="BUZ195" s="376"/>
      <c r="BVA195" s="376"/>
      <c r="BVB195" s="376"/>
      <c r="BVC195" s="376"/>
      <c r="BVD195" s="376"/>
      <c r="BVE195" s="377"/>
      <c r="BVF195" s="377"/>
      <c r="BVG195" s="377"/>
      <c r="BVH195" s="377"/>
      <c r="BVI195" s="377"/>
      <c r="BVJ195" s="376"/>
      <c r="BVK195" s="376"/>
      <c r="BVL195" s="377"/>
      <c r="BVM195" s="377"/>
      <c r="BVN195" s="376"/>
      <c r="BVO195" s="376"/>
      <c r="BVP195" s="377"/>
      <c r="BVQ195" s="377"/>
      <c r="BVR195" s="376"/>
      <c r="BVS195" s="376"/>
      <c r="BVT195" s="376"/>
      <c r="BVU195" s="376"/>
      <c r="BVV195" s="376"/>
      <c r="BVW195" s="376"/>
      <c r="BVX195" s="376"/>
      <c r="BVY195" s="377"/>
      <c r="BVZ195" s="377"/>
      <c r="BWA195" s="376"/>
      <c r="BWB195" s="376"/>
      <c r="BWC195" s="377"/>
      <c r="BWD195" s="377"/>
      <c r="BWE195" s="376"/>
      <c r="BWF195" s="376"/>
      <c r="BWG195" s="376"/>
      <c r="BWH195" s="376"/>
      <c r="BWI195" s="376"/>
      <c r="BWJ195" s="370"/>
      <c r="BWK195" s="396"/>
      <c r="BWL195" s="376"/>
      <c r="BWM195" s="376"/>
      <c r="BWN195" s="376"/>
      <c r="BWO195" s="376"/>
      <c r="BWP195" s="376"/>
      <c r="BWQ195" s="376"/>
      <c r="BWR195" s="376"/>
      <c r="BWS195" s="375"/>
      <c r="BWT195" s="375"/>
      <c r="BWU195" s="375"/>
      <c r="BWV195" s="375"/>
      <c r="BWW195" s="375"/>
      <c r="BWX195" s="375"/>
      <c r="BWY195" s="375"/>
      <c r="BWZ195" s="375"/>
      <c r="BXA195" s="375"/>
      <c r="BXB195" s="375"/>
      <c r="BXC195" s="375"/>
      <c r="BXD195" s="375"/>
      <c r="BXE195" s="375"/>
      <c r="BXF195" s="375"/>
      <c r="BXG195" s="375"/>
      <c r="BXH195" s="375"/>
      <c r="BXI195" s="375"/>
      <c r="BXJ195" s="375"/>
      <c r="BXK195" s="375"/>
      <c r="BXL195" s="375"/>
      <c r="BXM195" s="375"/>
      <c r="BXN195" s="375"/>
      <c r="BXO195" s="375"/>
      <c r="BXP195" s="375"/>
      <c r="BXQ195" s="375"/>
      <c r="BXR195" s="375"/>
      <c r="BXS195" s="375"/>
      <c r="BXT195" s="375"/>
      <c r="BXU195" s="375"/>
      <c r="BXV195" s="375"/>
      <c r="BXW195" s="375"/>
      <c r="BXX195" s="375"/>
      <c r="BXY195" s="375"/>
      <c r="BXZ195" s="375"/>
      <c r="BYA195" s="375"/>
      <c r="BYB195" s="375"/>
      <c r="BYC195" s="375"/>
      <c r="BYD195" s="375"/>
      <c r="BYE195" s="375"/>
      <c r="BYF195" s="375"/>
      <c r="BYG195" s="375"/>
      <c r="BYH195" s="375"/>
      <c r="BYI195" s="375"/>
      <c r="BYJ195" s="375"/>
      <c r="BYK195" s="376"/>
      <c r="BYL195" s="376"/>
      <c r="BYM195" s="376"/>
      <c r="BYN195" s="376"/>
      <c r="BYO195" s="376"/>
      <c r="BYP195" s="376"/>
      <c r="BYQ195" s="376"/>
      <c r="BYR195" s="376"/>
      <c r="BYS195" s="376"/>
      <c r="BYT195" s="376"/>
      <c r="BYU195" s="376"/>
      <c r="BYV195" s="376"/>
      <c r="BYW195" s="376"/>
      <c r="BYX195" s="376"/>
      <c r="BYY195" s="376"/>
      <c r="BYZ195" s="376"/>
      <c r="BZA195" s="376"/>
      <c r="BZB195" s="376"/>
      <c r="BZC195" s="376"/>
      <c r="BZD195" s="376"/>
      <c r="BZE195" s="376"/>
      <c r="BZF195" s="376"/>
      <c r="BZG195" s="376"/>
      <c r="BZH195" s="376"/>
      <c r="BZI195" s="377"/>
      <c r="BZJ195" s="377"/>
      <c r="BZK195" s="377"/>
      <c r="BZL195" s="377"/>
      <c r="BZM195" s="377"/>
      <c r="BZN195" s="376"/>
      <c r="BZO195" s="376"/>
      <c r="BZP195" s="377"/>
      <c r="BZQ195" s="377"/>
      <c r="BZR195" s="376"/>
      <c r="BZS195" s="376"/>
      <c r="BZT195" s="377"/>
      <c r="BZU195" s="377"/>
      <c r="BZV195" s="376"/>
      <c r="BZW195" s="376"/>
      <c r="BZX195" s="376"/>
      <c r="BZY195" s="376"/>
      <c r="BZZ195" s="376"/>
      <c r="CAA195" s="376"/>
      <c r="CAB195" s="376"/>
      <c r="CAC195" s="377"/>
      <c r="CAD195" s="377"/>
      <c r="CAE195" s="376"/>
      <c r="CAF195" s="376"/>
      <c r="CAG195" s="377"/>
      <c r="CAH195" s="377"/>
      <c r="CAI195" s="376"/>
      <c r="CAJ195" s="376"/>
      <c r="CAK195" s="376"/>
      <c r="CAL195" s="376"/>
      <c r="CAM195" s="376"/>
      <c r="CAN195" s="370"/>
      <c r="CAO195" s="396"/>
      <c r="CAP195" s="376"/>
      <c r="CAQ195" s="376"/>
      <c r="CAR195" s="376"/>
      <c r="CAS195" s="376"/>
      <c r="CAT195" s="376"/>
      <c r="CAU195" s="376"/>
      <c r="CAV195" s="376"/>
      <c r="CAW195" s="375"/>
      <c r="CAX195" s="375"/>
      <c r="CAY195" s="375"/>
      <c r="CAZ195" s="375"/>
      <c r="CBA195" s="375"/>
      <c r="CBB195" s="375"/>
      <c r="CBC195" s="375"/>
      <c r="CBD195" s="375"/>
      <c r="CBE195" s="375"/>
      <c r="CBF195" s="375"/>
      <c r="CBG195" s="375"/>
      <c r="CBH195" s="375"/>
      <c r="CBI195" s="375"/>
      <c r="CBJ195" s="375"/>
      <c r="CBK195" s="375"/>
      <c r="CBL195" s="375"/>
      <c r="CBM195" s="375"/>
      <c r="CBN195" s="375"/>
      <c r="CBO195" s="375"/>
      <c r="CBP195" s="375"/>
      <c r="CBQ195" s="375"/>
      <c r="CBR195" s="375"/>
      <c r="CBS195" s="375"/>
      <c r="CBT195" s="375"/>
      <c r="CBU195" s="375"/>
      <c r="CBV195" s="375"/>
      <c r="CBW195" s="375"/>
      <c r="CBX195" s="375"/>
      <c r="CBY195" s="375"/>
      <c r="CBZ195" s="375"/>
      <c r="CCA195" s="375"/>
      <c r="CCB195" s="375"/>
      <c r="CCC195" s="375"/>
      <c r="CCD195" s="375"/>
      <c r="CCE195" s="375"/>
      <c r="CCF195" s="375"/>
      <c r="CCG195" s="375"/>
      <c r="CCH195" s="375"/>
      <c r="CCI195" s="375"/>
      <c r="CCJ195" s="375"/>
      <c r="CCK195" s="375"/>
      <c r="CCL195" s="375"/>
      <c r="CCM195" s="375"/>
      <c r="CCN195" s="375"/>
      <c r="CCO195" s="376"/>
      <c r="CCP195" s="376"/>
      <c r="CCQ195" s="376"/>
      <c r="CCR195" s="376"/>
      <c r="CCS195" s="376"/>
      <c r="CCT195" s="376"/>
      <c r="CCU195" s="376"/>
      <c r="CCV195" s="376"/>
      <c r="CCW195" s="376"/>
      <c r="CCX195" s="376"/>
      <c r="CCY195" s="376"/>
      <c r="CCZ195" s="376"/>
      <c r="CDA195" s="376"/>
      <c r="CDB195" s="376"/>
      <c r="CDC195" s="376"/>
      <c r="CDD195" s="376"/>
      <c r="CDE195" s="376"/>
      <c r="CDF195" s="376"/>
      <c r="CDG195" s="376"/>
      <c r="CDH195" s="376"/>
      <c r="CDI195" s="376"/>
      <c r="CDJ195" s="376"/>
      <c r="CDK195" s="376"/>
      <c r="CDL195" s="376"/>
      <c r="CDM195" s="377"/>
      <c r="CDN195" s="377"/>
      <c r="CDO195" s="377"/>
      <c r="CDP195" s="377"/>
      <c r="CDQ195" s="377"/>
      <c r="CDR195" s="376"/>
      <c r="CDS195" s="376"/>
      <c r="CDT195" s="377"/>
      <c r="CDU195" s="377"/>
      <c r="CDV195" s="376"/>
      <c r="CDW195" s="376"/>
      <c r="CDX195" s="377"/>
      <c r="CDY195" s="377"/>
      <c r="CDZ195" s="376"/>
      <c r="CEA195" s="376"/>
      <c r="CEB195" s="376"/>
      <c r="CEC195" s="376"/>
      <c r="CED195" s="376"/>
      <c r="CEE195" s="376"/>
      <c r="CEF195" s="376"/>
      <c r="CEG195" s="377"/>
      <c r="CEH195" s="377"/>
      <c r="CEI195" s="376"/>
      <c r="CEJ195" s="376"/>
      <c r="CEK195" s="377"/>
      <c r="CEL195" s="377"/>
      <c r="CEM195" s="376"/>
      <c r="CEN195" s="376"/>
      <c r="CEO195" s="376"/>
      <c r="CEP195" s="376"/>
      <c r="CEQ195" s="376"/>
      <c r="CER195" s="370"/>
      <c r="CES195" s="396"/>
      <c r="CET195" s="376"/>
      <c r="CEU195" s="376"/>
      <c r="CEV195" s="376"/>
      <c r="CEW195" s="376"/>
      <c r="CEX195" s="376"/>
      <c r="CEY195" s="376"/>
      <c r="CEZ195" s="376"/>
      <c r="CFA195" s="375"/>
      <c r="CFB195" s="375"/>
      <c r="CFC195" s="375"/>
      <c r="CFD195" s="375"/>
      <c r="CFE195" s="375"/>
      <c r="CFF195" s="375"/>
      <c r="CFG195" s="375"/>
      <c r="CFH195" s="375"/>
      <c r="CFI195" s="375"/>
      <c r="CFJ195" s="375"/>
      <c r="CFK195" s="375"/>
      <c r="CFL195" s="375"/>
      <c r="CFM195" s="375"/>
      <c r="CFN195" s="375"/>
      <c r="CFO195" s="375"/>
      <c r="CFP195" s="375"/>
      <c r="CFQ195" s="375"/>
      <c r="CFR195" s="375"/>
      <c r="CFS195" s="375"/>
      <c r="CFT195" s="375"/>
      <c r="CFU195" s="375"/>
      <c r="CFV195" s="375"/>
      <c r="CFW195" s="375"/>
      <c r="CFX195" s="375"/>
      <c r="CFY195" s="375"/>
      <c r="CFZ195" s="375"/>
      <c r="CGA195" s="375"/>
      <c r="CGB195" s="375"/>
      <c r="CGC195" s="375"/>
      <c r="CGD195" s="375"/>
      <c r="CGE195" s="375"/>
      <c r="CGF195" s="375"/>
      <c r="CGG195" s="375"/>
      <c r="CGH195" s="375"/>
      <c r="CGI195" s="375"/>
      <c r="CGJ195" s="375"/>
      <c r="CGK195" s="375"/>
      <c r="CGL195" s="375"/>
      <c r="CGM195" s="375"/>
      <c r="CGN195" s="375"/>
      <c r="CGO195" s="375"/>
      <c r="CGP195" s="375"/>
      <c r="CGQ195" s="375"/>
      <c r="CGR195" s="375"/>
      <c r="CGS195" s="376"/>
      <c r="CGT195" s="376"/>
      <c r="CGU195" s="376"/>
      <c r="CGV195" s="376"/>
      <c r="CGW195" s="376"/>
      <c r="CGX195" s="376"/>
      <c r="CGY195" s="376"/>
      <c r="CGZ195" s="376"/>
      <c r="CHA195" s="376"/>
      <c r="CHB195" s="376"/>
      <c r="CHC195" s="376"/>
      <c r="CHD195" s="376"/>
      <c r="CHE195" s="376"/>
      <c r="CHF195" s="376"/>
      <c r="CHG195" s="376"/>
      <c r="CHH195" s="376"/>
      <c r="CHI195" s="376"/>
      <c r="CHJ195" s="376"/>
      <c r="CHK195" s="376"/>
      <c r="CHL195" s="376"/>
      <c r="CHM195" s="376"/>
      <c r="CHN195" s="376"/>
      <c r="CHO195" s="376"/>
      <c r="CHP195" s="376"/>
      <c r="CHQ195" s="377"/>
      <c r="CHR195" s="377"/>
      <c r="CHS195" s="377"/>
      <c r="CHT195" s="377"/>
      <c r="CHU195" s="377"/>
      <c r="CHV195" s="376"/>
      <c r="CHW195" s="376"/>
      <c r="CHX195" s="377"/>
      <c r="CHY195" s="377"/>
      <c r="CHZ195" s="376"/>
      <c r="CIA195" s="376"/>
      <c r="CIB195" s="377"/>
      <c r="CIC195" s="377"/>
      <c r="CID195" s="376"/>
      <c r="CIE195" s="376"/>
      <c r="CIF195" s="376"/>
      <c r="CIG195" s="376"/>
      <c r="CIH195" s="376"/>
      <c r="CII195" s="376"/>
      <c r="CIJ195" s="376"/>
      <c r="CIK195" s="377"/>
      <c r="CIL195" s="377"/>
      <c r="CIM195" s="376"/>
      <c r="CIN195" s="376"/>
      <c r="CIO195" s="377"/>
      <c r="CIP195" s="377"/>
      <c r="CIQ195" s="376"/>
      <c r="CIR195" s="376"/>
      <c r="CIS195" s="376"/>
      <c r="CIT195" s="376"/>
      <c r="CIU195" s="376"/>
      <c r="CIV195" s="370"/>
      <c r="CIW195" s="396"/>
      <c r="CIX195" s="376"/>
      <c r="CIY195" s="376"/>
      <c r="CIZ195" s="376"/>
      <c r="CJA195" s="376"/>
      <c r="CJB195" s="376"/>
      <c r="CJC195" s="376"/>
      <c r="CJD195" s="376"/>
      <c r="CJE195" s="375"/>
      <c r="CJF195" s="375"/>
      <c r="CJG195" s="375"/>
      <c r="CJH195" s="375"/>
      <c r="CJI195" s="375"/>
      <c r="CJJ195" s="375"/>
      <c r="CJK195" s="375"/>
      <c r="CJL195" s="375"/>
      <c r="CJM195" s="375"/>
      <c r="CJN195" s="375"/>
      <c r="CJO195" s="375"/>
      <c r="CJP195" s="375"/>
      <c r="CJQ195" s="375"/>
      <c r="CJR195" s="375"/>
      <c r="CJS195" s="375"/>
      <c r="CJT195" s="375"/>
      <c r="CJU195" s="375"/>
      <c r="CJV195" s="375"/>
      <c r="CJW195" s="375"/>
      <c r="CJX195" s="375"/>
      <c r="CJY195" s="375"/>
      <c r="CJZ195" s="375"/>
      <c r="CKA195" s="375"/>
      <c r="CKB195" s="375"/>
      <c r="CKC195" s="375"/>
      <c r="CKD195" s="375"/>
      <c r="CKE195" s="375"/>
      <c r="CKF195" s="375"/>
      <c r="CKG195" s="375"/>
      <c r="CKH195" s="375"/>
      <c r="CKI195" s="375"/>
      <c r="CKJ195" s="375"/>
      <c r="CKK195" s="375"/>
      <c r="CKL195" s="375"/>
      <c r="CKM195" s="375"/>
      <c r="CKN195" s="375"/>
      <c r="CKO195" s="375"/>
      <c r="CKP195" s="375"/>
      <c r="CKQ195" s="375"/>
      <c r="CKR195" s="375"/>
      <c r="CKS195" s="375"/>
      <c r="CKT195" s="375"/>
      <c r="CKU195" s="375"/>
      <c r="CKV195" s="375"/>
      <c r="CKW195" s="376"/>
      <c r="CKX195" s="376"/>
      <c r="CKY195" s="376"/>
      <c r="CKZ195" s="376"/>
      <c r="CLA195" s="376"/>
      <c r="CLB195" s="376"/>
      <c r="CLC195" s="376"/>
      <c r="CLD195" s="376"/>
      <c r="CLE195" s="376"/>
      <c r="CLF195" s="376"/>
      <c r="CLG195" s="376"/>
      <c r="CLH195" s="376"/>
      <c r="CLI195" s="376"/>
      <c r="CLJ195" s="376"/>
      <c r="CLK195" s="376"/>
      <c r="CLL195" s="376"/>
      <c r="CLM195" s="376"/>
      <c r="CLN195" s="376"/>
      <c r="CLO195" s="376"/>
      <c r="CLP195" s="376"/>
      <c r="CLQ195" s="376"/>
      <c r="CLR195" s="376"/>
      <c r="CLS195" s="376"/>
      <c r="CLT195" s="376"/>
      <c r="CLU195" s="377"/>
      <c r="CLV195" s="377"/>
      <c r="CLW195" s="377"/>
      <c r="CLX195" s="377"/>
      <c r="CLY195" s="377"/>
      <c r="CLZ195" s="376"/>
      <c r="CMA195" s="376"/>
      <c r="CMB195" s="377"/>
      <c r="CMC195" s="377"/>
      <c r="CMD195" s="376"/>
      <c r="CME195" s="376"/>
      <c r="CMF195" s="377"/>
      <c r="CMG195" s="377"/>
      <c r="CMH195" s="376"/>
      <c r="CMI195" s="376"/>
      <c r="CMJ195" s="376"/>
      <c r="CMK195" s="376"/>
      <c r="CML195" s="376"/>
      <c r="CMM195" s="376"/>
      <c r="CMN195" s="376"/>
      <c r="CMO195" s="377"/>
      <c r="CMP195" s="377"/>
      <c r="CMQ195" s="376"/>
      <c r="CMR195" s="376"/>
      <c r="CMS195" s="377"/>
      <c r="CMT195" s="377"/>
      <c r="CMU195" s="376"/>
      <c r="CMV195" s="376"/>
      <c r="CMW195" s="376"/>
      <c r="CMX195" s="376"/>
      <c r="CMY195" s="376"/>
      <c r="CMZ195" s="370"/>
      <c r="CNA195" s="396"/>
      <c r="CNB195" s="376"/>
      <c r="CNC195" s="376"/>
      <c r="CND195" s="376"/>
      <c r="CNE195" s="376"/>
      <c r="CNF195" s="376"/>
      <c r="CNG195" s="376"/>
      <c r="CNH195" s="376"/>
      <c r="CNI195" s="375"/>
      <c r="CNJ195" s="375"/>
      <c r="CNK195" s="375"/>
      <c r="CNL195" s="375"/>
      <c r="CNM195" s="375"/>
      <c r="CNN195" s="375"/>
      <c r="CNO195" s="375"/>
      <c r="CNP195" s="375"/>
      <c r="CNQ195" s="375"/>
      <c r="CNR195" s="375"/>
      <c r="CNS195" s="375"/>
      <c r="CNT195" s="375"/>
      <c r="CNU195" s="375"/>
      <c r="CNV195" s="375"/>
      <c r="CNW195" s="375"/>
      <c r="CNX195" s="375"/>
      <c r="CNY195" s="375"/>
      <c r="CNZ195" s="375"/>
      <c r="COA195" s="375"/>
      <c r="COB195" s="375"/>
      <c r="COC195" s="375"/>
      <c r="COD195" s="375"/>
      <c r="COE195" s="375"/>
      <c r="COF195" s="375"/>
      <c r="COG195" s="375"/>
      <c r="COH195" s="375"/>
      <c r="COI195" s="375"/>
      <c r="COJ195" s="375"/>
      <c r="COK195" s="375"/>
      <c r="COL195" s="375"/>
      <c r="COM195" s="375"/>
      <c r="CON195" s="375"/>
      <c r="COO195" s="375"/>
      <c r="COP195" s="375"/>
      <c r="COQ195" s="375"/>
      <c r="COR195" s="375"/>
      <c r="COS195" s="375"/>
      <c r="COT195" s="375"/>
      <c r="COU195" s="375"/>
      <c r="COV195" s="375"/>
      <c r="COW195" s="375"/>
      <c r="COX195" s="375"/>
      <c r="COY195" s="375"/>
      <c r="COZ195" s="375"/>
      <c r="CPA195" s="376"/>
      <c r="CPB195" s="376"/>
      <c r="CPC195" s="376"/>
      <c r="CPD195" s="376"/>
      <c r="CPE195" s="376"/>
      <c r="CPF195" s="376"/>
      <c r="CPG195" s="376"/>
      <c r="CPH195" s="376"/>
      <c r="CPI195" s="376"/>
      <c r="CPJ195" s="376"/>
      <c r="CPK195" s="376"/>
      <c r="CPL195" s="376"/>
      <c r="CPM195" s="376"/>
      <c r="CPN195" s="376"/>
      <c r="CPO195" s="376"/>
      <c r="CPP195" s="376"/>
      <c r="CPQ195" s="376"/>
      <c r="CPR195" s="376"/>
      <c r="CPS195" s="376"/>
      <c r="CPT195" s="376"/>
      <c r="CPU195" s="376"/>
      <c r="CPV195" s="376"/>
      <c r="CPW195" s="376"/>
      <c r="CPX195" s="376"/>
      <c r="CPY195" s="377"/>
      <c r="CPZ195" s="377"/>
      <c r="CQA195" s="377"/>
      <c r="CQB195" s="377"/>
      <c r="CQC195" s="377"/>
      <c r="CQD195" s="376"/>
      <c r="CQE195" s="376"/>
      <c r="CQF195" s="377"/>
      <c r="CQG195" s="377"/>
      <c r="CQH195" s="376"/>
      <c r="CQI195" s="376"/>
      <c r="CQJ195" s="377"/>
      <c r="CQK195" s="377"/>
      <c r="CQL195" s="376"/>
      <c r="CQM195" s="376"/>
      <c r="CQN195" s="376"/>
      <c r="CQO195" s="376"/>
      <c r="CQP195" s="376"/>
      <c r="CQQ195" s="376"/>
      <c r="CQR195" s="376"/>
      <c r="CQS195" s="377"/>
      <c r="CQT195" s="377"/>
      <c r="CQU195" s="376"/>
      <c r="CQV195" s="376"/>
      <c r="CQW195" s="377"/>
      <c r="CQX195" s="377"/>
      <c r="CQY195" s="376"/>
      <c r="CQZ195" s="376"/>
      <c r="CRA195" s="376"/>
      <c r="CRB195" s="376"/>
      <c r="CRC195" s="376"/>
      <c r="CRD195" s="370"/>
      <c r="CRE195" s="396"/>
      <c r="CRF195" s="376"/>
      <c r="CRG195" s="376"/>
      <c r="CRH195" s="376"/>
      <c r="CRI195" s="376"/>
      <c r="CRJ195" s="376"/>
      <c r="CRK195" s="376"/>
      <c r="CRL195" s="376"/>
      <c r="CRM195" s="375"/>
      <c r="CRN195" s="375"/>
      <c r="CRO195" s="375"/>
      <c r="CRP195" s="375"/>
      <c r="CRQ195" s="375"/>
      <c r="CRR195" s="375"/>
      <c r="CRS195" s="375"/>
      <c r="CRT195" s="375"/>
      <c r="CRU195" s="375"/>
      <c r="CRV195" s="375"/>
      <c r="CRW195" s="375"/>
      <c r="CRX195" s="375"/>
      <c r="CRY195" s="375"/>
      <c r="CRZ195" s="375"/>
      <c r="CSA195" s="375"/>
      <c r="CSB195" s="375"/>
      <c r="CSC195" s="375"/>
      <c r="CSD195" s="375"/>
      <c r="CSE195" s="375"/>
      <c r="CSF195" s="375"/>
      <c r="CSG195" s="375"/>
      <c r="CSH195" s="375"/>
      <c r="CSI195" s="375"/>
      <c r="CSJ195" s="375"/>
      <c r="CSK195" s="375"/>
      <c r="CSL195" s="375"/>
      <c r="CSM195" s="375"/>
      <c r="CSN195" s="375"/>
      <c r="CSO195" s="375"/>
      <c r="CSP195" s="375"/>
      <c r="CSQ195" s="375"/>
      <c r="CSR195" s="375"/>
      <c r="CSS195" s="375"/>
      <c r="CST195" s="375"/>
      <c r="CSU195" s="375"/>
      <c r="CSV195" s="375"/>
      <c r="CSW195" s="375"/>
      <c r="CSX195" s="375"/>
      <c r="CSY195" s="375"/>
      <c r="CSZ195" s="375"/>
      <c r="CTA195" s="375"/>
      <c r="CTB195" s="375"/>
      <c r="CTC195" s="375"/>
      <c r="CTD195" s="375"/>
      <c r="CTE195" s="376"/>
      <c r="CTF195" s="376"/>
      <c r="CTG195" s="376"/>
      <c r="CTH195" s="376"/>
      <c r="CTI195" s="376"/>
      <c r="CTJ195" s="376"/>
      <c r="CTK195" s="376"/>
      <c r="CTL195" s="376"/>
      <c r="CTM195" s="376"/>
      <c r="CTN195" s="376"/>
      <c r="CTO195" s="376"/>
      <c r="CTP195" s="376"/>
      <c r="CTQ195" s="376"/>
      <c r="CTR195" s="376"/>
      <c r="CTS195" s="376"/>
      <c r="CTT195" s="376"/>
      <c r="CTU195" s="376"/>
      <c r="CTV195" s="376"/>
      <c r="CTW195" s="376"/>
      <c r="CTX195" s="376"/>
      <c r="CTY195" s="376"/>
      <c r="CTZ195" s="376"/>
      <c r="CUA195" s="376"/>
      <c r="CUB195" s="376"/>
      <c r="CUC195" s="377"/>
      <c r="CUD195" s="377"/>
      <c r="CUE195" s="377"/>
      <c r="CUF195" s="377"/>
      <c r="CUG195" s="377"/>
      <c r="CUH195" s="376"/>
      <c r="CUI195" s="376"/>
      <c r="CUJ195" s="377"/>
      <c r="CUK195" s="377"/>
      <c r="CUL195" s="376"/>
      <c r="CUM195" s="376"/>
      <c r="CUN195" s="377"/>
      <c r="CUO195" s="377"/>
      <c r="CUP195" s="376"/>
      <c r="CUQ195" s="376"/>
      <c r="CUR195" s="376"/>
      <c r="CUS195" s="376"/>
      <c r="CUT195" s="376"/>
      <c r="CUU195" s="376"/>
      <c r="CUV195" s="376"/>
      <c r="CUW195" s="377"/>
      <c r="CUX195" s="377"/>
      <c r="CUY195" s="376"/>
      <c r="CUZ195" s="376"/>
      <c r="CVA195" s="377"/>
      <c r="CVB195" s="377"/>
      <c r="CVC195" s="376"/>
      <c r="CVD195" s="376"/>
      <c r="CVE195" s="376"/>
      <c r="CVF195" s="376"/>
      <c r="CVG195" s="376"/>
      <c r="CVH195" s="370"/>
      <c r="CVI195" s="396"/>
      <c r="CVJ195" s="376"/>
      <c r="CVK195" s="376"/>
      <c r="CVL195" s="376"/>
      <c r="CVM195" s="376"/>
      <c r="CVN195" s="376"/>
      <c r="CVO195" s="376"/>
      <c r="CVP195" s="376"/>
      <c r="CVQ195" s="375"/>
      <c r="CVR195" s="375"/>
      <c r="CVS195" s="375"/>
      <c r="CVT195" s="375"/>
      <c r="CVU195" s="375"/>
      <c r="CVV195" s="375"/>
      <c r="CVW195" s="375"/>
      <c r="CVX195" s="375"/>
      <c r="CVY195" s="375"/>
      <c r="CVZ195" s="375"/>
      <c r="CWA195" s="375"/>
      <c r="CWB195" s="375"/>
      <c r="CWC195" s="375"/>
      <c r="CWD195" s="375"/>
      <c r="CWE195" s="375"/>
      <c r="CWF195" s="375"/>
      <c r="CWG195" s="375"/>
      <c r="CWH195" s="375"/>
      <c r="CWI195" s="375"/>
      <c r="CWJ195" s="375"/>
      <c r="CWK195" s="375"/>
      <c r="CWL195" s="375"/>
      <c r="CWM195" s="375"/>
      <c r="CWN195" s="375"/>
      <c r="CWO195" s="375"/>
      <c r="CWP195" s="375"/>
      <c r="CWQ195" s="375"/>
      <c r="CWR195" s="375"/>
      <c r="CWS195" s="375"/>
      <c r="CWT195" s="375"/>
      <c r="CWU195" s="375"/>
      <c r="CWV195" s="375"/>
      <c r="CWW195" s="375"/>
      <c r="CWX195" s="375"/>
      <c r="CWY195" s="375"/>
      <c r="CWZ195" s="375"/>
      <c r="CXA195" s="375"/>
      <c r="CXB195" s="375"/>
      <c r="CXC195" s="375"/>
      <c r="CXD195" s="375"/>
      <c r="CXE195" s="375"/>
      <c r="CXF195" s="375"/>
      <c r="CXG195" s="375"/>
      <c r="CXH195" s="375"/>
      <c r="CXI195" s="376"/>
      <c r="CXJ195" s="376"/>
      <c r="CXK195" s="376"/>
      <c r="CXL195" s="376"/>
      <c r="CXM195" s="376"/>
      <c r="CXN195" s="376"/>
      <c r="CXO195" s="376"/>
      <c r="CXP195" s="376"/>
      <c r="CXQ195" s="376"/>
      <c r="CXR195" s="376"/>
      <c r="CXS195" s="376"/>
      <c r="CXT195" s="376"/>
      <c r="CXU195" s="376"/>
      <c r="CXV195" s="376"/>
      <c r="CXW195" s="376"/>
      <c r="CXX195" s="376"/>
      <c r="CXY195" s="376"/>
      <c r="CXZ195" s="376"/>
      <c r="CYA195" s="376"/>
      <c r="CYB195" s="376"/>
      <c r="CYC195" s="376"/>
      <c r="CYD195" s="376"/>
      <c r="CYE195" s="376"/>
      <c r="CYF195" s="376"/>
      <c r="CYG195" s="377"/>
      <c r="CYH195" s="377"/>
      <c r="CYI195" s="377"/>
      <c r="CYJ195" s="377"/>
      <c r="CYK195" s="377"/>
      <c r="CYL195" s="376"/>
      <c r="CYM195" s="376"/>
      <c r="CYN195" s="377"/>
      <c r="CYO195" s="377"/>
      <c r="CYP195" s="376"/>
      <c r="CYQ195" s="376"/>
      <c r="CYR195" s="377"/>
      <c r="CYS195" s="377"/>
      <c r="CYT195" s="376"/>
      <c r="CYU195" s="376"/>
      <c r="CYV195" s="376"/>
      <c r="CYW195" s="376"/>
      <c r="CYX195" s="376"/>
      <c r="CYY195" s="376"/>
      <c r="CYZ195" s="376"/>
      <c r="CZA195" s="377"/>
      <c r="CZB195" s="377"/>
      <c r="CZC195" s="376"/>
      <c r="CZD195" s="376"/>
      <c r="CZE195" s="377"/>
      <c r="CZF195" s="377"/>
      <c r="CZG195" s="376"/>
      <c r="CZH195" s="376"/>
      <c r="CZI195" s="376"/>
      <c r="CZJ195" s="376"/>
      <c r="CZK195" s="376"/>
      <c r="CZL195" s="370"/>
      <c r="CZM195" s="396"/>
      <c r="CZN195" s="376"/>
      <c r="CZO195" s="376"/>
      <c r="CZP195" s="376"/>
      <c r="CZQ195" s="376"/>
      <c r="CZR195" s="376"/>
      <c r="CZS195" s="376"/>
      <c r="CZT195" s="376"/>
      <c r="CZU195" s="375"/>
      <c r="CZV195" s="375"/>
      <c r="CZW195" s="375"/>
      <c r="CZX195" s="375"/>
      <c r="CZY195" s="375"/>
      <c r="CZZ195" s="375"/>
      <c r="DAA195" s="375"/>
      <c r="DAB195" s="375"/>
      <c r="DAC195" s="375"/>
      <c r="DAD195" s="375"/>
      <c r="DAE195" s="375"/>
      <c r="DAF195" s="375"/>
      <c r="DAG195" s="375"/>
      <c r="DAH195" s="375"/>
      <c r="DAI195" s="375"/>
      <c r="DAJ195" s="375"/>
      <c r="DAK195" s="375"/>
      <c r="DAL195" s="375"/>
      <c r="DAM195" s="375"/>
      <c r="DAN195" s="375"/>
      <c r="DAO195" s="375"/>
      <c r="DAP195" s="375"/>
      <c r="DAQ195" s="375"/>
      <c r="DAR195" s="375"/>
      <c r="DAS195" s="375"/>
      <c r="DAT195" s="375"/>
      <c r="DAU195" s="375"/>
      <c r="DAV195" s="375"/>
      <c r="DAW195" s="375"/>
      <c r="DAX195" s="375"/>
      <c r="DAY195" s="375"/>
      <c r="DAZ195" s="375"/>
      <c r="DBA195" s="375"/>
      <c r="DBB195" s="375"/>
      <c r="DBC195" s="375"/>
      <c r="DBD195" s="375"/>
      <c r="DBE195" s="375"/>
      <c r="DBF195" s="375"/>
      <c r="DBG195" s="375"/>
      <c r="DBH195" s="375"/>
      <c r="DBI195" s="375"/>
      <c r="DBJ195" s="375"/>
      <c r="DBK195" s="375"/>
      <c r="DBL195" s="375"/>
      <c r="DBM195" s="376"/>
      <c r="DBN195" s="376"/>
      <c r="DBO195" s="376"/>
      <c r="DBP195" s="376"/>
      <c r="DBQ195" s="376"/>
      <c r="DBR195" s="376"/>
      <c r="DBS195" s="376"/>
      <c r="DBT195" s="376"/>
      <c r="DBU195" s="376"/>
      <c r="DBV195" s="376"/>
      <c r="DBW195" s="376"/>
      <c r="DBX195" s="376"/>
      <c r="DBY195" s="376"/>
      <c r="DBZ195" s="376"/>
      <c r="DCA195" s="376"/>
      <c r="DCB195" s="376"/>
      <c r="DCC195" s="376"/>
      <c r="DCD195" s="376"/>
      <c r="DCE195" s="376"/>
      <c r="DCF195" s="376"/>
      <c r="DCG195" s="376"/>
      <c r="DCH195" s="376"/>
      <c r="DCI195" s="376"/>
      <c r="DCJ195" s="376"/>
      <c r="DCK195" s="377"/>
      <c r="DCL195" s="377"/>
      <c r="DCM195" s="377"/>
      <c r="DCN195" s="377"/>
      <c r="DCO195" s="377"/>
      <c r="DCP195" s="376"/>
      <c r="DCQ195" s="376"/>
      <c r="DCR195" s="377"/>
      <c r="DCS195" s="377"/>
      <c r="DCT195" s="376"/>
      <c r="DCU195" s="376"/>
      <c r="DCV195" s="377"/>
      <c r="DCW195" s="377"/>
      <c r="DCX195" s="376"/>
      <c r="DCY195" s="376"/>
      <c r="DCZ195" s="376"/>
      <c r="DDA195" s="376"/>
      <c r="DDB195" s="376"/>
      <c r="DDC195" s="376"/>
      <c r="DDD195" s="376"/>
      <c r="DDE195" s="377"/>
      <c r="DDF195" s="377"/>
      <c r="DDG195" s="376"/>
      <c r="DDH195" s="376"/>
      <c r="DDI195" s="377"/>
      <c r="DDJ195" s="377"/>
      <c r="DDK195" s="376"/>
      <c r="DDL195" s="376"/>
      <c r="DDM195" s="376"/>
      <c r="DDN195" s="376"/>
      <c r="DDO195" s="376"/>
      <c r="DDP195" s="370"/>
      <c r="DDQ195" s="396"/>
      <c r="DDR195" s="376"/>
      <c r="DDS195" s="376"/>
      <c r="DDT195" s="376"/>
      <c r="DDU195" s="376"/>
      <c r="DDV195" s="376"/>
      <c r="DDW195" s="376"/>
      <c r="DDX195" s="376"/>
      <c r="DDY195" s="375"/>
      <c r="DDZ195" s="375"/>
      <c r="DEA195" s="375"/>
      <c r="DEB195" s="375"/>
      <c r="DEC195" s="375"/>
      <c r="DED195" s="375"/>
      <c r="DEE195" s="375"/>
      <c r="DEF195" s="375"/>
      <c r="DEG195" s="375"/>
      <c r="DEH195" s="375"/>
      <c r="DEI195" s="375"/>
      <c r="DEJ195" s="375"/>
      <c r="DEK195" s="375"/>
      <c r="DEL195" s="375"/>
      <c r="DEM195" s="375"/>
      <c r="DEN195" s="375"/>
      <c r="DEO195" s="375"/>
      <c r="DEP195" s="375"/>
      <c r="DEQ195" s="375"/>
      <c r="DER195" s="375"/>
      <c r="DES195" s="375"/>
      <c r="DET195" s="375"/>
      <c r="DEU195" s="375"/>
      <c r="DEV195" s="375"/>
      <c r="DEW195" s="375"/>
      <c r="DEX195" s="375"/>
      <c r="DEY195" s="375"/>
      <c r="DEZ195" s="375"/>
      <c r="DFA195" s="375"/>
      <c r="DFB195" s="375"/>
      <c r="DFC195" s="375"/>
      <c r="DFD195" s="375"/>
      <c r="DFE195" s="375"/>
      <c r="DFF195" s="375"/>
      <c r="DFG195" s="375"/>
      <c r="DFH195" s="375"/>
      <c r="DFI195" s="375"/>
      <c r="DFJ195" s="375"/>
      <c r="DFK195" s="375"/>
      <c r="DFL195" s="375"/>
      <c r="DFM195" s="375"/>
      <c r="DFN195" s="375"/>
      <c r="DFO195" s="375"/>
      <c r="DFP195" s="375"/>
      <c r="DFQ195" s="376"/>
      <c r="DFR195" s="376"/>
      <c r="DFS195" s="376"/>
      <c r="DFT195" s="376"/>
      <c r="DFU195" s="376"/>
      <c r="DFV195" s="376"/>
      <c r="DFW195" s="376"/>
      <c r="DFX195" s="376"/>
      <c r="DFY195" s="376"/>
      <c r="DFZ195" s="376"/>
      <c r="DGA195" s="376"/>
      <c r="DGB195" s="376"/>
      <c r="DGC195" s="376"/>
      <c r="DGD195" s="376"/>
      <c r="DGE195" s="376"/>
      <c r="DGF195" s="376"/>
      <c r="DGG195" s="376"/>
      <c r="DGH195" s="376"/>
      <c r="DGI195" s="376"/>
      <c r="DGJ195" s="376"/>
      <c r="DGK195" s="376"/>
      <c r="DGL195" s="376"/>
      <c r="DGM195" s="376"/>
      <c r="DGN195" s="376"/>
      <c r="DGO195" s="377"/>
      <c r="DGP195" s="377"/>
      <c r="DGQ195" s="377"/>
      <c r="DGR195" s="377"/>
      <c r="DGS195" s="377"/>
      <c r="DGT195" s="376"/>
      <c r="DGU195" s="376"/>
      <c r="DGV195" s="377"/>
      <c r="DGW195" s="377"/>
      <c r="DGX195" s="376"/>
      <c r="DGY195" s="376"/>
      <c r="DGZ195" s="377"/>
      <c r="DHA195" s="377"/>
      <c r="DHB195" s="376"/>
      <c r="DHC195" s="376"/>
      <c r="DHD195" s="376"/>
      <c r="DHE195" s="376"/>
      <c r="DHF195" s="376"/>
      <c r="DHG195" s="376"/>
      <c r="DHH195" s="376"/>
      <c r="DHI195" s="377"/>
      <c r="DHJ195" s="377"/>
      <c r="DHK195" s="376"/>
      <c r="DHL195" s="376"/>
      <c r="DHM195" s="377"/>
      <c r="DHN195" s="377"/>
      <c r="DHO195" s="376"/>
      <c r="DHP195" s="376"/>
      <c r="DHQ195" s="376"/>
      <c r="DHR195" s="376"/>
      <c r="DHS195" s="376"/>
      <c r="DHT195" s="370"/>
      <c r="DHU195" s="396"/>
      <c r="DHV195" s="376"/>
      <c r="DHW195" s="376"/>
      <c r="DHX195" s="376"/>
      <c r="DHY195" s="376"/>
      <c r="DHZ195" s="376"/>
      <c r="DIA195" s="376"/>
      <c r="DIB195" s="376"/>
      <c r="DIC195" s="375"/>
      <c r="DID195" s="375"/>
      <c r="DIE195" s="375"/>
      <c r="DIF195" s="375"/>
      <c r="DIG195" s="375"/>
      <c r="DIH195" s="375"/>
      <c r="DII195" s="375"/>
      <c r="DIJ195" s="375"/>
      <c r="DIK195" s="375"/>
      <c r="DIL195" s="375"/>
      <c r="DIM195" s="375"/>
      <c r="DIN195" s="375"/>
      <c r="DIO195" s="375"/>
      <c r="DIP195" s="375"/>
      <c r="DIQ195" s="375"/>
      <c r="DIR195" s="375"/>
      <c r="DIS195" s="375"/>
      <c r="DIT195" s="375"/>
      <c r="DIU195" s="375"/>
      <c r="DIV195" s="375"/>
      <c r="DIW195" s="375"/>
      <c r="DIX195" s="375"/>
      <c r="DIY195" s="375"/>
      <c r="DIZ195" s="375"/>
      <c r="DJA195" s="375"/>
      <c r="DJB195" s="375"/>
      <c r="DJC195" s="375"/>
      <c r="DJD195" s="375"/>
      <c r="DJE195" s="375"/>
      <c r="DJF195" s="375"/>
      <c r="DJG195" s="375"/>
      <c r="DJH195" s="375"/>
      <c r="DJI195" s="375"/>
      <c r="DJJ195" s="375"/>
      <c r="DJK195" s="375"/>
      <c r="DJL195" s="375"/>
      <c r="DJM195" s="375"/>
      <c r="DJN195" s="375"/>
      <c r="DJO195" s="375"/>
      <c r="DJP195" s="375"/>
      <c r="DJQ195" s="375"/>
      <c r="DJR195" s="375"/>
      <c r="DJS195" s="375"/>
      <c r="DJT195" s="375"/>
      <c r="DJU195" s="376"/>
      <c r="DJV195" s="376"/>
      <c r="DJW195" s="376"/>
      <c r="DJX195" s="376"/>
      <c r="DJY195" s="376"/>
      <c r="DJZ195" s="376"/>
      <c r="DKA195" s="376"/>
      <c r="DKB195" s="376"/>
      <c r="DKC195" s="376"/>
      <c r="DKD195" s="376"/>
      <c r="DKE195" s="376"/>
      <c r="DKF195" s="376"/>
      <c r="DKG195" s="376"/>
      <c r="DKH195" s="376"/>
      <c r="DKI195" s="376"/>
      <c r="DKJ195" s="376"/>
      <c r="DKK195" s="376"/>
      <c r="DKL195" s="376"/>
      <c r="DKM195" s="376"/>
      <c r="DKN195" s="376"/>
      <c r="DKO195" s="376"/>
      <c r="DKP195" s="376"/>
      <c r="DKQ195" s="376"/>
      <c r="DKR195" s="376"/>
      <c r="DKS195" s="377"/>
      <c r="DKT195" s="377"/>
      <c r="DKU195" s="377"/>
      <c r="DKV195" s="377"/>
      <c r="DKW195" s="377"/>
      <c r="DKX195" s="376"/>
      <c r="DKY195" s="376"/>
      <c r="DKZ195" s="377"/>
      <c r="DLA195" s="377"/>
      <c r="DLB195" s="376"/>
      <c r="DLC195" s="376"/>
      <c r="DLD195" s="377"/>
      <c r="DLE195" s="377"/>
      <c r="DLF195" s="376"/>
      <c r="DLG195" s="376"/>
      <c r="DLH195" s="376"/>
      <c r="DLI195" s="376"/>
      <c r="DLJ195" s="376"/>
      <c r="DLK195" s="376"/>
      <c r="DLL195" s="376"/>
      <c r="DLM195" s="377"/>
      <c r="DLN195" s="377"/>
      <c r="DLO195" s="376"/>
      <c r="DLP195" s="376"/>
      <c r="DLQ195" s="377"/>
      <c r="DLR195" s="377"/>
      <c r="DLS195" s="376"/>
      <c r="DLT195" s="376"/>
      <c r="DLU195" s="376"/>
      <c r="DLV195" s="376"/>
      <c r="DLW195" s="376"/>
      <c r="DLX195" s="370"/>
      <c r="DLY195" s="396"/>
      <c r="DLZ195" s="376"/>
      <c r="DMA195" s="376"/>
      <c r="DMB195" s="376"/>
      <c r="DMC195" s="376"/>
      <c r="DMD195" s="376"/>
      <c r="DME195" s="376"/>
      <c r="DMF195" s="376"/>
      <c r="DMG195" s="375"/>
      <c r="DMH195" s="375"/>
      <c r="DMI195" s="375"/>
      <c r="DMJ195" s="375"/>
      <c r="DMK195" s="375"/>
      <c r="DML195" s="375"/>
      <c r="DMM195" s="375"/>
      <c r="DMN195" s="375"/>
      <c r="DMO195" s="375"/>
      <c r="DMP195" s="375"/>
      <c r="DMQ195" s="375"/>
      <c r="DMR195" s="375"/>
      <c r="DMS195" s="375"/>
      <c r="DMT195" s="375"/>
      <c r="DMU195" s="375"/>
      <c r="DMV195" s="375"/>
      <c r="DMW195" s="375"/>
      <c r="DMX195" s="375"/>
      <c r="DMY195" s="375"/>
      <c r="DMZ195" s="375"/>
      <c r="DNA195" s="375"/>
      <c r="DNB195" s="375"/>
      <c r="DNC195" s="375"/>
      <c r="DND195" s="375"/>
      <c r="DNE195" s="375"/>
      <c r="DNF195" s="375"/>
      <c r="DNG195" s="375"/>
      <c r="DNH195" s="375"/>
      <c r="DNI195" s="375"/>
      <c r="DNJ195" s="375"/>
      <c r="DNK195" s="375"/>
      <c r="DNL195" s="375"/>
      <c r="DNM195" s="375"/>
      <c r="DNN195" s="375"/>
      <c r="DNO195" s="375"/>
      <c r="DNP195" s="375"/>
      <c r="DNQ195" s="375"/>
      <c r="DNR195" s="375"/>
      <c r="DNS195" s="375"/>
      <c r="DNT195" s="375"/>
      <c r="DNU195" s="375"/>
      <c r="DNV195" s="375"/>
      <c r="DNW195" s="375"/>
      <c r="DNX195" s="375"/>
      <c r="DNY195" s="376"/>
      <c r="DNZ195" s="376"/>
      <c r="DOA195" s="376"/>
      <c r="DOB195" s="376"/>
      <c r="DOC195" s="376"/>
      <c r="DOD195" s="376"/>
      <c r="DOE195" s="376"/>
      <c r="DOF195" s="376"/>
      <c r="DOG195" s="376"/>
      <c r="DOH195" s="376"/>
      <c r="DOI195" s="376"/>
      <c r="DOJ195" s="376"/>
      <c r="DOK195" s="376"/>
      <c r="DOL195" s="376"/>
      <c r="DOM195" s="376"/>
      <c r="DON195" s="376"/>
      <c r="DOO195" s="376"/>
      <c r="DOP195" s="376"/>
      <c r="DOQ195" s="376"/>
      <c r="DOR195" s="376"/>
      <c r="DOS195" s="376"/>
      <c r="DOT195" s="376"/>
      <c r="DOU195" s="376"/>
      <c r="DOV195" s="376"/>
      <c r="DOW195" s="377"/>
      <c r="DOX195" s="377"/>
      <c r="DOY195" s="377"/>
      <c r="DOZ195" s="377"/>
      <c r="DPA195" s="377"/>
      <c r="DPB195" s="376"/>
      <c r="DPC195" s="376"/>
      <c r="DPD195" s="377"/>
      <c r="DPE195" s="377"/>
      <c r="DPF195" s="376"/>
      <c r="DPG195" s="376"/>
      <c r="DPH195" s="377"/>
      <c r="DPI195" s="377"/>
      <c r="DPJ195" s="376"/>
      <c r="DPK195" s="376"/>
      <c r="DPL195" s="376"/>
      <c r="DPM195" s="376"/>
      <c r="DPN195" s="376"/>
      <c r="DPO195" s="376"/>
      <c r="DPP195" s="376"/>
      <c r="DPQ195" s="377"/>
      <c r="DPR195" s="377"/>
      <c r="DPS195" s="376"/>
      <c r="DPT195" s="376"/>
      <c r="DPU195" s="377"/>
      <c r="DPV195" s="377"/>
      <c r="DPW195" s="376"/>
      <c r="DPX195" s="376"/>
      <c r="DPY195" s="376"/>
      <c r="DPZ195" s="376"/>
      <c r="DQA195" s="376"/>
      <c r="DQB195" s="370"/>
      <c r="DQC195" s="396"/>
      <c r="DQD195" s="376"/>
      <c r="DQE195" s="376"/>
      <c r="DQF195" s="376"/>
      <c r="DQG195" s="376"/>
      <c r="DQH195" s="376"/>
      <c r="DQI195" s="376"/>
      <c r="DQJ195" s="376"/>
      <c r="DQK195" s="375"/>
      <c r="DQL195" s="375"/>
      <c r="DQM195" s="375"/>
      <c r="DQN195" s="375"/>
      <c r="DQO195" s="375"/>
      <c r="DQP195" s="375"/>
      <c r="DQQ195" s="375"/>
      <c r="DQR195" s="375"/>
      <c r="DQS195" s="375"/>
      <c r="DQT195" s="375"/>
      <c r="DQU195" s="375"/>
      <c r="DQV195" s="375"/>
      <c r="DQW195" s="375"/>
      <c r="DQX195" s="375"/>
      <c r="DQY195" s="375"/>
      <c r="DQZ195" s="375"/>
      <c r="DRA195" s="375"/>
      <c r="DRB195" s="375"/>
      <c r="DRC195" s="375"/>
      <c r="DRD195" s="375"/>
      <c r="DRE195" s="375"/>
      <c r="DRF195" s="375"/>
      <c r="DRG195" s="375"/>
      <c r="DRH195" s="375"/>
      <c r="DRI195" s="375"/>
      <c r="DRJ195" s="375"/>
      <c r="DRK195" s="375"/>
      <c r="DRL195" s="375"/>
      <c r="DRM195" s="375"/>
      <c r="DRN195" s="375"/>
      <c r="DRO195" s="375"/>
      <c r="DRP195" s="375"/>
      <c r="DRQ195" s="375"/>
      <c r="DRR195" s="375"/>
      <c r="DRS195" s="375"/>
      <c r="DRT195" s="375"/>
      <c r="DRU195" s="375"/>
      <c r="DRV195" s="375"/>
      <c r="DRW195" s="375"/>
      <c r="DRX195" s="375"/>
      <c r="DRY195" s="375"/>
      <c r="DRZ195" s="375"/>
      <c r="DSA195" s="375"/>
      <c r="DSB195" s="375"/>
      <c r="DSC195" s="376"/>
      <c r="DSD195" s="376"/>
      <c r="DSE195" s="376"/>
      <c r="DSF195" s="376"/>
      <c r="DSG195" s="376"/>
      <c r="DSH195" s="376"/>
      <c r="DSI195" s="376"/>
      <c r="DSJ195" s="376"/>
      <c r="DSK195" s="376"/>
      <c r="DSL195" s="376"/>
      <c r="DSM195" s="376"/>
      <c r="DSN195" s="376"/>
      <c r="DSO195" s="376"/>
      <c r="DSP195" s="376"/>
      <c r="DSQ195" s="376"/>
      <c r="DSR195" s="376"/>
      <c r="DSS195" s="376"/>
      <c r="DST195" s="376"/>
      <c r="DSU195" s="376"/>
      <c r="DSV195" s="376"/>
      <c r="DSW195" s="376"/>
      <c r="DSX195" s="376"/>
      <c r="DSY195" s="376"/>
      <c r="DSZ195" s="376"/>
      <c r="DTA195" s="377"/>
      <c r="DTB195" s="377"/>
      <c r="DTC195" s="377"/>
      <c r="DTD195" s="377"/>
      <c r="DTE195" s="377"/>
      <c r="DTF195" s="376"/>
      <c r="DTG195" s="376"/>
      <c r="DTH195" s="377"/>
      <c r="DTI195" s="377"/>
      <c r="DTJ195" s="376"/>
      <c r="DTK195" s="376"/>
      <c r="DTL195" s="377"/>
      <c r="DTM195" s="377"/>
      <c r="DTN195" s="376"/>
      <c r="DTO195" s="376"/>
      <c r="DTP195" s="376"/>
      <c r="DTQ195" s="376"/>
      <c r="DTR195" s="376"/>
      <c r="DTS195" s="376"/>
      <c r="DTT195" s="376"/>
      <c r="DTU195" s="377"/>
      <c r="DTV195" s="377"/>
      <c r="DTW195" s="376"/>
      <c r="DTX195" s="376"/>
      <c r="DTY195" s="377"/>
      <c r="DTZ195" s="377"/>
      <c r="DUA195" s="376"/>
      <c r="DUB195" s="376"/>
      <c r="DUC195" s="376"/>
      <c r="DUD195" s="376"/>
      <c r="DUE195" s="376"/>
      <c r="DUF195" s="370"/>
      <c r="DUG195" s="396"/>
      <c r="DUH195" s="376"/>
      <c r="DUI195" s="376"/>
      <c r="DUJ195" s="376"/>
      <c r="DUK195" s="376"/>
      <c r="DUL195" s="376"/>
      <c r="DUM195" s="376"/>
      <c r="DUN195" s="376"/>
      <c r="DUO195" s="375"/>
      <c r="DUP195" s="375"/>
      <c r="DUQ195" s="375"/>
      <c r="DUR195" s="375"/>
      <c r="DUS195" s="375"/>
      <c r="DUT195" s="375"/>
      <c r="DUU195" s="375"/>
      <c r="DUV195" s="375"/>
      <c r="DUW195" s="375"/>
      <c r="DUX195" s="375"/>
      <c r="DUY195" s="375"/>
      <c r="DUZ195" s="375"/>
      <c r="DVA195" s="375"/>
      <c r="DVB195" s="375"/>
      <c r="DVC195" s="375"/>
      <c r="DVD195" s="375"/>
      <c r="DVE195" s="375"/>
      <c r="DVF195" s="375"/>
      <c r="DVG195" s="375"/>
      <c r="DVH195" s="375"/>
      <c r="DVI195" s="375"/>
      <c r="DVJ195" s="375"/>
      <c r="DVK195" s="375"/>
      <c r="DVL195" s="375"/>
      <c r="DVM195" s="375"/>
      <c r="DVN195" s="375"/>
      <c r="DVO195" s="375"/>
      <c r="DVP195" s="375"/>
      <c r="DVQ195" s="375"/>
      <c r="DVR195" s="375"/>
      <c r="DVS195" s="375"/>
      <c r="DVT195" s="375"/>
      <c r="DVU195" s="375"/>
      <c r="DVV195" s="375"/>
      <c r="DVW195" s="375"/>
      <c r="DVX195" s="375"/>
      <c r="DVY195" s="375"/>
      <c r="DVZ195" s="375"/>
      <c r="DWA195" s="375"/>
      <c r="DWB195" s="375"/>
      <c r="DWC195" s="375"/>
      <c r="DWD195" s="375"/>
      <c r="DWE195" s="375"/>
      <c r="DWF195" s="375"/>
      <c r="DWG195" s="376"/>
      <c r="DWH195" s="376"/>
      <c r="DWI195" s="376"/>
      <c r="DWJ195" s="376"/>
      <c r="DWK195" s="376"/>
      <c r="DWL195" s="376"/>
      <c r="DWM195" s="376"/>
      <c r="DWN195" s="376"/>
      <c r="DWO195" s="376"/>
      <c r="DWP195" s="376"/>
      <c r="DWQ195" s="376"/>
      <c r="DWR195" s="376"/>
      <c r="DWS195" s="376"/>
      <c r="DWT195" s="376"/>
      <c r="DWU195" s="376"/>
      <c r="DWV195" s="376"/>
      <c r="DWW195" s="376"/>
      <c r="DWX195" s="376"/>
      <c r="DWY195" s="376"/>
      <c r="DWZ195" s="376"/>
      <c r="DXA195" s="376"/>
      <c r="DXB195" s="376"/>
      <c r="DXC195" s="376"/>
      <c r="DXD195" s="376"/>
      <c r="DXE195" s="377"/>
      <c r="DXF195" s="377"/>
      <c r="DXG195" s="377"/>
      <c r="DXH195" s="377"/>
      <c r="DXI195" s="377"/>
      <c r="DXJ195" s="376"/>
      <c r="DXK195" s="376"/>
      <c r="DXL195" s="377"/>
      <c r="DXM195" s="377"/>
      <c r="DXN195" s="376"/>
      <c r="DXO195" s="376"/>
      <c r="DXP195" s="377"/>
      <c r="DXQ195" s="377"/>
      <c r="DXR195" s="376"/>
      <c r="DXS195" s="376"/>
      <c r="DXT195" s="376"/>
      <c r="DXU195" s="376"/>
      <c r="DXV195" s="376"/>
      <c r="DXW195" s="376"/>
      <c r="DXX195" s="376"/>
      <c r="DXY195" s="377"/>
      <c r="DXZ195" s="377"/>
      <c r="DYA195" s="376"/>
      <c r="DYB195" s="376"/>
      <c r="DYC195" s="377"/>
      <c r="DYD195" s="377"/>
      <c r="DYE195" s="376"/>
      <c r="DYF195" s="376"/>
      <c r="DYG195" s="376"/>
      <c r="DYH195" s="376"/>
      <c r="DYI195" s="376"/>
      <c r="DYJ195" s="370"/>
      <c r="DYK195" s="396"/>
      <c r="DYL195" s="376"/>
      <c r="DYM195" s="376"/>
      <c r="DYN195" s="376"/>
      <c r="DYO195" s="376"/>
      <c r="DYP195" s="376"/>
      <c r="DYQ195" s="376"/>
      <c r="DYR195" s="376"/>
      <c r="DYS195" s="375"/>
      <c r="DYT195" s="375"/>
      <c r="DYU195" s="375"/>
      <c r="DYV195" s="375"/>
      <c r="DYW195" s="375"/>
      <c r="DYX195" s="375"/>
      <c r="DYY195" s="375"/>
      <c r="DYZ195" s="375"/>
      <c r="DZA195" s="375"/>
      <c r="DZB195" s="375"/>
      <c r="DZC195" s="375"/>
      <c r="DZD195" s="375"/>
      <c r="DZE195" s="375"/>
      <c r="DZF195" s="375"/>
      <c r="DZG195" s="375"/>
      <c r="DZH195" s="375"/>
      <c r="DZI195" s="375"/>
      <c r="DZJ195" s="375"/>
      <c r="DZK195" s="375"/>
      <c r="DZL195" s="375"/>
      <c r="DZM195" s="375"/>
      <c r="DZN195" s="375"/>
      <c r="DZO195" s="375"/>
      <c r="DZP195" s="375"/>
      <c r="DZQ195" s="375"/>
      <c r="DZR195" s="375"/>
      <c r="DZS195" s="375"/>
      <c r="DZT195" s="375"/>
      <c r="DZU195" s="375"/>
      <c r="DZV195" s="375"/>
      <c r="DZW195" s="375"/>
      <c r="DZX195" s="375"/>
      <c r="DZY195" s="375"/>
      <c r="DZZ195" s="375"/>
      <c r="EAA195" s="375"/>
      <c r="EAB195" s="375"/>
      <c r="EAC195" s="375"/>
      <c r="EAD195" s="375"/>
      <c r="EAE195" s="375"/>
      <c r="EAF195" s="375"/>
      <c r="EAG195" s="375"/>
      <c r="EAH195" s="375"/>
      <c r="EAI195" s="375"/>
      <c r="EAJ195" s="375"/>
      <c r="EAK195" s="376"/>
      <c r="EAL195" s="376"/>
      <c r="EAM195" s="376"/>
      <c r="EAN195" s="376"/>
      <c r="EAO195" s="376"/>
      <c r="EAP195" s="376"/>
      <c r="EAQ195" s="376"/>
      <c r="EAR195" s="376"/>
      <c r="EAS195" s="376"/>
      <c r="EAT195" s="376"/>
      <c r="EAU195" s="376"/>
      <c r="EAV195" s="376"/>
      <c r="EAW195" s="376"/>
      <c r="EAX195" s="376"/>
      <c r="EAY195" s="376"/>
      <c r="EAZ195" s="376"/>
      <c r="EBA195" s="376"/>
      <c r="EBB195" s="376"/>
      <c r="EBC195" s="376"/>
      <c r="EBD195" s="376"/>
      <c r="EBE195" s="376"/>
      <c r="EBF195" s="376"/>
      <c r="EBG195" s="376"/>
      <c r="EBH195" s="376"/>
      <c r="EBI195" s="377"/>
      <c r="EBJ195" s="377"/>
      <c r="EBK195" s="377"/>
      <c r="EBL195" s="377"/>
      <c r="EBM195" s="377"/>
      <c r="EBN195" s="376"/>
      <c r="EBO195" s="376"/>
      <c r="EBP195" s="377"/>
      <c r="EBQ195" s="377"/>
      <c r="EBR195" s="376"/>
      <c r="EBS195" s="376"/>
      <c r="EBT195" s="377"/>
      <c r="EBU195" s="377"/>
      <c r="EBV195" s="376"/>
      <c r="EBW195" s="376"/>
      <c r="EBX195" s="376"/>
      <c r="EBY195" s="376"/>
      <c r="EBZ195" s="376"/>
      <c r="ECA195" s="376"/>
      <c r="ECB195" s="376"/>
      <c r="ECC195" s="377"/>
      <c r="ECD195" s="377"/>
      <c r="ECE195" s="376"/>
      <c r="ECF195" s="376"/>
      <c r="ECG195" s="377"/>
      <c r="ECH195" s="377"/>
      <c r="ECI195" s="376"/>
      <c r="ECJ195" s="376"/>
      <c r="ECK195" s="376"/>
      <c r="ECL195" s="376"/>
      <c r="ECM195" s="376"/>
      <c r="ECN195" s="370"/>
      <c r="ECO195" s="396"/>
      <c r="ECP195" s="376"/>
      <c r="ECQ195" s="376"/>
      <c r="ECR195" s="376"/>
      <c r="ECS195" s="376"/>
      <c r="ECT195" s="376"/>
      <c r="ECU195" s="376"/>
      <c r="ECV195" s="376"/>
      <c r="ECW195" s="375"/>
      <c r="ECX195" s="375"/>
      <c r="ECY195" s="375"/>
      <c r="ECZ195" s="375"/>
      <c r="EDA195" s="375"/>
      <c r="EDB195" s="375"/>
      <c r="EDC195" s="375"/>
      <c r="EDD195" s="375"/>
      <c r="EDE195" s="375"/>
      <c r="EDF195" s="375"/>
      <c r="EDG195" s="375"/>
      <c r="EDH195" s="375"/>
      <c r="EDI195" s="375"/>
      <c r="EDJ195" s="375"/>
      <c r="EDK195" s="375"/>
      <c r="EDL195" s="375"/>
      <c r="EDM195" s="375"/>
      <c r="EDN195" s="375"/>
      <c r="EDO195" s="375"/>
      <c r="EDP195" s="375"/>
      <c r="EDQ195" s="375"/>
      <c r="EDR195" s="375"/>
      <c r="EDS195" s="375"/>
      <c r="EDT195" s="375"/>
      <c r="EDU195" s="375"/>
      <c r="EDV195" s="375"/>
      <c r="EDW195" s="375"/>
      <c r="EDX195" s="375"/>
      <c r="EDY195" s="375"/>
      <c r="EDZ195" s="375"/>
      <c r="EEA195" s="375"/>
      <c r="EEB195" s="375"/>
      <c r="EEC195" s="375"/>
      <c r="EED195" s="375"/>
      <c r="EEE195" s="375"/>
      <c r="EEF195" s="375"/>
      <c r="EEG195" s="375"/>
      <c r="EEH195" s="375"/>
      <c r="EEI195" s="375"/>
      <c r="EEJ195" s="375"/>
      <c r="EEK195" s="375"/>
      <c r="EEL195" s="375"/>
      <c r="EEM195" s="375"/>
      <c r="EEN195" s="375"/>
      <c r="EEO195" s="376"/>
      <c r="EEP195" s="376"/>
      <c r="EEQ195" s="376"/>
      <c r="EER195" s="376"/>
      <c r="EES195" s="376"/>
      <c r="EET195" s="376"/>
      <c r="EEU195" s="376"/>
      <c r="EEV195" s="376"/>
      <c r="EEW195" s="376"/>
      <c r="EEX195" s="376"/>
      <c r="EEY195" s="376"/>
      <c r="EEZ195" s="376"/>
      <c r="EFA195" s="376"/>
      <c r="EFB195" s="376"/>
      <c r="EFC195" s="376"/>
      <c r="EFD195" s="376"/>
      <c r="EFE195" s="376"/>
      <c r="EFF195" s="376"/>
      <c r="EFG195" s="376"/>
      <c r="EFH195" s="376"/>
      <c r="EFI195" s="376"/>
      <c r="EFJ195" s="376"/>
      <c r="EFK195" s="376"/>
      <c r="EFL195" s="376"/>
      <c r="EFM195" s="377"/>
      <c r="EFN195" s="377"/>
      <c r="EFO195" s="377"/>
      <c r="EFP195" s="377"/>
      <c r="EFQ195" s="377"/>
      <c r="EFR195" s="376"/>
      <c r="EFS195" s="376"/>
      <c r="EFT195" s="377"/>
      <c r="EFU195" s="377"/>
      <c r="EFV195" s="376"/>
      <c r="EFW195" s="376"/>
      <c r="EFX195" s="377"/>
      <c r="EFY195" s="377"/>
      <c r="EFZ195" s="376"/>
      <c r="EGA195" s="376"/>
      <c r="EGB195" s="376"/>
      <c r="EGC195" s="376"/>
      <c r="EGD195" s="376"/>
      <c r="EGE195" s="376"/>
      <c r="EGF195" s="376"/>
      <c r="EGG195" s="377"/>
      <c r="EGH195" s="377"/>
      <c r="EGI195" s="376"/>
      <c r="EGJ195" s="376"/>
      <c r="EGK195" s="377"/>
      <c r="EGL195" s="377"/>
      <c r="EGM195" s="376"/>
      <c r="EGN195" s="376"/>
      <c r="EGO195" s="376"/>
      <c r="EGP195" s="376"/>
      <c r="EGQ195" s="376"/>
      <c r="EGR195" s="370"/>
      <c r="EGS195" s="396"/>
      <c r="EGT195" s="376"/>
      <c r="EGU195" s="376"/>
      <c r="EGV195" s="376"/>
      <c r="EGW195" s="376"/>
      <c r="EGX195" s="376"/>
      <c r="EGY195" s="376"/>
      <c r="EGZ195" s="376"/>
      <c r="EHA195" s="375"/>
      <c r="EHB195" s="375"/>
      <c r="EHC195" s="375"/>
      <c r="EHD195" s="375"/>
      <c r="EHE195" s="375"/>
      <c r="EHF195" s="375"/>
      <c r="EHG195" s="375"/>
      <c r="EHH195" s="375"/>
      <c r="EHI195" s="375"/>
      <c r="EHJ195" s="375"/>
      <c r="EHK195" s="375"/>
      <c r="EHL195" s="375"/>
      <c r="EHM195" s="375"/>
      <c r="EHN195" s="375"/>
      <c r="EHO195" s="375"/>
      <c r="EHP195" s="375"/>
      <c r="EHQ195" s="375"/>
      <c r="EHR195" s="375"/>
      <c r="EHS195" s="375"/>
      <c r="EHT195" s="375"/>
      <c r="EHU195" s="375"/>
      <c r="EHV195" s="375"/>
      <c r="EHW195" s="375"/>
      <c r="EHX195" s="375"/>
      <c r="EHY195" s="375"/>
      <c r="EHZ195" s="375"/>
      <c r="EIA195" s="375"/>
      <c r="EIB195" s="375"/>
      <c r="EIC195" s="375"/>
      <c r="EID195" s="375"/>
      <c r="EIE195" s="375"/>
      <c r="EIF195" s="375"/>
      <c r="EIG195" s="375"/>
      <c r="EIH195" s="375"/>
      <c r="EII195" s="375"/>
      <c r="EIJ195" s="375"/>
      <c r="EIK195" s="375"/>
      <c r="EIL195" s="375"/>
      <c r="EIM195" s="375"/>
      <c r="EIN195" s="375"/>
      <c r="EIO195" s="375"/>
      <c r="EIP195" s="375"/>
      <c r="EIQ195" s="375"/>
      <c r="EIR195" s="375"/>
      <c r="EIS195" s="376"/>
      <c r="EIT195" s="376"/>
      <c r="EIU195" s="376"/>
      <c r="EIV195" s="376"/>
      <c r="EIW195" s="376"/>
      <c r="EIX195" s="376"/>
      <c r="EIY195" s="376"/>
      <c r="EIZ195" s="376"/>
      <c r="EJA195" s="376"/>
      <c r="EJB195" s="376"/>
      <c r="EJC195" s="376"/>
      <c r="EJD195" s="376"/>
      <c r="EJE195" s="376"/>
      <c r="EJF195" s="376"/>
      <c r="EJG195" s="376"/>
      <c r="EJH195" s="376"/>
      <c r="EJI195" s="376"/>
      <c r="EJJ195" s="376"/>
      <c r="EJK195" s="376"/>
      <c r="EJL195" s="376"/>
      <c r="EJM195" s="376"/>
      <c r="EJN195" s="376"/>
      <c r="EJO195" s="376"/>
      <c r="EJP195" s="376"/>
      <c r="EJQ195" s="377"/>
      <c r="EJR195" s="377"/>
      <c r="EJS195" s="377"/>
      <c r="EJT195" s="377"/>
      <c r="EJU195" s="377"/>
      <c r="EJV195" s="376"/>
      <c r="EJW195" s="376"/>
      <c r="EJX195" s="377"/>
      <c r="EJY195" s="377"/>
      <c r="EJZ195" s="376"/>
      <c r="EKA195" s="376"/>
      <c r="EKB195" s="377"/>
      <c r="EKC195" s="377"/>
      <c r="EKD195" s="376"/>
      <c r="EKE195" s="376"/>
      <c r="EKF195" s="376"/>
      <c r="EKG195" s="376"/>
      <c r="EKH195" s="376"/>
      <c r="EKI195" s="376"/>
      <c r="EKJ195" s="376"/>
      <c r="EKK195" s="377"/>
      <c r="EKL195" s="377"/>
      <c r="EKM195" s="376"/>
      <c r="EKN195" s="376"/>
      <c r="EKO195" s="377"/>
      <c r="EKP195" s="377"/>
      <c r="EKQ195" s="376"/>
      <c r="EKR195" s="376"/>
      <c r="EKS195" s="376"/>
      <c r="EKT195" s="376"/>
      <c r="EKU195" s="376"/>
      <c r="EKV195" s="370"/>
      <c r="EKW195" s="396"/>
      <c r="EKX195" s="376"/>
      <c r="EKY195" s="376"/>
      <c r="EKZ195" s="376"/>
      <c r="ELA195" s="376"/>
      <c r="ELB195" s="376"/>
      <c r="ELC195" s="376"/>
      <c r="ELD195" s="376"/>
      <c r="ELE195" s="375"/>
      <c r="ELF195" s="375"/>
      <c r="ELG195" s="375"/>
      <c r="ELH195" s="375"/>
      <c r="ELI195" s="375"/>
      <c r="ELJ195" s="375"/>
      <c r="ELK195" s="375"/>
      <c r="ELL195" s="375"/>
      <c r="ELM195" s="375"/>
      <c r="ELN195" s="375"/>
      <c r="ELO195" s="375"/>
      <c r="ELP195" s="375"/>
      <c r="ELQ195" s="375"/>
      <c r="ELR195" s="375"/>
      <c r="ELS195" s="375"/>
      <c r="ELT195" s="375"/>
      <c r="ELU195" s="375"/>
      <c r="ELV195" s="375"/>
      <c r="ELW195" s="375"/>
      <c r="ELX195" s="375"/>
      <c r="ELY195" s="375"/>
      <c r="ELZ195" s="375"/>
      <c r="EMA195" s="375"/>
      <c r="EMB195" s="375"/>
      <c r="EMC195" s="375"/>
      <c r="EMD195" s="375"/>
      <c r="EME195" s="375"/>
      <c r="EMF195" s="375"/>
      <c r="EMG195" s="375"/>
      <c r="EMH195" s="375"/>
      <c r="EMI195" s="375"/>
      <c r="EMJ195" s="375"/>
      <c r="EMK195" s="375"/>
      <c r="EML195" s="375"/>
      <c r="EMM195" s="375"/>
      <c r="EMN195" s="375"/>
      <c r="EMO195" s="375"/>
      <c r="EMP195" s="375"/>
      <c r="EMQ195" s="375"/>
      <c r="EMR195" s="375"/>
      <c r="EMS195" s="375"/>
      <c r="EMT195" s="375"/>
      <c r="EMU195" s="375"/>
      <c r="EMV195" s="375"/>
      <c r="EMW195" s="376"/>
      <c r="EMX195" s="376"/>
      <c r="EMY195" s="376"/>
      <c r="EMZ195" s="376"/>
      <c r="ENA195" s="376"/>
      <c r="ENB195" s="376"/>
      <c r="ENC195" s="376"/>
      <c r="END195" s="376"/>
      <c r="ENE195" s="376"/>
      <c r="ENF195" s="376"/>
      <c r="ENG195" s="376"/>
      <c r="ENH195" s="376"/>
      <c r="ENI195" s="376"/>
      <c r="ENJ195" s="376"/>
      <c r="ENK195" s="376"/>
      <c r="ENL195" s="376"/>
      <c r="ENM195" s="376"/>
      <c r="ENN195" s="376"/>
      <c r="ENO195" s="376"/>
      <c r="ENP195" s="376"/>
      <c r="ENQ195" s="376"/>
      <c r="ENR195" s="376"/>
      <c r="ENS195" s="376"/>
      <c r="ENT195" s="376"/>
      <c r="ENU195" s="377"/>
      <c r="ENV195" s="377"/>
      <c r="ENW195" s="377"/>
      <c r="ENX195" s="377"/>
      <c r="ENY195" s="377"/>
      <c r="ENZ195" s="376"/>
      <c r="EOA195" s="376"/>
      <c r="EOB195" s="377"/>
      <c r="EOC195" s="377"/>
      <c r="EOD195" s="376"/>
      <c r="EOE195" s="376"/>
      <c r="EOF195" s="377"/>
      <c r="EOG195" s="377"/>
      <c r="EOH195" s="376"/>
      <c r="EOI195" s="376"/>
      <c r="EOJ195" s="376"/>
      <c r="EOK195" s="376"/>
      <c r="EOL195" s="376"/>
      <c r="EOM195" s="376"/>
      <c r="EON195" s="376"/>
      <c r="EOO195" s="377"/>
      <c r="EOP195" s="377"/>
      <c r="EOQ195" s="376"/>
      <c r="EOR195" s="376"/>
      <c r="EOS195" s="377"/>
      <c r="EOT195" s="377"/>
      <c r="EOU195" s="376"/>
      <c r="EOV195" s="376"/>
      <c r="EOW195" s="376"/>
      <c r="EOX195" s="376"/>
      <c r="EOY195" s="376"/>
      <c r="EOZ195" s="370"/>
      <c r="EPA195" s="396"/>
      <c r="EPB195" s="376"/>
      <c r="EPC195" s="376"/>
      <c r="EPD195" s="376"/>
      <c r="EPE195" s="376"/>
      <c r="EPF195" s="376"/>
      <c r="EPG195" s="376"/>
      <c r="EPH195" s="376"/>
      <c r="EPI195" s="375"/>
      <c r="EPJ195" s="375"/>
      <c r="EPK195" s="375"/>
      <c r="EPL195" s="375"/>
      <c r="EPM195" s="375"/>
      <c r="EPN195" s="375"/>
      <c r="EPO195" s="375"/>
      <c r="EPP195" s="375"/>
      <c r="EPQ195" s="375"/>
      <c r="EPR195" s="375"/>
      <c r="EPS195" s="375"/>
      <c r="EPT195" s="375"/>
      <c r="EPU195" s="375"/>
      <c r="EPV195" s="375"/>
      <c r="EPW195" s="375"/>
      <c r="EPX195" s="375"/>
      <c r="EPY195" s="375"/>
      <c r="EPZ195" s="375"/>
      <c r="EQA195" s="375"/>
      <c r="EQB195" s="375"/>
      <c r="EQC195" s="375"/>
      <c r="EQD195" s="375"/>
      <c r="EQE195" s="375"/>
      <c r="EQF195" s="375"/>
      <c r="EQG195" s="375"/>
      <c r="EQH195" s="375"/>
      <c r="EQI195" s="375"/>
      <c r="EQJ195" s="375"/>
      <c r="EQK195" s="375"/>
      <c r="EQL195" s="375"/>
      <c r="EQM195" s="375"/>
      <c r="EQN195" s="375"/>
      <c r="EQO195" s="375"/>
      <c r="EQP195" s="375"/>
      <c r="EQQ195" s="375"/>
      <c r="EQR195" s="375"/>
      <c r="EQS195" s="375"/>
      <c r="EQT195" s="375"/>
      <c r="EQU195" s="375"/>
      <c r="EQV195" s="375"/>
      <c r="EQW195" s="375"/>
      <c r="EQX195" s="375"/>
      <c r="EQY195" s="375"/>
      <c r="EQZ195" s="375"/>
      <c r="ERA195" s="376"/>
      <c r="ERB195" s="376"/>
      <c r="ERC195" s="376"/>
      <c r="ERD195" s="376"/>
      <c r="ERE195" s="376"/>
      <c r="ERF195" s="376"/>
      <c r="ERG195" s="376"/>
      <c r="ERH195" s="376"/>
      <c r="ERI195" s="376"/>
      <c r="ERJ195" s="376"/>
      <c r="ERK195" s="376"/>
      <c r="ERL195" s="376"/>
      <c r="ERM195" s="376"/>
      <c r="ERN195" s="376"/>
      <c r="ERO195" s="376"/>
      <c r="ERP195" s="376"/>
      <c r="ERQ195" s="376"/>
      <c r="ERR195" s="376"/>
      <c r="ERS195" s="376"/>
      <c r="ERT195" s="376"/>
      <c r="ERU195" s="376"/>
      <c r="ERV195" s="376"/>
      <c r="ERW195" s="376"/>
      <c r="ERX195" s="376"/>
      <c r="ERY195" s="377"/>
      <c r="ERZ195" s="377"/>
      <c r="ESA195" s="377"/>
      <c r="ESB195" s="377"/>
      <c r="ESC195" s="377"/>
      <c r="ESD195" s="376"/>
      <c r="ESE195" s="376"/>
      <c r="ESF195" s="377"/>
      <c r="ESG195" s="377"/>
      <c r="ESH195" s="376"/>
      <c r="ESI195" s="376"/>
      <c r="ESJ195" s="377"/>
      <c r="ESK195" s="377"/>
      <c r="ESL195" s="376"/>
      <c r="ESM195" s="376"/>
      <c r="ESN195" s="376"/>
      <c r="ESO195" s="376"/>
      <c r="ESP195" s="376"/>
      <c r="ESQ195" s="376"/>
      <c r="ESR195" s="376"/>
      <c r="ESS195" s="377"/>
      <c r="EST195" s="377"/>
      <c r="ESU195" s="376"/>
      <c r="ESV195" s="376"/>
      <c r="ESW195" s="377"/>
      <c r="ESX195" s="377"/>
      <c r="ESY195" s="376"/>
      <c r="ESZ195" s="376"/>
      <c r="ETA195" s="376"/>
      <c r="ETB195" s="376"/>
      <c r="ETC195" s="376"/>
      <c r="ETD195" s="370"/>
      <c r="ETE195" s="396"/>
      <c r="ETF195" s="376"/>
      <c r="ETG195" s="376"/>
      <c r="ETH195" s="376"/>
      <c r="ETI195" s="376"/>
      <c r="ETJ195" s="376"/>
      <c r="ETK195" s="376"/>
      <c r="ETL195" s="376"/>
      <c r="ETM195" s="375"/>
      <c r="ETN195" s="375"/>
      <c r="ETO195" s="375"/>
      <c r="ETP195" s="375"/>
      <c r="ETQ195" s="375"/>
      <c r="ETR195" s="375"/>
      <c r="ETS195" s="375"/>
      <c r="ETT195" s="375"/>
      <c r="ETU195" s="375"/>
      <c r="ETV195" s="375"/>
      <c r="ETW195" s="375"/>
      <c r="ETX195" s="375"/>
      <c r="ETY195" s="375"/>
      <c r="ETZ195" s="375"/>
      <c r="EUA195" s="375"/>
      <c r="EUB195" s="375"/>
      <c r="EUC195" s="375"/>
      <c r="EUD195" s="375"/>
      <c r="EUE195" s="375"/>
      <c r="EUF195" s="375"/>
      <c r="EUG195" s="375"/>
      <c r="EUH195" s="375"/>
      <c r="EUI195" s="375"/>
      <c r="EUJ195" s="375"/>
      <c r="EUK195" s="375"/>
      <c r="EUL195" s="375"/>
      <c r="EUM195" s="375"/>
      <c r="EUN195" s="375"/>
      <c r="EUO195" s="375"/>
      <c r="EUP195" s="375"/>
      <c r="EUQ195" s="375"/>
      <c r="EUR195" s="375"/>
      <c r="EUS195" s="375"/>
      <c r="EUT195" s="375"/>
      <c r="EUU195" s="375"/>
      <c r="EUV195" s="375"/>
      <c r="EUW195" s="375"/>
      <c r="EUX195" s="375"/>
      <c r="EUY195" s="375"/>
      <c r="EUZ195" s="375"/>
      <c r="EVA195" s="375"/>
      <c r="EVB195" s="375"/>
      <c r="EVC195" s="375"/>
      <c r="EVD195" s="375"/>
      <c r="EVE195" s="376"/>
      <c r="EVF195" s="376"/>
      <c r="EVG195" s="376"/>
      <c r="EVH195" s="376"/>
      <c r="EVI195" s="376"/>
      <c r="EVJ195" s="376"/>
      <c r="EVK195" s="376"/>
      <c r="EVL195" s="376"/>
      <c r="EVM195" s="376"/>
      <c r="EVN195" s="376"/>
      <c r="EVO195" s="376"/>
      <c r="EVP195" s="376"/>
      <c r="EVQ195" s="376"/>
      <c r="EVR195" s="376"/>
      <c r="EVS195" s="376"/>
      <c r="EVT195" s="376"/>
      <c r="EVU195" s="376"/>
      <c r="EVV195" s="376"/>
      <c r="EVW195" s="376"/>
      <c r="EVX195" s="376"/>
      <c r="EVY195" s="376"/>
      <c r="EVZ195" s="376"/>
      <c r="EWA195" s="376"/>
      <c r="EWB195" s="376"/>
      <c r="EWC195" s="377"/>
      <c r="EWD195" s="377"/>
      <c r="EWE195" s="377"/>
      <c r="EWF195" s="377"/>
      <c r="EWG195" s="377"/>
      <c r="EWH195" s="376"/>
      <c r="EWI195" s="376"/>
      <c r="EWJ195" s="377"/>
      <c r="EWK195" s="377"/>
      <c r="EWL195" s="376"/>
      <c r="EWM195" s="376"/>
      <c r="EWN195" s="377"/>
      <c r="EWO195" s="377"/>
      <c r="EWP195" s="376"/>
      <c r="EWQ195" s="376"/>
      <c r="EWR195" s="376"/>
      <c r="EWS195" s="376"/>
      <c r="EWT195" s="376"/>
      <c r="EWU195" s="376"/>
      <c r="EWV195" s="376"/>
      <c r="EWW195" s="377"/>
      <c r="EWX195" s="377"/>
      <c r="EWY195" s="376"/>
      <c r="EWZ195" s="376"/>
      <c r="EXA195" s="377"/>
      <c r="EXB195" s="377"/>
      <c r="EXC195" s="376"/>
      <c r="EXD195" s="376"/>
      <c r="EXE195" s="376"/>
      <c r="EXF195" s="376"/>
      <c r="EXG195" s="376"/>
      <c r="EXH195" s="370"/>
      <c r="EXI195" s="396"/>
      <c r="EXJ195" s="376"/>
      <c r="EXK195" s="376"/>
      <c r="EXL195" s="376"/>
      <c r="EXM195" s="376"/>
      <c r="EXN195" s="376"/>
      <c r="EXO195" s="376"/>
      <c r="EXP195" s="376"/>
      <c r="EXQ195" s="375"/>
      <c r="EXR195" s="375"/>
      <c r="EXS195" s="375"/>
      <c r="EXT195" s="375"/>
      <c r="EXU195" s="375"/>
      <c r="EXV195" s="375"/>
      <c r="EXW195" s="375"/>
      <c r="EXX195" s="375"/>
      <c r="EXY195" s="375"/>
      <c r="EXZ195" s="375"/>
      <c r="EYA195" s="375"/>
      <c r="EYB195" s="375"/>
      <c r="EYC195" s="375"/>
      <c r="EYD195" s="375"/>
      <c r="EYE195" s="375"/>
      <c r="EYF195" s="375"/>
      <c r="EYG195" s="375"/>
      <c r="EYH195" s="375"/>
      <c r="EYI195" s="375"/>
      <c r="EYJ195" s="375"/>
      <c r="EYK195" s="375"/>
      <c r="EYL195" s="375"/>
      <c r="EYM195" s="375"/>
      <c r="EYN195" s="375"/>
      <c r="EYO195" s="375"/>
      <c r="EYP195" s="375"/>
      <c r="EYQ195" s="375"/>
      <c r="EYR195" s="375"/>
      <c r="EYS195" s="375"/>
      <c r="EYT195" s="375"/>
      <c r="EYU195" s="375"/>
      <c r="EYV195" s="375"/>
      <c r="EYW195" s="375"/>
      <c r="EYX195" s="375"/>
      <c r="EYY195" s="375"/>
      <c r="EYZ195" s="375"/>
      <c r="EZA195" s="375"/>
      <c r="EZB195" s="375"/>
      <c r="EZC195" s="375"/>
      <c r="EZD195" s="375"/>
      <c r="EZE195" s="375"/>
      <c r="EZF195" s="375"/>
      <c r="EZG195" s="375"/>
      <c r="EZH195" s="375"/>
      <c r="EZI195" s="376"/>
      <c r="EZJ195" s="376"/>
      <c r="EZK195" s="376"/>
      <c r="EZL195" s="376"/>
      <c r="EZM195" s="376"/>
      <c r="EZN195" s="376"/>
      <c r="EZO195" s="376"/>
      <c r="EZP195" s="376"/>
      <c r="EZQ195" s="376"/>
      <c r="EZR195" s="376"/>
      <c r="EZS195" s="376"/>
      <c r="EZT195" s="376"/>
      <c r="EZU195" s="376"/>
      <c r="EZV195" s="376"/>
      <c r="EZW195" s="376"/>
      <c r="EZX195" s="376"/>
      <c r="EZY195" s="376"/>
      <c r="EZZ195" s="376"/>
      <c r="FAA195" s="376"/>
      <c r="FAB195" s="376"/>
      <c r="FAC195" s="376"/>
      <c r="FAD195" s="376"/>
      <c r="FAE195" s="376"/>
      <c r="FAF195" s="376"/>
      <c r="FAG195" s="377"/>
      <c r="FAH195" s="377"/>
      <c r="FAI195" s="377"/>
      <c r="FAJ195" s="377"/>
      <c r="FAK195" s="377"/>
      <c r="FAL195" s="376"/>
      <c r="FAM195" s="376"/>
      <c r="FAN195" s="377"/>
      <c r="FAO195" s="377"/>
      <c r="FAP195" s="376"/>
      <c r="FAQ195" s="376"/>
      <c r="FAR195" s="377"/>
      <c r="FAS195" s="377"/>
      <c r="FAT195" s="376"/>
      <c r="FAU195" s="376"/>
      <c r="FAV195" s="376"/>
      <c r="FAW195" s="376"/>
      <c r="FAX195" s="376"/>
      <c r="FAY195" s="376"/>
      <c r="FAZ195" s="376"/>
      <c r="FBA195" s="377"/>
      <c r="FBB195" s="377"/>
      <c r="FBC195" s="376"/>
      <c r="FBD195" s="376"/>
      <c r="FBE195" s="377"/>
      <c r="FBF195" s="377"/>
      <c r="FBG195" s="376"/>
      <c r="FBH195" s="376"/>
      <c r="FBI195" s="376"/>
      <c r="FBJ195" s="376"/>
      <c r="FBK195" s="376"/>
      <c r="FBL195" s="370"/>
      <c r="FBM195" s="396"/>
      <c r="FBN195" s="376"/>
      <c r="FBO195" s="376"/>
      <c r="FBP195" s="376"/>
      <c r="FBQ195" s="376"/>
      <c r="FBR195" s="376"/>
      <c r="FBS195" s="376"/>
      <c r="FBT195" s="376"/>
      <c r="FBU195" s="375"/>
      <c r="FBV195" s="375"/>
      <c r="FBW195" s="375"/>
      <c r="FBX195" s="375"/>
      <c r="FBY195" s="375"/>
      <c r="FBZ195" s="375"/>
      <c r="FCA195" s="375"/>
      <c r="FCB195" s="375"/>
      <c r="FCC195" s="375"/>
      <c r="FCD195" s="375"/>
      <c r="FCE195" s="375"/>
      <c r="FCF195" s="375"/>
      <c r="FCG195" s="375"/>
      <c r="FCH195" s="375"/>
      <c r="FCI195" s="375"/>
      <c r="FCJ195" s="375"/>
      <c r="FCK195" s="375"/>
      <c r="FCL195" s="375"/>
      <c r="FCM195" s="375"/>
      <c r="FCN195" s="375"/>
      <c r="FCO195" s="375"/>
      <c r="FCP195" s="375"/>
      <c r="FCQ195" s="375"/>
      <c r="FCR195" s="375"/>
      <c r="FCS195" s="375"/>
      <c r="FCT195" s="375"/>
      <c r="FCU195" s="375"/>
      <c r="FCV195" s="375"/>
      <c r="FCW195" s="375"/>
      <c r="FCX195" s="375"/>
      <c r="FCY195" s="375"/>
      <c r="FCZ195" s="375"/>
      <c r="FDA195" s="375"/>
      <c r="FDB195" s="375"/>
      <c r="FDC195" s="375"/>
      <c r="FDD195" s="375"/>
      <c r="FDE195" s="375"/>
      <c r="FDF195" s="375"/>
      <c r="FDG195" s="375"/>
      <c r="FDH195" s="375"/>
      <c r="FDI195" s="375"/>
      <c r="FDJ195" s="375"/>
      <c r="FDK195" s="375"/>
      <c r="FDL195" s="375"/>
      <c r="FDM195" s="376"/>
      <c r="FDN195" s="376"/>
      <c r="FDO195" s="376"/>
      <c r="FDP195" s="376"/>
      <c r="FDQ195" s="376"/>
      <c r="FDR195" s="376"/>
      <c r="FDS195" s="376"/>
      <c r="FDT195" s="376"/>
      <c r="FDU195" s="376"/>
      <c r="FDV195" s="376"/>
      <c r="FDW195" s="376"/>
      <c r="FDX195" s="376"/>
      <c r="FDY195" s="376"/>
      <c r="FDZ195" s="376"/>
      <c r="FEA195" s="376"/>
      <c r="FEB195" s="376"/>
      <c r="FEC195" s="376"/>
      <c r="FED195" s="376"/>
      <c r="FEE195" s="376"/>
      <c r="FEF195" s="376"/>
      <c r="FEG195" s="376"/>
      <c r="FEH195" s="376"/>
      <c r="FEI195" s="376"/>
      <c r="FEJ195" s="376"/>
      <c r="FEK195" s="377"/>
      <c r="FEL195" s="377"/>
      <c r="FEM195" s="377"/>
      <c r="FEN195" s="377"/>
      <c r="FEO195" s="377"/>
      <c r="FEP195" s="376"/>
      <c r="FEQ195" s="376"/>
      <c r="FER195" s="377"/>
      <c r="FES195" s="377"/>
      <c r="FET195" s="376"/>
      <c r="FEU195" s="376"/>
      <c r="FEV195" s="377"/>
      <c r="FEW195" s="377"/>
      <c r="FEX195" s="376"/>
      <c r="FEY195" s="376"/>
      <c r="FEZ195" s="376"/>
      <c r="FFA195" s="376"/>
      <c r="FFB195" s="376"/>
      <c r="FFC195" s="376"/>
      <c r="FFD195" s="376"/>
      <c r="FFE195" s="377"/>
      <c r="FFF195" s="377"/>
      <c r="FFG195" s="376"/>
      <c r="FFH195" s="376"/>
      <c r="FFI195" s="377"/>
      <c r="FFJ195" s="377"/>
      <c r="FFK195" s="376"/>
      <c r="FFL195" s="376"/>
      <c r="FFM195" s="376"/>
      <c r="FFN195" s="376"/>
      <c r="FFO195" s="376"/>
      <c r="FFP195" s="370"/>
      <c r="FFQ195" s="396"/>
      <c r="FFR195" s="376"/>
      <c r="FFS195" s="376"/>
      <c r="FFT195" s="376"/>
      <c r="FFU195" s="376"/>
      <c r="FFV195" s="376"/>
      <c r="FFW195" s="376"/>
      <c r="FFX195" s="376"/>
      <c r="FFY195" s="375"/>
      <c r="FFZ195" s="375"/>
      <c r="FGA195" s="375"/>
      <c r="FGB195" s="375"/>
      <c r="FGC195" s="375"/>
      <c r="FGD195" s="375"/>
      <c r="FGE195" s="375"/>
      <c r="FGF195" s="375"/>
      <c r="FGG195" s="375"/>
      <c r="FGH195" s="375"/>
      <c r="FGI195" s="375"/>
      <c r="FGJ195" s="375"/>
      <c r="FGK195" s="375"/>
      <c r="FGL195" s="375"/>
      <c r="FGM195" s="375"/>
      <c r="FGN195" s="375"/>
      <c r="FGO195" s="375"/>
      <c r="FGP195" s="375"/>
      <c r="FGQ195" s="375"/>
      <c r="FGR195" s="375"/>
      <c r="FGS195" s="375"/>
      <c r="FGT195" s="375"/>
      <c r="FGU195" s="375"/>
      <c r="FGV195" s="375"/>
      <c r="FGW195" s="375"/>
      <c r="FGX195" s="375"/>
      <c r="FGY195" s="375"/>
      <c r="FGZ195" s="375"/>
      <c r="FHA195" s="375"/>
      <c r="FHB195" s="375"/>
      <c r="FHC195" s="375"/>
      <c r="FHD195" s="375"/>
      <c r="FHE195" s="375"/>
      <c r="FHF195" s="375"/>
      <c r="FHG195" s="375"/>
      <c r="FHH195" s="375"/>
      <c r="FHI195" s="375"/>
      <c r="FHJ195" s="375"/>
      <c r="FHK195" s="375"/>
      <c r="FHL195" s="375"/>
      <c r="FHM195" s="375"/>
      <c r="FHN195" s="375"/>
      <c r="FHO195" s="375"/>
      <c r="FHP195" s="375"/>
      <c r="FHQ195" s="376"/>
      <c r="FHR195" s="376"/>
      <c r="FHS195" s="376"/>
      <c r="FHT195" s="376"/>
      <c r="FHU195" s="376"/>
      <c r="FHV195" s="376"/>
      <c r="FHW195" s="376"/>
      <c r="FHX195" s="376"/>
      <c r="FHY195" s="376"/>
      <c r="FHZ195" s="376"/>
      <c r="FIA195" s="376"/>
      <c r="FIB195" s="376"/>
      <c r="FIC195" s="376"/>
      <c r="FID195" s="376"/>
      <c r="FIE195" s="376"/>
      <c r="FIF195" s="376"/>
      <c r="FIG195" s="376"/>
      <c r="FIH195" s="376"/>
      <c r="FII195" s="376"/>
      <c r="FIJ195" s="376"/>
      <c r="FIK195" s="376"/>
      <c r="FIL195" s="376"/>
      <c r="FIM195" s="376"/>
      <c r="FIN195" s="376"/>
      <c r="FIO195" s="377"/>
      <c r="FIP195" s="377"/>
      <c r="FIQ195" s="377"/>
      <c r="FIR195" s="377"/>
      <c r="FIS195" s="377"/>
      <c r="FIT195" s="376"/>
      <c r="FIU195" s="376"/>
      <c r="FIV195" s="377"/>
      <c r="FIW195" s="377"/>
      <c r="FIX195" s="376"/>
      <c r="FIY195" s="376"/>
      <c r="FIZ195" s="377"/>
      <c r="FJA195" s="377"/>
      <c r="FJB195" s="376"/>
      <c r="FJC195" s="376"/>
      <c r="FJD195" s="376"/>
      <c r="FJE195" s="376"/>
      <c r="FJF195" s="376"/>
      <c r="FJG195" s="376"/>
      <c r="FJH195" s="376"/>
      <c r="FJI195" s="377"/>
      <c r="FJJ195" s="377"/>
      <c r="FJK195" s="376"/>
      <c r="FJL195" s="376"/>
      <c r="FJM195" s="377"/>
      <c r="FJN195" s="377"/>
      <c r="FJO195" s="376"/>
      <c r="FJP195" s="376"/>
      <c r="FJQ195" s="376"/>
      <c r="FJR195" s="376"/>
      <c r="FJS195" s="376"/>
      <c r="FJT195" s="370"/>
      <c r="FJU195" s="396"/>
      <c r="FJV195" s="376"/>
      <c r="FJW195" s="376"/>
      <c r="FJX195" s="376"/>
      <c r="FJY195" s="376"/>
      <c r="FJZ195" s="376"/>
      <c r="FKA195" s="376"/>
      <c r="FKB195" s="376"/>
      <c r="FKC195" s="375"/>
      <c r="FKD195" s="375"/>
      <c r="FKE195" s="375"/>
      <c r="FKF195" s="375"/>
      <c r="FKG195" s="375"/>
      <c r="FKH195" s="375"/>
      <c r="FKI195" s="375"/>
      <c r="FKJ195" s="375"/>
      <c r="FKK195" s="375"/>
      <c r="FKL195" s="375"/>
      <c r="FKM195" s="375"/>
      <c r="FKN195" s="375"/>
      <c r="FKO195" s="375"/>
      <c r="FKP195" s="375"/>
      <c r="FKQ195" s="375"/>
      <c r="FKR195" s="375"/>
      <c r="FKS195" s="375"/>
      <c r="FKT195" s="375"/>
      <c r="FKU195" s="375"/>
      <c r="FKV195" s="375"/>
      <c r="FKW195" s="375"/>
      <c r="FKX195" s="375"/>
      <c r="FKY195" s="375"/>
      <c r="FKZ195" s="375"/>
      <c r="FLA195" s="375"/>
      <c r="FLB195" s="375"/>
      <c r="FLC195" s="375"/>
      <c r="FLD195" s="375"/>
      <c r="FLE195" s="375"/>
      <c r="FLF195" s="375"/>
      <c r="FLG195" s="375"/>
      <c r="FLH195" s="375"/>
      <c r="FLI195" s="375"/>
      <c r="FLJ195" s="375"/>
      <c r="FLK195" s="375"/>
      <c r="FLL195" s="375"/>
      <c r="FLM195" s="375"/>
      <c r="FLN195" s="375"/>
      <c r="FLO195" s="375"/>
      <c r="FLP195" s="375"/>
      <c r="FLQ195" s="375"/>
      <c r="FLR195" s="375"/>
      <c r="FLS195" s="375"/>
      <c r="FLT195" s="375"/>
      <c r="FLU195" s="376"/>
      <c r="FLV195" s="376"/>
      <c r="FLW195" s="376"/>
      <c r="FLX195" s="376"/>
      <c r="FLY195" s="376"/>
      <c r="FLZ195" s="376"/>
      <c r="FMA195" s="376"/>
      <c r="FMB195" s="376"/>
      <c r="FMC195" s="376"/>
      <c r="FMD195" s="376"/>
      <c r="FME195" s="376"/>
      <c r="FMF195" s="376"/>
      <c r="FMG195" s="376"/>
      <c r="FMH195" s="376"/>
      <c r="FMI195" s="376"/>
      <c r="FMJ195" s="376"/>
      <c r="FMK195" s="376"/>
      <c r="FML195" s="376"/>
      <c r="FMM195" s="376"/>
      <c r="FMN195" s="376"/>
      <c r="FMO195" s="376"/>
      <c r="FMP195" s="376"/>
      <c r="FMQ195" s="376"/>
      <c r="FMR195" s="376"/>
      <c r="FMS195" s="377"/>
      <c r="FMT195" s="377"/>
      <c r="FMU195" s="377"/>
      <c r="FMV195" s="377"/>
      <c r="FMW195" s="377"/>
      <c r="FMX195" s="376"/>
      <c r="FMY195" s="376"/>
      <c r="FMZ195" s="377"/>
      <c r="FNA195" s="377"/>
      <c r="FNB195" s="376"/>
      <c r="FNC195" s="376"/>
      <c r="FND195" s="377"/>
      <c r="FNE195" s="377"/>
      <c r="FNF195" s="376"/>
      <c r="FNG195" s="376"/>
      <c r="FNH195" s="376"/>
      <c r="FNI195" s="376"/>
      <c r="FNJ195" s="376"/>
      <c r="FNK195" s="376"/>
      <c r="FNL195" s="376"/>
      <c r="FNM195" s="377"/>
      <c r="FNN195" s="377"/>
      <c r="FNO195" s="376"/>
      <c r="FNP195" s="376"/>
      <c r="FNQ195" s="377"/>
      <c r="FNR195" s="377"/>
      <c r="FNS195" s="376"/>
      <c r="FNT195" s="376"/>
      <c r="FNU195" s="376"/>
      <c r="FNV195" s="376"/>
      <c r="FNW195" s="376"/>
      <c r="FNX195" s="370"/>
      <c r="FNY195" s="396"/>
      <c r="FNZ195" s="376"/>
      <c r="FOA195" s="376"/>
      <c r="FOB195" s="376"/>
      <c r="FOC195" s="376"/>
      <c r="FOD195" s="376"/>
      <c r="FOE195" s="376"/>
      <c r="FOF195" s="376"/>
      <c r="FOG195" s="375"/>
      <c r="FOH195" s="375"/>
      <c r="FOI195" s="375"/>
      <c r="FOJ195" s="375"/>
      <c r="FOK195" s="375"/>
      <c r="FOL195" s="375"/>
      <c r="FOM195" s="375"/>
      <c r="FON195" s="375"/>
      <c r="FOO195" s="375"/>
      <c r="FOP195" s="375"/>
      <c r="FOQ195" s="375"/>
      <c r="FOR195" s="375"/>
      <c r="FOS195" s="375"/>
      <c r="FOT195" s="375"/>
      <c r="FOU195" s="375"/>
      <c r="FOV195" s="375"/>
      <c r="FOW195" s="375"/>
      <c r="FOX195" s="375"/>
      <c r="FOY195" s="375"/>
      <c r="FOZ195" s="375"/>
      <c r="FPA195" s="375"/>
      <c r="FPB195" s="375"/>
      <c r="FPC195" s="375"/>
      <c r="FPD195" s="375"/>
      <c r="FPE195" s="375"/>
      <c r="FPF195" s="375"/>
      <c r="FPG195" s="375"/>
      <c r="FPH195" s="375"/>
      <c r="FPI195" s="375"/>
      <c r="FPJ195" s="375"/>
      <c r="FPK195" s="375"/>
      <c r="FPL195" s="375"/>
      <c r="FPM195" s="375"/>
      <c r="FPN195" s="375"/>
      <c r="FPO195" s="375"/>
      <c r="FPP195" s="375"/>
      <c r="FPQ195" s="375"/>
      <c r="FPR195" s="375"/>
      <c r="FPS195" s="375"/>
      <c r="FPT195" s="375"/>
      <c r="FPU195" s="375"/>
      <c r="FPV195" s="375"/>
      <c r="FPW195" s="375"/>
      <c r="FPX195" s="375"/>
      <c r="FPY195" s="376"/>
      <c r="FPZ195" s="376"/>
      <c r="FQA195" s="376"/>
      <c r="FQB195" s="376"/>
      <c r="FQC195" s="376"/>
      <c r="FQD195" s="376"/>
      <c r="FQE195" s="376"/>
      <c r="FQF195" s="376"/>
      <c r="FQG195" s="376"/>
      <c r="FQH195" s="376"/>
      <c r="FQI195" s="376"/>
      <c r="FQJ195" s="376"/>
      <c r="FQK195" s="376"/>
      <c r="FQL195" s="376"/>
      <c r="FQM195" s="376"/>
      <c r="FQN195" s="376"/>
      <c r="FQO195" s="376"/>
      <c r="FQP195" s="376"/>
      <c r="FQQ195" s="376"/>
      <c r="FQR195" s="376"/>
      <c r="FQS195" s="376"/>
      <c r="FQT195" s="376"/>
      <c r="FQU195" s="376"/>
      <c r="FQV195" s="376"/>
      <c r="FQW195" s="377"/>
      <c r="FQX195" s="377"/>
      <c r="FQY195" s="377"/>
      <c r="FQZ195" s="377"/>
      <c r="FRA195" s="377"/>
      <c r="FRB195" s="376"/>
      <c r="FRC195" s="376"/>
      <c r="FRD195" s="377"/>
      <c r="FRE195" s="377"/>
      <c r="FRF195" s="376"/>
      <c r="FRG195" s="376"/>
      <c r="FRH195" s="377"/>
      <c r="FRI195" s="377"/>
      <c r="FRJ195" s="376"/>
      <c r="FRK195" s="376"/>
      <c r="FRL195" s="376"/>
      <c r="FRM195" s="376"/>
      <c r="FRN195" s="376"/>
      <c r="FRO195" s="376"/>
      <c r="FRP195" s="376"/>
      <c r="FRQ195" s="377"/>
      <c r="FRR195" s="377"/>
      <c r="FRS195" s="376"/>
      <c r="FRT195" s="376"/>
      <c r="FRU195" s="377"/>
      <c r="FRV195" s="377"/>
      <c r="FRW195" s="376"/>
      <c r="FRX195" s="376"/>
      <c r="FRY195" s="376"/>
      <c r="FRZ195" s="376"/>
      <c r="FSA195" s="376"/>
      <c r="FSB195" s="370"/>
      <c r="FSC195" s="396"/>
      <c r="FSD195" s="376"/>
      <c r="FSE195" s="376"/>
      <c r="FSF195" s="376"/>
      <c r="FSG195" s="376"/>
      <c r="FSH195" s="376"/>
      <c r="FSI195" s="376"/>
      <c r="FSJ195" s="376"/>
      <c r="FSK195" s="375"/>
      <c r="FSL195" s="375"/>
      <c r="FSM195" s="375"/>
      <c r="FSN195" s="375"/>
      <c r="FSO195" s="375"/>
      <c r="FSP195" s="375"/>
      <c r="FSQ195" s="375"/>
      <c r="FSR195" s="375"/>
      <c r="FSS195" s="375"/>
      <c r="FST195" s="375"/>
      <c r="FSU195" s="375"/>
      <c r="FSV195" s="375"/>
      <c r="FSW195" s="375"/>
      <c r="FSX195" s="375"/>
      <c r="FSY195" s="375"/>
      <c r="FSZ195" s="375"/>
      <c r="FTA195" s="375"/>
      <c r="FTB195" s="375"/>
      <c r="FTC195" s="375"/>
      <c r="FTD195" s="375"/>
      <c r="FTE195" s="375"/>
      <c r="FTF195" s="375"/>
      <c r="FTG195" s="375"/>
      <c r="FTH195" s="375"/>
      <c r="FTI195" s="375"/>
      <c r="FTJ195" s="375"/>
      <c r="FTK195" s="375"/>
      <c r="FTL195" s="375"/>
      <c r="FTM195" s="375"/>
      <c r="FTN195" s="375"/>
      <c r="FTO195" s="375"/>
      <c r="FTP195" s="375"/>
      <c r="FTQ195" s="375"/>
      <c r="FTR195" s="375"/>
      <c r="FTS195" s="375"/>
      <c r="FTT195" s="375"/>
      <c r="FTU195" s="375"/>
      <c r="FTV195" s="375"/>
      <c r="FTW195" s="375"/>
      <c r="FTX195" s="375"/>
      <c r="FTY195" s="375"/>
      <c r="FTZ195" s="375"/>
      <c r="FUA195" s="375"/>
      <c r="FUB195" s="375"/>
      <c r="FUC195" s="376"/>
      <c r="FUD195" s="376"/>
      <c r="FUE195" s="376"/>
      <c r="FUF195" s="376"/>
      <c r="FUG195" s="376"/>
      <c r="FUH195" s="376"/>
      <c r="FUI195" s="376"/>
      <c r="FUJ195" s="376"/>
      <c r="FUK195" s="376"/>
      <c r="FUL195" s="376"/>
      <c r="FUM195" s="376"/>
      <c r="FUN195" s="376"/>
      <c r="FUO195" s="376"/>
      <c r="FUP195" s="376"/>
      <c r="FUQ195" s="376"/>
      <c r="FUR195" s="376"/>
      <c r="FUS195" s="376"/>
      <c r="FUT195" s="376"/>
      <c r="FUU195" s="376"/>
      <c r="FUV195" s="376"/>
      <c r="FUW195" s="376"/>
      <c r="FUX195" s="376"/>
      <c r="FUY195" s="376"/>
      <c r="FUZ195" s="376"/>
      <c r="FVA195" s="377"/>
      <c r="FVB195" s="377"/>
      <c r="FVC195" s="377"/>
      <c r="FVD195" s="377"/>
      <c r="FVE195" s="377"/>
      <c r="FVF195" s="376"/>
      <c r="FVG195" s="376"/>
      <c r="FVH195" s="377"/>
      <c r="FVI195" s="377"/>
      <c r="FVJ195" s="376"/>
      <c r="FVK195" s="376"/>
      <c r="FVL195" s="377"/>
      <c r="FVM195" s="377"/>
      <c r="FVN195" s="376"/>
      <c r="FVO195" s="376"/>
      <c r="FVP195" s="376"/>
      <c r="FVQ195" s="376"/>
      <c r="FVR195" s="376"/>
      <c r="FVS195" s="376"/>
      <c r="FVT195" s="376"/>
      <c r="FVU195" s="377"/>
      <c r="FVV195" s="377"/>
      <c r="FVW195" s="376"/>
      <c r="FVX195" s="376"/>
      <c r="FVY195" s="377"/>
      <c r="FVZ195" s="377"/>
      <c r="FWA195" s="376"/>
      <c r="FWB195" s="376"/>
      <c r="FWC195" s="376"/>
      <c r="FWD195" s="376"/>
      <c r="FWE195" s="376"/>
      <c r="FWF195" s="370"/>
      <c r="FWG195" s="396"/>
      <c r="FWH195" s="376"/>
      <c r="FWI195" s="376"/>
      <c r="FWJ195" s="376"/>
      <c r="FWK195" s="376"/>
      <c r="FWL195" s="376"/>
      <c r="FWM195" s="376"/>
      <c r="FWN195" s="376"/>
      <c r="FWO195" s="375"/>
      <c r="FWP195" s="375"/>
      <c r="FWQ195" s="375"/>
      <c r="FWR195" s="375"/>
      <c r="FWS195" s="375"/>
      <c r="FWT195" s="375"/>
      <c r="FWU195" s="375"/>
      <c r="FWV195" s="375"/>
      <c r="FWW195" s="375"/>
      <c r="FWX195" s="375"/>
      <c r="FWY195" s="375"/>
      <c r="FWZ195" s="375"/>
      <c r="FXA195" s="375"/>
      <c r="FXB195" s="375"/>
      <c r="FXC195" s="375"/>
      <c r="FXD195" s="375"/>
      <c r="FXE195" s="375"/>
      <c r="FXF195" s="375"/>
      <c r="FXG195" s="375"/>
      <c r="FXH195" s="375"/>
      <c r="FXI195" s="375"/>
      <c r="FXJ195" s="375"/>
      <c r="FXK195" s="375"/>
      <c r="FXL195" s="375"/>
      <c r="FXM195" s="375"/>
      <c r="FXN195" s="375"/>
      <c r="FXO195" s="375"/>
      <c r="FXP195" s="375"/>
      <c r="FXQ195" s="375"/>
      <c r="FXR195" s="375"/>
      <c r="FXS195" s="375"/>
      <c r="FXT195" s="375"/>
      <c r="FXU195" s="375"/>
      <c r="FXV195" s="375"/>
      <c r="FXW195" s="375"/>
      <c r="FXX195" s="375"/>
      <c r="FXY195" s="375"/>
      <c r="FXZ195" s="375"/>
      <c r="FYA195" s="375"/>
      <c r="FYB195" s="375"/>
      <c r="FYC195" s="375"/>
      <c r="FYD195" s="375"/>
      <c r="FYE195" s="375"/>
      <c r="FYF195" s="375"/>
      <c r="FYG195" s="376"/>
      <c r="FYH195" s="376"/>
      <c r="FYI195" s="376"/>
      <c r="FYJ195" s="376"/>
      <c r="FYK195" s="376"/>
      <c r="FYL195" s="376"/>
      <c r="FYM195" s="376"/>
      <c r="FYN195" s="376"/>
      <c r="FYO195" s="376"/>
      <c r="FYP195" s="376"/>
      <c r="FYQ195" s="376"/>
      <c r="FYR195" s="376"/>
      <c r="FYS195" s="376"/>
      <c r="FYT195" s="376"/>
      <c r="FYU195" s="376"/>
      <c r="FYV195" s="376"/>
      <c r="FYW195" s="376"/>
      <c r="FYX195" s="376"/>
      <c r="FYY195" s="376"/>
      <c r="FYZ195" s="376"/>
      <c r="FZA195" s="376"/>
      <c r="FZB195" s="376"/>
      <c r="FZC195" s="376"/>
      <c r="FZD195" s="376"/>
      <c r="FZE195" s="377"/>
      <c r="FZF195" s="377"/>
      <c r="FZG195" s="377"/>
      <c r="FZH195" s="377"/>
      <c r="FZI195" s="377"/>
      <c r="FZJ195" s="376"/>
      <c r="FZK195" s="376"/>
      <c r="FZL195" s="377"/>
      <c r="FZM195" s="377"/>
      <c r="FZN195" s="376"/>
      <c r="FZO195" s="376"/>
      <c r="FZP195" s="377"/>
      <c r="FZQ195" s="377"/>
      <c r="FZR195" s="376"/>
      <c r="FZS195" s="376"/>
      <c r="FZT195" s="376"/>
      <c r="FZU195" s="376"/>
      <c r="FZV195" s="376"/>
      <c r="FZW195" s="376"/>
      <c r="FZX195" s="376"/>
      <c r="FZY195" s="377"/>
      <c r="FZZ195" s="377"/>
      <c r="GAA195" s="376"/>
      <c r="GAB195" s="376"/>
      <c r="GAC195" s="377"/>
      <c r="GAD195" s="377"/>
      <c r="GAE195" s="376"/>
      <c r="GAF195" s="376"/>
      <c r="GAG195" s="376"/>
      <c r="GAH195" s="376"/>
      <c r="GAI195" s="376"/>
      <c r="GAJ195" s="370"/>
      <c r="GAK195" s="396"/>
      <c r="GAL195" s="376"/>
      <c r="GAM195" s="376"/>
      <c r="GAN195" s="376"/>
      <c r="GAO195" s="376"/>
      <c r="GAP195" s="376"/>
      <c r="GAQ195" s="376"/>
      <c r="GAR195" s="376"/>
      <c r="GAS195" s="375"/>
      <c r="GAT195" s="375"/>
      <c r="GAU195" s="375"/>
      <c r="GAV195" s="375"/>
      <c r="GAW195" s="375"/>
      <c r="GAX195" s="375"/>
      <c r="GAY195" s="375"/>
      <c r="GAZ195" s="375"/>
      <c r="GBA195" s="375"/>
      <c r="GBB195" s="375"/>
      <c r="GBC195" s="375"/>
      <c r="GBD195" s="375"/>
      <c r="GBE195" s="375"/>
      <c r="GBF195" s="375"/>
      <c r="GBG195" s="375"/>
      <c r="GBH195" s="375"/>
      <c r="GBI195" s="375"/>
      <c r="GBJ195" s="375"/>
      <c r="GBK195" s="375"/>
      <c r="GBL195" s="375"/>
      <c r="GBM195" s="375"/>
      <c r="GBN195" s="375"/>
      <c r="GBO195" s="375"/>
      <c r="GBP195" s="375"/>
      <c r="GBQ195" s="375"/>
      <c r="GBR195" s="375"/>
      <c r="GBS195" s="375"/>
      <c r="GBT195" s="375"/>
      <c r="GBU195" s="375"/>
      <c r="GBV195" s="375"/>
      <c r="GBW195" s="375"/>
      <c r="GBX195" s="375"/>
      <c r="GBY195" s="375"/>
      <c r="GBZ195" s="375"/>
      <c r="GCA195" s="375"/>
      <c r="GCB195" s="375"/>
      <c r="GCC195" s="375"/>
      <c r="GCD195" s="375"/>
      <c r="GCE195" s="375"/>
      <c r="GCF195" s="375"/>
      <c r="GCG195" s="375"/>
      <c r="GCH195" s="375"/>
      <c r="GCI195" s="375"/>
      <c r="GCJ195" s="375"/>
      <c r="GCK195" s="376"/>
      <c r="GCL195" s="376"/>
      <c r="GCM195" s="376"/>
      <c r="GCN195" s="376"/>
      <c r="GCO195" s="376"/>
      <c r="GCP195" s="376"/>
      <c r="GCQ195" s="376"/>
      <c r="GCR195" s="376"/>
      <c r="GCS195" s="376"/>
      <c r="GCT195" s="376"/>
      <c r="GCU195" s="376"/>
      <c r="GCV195" s="376"/>
      <c r="GCW195" s="376"/>
      <c r="GCX195" s="376"/>
      <c r="GCY195" s="376"/>
      <c r="GCZ195" s="376"/>
      <c r="GDA195" s="376"/>
      <c r="GDB195" s="376"/>
      <c r="GDC195" s="376"/>
      <c r="GDD195" s="376"/>
      <c r="GDE195" s="376"/>
      <c r="GDF195" s="376"/>
      <c r="GDG195" s="376"/>
      <c r="GDH195" s="376"/>
      <c r="GDI195" s="377"/>
      <c r="GDJ195" s="377"/>
      <c r="GDK195" s="377"/>
      <c r="GDL195" s="377"/>
      <c r="GDM195" s="377"/>
      <c r="GDN195" s="376"/>
      <c r="GDO195" s="376"/>
      <c r="GDP195" s="377"/>
      <c r="GDQ195" s="377"/>
      <c r="GDR195" s="376"/>
      <c r="GDS195" s="376"/>
      <c r="GDT195" s="377"/>
      <c r="GDU195" s="377"/>
      <c r="GDV195" s="376"/>
      <c r="GDW195" s="376"/>
      <c r="GDX195" s="376"/>
      <c r="GDY195" s="376"/>
      <c r="GDZ195" s="376"/>
      <c r="GEA195" s="376"/>
      <c r="GEB195" s="376"/>
      <c r="GEC195" s="377"/>
      <c r="GED195" s="377"/>
      <c r="GEE195" s="376"/>
      <c r="GEF195" s="376"/>
      <c r="GEG195" s="377"/>
      <c r="GEH195" s="377"/>
      <c r="GEI195" s="376"/>
      <c r="GEJ195" s="376"/>
      <c r="GEK195" s="376"/>
      <c r="GEL195" s="376"/>
      <c r="GEM195" s="376"/>
      <c r="GEN195" s="370"/>
      <c r="GEO195" s="396"/>
      <c r="GEP195" s="376"/>
      <c r="GEQ195" s="376"/>
      <c r="GER195" s="376"/>
      <c r="GES195" s="376"/>
      <c r="GET195" s="376"/>
      <c r="GEU195" s="376"/>
      <c r="GEV195" s="376"/>
      <c r="GEW195" s="375"/>
      <c r="GEX195" s="375"/>
      <c r="GEY195" s="375"/>
      <c r="GEZ195" s="375"/>
      <c r="GFA195" s="375"/>
      <c r="GFB195" s="375"/>
      <c r="GFC195" s="375"/>
      <c r="GFD195" s="375"/>
      <c r="GFE195" s="375"/>
      <c r="GFF195" s="375"/>
      <c r="GFG195" s="375"/>
      <c r="GFH195" s="375"/>
      <c r="GFI195" s="375"/>
      <c r="GFJ195" s="375"/>
      <c r="GFK195" s="375"/>
      <c r="GFL195" s="375"/>
      <c r="GFM195" s="375"/>
      <c r="GFN195" s="375"/>
      <c r="GFO195" s="375"/>
      <c r="GFP195" s="375"/>
      <c r="GFQ195" s="375"/>
      <c r="GFR195" s="375"/>
      <c r="GFS195" s="375"/>
      <c r="GFT195" s="375"/>
      <c r="GFU195" s="375"/>
      <c r="GFV195" s="375"/>
      <c r="GFW195" s="375"/>
      <c r="GFX195" s="375"/>
      <c r="GFY195" s="375"/>
      <c r="GFZ195" s="375"/>
      <c r="GGA195" s="375"/>
      <c r="GGB195" s="375"/>
      <c r="GGC195" s="375"/>
      <c r="GGD195" s="375"/>
      <c r="GGE195" s="375"/>
      <c r="GGF195" s="375"/>
      <c r="GGG195" s="375"/>
      <c r="GGH195" s="375"/>
      <c r="GGI195" s="375"/>
      <c r="GGJ195" s="375"/>
      <c r="GGK195" s="375"/>
      <c r="GGL195" s="375"/>
      <c r="GGM195" s="375"/>
      <c r="GGN195" s="375"/>
      <c r="GGO195" s="376"/>
      <c r="GGP195" s="376"/>
      <c r="GGQ195" s="376"/>
      <c r="GGR195" s="376"/>
      <c r="GGS195" s="376"/>
      <c r="GGT195" s="376"/>
      <c r="GGU195" s="376"/>
      <c r="GGV195" s="376"/>
      <c r="GGW195" s="376"/>
      <c r="GGX195" s="376"/>
      <c r="GGY195" s="376"/>
      <c r="GGZ195" s="376"/>
      <c r="GHA195" s="376"/>
      <c r="GHB195" s="376"/>
      <c r="GHC195" s="376"/>
      <c r="GHD195" s="376"/>
      <c r="GHE195" s="376"/>
      <c r="GHF195" s="376"/>
      <c r="GHG195" s="376"/>
      <c r="GHH195" s="376"/>
      <c r="GHI195" s="376"/>
      <c r="GHJ195" s="376"/>
      <c r="GHK195" s="376"/>
      <c r="GHL195" s="376"/>
      <c r="GHM195" s="377"/>
      <c r="GHN195" s="377"/>
      <c r="GHO195" s="377"/>
      <c r="GHP195" s="377"/>
      <c r="GHQ195" s="377"/>
      <c r="GHR195" s="376"/>
      <c r="GHS195" s="376"/>
      <c r="GHT195" s="377"/>
      <c r="GHU195" s="377"/>
      <c r="GHV195" s="376"/>
      <c r="GHW195" s="376"/>
      <c r="GHX195" s="377"/>
      <c r="GHY195" s="377"/>
      <c r="GHZ195" s="376"/>
      <c r="GIA195" s="376"/>
      <c r="GIB195" s="376"/>
      <c r="GIC195" s="376"/>
      <c r="GID195" s="376"/>
      <c r="GIE195" s="376"/>
      <c r="GIF195" s="376"/>
      <c r="GIG195" s="377"/>
      <c r="GIH195" s="377"/>
      <c r="GII195" s="376"/>
      <c r="GIJ195" s="376"/>
      <c r="GIK195" s="377"/>
      <c r="GIL195" s="377"/>
      <c r="GIM195" s="376"/>
      <c r="GIN195" s="376"/>
      <c r="GIO195" s="376"/>
      <c r="GIP195" s="376"/>
      <c r="GIQ195" s="376"/>
      <c r="GIR195" s="370"/>
      <c r="GIS195" s="396"/>
      <c r="GIT195" s="376"/>
      <c r="GIU195" s="376"/>
      <c r="GIV195" s="376"/>
      <c r="GIW195" s="376"/>
      <c r="GIX195" s="376"/>
      <c r="GIY195" s="376"/>
      <c r="GIZ195" s="376"/>
      <c r="GJA195" s="375"/>
      <c r="GJB195" s="375"/>
      <c r="GJC195" s="375"/>
      <c r="GJD195" s="375"/>
      <c r="GJE195" s="375"/>
      <c r="GJF195" s="375"/>
      <c r="GJG195" s="375"/>
      <c r="GJH195" s="375"/>
      <c r="GJI195" s="375"/>
      <c r="GJJ195" s="375"/>
      <c r="GJK195" s="375"/>
      <c r="GJL195" s="375"/>
      <c r="GJM195" s="375"/>
      <c r="GJN195" s="375"/>
      <c r="GJO195" s="375"/>
      <c r="GJP195" s="375"/>
      <c r="GJQ195" s="375"/>
      <c r="GJR195" s="375"/>
      <c r="GJS195" s="375"/>
      <c r="GJT195" s="375"/>
      <c r="GJU195" s="375"/>
      <c r="GJV195" s="375"/>
      <c r="GJW195" s="375"/>
      <c r="GJX195" s="375"/>
      <c r="GJY195" s="375"/>
      <c r="GJZ195" s="375"/>
      <c r="GKA195" s="375"/>
      <c r="GKB195" s="375"/>
      <c r="GKC195" s="375"/>
      <c r="GKD195" s="375"/>
      <c r="GKE195" s="375"/>
      <c r="GKF195" s="375"/>
      <c r="GKG195" s="375"/>
      <c r="GKH195" s="375"/>
      <c r="GKI195" s="375"/>
      <c r="GKJ195" s="375"/>
      <c r="GKK195" s="375"/>
      <c r="GKL195" s="375"/>
      <c r="GKM195" s="375"/>
      <c r="GKN195" s="375"/>
      <c r="GKO195" s="375"/>
      <c r="GKP195" s="375"/>
      <c r="GKQ195" s="375"/>
      <c r="GKR195" s="375"/>
      <c r="GKS195" s="376"/>
      <c r="GKT195" s="376"/>
      <c r="GKU195" s="376"/>
      <c r="GKV195" s="376"/>
      <c r="GKW195" s="376"/>
      <c r="GKX195" s="376"/>
      <c r="GKY195" s="376"/>
      <c r="GKZ195" s="376"/>
      <c r="GLA195" s="376"/>
      <c r="GLB195" s="376"/>
      <c r="GLC195" s="376"/>
      <c r="GLD195" s="376"/>
      <c r="GLE195" s="376"/>
      <c r="GLF195" s="376"/>
      <c r="GLG195" s="376"/>
      <c r="GLH195" s="376"/>
      <c r="GLI195" s="376"/>
      <c r="GLJ195" s="376"/>
      <c r="GLK195" s="376"/>
      <c r="GLL195" s="376"/>
      <c r="GLM195" s="376"/>
      <c r="GLN195" s="376"/>
      <c r="GLO195" s="376"/>
      <c r="GLP195" s="376"/>
      <c r="GLQ195" s="377"/>
      <c r="GLR195" s="377"/>
      <c r="GLS195" s="377"/>
      <c r="GLT195" s="377"/>
      <c r="GLU195" s="377"/>
      <c r="GLV195" s="376"/>
      <c r="GLW195" s="376"/>
      <c r="GLX195" s="377"/>
      <c r="GLY195" s="377"/>
      <c r="GLZ195" s="376"/>
      <c r="GMA195" s="376"/>
      <c r="GMB195" s="377"/>
      <c r="GMC195" s="377"/>
      <c r="GMD195" s="376"/>
      <c r="GME195" s="376"/>
      <c r="GMF195" s="376"/>
      <c r="GMG195" s="376"/>
      <c r="GMH195" s="376"/>
      <c r="GMI195" s="376"/>
      <c r="GMJ195" s="376"/>
      <c r="GMK195" s="377"/>
      <c r="GML195" s="377"/>
      <c r="GMM195" s="376"/>
      <c r="GMN195" s="376"/>
      <c r="GMO195" s="377"/>
      <c r="GMP195" s="377"/>
      <c r="GMQ195" s="376"/>
      <c r="GMR195" s="376"/>
      <c r="GMS195" s="376"/>
      <c r="GMT195" s="376"/>
      <c r="GMU195" s="376"/>
      <c r="GMV195" s="370"/>
      <c r="GMW195" s="396"/>
      <c r="GMX195" s="376"/>
      <c r="GMY195" s="376"/>
      <c r="GMZ195" s="376"/>
      <c r="GNA195" s="376"/>
      <c r="GNB195" s="376"/>
      <c r="GNC195" s="376"/>
      <c r="GND195" s="376"/>
      <c r="GNE195" s="375"/>
      <c r="GNF195" s="375"/>
      <c r="GNG195" s="375"/>
      <c r="GNH195" s="375"/>
      <c r="GNI195" s="375"/>
      <c r="GNJ195" s="375"/>
      <c r="GNK195" s="375"/>
      <c r="GNL195" s="375"/>
      <c r="GNM195" s="375"/>
      <c r="GNN195" s="375"/>
      <c r="GNO195" s="375"/>
      <c r="GNP195" s="375"/>
      <c r="GNQ195" s="375"/>
      <c r="GNR195" s="375"/>
      <c r="GNS195" s="375"/>
      <c r="GNT195" s="375"/>
      <c r="GNU195" s="375"/>
      <c r="GNV195" s="375"/>
      <c r="GNW195" s="375"/>
      <c r="GNX195" s="375"/>
      <c r="GNY195" s="375"/>
      <c r="GNZ195" s="375"/>
      <c r="GOA195" s="375"/>
      <c r="GOB195" s="375"/>
      <c r="GOC195" s="375"/>
      <c r="GOD195" s="375"/>
      <c r="GOE195" s="375"/>
      <c r="GOF195" s="375"/>
      <c r="GOG195" s="375"/>
      <c r="GOH195" s="375"/>
      <c r="GOI195" s="375"/>
      <c r="GOJ195" s="375"/>
      <c r="GOK195" s="375"/>
      <c r="GOL195" s="375"/>
      <c r="GOM195" s="375"/>
      <c r="GON195" s="375"/>
      <c r="GOO195" s="375"/>
      <c r="GOP195" s="375"/>
      <c r="GOQ195" s="375"/>
      <c r="GOR195" s="375"/>
      <c r="GOS195" s="375"/>
      <c r="GOT195" s="375"/>
      <c r="GOU195" s="375"/>
      <c r="GOV195" s="375"/>
      <c r="GOW195" s="376"/>
      <c r="GOX195" s="376"/>
      <c r="GOY195" s="376"/>
      <c r="GOZ195" s="376"/>
      <c r="GPA195" s="376"/>
      <c r="GPB195" s="376"/>
      <c r="GPC195" s="376"/>
      <c r="GPD195" s="376"/>
      <c r="GPE195" s="376"/>
      <c r="GPF195" s="376"/>
      <c r="GPG195" s="376"/>
      <c r="GPH195" s="376"/>
      <c r="GPI195" s="376"/>
      <c r="GPJ195" s="376"/>
      <c r="GPK195" s="376"/>
      <c r="GPL195" s="376"/>
      <c r="GPM195" s="376"/>
      <c r="GPN195" s="376"/>
      <c r="GPO195" s="376"/>
      <c r="GPP195" s="376"/>
      <c r="GPQ195" s="376"/>
      <c r="GPR195" s="376"/>
      <c r="GPS195" s="376"/>
      <c r="GPT195" s="376"/>
      <c r="GPU195" s="377"/>
      <c r="GPV195" s="377"/>
      <c r="GPW195" s="377"/>
      <c r="GPX195" s="377"/>
      <c r="GPY195" s="377"/>
      <c r="GPZ195" s="376"/>
      <c r="GQA195" s="376"/>
      <c r="GQB195" s="377"/>
      <c r="GQC195" s="377"/>
      <c r="GQD195" s="376"/>
      <c r="GQE195" s="376"/>
      <c r="GQF195" s="377"/>
      <c r="GQG195" s="377"/>
      <c r="GQH195" s="376"/>
      <c r="GQI195" s="376"/>
      <c r="GQJ195" s="376"/>
      <c r="GQK195" s="376"/>
      <c r="GQL195" s="376"/>
      <c r="GQM195" s="376"/>
      <c r="GQN195" s="376"/>
      <c r="GQO195" s="377"/>
      <c r="GQP195" s="377"/>
      <c r="GQQ195" s="376"/>
      <c r="GQR195" s="376"/>
      <c r="GQS195" s="377"/>
      <c r="GQT195" s="377"/>
      <c r="GQU195" s="376"/>
      <c r="GQV195" s="376"/>
      <c r="GQW195" s="376"/>
      <c r="GQX195" s="376"/>
      <c r="GQY195" s="376"/>
      <c r="GQZ195" s="370"/>
      <c r="GRA195" s="396"/>
      <c r="GRB195" s="376"/>
      <c r="GRC195" s="376"/>
      <c r="GRD195" s="376"/>
      <c r="GRE195" s="376"/>
      <c r="GRF195" s="376"/>
      <c r="GRG195" s="376"/>
      <c r="GRH195" s="376"/>
      <c r="GRI195" s="375"/>
      <c r="GRJ195" s="375"/>
      <c r="GRK195" s="375"/>
      <c r="GRL195" s="375"/>
      <c r="GRM195" s="375"/>
      <c r="GRN195" s="375"/>
      <c r="GRO195" s="375"/>
      <c r="GRP195" s="375"/>
      <c r="GRQ195" s="375"/>
      <c r="GRR195" s="375"/>
      <c r="GRS195" s="375"/>
      <c r="GRT195" s="375"/>
      <c r="GRU195" s="375"/>
      <c r="GRV195" s="375"/>
      <c r="GRW195" s="375"/>
      <c r="GRX195" s="375"/>
      <c r="GRY195" s="375"/>
      <c r="GRZ195" s="375"/>
      <c r="GSA195" s="375"/>
      <c r="GSB195" s="375"/>
      <c r="GSC195" s="375"/>
      <c r="GSD195" s="375"/>
      <c r="GSE195" s="375"/>
      <c r="GSF195" s="375"/>
      <c r="GSG195" s="375"/>
      <c r="GSH195" s="375"/>
      <c r="GSI195" s="375"/>
      <c r="GSJ195" s="375"/>
      <c r="GSK195" s="375"/>
      <c r="GSL195" s="375"/>
      <c r="GSM195" s="375"/>
      <c r="GSN195" s="375"/>
      <c r="GSO195" s="375"/>
      <c r="GSP195" s="375"/>
      <c r="GSQ195" s="375"/>
      <c r="GSR195" s="375"/>
      <c r="GSS195" s="375"/>
      <c r="GST195" s="375"/>
      <c r="GSU195" s="375"/>
      <c r="GSV195" s="375"/>
      <c r="GSW195" s="375"/>
      <c r="GSX195" s="375"/>
      <c r="GSY195" s="375"/>
      <c r="GSZ195" s="375"/>
      <c r="GTA195" s="376"/>
      <c r="GTB195" s="376"/>
      <c r="GTC195" s="376"/>
      <c r="GTD195" s="376"/>
      <c r="GTE195" s="376"/>
      <c r="GTF195" s="376"/>
      <c r="GTG195" s="376"/>
      <c r="GTH195" s="376"/>
      <c r="GTI195" s="376"/>
      <c r="GTJ195" s="376"/>
      <c r="GTK195" s="376"/>
      <c r="GTL195" s="376"/>
      <c r="GTM195" s="376"/>
      <c r="GTN195" s="376"/>
      <c r="GTO195" s="376"/>
      <c r="GTP195" s="376"/>
      <c r="GTQ195" s="376"/>
      <c r="GTR195" s="376"/>
      <c r="GTS195" s="376"/>
      <c r="GTT195" s="376"/>
      <c r="GTU195" s="376"/>
      <c r="GTV195" s="376"/>
      <c r="GTW195" s="376"/>
      <c r="GTX195" s="376"/>
      <c r="GTY195" s="377"/>
      <c r="GTZ195" s="377"/>
      <c r="GUA195" s="377"/>
      <c r="GUB195" s="377"/>
      <c r="GUC195" s="377"/>
      <c r="GUD195" s="376"/>
      <c r="GUE195" s="376"/>
      <c r="GUF195" s="377"/>
      <c r="GUG195" s="377"/>
      <c r="GUH195" s="376"/>
      <c r="GUI195" s="376"/>
      <c r="GUJ195" s="377"/>
      <c r="GUK195" s="377"/>
      <c r="GUL195" s="376"/>
      <c r="GUM195" s="376"/>
      <c r="GUN195" s="376"/>
      <c r="GUO195" s="376"/>
      <c r="GUP195" s="376"/>
      <c r="GUQ195" s="376"/>
      <c r="GUR195" s="376"/>
      <c r="GUS195" s="377"/>
      <c r="GUT195" s="377"/>
      <c r="GUU195" s="376"/>
      <c r="GUV195" s="376"/>
      <c r="GUW195" s="377"/>
      <c r="GUX195" s="377"/>
      <c r="GUY195" s="376"/>
      <c r="GUZ195" s="376"/>
      <c r="GVA195" s="376"/>
      <c r="GVB195" s="376"/>
      <c r="GVC195" s="376"/>
      <c r="GVD195" s="370"/>
      <c r="GVE195" s="396"/>
      <c r="GVF195" s="376"/>
      <c r="GVG195" s="376"/>
      <c r="GVH195" s="376"/>
      <c r="GVI195" s="376"/>
      <c r="GVJ195" s="376"/>
      <c r="GVK195" s="376"/>
      <c r="GVL195" s="376"/>
      <c r="GVM195" s="375"/>
      <c r="GVN195" s="375"/>
      <c r="GVO195" s="375"/>
      <c r="GVP195" s="375"/>
      <c r="GVQ195" s="375"/>
      <c r="GVR195" s="375"/>
      <c r="GVS195" s="375"/>
      <c r="GVT195" s="375"/>
      <c r="GVU195" s="375"/>
      <c r="GVV195" s="375"/>
      <c r="GVW195" s="375"/>
      <c r="GVX195" s="375"/>
      <c r="GVY195" s="375"/>
      <c r="GVZ195" s="375"/>
      <c r="GWA195" s="375"/>
      <c r="GWB195" s="375"/>
      <c r="GWC195" s="375"/>
      <c r="GWD195" s="375"/>
      <c r="GWE195" s="375"/>
      <c r="GWF195" s="375"/>
      <c r="GWG195" s="375"/>
      <c r="GWH195" s="375"/>
      <c r="GWI195" s="375"/>
      <c r="GWJ195" s="375"/>
      <c r="GWK195" s="375"/>
      <c r="GWL195" s="375"/>
      <c r="GWM195" s="375"/>
      <c r="GWN195" s="375"/>
      <c r="GWO195" s="375"/>
      <c r="GWP195" s="375"/>
      <c r="GWQ195" s="375"/>
      <c r="GWR195" s="375"/>
      <c r="GWS195" s="375"/>
      <c r="GWT195" s="375"/>
      <c r="GWU195" s="375"/>
      <c r="GWV195" s="375"/>
      <c r="GWW195" s="375"/>
      <c r="GWX195" s="375"/>
      <c r="GWY195" s="375"/>
      <c r="GWZ195" s="375"/>
      <c r="GXA195" s="375"/>
      <c r="GXB195" s="375"/>
      <c r="GXC195" s="375"/>
      <c r="GXD195" s="375"/>
      <c r="GXE195" s="376"/>
      <c r="GXF195" s="376"/>
      <c r="GXG195" s="376"/>
      <c r="GXH195" s="376"/>
      <c r="GXI195" s="376"/>
      <c r="GXJ195" s="376"/>
      <c r="GXK195" s="376"/>
      <c r="GXL195" s="376"/>
      <c r="GXM195" s="376"/>
      <c r="GXN195" s="376"/>
      <c r="GXO195" s="376"/>
      <c r="GXP195" s="376"/>
      <c r="GXQ195" s="376"/>
      <c r="GXR195" s="376"/>
      <c r="GXS195" s="376"/>
      <c r="GXT195" s="376"/>
      <c r="GXU195" s="376"/>
      <c r="GXV195" s="376"/>
      <c r="GXW195" s="376"/>
      <c r="GXX195" s="376"/>
      <c r="GXY195" s="376"/>
      <c r="GXZ195" s="376"/>
      <c r="GYA195" s="376"/>
      <c r="GYB195" s="376"/>
      <c r="GYC195" s="377"/>
      <c r="GYD195" s="377"/>
      <c r="GYE195" s="377"/>
      <c r="GYF195" s="377"/>
      <c r="GYG195" s="377"/>
      <c r="GYH195" s="376"/>
      <c r="GYI195" s="376"/>
      <c r="GYJ195" s="377"/>
      <c r="GYK195" s="377"/>
      <c r="GYL195" s="376"/>
      <c r="GYM195" s="376"/>
      <c r="GYN195" s="377"/>
      <c r="GYO195" s="377"/>
      <c r="GYP195" s="376"/>
      <c r="GYQ195" s="376"/>
      <c r="GYR195" s="376"/>
      <c r="GYS195" s="376"/>
      <c r="GYT195" s="376"/>
      <c r="GYU195" s="376"/>
      <c r="GYV195" s="376"/>
      <c r="GYW195" s="377"/>
      <c r="GYX195" s="377"/>
      <c r="GYY195" s="376"/>
      <c r="GYZ195" s="376"/>
      <c r="GZA195" s="377"/>
      <c r="GZB195" s="377"/>
      <c r="GZC195" s="376"/>
      <c r="GZD195" s="376"/>
      <c r="GZE195" s="376"/>
      <c r="GZF195" s="376"/>
      <c r="GZG195" s="376"/>
      <c r="GZH195" s="370"/>
      <c r="GZI195" s="396"/>
      <c r="GZJ195" s="376"/>
      <c r="GZK195" s="376"/>
      <c r="GZL195" s="376"/>
      <c r="GZM195" s="376"/>
      <c r="GZN195" s="376"/>
      <c r="GZO195" s="376"/>
      <c r="GZP195" s="376"/>
      <c r="GZQ195" s="375"/>
      <c r="GZR195" s="375"/>
      <c r="GZS195" s="375"/>
      <c r="GZT195" s="375"/>
      <c r="GZU195" s="375"/>
      <c r="GZV195" s="375"/>
      <c r="GZW195" s="375"/>
      <c r="GZX195" s="375"/>
      <c r="GZY195" s="375"/>
      <c r="GZZ195" s="375"/>
      <c r="HAA195" s="375"/>
      <c r="HAB195" s="375"/>
      <c r="HAC195" s="375"/>
      <c r="HAD195" s="375"/>
      <c r="HAE195" s="375"/>
      <c r="HAF195" s="375"/>
      <c r="HAG195" s="375"/>
      <c r="HAH195" s="375"/>
      <c r="HAI195" s="375"/>
      <c r="HAJ195" s="375"/>
      <c r="HAK195" s="375"/>
      <c r="HAL195" s="375"/>
      <c r="HAM195" s="375"/>
      <c r="HAN195" s="375"/>
      <c r="HAO195" s="375"/>
      <c r="HAP195" s="375"/>
      <c r="HAQ195" s="375"/>
      <c r="HAR195" s="375"/>
      <c r="HAS195" s="375"/>
      <c r="HAT195" s="375"/>
      <c r="HAU195" s="375"/>
      <c r="HAV195" s="375"/>
      <c r="HAW195" s="375"/>
      <c r="HAX195" s="375"/>
      <c r="HAY195" s="375"/>
      <c r="HAZ195" s="375"/>
      <c r="HBA195" s="375"/>
      <c r="HBB195" s="375"/>
      <c r="HBC195" s="375"/>
      <c r="HBD195" s="375"/>
      <c r="HBE195" s="375"/>
      <c r="HBF195" s="375"/>
      <c r="HBG195" s="375"/>
      <c r="HBH195" s="375"/>
      <c r="HBI195" s="376"/>
      <c r="HBJ195" s="376"/>
      <c r="HBK195" s="376"/>
      <c r="HBL195" s="376"/>
      <c r="HBM195" s="376"/>
      <c r="HBN195" s="376"/>
      <c r="HBO195" s="376"/>
      <c r="HBP195" s="376"/>
      <c r="HBQ195" s="376"/>
      <c r="HBR195" s="376"/>
      <c r="HBS195" s="376"/>
      <c r="HBT195" s="376"/>
      <c r="HBU195" s="376"/>
      <c r="HBV195" s="376"/>
      <c r="HBW195" s="376"/>
      <c r="HBX195" s="376"/>
      <c r="HBY195" s="376"/>
      <c r="HBZ195" s="376"/>
      <c r="HCA195" s="376"/>
      <c r="HCB195" s="376"/>
      <c r="HCC195" s="376"/>
      <c r="HCD195" s="376"/>
      <c r="HCE195" s="376"/>
      <c r="HCF195" s="376"/>
      <c r="HCG195" s="377"/>
      <c r="HCH195" s="377"/>
      <c r="HCI195" s="377"/>
      <c r="HCJ195" s="377"/>
      <c r="HCK195" s="377"/>
      <c r="HCL195" s="376"/>
      <c r="HCM195" s="376"/>
      <c r="HCN195" s="377"/>
      <c r="HCO195" s="377"/>
      <c r="HCP195" s="376"/>
      <c r="HCQ195" s="376"/>
      <c r="HCR195" s="377"/>
      <c r="HCS195" s="377"/>
      <c r="HCT195" s="376"/>
      <c r="HCU195" s="376"/>
      <c r="HCV195" s="376"/>
      <c r="HCW195" s="376"/>
      <c r="HCX195" s="376"/>
      <c r="HCY195" s="376"/>
      <c r="HCZ195" s="376"/>
      <c r="HDA195" s="377"/>
      <c r="HDB195" s="377"/>
      <c r="HDC195" s="376"/>
      <c r="HDD195" s="376"/>
      <c r="HDE195" s="377"/>
      <c r="HDF195" s="377"/>
      <c r="HDG195" s="376"/>
      <c r="HDH195" s="376"/>
      <c r="HDI195" s="376"/>
      <c r="HDJ195" s="376"/>
      <c r="HDK195" s="376"/>
      <c r="HDL195" s="370"/>
      <c r="HDM195" s="396"/>
      <c r="HDN195" s="376"/>
      <c r="HDO195" s="376"/>
      <c r="HDP195" s="376"/>
      <c r="HDQ195" s="376"/>
      <c r="HDR195" s="376"/>
      <c r="HDS195" s="376"/>
      <c r="HDT195" s="376"/>
      <c r="HDU195" s="375"/>
      <c r="HDV195" s="375"/>
      <c r="HDW195" s="375"/>
      <c r="HDX195" s="375"/>
      <c r="HDY195" s="375"/>
      <c r="HDZ195" s="375"/>
      <c r="HEA195" s="375"/>
      <c r="HEB195" s="375"/>
      <c r="HEC195" s="375"/>
      <c r="HED195" s="375"/>
      <c r="HEE195" s="375"/>
      <c r="HEF195" s="375"/>
      <c r="HEG195" s="375"/>
      <c r="HEH195" s="375"/>
      <c r="HEI195" s="375"/>
      <c r="HEJ195" s="375"/>
      <c r="HEK195" s="375"/>
      <c r="HEL195" s="375"/>
      <c r="HEM195" s="375"/>
      <c r="HEN195" s="375"/>
      <c r="HEO195" s="375"/>
      <c r="HEP195" s="375"/>
      <c r="HEQ195" s="375"/>
      <c r="HER195" s="375"/>
      <c r="HES195" s="375"/>
      <c r="HET195" s="375"/>
      <c r="HEU195" s="375"/>
      <c r="HEV195" s="375"/>
      <c r="HEW195" s="375"/>
      <c r="HEX195" s="375"/>
      <c r="HEY195" s="375"/>
      <c r="HEZ195" s="375"/>
      <c r="HFA195" s="375"/>
      <c r="HFB195" s="375"/>
      <c r="HFC195" s="375"/>
      <c r="HFD195" s="375"/>
      <c r="HFE195" s="375"/>
      <c r="HFF195" s="375"/>
      <c r="HFG195" s="375"/>
      <c r="HFH195" s="375"/>
      <c r="HFI195" s="375"/>
      <c r="HFJ195" s="375"/>
      <c r="HFK195" s="375"/>
      <c r="HFL195" s="375"/>
      <c r="HFM195" s="376"/>
      <c r="HFN195" s="376"/>
      <c r="HFO195" s="376"/>
      <c r="HFP195" s="376"/>
      <c r="HFQ195" s="376"/>
      <c r="HFR195" s="376"/>
      <c r="HFS195" s="376"/>
      <c r="HFT195" s="376"/>
      <c r="HFU195" s="376"/>
      <c r="HFV195" s="376"/>
      <c r="HFW195" s="376"/>
      <c r="HFX195" s="376"/>
      <c r="HFY195" s="376"/>
      <c r="HFZ195" s="376"/>
      <c r="HGA195" s="376"/>
      <c r="HGB195" s="376"/>
      <c r="HGC195" s="376"/>
      <c r="HGD195" s="376"/>
      <c r="HGE195" s="376"/>
      <c r="HGF195" s="376"/>
      <c r="HGG195" s="376"/>
      <c r="HGH195" s="376"/>
      <c r="HGI195" s="376"/>
      <c r="HGJ195" s="376"/>
      <c r="HGK195" s="377"/>
      <c r="HGL195" s="377"/>
      <c r="HGM195" s="377"/>
      <c r="HGN195" s="377"/>
      <c r="HGO195" s="377"/>
      <c r="HGP195" s="376"/>
      <c r="HGQ195" s="376"/>
      <c r="HGR195" s="377"/>
      <c r="HGS195" s="377"/>
      <c r="HGT195" s="376"/>
      <c r="HGU195" s="376"/>
      <c r="HGV195" s="377"/>
      <c r="HGW195" s="377"/>
      <c r="HGX195" s="376"/>
      <c r="HGY195" s="376"/>
      <c r="HGZ195" s="376"/>
      <c r="HHA195" s="376"/>
      <c r="HHB195" s="376"/>
      <c r="HHC195" s="376"/>
      <c r="HHD195" s="376"/>
      <c r="HHE195" s="377"/>
      <c r="HHF195" s="377"/>
      <c r="HHG195" s="376"/>
      <c r="HHH195" s="376"/>
      <c r="HHI195" s="377"/>
      <c r="HHJ195" s="377"/>
      <c r="HHK195" s="376"/>
      <c r="HHL195" s="376"/>
      <c r="HHM195" s="376"/>
      <c r="HHN195" s="376"/>
      <c r="HHO195" s="376"/>
      <c r="HHP195" s="370"/>
      <c r="HHQ195" s="396"/>
      <c r="HHR195" s="376"/>
      <c r="HHS195" s="376"/>
      <c r="HHT195" s="376"/>
      <c r="HHU195" s="376"/>
      <c r="HHV195" s="376"/>
      <c r="HHW195" s="376"/>
      <c r="HHX195" s="376"/>
      <c r="HHY195" s="375"/>
      <c r="HHZ195" s="375"/>
      <c r="HIA195" s="375"/>
      <c r="HIB195" s="375"/>
      <c r="HIC195" s="375"/>
      <c r="HID195" s="375"/>
      <c r="HIE195" s="375"/>
      <c r="HIF195" s="375"/>
      <c r="HIG195" s="375"/>
      <c r="HIH195" s="375"/>
      <c r="HII195" s="375"/>
      <c r="HIJ195" s="375"/>
      <c r="HIK195" s="375"/>
      <c r="HIL195" s="375"/>
      <c r="HIM195" s="375"/>
      <c r="HIN195" s="375"/>
      <c r="HIO195" s="375"/>
      <c r="HIP195" s="375"/>
      <c r="HIQ195" s="375"/>
      <c r="HIR195" s="375"/>
      <c r="HIS195" s="375"/>
      <c r="HIT195" s="375"/>
      <c r="HIU195" s="375"/>
      <c r="HIV195" s="375"/>
      <c r="HIW195" s="375"/>
      <c r="HIX195" s="375"/>
      <c r="HIY195" s="375"/>
      <c r="HIZ195" s="375"/>
      <c r="HJA195" s="375"/>
      <c r="HJB195" s="375"/>
      <c r="HJC195" s="375"/>
      <c r="HJD195" s="375"/>
      <c r="HJE195" s="375"/>
      <c r="HJF195" s="375"/>
      <c r="HJG195" s="375"/>
      <c r="HJH195" s="375"/>
      <c r="HJI195" s="375"/>
      <c r="HJJ195" s="375"/>
      <c r="HJK195" s="375"/>
      <c r="HJL195" s="375"/>
      <c r="HJM195" s="375"/>
      <c r="HJN195" s="375"/>
      <c r="HJO195" s="375"/>
      <c r="HJP195" s="375"/>
      <c r="HJQ195" s="376"/>
      <c r="HJR195" s="376"/>
      <c r="HJS195" s="376"/>
      <c r="HJT195" s="376"/>
      <c r="HJU195" s="376"/>
      <c r="HJV195" s="376"/>
      <c r="HJW195" s="376"/>
      <c r="HJX195" s="376"/>
      <c r="HJY195" s="376"/>
      <c r="HJZ195" s="376"/>
      <c r="HKA195" s="376"/>
      <c r="HKB195" s="376"/>
      <c r="HKC195" s="376"/>
      <c r="HKD195" s="376"/>
      <c r="HKE195" s="376"/>
      <c r="HKF195" s="376"/>
      <c r="HKG195" s="376"/>
      <c r="HKH195" s="376"/>
      <c r="HKI195" s="376"/>
      <c r="HKJ195" s="376"/>
      <c r="HKK195" s="376"/>
      <c r="HKL195" s="376"/>
      <c r="HKM195" s="376"/>
      <c r="HKN195" s="376"/>
      <c r="HKO195" s="377"/>
      <c r="HKP195" s="377"/>
      <c r="HKQ195" s="377"/>
      <c r="HKR195" s="377"/>
      <c r="HKS195" s="377"/>
      <c r="HKT195" s="376"/>
      <c r="HKU195" s="376"/>
      <c r="HKV195" s="377"/>
      <c r="HKW195" s="377"/>
      <c r="HKX195" s="376"/>
      <c r="HKY195" s="376"/>
      <c r="HKZ195" s="377"/>
      <c r="HLA195" s="377"/>
      <c r="HLB195" s="376"/>
      <c r="HLC195" s="376"/>
      <c r="HLD195" s="376"/>
      <c r="HLE195" s="376"/>
      <c r="HLF195" s="376"/>
      <c r="HLG195" s="376"/>
      <c r="HLH195" s="376"/>
      <c r="HLI195" s="377"/>
      <c r="HLJ195" s="377"/>
      <c r="HLK195" s="376"/>
      <c r="HLL195" s="376"/>
      <c r="HLM195" s="377"/>
      <c r="HLN195" s="377"/>
      <c r="HLO195" s="376"/>
      <c r="HLP195" s="376"/>
      <c r="HLQ195" s="376"/>
      <c r="HLR195" s="376"/>
      <c r="HLS195" s="376"/>
      <c r="HLT195" s="370"/>
      <c r="HLU195" s="396"/>
      <c r="HLV195" s="376"/>
      <c r="HLW195" s="376"/>
      <c r="HLX195" s="376"/>
      <c r="HLY195" s="376"/>
      <c r="HLZ195" s="376"/>
      <c r="HMA195" s="376"/>
      <c r="HMB195" s="376"/>
      <c r="HMC195" s="375"/>
      <c r="HMD195" s="375"/>
      <c r="HME195" s="375"/>
      <c r="HMF195" s="375"/>
      <c r="HMG195" s="375"/>
      <c r="HMH195" s="375"/>
      <c r="HMI195" s="375"/>
      <c r="HMJ195" s="375"/>
      <c r="HMK195" s="375"/>
      <c r="HML195" s="375"/>
      <c r="HMM195" s="375"/>
      <c r="HMN195" s="375"/>
      <c r="HMO195" s="375"/>
      <c r="HMP195" s="375"/>
      <c r="HMQ195" s="375"/>
      <c r="HMR195" s="375"/>
      <c r="HMS195" s="375"/>
      <c r="HMT195" s="375"/>
      <c r="HMU195" s="375"/>
      <c r="HMV195" s="375"/>
      <c r="HMW195" s="375"/>
      <c r="HMX195" s="375"/>
      <c r="HMY195" s="375"/>
      <c r="HMZ195" s="375"/>
      <c r="HNA195" s="375"/>
      <c r="HNB195" s="375"/>
      <c r="HNC195" s="375"/>
      <c r="HND195" s="375"/>
      <c r="HNE195" s="375"/>
      <c r="HNF195" s="375"/>
      <c r="HNG195" s="375"/>
      <c r="HNH195" s="375"/>
      <c r="HNI195" s="375"/>
      <c r="HNJ195" s="375"/>
      <c r="HNK195" s="375"/>
      <c r="HNL195" s="375"/>
      <c r="HNM195" s="375"/>
      <c r="HNN195" s="375"/>
      <c r="HNO195" s="375"/>
      <c r="HNP195" s="375"/>
      <c r="HNQ195" s="375"/>
      <c r="HNR195" s="375"/>
      <c r="HNS195" s="375"/>
      <c r="HNT195" s="375"/>
      <c r="HNU195" s="376"/>
      <c r="HNV195" s="376"/>
      <c r="HNW195" s="376"/>
      <c r="HNX195" s="376"/>
      <c r="HNY195" s="376"/>
      <c r="HNZ195" s="376"/>
      <c r="HOA195" s="376"/>
      <c r="HOB195" s="376"/>
      <c r="HOC195" s="376"/>
      <c r="HOD195" s="376"/>
      <c r="HOE195" s="376"/>
      <c r="HOF195" s="376"/>
      <c r="HOG195" s="376"/>
      <c r="HOH195" s="376"/>
      <c r="HOI195" s="376"/>
      <c r="HOJ195" s="376"/>
      <c r="HOK195" s="376"/>
      <c r="HOL195" s="376"/>
      <c r="HOM195" s="376"/>
      <c r="HON195" s="376"/>
      <c r="HOO195" s="376"/>
      <c r="HOP195" s="376"/>
      <c r="HOQ195" s="376"/>
      <c r="HOR195" s="376"/>
      <c r="HOS195" s="377"/>
      <c r="HOT195" s="377"/>
      <c r="HOU195" s="377"/>
      <c r="HOV195" s="377"/>
      <c r="HOW195" s="377"/>
      <c r="HOX195" s="376"/>
      <c r="HOY195" s="376"/>
      <c r="HOZ195" s="377"/>
      <c r="HPA195" s="377"/>
      <c r="HPB195" s="376"/>
      <c r="HPC195" s="376"/>
      <c r="HPD195" s="377"/>
      <c r="HPE195" s="377"/>
      <c r="HPF195" s="376"/>
      <c r="HPG195" s="376"/>
      <c r="HPH195" s="376"/>
      <c r="HPI195" s="376"/>
      <c r="HPJ195" s="376"/>
      <c r="HPK195" s="376"/>
      <c r="HPL195" s="376"/>
      <c r="HPM195" s="377"/>
      <c r="HPN195" s="377"/>
      <c r="HPO195" s="376"/>
      <c r="HPP195" s="376"/>
      <c r="HPQ195" s="377"/>
      <c r="HPR195" s="377"/>
      <c r="HPS195" s="376"/>
      <c r="HPT195" s="376"/>
      <c r="HPU195" s="376"/>
      <c r="HPV195" s="376"/>
      <c r="HPW195" s="376"/>
      <c r="HPX195" s="370"/>
      <c r="HPY195" s="396"/>
      <c r="HPZ195" s="376"/>
      <c r="HQA195" s="376"/>
      <c r="HQB195" s="376"/>
      <c r="HQC195" s="376"/>
      <c r="HQD195" s="376"/>
      <c r="HQE195" s="376"/>
      <c r="HQF195" s="376"/>
      <c r="HQG195" s="375"/>
      <c r="HQH195" s="375"/>
      <c r="HQI195" s="375"/>
      <c r="HQJ195" s="375"/>
      <c r="HQK195" s="375"/>
      <c r="HQL195" s="375"/>
      <c r="HQM195" s="375"/>
      <c r="HQN195" s="375"/>
      <c r="HQO195" s="375"/>
      <c r="HQP195" s="375"/>
      <c r="HQQ195" s="375"/>
      <c r="HQR195" s="375"/>
      <c r="HQS195" s="375"/>
      <c r="HQT195" s="375"/>
      <c r="HQU195" s="375"/>
      <c r="HQV195" s="375"/>
      <c r="HQW195" s="375"/>
      <c r="HQX195" s="375"/>
      <c r="HQY195" s="375"/>
      <c r="HQZ195" s="375"/>
      <c r="HRA195" s="375"/>
      <c r="HRB195" s="375"/>
      <c r="HRC195" s="375"/>
      <c r="HRD195" s="375"/>
      <c r="HRE195" s="375"/>
      <c r="HRF195" s="375"/>
      <c r="HRG195" s="375"/>
      <c r="HRH195" s="375"/>
      <c r="HRI195" s="375"/>
      <c r="HRJ195" s="375"/>
      <c r="HRK195" s="375"/>
      <c r="HRL195" s="375"/>
      <c r="HRM195" s="375"/>
      <c r="HRN195" s="375"/>
      <c r="HRO195" s="375"/>
      <c r="HRP195" s="375"/>
      <c r="HRQ195" s="375"/>
      <c r="HRR195" s="375"/>
      <c r="HRS195" s="375"/>
      <c r="HRT195" s="375"/>
      <c r="HRU195" s="375"/>
      <c r="HRV195" s="375"/>
      <c r="HRW195" s="375"/>
      <c r="HRX195" s="375"/>
      <c r="HRY195" s="376"/>
      <c r="HRZ195" s="376"/>
      <c r="HSA195" s="376"/>
      <c r="HSB195" s="376"/>
      <c r="HSC195" s="376"/>
      <c r="HSD195" s="376"/>
      <c r="HSE195" s="376"/>
      <c r="HSF195" s="376"/>
      <c r="HSG195" s="376"/>
      <c r="HSH195" s="376"/>
      <c r="HSI195" s="376"/>
      <c r="HSJ195" s="376"/>
      <c r="HSK195" s="376"/>
      <c r="HSL195" s="376"/>
      <c r="HSM195" s="376"/>
      <c r="HSN195" s="376"/>
      <c r="HSO195" s="376"/>
      <c r="HSP195" s="376"/>
      <c r="HSQ195" s="376"/>
      <c r="HSR195" s="376"/>
      <c r="HSS195" s="376"/>
      <c r="HST195" s="376"/>
      <c r="HSU195" s="376"/>
      <c r="HSV195" s="376"/>
      <c r="HSW195" s="377"/>
      <c r="HSX195" s="377"/>
      <c r="HSY195" s="377"/>
      <c r="HSZ195" s="377"/>
      <c r="HTA195" s="377"/>
      <c r="HTB195" s="376"/>
      <c r="HTC195" s="376"/>
      <c r="HTD195" s="377"/>
      <c r="HTE195" s="377"/>
      <c r="HTF195" s="376"/>
      <c r="HTG195" s="376"/>
      <c r="HTH195" s="377"/>
      <c r="HTI195" s="377"/>
      <c r="HTJ195" s="376"/>
      <c r="HTK195" s="376"/>
      <c r="HTL195" s="376"/>
      <c r="HTM195" s="376"/>
      <c r="HTN195" s="376"/>
      <c r="HTO195" s="376"/>
      <c r="HTP195" s="376"/>
      <c r="HTQ195" s="377"/>
      <c r="HTR195" s="377"/>
      <c r="HTS195" s="376"/>
      <c r="HTT195" s="376"/>
      <c r="HTU195" s="377"/>
      <c r="HTV195" s="377"/>
      <c r="HTW195" s="376"/>
      <c r="HTX195" s="376"/>
      <c r="HTY195" s="376"/>
      <c r="HTZ195" s="376"/>
      <c r="HUA195" s="376"/>
      <c r="HUB195" s="370"/>
      <c r="HUC195" s="396"/>
      <c r="HUD195" s="376"/>
      <c r="HUE195" s="376"/>
      <c r="HUF195" s="376"/>
      <c r="HUG195" s="376"/>
      <c r="HUH195" s="376"/>
      <c r="HUI195" s="376"/>
      <c r="HUJ195" s="376"/>
      <c r="HUK195" s="375"/>
      <c r="HUL195" s="375"/>
      <c r="HUM195" s="375"/>
      <c r="HUN195" s="375"/>
      <c r="HUO195" s="375"/>
      <c r="HUP195" s="375"/>
      <c r="HUQ195" s="375"/>
      <c r="HUR195" s="375"/>
      <c r="HUS195" s="375"/>
      <c r="HUT195" s="375"/>
      <c r="HUU195" s="375"/>
      <c r="HUV195" s="375"/>
      <c r="HUW195" s="375"/>
      <c r="HUX195" s="375"/>
      <c r="HUY195" s="375"/>
      <c r="HUZ195" s="375"/>
      <c r="HVA195" s="375"/>
      <c r="HVB195" s="375"/>
      <c r="HVC195" s="375"/>
      <c r="HVD195" s="375"/>
      <c r="HVE195" s="375"/>
      <c r="HVF195" s="375"/>
      <c r="HVG195" s="375"/>
      <c r="HVH195" s="375"/>
      <c r="HVI195" s="375"/>
      <c r="HVJ195" s="375"/>
      <c r="HVK195" s="375"/>
      <c r="HVL195" s="375"/>
      <c r="HVM195" s="375"/>
      <c r="HVN195" s="375"/>
      <c r="HVO195" s="375"/>
      <c r="HVP195" s="375"/>
      <c r="HVQ195" s="375"/>
      <c r="HVR195" s="375"/>
      <c r="HVS195" s="375"/>
      <c r="HVT195" s="375"/>
      <c r="HVU195" s="375"/>
      <c r="HVV195" s="375"/>
      <c r="HVW195" s="375"/>
      <c r="HVX195" s="375"/>
      <c r="HVY195" s="375"/>
      <c r="HVZ195" s="375"/>
      <c r="HWA195" s="375"/>
      <c r="HWB195" s="375"/>
      <c r="HWC195" s="376"/>
      <c r="HWD195" s="376"/>
      <c r="HWE195" s="376"/>
      <c r="HWF195" s="376"/>
      <c r="HWG195" s="376"/>
      <c r="HWH195" s="376"/>
      <c r="HWI195" s="376"/>
      <c r="HWJ195" s="376"/>
      <c r="HWK195" s="376"/>
      <c r="HWL195" s="376"/>
      <c r="HWM195" s="376"/>
      <c r="HWN195" s="376"/>
      <c r="HWO195" s="376"/>
      <c r="HWP195" s="376"/>
      <c r="HWQ195" s="376"/>
      <c r="HWR195" s="376"/>
      <c r="HWS195" s="376"/>
      <c r="HWT195" s="376"/>
      <c r="HWU195" s="376"/>
      <c r="HWV195" s="376"/>
      <c r="HWW195" s="376"/>
      <c r="HWX195" s="376"/>
      <c r="HWY195" s="376"/>
      <c r="HWZ195" s="376"/>
      <c r="HXA195" s="377"/>
      <c r="HXB195" s="377"/>
      <c r="HXC195" s="377"/>
      <c r="HXD195" s="377"/>
      <c r="HXE195" s="377"/>
      <c r="HXF195" s="376"/>
      <c r="HXG195" s="376"/>
      <c r="HXH195" s="377"/>
      <c r="HXI195" s="377"/>
      <c r="HXJ195" s="376"/>
      <c r="HXK195" s="376"/>
      <c r="HXL195" s="377"/>
      <c r="HXM195" s="377"/>
      <c r="HXN195" s="376"/>
      <c r="HXO195" s="376"/>
      <c r="HXP195" s="376"/>
      <c r="HXQ195" s="376"/>
      <c r="HXR195" s="376"/>
      <c r="HXS195" s="376"/>
      <c r="HXT195" s="376"/>
      <c r="HXU195" s="377"/>
      <c r="HXV195" s="377"/>
      <c r="HXW195" s="376"/>
      <c r="HXX195" s="376"/>
      <c r="HXY195" s="377"/>
      <c r="HXZ195" s="377"/>
      <c r="HYA195" s="376"/>
      <c r="HYB195" s="376"/>
      <c r="HYC195" s="376"/>
      <c r="HYD195" s="376"/>
      <c r="HYE195" s="376"/>
      <c r="HYF195" s="370"/>
      <c r="HYG195" s="396"/>
      <c r="HYH195" s="376"/>
      <c r="HYI195" s="376"/>
      <c r="HYJ195" s="376"/>
      <c r="HYK195" s="376"/>
      <c r="HYL195" s="376"/>
      <c r="HYM195" s="376"/>
      <c r="HYN195" s="376"/>
      <c r="HYO195" s="375"/>
      <c r="HYP195" s="375"/>
      <c r="HYQ195" s="375"/>
      <c r="HYR195" s="375"/>
      <c r="HYS195" s="375"/>
      <c r="HYT195" s="375"/>
      <c r="HYU195" s="375"/>
      <c r="HYV195" s="375"/>
      <c r="HYW195" s="375"/>
      <c r="HYX195" s="375"/>
      <c r="HYY195" s="375"/>
      <c r="HYZ195" s="375"/>
      <c r="HZA195" s="375"/>
      <c r="HZB195" s="375"/>
      <c r="HZC195" s="375"/>
      <c r="HZD195" s="375"/>
      <c r="HZE195" s="375"/>
      <c r="HZF195" s="375"/>
      <c r="HZG195" s="375"/>
      <c r="HZH195" s="375"/>
      <c r="HZI195" s="375"/>
      <c r="HZJ195" s="375"/>
      <c r="HZK195" s="375"/>
      <c r="HZL195" s="375"/>
      <c r="HZM195" s="375"/>
      <c r="HZN195" s="375"/>
      <c r="HZO195" s="375"/>
      <c r="HZP195" s="375"/>
      <c r="HZQ195" s="375"/>
      <c r="HZR195" s="375"/>
      <c r="HZS195" s="375"/>
      <c r="HZT195" s="375"/>
      <c r="HZU195" s="375"/>
      <c r="HZV195" s="375"/>
      <c r="HZW195" s="375"/>
      <c r="HZX195" s="375"/>
      <c r="HZY195" s="375"/>
      <c r="HZZ195" s="375"/>
      <c r="IAA195" s="375"/>
      <c r="IAB195" s="375"/>
      <c r="IAC195" s="375"/>
      <c r="IAD195" s="375"/>
      <c r="IAE195" s="375"/>
      <c r="IAF195" s="375"/>
      <c r="IAG195" s="376"/>
      <c r="IAH195" s="376"/>
      <c r="IAI195" s="376"/>
      <c r="IAJ195" s="376"/>
      <c r="IAK195" s="376"/>
      <c r="IAL195" s="376"/>
      <c r="IAM195" s="376"/>
      <c r="IAN195" s="376"/>
      <c r="IAO195" s="376"/>
      <c r="IAP195" s="376"/>
      <c r="IAQ195" s="376"/>
      <c r="IAR195" s="376"/>
      <c r="IAS195" s="376"/>
      <c r="IAT195" s="376"/>
      <c r="IAU195" s="376"/>
      <c r="IAV195" s="376"/>
      <c r="IAW195" s="376"/>
      <c r="IAX195" s="376"/>
      <c r="IAY195" s="376"/>
      <c r="IAZ195" s="376"/>
      <c r="IBA195" s="376"/>
      <c r="IBB195" s="376"/>
      <c r="IBC195" s="376"/>
      <c r="IBD195" s="376"/>
      <c r="IBE195" s="377"/>
      <c r="IBF195" s="377"/>
      <c r="IBG195" s="377"/>
      <c r="IBH195" s="377"/>
      <c r="IBI195" s="377"/>
      <c r="IBJ195" s="376"/>
      <c r="IBK195" s="376"/>
      <c r="IBL195" s="377"/>
      <c r="IBM195" s="377"/>
      <c r="IBN195" s="376"/>
      <c r="IBO195" s="376"/>
      <c r="IBP195" s="377"/>
      <c r="IBQ195" s="377"/>
      <c r="IBR195" s="376"/>
      <c r="IBS195" s="376"/>
      <c r="IBT195" s="376"/>
      <c r="IBU195" s="376"/>
      <c r="IBV195" s="376"/>
      <c r="IBW195" s="376"/>
      <c r="IBX195" s="376"/>
      <c r="IBY195" s="377"/>
      <c r="IBZ195" s="377"/>
      <c r="ICA195" s="376"/>
      <c r="ICB195" s="376"/>
      <c r="ICC195" s="377"/>
      <c r="ICD195" s="377"/>
      <c r="ICE195" s="376"/>
      <c r="ICF195" s="376"/>
      <c r="ICG195" s="376"/>
      <c r="ICH195" s="376"/>
      <c r="ICI195" s="376"/>
      <c r="ICJ195" s="370"/>
      <c r="ICK195" s="396"/>
      <c r="ICL195" s="376"/>
      <c r="ICM195" s="376"/>
      <c r="ICN195" s="376"/>
      <c r="ICO195" s="376"/>
      <c r="ICP195" s="376"/>
      <c r="ICQ195" s="376"/>
      <c r="ICR195" s="376"/>
      <c r="ICS195" s="375"/>
      <c r="ICT195" s="375"/>
      <c r="ICU195" s="375"/>
      <c r="ICV195" s="375"/>
      <c r="ICW195" s="375"/>
      <c r="ICX195" s="375"/>
      <c r="ICY195" s="375"/>
      <c r="ICZ195" s="375"/>
      <c r="IDA195" s="375"/>
      <c r="IDB195" s="375"/>
      <c r="IDC195" s="375"/>
      <c r="IDD195" s="375"/>
      <c r="IDE195" s="375"/>
      <c r="IDF195" s="375"/>
      <c r="IDG195" s="375"/>
      <c r="IDH195" s="375"/>
      <c r="IDI195" s="375"/>
      <c r="IDJ195" s="375"/>
      <c r="IDK195" s="375"/>
      <c r="IDL195" s="375"/>
      <c r="IDM195" s="375"/>
      <c r="IDN195" s="375"/>
      <c r="IDO195" s="375"/>
      <c r="IDP195" s="375"/>
      <c r="IDQ195" s="375"/>
      <c r="IDR195" s="375"/>
      <c r="IDS195" s="375"/>
      <c r="IDT195" s="375"/>
      <c r="IDU195" s="375"/>
      <c r="IDV195" s="375"/>
      <c r="IDW195" s="375"/>
      <c r="IDX195" s="375"/>
      <c r="IDY195" s="375"/>
      <c r="IDZ195" s="375"/>
      <c r="IEA195" s="375"/>
      <c r="IEB195" s="375"/>
      <c r="IEC195" s="375"/>
      <c r="IED195" s="375"/>
      <c r="IEE195" s="375"/>
      <c r="IEF195" s="375"/>
      <c r="IEG195" s="375"/>
      <c r="IEH195" s="375"/>
      <c r="IEI195" s="375"/>
      <c r="IEJ195" s="375"/>
      <c r="IEK195" s="376"/>
      <c r="IEL195" s="376"/>
      <c r="IEM195" s="376"/>
      <c r="IEN195" s="376"/>
      <c r="IEO195" s="376"/>
      <c r="IEP195" s="376"/>
      <c r="IEQ195" s="376"/>
      <c r="IER195" s="376"/>
      <c r="IES195" s="376"/>
      <c r="IET195" s="376"/>
      <c r="IEU195" s="376"/>
      <c r="IEV195" s="376"/>
      <c r="IEW195" s="376"/>
      <c r="IEX195" s="376"/>
      <c r="IEY195" s="376"/>
      <c r="IEZ195" s="376"/>
      <c r="IFA195" s="376"/>
      <c r="IFB195" s="376"/>
      <c r="IFC195" s="376"/>
      <c r="IFD195" s="376"/>
      <c r="IFE195" s="376"/>
      <c r="IFF195" s="376"/>
      <c r="IFG195" s="376"/>
      <c r="IFH195" s="376"/>
      <c r="IFI195" s="377"/>
      <c r="IFJ195" s="377"/>
      <c r="IFK195" s="377"/>
      <c r="IFL195" s="377"/>
      <c r="IFM195" s="377"/>
      <c r="IFN195" s="376"/>
      <c r="IFO195" s="376"/>
      <c r="IFP195" s="377"/>
      <c r="IFQ195" s="377"/>
      <c r="IFR195" s="376"/>
      <c r="IFS195" s="376"/>
      <c r="IFT195" s="377"/>
      <c r="IFU195" s="377"/>
      <c r="IFV195" s="376"/>
      <c r="IFW195" s="376"/>
      <c r="IFX195" s="376"/>
      <c r="IFY195" s="376"/>
      <c r="IFZ195" s="376"/>
      <c r="IGA195" s="376"/>
      <c r="IGB195" s="376"/>
      <c r="IGC195" s="377"/>
      <c r="IGD195" s="377"/>
      <c r="IGE195" s="376"/>
      <c r="IGF195" s="376"/>
      <c r="IGG195" s="377"/>
      <c r="IGH195" s="377"/>
      <c r="IGI195" s="376"/>
      <c r="IGJ195" s="376"/>
      <c r="IGK195" s="376"/>
      <c r="IGL195" s="376"/>
      <c r="IGM195" s="376"/>
      <c r="IGN195" s="370"/>
      <c r="IGO195" s="396"/>
      <c r="IGP195" s="376"/>
      <c r="IGQ195" s="376"/>
      <c r="IGR195" s="376"/>
      <c r="IGS195" s="376"/>
      <c r="IGT195" s="376"/>
      <c r="IGU195" s="376"/>
      <c r="IGV195" s="376"/>
      <c r="IGW195" s="375"/>
      <c r="IGX195" s="375"/>
      <c r="IGY195" s="375"/>
      <c r="IGZ195" s="375"/>
      <c r="IHA195" s="375"/>
      <c r="IHB195" s="375"/>
      <c r="IHC195" s="375"/>
      <c r="IHD195" s="375"/>
      <c r="IHE195" s="375"/>
      <c r="IHF195" s="375"/>
      <c r="IHG195" s="375"/>
      <c r="IHH195" s="375"/>
      <c r="IHI195" s="375"/>
      <c r="IHJ195" s="375"/>
      <c r="IHK195" s="375"/>
      <c r="IHL195" s="375"/>
      <c r="IHM195" s="375"/>
      <c r="IHN195" s="375"/>
      <c r="IHO195" s="375"/>
      <c r="IHP195" s="375"/>
      <c r="IHQ195" s="375"/>
      <c r="IHR195" s="375"/>
      <c r="IHS195" s="375"/>
      <c r="IHT195" s="375"/>
      <c r="IHU195" s="375"/>
      <c r="IHV195" s="375"/>
      <c r="IHW195" s="375"/>
      <c r="IHX195" s="375"/>
      <c r="IHY195" s="375"/>
      <c r="IHZ195" s="375"/>
      <c r="IIA195" s="375"/>
      <c r="IIB195" s="375"/>
      <c r="IIC195" s="375"/>
      <c r="IID195" s="375"/>
      <c r="IIE195" s="375"/>
      <c r="IIF195" s="375"/>
      <c r="IIG195" s="375"/>
      <c r="IIH195" s="375"/>
      <c r="III195" s="375"/>
      <c r="IIJ195" s="375"/>
      <c r="IIK195" s="375"/>
      <c r="IIL195" s="375"/>
      <c r="IIM195" s="375"/>
      <c r="IIN195" s="375"/>
      <c r="IIO195" s="376"/>
      <c r="IIP195" s="376"/>
      <c r="IIQ195" s="376"/>
      <c r="IIR195" s="376"/>
      <c r="IIS195" s="376"/>
      <c r="IIT195" s="376"/>
      <c r="IIU195" s="376"/>
      <c r="IIV195" s="376"/>
      <c r="IIW195" s="376"/>
      <c r="IIX195" s="376"/>
      <c r="IIY195" s="376"/>
      <c r="IIZ195" s="376"/>
      <c r="IJA195" s="376"/>
      <c r="IJB195" s="376"/>
      <c r="IJC195" s="376"/>
      <c r="IJD195" s="376"/>
      <c r="IJE195" s="376"/>
      <c r="IJF195" s="376"/>
      <c r="IJG195" s="376"/>
      <c r="IJH195" s="376"/>
      <c r="IJI195" s="376"/>
      <c r="IJJ195" s="376"/>
      <c r="IJK195" s="376"/>
      <c r="IJL195" s="376"/>
      <c r="IJM195" s="377"/>
      <c r="IJN195" s="377"/>
      <c r="IJO195" s="377"/>
      <c r="IJP195" s="377"/>
      <c r="IJQ195" s="377"/>
      <c r="IJR195" s="376"/>
      <c r="IJS195" s="376"/>
      <c r="IJT195" s="377"/>
      <c r="IJU195" s="377"/>
      <c r="IJV195" s="376"/>
      <c r="IJW195" s="376"/>
      <c r="IJX195" s="377"/>
      <c r="IJY195" s="377"/>
      <c r="IJZ195" s="376"/>
      <c r="IKA195" s="376"/>
      <c r="IKB195" s="376"/>
      <c r="IKC195" s="376"/>
      <c r="IKD195" s="376"/>
      <c r="IKE195" s="376"/>
      <c r="IKF195" s="376"/>
      <c r="IKG195" s="377"/>
      <c r="IKH195" s="377"/>
      <c r="IKI195" s="376"/>
      <c r="IKJ195" s="376"/>
      <c r="IKK195" s="377"/>
      <c r="IKL195" s="377"/>
      <c r="IKM195" s="376"/>
      <c r="IKN195" s="376"/>
      <c r="IKO195" s="376"/>
      <c r="IKP195" s="376"/>
      <c r="IKQ195" s="376"/>
      <c r="IKR195" s="370"/>
      <c r="IKS195" s="396"/>
      <c r="IKT195" s="376"/>
      <c r="IKU195" s="376"/>
      <c r="IKV195" s="376"/>
      <c r="IKW195" s="376"/>
      <c r="IKX195" s="376"/>
      <c r="IKY195" s="376"/>
      <c r="IKZ195" s="376"/>
      <c r="ILA195" s="375"/>
      <c r="ILB195" s="375"/>
      <c r="ILC195" s="375"/>
      <c r="ILD195" s="375"/>
      <c r="ILE195" s="375"/>
      <c r="ILF195" s="375"/>
      <c r="ILG195" s="375"/>
      <c r="ILH195" s="375"/>
      <c r="ILI195" s="375"/>
      <c r="ILJ195" s="375"/>
      <c r="ILK195" s="375"/>
      <c r="ILL195" s="375"/>
      <c r="ILM195" s="375"/>
      <c r="ILN195" s="375"/>
      <c r="ILO195" s="375"/>
      <c r="ILP195" s="375"/>
      <c r="ILQ195" s="375"/>
      <c r="ILR195" s="375"/>
      <c r="ILS195" s="375"/>
      <c r="ILT195" s="375"/>
      <c r="ILU195" s="375"/>
      <c r="ILV195" s="375"/>
      <c r="ILW195" s="375"/>
      <c r="ILX195" s="375"/>
      <c r="ILY195" s="375"/>
      <c r="ILZ195" s="375"/>
      <c r="IMA195" s="375"/>
      <c r="IMB195" s="375"/>
      <c r="IMC195" s="375"/>
      <c r="IMD195" s="375"/>
      <c r="IME195" s="375"/>
      <c r="IMF195" s="375"/>
      <c r="IMG195" s="375"/>
      <c r="IMH195" s="375"/>
      <c r="IMI195" s="375"/>
      <c r="IMJ195" s="375"/>
      <c r="IMK195" s="375"/>
      <c r="IML195" s="375"/>
      <c r="IMM195" s="375"/>
      <c r="IMN195" s="375"/>
      <c r="IMO195" s="375"/>
      <c r="IMP195" s="375"/>
      <c r="IMQ195" s="375"/>
      <c r="IMR195" s="375"/>
      <c r="IMS195" s="376"/>
      <c r="IMT195" s="376"/>
      <c r="IMU195" s="376"/>
      <c r="IMV195" s="376"/>
      <c r="IMW195" s="376"/>
      <c r="IMX195" s="376"/>
      <c r="IMY195" s="376"/>
      <c r="IMZ195" s="376"/>
      <c r="INA195" s="376"/>
      <c r="INB195" s="376"/>
      <c r="INC195" s="376"/>
      <c r="IND195" s="376"/>
      <c r="INE195" s="376"/>
      <c r="INF195" s="376"/>
      <c r="ING195" s="376"/>
      <c r="INH195" s="376"/>
      <c r="INI195" s="376"/>
      <c r="INJ195" s="376"/>
      <c r="INK195" s="376"/>
      <c r="INL195" s="376"/>
      <c r="INM195" s="376"/>
      <c r="INN195" s="376"/>
      <c r="INO195" s="376"/>
      <c r="INP195" s="376"/>
      <c r="INQ195" s="377"/>
      <c r="INR195" s="377"/>
      <c r="INS195" s="377"/>
      <c r="INT195" s="377"/>
      <c r="INU195" s="377"/>
      <c r="INV195" s="376"/>
      <c r="INW195" s="376"/>
      <c r="INX195" s="377"/>
      <c r="INY195" s="377"/>
      <c r="INZ195" s="376"/>
      <c r="IOA195" s="376"/>
      <c r="IOB195" s="377"/>
      <c r="IOC195" s="377"/>
      <c r="IOD195" s="376"/>
      <c r="IOE195" s="376"/>
      <c r="IOF195" s="376"/>
      <c r="IOG195" s="376"/>
      <c r="IOH195" s="376"/>
      <c r="IOI195" s="376"/>
      <c r="IOJ195" s="376"/>
      <c r="IOK195" s="377"/>
      <c r="IOL195" s="377"/>
      <c r="IOM195" s="376"/>
      <c r="ION195" s="376"/>
      <c r="IOO195" s="377"/>
      <c r="IOP195" s="377"/>
      <c r="IOQ195" s="376"/>
      <c r="IOR195" s="376"/>
      <c r="IOS195" s="376"/>
      <c r="IOT195" s="376"/>
      <c r="IOU195" s="376"/>
      <c r="IOV195" s="370"/>
      <c r="IOW195" s="396"/>
      <c r="IOX195" s="376"/>
      <c r="IOY195" s="376"/>
      <c r="IOZ195" s="376"/>
      <c r="IPA195" s="376"/>
      <c r="IPB195" s="376"/>
      <c r="IPC195" s="376"/>
      <c r="IPD195" s="376"/>
      <c r="IPE195" s="375"/>
      <c r="IPF195" s="375"/>
      <c r="IPG195" s="375"/>
      <c r="IPH195" s="375"/>
      <c r="IPI195" s="375"/>
      <c r="IPJ195" s="375"/>
      <c r="IPK195" s="375"/>
      <c r="IPL195" s="375"/>
      <c r="IPM195" s="375"/>
      <c r="IPN195" s="375"/>
      <c r="IPO195" s="375"/>
      <c r="IPP195" s="375"/>
      <c r="IPQ195" s="375"/>
      <c r="IPR195" s="375"/>
      <c r="IPS195" s="375"/>
      <c r="IPT195" s="375"/>
      <c r="IPU195" s="375"/>
      <c r="IPV195" s="375"/>
      <c r="IPW195" s="375"/>
      <c r="IPX195" s="375"/>
      <c r="IPY195" s="375"/>
      <c r="IPZ195" s="375"/>
      <c r="IQA195" s="375"/>
      <c r="IQB195" s="375"/>
      <c r="IQC195" s="375"/>
      <c r="IQD195" s="375"/>
      <c r="IQE195" s="375"/>
      <c r="IQF195" s="375"/>
      <c r="IQG195" s="375"/>
      <c r="IQH195" s="375"/>
      <c r="IQI195" s="375"/>
      <c r="IQJ195" s="375"/>
      <c r="IQK195" s="375"/>
      <c r="IQL195" s="375"/>
      <c r="IQM195" s="375"/>
      <c r="IQN195" s="375"/>
      <c r="IQO195" s="375"/>
      <c r="IQP195" s="375"/>
      <c r="IQQ195" s="375"/>
      <c r="IQR195" s="375"/>
      <c r="IQS195" s="375"/>
      <c r="IQT195" s="375"/>
      <c r="IQU195" s="375"/>
      <c r="IQV195" s="375"/>
      <c r="IQW195" s="376"/>
      <c r="IQX195" s="376"/>
      <c r="IQY195" s="376"/>
      <c r="IQZ195" s="376"/>
      <c r="IRA195" s="376"/>
      <c r="IRB195" s="376"/>
      <c r="IRC195" s="376"/>
      <c r="IRD195" s="376"/>
      <c r="IRE195" s="376"/>
      <c r="IRF195" s="376"/>
      <c r="IRG195" s="376"/>
      <c r="IRH195" s="376"/>
      <c r="IRI195" s="376"/>
      <c r="IRJ195" s="376"/>
      <c r="IRK195" s="376"/>
      <c r="IRL195" s="376"/>
      <c r="IRM195" s="376"/>
      <c r="IRN195" s="376"/>
      <c r="IRO195" s="376"/>
      <c r="IRP195" s="376"/>
      <c r="IRQ195" s="376"/>
      <c r="IRR195" s="376"/>
      <c r="IRS195" s="376"/>
      <c r="IRT195" s="376"/>
      <c r="IRU195" s="377"/>
      <c r="IRV195" s="377"/>
      <c r="IRW195" s="377"/>
      <c r="IRX195" s="377"/>
      <c r="IRY195" s="377"/>
      <c r="IRZ195" s="376"/>
      <c r="ISA195" s="376"/>
      <c r="ISB195" s="377"/>
      <c r="ISC195" s="377"/>
      <c r="ISD195" s="376"/>
      <c r="ISE195" s="376"/>
      <c r="ISF195" s="377"/>
      <c r="ISG195" s="377"/>
      <c r="ISH195" s="376"/>
      <c r="ISI195" s="376"/>
      <c r="ISJ195" s="376"/>
      <c r="ISK195" s="376"/>
      <c r="ISL195" s="376"/>
      <c r="ISM195" s="376"/>
      <c r="ISN195" s="376"/>
      <c r="ISO195" s="377"/>
      <c r="ISP195" s="377"/>
      <c r="ISQ195" s="376"/>
      <c r="ISR195" s="376"/>
      <c r="ISS195" s="377"/>
      <c r="IST195" s="377"/>
      <c r="ISU195" s="376"/>
      <c r="ISV195" s="376"/>
      <c r="ISW195" s="376"/>
      <c r="ISX195" s="376"/>
      <c r="ISY195" s="376"/>
      <c r="ISZ195" s="370"/>
      <c r="ITA195" s="396"/>
      <c r="ITB195" s="376"/>
      <c r="ITC195" s="376"/>
      <c r="ITD195" s="376"/>
      <c r="ITE195" s="376"/>
      <c r="ITF195" s="376"/>
      <c r="ITG195" s="376"/>
      <c r="ITH195" s="376"/>
      <c r="ITI195" s="375"/>
      <c r="ITJ195" s="375"/>
      <c r="ITK195" s="375"/>
      <c r="ITL195" s="375"/>
      <c r="ITM195" s="375"/>
      <c r="ITN195" s="375"/>
      <c r="ITO195" s="375"/>
      <c r="ITP195" s="375"/>
      <c r="ITQ195" s="375"/>
      <c r="ITR195" s="375"/>
      <c r="ITS195" s="375"/>
      <c r="ITT195" s="375"/>
      <c r="ITU195" s="375"/>
      <c r="ITV195" s="375"/>
      <c r="ITW195" s="375"/>
      <c r="ITX195" s="375"/>
      <c r="ITY195" s="375"/>
      <c r="ITZ195" s="375"/>
      <c r="IUA195" s="375"/>
      <c r="IUB195" s="375"/>
      <c r="IUC195" s="375"/>
      <c r="IUD195" s="375"/>
      <c r="IUE195" s="375"/>
      <c r="IUF195" s="375"/>
      <c r="IUG195" s="375"/>
      <c r="IUH195" s="375"/>
      <c r="IUI195" s="375"/>
      <c r="IUJ195" s="375"/>
      <c r="IUK195" s="375"/>
      <c r="IUL195" s="375"/>
      <c r="IUM195" s="375"/>
      <c r="IUN195" s="375"/>
      <c r="IUO195" s="375"/>
      <c r="IUP195" s="375"/>
      <c r="IUQ195" s="375"/>
      <c r="IUR195" s="375"/>
      <c r="IUS195" s="375"/>
      <c r="IUT195" s="375"/>
      <c r="IUU195" s="375"/>
      <c r="IUV195" s="375"/>
      <c r="IUW195" s="375"/>
      <c r="IUX195" s="375"/>
      <c r="IUY195" s="375"/>
      <c r="IUZ195" s="375"/>
      <c r="IVA195" s="376"/>
      <c r="IVB195" s="376"/>
      <c r="IVC195" s="376"/>
      <c r="IVD195" s="376"/>
      <c r="IVE195" s="376"/>
      <c r="IVF195" s="376"/>
      <c r="IVG195" s="376"/>
      <c r="IVH195" s="376"/>
      <c r="IVI195" s="376"/>
      <c r="IVJ195" s="376"/>
      <c r="IVK195" s="376"/>
      <c r="IVL195" s="376"/>
      <c r="IVM195" s="376"/>
      <c r="IVN195" s="376"/>
      <c r="IVO195" s="376"/>
      <c r="IVP195" s="376"/>
      <c r="IVQ195" s="376"/>
      <c r="IVR195" s="376"/>
      <c r="IVS195" s="376"/>
      <c r="IVT195" s="376"/>
      <c r="IVU195" s="376"/>
      <c r="IVV195" s="376"/>
      <c r="IVW195" s="376"/>
      <c r="IVX195" s="376"/>
      <c r="IVY195" s="377"/>
      <c r="IVZ195" s="377"/>
      <c r="IWA195" s="377"/>
      <c r="IWB195" s="377"/>
      <c r="IWC195" s="377"/>
      <c r="IWD195" s="376"/>
      <c r="IWE195" s="376"/>
      <c r="IWF195" s="377"/>
      <c r="IWG195" s="377"/>
      <c r="IWH195" s="376"/>
      <c r="IWI195" s="376"/>
      <c r="IWJ195" s="377"/>
      <c r="IWK195" s="377"/>
      <c r="IWL195" s="376"/>
      <c r="IWM195" s="376"/>
      <c r="IWN195" s="376"/>
      <c r="IWO195" s="376"/>
      <c r="IWP195" s="376"/>
      <c r="IWQ195" s="376"/>
      <c r="IWR195" s="376"/>
      <c r="IWS195" s="377"/>
      <c r="IWT195" s="377"/>
      <c r="IWU195" s="376"/>
      <c r="IWV195" s="376"/>
      <c r="IWW195" s="377"/>
      <c r="IWX195" s="377"/>
      <c r="IWY195" s="376"/>
      <c r="IWZ195" s="376"/>
      <c r="IXA195" s="376"/>
      <c r="IXB195" s="376"/>
      <c r="IXC195" s="376"/>
      <c r="IXD195" s="370"/>
      <c r="IXE195" s="396"/>
      <c r="IXF195" s="376"/>
      <c r="IXG195" s="376"/>
      <c r="IXH195" s="376"/>
      <c r="IXI195" s="376"/>
      <c r="IXJ195" s="376"/>
      <c r="IXK195" s="376"/>
      <c r="IXL195" s="376"/>
      <c r="IXM195" s="375"/>
      <c r="IXN195" s="375"/>
      <c r="IXO195" s="375"/>
      <c r="IXP195" s="375"/>
      <c r="IXQ195" s="375"/>
      <c r="IXR195" s="375"/>
      <c r="IXS195" s="375"/>
      <c r="IXT195" s="375"/>
      <c r="IXU195" s="375"/>
      <c r="IXV195" s="375"/>
      <c r="IXW195" s="375"/>
      <c r="IXX195" s="375"/>
      <c r="IXY195" s="375"/>
      <c r="IXZ195" s="375"/>
      <c r="IYA195" s="375"/>
      <c r="IYB195" s="375"/>
      <c r="IYC195" s="375"/>
      <c r="IYD195" s="375"/>
      <c r="IYE195" s="375"/>
      <c r="IYF195" s="375"/>
      <c r="IYG195" s="375"/>
      <c r="IYH195" s="375"/>
      <c r="IYI195" s="375"/>
      <c r="IYJ195" s="375"/>
      <c r="IYK195" s="375"/>
      <c r="IYL195" s="375"/>
      <c r="IYM195" s="375"/>
      <c r="IYN195" s="375"/>
      <c r="IYO195" s="375"/>
      <c r="IYP195" s="375"/>
      <c r="IYQ195" s="375"/>
      <c r="IYR195" s="375"/>
      <c r="IYS195" s="375"/>
      <c r="IYT195" s="375"/>
      <c r="IYU195" s="375"/>
      <c r="IYV195" s="375"/>
      <c r="IYW195" s="375"/>
      <c r="IYX195" s="375"/>
      <c r="IYY195" s="375"/>
      <c r="IYZ195" s="375"/>
      <c r="IZA195" s="375"/>
      <c r="IZB195" s="375"/>
      <c r="IZC195" s="375"/>
      <c r="IZD195" s="375"/>
      <c r="IZE195" s="376"/>
      <c r="IZF195" s="376"/>
      <c r="IZG195" s="376"/>
      <c r="IZH195" s="376"/>
      <c r="IZI195" s="376"/>
      <c r="IZJ195" s="376"/>
      <c r="IZK195" s="376"/>
      <c r="IZL195" s="376"/>
      <c r="IZM195" s="376"/>
      <c r="IZN195" s="376"/>
      <c r="IZO195" s="376"/>
      <c r="IZP195" s="376"/>
      <c r="IZQ195" s="376"/>
      <c r="IZR195" s="376"/>
      <c r="IZS195" s="376"/>
      <c r="IZT195" s="376"/>
      <c r="IZU195" s="376"/>
      <c r="IZV195" s="376"/>
      <c r="IZW195" s="376"/>
      <c r="IZX195" s="376"/>
      <c r="IZY195" s="376"/>
      <c r="IZZ195" s="376"/>
      <c r="JAA195" s="376"/>
      <c r="JAB195" s="376"/>
      <c r="JAC195" s="377"/>
      <c r="JAD195" s="377"/>
      <c r="JAE195" s="377"/>
      <c r="JAF195" s="377"/>
      <c r="JAG195" s="377"/>
      <c r="JAH195" s="376"/>
      <c r="JAI195" s="376"/>
      <c r="JAJ195" s="377"/>
      <c r="JAK195" s="377"/>
      <c r="JAL195" s="376"/>
      <c r="JAM195" s="376"/>
      <c r="JAN195" s="377"/>
      <c r="JAO195" s="377"/>
      <c r="JAP195" s="376"/>
      <c r="JAQ195" s="376"/>
      <c r="JAR195" s="376"/>
      <c r="JAS195" s="376"/>
      <c r="JAT195" s="376"/>
      <c r="JAU195" s="376"/>
      <c r="JAV195" s="376"/>
      <c r="JAW195" s="377"/>
      <c r="JAX195" s="377"/>
      <c r="JAY195" s="376"/>
      <c r="JAZ195" s="376"/>
      <c r="JBA195" s="377"/>
      <c r="JBB195" s="377"/>
      <c r="JBC195" s="376"/>
      <c r="JBD195" s="376"/>
      <c r="JBE195" s="376"/>
      <c r="JBF195" s="376"/>
      <c r="JBG195" s="376"/>
      <c r="JBH195" s="370"/>
      <c r="JBI195" s="396"/>
      <c r="JBJ195" s="376"/>
      <c r="JBK195" s="376"/>
      <c r="JBL195" s="376"/>
      <c r="JBM195" s="376"/>
      <c r="JBN195" s="376"/>
      <c r="JBO195" s="376"/>
      <c r="JBP195" s="376"/>
      <c r="JBQ195" s="375"/>
      <c r="JBR195" s="375"/>
      <c r="JBS195" s="375"/>
      <c r="JBT195" s="375"/>
      <c r="JBU195" s="375"/>
      <c r="JBV195" s="375"/>
      <c r="JBW195" s="375"/>
      <c r="JBX195" s="375"/>
      <c r="JBY195" s="375"/>
      <c r="JBZ195" s="375"/>
      <c r="JCA195" s="375"/>
      <c r="JCB195" s="375"/>
      <c r="JCC195" s="375"/>
      <c r="JCD195" s="375"/>
      <c r="JCE195" s="375"/>
      <c r="JCF195" s="375"/>
      <c r="JCG195" s="375"/>
      <c r="JCH195" s="375"/>
      <c r="JCI195" s="375"/>
      <c r="JCJ195" s="375"/>
      <c r="JCK195" s="375"/>
      <c r="JCL195" s="375"/>
      <c r="JCM195" s="375"/>
      <c r="JCN195" s="375"/>
      <c r="JCO195" s="375"/>
      <c r="JCP195" s="375"/>
      <c r="JCQ195" s="375"/>
      <c r="JCR195" s="375"/>
      <c r="JCS195" s="375"/>
      <c r="JCT195" s="375"/>
      <c r="JCU195" s="375"/>
      <c r="JCV195" s="375"/>
      <c r="JCW195" s="375"/>
      <c r="JCX195" s="375"/>
      <c r="JCY195" s="375"/>
      <c r="JCZ195" s="375"/>
      <c r="JDA195" s="375"/>
      <c r="JDB195" s="375"/>
      <c r="JDC195" s="375"/>
      <c r="JDD195" s="375"/>
      <c r="JDE195" s="375"/>
      <c r="JDF195" s="375"/>
      <c r="JDG195" s="375"/>
      <c r="JDH195" s="375"/>
      <c r="JDI195" s="376"/>
      <c r="JDJ195" s="376"/>
      <c r="JDK195" s="376"/>
      <c r="JDL195" s="376"/>
      <c r="JDM195" s="376"/>
      <c r="JDN195" s="376"/>
      <c r="JDO195" s="376"/>
      <c r="JDP195" s="376"/>
      <c r="JDQ195" s="376"/>
      <c r="JDR195" s="376"/>
      <c r="JDS195" s="376"/>
      <c r="JDT195" s="376"/>
      <c r="JDU195" s="376"/>
      <c r="JDV195" s="376"/>
      <c r="JDW195" s="376"/>
      <c r="JDX195" s="376"/>
      <c r="JDY195" s="376"/>
      <c r="JDZ195" s="376"/>
      <c r="JEA195" s="376"/>
      <c r="JEB195" s="376"/>
      <c r="JEC195" s="376"/>
      <c r="JED195" s="376"/>
      <c r="JEE195" s="376"/>
      <c r="JEF195" s="376"/>
      <c r="JEG195" s="377"/>
      <c r="JEH195" s="377"/>
      <c r="JEI195" s="377"/>
      <c r="JEJ195" s="377"/>
      <c r="JEK195" s="377"/>
      <c r="JEL195" s="376"/>
      <c r="JEM195" s="376"/>
      <c r="JEN195" s="377"/>
      <c r="JEO195" s="377"/>
      <c r="JEP195" s="376"/>
      <c r="JEQ195" s="376"/>
      <c r="JER195" s="377"/>
      <c r="JES195" s="377"/>
      <c r="JET195" s="376"/>
      <c r="JEU195" s="376"/>
      <c r="JEV195" s="376"/>
      <c r="JEW195" s="376"/>
      <c r="JEX195" s="376"/>
      <c r="JEY195" s="376"/>
      <c r="JEZ195" s="376"/>
      <c r="JFA195" s="377"/>
      <c r="JFB195" s="377"/>
      <c r="JFC195" s="376"/>
      <c r="JFD195" s="376"/>
      <c r="JFE195" s="377"/>
      <c r="JFF195" s="377"/>
      <c r="JFG195" s="376"/>
      <c r="JFH195" s="376"/>
      <c r="JFI195" s="376"/>
      <c r="JFJ195" s="376"/>
      <c r="JFK195" s="376"/>
      <c r="JFL195" s="370"/>
      <c r="JFM195" s="396"/>
      <c r="JFN195" s="376"/>
      <c r="JFO195" s="376"/>
      <c r="JFP195" s="376"/>
      <c r="JFQ195" s="376"/>
      <c r="JFR195" s="376"/>
      <c r="JFS195" s="376"/>
      <c r="JFT195" s="376"/>
      <c r="JFU195" s="375"/>
      <c r="JFV195" s="375"/>
      <c r="JFW195" s="375"/>
      <c r="JFX195" s="375"/>
      <c r="JFY195" s="375"/>
      <c r="JFZ195" s="375"/>
      <c r="JGA195" s="375"/>
      <c r="JGB195" s="375"/>
      <c r="JGC195" s="375"/>
      <c r="JGD195" s="375"/>
      <c r="JGE195" s="375"/>
      <c r="JGF195" s="375"/>
      <c r="JGG195" s="375"/>
      <c r="JGH195" s="375"/>
      <c r="JGI195" s="375"/>
      <c r="JGJ195" s="375"/>
      <c r="JGK195" s="375"/>
      <c r="JGL195" s="375"/>
      <c r="JGM195" s="375"/>
      <c r="JGN195" s="375"/>
      <c r="JGO195" s="375"/>
      <c r="JGP195" s="375"/>
      <c r="JGQ195" s="375"/>
      <c r="JGR195" s="375"/>
      <c r="JGS195" s="375"/>
      <c r="JGT195" s="375"/>
      <c r="JGU195" s="375"/>
      <c r="JGV195" s="375"/>
      <c r="JGW195" s="375"/>
      <c r="JGX195" s="375"/>
      <c r="JGY195" s="375"/>
      <c r="JGZ195" s="375"/>
      <c r="JHA195" s="375"/>
      <c r="JHB195" s="375"/>
      <c r="JHC195" s="375"/>
      <c r="JHD195" s="375"/>
      <c r="JHE195" s="375"/>
      <c r="JHF195" s="375"/>
      <c r="JHG195" s="375"/>
      <c r="JHH195" s="375"/>
      <c r="JHI195" s="375"/>
      <c r="JHJ195" s="375"/>
      <c r="JHK195" s="375"/>
      <c r="JHL195" s="375"/>
      <c r="JHM195" s="376"/>
      <c r="JHN195" s="376"/>
      <c r="JHO195" s="376"/>
      <c r="JHP195" s="376"/>
      <c r="JHQ195" s="376"/>
      <c r="JHR195" s="376"/>
      <c r="JHS195" s="376"/>
      <c r="JHT195" s="376"/>
      <c r="JHU195" s="376"/>
      <c r="JHV195" s="376"/>
      <c r="JHW195" s="376"/>
      <c r="JHX195" s="376"/>
      <c r="JHY195" s="376"/>
      <c r="JHZ195" s="376"/>
      <c r="JIA195" s="376"/>
      <c r="JIB195" s="376"/>
      <c r="JIC195" s="376"/>
      <c r="JID195" s="376"/>
      <c r="JIE195" s="376"/>
      <c r="JIF195" s="376"/>
      <c r="JIG195" s="376"/>
      <c r="JIH195" s="376"/>
      <c r="JII195" s="376"/>
      <c r="JIJ195" s="376"/>
      <c r="JIK195" s="377"/>
      <c r="JIL195" s="377"/>
      <c r="JIM195" s="377"/>
      <c r="JIN195" s="377"/>
      <c r="JIO195" s="377"/>
      <c r="JIP195" s="376"/>
      <c r="JIQ195" s="376"/>
      <c r="JIR195" s="377"/>
      <c r="JIS195" s="377"/>
      <c r="JIT195" s="376"/>
      <c r="JIU195" s="376"/>
      <c r="JIV195" s="377"/>
      <c r="JIW195" s="377"/>
      <c r="JIX195" s="376"/>
      <c r="JIY195" s="376"/>
      <c r="JIZ195" s="376"/>
      <c r="JJA195" s="376"/>
      <c r="JJB195" s="376"/>
      <c r="JJC195" s="376"/>
      <c r="JJD195" s="376"/>
      <c r="JJE195" s="377"/>
      <c r="JJF195" s="377"/>
      <c r="JJG195" s="376"/>
      <c r="JJH195" s="376"/>
      <c r="JJI195" s="377"/>
      <c r="JJJ195" s="377"/>
      <c r="JJK195" s="376"/>
      <c r="JJL195" s="376"/>
      <c r="JJM195" s="376"/>
      <c r="JJN195" s="376"/>
      <c r="JJO195" s="376"/>
      <c r="JJP195" s="370"/>
      <c r="JJQ195" s="396"/>
      <c r="JJR195" s="376"/>
      <c r="JJS195" s="376"/>
      <c r="JJT195" s="376"/>
      <c r="JJU195" s="376"/>
      <c r="JJV195" s="376"/>
      <c r="JJW195" s="376"/>
      <c r="JJX195" s="376"/>
      <c r="JJY195" s="375"/>
      <c r="JJZ195" s="375"/>
      <c r="JKA195" s="375"/>
      <c r="JKB195" s="375"/>
      <c r="JKC195" s="375"/>
      <c r="JKD195" s="375"/>
      <c r="JKE195" s="375"/>
      <c r="JKF195" s="375"/>
      <c r="JKG195" s="375"/>
      <c r="JKH195" s="375"/>
      <c r="JKI195" s="375"/>
      <c r="JKJ195" s="375"/>
      <c r="JKK195" s="375"/>
      <c r="JKL195" s="375"/>
      <c r="JKM195" s="375"/>
      <c r="JKN195" s="375"/>
      <c r="JKO195" s="375"/>
      <c r="JKP195" s="375"/>
      <c r="JKQ195" s="375"/>
      <c r="JKR195" s="375"/>
      <c r="JKS195" s="375"/>
      <c r="JKT195" s="375"/>
      <c r="JKU195" s="375"/>
      <c r="JKV195" s="375"/>
      <c r="JKW195" s="375"/>
      <c r="JKX195" s="375"/>
      <c r="JKY195" s="375"/>
      <c r="JKZ195" s="375"/>
      <c r="JLA195" s="375"/>
      <c r="JLB195" s="375"/>
      <c r="JLC195" s="375"/>
      <c r="JLD195" s="375"/>
      <c r="JLE195" s="375"/>
      <c r="JLF195" s="375"/>
      <c r="JLG195" s="375"/>
      <c r="JLH195" s="375"/>
      <c r="JLI195" s="375"/>
      <c r="JLJ195" s="375"/>
      <c r="JLK195" s="375"/>
      <c r="JLL195" s="375"/>
      <c r="JLM195" s="375"/>
      <c r="JLN195" s="375"/>
      <c r="JLO195" s="375"/>
      <c r="JLP195" s="375"/>
      <c r="JLQ195" s="376"/>
      <c r="JLR195" s="376"/>
      <c r="JLS195" s="376"/>
      <c r="JLT195" s="376"/>
      <c r="JLU195" s="376"/>
      <c r="JLV195" s="376"/>
      <c r="JLW195" s="376"/>
      <c r="JLX195" s="376"/>
      <c r="JLY195" s="376"/>
      <c r="JLZ195" s="376"/>
      <c r="JMA195" s="376"/>
      <c r="JMB195" s="376"/>
      <c r="JMC195" s="376"/>
      <c r="JMD195" s="376"/>
      <c r="JME195" s="376"/>
      <c r="JMF195" s="376"/>
      <c r="JMG195" s="376"/>
      <c r="JMH195" s="376"/>
      <c r="JMI195" s="376"/>
      <c r="JMJ195" s="376"/>
      <c r="JMK195" s="376"/>
      <c r="JML195" s="376"/>
      <c r="JMM195" s="376"/>
      <c r="JMN195" s="376"/>
      <c r="JMO195" s="377"/>
      <c r="JMP195" s="377"/>
      <c r="JMQ195" s="377"/>
      <c r="JMR195" s="377"/>
      <c r="JMS195" s="377"/>
      <c r="JMT195" s="376"/>
      <c r="JMU195" s="376"/>
      <c r="JMV195" s="377"/>
      <c r="JMW195" s="377"/>
      <c r="JMX195" s="376"/>
      <c r="JMY195" s="376"/>
      <c r="JMZ195" s="377"/>
      <c r="JNA195" s="377"/>
      <c r="JNB195" s="376"/>
      <c r="JNC195" s="376"/>
      <c r="JND195" s="376"/>
      <c r="JNE195" s="376"/>
      <c r="JNF195" s="376"/>
      <c r="JNG195" s="376"/>
      <c r="JNH195" s="376"/>
      <c r="JNI195" s="377"/>
      <c r="JNJ195" s="377"/>
      <c r="JNK195" s="376"/>
      <c r="JNL195" s="376"/>
      <c r="JNM195" s="377"/>
      <c r="JNN195" s="377"/>
      <c r="JNO195" s="376"/>
      <c r="JNP195" s="376"/>
      <c r="JNQ195" s="376"/>
      <c r="JNR195" s="376"/>
      <c r="JNS195" s="376"/>
      <c r="JNT195" s="370"/>
      <c r="JNU195" s="396"/>
      <c r="JNV195" s="376"/>
      <c r="JNW195" s="376"/>
      <c r="JNX195" s="376"/>
      <c r="JNY195" s="376"/>
      <c r="JNZ195" s="376"/>
      <c r="JOA195" s="376"/>
      <c r="JOB195" s="376"/>
      <c r="JOC195" s="375"/>
      <c r="JOD195" s="375"/>
      <c r="JOE195" s="375"/>
      <c r="JOF195" s="375"/>
      <c r="JOG195" s="375"/>
      <c r="JOH195" s="375"/>
      <c r="JOI195" s="375"/>
      <c r="JOJ195" s="375"/>
      <c r="JOK195" s="375"/>
      <c r="JOL195" s="375"/>
      <c r="JOM195" s="375"/>
      <c r="JON195" s="375"/>
      <c r="JOO195" s="375"/>
      <c r="JOP195" s="375"/>
      <c r="JOQ195" s="375"/>
      <c r="JOR195" s="375"/>
      <c r="JOS195" s="375"/>
      <c r="JOT195" s="375"/>
      <c r="JOU195" s="375"/>
      <c r="JOV195" s="375"/>
      <c r="JOW195" s="375"/>
      <c r="JOX195" s="375"/>
      <c r="JOY195" s="375"/>
      <c r="JOZ195" s="375"/>
      <c r="JPA195" s="375"/>
      <c r="JPB195" s="375"/>
      <c r="JPC195" s="375"/>
      <c r="JPD195" s="375"/>
      <c r="JPE195" s="375"/>
      <c r="JPF195" s="375"/>
      <c r="JPG195" s="375"/>
      <c r="JPH195" s="375"/>
      <c r="JPI195" s="375"/>
      <c r="JPJ195" s="375"/>
      <c r="JPK195" s="375"/>
      <c r="JPL195" s="375"/>
      <c r="JPM195" s="375"/>
      <c r="JPN195" s="375"/>
      <c r="JPO195" s="375"/>
      <c r="JPP195" s="375"/>
      <c r="JPQ195" s="375"/>
      <c r="JPR195" s="375"/>
      <c r="JPS195" s="375"/>
      <c r="JPT195" s="375"/>
      <c r="JPU195" s="376"/>
      <c r="JPV195" s="376"/>
      <c r="JPW195" s="376"/>
      <c r="JPX195" s="376"/>
      <c r="JPY195" s="376"/>
      <c r="JPZ195" s="376"/>
      <c r="JQA195" s="376"/>
      <c r="JQB195" s="376"/>
      <c r="JQC195" s="376"/>
      <c r="JQD195" s="376"/>
      <c r="JQE195" s="376"/>
      <c r="JQF195" s="376"/>
      <c r="JQG195" s="376"/>
      <c r="JQH195" s="376"/>
      <c r="JQI195" s="376"/>
      <c r="JQJ195" s="376"/>
      <c r="JQK195" s="376"/>
      <c r="JQL195" s="376"/>
      <c r="JQM195" s="376"/>
      <c r="JQN195" s="376"/>
      <c r="JQO195" s="376"/>
      <c r="JQP195" s="376"/>
      <c r="JQQ195" s="376"/>
      <c r="JQR195" s="376"/>
      <c r="JQS195" s="377"/>
      <c r="JQT195" s="377"/>
      <c r="JQU195" s="377"/>
      <c r="JQV195" s="377"/>
      <c r="JQW195" s="377"/>
      <c r="JQX195" s="376"/>
      <c r="JQY195" s="376"/>
      <c r="JQZ195" s="377"/>
      <c r="JRA195" s="377"/>
      <c r="JRB195" s="376"/>
      <c r="JRC195" s="376"/>
      <c r="JRD195" s="377"/>
      <c r="JRE195" s="377"/>
      <c r="JRF195" s="376"/>
      <c r="JRG195" s="376"/>
      <c r="JRH195" s="376"/>
      <c r="JRI195" s="376"/>
      <c r="JRJ195" s="376"/>
      <c r="JRK195" s="376"/>
      <c r="JRL195" s="376"/>
      <c r="JRM195" s="377"/>
      <c r="JRN195" s="377"/>
      <c r="JRO195" s="376"/>
      <c r="JRP195" s="376"/>
      <c r="JRQ195" s="377"/>
      <c r="JRR195" s="377"/>
      <c r="JRS195" s="376"/>
      <c r="JRT195" s="376"/>
      <c r="JRU195" s="376"/>
      <c r="JRV195" s="376"/>
      <c r="JRW195" s="376"/>
      <c r="JRX195" s="370"/>
      <c r="JRY195" s="396"/>
      <c r="JRZ195" s="376"/>
      <c r="JSA195" s="376"/>
      <c r="JSB195" s="376"/>
      <c r="JSC195" s="376"/>
      <c r="JSD195" s="376"/>
      <c r="JSE195" s="376"/>
      <c r="JSF195" s="376"/>
      <c r="JSG195" s="375"/>
      <c r="JSH195" s="375"/>
      <c r="JSI195" s="375"/>
      <c r="JSJ195" s="375"/>
      <c r="JSK195" s="375"/>
      <c r="JSL195" s="375"/>
      <c r="JSM195" s="375"/>
      <c r="JSN195" s="375"/>
      <c r="JSO195" s="375"/>
      <c r="JSP195" s="375"/>
      <c r="JSQ195" s="375"/>
      <c r="JSR195" s="375"/>
      <c r="JSS195" s="375"/>
      <c r="JST195" s="375"/>
      <c r="JSU195" s="375"/>
      <c r="JSV195" s="375"/>
      <c r="JSW195" s="375"/>
      <c r="JSX195" s="375"/>
      <c r="JSY195" s="375"/>
      <c r="JSZ195" s="375"/>
      <c r="JTA195" s="375"/>
      <c r="JTB195" s="375"/>
      <c r="JTC195" s="375"/>
      <c r="JTD195" s="375"/>
      <c r="JTE195" s="375"/>
      <c r="JTF195" s="375"/>
      <c r="JTG195" s="375"/>
      <c r="JTH195" s="375"/>
      <c r="JTI195" s="375"/>
      <c r="JTJ195" s="375"/>
      <c r="JTK195" s="375"/>
      <c r="JTL195" s="375"/>
      <c r="JTM195" s="375"/>
      <c r="JTN195" s="375"/>
      <c r="JTO195" s="375"/>
      <c r="JTP195" s="375"/>
      <c r="JTQ195" s="375"/>
      <c r="JTR195" s="375"/>
      <c r="JTS195" s="375"/>
      <c r="JTT195" s="375"/>
      <c r="JTU195" s="375"/>
      <c r="JTV195" s="375"/>
      <c r="JTW195" s="375"/>
      <c r="JTX195" s="375"/>
      <c r="JTY195" s="376"/>
      <c r="JTZ195" s="376"/>
      <c r="JUA195" s="376"/>
      <c r="JUB195" s="376"/>
      <c r="JUC195" s="376"/>
      <c r="JUD195" s="376"/>
      <c r="JUE195" s="376"/>
      <c r="JUF195" s="376"/>
      <c r="JUG195" s="376"/>
      <c r="JUH195" s="376"/>
      <c r="JUI195" s="376"/>
      <c r="JUJ195" s="376"/>
      <c r="JUK195" s="376"/>
      <c r="JUL195" s="376"/>
      <c r="JUM195" s="376"/>
      <c r="JUN195" s="376"/>
      <c r="JUO195" s="376"/>
      <c r="JUP195" s="376"/>
      <c r="JUQ195" s="376"/>
      <c r="JUR195" s="376"/>
      <c r="JUS195" s="376"/>
      <c r="JUT195" s="376"/>
      <c r="JUU195" s="376"/>
      <c r="JUV195" s="376"/>
      <c r="JUW195" s="377"/>
      <c r="JUX195" s="377"/>
      <c r="JUY195" s="377"/>
      <c r="JUZ195" s="377"/>
      <c r="JVA195" s="377"/>
      <c r="JVB195" s="376"/>
      <c r="JVC195" s="376"/>
      <c r="JVD195" s="377"/>
      <c r="JVE195" s="377"/>
      <c r="JVF195" s="376"/>
      <c r="JVG195" s="376"/>
      <c r="JVH195" s="377"/>
      <c r="JVI195" s="377"/>
      <c r="JVJ195" s="376"/>
      <c r="JVK195" s="376"/>
      <c r="JVL195" s="376"/>
      <c r="JVM195" s="376"/>
      <c r="JVN195" s="376"/>
      <c r="JVO195" s="376"/>
      <c r="JVP195" s="376"/>
      <c r="JVQ195" s="377"/>
      <c r="JVR195" s="377"/>
      <c r="JVS195" s="376"/>
      <c r="JVT195" s="376"/>
      <c r="JVU195" s="377"/>
      <c r="JVV195" s="377"/>
      <c r="JVW195" s="376"/>
      <c r="JVX195" s="376"/>
      <c r="JVY195" s="376"/>
      <c r="JVZ195" s="376"/>
      <c r="JWA195" s="376"/>
      <c r="JWB195" s="370"/>
      <c r="JWC195" s="396"/>
      <c r="JWD195" s="376"/>
      <c r="JWE195" s="376"/>
      <c r="JWF195" s="376"/>
      <c r="JWG195" s="376"/>
      <c r="JWH195" s="376"/>
      <c r="JWI195" s="376"/>
      <c r="JWJ195" s="376"/>
      <c r="JWK195" s="375"/>
      <c r="JWL195" s="375"/>
      <c r="JWM195" s="375"/>
      <c r="JWN195" s="375"/>
      <c r="JWO195" s="375"/>
      <c r="JWP195" s="375"/>
      <c r="JWQ195" s="375"/>
      <c r="JWR195" s="375"/>
      <c r="JWS195" s="375"/>
      <c r="JWT195" s="375"/>
      <c r="JWU195" s="375"/>
      <c r="JWV195" s="375"/>
      <c r="JWW195" s="375"/>
      <c r="JWX195" s="375"/>
      <c r="JWY195" s="375"/>
      <c r="JWZ195" s="375"/>
      <c r="JXA195" s="375"/>
      <c r="JXB195" s="375"/>
      <c r="JXC195" s="375"/>
      <c r="JXD195" s="375"/>
      <c r="JXE195" s="375"/>
      <c r="JXF195" s="375"/>
      <c r="JXG195" s="375"/>
      <c r="JXH195" s="375"/>
      <c r="JXI195" s="375"/>
      <c r="JXJ195" s="375"/>
      <c r="JXK195" s="375"/>
      <c r="JXL195" s="375"/>
      <c r="JXM195" s="375"/>
      <c r="JXN195" s="375"/>
      <c r="JXO195" s="375"/>
      <c r="JXP195" s="375"/>
      <c r="JXQ195" s="375"/>
      <c r="JXR195" s="375"/>
      <c r="JXS195" s="375"/>
      <c r="JXT195" s="375"/>
      <c r="JXU195" s="375"/>
      <c r="JXV195" s="375"/>
      <c r="JXW195" s="375"/>
      <c r="JXX195" s="375"/>
      <c r="JXY195" s="375"/>
      <c r="JXZ195" s="375"/>
      <c r="JYA195" s="375"/>
      <c r="JYB195" s="375"/>
      <c r="JYC195" s="376"/>
      <c r="JYD195" s="376"/>
      <c r="JYE195" s="376"/>
      <c r="JYF195" s="376"/>
      <c r="JYG195" s="376"/>
      <c r="JYH195" s="376"/>
      <c r="JYI195" s="376"/>
      <c r="JYJ195" s="376"/>
      <c r="JYK195" s="376"/>
      <c r="JYL195" s="376"/>
      <c r="JYM195" s="376"/>
      <c r="JYN195" s="376"/>
      <c r="JYO195" s="376"/>
      <c r="JYP195" s="376"/>
      <c r="JYQ195" s="376"/>
      <c r="JYR195" s="376"/>
      <c r="JYS195" s="376"/>
      <c r="JYT195" s="376"/>
      <c r="JYU195" s="376"/>
      <c r="JYV195" s="376"/>
      <c r="JYW195" s="376"/>
      <c r="JYX195" s="376"/>
      <c r="JYY195" s="376"/>
      <c r="JYZ195" s="376"/>
      <c r="JZA195" s="377"/>
      <c r="JZB195" s="377"/>
      <c r="JZC195" s="377"/>
      <c r="JZD195" s="377"/>
      <c r="JZE195" s="377"/>
      <c r="JZF195" s="376"/>
      <c r="JZG195" s="376"/>
      <c r="JZH195" s="377"/>
      <c r="JZI195" s="377"/>
      <c r="JZJ195" s="376"/>
      <c r="JZK195" s="376"/>
      <c r="JZL195" s="377"/>
      <c r="JZM195" s="377"/>
      <c r="JZN195" s="376"/>
      <c r="JZO195" s="376"/>
      <c r="JZP195" s="376"/>
      <c r="JZQ195" s="376"/>
      <c r="JZR195" s="376"/>
      <c r="JZS195" s="376"/>
      <c r="JZT195" s="376"/>
      <c r="JZU195" s="377"/>
      <c r="JZV195" s="377"/>
      <c r="JZW195" s="376"/>
      <c r="JZX195" s="376"/>
      <c r="JZY195" s="377"/>
      <c r="JZZ195" s="377"/>
      <c r="KAA195" s="376"/>
      <c r="KAB195" s="376"/>
      <c r="KAC195" s="376"/>
      <c r="KAD195" s="376"/>
      <c r="KAE195" s="376"/>
      <c r="KAF195" s="370"/>
      <c r="KAG195" s="396"/>
      <c r="KAH195" s="376"/>
      <c r="KAI195" s="376"/>
      <c r="KAJ195" s="376"/>
      <c r="KAK195" s="376"/>
      <c r="KAL195" s="376"/>
      <c r="KAM195" s="376"/>
      <c r="KAN195" s="376"/>
      <c r="KAO195" s="375"/>
      <c r="KAP195" s="375"/>
      <c r="KAQ195" s="375"/>
      <c r="KAR195" s="375"/>
      <c r="KAS195" s="375"/>
      <c r="KAT195" s="375"/>
      <c r="KAU195" s="375"/>
      <c r="KAV195" s="375"/>
      <c r="KAW195" s="375"/>
      <c r="KAX195" s="375"/>
      <c r="KAY195" s="375"/>
      <c r="KAZ195" s="375"/>
      <c r="KBA195" s="375"/>
      <c r="KBB195" s="375"/>
      <c r="KBC195" s="375"/>
      <c r="KBD195" s="375"/>
      <c r="KBE195" s="375"/>
      <c r="KBF195" s="375"/>
      <c r="KBG195" s="375"/>
      <c r="KBH195" s="375"/>
      <c r="KBI195" s="375"/>
      <c r="KBJ195" s="375"/>
      <c r="KBK195" s="375"/>
      <c r="KBL195" s="375"/>
      <c r="KBM195" s="375"/>
      <c r="KBN195" s="375"/>
      <c r="KBO195" s="375"/>
      <c r="KBP195" s="375"/>
      <c r="KBQ195" s="375"/>
      <c r="KBR195" s="375"/>
      <c r="KBS195" s="375"/>
      <c r="KBT195" s="375"/>
      <c r="KBU195" s="375"/>
      <c r="KBV195" s="375"/>
      <c r="KBW195" s="375"/>
      <c r="KBX195" s="375"/>
      <c r="KBY195" s="375"/>
      <c r="KBZ195" s="375"/>
      <c r="KCA195" s="375"/>
      <c r="KCB195" s="375"/>
      <c r="KCC195" s="375"/>
      <c r="KCD195" s="375"/>
      <c r="KCE195" s="375"/>
      <c r="KCF195" s="375"/>
      <c r="KCG195" s="376"/>
      <c r="KCH195" s="376"/>
      <c r="KCI195" s="376"/>
      <c r="KCJ195" s="376"/>
      <c r="KCK195" s="376"/>
      <c r="KCL195" s="376"/>
      <c r="KCM195" s="376"/>
      <c r="KCN195" s="376"/>
      <c r="KCO195" s="376"/>
      <c r="KCP195" s="376"/>
      <c r="KCQ195" s="376"/>
      <c r="KCR195" s="376"/>
      <c r="KCS195" s="376"/>
      <c r="KCT195" s="376"/>
      <c r="KCU195" s="376"/>
      <c r="KCV195" s="376"/>
      <c r="KCW195" s="376"/>
      <c r="KCX195" s="376"/>
      <c r="KCY195" s="376"/>
      <c r="KCZ195" s="376"/>
      <c r="KDA195" s="376"/>
      <c r="KDB195" s="376"/>
      <c r="KDC195" s="376"/>
      <c r="KDD195" s="376"/>
      <c r="KDE195" s="377"/>
      <c r="KDF195" s="377"/>
      <c r="KDG195" s="377"/>
      <c r="KDH195" s="377"/>
      <c r="KDI195" s="377"/>
      <c r="KDJ195" s="376"/>
      <c r="KDK195" s="376"/>
      <c r="KDL195" s="377"/>
      <c r="KDM195" s="377"/>
      <c r="KDN195" s="376"/>
      <c r="KDO195" s="376"/>
      <c r="KDP195" s="377"/>
      <c r="KDQ195" s="377"/>
      <c r="KDR195" s="376"/>
      <c r="KDS195" s="376"/>
      <c r="KDT195" s="376"/>
      <c r="KDU195" s="376"/>
      <c r="KDV195" s="376"/>
      <c r="KDW195" s="376"/>
      <c r="KDX195" s="376"/>
      <c r="KDY195" s="377"/>
      <c r="KDZ195" s="377"/>
      <c r="KEA195" s="376"/>
      <c r="KEB195" s="376"/>
      <c r="KEC195" s="377"/>
      <c r="KED195" s="377"/>
      <c r="KEE195" s="376"/>
      <c r="KEF195" s="376"/>
      <c r="KEG195" s="376"/>
      <c r="KEH195" s="376"/>
      <c r="KEI195" s="376"/>
      <c r="KEJ195" s="370"/>
      <c r="KEK195" s="396"/>
      <c r="KEL195" s="376"/>
      <c r="KEM195" s="376"/>
      <c r="KEN195" s="376"/>
      <c r="KEO195" s="376"/>
      <c r="KEP195" s="376"/>
      <c r="KEQ195" s="376"/>
      <c r="KER195" s="376"/>
      <c r="KES195" s="375"/>
      <c r="KET195" s="375"/>
      <c r="KEU195" s="375"/>
      <c r="KEV195" s="375"/>
      <c r="KEW195" s="375"/>
      <c r="KEX195" s="375"/>
      <c r="KEY195" s="375"/>
      <c r="KEZ195" s="375"/>
      <c r="KFA195" s="375"/>
      <c r="KFB195" s="375"/>
      <c r="KFC195" s="375"/>
      <c r="KFD195" s="375"/>
      <c r="KFE195" s="375"/>
      <c r="KFF195" s="375"/>
      <c r="KFG195" s="375"/>
      <c r="KFH195" s="375"/>
      <c r="KFI195" s="375"/>
      <c r="KFJ195" s="375"/>
      <c r="KFK195" s="375"/>
      <c r="KFL195" s="375"/>
      <c r="KFM195" s="375"/>
      <c r="KFN195" s="375"/>
      <c r="KFO195" s="375"/>
      <c r="KFP195" s="375"/>
      <c r="KFQ195" s="375"/>
      <c r="KFR195" s="375"/>
      <c r="KFS195" s="375"/>
      <c r="KFT195" s="375"/>
      <c r="KFU195" s="375"/>
      <c r="KFV195" s="375"/>
      <c r="KFW195" s="375"/>
      <c r="KFX195" s="375"/>
      <c r="KFY195" s="375"/>
      <c r="KFZ195" s="375"/>
      <c r="KGA195" s="375"/>
      <c r="KGB195" s="375"/>
      <c r="KGC195" s="375"/>
      <c r="KGD195" s="375"/>
      <c r="KGE195" s="375"/>
      <c r="KGF195" s="375"/>
      <c r="KGG195" s="375"/>
      <c r="KGH195" s="375"/>
      <c r="KGI195" s="375"/>
      <c r="KGJ195" s="375"/>
      <c r="KGK195" s="376"/>
      <c r="KGL195" s="376"/>
      <c r="KGM195" s="376"/>
      <c r="KGN195" s="376"/>
      <c r="KGO195" s="376"/>
      <c r="KGP195" s="376"/>
      <c r="KGQ195" s="376"/>
      <c r="KGR195" s="376"/>
      <c r="KGS195" s="376"/>
      <c r="KGT195" s="376"/>
      <c r="KGU195" s="376"/>
      <c r="KGV195" s="376"/>
      <c r="KGW195" s="376"/>
      <c r="KGX195" s="376"/>
      <c r="KGY195" s="376"/>
      <c r="KGZ195" s="376"/>
      <c r="KHA195" s="376"/>
      <c r="KHB195" s="376"/>
      <c r="KHC195" s="376"/>
      <c r="KHD195" s="376"/>
      <c r="KHE195" s="376"/>
      <c r="KHF195" s="376"/>
      <c r="KHG195" s="376"/>
      <c r="KHH195" s="376"/>
      <c r="KHI195" s="377"/>
      <c r="KHJ195" s="377"/>
      <c r="KHK195" s="377"/>
      <c r="KHL195" s="377"/>
      <c r="KHM195" s="377"/>
      <c r="KHN195" s="376"/>
      <c r="KHO195" s="376"/>
      <c r="KHP195" s="377"/>
      <c r="KHQ195" s="377"/>
      <c r="KHR195" s="376"/>
      <c r="KHS195" s="376"/>
      <c r="KHT195" s="377"/>
      <c r="KHU195" s="377"/>
      <c r="KHV195" s="376"/>
      <c r="KHW195" s="376"/>
      <c r="KHX195" s="376"/>
      <c r="KHY195" s="376"/>
      <c r="KHZ195" s="376"/>
      <c r="KIA195" s="376"/>
      <c r="KIB195" s="376"/>
      <c r="KIC195" s="377"/>
      <c r="KID195" s="377"/>
      <c r="KIE195" s="376"/>
      <c r="KIF195" s="376"/>
      <c r="KIG195" s="377"/>
      <c r="KIH195" s="377"/>
      <c r="KII195" s="376"/>
      <c r="KIJ195" s="376"/>
      <c r="KIK195" s="376"/>
      <c r="KIL195" s="376"/>
      <c r="KIM195" s="376"/>
      <c r="KIN195" s="370"/>
      <c r="KIO195" s="396"/>
      <c r="KIP195" s="376"/>
      <c r="KIQ195" s="376"/>
      <c r="KIR195" s="376"/>
      <c r="KIS195" s="376"/>
      <c r="KIT195" s="376"/>
      <c r="KIU195" s="376"/>
      <c r="KIV195" s="376"/>
      <c r="KIW195" s="375"/>
      <c r="KIX195" s="375"/>
      <c r="KIY195" s="375"/>
      <c r="KIZ195" s="375"/>
      <c r="KJA195" s="375"/>
      <c r="KJB195" s="375"/>
      <c r="KJC195" s="375"/>
      <c r="KJD195" s="375"/>
      <c r="KJE195" s="375"/>
      <c r="KJF195" s="375"/>
      <c r="KJG195" s="375"/>
      <c r="KJH195" s="375"/>
      <c r="KJI195" s="375"/>
      <c r="KJJ195" s="375"/>
      <c r="KJK195" s="375"/>
      <c r="KJL195" s="375"/>
      <c r="KJM195" s="375"/>
      <c r="KJN195" s="375"/>
      <c r="KJO195" s="375"/>
      <c r="KJP195" s="375"/>
      <c r="KJQ195" s="375"/>
      <c r="KJR195" s="375"/>
      <c r="KJS195" s="375"/>
      <c r="KJT195" s="375"/>
      <c r="KJU195" s="375"/>
      <c r="KJV195" s="375"/>
      <c r="KJW195" s="375"/>
      <c r="KJX195" s="375"/>
      <c r="KJY195" s="375"/>
      <c r="KJZ195" s="375"/>
      <c r="KKA195" s="375"/>
      <c r="KKB195" s="375"/>
      <c r="KKC195" s="375"/>
      <c r="KKD195" s="375"/>
      <c r="KKE195" s="375"/>
      <c r="KKF195" s="375"/>
      <c r="KKG195" s="375"/>
      <c r="KKH195" s="375"/>
      <c r="KKI195" s="375"/>
      <c r="KKJ195" s="375"/>
      <c r="KKK195" s="375"/>
      <c r="KKL195" s="375"/>
      <c r="KKM195" s="375"/>
      <c r="KKN195" s="375"/>
      <c r="KKO195" s="376"/>
      <c r="KKP195" s="376"/>
      <c r="KKQ195" s="376"/>
      <c r="KKR195" s="376"/>
      <c r="KKS195" s="376"/>
      <c r="KKT195" s="376"/>
      <c r="KKU195" s="376"/>
      <c r="KKV195" s="376"/>
      <c r="KKW195" s="376"/>
      <c r="KKX195" s="376"/>
      <c r="KKY195" s="376"/>
      <c r="KKZ195" s="376"/>
      <c r="KLA195" s="376"/>
      <c r="KLB195" s="376"/>
      <c r="KLC195" s="376"/>
      <c r="KLD195" s="376"/>
      <c r="KLE195" s="376"/>
      <c r="KLF195" s="376"/>
      <c r="KLG195" s="376"/>
      <c r="KLH195" s="376"/>
      <c r="KLI195" s="376"/>
      <c r="KLJ195" s="376"/>
      <c r="KLK195" s="376"/>
      <c r="KLL195" s="376"/>
      <c r="KLM195" s="377"/>
      <c r="KLN195" s="377"/>
      <c r="KLO195" s="377"/>
      <c r="KLP195" s="377"/>
      <c r="KLQ195" s="377"/>
      <c r="KLR195" s="376"/>
      <c r="KLS195" s="376"/>
      <c r="KLT195" s="377"/>
      <c r="KLU195" s="377"/>
      <c r="KLV195" s="376"/>
      <c r="KLW195" s="376"/>
      <c r="KLX195" s="377"/>
      <c r="KLY195" s="377"/>
      <c r="KLZ195" s="376"/>
      <c r="KMA195" s="376"/>
      <c r="KMB195" s="376"/>
      <c r="KMC195" s="376"/>
      <c r="KMD195" s="376"/>
      <c r="KME195" s="376"/>
      <c r="KMF195" s="376"/>
      <c r="KMG195" s="377"/>
      <c r="KMH195" s="377"/>
      <c r="KMI195" s="376"/>
      <c r="KMJ195" s="376"/>
      <c r="KMK195" s="377"/>
      <c r="KML195" s="377"/>
      <c r="KMM195" s="376"/>
      <c r="KMN195" s="376"/>
      <c r="KMO195" s="376"/>
      <c r="KMP195" s="376"/>
      <c r="KMQ195" s="376"/>
      <c r="KMR195" s="370"/>
      <c r="KMS195" s="396"/>
      <c r="KMT195" s="376"/>
      <c r="KMU195" s="376"/>
      <c r="KMV195" s="376"/>
      <c r="KMW195" s="376"/>
      <c r="KMX195" s="376"/>
      <c r="KMY195" s="376"/>
      <c r="KMZ195" s="376"/>
      <c r="KNA195" s="375"/>
      <c r="KNB195" s="375"/>
      <c r="KNC195" s="375"/>
      <c r="KND195" s="375"/>
      <c r="KNE195" s="375"/>
      <c r="KNF195" s="375"/>
      <c r="KNG195" s="375"/>
      <c r="KNH195" s="375"/>
      <c r="KNI195" s="375"/>
      <c r="KNJ195" s="375"/>
      <c r="KNK195" s="375"/>
      <c r="KNL195" s="375"/>
      <c r="KNM195" s="375"/>
      <c r="KNN195" s="375"/>
      <c r="KNO195" s="375"/>
      <c r="KNP195" s="375"/>
      <c r="KNQ195" s="375"/>
      <c r="KNR195" s="375"/>
      <c r="KNS195" s="375"/>
      <c r="KNT195" s="375"/>
      <c r="KNU195" s="375"/>
      <c r="KNV195" s="375"/>
      <c r="KNW195" s="375"/>
      <c r="KNX195" s="375"/>
      <c r="KNY195" s="375"/>
      <c r="KNZ195" s="375"/>
      <c r="KOA195" s="375"/>
      <c r="KOB195" s="375"/>
      <c r="KOC195" s="375"/>
      <c r="KOD195" s="375"/>
      <c r="KOE195" s="375"/>
      <c r="KOF195" s="375"/>
      <c r="KOG195" s="375"/>
      <c r="KOH195" s="375"/>
      <c r="KOI195" s="375"/>
      <c r="KOJ195" s="375"/>
      <c r="KOK195" s="375"/>
      <c r="KOL195" s="375"/>
      <c r="KOM195" s="375"/>
      <c r="KON195" s="375"/>
      <c r="KOO195" s="375"/>
      <c r="KOP195" s="375"/>
      <c r="KOQ195" s="375"/>
      <c r="KOR195" s="375"/>
      <c r="KOS195" s="376"/>
      <c r="KOT195" s="376"/>
      <c r="KOU195" s="376"/>
      <c r="KOV195" s="376"/>
      <c r="KOW195" s="376"/>
      <c r="KOX195" s="376"/>
      <c r="KOY195" s="376"/>
      <c r="KOZ195" s="376"/>
      <c r="KPA195" s="376"/>
      <c r="KPB195" s="376"/>
      <c r="KPC195" s="376"/>
      <c r="KPD195" s="376"/>
      <c r="KPE195" s="376"/>
      <c r="KPF195" s="376"/>
      <c r="KPG195" s="376"/>
      <c r="KPH195" s="376"/>
      <c r="KPI195" s="376"/>
      <c r="KPJ195" s="376"/>
      <c r="KPK195" s="376"/>
      <c r="KPL195" s="376"/>
      <c r="KPM195" s="376"/>
      <c r="KPN195" s="376"/>
      <c r="KPO195" s="376"/>
      <c r="KPP195" s="376"/>
      <c r="KPQ195" s="377"/>
      <c r="KPR195" s="377"/>
      <c r="KPS195" s="377"/>
      <c r="KPT195" s="377"/>
      <c r="KPU195" s="377"/>
      <c r="KPV195" s="376"/>
      <c r="KPW195" s="376"/>
      <c r="KPX195" s="377"/>
      <c r="KPY195" s="377"/>
      <c r="KPZ195" s="376"/>
      <c r="KQA195" s="376"/>
      <c r="KQB195" s="377"/>
      <c r="KQC195" s="377"/>
      <c r="KQD195" s="376"/>
      <c r="KQE195" s="376"/>
      <c r="KQF195" s="376"/>
      <c r="KQG195" s="376"/>
      <c r="KQH195" s="376"/>
      <c r="KQI195" s="376"/>
      <c r="KQJ195" s="376"/>
      <c r="KQK195" s="377"/>
      <c r="KQL195" s="377"/>
      <c r="KQM195" s="376"/>
      <c r="KQN195" s="376"/>
      <c r="KQO195" s="377"/>
      <c r="KQP195" s="377"/>
      <c r="KQQ195" s="376"/>
      <c r="KQR195" s="376"/>
      <c r="KQS195" s="376"/>
      <c r="KQT195" s="376"/>
      <c r="KQU195" s="376"/>
      <c r="KQV195" s="370"/>
      <c r="KQW195" s="396"/>
      <c r="KQX195" s="376"/>
      <c r="KQY195" s="376"/>
      <c r="KQZ195" s="376"/>
      <c r="KRA195" s="376"/>
      <c r="KRB195" s="376"/>
      <c r="KRC195" s="376"/>
      <c r="KRD195" s="376"/>
      <c r="KRE195" s="375"/>
      <c r="KRF195" s="375"/>
      <c r="KRG195" s="375"/>
      <c r="KRH195" s="375"/>
      <c r="KRI195" s="375"/>
      <c r="KRJ195" s="375"/>
      <c r="KRK195" s="375"/>
      <c r="KRL195" s="375"/>
      <c r="KRM195" s="375"/>
      <c r="KRN195" s="375"/>
      <c r="KRO195" s="375"/>
      <c r="KRP195" s="375"/>
      <c r="KRQ195" s="375"/>
      <c r="KRR195" s="375"/>
      <c r="KRS195" s="375"/>
      <c r="KRT195" s="375"/>
      <c r="KRU195" s="375"/>
      <c r="KRV195" s="375"/>
      <c r="KRW195" s="375"/>
      <c r="KRX195" s="375"/>
      <c r="KRY195" s="375"/>
      <c r="KRZ195" s="375"/>
      <c r="KSA195" s="375"/>
      <c r="KSB195" s="375"/>
      <c r="KSC195" s="375"/>
      <c r="KSD195" s="375"/>
      <c r="KSE195" s="375"/>
      <c r="KSF195" s="375"/>
      <c r="KSG195" s="375"/>
      <c r="KSH195" s="375"/>
      <c r="KSI195" s="375"/>
      <c r="KSJ195" s="375"/>
      <c r="KSK195" s="375"/>
      <c r="KSL195" s="375"/>
      <c r="KSM195" s="375"/>
      <c r="KSN195" s="375"/>
      <c r="KSO195" s="375"/>
      <c r="KSP195" s="375"/>
      <c r="KSQ195" s="375"/>
      <c r="KSR195" s="375"/>
      <c r="KSS195" s="375"/>
      <c r="KST195" s="375"/>
      <c r="KSU195" s="375"/>
      <c r="KSV195" s="375"/>
      <c r="KSW195" s="376"/>
      <c r="KSX195" s="376"/>
      <c r="KSY195" s="376"/>
      <c r="KSZ195" s="376"/>
      <c r="KTA195" s="376"/>
      <c r="KTB195" s="376"/>
      <c r="KTC195" s="376"/>
      <c r="KTD195" s="376"/>
      <c r="KTE195" s="376"/>
      <c r="KTF195" s="376"/>
      <c r="KTG195" s="376"/>
      <c r="KTH195" s="376"/>
      <c r="KTI195" s="376"/>
      <c r="KTJ195" s="376"/>
      <c r="KTK195" s="376"/>
      <c r="KTL195" s="376"/>
      <c r="KTM195" s="376"/>
      <c r="KTN195" s="376"/>
      <c r="KTO195" s="376"/>
      <c r="KTP195" s="376"/>
      <c r="KTQ195" s="376"/>
      <c r="KTR195" s="376"/>
      <c r="KTS195" s="376"/>
      <c r="KTT195" s="376"/>
      <c r="KTU195" s="377"/>
      <c r="KTV195" s="377"/>
      <c r="KTW195" s="377"/>
      <c r="KTX195" s="377"/>
      <c r="KTY195" s="377"/>
      <c r="KTZ195" s="376"/>
      <c r="KUA195" s="376"/>
      <c r="KUB195" s="377"/>
      <c r="KUC195" s="377"/>
      <c r="KUD195" s="376"/>
      <c r="KUE195" s="376"/>
      <c r="KUF195" s="377"/>
      <c r="KUG195" s="377"/>
      <c r="KUH195" s="376"/>
      <c r="KUI195" s="376"/>
      <c r="KUJ195" s="376"/>
      <c r="KUK195" s="376"/>
      <c r="KUL195" s="376"/>
      <c r="KUM195" s="376"/>
      <c r="KUN195" s="376"/>
      <c r="KUO195" s="377"/>
      <c r="KUP195" s="377"/>
      <c r="KUQ195" s="376"/>
      <c r="KUR195" s="376"/>
      <c r="KUS195" s="377"/>
      <c r="KUT195" s="377"/>
      <c r="KUU195" s="376"/>
      <c r="KUV195" s="376"/>
      <c r="KUW195" s="376"/>
      <c r="KUX195" s="376"/>
      <c r="KUY195" s="376"/>
      <c r="KUZ195" s="370"/>
      <c r="KVA195" s="396"/>
      <c r="KVB195" s="376"/>
      <c r="KVC195" s="376"/>
      <c r="KVD195" s="376"/>
      <c r="KVE195" s="376"/>
      <c r="KVF195" s="376"/>
      <c r="KVG195" s="376"/>
      <c r="KVH195" s="376"/>
      <c r="KVI195" s="375"/>
      <c r="KVJ195" s="375"/>
      <c r="KVK195" s="375"/>
      <c r="KVL195" s="375"/>
      <c r="KVM195" s="375"/>
      <c r="KVN195" s="375"/>
      <c r="KVO195" s="375"/>
      <c r="KVP195" s="375"/>
      <c r="KVQ195" s="375"/>
      <c r="KVR195" s="375"/>
      <c r="KVS195" s="375"/>
      <c r="KVT195" s="375"/>
      <c r="KVU195" s="375"/>
      <c r="KVV195" s="375"/>
      <c r="KVW195" s="375"/>
      <c r="KVX195" s="375"/>
      <c r="KVY195" s="375"/>
      <c r="KVZ195" s="375"/>
      <c r="KWA195" s="375"/>
      <c r="KWB195" s="375"/>
      <c r="KWC195" s="375"/>
      <c r="KWD195" s="375"/>
      <c r="KWE195" s="375"/>
      <c r="KWF195" s="375"/>
      <c r="KWG195" s="375"/>
      <c r="KWH195" s="375"/>
      <c r="KWI195" s="375"/>
      <c r="KWJ195" s="375"/>
      <c r="KWK195" s="375"/>
      <c r="KWL195" s="375"/>
      <c r="KWM195" s="375"/>
      <c r="KWN195" s="375"/>
      <c r="KWO195" s="375"/>
      <c r="KWP195" s="375"/>
      <c r="KWQ195" s="375"/>
      <c r="KWR195" s="375"/>
      <c r="KWS195" s="375"/>
      <c r="KWT195" s="375"/>
      <c r="KWU195" s="375"/>
      <c r="KWV195" s="375"/>
      <c r="KWW195" s="375"/>
      <c r="KWX195" s="375"/>
      <c r="KWY195" s="375"/>
      <c r="KWZ195" s="375"/>
      <c r="KXA195" s="376"/>
      <c r="KXB195" s="376"/>
      <c r="KXC195" s="376"/>
      <c r="KXD195" s="376"/>
      <c r="KXE195" s="376"/>
      <c r="KXF195" s="376"/>
      <c r="KXG195" s="376"/>
      <c r="KXH195" s="376"/>
      <c r="KXI195" s="376"/>
      <c r="KXJ195" s="376"/>
      <c r="KXK195" s="376"/>
      <c r="KXL195" s="376"/>
      <c r="KXM195" s="376"/>
      <c r="KXN195" s="376"/>
      <c r="KXO195" s="376"/>
      <c r="KXP195" s="376"/>
      <c r="KXQ195" s="376"/>
      <c r="KXR195" s="376"/>
      <c r="KXS195" s="376"/>
      <c r="KXT195" s="376"/>
      <c r="KXU195" s="376"/>
      <c r="KXV195" s="376"/>
      <c r="KXW195" s="376"/>
      <c r="KXX195" s="376"/>
      <c r="KXY195" s="377"/>
      <c r="KXZ195" s="377"/>
      <c r="KYA195" s="377"/>
      <c r="KYB195" s="377"/>
      <c r="KYC195" s="377"/>
      <c r="KYD195" s="376"/>
      <c r="KYE195" s="376"/>
      <c r="KYF195" s="377"/>
      <c r="KYG195" s="377"/>
      <c r="KYH195" s="376"/>
      <c r="KYI195" s="376"/>
      <c r="KYJ195" s="377"/>
      <c r="KYK195" s="377"/>
      <c r="KYL195" s="376"/>
      <c r="KYM195" s="376"/>
      <c r="KYN195" s="376"/>
      <c r="KYO195" s="376"/>
      <c r="KYP195" s="376"/>
      <c r="KYQ195" s="376"/>
      <c r="KYR195" s="376"/>
      <c r="KYS195" s="377"/>
      <c r="KYT195" s="377"/>
      <c r="KYU195" s="376"/>
      <c r="KYV195" s="376"/>
      <c r="KYW195" s="377"/>
      <c r="KYX195" s="377"/>
      <c r="KYY195" s="376"/>
      <c r="KYZ195" s="376"/>
      <c r="KZA195" s="376"/>
      <c r="KZB195" s="376"/>
      <c r="KZC195" s="376"/>
      <c r="KZD195" s="370"/>
      <c r="KZE195" s="396"/>
      <c r="KZF195" s="376"/>
      <c r="KZG195" s="376"/>
      <c r="KZH195" s="376"/>
      <c r="KZI195" s="376"/>
      <c r="KZJ195" s="376"/>
      <c r="KZK195" s="376"/>
      <c r="KZL195" s="376"/>
      <c r="KZM195" s="375"/>
      <c r="KZN195" s="375"/>
      <c r="KZO195" s="375"/>
      <c r="KZP195" s="375"/>
      <c r="KZQ195" s="375"/>
      <c r="KZR195" s="375"/>
      <c r="KZS195" s="375"/>
      <c r="KZT195" s="375"/>
      <c r="KZU195" s="375"/>
      <c r="KZV195" s="375"/>
      <c r="KZW195" s="375"/>
      <c r="KZX195" s="375"/>
      <c r="KZY195" s="375"/>
      <c r="KZZ195" s="375"/>
      <c r="LAA195" s="375"/>
      <c r="LAB195" s="375"/>
      <c r="LAC195" s="375"/>
      <c r="LAD195" s="375"/>
      <c r="LAE195" s="375"/>
      <c r="LAF195" s="375"/>
      <c r="LAG195" s="375"/>
      <c r="LAH195" s="375"/>
      <c r="LAI195" s="375"/>
      <c r="LAJ195" s="375"/>
      <c r="LAK195" s="375"/>
      <c r="LAL195" s="375"/>
      <c r="LAM195" s="375"/>
      <c r="LAN195" s="375"/>
      <c r="LAO195" s="375"/>
      <c r="LAP195" s="375"/>
      <c r="LAQ195" s="375"/>
      <c r="LAR195" s="375"/>
      <c r="LAS195" s="375"/>
      <c r="LAT195" s="375"/>
      <c r="LAU195" s="375"/>
      <c r="LAV195" s="375"/>
      <c r="LAW195" s="375"/>
      <c r="LAX195" s="375"/>
      <c r="LAY195" s="375"/>
      <c r="LAZ195" s="375"/>
      <c r="LBA195" s="375"/>
      <c r="LBB195" s="375"/>
      <c r="LBC195" s="375"/>
      <c r="LBD195" s="375"/>
      <c r="LBE195" s="376"/>
      <c r="LBF195" s="376"/>
      <c r="LBG195" s="376"/>
      <c r="LBH195" s="376"/>
      <c r="LBI195" s="376"/>
      <c r="LBJ195" s="376"/>
      <c r="LBK195" s="376"/>
      <c r="LBL195" s="376"/>
      <c r="LBM195" s="376"/>
      <c r="LBN195" s="376"/>
      <c r="LBO195" s="376"/>
      <c r="LBP195" s="376"/>
      <c r="LBQ195" s="376"/>
      <c r="LBR195" s="376"/>
      <c r="LBS195" s="376"/>
      <c r="LBT195" s="376"/>
      <c r="LBU195" s="376"/>
      <c r="LBV195" s="376"/>
      <c r="LBW195" s="376"/>
      <c r="LBX195" s="376"/>
      <c r="LBY195" s="376"/>
      <c r="LBZ195" s="376"/>
      <c r="LCA195" s="376"/>
      <c r="LCB195" s="376"/>
      <c r="LCC195" s="377"/>
      <c r="LCD195" s="377"/>
      <c r="LCE195" s="377"/>
      <c r="LCF195" s="377"/>
      <c r="LCG195" s="377"/>
      <c r="LCH195" s="376"/>
      <c r="LCI195" s="376"/>
      <c r="LCJ195" s="377"/>
      <c r="LCK195" s="377"/>
      <c r="LCL195" s="376"/>
      <c r="LCM195" s="376"/>
      <c r="LCN195" s="377"/>
      <c r="LCO195" s="377"/>
      <c r="LCP195" s="376"/>
      <c r="LCQ195" s="376"/>
      <c r="LCR195" s="376"/>
      <c r="LCS195" s="376"/>
      <c r="LCT195" s="376"/>
      <c r="LCU195" s="376"/>
      <c r="LCV195" s="376"/>
      <c r="LCW195" s="377"/>
      <c r="LCX195" s="377"/>
      <c r="LCY195" s="376"/>
      <c r="LCZ195" s="376"/>
      <c r="LDA195" s="377"/>
      <c r="LDB195" s="377"/>
      <c r="LDC195" s="376"/>
      <c r="LDD195" s="376"/>
      <c r="LDE195" s="376"/>
      <c r="LDF195" s="376"/>
      <c r="LDG195" s="376"/>
      <c r="LDH195" s="370"/>
      <c r="LDI195" s="396"/>
      <c r="LDJ195" s="376"/>
      <c r="LDK195" s="376"/>
      <c r="LDL195" s="376"/>
      <c r="LDM195" s="376"/>
      <c r="LDN195" s="376"/>
      <c r="LDO195" s="376"/>
      <c r="LDP195" s="376"/>
      <c r="LDQ195" s="375"/>
      <c r="LDR195" s="375"/>
      <c r="LDS195" s="375"/>
      <c r="LDT195" s="375"/>
      <c r="LDU195" s="375"/>
      <c r="LDV195" s="375"/>
      <c r="LDW195" s="375"/>
      <c r="LDX195" s="375"/>
      <c r="LDY195" s="375"/>
      <c r="LDZ195" s="375"/>
      <c r="LEA195" s="375"/>
      <c r="LEB195" s="375"/>
      <c r="LEC195" s="375"/>
      <c r="LED195" s="375"/>
      <c r="LEE195" s="375"/>
      <c r="LEF195" s="375"/>
      <c r="LEG195" s="375"/>
      <c r="LEH195" s="375"/>
      <c r="LEI195" s="375"/>
      <c r="LEJ195" s="375"/>
      <c r="LEK195" s="375"/>
      <c r="LEL195" s="375"/>
      <c r="LEM195" s="375"/>
      <c r="LEN195" s="375"/>
      <c r="LEO195" s="375"/>
      <c r="LEP195" s="375"/>
      <c r="LEQ195" s="375"/>
      <c r="LER195" s="375"/>
      <c r="LES195" s="375"/>
      <c r="LET195" s="375"/>
      <c r="LEU195" s="375"/>
      <c r="LEV195" s="375"/>
      <c r="LEW195" s="375"/>
      <c r="LEX195" s="375"/>
      <c r="LEY195" s="375"/>
      <c r="LEZ195" s="375"/>
      <c r="LFA195" s="375"/>
      <c r="LFB195" s="375"/>
      <c r="LFC195" s="375"/>
      <c r="LFD195" s="375"/>
      <c r="LFE195" s="375"/>
      <c r="LFF195" s="375"/>
      <c r="LFG195" s="375"/>
      <c r="LFH195" s="375"/>
      <c r="LFI195" s="376"/>
      <c r="LFJ195" s="376"/>
      <c r="LFK195" s="376"/>
      <c r="LFL195" s="376"/>
      <c r="LFM195" s="376"/>
      <c r="LFN195" s="376"/>
      <c r="LFO195" s="376"/>
      <c r="LFP195" s="376"/>
      <c r="LFQ195" s="376"/>
      <c r="LFR195" s="376"/>
      <c r="LFS195" s="376"/>
      <c r="LFT195" s="376"/>
      <c r="LFU195" s="376"/>
      <c r="LFV195" s="376"/>
      <c r="LFW195" s="376"/>
      <c r="LFX195" s="376"/>
      <c r="LFY195" s="376"/>
      <c r="LFZ195" s="376"/>
      <c r="LGA195" s="376"/>
      <c r="LGB195" s="376"/>
      <c r="LGC195" s="376"/>
      <c r="LGD195" s="376"/>
      <c r="LGE195" s="376"/>
      <c r="LGF195" s="376"/>
      <c r="LGG195" s="377"/>
      <c r="LGH195" s="377"/>
      <c r="LGI195" s="377"/>
      <c r="LGJ195" s="377"/>
      <c r="LGK195" s="377"/>
      <c r="LGL195" s="376"/>
      <c r="LGM195" s="376"/>
      <c r="LGN195" s="377"/>
      <c r="LGO195" s="377"/>
      <c r="LGP195" s="376"/>
      <c r="LGQ195" s="376"/>
      <c r="LGR195" s="377"/>
      <c r="LGS195" s="377"/>
      <c r="LGT195" s="376"/>
      <c r="LGU195" s="376"/>
      <c r="LGV195" s="376"/>
      <c r="LGW195" s="376"/>
      <c r="LGX195" s="376"/>
      <c r="LGY195" s="376"/>
      <c r="LGZ195" s="376"/>
      <c r="LHA195" s="377"/>
      <c r="LHB195" s="377"/>
      <c r="LHC195" s="376"/>
      <c r="LHD195" s="376"/>
      <c r="LHE195" s="377"/>
      <c r="LHF195" s="377"/>
      <c r="LHG195" s="376"/>
      <c r="LHH195" s="376"/>
      <c r="LHI195" s="376"/>
      <c r="LHJ195" s="376"/>
      <c r="LHK195" s="376"/>
      <c r="LHL195" s="370"/>
      <c r="LHM195" s="396"/>
      <c r="LHN195" s="376"/>
      <c r="LHO195" s="376"/>
      <c r="LHP195" s="376"/>
      <c r="LHQ195" s="376"/>
      <c r="LHR195" s="376"/>
      <c r="LHS195" s="376"/>
      <c r="LHT195" s="376"/>
      <c r="LHU195" s="375"/>
      <c r="LHV195" s="375"/>
      <c r="LHW195" s="375"/>
      <c r="LHX195" s="375"/>
      <c r="LHY195" s="375"/>
      <c r="LHZ195" s="375"/>
      <c r="LIA195" s="375"/>
      <c r="LIB195" s="375"/>
      <c r="LIC195" s="375"/>
      <c r="LID195" s="375"/>
      <c r="LIE195" s="375"/>
      <c r="LIF195" s="375"/>
      <c r="LIG195" s="375"/>
      <c r="LIH195" s="375"/>
      <c r="LII195" s="375"/>
      <c r="LIJ195" s="375"/>
      <c r="LIK195" s="375"/>
      <c r="LIL195" s="375"/>
      <c r="LIM195" s="375"/>
      <c r="LIN195" s="375"/>
      <c r="LIO195" s="375"/>
      <c r="LIP195" s="375"/>
      <c r="LIQ195" s="375"/>
      <c r="LIR195" s="375"/>
      <c r="LIS195" s="375"/>
      <c r="LIT195" s="375"/>
      <c r="LIU195" s="375"/>
      <c r="LIV195" s="375"/>
      <c r="LIW195" s="375"/>
      <c r="LIX195" s="375"/>
      <c r="LIY195" s="375"/>
      <c r="LIZ195" s="375"/>
      <c r="LJA195" s="375"/>
      <c r="LJB195" s="375"/>
      <c r="LJC195" s="375"/>
      <c r="LJD195" s="375"/>
      <c r="LJE195" s="375"/>
      <c r="LJF195" s="375"/>
      <c r="LJG195" s="375"/>
      <c r="LJH195" s="375"/>
      <c r="LJI195" s="375"/>
      <c r="LJJ195" s="375"/>
      <c r="LJK195" s="375"/>
      <c r="LJL195" s="375"/>
      <c r="LJM195" s="376"/>
      <c r="LJN195" s="376"/>
      <c r="LJO195" s="376"/>
      <c r="LJP195" s="376"/>
      <c r="LJQ195" s="376"/>
      <c r="LJR195" s="376"/>
      <c r="LJS195" s="376"/>
      <c r="LJT195" s="376"/>
      <c r="LJU195" s="376"/>
      <c r="LJV195" s="376"/>
      <c r="LJW195" s="376"/>
      <c r="LJX195" s="376"/>
      <c r="LJY195" s="376"/>
      <c r="LJZ195" s="376"/>
      <c r="LKA195" s="376"/>
      <c r="LKB195" s="376"/>
      <c r="LKC195" s="376"/>
      <c r="LKD195" s="376"/>
      <c r="LKE195" s="376"/>
      <c r="LKF195" s="376"/>
      <c r="LKG195" s="376"/>
      <c r="LKH195" s="376"/>
      <c r="LKI195" s="376"/>
      <c r="LKJ195" s="376"/>
      <c r="LKK195" s="377"/>
      <c r="LKL195" s="377"/>
      <c r="LKM195" s="377"/>
      <c r="LKN195" s="377"/>
      <c r="LKO195" s="377"/>
      <c r="LKP195" s="376"/>
      <c r="LKQ195" s="376"/>
      <c r="LKR195" s="377"/>
      <c r="LKS195" s="377"/>
      <c r="LKT195" s="376"/>
      <c r="LKU195" s="376"/>
      <c r="LKV195" s="377"/>
      <c r="LKW195" s="377"/>
      <c r="LKX195" s="376"/>
      <c r="LKY195" s="376"/>
      <c r="LKZ195" s="376"/>
      <c r="LLA195" s="376"/>
      <c r="LLB195" s="376"/>
      <c r="LLC195" s="376"/>
      <c r="LLD195" s="376"/>
      <c r="LLE195" s="377"/>
      <c r="LLF195" s="377"/>
      <c r="LLG195" s="376"/>
      <c r="LLH195" s="376"/>
      <c r="LLI195" s="377"/>
      <c r="LLJ195" s="377"/>
      <c r="LLK195" s="376"/>
      <c r="LLL195" s="376"/>
      <c r="LLM195" s="376"/>
      <c r="LLN195" s="376"/>
      <c r="LLO195" s="376"/>
      <c r="LLP195" s="370"/>
      <c r="LLQ195" s="396"/>
      <c r="LLR195" s="376"/>
      <c r="LLS195" s="376"/>
      <c r="LLT195" s="376"/>
      <c r="LLU195" s="376"/>
      <c r="LLV195" s="376"/>
      <c r="LLW195" s="376"/>
      <c r="LLX195" s="376"/>
      <c r="LLY195" s="375"/>
      <c r="LLZ195" s="375"/>
      <c r="LMA195" s="375"/>
      <c r="LMB195" s="375"/>
      <c r="LMC195" s="375"/>
      <c r="LMD195" s="375"/>
      <c r="LME195" s="375"/>
      <c r="LMF195" s="375"/>
      <c r="LMG195" s="375"/>
      <c r="LMH195" s="375"/>
      <c r="LMI195" s="375"/>
      <c r="LMJ195" s="375"/>
      <c r="LMK195" s="375"/>
      <c r="LML195" s="375"/>
      <c r="LMM195" s="375"/>
      <c r="LMN195" s="375"/>
      <c r="LMO195" s="375"/>
      <c r="LMP195" s="375"/>
      <c r="LMQ195" s="375"/>
      <c r="LMR195" s="375"/>
      <c r="LMS195" s="375"/>
      <c r="LMT195" s="375"/>
      <c r="LMU195" s="375"/>
      <c r="LMV195" s="375"/>
      <c r="LMW195" s="375"/>
      <c r="LMX195" s="375"/>
      <c r="LMY195" s="375"/>
      <c r="LMZ195" s="375"/>
      <c r="LNA195" s="375"/>
      <c r="LNB195" s="375"/>
      <c r="LNC195" s="375"/>
      <c r="LND195" s="375"/>
      <c r="LNE195" s="375"/>
      <c r="LNF195" s="375"/>
      <c r="LNG195" s="375"/>
      <c r="LNH195" s="375"/>
      <c r="LNI195" s="375"/>
      <c r="LNJ195" s="375"/>
      <c r="LNK195" s="375"/>
      <c r="LNL195" s="375"/>
      <c r="LNM195" s="375"/>
      <c r="LNN195" s="375"/>
      <c r="LNO195" s="375"/>
      <c r="LNP195" s="375"/>
      <c r="LNQ195" s="376"/>
      <c r="LNR195" s="376"/>
      <c r="LNS195" s="376"/>
      <c r="LNT195" s="376"/>
      <c r="LNU195" s="376"/>
      <c r="LNV195" s="376"/>
      <c r="LNW195" s="376"/>
      <c r="LNX195" s="376"/>
      <c r="LNY195" s="376"/>
      <c r="LNZ195" s="376"/>
      <c r="LOA195" s="376"/>
      <c r="LOB195" s="376"/>
      <c r="LOC195" s="376"/>
      <c r="LOD195" s="376"/>
      <c r="LOE195" s="376"/>
      <c r="LOF195" s="376"/>
      <c r="LOG195" s="376"/>
      <c r="LOH195" s="376"/>
      <c r="LOI195" s="376"/>
      <c r="LOJ195" s="376"/>
      <c r="LOK195" s="376"/>
      <c r="LOL195" s="376"/>
      <c r="LOM195" s="376"/>
      <c r="LON195" s="376"/>
      <c r="LOO195" s="377"/>
      <c r="LOP195" s="377"/>
      <c r="LOQ195" s="377"/>
      <c r="LOR195" s="377"/>
      <c r="LOS195" s="377"/>
      <c r="LOT195" s="376"/>
      <c r="LOU195" s="376"/>
      <c r="LOV195" s="377"/>
      <c r="LOW195" s="377"/>
      <c r="LOX195" s="376"/>
      <c r="LOY195" s="376"/>
      <c r="LOZ195" s="377"/>
      <c r="LPA195" s="377"/>
      <c r="LPB195" s="376"/>
      <c r="LPC195" s="376"/>
      <c r="LPD195" s="376"/>
      <c r="LPE195" s="376"/>
      <c r="LPF195" s="376"/>
      <c r="LPG195" s="376"/>
      <c r="LPH195" s="376"/>
      <c r="LPI195" s="377"/>
      <c r="LPJ195" s="377"/>
      <c r="LPK195" s="376"/>
      <c r="LPL195" s="376"/>
      <c r="LPM195" s="377"/>
      <c r="LPN195" s="377"/>
      <c r="LPO195" s="376"/>
      <c r="LPP195" s="376"/>
      <c r="LPQ195" s="376"/>
      <c r="LPR195" s="376"/>
      <c r="LPS195" s="376"/>
      <c r="LPT195" s="370"/>
      <c r="LPU195" s="396"/>
      <c r="LPV195" s="376"/>
      <c r="LPW195" s="376"/>
      <c r="LPX195" s="376"/>
      <c r="LPY195" s="376"/>
      <c r="LPZ195" s="376"/>
      <c r="LQA195" s="376"/>
      <c r="LQB195" s="376"/>
      <c r="LQC195" s="375"/>
      <c r="LQD195" s="375"/>
      <c r="LQE195" s="375"/>
      <c r="LQF195" s="375"/>
      <c r="LQG195" s="375"/>
      <c r="LQH195" s="375"/>
      <c r="LQI195" s="375"/>
      <c r="LQJ195" s="375"/>
      <c r="LQK195" s="375"/>
      <c r="LQL195" s="375"/>
      <c r="LQM195" s="375"/>
      <c r="LQN195" s="375"/>
      <c r="LQO195" s="375"/>
      <c r="LQP195" s="375"/>
      <c r="LQQ195" s="375"/>
      <c r="LQR195" s="375"/>
      <c r="LQS195" s="375"/>
      <c r="LQT195" s="375"/>
      <c r="LQU195" s="375"/>
      <c r="LQV195" s="375"/>
      <c r="LQW195" s="375"/>
      <c r="LQX195" s="375"/>
      <c r="LQY195" s="375"/>
      <c r="LQZ195" s="375"/>
      <c r="LRA195" s="375"/>
      <c r="LRB195" s="375"/>
      <c r="LRC195" s="375"/>
      <c r="LRD195" s="375"/>
      <c r="LRE195" s="375"/>
      <c r="LRF195" s="375"/>
      <c r="LRG195" s="375"/>
      <c r="LRH195" s="375"/>
      <c r="LRI195" s="375"/>
      <c r="LRJ195" s="375"/>
      <c r="LRK195" s="375"/>
      <c r="LRL195" s="375"/>
      <c r="LRM195" s="375"/>
      <c r="LRN195" s="375"/>
      <c r="LRO195" s="375"/>
      <c r="LRP195" s="375"/>
      <c r="LRQ195" s="375"/>
      <c r="LRR195" s="375"/>
      <c r="LRS195" s="375"/>
      <c r="LRT195" s="375"/>
      <c r="LRU195" s="376"/>
      <c r="LRV195" s="376"/>
      <c r="LRW195" s="376"/>
      <c r="LRX195" s="376"/>
      <c r="LRY195" s="376"/>
      <c r="LRZ195" s="376"/>
      <c r="LSA195" s="376"/>
      <c r="LSB195" s="376"/>
      <c r="LSC195" s="376"/>
      <c r="LSD195" s="376"/>
      <c r="LSE195" s="376"/>
      <c r="LSF195" s="376"/>
      <c r="LSG195" s="376"/>
      <c r="LSH195" s="376"/>
      <c r="LSI195" s="376"/>
      <c r="LSJ195" s="376"/>
      <c r="LSK195" s="376"/>
      <c r="LSL195" s="376"/>
      <c r="LSM195" s="376"/>
      <c r="LSN195" s="376"/>
      <c r="LSO195" s="376"/>
      <c r="LSP195" s="376"/>
      <c r="LSQ195" s="376"/>
      <c r="LSR195" s="376"/>
      <c r="LSS195" s="377"/>
      <c r="LST195" s="377"/>
      <c r="LSU195" s="377"/>
      <c r="LSV195" s="377"/>
      <c r="LSW195" s="377"/>
      <c r="LSX195" s="376"/>
      <c r="LSY195" s="376"/>
      <c r="LSZ195" s="377"/>
      <c r="LTA195" s="377"/>
      <c r="LTB195" s="376"/>
      <c r="LTC195" s="376"/>
      <c r="LTD195" s="377"/>
      <c r="LTE195" s="377"/>
      <c r="LTF195" s="376"/>
      <c r="LTG195" s="376"/>
      <c r="LTH195" s="376"/>
      <c r="LTI195" s="376"/>
      <c r="LTJ195" s="376"/>
      <c r="LTK195" s="376"/>
      <c r="LTL195" s="376"/>
      <c r="LTM195" s="377"/>
      <c r="LTN195" s="377"/>
      <c r="LTO195" s="376"/>
      <c r="LTP195" s="376"/>
      <c r="LTQ195" s="377"/>
      <c r="LTR195" s="377"/>
      <c r="LTS195" s="376"/>
      <c r="LTT195" s="376"/>
      <c r="LTU195" s="376"/>
      <c r="LTV195" s="376"/>
      <c r="LTW195" s="376"/>
      <c r="LTX195" s="370"/>
      <c r="LTY195" s="396"/>
      <c r="LTZ195" s="376"/>
      <c r="LUA195" s="376"/>
      <c r="LUB195" s="376"/>
      <c r="LUC195" s="376"/>
      <c r="LUD195" s="376"/>
      <c r="LUE195" s="376"/>
      <c r="LUF195" s="376"/>
      <c r="LUG195" s="375"/>
      <c r="LUH195" s="375"/>
      <c r="LUI195" s="375"/>
      <c r="LUJ195" s="375"/>
      <c r="LUK195" s="375"/>
      <c r="LUL195" s="375"/>
      <c r="LUM195" s="375"/>
      <c r="LUN195" s="375"/>
      <c r="LUO195" s="375"/>
      <c r="LUP195" s="375"/>
      <c r="LUQ195" s="375"/>
      <c r="LUR195" s="375"/>
      <c r="LUS195" s="375"/>
      <c r="LUT195" s="375"/>
      <c r="LUU195" s="375"/>
      <c r="LUV195" s="375"/>
      <c r="LUW195" s="375"/>
      <c r="LUX195" s="375"/>
      <c r="LUY195" s="375"/>
      <c r="LUZ195" s="375"/>
      <c r="LVA195" s="375"/>
      <c r="LVB195" s="375"/>
      <c r="LVC195" s="375"/>
      <c r="LVD195" s="375"/>
      <c r="LVE195" s="375"/>
      <c r="LVF195" s="375"/>
      <c r="LVG195" s="375"/>
      <c r="LVH195" s="375"/>
      <c r="LVI195" s="375"/>
      <c r="LVJ195" s="375"/>
      <c r="LVK195" s="375"/>
      <c r="LVL195" s="375"/>
      <c r="LVM195" s="375"/>
      <c r="LVN195" s="375"/>
      <c r="LVO195" s="375"/>
      <c r="LVP195" s="375"/>
      <c r="LVQ195" s="375"/>
      <c r="LVR195" s="375"/>
      <c r="LVS195" s="375"/>
      <c r="LVT195" s="375"/>
      <c r="LVU195" s="375"/>
      <c r="LVV195" s="375"/>
      <c r="LVW195" s="375"/>
      <c r="LVX195" s="375"/>
      <c r="LVY195" s="376"/>
      <c r="LVZ195" s="376"/>
      <c r="LWA195" s="376"/>
      <c r="LWB195" s="376"/>
      <c r="LWC195" s="376"/>
      <c r="LWD195" s="376"/>
      <c r="LWE195" s="376"/>
      <c r="LWF195" s="376"/>
      <c r="LWG195" s="376"/>
      <c r="LWH195" s="376"/>
      <c r="LWI195" s="376"/>
      <c r="LWJ195" s="376"/>
      <c r="LWK195" s="376"/>
      <c r="LWL195" s="376"/>
      <c r="LWM195" s="376"/>
      <c r="LWN195" s="376"/>
      <c r="LWO195" s="376"/>
      <c r="LWP195" s="376"/>
      <c r="LWQ195" s="376"/>
      <c r="LWR195" s="376"/>
      <c r="LWS195" s="376"/>
      <c r="LWT195" s="376"/>
      <c r="LWU195" s="376"/>
      <c r="LWV195" s="376"/>
      <c r="LWW195" s="377"/>
      <c r="LWX195" s="377"/>
      <c r="LWY195" s="377"/>
      <c r="LWZ195" s="377"/>
      <c r="LXA195" s="377"/>
      <c r="LXB195" s="376"/>
      <c r="LXC195" s="376"/>
      <c r="LXD195" s="377"/>
      <c r="LXE195" s="377"/>
      <c r="LXF195" s="376"/>
      <c r="LXG195" s="376"/>
      <c r="LXH195" s="377"/>
      <c r="LXI195" s="377"/>
      <c r="LXJ195" s="376"/>
      <c r="LXK195" s="376"/>
      <c r="LXL195" s="376"/>
      <c r="LXM195" s="376"/>
      <c r="LXN195" s="376"/>
      <c r="LXO195" s="376"/>
      <c r="LXP195" s="376"/>
      <c r="LXQ195" s="377"/>
      <c r="LXR195" s="377"/>
      <c r="LXS195" s="376"/>
      <c r="LXT195" s="376"/>
      <c r="LXU195" s="377"/>
      <c r="LXV195" s="377"/>
      <c r="LXW195" s="376"/>
      <c r="LXX195" s="376"/>
      <c r="LXY195" s="376"/>
      <c r="LXZ195" s="376"/>
      <c r="LYA195" s="376"/>
      <c r="LYB195" s="370"/>
      <c r="LYC195" s="396"/>
      <c r="LYD195" s="376"/>
      <c r="LYE195" s="376"/>
      <c r="LYF195" s="376"/>
      <c r="LYG195" s="376"/>
      <c r="LYH195" s="376"/>
      <c r="LYI195" s="376"/>
      <c r="LYJ195" s="376"/>
      <c r="LYK195" s="375"/>
      <c r="LYL195" s="375"/>
      <c r="LYM195" s="375"/>
      <c r="LYN195" s="375"/>
      <c r="LYO195" s="375"/>
      <c r="LYP195" s="375"/>
      <c r="LYQ195" s="375"/>
      <c r="LYR195" s="375"/>
      <c r="LYS195" s="375"/>
      <c r="LYT195" s="375"/>
      <c r="LYU195" s="375"/>
      <c r="LYV195" s="375"/>
      <c r="LYW195" s="375"/>
      <c r="LYX195" s="375"/>
      <c r="LYY195" s="375"/>
      <c r="LYZ195" s="375"/>
      <c r="LZA195" s="375"/>
      <c r="LZB195" s="375"/>
      <c r="LZC195" s="375"/>
      <c r="LZD195" s="375"/>
      <c r="LZE195" s="375"/>
      <c r="LZF195" s="375"/>
      <c r="LZG195" s="375"/>
      <c r="LZH195" s="375"/>
      <c r="LZI195" s="375"/>
      <c r="LZJ195" s="375"/>
      <c r="LZK195" s="375"/>
      <c r="LZL195" s="375"/>
      <c r="LZM195" s="375"/>
      <c r="LZN195" s="375"/>
      <c r="LZO195" s="375"/>
      <c r="LZP195" s="375"/>
      <c r="LZQ195" s="375"/>
      <c r="LZR195" s="375"/>
      <c r="LZS195" s="375"/>
      <c r="LZT195" s="375"/>
      <c r="LZU195" s="375"/>
      <c r="LZV195" s="375"/>
      <c r="LZW195" s="375"/>
      <c r="LZX195" s="375"/>
      <c r="LZY195" s="375"/>
      <c r="LZZ195" s="375"/>
      <c r="MAA195" s="375"/>
      <c r="MAB195" s="375"/>
      <c r="MAC195" s="376"/>
      <c r="MAD195" s="376"/>
      <c r="MAE195" s="376"/>
      <c r="MAF195" s="376"/>
      <c r="MAG195" s="376"/>
      <c r="MAH195" s="376"/>
      <c r="MAI195" s="376"/>
      <c r="MAJ195" s="376"/>
      <c r="MAK195" s="376"/>
      <c r="MAL195" s="376"/>
      <c r="MAM195" s="376"/>
      <c r="MAN195" s="376"/>
      <c r="MAO195" s="376"/>
      <c r="MAP195" s="376"/>
      <c r="MAQ195" s="376"/>
      <c r="MAR195" s="376"/>
      <c r="MAS195" s="376"/>
      <c r="MAT195" s="376"/>
      <c r="MAU195" s="376"/>
      <c r="MAV195" s="376"/>
      <c r="MAW195" s="376"/>
      <c r="MAX195" s="376"/>
      <c r="MAY195" s="376"/>
      <c r="MAZ195" s="376"/>
      <c r="MBA195" s="377"/>
      <c r="MBB195" s="377"/>
      <c r="MBC195" s="377"/>
      <c r="MBD195" s="377"/>
      <c r="MBE195" s="377"/>
      <c r="MBF195" s="376"/>
      <c r="MBG195" s="376"/>
      <c r="MBH195" s="377"/>
      <c r="MBI195" s="377"/>
      <c r="MBJ195" s="376"/>
      <c r="MBK195" s="376"/>
      <c r="MBL195" s="377"/>
      <c r="MBM195" s="377"/>
      <c r="MBN195" s="376"/>
      <c r="MBO195" s="376"/>
      <c r="MBP195" s="376"/>
      <c r="MBQ195" s="376"/>
      <c r="MBR195" s="376"/>
      <c r="MBS195" s="376"/>
      <c r="MBT195" s="376"/>
      <c r="MBU195" s="377"/>
      <c r="MBV195" s="377"/>
      <c r="MBW195" s="376"/>
      <c r="MBX195" s="376"/>
      <c r="MBY195" s="377"/>
      <c r="MBZ195" s="377"/>
      <c r="MCA195" s="376"/>
      <c r="MCB195" s="376"/>
      <c r="MCC195" s="376"/>
      <c r="MCD195" s="376"/>
      <c r="MCE195" s="376"/>
      <c r="MCF195" s="370"/>
      <c r="MCG195" s="396"/>
      <c r="MCH195" s="376"/>
      <c r="MCI195" s="376"/>
      <c r="MCJ195" s="376"/>
      <c r="MCK195" s="376"/>
      <c r="MCL195" s="376"/>
      <c r="MCM195" s="376"/>
      <c r="MCN195" s="376"/>
      <c r="MCO195" s="375"/>
      <c r="MCP195" s="375"/>
      <c r="MCQ195" s="375"/>
      <c r="MCR195" s="375"/>
      <c r="MCS195" s="375"/>
      <c r="MCT195" s="375"/>
      <c r="MCU195" s="375"/>
      <c r="MCV195" s="375"/>
      <c r="MCW195" s="375"/>
      <c r="MCX195" s="375"/>
      <c r="MCY195" s="375"/>
      <c r="MCZ195" s="375"/>
      <c r="MDA195" s="375"/>
      <c r="MDB195" s="375"/>
      <c r="MDC195" s="375"/>
      <c r="MDD195" s="375"/>
      <c r="MDE195" s="375"/>
      <c r="MDF195" s="375"/>
      <c r="MDG195" s="375"/>
      <c r="MDH195" s="375"/>
      <c r="MDI195" s="375"/>
      <c r="MDJ195" s="375"/>
      <c r="MDK195" s="375"/>
      <c r="MDL195" s="375"/>
      <c r="MDM195" s="375"/>
      <c r="MDN195" s="375"/>
      <c r="MDO195" s="375"/>
      <c r="MDP195" s="375"/>
      <c r="MDQ195" s="375"/>
      <c r="MDR195" s="375"/>
      <c r="MDS195" s="375"/>
      <c r="MDT195" s="375"/>
      <c r="MDU195" s="375"/>
      <c r="MDV195" s="375"/>
      <c r="MDW195" s="375"/>
      <c r="MDX195" s="375"/>
      <c r="MDY195" s="375"/>
      <c r="MDZ195" s="375"/>
      <c r="MEA195" s="375"/>
      <c r="MEB195" s="375"/>
      <c r="MEC195" s="375"/>
      <c r="MED195" s="375"/>
      <c r="MEE195" s="375"/>
      <c r="MEF195" s="375"/>
      <c r="MEG195" s="376"/>
      <c r="MEH195" s="376"/>
      <c r="MEI195" s="376"/>
      <c r="MEJ195" s="376"/>
      <c r="MEK195" s="376"/>
      <c r="MEL195" s="376"/>
      <c r="MEM195" s="376"/>
      <c r="MEN195" s="376"/>
      <c r="MEO195" s="376"/>
      <c r="MEP195" s="376"/>
      <c r="MEQ195" s="376"/>
      <c r="MER195" s="376"/>
      <c r="MES195" s="376"/>
      <c r="MET195" s="376"/>
      <c r="MEU195" s="376"/>
      <c r="MEV195" s="376"/>
      <c r="MEW195" s="376"/>
      <c r="MEX195" s="376"/>
      <c r="MEY195" s="376"/>
      <c r="MEZ195" s="376"/>
      <c r="MFA195" s="376"/>
      <c r="MFB195" s="376"/>
      <c r="MFC195" s="376"/>
      <c r="MFD195" s="376"/>
      <c r="MFE195" s="377"/>
      <c r="MFF195" s="377"/>
      <c r="MFG195" s="377"/>
      <c r="MFH195" s="377"/>
      <c r="MFI195" s="377"/>
      <c r="MFJ195" s="376"/>
      <c r="MFK195" s="376"/>
      <c r="MFL195" s="377"/>
      <c r="MFM195" s="377"/>
      <c r="MFN195" s="376"/>
      <c r="MFO195" s="376"/>
      <c r="MFP195" s="377"/>
      <c r="MFQ195" s="377"/>
      <c r="MFR195" s="376"/>
      <c r="MFS195" s="376"/>
      <c r="MFT195" s="376"/>
      <c r="MFU195" s="376"/>
      <c r="MFV195" s="376"/>
      <c r="MFW195" s="376"/>
      <c r="MFX195" s="376"/>
      <c r="MFY195" s="377"/>
      <c r="MFZ195" s="377"/>
      <c r="MGA195" s="376"/>
      <c r="MGB195" s="376"/>
      <c r="MGC195" s="377"/>
      <c r="MGD195" s="377"/>
      <c r="MGE195" s="376"/>
      <c r="MGF195" s="376"/>
      <c r="MGG195" s="376"/>
      <c r="MGH195" s="376"/>
      <c r="MGI195" s="376"/>
      <c r="MGJ195" s="370"/>
      <c r="MGK195" s="396"/>
      <c r="MGL195" s="376"/>
      <c r="MGM195" s="376"/>
      <c r="MGN195" s="376"/>
      <c r="MGO195" s="376"/>
      <c r="MGP195" s="376"/>
      <c r="MGQ195" s="376"/>
      <c r="MGR195" s="376"/>
      <c r="MGS195" s="375"/>
      <c r="MGT195" s="375"/>
      <c r="MGU195" s="375"/>
      <c r="MGV195" s="375"/>
      <c r="MGW195" s="375"/>
      <c r="MGX195" s="375"/>
      <c r="MGY195" s="375"/>
      <c r="MGZ195" s="375"/>
      <c r="MHA195" s="375"/>
      <c r="MHB195" s="375"/>
      <c r="MHC195" s="375"/>
      <c r="MHD195" s="375"/>
      <c r="MHE195" s="375"/>
      <c r="MHF195" s="375"/>
      <c r="MHG195" s="375"/>
      <c r="MHH195" s="375"/>
      <c r="MHI195" s="375"/>
      <c r="MHJ195" s="375"/>
      <c r="MHK195" s="375"/>
      <c r="MHL195" s="375"/>
      <c r="MHM195" s="375"/>
      <c r="MHN195" s="375"/>
      <c r="MHO195" s="375"/>
      <c r="MHP195" s="375"/>
      <c r="MHQ195" s="375"/>
      <c r="MHR195" s="375"/>
      <c r="MHS195" s="375"/>
      <c r="MHT195" s="375"/>
      <c r="MHU195" s="375"/>
      <c r="MHV195" s="375"/>
      <c r="MHW195" s="375"/>
      <c r="MHX195" s="375"/>
      <c r="MHY195" s="375"/>
      <c r="MHZ195" s="375"/>
      <c r="MIA195" s="375"/>
      <c r="MIB195" s="375"/>
      <c r="MIC195" s="375"/>
      <c r="MID195" s="375"/>
      <c r="MIE195" s="375"/>
      <c r="MIF195" s="375"/>
      <c r="MIG195" s="375"/>
      <c r="MIH195" s="375"/>
      <c r="MII195" s="375"/>
      <c r="MIJ195" s="375"/>
      <c r="MIK195" s="376"/>
      <c r="MIL195" s="376"/>
      <c r="MIM195" s="376"/>
      <c r="MIN195" s="376"/>
      <c r="MIO195" s="376"/>
      <c r="MIP195" s="376"/>
      <c r="MIQ195" s="376"/>
      <c r="MIR195" s="376"/>
      <c r="MIS195" s="376"/>
      <c r="MIT195" s="376"/>
      <c r="MIU195" s="376"/>
      <c r="MIV195" s="376"/>
      <c r="MIW195" s="376"/>
      <c r="MIX195" s="376"/>
      <c r="MIY195" s="376"/>
      <c r="MIZ195" s="376"/>
      <c r="MJA195" s="376"/>
      <c r="MJB195" s="376"/>
      <c r="MJC195" s="376"/>
      <c r="MJD195" s="376"/>
      <c r="MJE195" s="376"/>
      <c r="MJF195" s="376"/>
      <c r="MJG195" s="376"/>
      <c r="MJH195" s="376"/>
      <c r="MJI195" s="377"/>
      <c r="MJJ195" s="377"/>
      <c r="MJK195" s="377"/>
      <c r="MJL195" s="377"/>
      <c r="MJM195" s="377"/>
      <c r="MJN195" s="376"/>
      <c r="MJO195" s="376"/>
      <c r="MJP195" s="377"/>
      <c r="MJQ195" s="377"/>
      <c r="MJR195" s="376"/>
      <c r="MJS195" s="376"/>
      <c r="MJT195" s="377"/>
      <c r="MJU195" s="377"/>
      <c r="MJV195" s="376"/>
      <c r="MJW195" s="376"/>
      <c r="MJX195" s="376"/>
      <c r="MJY195" s="376"/>
      <c r="MJZ195" s="376"/>
      <c r="MKA195" s="376"/>
      <c r="MKB195" s="376"/>
      <c r="MKC195" s="377"/>
      <c r="MKD195" s="377"/>
      <c r="MKE195" s="376"/>
      <c r="MKF195" s="376"/>
      <c r="MKG195" s="377"/>
      <c r="MKH195" s="377"/>
      <c r="MKI195" s="376"/>
      <c r="MKJ195" s="376"/>
      <c r="MKK195" s="376"/>
      <c r="MKL195" s="376"/>
      <c r="MKM195" s="376"/>
      <c r="MKN195" s="370"/>
      <c r="MKO195" s="396"/>
      <c r="MKP195" s="376"/>
      <c r="MKQ195" s="376"/>
      <c r="MKR195" s="376"/>
      <c r="MKS195" s="376"/>
      <c r="MKT195" s="376"/>
      <c r="MKU195" s="376"/>
      <c r="MKV195" s="376"/>
      <c r="MKW195" s="375"/>
      <c r="MKX195" s="375"/>
      <c r="MKY195" s="375"/>
      <c r="MKZ195" s="375"/>
      <c r="MLA195" s="375"/>
      <c r="MLB195" s="375"/>
      <c r="MLC195" s="375"/>
      <c r="MLD195" s="375"/>
      <c r="MLE195" s="375"/>
      <c r="MLF195" s="375"/>
      <c r="MLG195" s="375"/>
      <c r="MLH195" s="375"/>
      <c r="MLI195" s="375"/>
      <c r="MLJ195" s="375"/>
      <c r="MLK195" s="375"/>
      <c r="MLL195" s="375"/>
      <c r="MLM195" s="375"/>
      <c r="MLN195" s="375"/>
      <c r="MLO195" s="375"/>
      <c r="MLP195" s="375"/>
      <c r="MLQ195" s="375"/>
      <c r="MLR195" s="375"/>
      <c r="MLS195" s="375"/>
      <c r="MLT195" s="375"/>
      <c r="MLU195" s="375"/>
      <c r="MLV195" s="375"/>
      <c r="MLW195" s="375"/>
      <c r="MLX195" s="375"/>
      <c r="MLY195" s="375"/>
      <c r="MLZ195" s="375"/>
      <c r="MMA195" s="375"/>
      <c r="MMB195" s="375"/>
      <c r="MMC195" s="375"/>
      <c r="MMD195" s="375"/>
      <c r="MME195" s="375"/>
      <c r="MMF195" s="375"/>
      <c r="MMG195" s="375"/>
      <c r="MMH195" s="375"/>
      <c r="MMI195" s="375"/>
      <c r="MMJ195" s="375"/>
      <c r="MMK195" s="375"/>
      <c r="MML195" s="375"/>
      <c r="MMM195" s="375"/>
      <c r="MMN195" s="375"/>
      <c r="MMO195" s="376"/>
      <c r="MMP195" s="376"/>
      <c r="MMQ195" s="376"/>
      <c r="MMR195" s="376"/>
      <c r="MMS195" s="376"/>
      <c r="MMT195" s="376"/>
      <c r="MMU195" s="376"/>
      <c r="MMV195" s="376"/>
      <c r="MMW195" s="376"/>
      <c r="MMX195" s="376"/>
      <c r="MMY195" s="376"/>
      <c r="MMZ195" s="376"/>
      <c r="MNA195" s="376"/>
      <c r="MNB195" s="376"/>
      <c r="MNC195" s="376"/>
      <c r="MND195" s="376"/>
      <c r="MNE195" s="376"/>
      <c r="MNF195" s="376"/>
      <c r="MNG195" s="376"/>
      <c r="MNH195" s="376"/>
      <c r="MNI195" s="376"/>
      <c r="MNJ195" s="376"/>
      <c r="MNK195" s="376"/>
      <c r="MNL195" s="376"/>
      <c r="MNM195" s="377"/>
      <c r="MNN195" s="377"/>
      <c r="MNO195" s="377"/>
      <c r="MNP195" s="377"/>
      <c r="MNQ195" s="377"/>
      <c r="MNR195" s="376"/>
      <c r="MNS195" s="376"/>
      <c r="MNT195" s="377"/>
      <c r="MNU195" s="377"/>
      <c r="MNV195" s="376"/>
      <c r="MNW195" s="376"/>
      <c r="MNX195" s="377"/>
      <c r="MNY195" s="377"/>
      <c r="MNZ195" s="376"/>
      <c r="MOA195" s="376"/>
      <c r="MOB195" s="376"/>
      <c r="MOC195" s="376"/>
      <c r="MOD195" s="376"/>
      <c r="MOE195" s="376"/>
      <c r="MOF195" s="376"/>
      <c r="MOG195" s="377"/>
      <c r="MOH195" s="377"/>
      <c r="MOI195" s="376"/>
      <c r="MOJ195" s="376"/>
      <c r="MOK195" s="377"/>
      <c r="MOL195" s="377"/>
      <c r="MOM195" s="376"/>
      <c r="MON195" s="376"/>
      <c r="MOO195" s="376"/>
      <c r="MOP195" s="376"/>
      <c r="MOQ195" s="376"/>
      <c r="MOR195" s="370"/>
      <c r="MOS195" s="396"/>
      <c r="MOT195" s="376"/>
      <c r="MOU195" s="376"/>
      <c r="MOV195" s="376"/>
      <c r="MOW195" s="376"/>
      <c r="MOX195" s="376"/>
      <c r="MOY195" s="376"/>
      <c r="MOZ195" s="376"/>
      <c r="MPA195" s="375"/>
      <c r="MPB195" s="375"/>
      <c r="MPC195" s="375"/>
      <c r="MPD195" s="375"/>
      <c r="MPE195" s="375"/>
      <c r="MPF195" s="375"/>
      <c r="MPG195" s="375"/>
      <c r="MPH195" s="375"/>
      <c r="MPI195" s="375"/>
      <c r="MPJ195" s="375"/>
      <c r="MPK195" s="375"/>
      <c r="MPL195" s="375"/>
      <c r="MPM195" s="375"/>
      <c r="MPN195" s="375"/>
      <c r="MPO195" s="375"/>
      <c r="MPP195" s="375"/>
      <c r="MPQ195" s="375"/>
      <c r="MPR195" s="375"/>
      <c r="MPS195" s="375"/>
      <c r="MPT195" s="375"/>
      <c r="MPU195" s="375"/>
      <c r="MPV195" s="375"/>
      <c r="MPW195" s="375"/>
      <c r="MPX195" s="375"/>
      <c r="MPY195" s="375"/>
      <c r="MPZ195" s="375"/>
      <c r="MQA195" s="375"/>
      <c r="MQB195" s="375"/>
      <c r="MQC195" s="375"/>
      <c r="MQD195" s="375"/>
      <c r="MQE195" s="375"/>
      <c r="MQF195" s="375"/>
      <c r="MQG195" s="375"/>
      <c r="MQH195" s="375"/>
      <c r="MQI195" s="375"/>
      <c r="MQJ195" s="375"/>
      <c r="MQK195" s="375"/>
      <c r="MQL195" s="375"/>
      <c r="MQM195" s="375"/>
      <c r="MQN195" s="375"/>
      <c r="MQO195" s="375"/>
      <c r="MQP195" s="375"/>
      <c r="MQQ195" s="375"/>
      <c r="MQR195" s="375"/>
      <c r="MQS195" s="376"/>
      <c r="MQT195" s="376"/>
      <c r="MQU195" s="376"/>
      <c r="MQV195" s="376"/>
      <c r="MQW195" s="376"/>
      <c r="MQX195" s="376"/>
      <c r="MQY195" s="376"/>
      <c r="MQZ195" s="376"/>
      <c r="MRA195" s="376"/>
      <c r="MRB195" s="376"/>
      <c r="MRC195" s="376"/>
      <c r="MRD195" s="376"/>
      <c r="MRE195" s="376"/>
      <c r="MRF195" s="376"/>
      <c r="MRG195" s="376"/>
      <c r="MRH195" s="376"/>
      <c r="MRI195" s="376"/>
      <c r="MRJ195" s="376"/>
      <c r="MRK195" s="376"/>
      <c r="MRL195" s="376"/>
      <c r="MRM195" s="376"/>
      <c r="MRN195" s="376"/>
      <c r="MRO195" s="376"/>
      <c r="MRP195" s="376"/>
      <c r="MRQ195" s="377"/>
      <c r="MRR195" s="377"/>
      <c r="MRS195" s="377"/>
      <c r="MRT195" s="377"/>
      <c r="MRU195" s="377"/>
      <c r="MRV195" s="376"/>
      <c r="MRW195" s="376"/>
      <c r="MRX195" s="377"/>
      <c r="MRY195" s="377"/>
      <c r="MRZ195" s="376"/>
      <c r="MSA195" s="376"/>
      <c r="MSB195" s="377"/>
      <c r="MSC195" s="377"/>
      <c r="MSD195" s="376"/>
      <c r="MSE195" s="376"/>
      <c r="MSF195" s="376"/>
      <c r="MSG195" s="376"/>
      <c r="MSH195" s="376"/>
      <c r="MSI195" s="376"/>
      <c r="MSJ195" s="376"/>
      <c r="MSK195" s="377"/>
      <c r="MSL195" s="377"/>
      <c r="MSM195" s="376"/>
      <c r="MSN195" s="376"/>
      <c r="MSO195" s="377"/>
      <c r="MSP195" s="377"/>
      <c r="MSQ195" s="376"/>
      <c r="MSR195" s="376"/>
      <c r="MSS195" s="376"/>
      <c r="MST195" s="376"/>
      <c r="MSU195" s="376"/>
      <c r="MSV195" s="370"/>
      <c r="MSW195" s="396"/>
      <c r="MSX195" s="376"/>
      <c r="MSY195" s="376"/>
      <c r="MSZ195" s="376"/>
      <c r="MTA195" s="376"/>
      <c r="MTB195" s="376"/>
      <c r="MTC195" s="376"/>
      <c r="MTD195" s="376"/>
      <c r="MTE195" s="375"/>
      <c r="MTF195" s="375"/>
      <c r="MTG195" s="375"/>
      <c r="MTH195" s="375"/>
      <c r="MTI195" s="375"/>
      <c r="MTJ195" s="375"/>
      <c r="MTK195" s="375"/>
      <c r="MTL195" s="375"/>
      <c r="MTM195" s="375"/>
      <c r="MTN195" s="375"/>
      <c r="MTO195" s="375"/>
      <c r="MTP195" s="375"/>
      <c r="MTQ195" s="375"/>
      <c r="MTR195" s="375"/>
      <c r="MTS195" s="375"/>
      <c r="MTT195" s="375"/>
      <c r="MTU195" s="375"/>
      <c r="MTV195" s="375"/>
      <c r="MTW195" s="375"/>
      <c r="MTX195" s="375"/>
      <c r="MTY195" s="375"/>
      <c r="MTZ195" s="375"/>
      <c r="MUA195" s="375"/>
      <c r="MUB195" s="375"/>
      <c r="MUC195" s="375"/>
      <c r="MUD195" s="375"/>
      <c r="MUE195" s="375"/>
      <c r="MUF195" s="375"/>
      <c r="MUG195" s="375"/>
      <c r="MUH195" s="375"/>
      <c r="MUI195" s="375"/>
      <c r="MUJ195" s="375"/>
      <c r="MUK195" s="375"/>
      <c r="MUL195" s="375"/>
      <c r="MUM195" s="375"/>
      <c r="MUN195" s="375"/>
      <c r="MUO195" s="375"/>
      <c r="MUP195" s="375"/>
      <c r="MUQ195" s="375"/>
      <c r="MUR195" s="375"/>
      <c r="MUS195" s="375"/>
      <c r="MUT195" s="375"/>
      <c r="MUU195" s="375"/>
      <c r="MUV195" s="375"/>
      <c r="MUW195" s="376"/>
      <c r="MUX195" s="376"/>
      <c r="MUY195" s="376"/>
      <c r="MUZ195" s="376"/>
      <c r="MVA195" s="376"/>
      <c r="MVB195" s="376"/>
      <c r="MVC195" s="376"/>
      <c r="MVD195" s="376"/>
      <c r="MVE195" s="376"/>
      <c r="MVF195" s="376"/>
      <c r="MVG195" s="376"/>
      <c r="MVH195" s="376"/>
      <c r="MVI195" s="376"/>
      <c r="MVJ195" s="376"/>
      <c r="MVK195" s="376"/>
      <c r="MVL195" s="376"/>
      <c r="MVM195" s="376"/>
      <c r="MVN195" s="376"/>
      <c r="MVO195" s="376"/>
      <c r="MVP195" s="376"/>
      <c r="MVQ195" s="376"/>
      <c r="MVR195" s="376"/>
      <c r="MVS195" s="376"/>
      <c r="MVT195" s="376"/>
      <c r="MVU195" s="377"/>
      <c r="MVV195" s="377"/>
      <c r="MVW195" s="377"/>
      <c r="MVX195" s="377"/>
      <c r="MVY195" s="377"/>
      <c r="MVZ195" s="376"/>
      <c r="MWA195" s="376"/>
      <c r="MWB195" s="377"/>
      <c r="MWC195" s="377"/>
      <c r="MWD195" s="376"/>
      <c r="MWE195" s="376"/>
      <c r="MWF195" s="377"/>
      <c r="MWG195" s="377"/>
      <c r="MWH195" s="376"/>
      <c r="MWI195" s="376"/>
      <c r="MWJ195" s="376"/>
      <c r="MWK195" s="376"/>
      <c r="MWL195" s="376"/>
      <c r="MWM195" s="376"/>
      <c r="MWN195" s="376"/>
      <c r="MWO195" s="377"/>
      <c r="MWP195" s="377"/>
      <c r="MWQ195" s="376"/>
      <c r="MWR195" s="376"/>
      <c r="MWS195" s="377"/>
      <c r="MWT195" s="377"/>
      <c r="MWU195" s="376"/>
      <c r="MWV195" s="376"/>
      <c r="MWW195" s="376"/>
      <c r="MWX195" s="376"/>
      <c r="MWY195" s="376"/>
      <c r="MWZ195" s="370"/>
      <c r="MXA195" s="396"/>
      <c r="MXB195" s="376"/>
      <c r="MXC195" s="376"/>
      <c r="MXD195" s="376"/>
      <c r="MXE195" s="376"/>
      <c r="MXF195" s="376"/>
      <c r="MXG195" s="376"/>
      <c r="MXH195" s="376"/>
      <c r="MXI195" s="375"/>
      <c r="MXJ195" s="375"/>
      <c r="MXK195" s="375"/>
      <c r="MXL195" s="375"/>
      <c r="MXM195" s="375"/>
      <c r="MXN195" s="375"/>
      <c r="MXO195" s="375"/>
      <c r="MXP195" s="375"/>
      <c r="MXQ195" s="375"/>
      <c r="MXR195" s="375"/>
      <c r="MXS195" s="375"/>
      <c r="MXT195" s="375"/>
      <c r="MXU195" s="375"/>
      <c r="MXV195" s="375"/>
      <c r="MXW195" s="375"/>
      <c r="MXX195" s="375"/>
      <c r="MXY195" s="375"/>
      <c r="MXZ195" s="375"/>
      <c r="MYA195" s="375"/>
      <c r="MYB195" s="375"/>
      <c r="MYC195" s="375"/>
      <c r="MYD195" s="375"/>
      <c r="MYE195" s="375"/>
      <c r="MYF195" s="375"/>
      <c r="MYG195" s="375"/>
      <c r="MYH195" s="375"/>
      <c r="MYI195" s="375"/>
      <c r="MYJ195" s="375"/>
      <c r="MYK195" s="375"/>
      <c r="MYL195" s="375"/>
      <c r="MYM195" s="375"/>
      <c r="MYN195" s="375"/>
      <c r="MYO195" s="375"/>
      <c r="MYP195" s="375"/>
      <c r="MYQ195" s="375"/>
      <c r="MYR195" s="375"/>
      <c r="MYS195" s="375"/>
      <c r="MYT195" s="375"/>
      <c r="MYU195" s="375"/>
      <c r="MYV195" s="375"/>
      <c r="MYW195" s="375"/>
      <c r="MYX195" s="375"/>
      <c r="MYY195" s="375"/>
      <c r="MYZ195" s="375"/>
      <c r="MZA195" s="376"/>
      <c r="MZB195" s="376"/>
      <c r="MZC195" s="376"/>
      <c r="MZD195" s="376"/>
      <c r="MZE195" s="376"/>
      <c r="MZF195" s="376"/>
      <c r="MZG195" s="376"/>
      <c r="MZH195" s="376"/>
      <c r="MZI195" s="376"/>
      <c r="MZJ195" s="376"/>
      <c r="MZK195" s="376"/>
      <c r="MZL195" s="376"/>
      <c r="MZM195" s="376"/>
      <c r="MZN195" s="376"/>
      <c r="MZO195" s="376"/>
      <c r="MZP195" s="376"/>
      <c r="MZQ195" s="376"/>
      <c r="MZR195" s="376"/>
      <c r="MZS195" s="376"/>
      <c r="MZT195" s="376"/>
      <c r="MZU195" s="376"/>
      <c r="MZV195" s="376"/>
      <c r="MZW195" s="376"/>
      <c r="MZX195" s="376"/>
      <c r="MZY195" s="377"/>
      <c r="MZZ195" s="377"/>
      <c r="NAA195" s="377"/>
      <c r="NAB195" s="377"/>
      <c r="NAC195" s="377"/>
      <c r="NAD195" s="376"/>
      <c r="NAE195" s="376"/>
      <c r="NAF195" s="377"/>
      <c r="NAG195" s="377"/>
      <c r="NAH195" s="376"/>
      <c r="NAI195" s="376"/>
      <c r="NAJ195" s="377"/>
      <c r="NAK195" s="377"/>
      <c r="NAL195" s="376"/>
      <c r="NAM195" s="376"/>
      <c r="NAN195" s="376"/>
      <c r="NAO195" s="376"/>
      <c r="NAP195" s="376"/>
      <c r="NAQ195" s="376"/>
      <c r="NAR195" s="376"/>
      <c r="NAS195" s="377"/>
      <c r="NAT195" s="377"/>
      <c r="NAU195" s="376"/>
      <c r="NAV195" s="376"/>
      <c r="NAW195" s="377"/>
      <c r="NAX195" s="377"/>
      <c r="NAY195" s="376"/>
      <c r="NAZ195" s="376"/>
      <c r="NBA195" s="376"/>
      <c r="NBB195" s="376"/>
      <c r="NBC195" s="376"/>
      <c r="NBD195" s="370"/>
      <c r="NBE195" s="396"/>
      <c r="NBF195" s="376"/>
      <c r="NBG195" s="376"/>
      <c r="NBH195" s="376"/>
      <c r="NBI195" s="376"/>
      <c r="NBJ195" s="376"/>
      <c r="NBK195" s="376"/>
      <c r="NBL195" s="376"/>
      <c r="NBM195" s="375"/>
      <c r="NBN195" s="375"/>
      <c r="NBO195" s="375"/>
      <c r="NBP195" s="375"/>
      <c r="NBQ195" s="375"/>
      <c r="NBR195" s="375"/>
      <c r="NBS195" s="375"/>
      <c r="NBT195" s="375"/>
      <c r="NBU195" s="375"/>
      <c r="NBV195" s="375"/>
      <c r="NBW195" s="375"/>
      <c r="NBX195" s="375"/>
      <c r="NBY195" s="375"/>
      <c r="NBZ195" s="375"/>
      <c r="NCA195" s="375"/>
      <c r="NCB195" s="375"/>
      <c r="NCC195" s="375"/>
      <c r="NCD195" s="375"/>
      <c r="NCE195" s="375"/>
      <c r="NCF195" s="375"/>
      <c r="NCG195" s="375"/>
      <c r="NCH195" s="375"/>
      <c r="NCI195" s="375"/>
      <c r="NCJ195" s="375"/>
      <c r="NCK195" s="375"/>
      <c r="NCL195" s="375"/>
      <c r="NCM195" s="375"/>
      <c r="NCN195" s="375"/>
      <c r="NCO195" s="375"/>
      <c r="NCP195" s="375"/>
      <c r="NCQ195" s="375"/>
      <c r="NCR195" s="375"/>
      <c r="NCS195" s="375"/>
      <c r="NCT195" s="375"/>
      <c r="NCU195" s="375"/>
      <c r="NCV195" s="375"/>
      <c r="NCW195" s="375"/>
      <c r="NCX195" s="375"/>
      <c r="NCY195" s="375"/>
      <c r="NCZ195" s="375"/>
      <c r="NDA195" s="375"/>
      <c r="NDB195" s="375"/>
      <c r="NDC195" s="375"/>
      <c r="NDD195" s="375"/>
      <c r="NDE195" s="376"/>
      <c r="NDF195" s="376"/>
      <c r="NDG195" s="376"/>
      <c r="NDH195" s="376"/>
      <c r="NDI195" s="376"/>
      <c r="NDJ195" s="376"/>
      <c r="NDK195" s="376"/>
      <c r="NDL195" s="376"/>
      <c r="NDM195" s="376"/>
      <c r="NDN195" s="376"/>
      <c r="NDO195" s="376"/>
      <c r="NDP195" s="376"/>
      <c r="NDQ195" s="376"/>
      <c r="NDR195" s="376"/>
      <c r="NDS195" s="376"/>
      <c r="NDT195" s="376"/>
      <c r="NDU195" s="376"/>
      <c r="NDV195" s="376"/>
      <c r="NDW195" s="376"/>
      <c r="NDX195" s="376"/>
      <c r="NDY195" s="376"/>
      <c r="NDZ195" s="376"/>
      <c r="NEA195" s="376"/>
      <c r="NEB195" s="376"/>
      <c r="NEC195" s="377"/>
      <c r="NED195" s="377"/>
      <c r="NEE195" s="377"/>
      <c r="NEF195" s="377"/>
      <c r="NEG195" s="377"/>
      <c r="NEH195" s="376"/>
      <c r="NEI195" s="376"/>
      <c r="NEJ195" s="377"/>
      <c r="NEK195" s="377"/>
      <c r="NEL195" s="376"/>
      <c r="NEM195" s="376"/>
      <c r="NEN195" s="377"/>
      <c r="NEO195" s="377"/>
      <c r="NEP195" s="376"/>
      <c r="NEQ195" s="376"/>
      <c r="NER195" s="376"/>
      <c r="NES195" s="376"/>
      <c r="NET195" s="376"/>
      <c r="NEU195" s="376"/>
      <c r="NEV195" s="376"/>
      <c r="NEW195" s="377"/>
      <c r="NEX195" s="377"/>
      <c r="NEY195" s="376"/>
      <c r="NEZ195" s="376"/>
      <c r="NFA195" s="377"/>
      <c r="NFB195" s="377"/>
      <c r="NFC195" s="376"/>
      <c r="NFD195" s="376"/>
      <c r="NFE195" s="376"/>
      <c r="NFF195" s="376"/>
      <c r="NFG195" s="376"/>
      <c r="NFH195" s="370"/>
      <c r="NFI195" s="396"/>
      <c r="NFJ195" s="376"/>
      <c r="NFK195" s="376"/>
      <c r="NFL195" s="376"/>
      <c r="NFM195" s="376"/>
      <c r="NFN195" s="376"/>
      <c r="NFO195" s="376"/>
      <c r="NFP195" s="376"/>
      <c r="NFQ195" s="375"/>
      <c r="NFR195" s="375"/>
      <c r="NFS195" s="375"/>
      <c r="NFT195" s="375"/>
      <c r="NFU195" s="375"/>
      <c r="NFV195" s="375"/>
      <c r="NFW195" s="375"/>
      <c r="NFX195" s="375"/>
      <c r="NFY195" s="375"/>
      <c r="NFZ195" s="375"/>
      <c r="NGA195" s="375"/>
      <c r="NGB195" s="375"/>
      <c r="NGC195" s="375"/>
      <c r="NGD195" s="375"/>
      <c r="NGE195" s="375"/>
      <c r="NGF195" s="375"/>
      <c r="NGG195" s="375"/>
      <c r="NGH195" s="375"/>
      <c r="NGI195" s="375"/>
      <c r="NGJ195" s="375"/>
      <c r="NGK195" s="375"/>
      <c r="NGL195" s="375"/>
      <c r="NGM195" s="375"/>
      <c r="NGN195" s="375"/>
      <c r="NGO195" s="375"/>
      <c r="NGP195" s="375"/>
      <c r="NGQ195" s="375"/>
      <c r="NGR195" s="375"/>
      <c r="NGS195" s="375"/>
      <c r="NGT195" s="375"/>
      <c r="NGU195" s="375"/>
      <c r="NGV195" s="375"/>
      <c r="NGW195" s="375"/>
      <c r="NGX195" s="375"/>
      <c r="NGY195" s="375"/>
      <c r="NGZ195" s="375"/>
      <c r="NHA195" s="375"/>
      <c r="NHB195" s="375"/>
      <c r="NHC195" s="375"/>
      <c r="NHD195" s="375"/>
      <c r="NHE195" s="375"/>
      <c r="NHF195" s="375"/>
      <c r="NHG195" s="375"/>
      <c r="NHH195" s="375"/>
      <c r="NHI195" s="376"/>
      <c r="NHJ195" s="376"/>
      <c r="NHK195" s="376"/>
      <c r="NHL195" s="376"/>
      <c r="NHM195" s="376"/>
      <c r="NHN195" s="376"/>
      <c r="NHO195" s="376"/>
      <c r="NHP195" s="376"/>
      <c r="NHQ195" s="376"/>
      <c r="NHR195" s="376"/>
      <c r="NHS195" s="376"/>
      <c r="NHT195" s="376"/>
      <c r="NHU195" s="376"/>
      <c r="NHV195" s="376"/>
      <c r="NHW195" s="376"/>
      <c r="NHX195" s="376"/>
      <c r="NHY195" s="376"/>
      <c r="NHZ195" s="376"/>
      <c r="NIA195" s="376"/>
      <c r="NIB195" s="376"/>
      <c r="NIC195" s="376"/>
      <c r="NID195" s="376"/>
      <c r="NIE195" s="376"/>
      <c r="NIF195" s="376"/>
      <c r="NIG195" s="377"/>
      <c r="NIH195" s="377"/>
      <c r="NII195" s="377"/>
      <c r="NIJ195" s="377"/>
      <c r="NIK195" s="377"/>
      <c r="NIL195" s="376"/>
      <c r="NIM195" s="376"/>
      <c r="NIN195" s="377"/>
      <c r="NIO195" s="377"/>
      <c r="NIP195" s="376"/>
      <c r="NIQ195" s="376"/>
      <c r="NIR195" s="377"/>
      <c r="NIS195" s="377"/>
      <c r="NIT195" s="376"/>
      <c r="NIU195" s="376"/>
      <c r="NIV195" s="376"/>
      <c r="NIW195" s="376"/>
      <c r="NIX195" s="376"/>
      <c r="NIY195" s="376"/>
      <c r="NIZ195" s="376"/>
      <c r="NJA195" s="377"/>
      <c r="NJB195" s="377"/>
      <c r="NJC195" s="376"/>
      <c r="NJD195" s="376"/>
      <c r="NJE195" s="377"/>
      <c r="NJF195" s="377"/>
      <c r="NJG195" s="376"/>
      <c r="NJH195" s="376"/>
      <c r="NJI195" s="376"/>
      <c r="NJJ195" s="376"/>
      <c r="NJK195" s="376"/>
      <c r="NJL195" s="370"/>
      <c r="NJM195" s="396"/>
      <c r="NJN195" s="376"/>
      <c r="NJO195" s="376"/>
      <c r="NJP195" s="376"/>
      <c r="NJQ195" s="376"/>
      <c r="NJR195" s="376"/>
      <c r="NJS195" s="376"/>
      <c r="NJT195" s="376"/>
      <c r="NJU195" s="375"/>
      <c r="NJV195" s="375"/>
      <c r="NJW195" s="375"/>
      <c r="NJX195" s="375"/>
      <c r="NJY195" s="375"/>
      <c r="NJZ195" s="375"/>
      <c r="NKA195" s="375"/>
      <c r="NKB195" s="375"/>
      <c r="NKC195" s="375"/>
      <c r="NKD195" s="375"/>
      <c r="NKE195" s="375"/>
      <c r="NKF195" s="375"/>
      <c r="NKG195" s="375"/>
      <c r="NKH195" s="375"/>
      <c r="NKI195" s="375"/>
      <c r="NKJ195" s="375"/>
      <c r="NKK195" s="375"/>
      <c r="NKL195" s="375"/>
      <c r="NKM195" s="375"/>
      <c r="NKN195" s="375"/>
      <c r="NKO195" s="375"/>
      <c r="NKP195" s="375"/>
      <c r="NKQ195" s="375"/>
      <c r="NKR195" s="375"/>
      <c r="NKS195" s="375"/>
      <c r="NKT195" s="375"/>
      <c r="NKU195" s="375"/>
      <c r="NKV195" s="375"/>
      <c r="NKW195" s="375"/>
      <c r="NKX195" s="375"/>
      <c r="NKY195" s="375"/>
      <c r="NKZ195" s="375"/>
      <c r="NLA195" s="375"/>
      <c r="NLB195" s="375"/>
      <c r="NLC195" s="375"/>
      <c r="NLD195" s="375"/>
      <c r="NLE195" s="375"/>
      <c r="NLF195" s="375"/>
      <c r="NLG195" s="375"/>
      <c r="NLH195" s="375"/>
      <c r="NLI195" s="375"/>
      <c r="NLJ195" s="375"/>
      <c r="NLK195" s="375"/>
      <c r="NLL195" s="375"/>
      <c r="NLM195" s="376"/>
      <c r="NLN195" s="376"/>
      <c r="NLO195" s="376"/>
      <c r="NLP195" s="376"/>
      <c r="NLQ195" s="376"/>
      <c r="NLR195" s="376"/>
      <c r="NLS195" s="376"/>
      <c r="NLT195" s="376"/>
      <c r="NLU195" s="376"/>
      <c r="NLV195" s="376"/>
      <c r="NLW195" s="376"/>
      <c r="NLX195" s="376"/>
      <c r="NLY195" s="376"/>
      <c r="NLZ195" s="376"/>
      <c r="NMA195" s="376"/>
      <c r="NMB195" s="376"/>
      <c r="NMC195" s="376"/>
      <c r="NMD195" s="376"/>
      <c r="NME195" s="376"/>
      <c r="NMF195" s="376"/>
      <c r="NMG195" s="376"/>
      <c r="NMH195" s="376"/>
      <c r="NMI195" s="376"/>
      <c r="NMJ195" s="376"/>
      <c r="NMK195" s="377"/>
      <c r="NML195" s="377"/>
      <c r="NMM195" s="377"/>
      <c r="NMN195" s="377"/>
      <c r="NMO195" s="377"/>
      <c r="NMP195" s="376"/>
      <c r="NMQ195" s="376"/>
      <c r="NMR195" s="377"/>
      <c r="NMS195" s="377"/>
      <c r="NMT195" s="376"/>
      <c r="NMU195" s="376"/>
      <c r="NMV195" s="377"/>
      <c r="NMW195" s="377"/>
      <c r="NMX195" s="376"/>
      <c r="NMY195" s="376"/>
      <c r="NMZ195" s="376"/>
      <c r="NNA195" s="376"/>
      <c r="NNB195" s="376"/>
      <c r="NNC195" s="376"/>
      <c r="NND195" s="376"/>
      <c r="NNE195" s="377"/>
      <c r="NNF195" s="377"/>
      <c r="NNG195" s="376"/>
      <c r="NNH195" s="376"/>
      <c r="NNI195" s="377"/>
      <c r="NNJ195" s="377"/>
      <c r="NNK195" s="376"/>
      <c r="NNL195" s="376"/>
      <c r="NNM195" s="376"/>
      <c r="NNN195" s="376"/>
      <c r="NNO195" s="376"/>
      <c r="NNP195" s="370"/>
      <c r="NNQ195" s="396"/>
      <c r="NNR195" s="376"/>
      <c r="NNS195" s="376"/>
      <c r="NNT195" s="376"/>
      <c r="NNU195" s="376"/>
      <c r="NNV195" s="376"/>
      <c r="NNW195" s="376"/>
      <c r="NNX195" s="376"/>
      <c r="NNY195" s="375"/>
      <c r="NNZ195" s="375"/>
      <c r="NOA195" s="375"/>
      <c r="NOB195" s="375"/>
      <c r="NOC195" s="375"/>
      <c r="NOD195" s="375"/>
      <c r="NOE195" s="375"/>
      <c r="NOF195" s="375"/>
      <c r="NOG195" s="375"/>
      <c r="NOH195" s="375"/>
      <c r="NOI195" s="375"/>
      <c r="NOJ195" s="375"/>
      <c r="NOK195" s="375"/>
      <c r="NOL195" s="375"/>
      <c r="NOM195" s="375"/>
      <c r="NON195" s="375"/>
      <c r="NOO195" s="375"/>
      <c r="NOP195" s="375"/>
      <c r="NOQ195" s="375"/>
      <c r="NOR195" s="375"/>
      <c r="NOS195" s="375"/>
      <c r="NOT195" s="375"/>
      <c r="NOU195" s="375"/>
      <c r="NOV195" s="375"/>
      <c r="NOW195" s="375"/>
      <c r="NOX195" s="375"/>
      <c r="NOY195" s="375"/>
      <c r="NOZ195" s="375"/>
      <c r="NPA195" s="375"/>
      <c r="NPB195" s="375"/>
      <c r="NPC195" s="375"/>
      <c r="NPD195" s="375"/>
      <c r="NPE195" s="375"/>
      <c r="NPF195" s="375"/>
      <c r="NPG195" s="375"/>
      <c r="NPH195" s="375"/>
      <c r="NPI195" s="375"/>
      <c r="NPJ195" s="375"/>
      <c r="NPK195" s="375"/>
      <c r="NPL195" s="375"/>
      <c r="NPM195" s="375"/>
      <c r="NPN195" s="375"/>
      <c r="NPO195" s="375"/>
      <c r="NPP195" s="375"/>
      <c r="NPQ195" s="376"/>
      <c r="NPR195" s="376"/>
      <c r="NPS195" s="376"/>
      <c r="NPT195" s="376"/>
      <c r="NPU195" s="376"/>
      <c r="NPV195" s="376"/>
      <c r="NPW195" s="376"/>
      <c r="NPX195" s="376"/>
      <c r="NPY195" s="376"/>
      <c r="NPZ195" s="376"/>
      <c r="NQA195" s="376"/>
      <c r="NQB195" s="376"/>
      <c r="NQC195" s="376"/>
      <c r="NQD195" s="376"/>
      <c r="NQE195" s="376"/>
      <c r="NQF195" s="376"/>
      <c r="NQG195" s="376"/>
      <c r="NQH195" s="376"/>
      <c r="NQI195" s="376"/>
      <c r="NQJ195" s="376"/>
      <c r="NQK195" s="376"/>
      <c r="NQL195" s="376"/>
      <c r="NQM195" s="376"/>
      <c r="NQN195" s="376"/>
      <c r="NQO195" s="377"/>
      <c r="NQP195" s="377"/>
      <c r="NQQ195" s="377"/>
      <c r="NQR195" s="377"/>
      <c r="NQS195" s="377"/>
      <c r="NQT195" s="376"/>
      <c r="NQU195" s="376"/>
      <c r="NQV195" s="377"/>
      <c r="NQW195" s="377"/>
      <c r="NQX195" s="376"/>
      <c r="NQY195" s="376"/>
      <c r="NQZ195" s="377"/>
      <c r="NRA195" s="377"/>
      <c r="NRB195" s="376"/>
      <c r="NRC195" s="376"/>
      <c r="NRD195" s="376"/>
      <c r="NRE195" s="376"/>
      <c r="NRF195" s="376"/>
      <c r="NRG195" s="376"/>
      <c r="NRH195" s="376"/>
      <c r="NRI195" s="377"/>
      <c r="NRJ195" s="377"/>
      <c r="NRK195" s="376"/>
      <c r="NRL195" s="376"/>
      <c r="NRM195" s="377"/>
      <c r="NRN195" s="377"/>
      <c r="NRO195" s="376"/>
      <c r="NRP195" s="376"/>
      <c r="NRQ195" s="376"/>
      <c r="NRR195" s="376"/>
      <c r="NRS195" s="376"/>
      <c r="NRT195" s="370"/>
      <c r="NRU195" s="396"/>
      <c r="NRV195" s="376"/>
      <c r="NRW195" s="376"/>
      <c r="NRX195" s="376"/>
      <c r="NRY195" s="376"/>
      <c r="NRZ195" s="376"/>
      <c r="NSA195" s="376"/>
      <c r="NSB195" s="376"/>
      <c r="NSC195" s="375"/>
      <c r="NSD195" s="375"/>
      <c r="NSE195" s="375"/>
      <c r="NSF195" s="375"/>
      <c r="NSG195" s="375"/>
      <c r="NSH195" s="375"/>
      <c r="NSI195" s="375"/>
      <c r="NSJ195" s="375"/>
      <c r="NSK195" s="375"/>
      <c r="NSL195" s="375"/>
      <c r="NSM195" s="375"/>
      <c r="NSN195" s="375"/>
      <c r="NSO195" s="375"/>
      <c r="NSP195" s="375"/>
      <c r="NSQ195" s="375"/>
      <c r="NSR195" s="375"/>
      <c r="NSS195" s="375"/>
      <c r="NST195" s="375"/>
      <c r="NSU195" s="375"/>
      <c r="NSV195" s="375"/>
      <c r="NSW195" s="375"/>
      <c r="NSX195" s="375"/>
      <c r="NSY195" s="375"/>
      <c r="NSZ195" s="375"/>
      <c r="NTA195" s="375"/>
      <c r="NTB195" s="375"/>
      <c r="NTC195" s="375"/>
      <c r="NTD195" s="375"/>
      <c r="NTE195" s="375"/>
      <c r="NTF195" s="375"/>
      <c r="NTG195" s="375"/>
      <c r="NTH195" s="375"/>
      <c r="NTI195" s="375"/>
      <c r="NTJ195" s="375"/>
      <c r="NTK195" s="375"/>
      <c r="NTL195" s="375"/>
      <c r="NTM195" s="375"/>
      <c r="NTN195" s="375"/>
      <c r="NTO195" s="375"/>
      <c r="NTP195" s="375"/>
      <c r="NTQ195" s="375"/>
      <c r="NTR195" s="375"/>
      <c r="NTS195" s="375"/>
      <c r="NTT195" s="375"/>
      <c r="NTU195" s="376"/>
      <c r="NTV195" s="376"/>
      <c r="NTW195" s="376"/>
      <c r="NTX195" s="376"/>
      <c r="NTY195" s="376"/>
      <c r="NTZ195" s="376"/>
      <c r="NUA195" s="376"/>
      <c r="NUB195" s="376"/>
      <c r="NUC195" s="376"/>
      <c r="NUD195" s="376"/>
      <c r="NUE195" s="376"/>
      <c r="NUF195" s="376"/>
      <c r="NUG195" s="376"/>
      <c r="NUH195" s="376"/>
      <c r="NUI195" s="376"/>
      <c r="NUJ195" s="376"/>
      <c r="NUK195" s="376"/>
      <c r="NUL195" s="376"/>
      <c r="NUM195" s="376"/>
      <c r="NUN195" s="376"/>
      <c r="NUO195" s="376"/>
      <c r="NUP195" s="376"/>
      <c r="NUQ195" s="376"/>
      <c r="NUR195" s="376"/>
      <c r="NUS195" s="377"/>
      <c r="NUT195" s="377"/>
      <c r="NUU195" s="377"/>
      <c r="NUV195" s="377"/>
      <c r="NUW195" s="377"/>
      <c r="NUX195" s="376"/>
      <c r="NUY195" s="376"/>
      <c r="NUZ195" s="377"/>
      <c r="NVA195" s="377"/>
      <c r="NVB195" s="376"/>
      <c r="NVC195" s="376"/>
      <c r="NVD195" s="377"/>
      <c r="NVE195" s="377"/>
      <c r="NVF195" s="376"/>
      <c r="NVG195" s="376"/>
      <c r="NVH195" s="376"/>
      <c r="NVI195" s="376"/>
      <c r="NVJ195" s="376"/>
      <c r="NVK195" s="376"/>
      <c r="NVL195" s="376"/>
      <c r="NVM195" s="377"/>
      <c r="NVN195" s="377"/>
      <c r="NVO195" s="376"/>
      <c r="NVP195" s="376"/>
      <c r="NVQ195" s="377"/>
      <c r="NVR195" s="377"/>
      <c r="NVS195" s="376"/>
      <c r="NVT195" s="376"/>
      <c r="NVU195" s="376"/>
      <c r="NVV195" s="376"/>
      <c r="NVW195" s="376"/>
      <c r="NVX195" s="370"/>
      <c r="NVY195" s="396"/>
      <c r="NVZ195" s="376"/>
      <c r="NWA195" s="376"/>
      <c r="NWB195" s="376"/>
      <c r="NWC195" s="376"/>
      <c r="NWD195" s="376"/>
      <c r="NWE195" s="376"/>
      <c r="NWF195" s="376"/>
      <c r="NWG195" s="375"/>
      <c r="NWH195" s="375"/>
      <c r="NWI195" s="375"/>
      <c r="NWJ195" s="375"/>
      <c r="NWK195" s="375"/>
      <c r="NWL195" s="375"/>
      <c r="NWM195" s="375"/>
      <c r="NWN195" s="375"/>
      <c r="NWO195" s="375"/>
      <c r="NWP195" s="375"/>
      <c r="NWQ195" s="375"/>
      <c r="NWR195" s="375"/>
      <c r="NWS195" s="375"/>
      <c r="NWT195" s="375"/>
      <c r="NWU195" s="375"/>
      <c r="NWV195" s="375"/>
      <c r="NWW195" s="375"/>
      <c r="NWX195" s="375"/>
      <c r="NWY195" s="375"/>
      <c r="NWZ195" s="375"/>
      <c r="NXA195" s="375"/>
      <c r="NXB195" s="375"/>
      <c r="NXC195" s="375"/>
      <c r="NXD195" s="375"/>
      <c r="NXE195" s="375"/>
      <c r="NXF195" s="375"/>
      <c r="NXG195" s="375"/>
      <c r="NXH195" s="375"/>
      <c r="NXI195" s="375"/>
      <c r="NXJ195" s="375"/>
      <c r="NXK195" s="375"/>
      <c r="NXL195" s="375"/>
      <c r="NXM195" s="375"/>
      <c r="NXN195" s="375"/>
      <c r="NXO195" s="375"/>
      <c r="NXP195" s="375"/>
      <c r="NXQ195" s="375"/>
      <c r="NXR195" s="375"/>
      <c r="NXS195" s="375"/>
      <c r="NXT195" s="375"/>
      <c r="NXU195" s="375"/>
      <c r="NXV195" s="375"/>
      <c r="NXW195" s="375"/>
      <c r="NXX195" s="375"/>
      <c r="NXY195" s="376"/>
      <c r="NXZ195" s="376"/>
      <c r="NYA195" s="376"/>
      <c r="NYB195" s="376"/>
      <c r="NYC195" s="376"/>
      <c r="NYD195" s="376"/>
      <c r="NYE195" s="376"/>
      <c r="NYF195" s="376"/>
      <c r="NYG195" s="376"/>
      <c r="NYH195" s="376"/>
      <c r="NYI195" s="376"/>
      <c r="NYJ195" s="376"/>
      <c r="NYK195" s="376"/>
      <c r="NYL195" s="376"/>
      <c r="NYM195" s="376"/>
      <c r="NYN195" s="376"/>
      <c r="NYO195" s="376"/>
      <c r="NYP195" s="376"/>
      <c r="NYQ195" s="376"/>
      <c r="NYR195" s="376"/>
      <c r="NYS195" s="376"/>
      <c r="NYT195" s="376"/>
      <c r="NYU195" s="376"/>
      <c r="NYV195" s="376"/>
      <c r="NYW195" s="377"/>
      <c r="NYX195" s="377"/>
      <c r="NYY195" s="377"/>
      <c r="NYZ195" s="377"/>
      <c r="NZA195" s="377"/>
      <c r="NZB195" s="376"/>
      <c r="NZC195" s="376"/>
      <c r="NZD195" s="377"/>
      <c r="NZE195" s="377"/>
      <c r="NZF195" s="376"/>
      <c r="NZG195" s="376"/>
      <c r="NZH195" s="377"/>
      <c r="NZI195" s="377"/>
      <c r="NZJ195" s="376"/>
      <c r="NZK195" s="376"/>
      <c r="NZL195" s="376"/>
      <c r="NZM195" s="376"/>
      <c r="NZN195" s="376"/>
      <c r="NZO195" s="376"/>
      <c r="NZP195" s="376"/>
      <c r="NZQ195" s="377"/>
      <c r="NZR195" s="377"/>
      <c r="NZS195" s="376"/>
      <c r="NZT195" s="376"/>
      <c r="NZU195" s="377"/>
      <c r="NZV195" s="377"/>
      <c r="NZW195" s="376"/>
      <c r="NZX195" s="376"/>
      <c r="NZY195" s="376"/>
      <c r="NZZ195" s="376"/>
      <c r="OAA195" s="376"/>
      <c r="OAB195" s="370"/>
      <c r="OAC195" s="396"/>
      <c r="OAD195" s="376"/>
      <c r="OAE195" s="376"/>
      <c r="OAF195" s="376"/>
      <c r="OAG195" s="376"/>
      <c r="OAH195" s="376"/>
      <c r="OAI195" s="376"/>
      <c r="OAJ195" s="376"/>
      <c r="OAK195" s="375"/>
      <c r="OAL195" s="375"/>
      <c r="OAM195" s="375"/>
      <c r="OAN195" s="375"/>
      <c r="OAO195" s="375"/>
      <c r="OAP195" s="375"/>
      <c r="OAQ195" s="375"/>
      <c r="OAR195" s="375"/>
      <c r="OAS195" s="375"/>
      <c r="OAT195" s="375"/>
      <c r="OAU195" s="375"/>
      <c r="OAV195" s="375"/>
      <c r="OAW195" s="375"/>
      <c r="OAX195" s="375"/>
      <c r="OAY195" s="375"/>
      <c r="OAZ195" s="375"/>
      <c r="OBA195" s="375"/>
      <c r="OBB195" s="375"/>
      <c r="OBC195" s="375"/>
      <c r="OBD195" s="375"/>
      <c r="OBE195" s="375"/>
      <c r="OBF195" s="375"/>
      <c r="OBG195" s="375"/>
      <c r="OBH195" s="375"/>
      <c r="OBI195" s="375"/>
      <c r="OBJ195" s="375"/>
      <c r="OBK195" s="375"/>
      <c r="OBL195" s="375"/>
      <c r="OBM195" s="375"/>
      <c r="OBN195" s="375"/>
      <c r="OBO195" s="375"/>
      <c r="OBP195" s="375"/>
      <c r="OBQ195" s="375"/>
      <c r="OBR195" s="375"/>
      <c r="OBS195" s="375"/>
      <c r="OBT195" s="375"/>
      <c r="OBU195" s="375"/>
      <c r="OBV195" s="375"/>
      <c r="OBW195" s="375"/>
      <c r="OBX195" s="375"/>
      <c r="OBY195" s="375"/>
      <c r="OBZ195" s="375"/>
      <c r="OCA195" s="375"/>
      <c r="OCB195" s="375"/>
      <c r="OCC195" s="376"/>
      <c r="OCD195" s="376"/>
      <c r="OCE195" s="376"/>
      <c r="OCF195" s="376"/>
      <c r="OCG195" s="376"/>
      <c r="OCH195" s="376"/>
      <c r="OCI195" s="376"/>
      <c r="OCJ195" s="376"/>
      <c r="OCK195" s="376"/>
      <c r="OCL195" s="376"/>
      <c r="OCM195" s="376"/>
      <c r="OCN195" s="376"/>
      <c r="OCO195" s="376"/>
      <c r="OCP195" s="376"/>
      <c r="OCQ195" s="376"/>
      <c r="OCR195" s="376"/>
      <c r="OCS195" s="376"/>
      <c r="OCT195" s="376"/>
      <c r="OCU195" s="376"/>
      <c r="OCV195" s="376"/>
      <c r="OCW195" s="376"/>
      <c r="OCX195" s="376"/>
      <c r="OCY195" s="376"/>
      <c r="OCZ195" s="376"/>
      <c r="ODA195" s="377"/>
      <c r="ODB195" s="377"/>
      <c r="ODC195" s="377"/>
      <c r="ODD195" s="377"/>
      <c r="ODE195" s="377"/>
      <c r="ODF195" s="376"/>
      <c r="ODG195" s="376"/>
      <c r="ODH195" s="377"/>
      <c r="ODI195" s="377"/>
      <c r="ODJ195" s="376"/>
      <c r="ODK195" s="376"/>
      <c r="ODL195" s="377"/>
      <c r="ODM195" s="377"/>
      <c r="ODN195" s="376"/>
      <c r="ODO195" s="376"/>
      <c r="ODP195" s="376"/>
      <c r="ODQ195" s="376"/>
      <c r="ODR195" s="376"/>
      <c r="ODS195" s="376"/>
      <c r="ODT195" s="376"/>
      <c r="ODU195" s="377"/>
      <c r="ODV195" s="377"/>
      <c r="ODW195" s="376"/>
      <c r="ODX195" s="376"/>
      <c r="ODY195" s="377"/>
      <c r="ODZ195" s="377"/>
      <c r="OEA195" s="376"/>
      <c r="OEB195" s="376"/>
      <c r="OEC195" s="376"/>
      <c r="OED195" s="376"/>
      <c r="OEE195" s="376"/>
      <c r="OEF195" s="370"/>
      <c r="OEG195" s="396"/>
      <c r="OEH195" s="376"/>
      <c r="OEI195" s="376"/>
      <c r="OEJ195" s="376"/>
      <c r="OEK195" s="376"/>
      <c r="OEL195" s="376"/>
      <c r="OEM195" s="376"/>
      <c r="OEN195" s="376"/>
      <c r="OEO195" s="375"/>
      <c r="OEP195" s="375"/>
      <c r="OEQ195" s="375"/>
      <c r="OER195" s="375"/>
      <c r="OES195" s="375"/>
      <c r="OET195" s="375"/>
      <c r="OEU195" s="375"/>
      <c r="OEV195" s="375"/>
      <c r="OEW195" s="375"/>
      <c r="OEX195" s="375"/>
      <c r="OEY195" s="375"/>
      <c r="OEZ195" s="375"/>
      <c r="OFA195" s="375"/>
      <c r="OFB195" s="375"/>
      <c r="OFC195" s="375"/>
      <c r="OFD195" s="375"/>
      <c r="OFE195" s="375"/>
      <c r="OFF195" s="375"/>
      <c r="OFG195" s="375"/>
      <c r="OFH195" s="375"/>
      <c r="OFI195" s="375"/>
      <c r="OFJ195" s="375"/>
      <c r="OFK195" s="375"/>
      <c r="OFL195" s="375"/>
      <c r="OFM195" s="375"/>
      <c r="OFN195" s="375"/>
      <c r="OFO195" s="375"/>
      <c r="OFP195" s="375"/>
      <c r="OFQ195" s="375"/>
      <c r="OFR195" s="375"/>
      <c r="OFS195" s="375"/>
      <c r="OFT195" s="375"/>
      <c r="OFU195" s="375"/>
      <c r="OFV195" s="375"/>
      <c r="OFW195" s="375"/>
      <c r="OFX195" s="375"/>
      <c r="OFY195" s="375"/>
      <c r="OFZ195" s="375"/>
      <c r="OGA195" s="375"/>
      <c r="OGB195" s="375"/>
      <c r="OGC195" s="375"/>
      <c r="OGD195" s="375"/>
      <c r="OGE195" s="375"/>
      <c r="OGF195" s="375"/>
      <c r="OGG195" s="376"/>
      <c r="OGH195" s="376"/>
      <c r="OGI195" s="376"/>
      <c r="OGJ195" s="376"/>
      <c r="OGK195" s="376"/>
      <c r="OGL195" s="376"/>
      <c r="OGM195" s="376"/>
      <c r="OGN195" s="376"/>
      <c r="OGO195" s="376"/>
      <c r="OGP195" s="376"/>
      <c r="OGQ195" s="376"/>
      <c r="OGR195" s="376"/>
      <c r="OGS195" s="376"/>
      <c r="OGT195" s="376"/>
      <c r="OGU195" s="376"/>
      <c r="OGV195" s="376"/>
      <c r="OGW195" s="376"/>
      <c r="OGX195" s="376"/>
      <c r="OGY195" s="376"/>
      <c r="OGZ195" s="376"/>
      <c r="OHA195" s="376"/>
      <c r="OHB195" s="376"/>
      <c r="OHC195" s="376"/>
      <c r="OHD195" s="376"/>
      <c r="OHE195" s="377"/>
      <c r="OHF195" s="377"/>
      <c r="OHG195" s="377"/>
      <c r="OHH195" s="377"/>
      <c r="OHI195" s="377"/>
      <c r="OHJ195" s="376"/>
      <c r="OHK195" s="376"/>
      <c r="OHL195" s="377"/>
      <c r="OHM195" s="377"/>
      <c r="OHN195" s="376"/>
      <c r="OHO195" s="376"/>
      <c r="OHP195" s="377"/>
      <c r="OHQ195" s="377"/>
      <c r="OHR195" s="376"/>
      <c r="OHS195" s="376"/>
      <c r="OHT195" s="376"/>
      <c r="OHU195" s="376"/>
      <c r="OHV195" s="376"/>
      <c r="OHW195" s="376"/>
      <c r="OHX195" s="376"/>
      <c r="OHY195" s="377"/>
      <c r="OHZ195" s="377"/>
      <c r="OIA195" s="376"/>
      <c r="OIB195" s="376"/>
      <c r="OIC195" s="377"/>
      <c r="OID195" s="377"/>
      <c r="OIE195" s="376"/>
      <c r="OIF195" s="376"/>
      <c r="OIG195" s="376"/>
      <c r="OIH195" s="376"/>
      <c r="OII195" s="376"/>
      <c r="OIJ195" s="370"/>
      <c r="OIK195" s="396"/>
      <c r="OIL195" s="376"/>
      <c r="OIM195" s="376"/>
      <c r="OIN195" s="376"/>
      <c r="OIO195" s="376"/>
      <c r="OIP195" s="376"/>
      <c r="OIQ195" s="376"/>
      <c r="OIR195" s="376"/>
      <c r="OIS195" s="375"/>
      <c r="OIT195" s="375"/>
      <c r="OIU195" s="375"/>
      <c r="OIV195" s="375"/>
      <c r="OIW195" s="375"/>
      <c r="OIX195" s="375"/>
      <c r="OIY195" s="375"/>
      <c r="OIZ195" s="375"/>
      <c r="OJA195" s="375"/>
      <c r="OJB195" s="375"/>
      <c r="OJC195" s="375"/>
      <c r="OJD195" s="375"/>
      <c r="OJE195" s="375"/>
      <c r="OJF195" s="375"/>
      <c r="OJG195" s="375"/>
      <c r="OJH195" s="375"/>
      <c r="OJI195" s="375"/>
      <c r="OJJ195" s="375"/>
      <c r="OJK195" s="375"/>
      <c r="OJL195" s="375"/>
      <c r="OJM195" s="375"/>
      <c r="OJN195" s="375"/>
      <c r="OJO195" s="375"/>
      <c r="OJP195" s="375"/>
      <c r="OJQ195" s="375"/>
      <c r="OJR195" s="375"/>
      <c r="OJS195" s="375"/>
      <c r="OJT195" s="375"/>
      <c r="OJU195" s="375"/>
      <c r="OJV195" s="375"/>
      <c r="OJW195" s="375"/>
      <c r="OJX195" s="375"/>
      <c r="OJY195" s="375"/>
      <c r="OJZ195" s="375"/>
      <c r="OKA195" s="375"/>
      <c r="OKB195" s="375"/>
      <c r="OKC195" s="375"/>
      <c r="OKD195" s="375"/>
      <c r="OKE195" s="375"/>
      <c r="OKF195" s="375"/>
      <c r="OKG195" s="375"/>
      <c r="OKH195" s="375"/>
      <c r="OKI195" s="375"/>
      <c r="OKJ195" s="375"/>
      <c r="OKK195" s="376"/>
      <c r="OKL195" s="376"/>
      <c r="OKM195" s="376"/>
      <c r="OKN195" s="376"/>
      <c r="OKO195" s="376"/>
      <c r="OKP195" s="376"/>
      <c r="OKQ195" s="376"/>
      <c r="OKR195" s="376"/>
      <c r="OKS195" s="376"/>
      <c r="OKT195" s="376"/>
      <c r="OKU195" s="376"/>
      <c r="OKV195" s="376"/>
      <c r="OKW195" s="376"/>
      <c r="OKX195" s="376"/>
      <c r="OKY195" s="376"/>
      <c r="OKZ195" s="376"/>
      <c r="OLA195" s="376"/>
      <c r="OLB195" s="376"/>
      <c r="OLC195" s="376"/>
      <c r="OLD195" s="376"/>
      <c r="OLE195" s="376"/>
      <c r="OLF195" s="376"/>
      <c r="OLG195" s="376"/>
      <c r="OLH195" s="376"/>
      <c r="OLI195" s="377"/>
      <c r="OLJ195" s="377"/>
      <c r="OLK195" s="377"/>
      <c r="OLL195" s="377"/>
      <c r="OLM195" s="377"/>
      <c r="OLN195" s="376"/>
      <c r="OLO195" s="376"/>
      <c r="OLP195" s="377"/>
      <c r="OLQ195" s="377"/>
      <c r="OLR195" s="376"/>
      <c r="OLS195" s="376"/>
      <c r="OLT195" s="377"/>
      <c r="OLU195" s="377"/>
      <c r="OLV195" s="376"/>
      <c r="OLW195" s="376"/>
      <c r="OLX195" s="376"/>
      <c r="OLY195" s="376"/>
      <c r="OLZ195" s="376"/>
      <c r="OMA195" s="376"/>
      <c r="OMB195" s="376"/>
      <c r="OMC195" s="377"/>
      <c r="OMD195" s="377"/>
      <c r="OME195" s="376"/>
      <c r="OMF195" s="376"/>
      <c r="OMG195" s="377"/>
      <c r="OMH195" s="377"/>
      <c r="OMI195" s="376"/>
      <c r="OMJ195" s="376"/>
      <c r="OMK195" s="376"/>
      <c r="OML195" s="376"/>
      <c r="OMM195" s="376"/>
      <c r="OMN195" s="370"/>
      <c r="OMO195" s="396"/>
      <c r="OMP195" s="376"/>
      <c r="OMQ195" s="376"/>
      <c r="OMR195" s="376"/>
      <c r="OMS195" s="376"/>
      <c r="OMT195" s="376"/>
      <c r="OMU195" s="376"/>
      <c r="OMV195" s="376"/>
      <c r="OMW195" s="375"/>
      <c r="OMX195" s="375"/>
      <c r="OMY195" s="375"/>
      <c r="OMZ195" s="375"/>
      <c r="ONA195" s="375"/>
      <c r="ONB195" s="375"/>
      <c r="ONC195" s="375"/>
      <c r="OND195" s="375"/>
      <c r="ONE195" s="375"/>
      <c r="ONF195" s="375"/>
      <c r="ONG195" s="375"/>
      <c r="ONH195" s="375"/>
      <c r="ONI195" s="375"/>
      <c r="ONJ195" s="375"/>
      <c r="ONK195" s="375"/>
      <c r="ONL195" s="375"/>
      <c r="ONM195" s="375"/>
      <c r="ONN195" s="375"/>
      <c r="ONO195" s="375"/>
      <c r="ONP195" s="375"/>
      <c r="ONQ195" s="375"/>
      <c r="ONR195" s="375"/>
      <c r="ONS195" s="375"/>
      <c r="ONT195" s="375"/>
      <c r="ONU195" s="375"/>
      <c r="ONV195" s="375"/>
      <c r="ONW195" s="375"/>
      <c r="ONX195" s="375"/>
      <c r="ONY195" s="375"/>
      <c r="ONZ195" s="375"/>
      <c r="OOA195" s="375"/>
      <c r="OOB195" s="375"/>
      <c r="OOC195" s="375"/>
      <c r="OOD195" s="375"/>
      <c r="OOE195" s="375"/>
      <c r="OOF195" s="375"/>
      <c r="OOG195" s="375"/>
      <c r="OOH195" s="375"/>
      <c r="OOI195" s="375"/>
      <c r="OOJ195" s="375"/>
      <c r="OOK195" s="375"/>
      <c r="OOL195" s="375"/>
      <c r="OOM195" s="375"/>
      <c r="OON195" s="375"/>
      <c r="OOO195" s="376"/>
      <c r="OOP195" s="376"/>
      <c r="OOQ195" s="376"/>
      <c r="OOR195" s="376"/>
      <c r="OOS195" s="376"/>
      <c r="OOT195" s="376"/>
      <c r="OOU195" s="376"/>
      <c r="OOV195" s="376"/>
      <c r="OOW195" s="376"/>
      <c r="OOX195" s="376"/>
      <c r="OOY195" s="376"/>
      <c r="OOZ195" s="376"/>
      <c r="OPA195" s="376"/>
      <c r="OPB195" s="376"/>
      <c r="OPC195" s="376"/>
      <c r="OPD195" s="376"/>
      <c r="OPE195" s="376"/>
      <c r="OPF195" s="376"/>
      <c r="OPG195" s="376"/>
      <c r="OPH195" s="376"/>
      <c r="OPI195" s="376"/>
      <c r="OPJ195" s="376"/>
      <c r="OPK195" s="376"/>
      <c r="OPL195" s="376"/>
      <c r="OPM195" s="377"/>
      <c r="OPN195" s="377"/>
      <c r="OPO195" s="377"/>
      <c r="OPP195" s="377"/>
      <c r="OPQ195" s="377"/>
      <c r="OPR195" s="376"/>
      <c r="OPS195" s="376"/>
      <c r="OPT195" s="377"/>
      <c r="OPU195" s="377"/>
      <c r="OPV195" s="376"/>
      <c r="OPW195" s="376"/>
      <c r="OPX195" s="377"/>
      <c r="OPY195" s="377"/>
      <c r="OPZ195" s="376"/>
      <c r="OQA195" s="376"/>
      <c r="OQB195" s="376"/>
      <c r="OQC195" s="376"/>
      <c r="OQD195" s="376"/>
      <c r="OQE195" s="376"/>
      <c r="OQF195" s="376"/>
      <c r="OQG195" s="377"/>
      <c r="OQH195" s="377"/>
      <c r="OQI195" s="376"/>
      <c r="OQJ195" s="376"/>
      <c r="OQK195" s="377"/>
      <c r="OQL195" s="377"/>
      <c r="OQM195" s="376"/>
      <c r="OQN195" s="376"/>
      <c r="OQO195" s="376"/>
      <c r="OQP195" s="376"/>
      <c r="OQQ195" s="376"/>
      <c r="OQR195" s="370"/>
      <c r="OQS195" s="396"/>
      <c r="OQT195" s="376"/>
      <c r="OQU195" s="376"/>
      <c r="OQV195" s="376"/>
      <c r="OQW195" s="376"/>
      <c r="OQX195" s="376"/>
      <c r="OQY195" s="376"/>
      <c r="OQZ195" s="376"/>
      <c r="ORA195" s="375"/>
      <c r="ORB195" s="375"/>
      <c r="ORC195" s="375"/>
      <c r="ORD195" s="375"/>
      <c r="ORE195" s="375"/>
      <c r="ORF195" s="375"/>
      <c r="ORG195" s="375"/>
      <c r="ORH195" s="375"/>
      <c r="ORI195" s="375"/>
      <c r="ORJ195" s="375"/>
      <c r="ORK195" s="375"/>
      <c r="ORL195" s="375"/>
      <c r="ORM195" s="375"/>
      <c r="ORN195" s="375"/>
      <c r="ORO195" s="375"/>
      <c r="ORP195" s="375"/>
      <c r="ORQ195" s="375"/>
      <c r="ORR195" s="375"/>
      <c r="ORS195" s="375"/>
      <c r="ORT195" s="375"/>
      <c r="ORU195" s="375"/>
      <c r="ORV195" s="375"/>
      <c r="ORW195" s="375"/>
      <c r="ORX195" s="375"/>
      <c r="ORY195" s="375"/>
      <c r="ORZ195" s="375"/>
      <c r="OSA195" s="375"/>
      <c r="OSB195" s="375"/>
      <c r="OSC195" s="375"/>
      <c r="OSD195" s="375"/>
      <c r="OSE195" s="375"/>
      <c r="OSF195" s="375"/>
      <c r="OSG195" s="375"/>
      <c r="OSH195" s="375"/>
      <c r="OSI195" s="375"/>
      <c r="OSJ195" s="375"/>
      <c r="OSK195" s="375"/>
      <c r="OSL195" s="375"/>
      <c r="OSM195" s="375"/>
      <c r="OSN195" s="375"/>
      <c r="OSO195" s="375"/>
      <c r="OSP195" s="375"/>
      <c r="OSQ195" s="375"/>
      <c r="OSR195" s="375"/>
      <c r="OSS195" s="376"/>
      <c r="OST195" s="376"/>
      <c r="OSU195" s="376"/>
      <c r="OSV195" s="376"/>
      <c r="OSW195" s="376"/>
      <c r="OSX195" s="376"/>
      <c r="OSY195" s="376"/>
      <c r="OSZ195" s="376"/>
      <c r="OTA195" s="376"/>
      <c r="OTB195" s="376"/>
      <c r="OTC195" s="376"/>
      <c r="OTD195" s="376"/>
      <c r="OTE195" s="376"/>
      <c r="OTF195" s="376"/>
      <c r="OTG195" s="376"/>
      <c r="OTH195" s="376"/>
      <c r="OTI195" s="376"/>
      <c r="OTJ195" s="376"/>
      <c r="OTK195" s="376"/>
      <c r="OTL195" s="376"/>
      <c r="OTM195" s="376"/>
      <c r="OTN195" s="376"/>
      <c r="OTO195" s="376"/>
      <c r="OTP195" s="376"/>
      <c r="OTQ195" s="377"/>
      <c r="OTR195" s="377"/>
      <c r="OTS195" s="377"/>
      <c r="OTT195" s="377"/>
      <c r="OTU195" s="377"/>
      <c r="OTV195" s="376"/>
      <c r="OTW195" s="376"/>
      <c r="OTX195" s="377"/>
      <c r="OTY195" s="377"/>
      <c r="OTZ195" s="376"/>
      <c r="OUA195" s="376"/>
      <c r="OUB195" s="377"/>
      <c r="OUC195" s="377"/>
      <c r="OUD195" s="376"/>
      <c r="OUE195" s="376"/>
      <c r="OUF195" s="376"/>
      <c r="OUG195" s="376"/>
      <c r="OUH195" s="376"/>
      <c r="OUI195" s="376"/>
      <c r="OUJ195" s="376"/>
      <c r="OUK195" s="377"/>
      <c r="OUL195" s="377"/>
      <c r="OUM195" s="376"/>
      <c r="OUN195" s="376"/>
      <c r="OUO195" s="377"/>
      <c r="OUP195" s="377"/>
      <c r="OUQ195" s="376"/>
      <c r="OUR195" s="376"/>
      <c r="OUS195" s="376"/>
      <c r="OUT195" s="376"/>
      <c r="OUU195" s="376"/>
      <c r="OUV195" s="370"/>
      <c r="OUW195" s="396"/>
      <c r="OUX195" s="376"/>
      <c r="OUY195" s="376"/>
      <c r="OUZ195" s="376"/>
      <c r="OVA195" s="376"/>
      <c r="OVB195" s="376"/>
      <c r="OVC195" s="376"/>
      <c r="OVD195" s="376"/>
      <c r="OVE195" s="375"/>
      <c r="OVF195" s="375"/>
      <c r="OVG195" s="375"/>
      <c r="OVH195" s="375"/>
      <c r="OVI195" s="375"/>
      <c r="OVJ195" s="375"/>
      <c r="OVK195" s="375"/>
      <c r="OVL195" s="375"/>
      <c r="OVM195" s="375"/>
      <c r="OVN195" s="375"/>
      <c r="OVO195" s="375"/>
      <c r="OVP195" s="375"/>
      <c r="OVQ195" s="375"/>
      <c r="OVR195" s="375"/>
      <c r="OVS195" s="375"/>
      <c r="OVT195" s="375"/>
      <c r="OVU195" s="375"/>
      <c r="OVV195" s="375"/>
      <c r="OVW195" s="375"/>
      <c r="OVX195" s="375"/>
      <c r="OVY195" s="375"/>
      <c r="OVZ195" s="375"/>
      <c r="OWA195" s="375"/>
      <c r="OWB195" s="375"/>
      <c r="OWC195" s="375"/>
      <c r="OWD195" s="375"/>
      <c r="OWE195" s="375"/>
      <c r="OWF195" s="375"/>
      <c r="OWG195" s="375"/>
      <c r="OWH195" s="375"/>
      <c r="OWI195" s="375"/>
      <c r="OWJ195" s="375"/>
      <c r="OWK195" s="375"/>
      <c r="OWL195" s="375"/>
      <c r="OWM195" s="375"/>
      <c r="OWN195" s="375"/>
      <c r="OWO195" s="375"/>
      <c r="OWP195" s="375"/>
      <c r="OWQ195" s="375"/>
      <c r="OWR195" s="375"/>
      <c r="OWS195" s="375"/>
      <c r="OWT195" s="375"/>
      <c r="OWU195" s="375"/>
      <c r="OWV195" s="375"/>
      <c r="OWW195" s="376"/>
      <c r="OWX195" s="376"/>
      <c r="OWY195" s="376"/>
      <c r="OWZ195" s="376"/>
      <c r="OXA195" s="376"/>
      <c r="OXB195" s="376"/>
      <c r="OXC195" s="376"/>
      <c r="OXD195" s="376"/>
      <c r="OXE195" s="376"/>
      <c r="OXF195" s="376"/>
      <c r="OXG195" s="376"/>
      <c r="OXH195" s="376"/>
      <c r="OXI195" s="376"/>
      <c r="OXJ195" s="376"/>
      <c r="OXK195" s="376"/>
      <c r="OXL195" s="376"/>
      <c r="OXM195" s="376"/>
      <c r="OXN195" s="376"/>
      <c r="OXO195" s="376"/>
      <c r="OXP195" s="376"/>
      <c r="OXQ195" s="376"/>
      <c r="OXR195" s="376"/>
      <c r="OXS195" s="376"/>
      <c r="OXT195" s="376"/>
      <c r="OXU195" s="377"/>
      <c r="OXV195" s="377"/>
      <c r="OXW195" s="377"/>
      <c r="OXX195" s="377"/>
      <c r="OXY195" s="377"/>
      <c r="OXZ195" s="376"/>
      <c r="OYA195" s="376"/>
      <c r="OYB195" s="377"/>
      <c r="OYC195" s="377"/>
      <c r="OYD195" s="376"/>
      <c r="OYE195" s="376"/>
      <c r="OYF195" s="377"/>
      <c r="OYG195" s="377"/>
      <c r="OYH195" s="376"/>
      <c r="OYI195" s="376"/>
      <c r="OYJ195" s="376"/>
      <c r="OYK195" s="376"/>
      <c r="OYL195" s="376"/>
      <c r="OYM195" s="376"/>
      <c r="OYN195" s="376"/>
      <c r="OYO195" s="377"/>
      <c r="OYP195" s="377"/>
      <c r="OYQ195" s="376"/>
      <c r="OYR195" s="376"/>
      <c r="OYS195" s="377"/>
      <c r="OYT195" s="377"/>
      <c r="OYU195" s="376"/>
      <c r="OYV195" s="376"/>
      <c r="OYW195" s="376"/>
      <c r="OYX195" s="376"/>
      <c r="OYY195" s="376"/>
      <c r="OYZ195" s="370"/>
      <c r="OZA195" s="396"/>
      <c r="OZB195" s="376"/>
      <c r="OZC195" s="376"/>
      <c r="OZD195" s="376"/>
      <c r="OZE195" s="376"/>
      <c r="OZF195" s="376"/>
      <c r="OZG195" s="376"/>
      <c r="OZH195" s="376"/>
      <c r="OZI195" s="375"/>
      <c r="OZJ195" s="375"/>
      <c r="OZK195" s="375"/>
      <c r="OZL195" s="375"/>
      <c r="OZM195" s="375"/>
      <c r="OZN195" s="375"/>
      <c r="OZO195" s="375"/>
      <c r="OZP195" s="375"/>
      <c r="OZQ195" s="375"/>
      <c r="OZR195" s="375"/>
      <c r="OZS195" s="375"/>
      <c r="OZT195" s="375"/>
      <c r="OZU195" s="375"/>
      <c r="OZV195" s="375"/>
      <c r="OZW195" s="375"/>
      <c r="OZX195" s="375"/>
      <c r="OZY195" s="375"/>
      <c r="OZZ195" s="375"/>
      <c r="PAA195" s="375"/>
      <c r="PAB195" s="375"/>
      <c r="PAC195" s="375"/>
      <c r="PAD195" s="375"/>
      <c r="PAE195" s="375"/>
      <c r="PAF195" s="375"/>
      <c r="PAG195" s="375"/>
      <c r="PAH195" s="375"/>
      <c r="PAI195" s="375"/>
      <c r="PAJ195" s="375"/>
      <c r="PAK195" s="375"/>
      <c r="PAL195" s="375"/>
      <c r="PAM195" s="375"/>
      <c r="PAN195" s="375"/>
      <c r="PAO195" s="375"/>
      <c r="PAP195" s="375"/>
      <c r="PAQ195" s="375"/>
      <c r="PAR195" s="375"/>
      <c r="PAS195" s="375"/>
      <c r="PAT195" s="375"/>
      <c r="PAU195" s="375"/>
      <c r="PAV195" s="375"/>
      <c r="PAW195" s="375"/>
      <c r="PAX195" s="375"/>
      <c r="PAY195" s="375"/>
      <c r="PAZ195" s="375"/>
      <c r="PBA195" s="376"/>
      <c r="PBB195" s="376"/>
      <c r="PBC195" s="376"/>
      <c r="PBD195" s="376"/>
      <c r="PBE195" s="376"/>
      <c r="PBF195" s="376"/>
      <c r="PBG195" s="376"/>
      <c r="PBH195" s="376"/>
      <c r="PBI195" s="376"/>
      <c r="PBJ195" s="376"/>
      <c r="PBK195" s="376"/>
      <c r="PBL195" s="376"/>
      <c r="PBM195" s="376"/>
      <c r="PBN195" s="376"/>
      <c r="PBO195" s="376"/>
      <c r="PBP195" s="376"/>
      <c r="PBQ195" s="376"/>
      <c r="PBR195" s="376"/>
      <c r="PBS195" s="376"/>
      <c r="PBT195" s="376"/>
      <c r="PBU195" s="376"/>
      <c r="PBV195" s="376"/>
      <c r="PBW195" s="376"/>
      <c r="PBX195" s="376"/>
      <c r="PBY195" s="377"/>
      <c r="PBZ195" s="377"/>
      <c r="PCA195" s="377"/>
      <c r="PCB195" s="377"/>
      <c r="PCC195" s="377"/>
      <c r="PCD195" s="376"/>
      <c r="PCE195" s="376"/>
      <c r="PCF195" s="377"/>
      <c r="PCG195" s="377"/>
      <c r="PCH195" s="376"/>
      <c r="PCI195" s="376"/>
      <c r="PCJ195" s="377"/>
      <c r="PCK195" s="377"/>
      <c r="PCL195" s="376"/>
      <c r="PCM195" s="376"/>
      <c r="PCN195" s="376"/>
      <c r="PCO195" s="376"/>
      <c r="PCP195" s="376"/>
      <c r="PCQ195" s="376"/>
      <c r="PCR195" s="376"/>
      <c r="PCS195" s="377"/>
      <c r="PCT195" s="377"/>
      <c r="PCU195" s="376"/>
      <c r="PCV195" s="376"/>
      <c r="PCW195" s="377"/>
      <c r="PCX195" s="377"/>
      <c r="PCY195" s="376"/>
      <c r="PCZ195" s="376"/>
      <c r="PDA195" s="376"/>
      <c r="PDB195" s="376"/>
      <c r="PDC195" s="376"/>
      <c r="PDD195" s="370"/>
      <c r="PDE195" s="396"/>
      <c r="PDF195" s="376"/>
      <c r="PDG195" s="376"/>
      <c r="PDH195" s="376"/>
      <c r="PDI195" s="376"/>
      <c r="PDJ195" s="376"/>
      <c r="PDK195" s="376"/>
      <c r="PDL195" s="376"/>
      <c r="PDM195" s="375"/>
      <c r="PDN195" s="375"/>
      <c r="PDO195" s="375"/>
      <c r="PDP195" s="375"/>
      <c r="PDQ195" s="375"/>
      <c r="PDR195" s="375"/>
      <c r="PDS195" s="375"/>
      <c r="PDT195" s="375"/>
      <c r="PDU195" s="375"/>
      <c r="PDV195" s="375"/>
      <c r="PDW195" s="375"/>
      <c r="PDX195" s="375"/>
      <c r="PDY195" s="375"/>
      <c r="PDZ195" s="375"/>
      <c r="PEA195" s="375"/>
      <c r="PEB195" s="375"/>
      <c r="PEC195" s="375"/>
      <c r="PED195" s="375"/>
      <c r="PEE195" s="375"/>
      <c r="PEF195" s="375"/>
      <c r="PEG195" s="375"/>
      <c r="PEH195" s="375"/>
      <c r="PEI195" s="375"/>
      <c r="PEJ195" s="375"/>
      <c r="PEK195" s="375"/>
      <c r="PEL195" s="375"/>
      <c r="PEM195" s="375"/>
      <c r="PEN195" s="375"/>
      <c r="PEO195" s="375"/>
      <c r="PEP195" s="375"/>
      <c r="PEQ195" s="375"/>
      <c r="PER195" s="375"/>
      <c r="PES195" s="375"/>
      <c r="PET195" s="375"/>
      <c r="PEU195" s="375"/>
      <c r="PEV195" s="375"/>
      <c r="PEW195" s="375"/>
      <c r="PEX195" s="375"/>
      <c r="PEY195" s="375"/>
      <c r="PEZ195" s="375"/>
      <c r="PFA195" s="375"/>
      <c r="PFB195" s="375"/>
      <c r="PFC195" s="375"/>
      <c r="PFD195" s="375"/>
      <c r="PFE195" s="376"/>
      <c r="PFF195" s="376"/>
      <c r="PFG195" s="376"/>
      <c r="PFH195" s="376"/>
      <c r="PFI195" s="376"/>
      <c r="PFJ195" s="376"/>
      <c r="PFK195" s="376"/>
      <c r="PFL195" s="376"/>
      <c r="PFM195" s="376"/>
      <c r="PFN195" s="376"/>
      <c r="PFO195" s="376"/>
      <c r="PFP195" s="376"/>
      <c r="PFQ195" s="376"/>
      <c r="PFR195" s="376"/>
      <c r="PFS195" s="376"/>
      <c r="PFT195" s="376"/>
      <c r="PFU195" s="376"/>
      <c r="PFV195" s="376"/>
      <c r="PFW195" s="376"/>
      <c r="PFX195" s="376"/>
      <c r="PFY195" s="376"/>
      <c r="PFZ195" s="376"/>
      <c r="PGA195" s="376"/>
      <c r="PGB195" s="376"/>
      <c r="PGC195" s="377"/>
      <c r="PGD195" s="377"/>
      <c r="PGE195" s="377"/>
      <c r="PGF195" s="377"/>
      <c r="PGG195" s="377"/>
      <c r="PGH195" s="376"/>
      <c r="PGI195" s="376"/>
      <c r="PGJ195" s="377"/>
      <c r="PGK195" s="377"/>
      <c r="PGL195" s="376"/>
      <c r="PGM195" s="376"/>
      <c r="PGN195" s="377"/>
      <c r="PGO195" s="377"/>
      <c r="PGP195" s="376"/>
      <c r="PGQ195" s="376"/>
      <c r="PGR195" s="376"/>
      <c r="PGS195" s="376"/>
      <c r="PGT195" s="376"/>
      <c r="PGU195" s="376"/>
      <c r="PGV195" s="376"/>
      <c r="PGW195" s="377"/>
      <c r="PGX195" s="377"/>
      <c r="PGY195" s="376"/>
      <c r="PGZ195" s="376"/>
      <c r="PHA195" s="377"/>
      <c r="PHB195" s="377"/>
      <c r="PHC195" s="376"/>
      <c r="PHD195" s="376"/>
      <c r="PHE195" s="376"/>
      <c r="PHF195" s="376"/>
      <c r="PHG195" s="376"/>
      <c r="PHH195" s="370"/>
      <c r="PHI195" s="396"/>
      <c r="PHJ195" s="376"/>
      <c r="PHK195" s="376"/>
      <c r="PHL195" s="376"/>
      <c r="PHM195" s="376"/>
      <c r="PHN195" s="376"/>
      <c r="PHO195" s="376"/>
      <c r="PHP195" s="376"/>
      <c r="PHQ195" s="375"/>
      <c r="PHR195" s="375"/>
      <c r="PHS195" s="375"/>
      <c r="PHT195" s="375"/>
      <c r="PHU195" s="375"/>
      <c r="PHV195" s="375"/>
      <c r="PHW195" s="375"/>
      <c r="PHX195" s="375"/>
      <c r="PHY195" s="375"/>
      <c r="PHZ195" s="375"/>
      <c r="PIA195" s="375"/>
      <c r="PIB195" s="375"/>
      <c r="PIC195" s="375"/>
      <c r="PID195" s="375"/>
      <c r="PIE195" s="375"/>
      <c r="PIF195" s="375"/>
      <c r="PIG195" s="375"/>
      <c r="PIH195" s="375"/>
      <c r="PII195" s="375"/>
      <c r="PIJ195" s="375"/>
      <c r="PIK195" s="375"/>
      <c r="PIL195" s="375"/>
      <c r="PIM195" s="375"/>
      <c r="PIN195" s="375"/>
      <c r="PIO195" s="375"/>
      <c r="PIP195" s="375"/>
      <c r="PIQ195" s="375"/>
      <c r="PIR195" s="375"/>
      <c r="PIS195" s="375"/>
      <c r="PIT195" s="375"/>
      <c r="PIU195" s="375"/>
      <c r="PIV195" s="375"/>
      <c r="PIW195" s="375"/>
      <c r="PIX195" s="375"/>
      <c r="PIY195" s="375"/>
      <c r="PIZ195" s="375"/>
      <c r="PJA195" s="375"/>
      <c r="PJB195" s="375"/>
      <c r="PJC195" s="375"/>
      <c r="PJD195" s="375"/>
      <c r="PJE195" s="375"/>
      <c r="PJF195" s="375"/>
      <c r="PJG195" s="375"/>
      <c r="PJH195" s="375"/>
      <c r="PJI195" s="376"/>
      <c r="PJJ195" s="376"/>
      <c r="PJK195" s="376"/>
      <c r="PJL195" s="376"/>
      <c r="PJM195" s="376"/>
      <c r="PJN195" s="376"/>
      <c r="PJO195" s="376"/>
      <c r="PJP195" s="376"/>
      <c r="PJQ195" s="376"/>
      <c r="PJR195" s="376"/>
      <c r="PJS195" s="376"/>
      <c r="PJT195" s="376"/>
      <c r="PJU195" s="376"/>
      <c r="PJV195" s="376"/>
      <c r="PJW195" s="376"/>
      <c r="PJX195" s="376"/>
      <c r="PJY195" s="376"/>
      <c r="PJZ195" s="376"/>
      <c r="PKA195" s="376"/>
      <c r="PKB195" s="376"/>
      <c r="PKC195" s="376"/>
      <c r="PKD195" s="376"/>
      <c r="PKE195" s="376"/>
      <c r="PKF195" s="376"/>
      <c r="PKG195" s="377"/>
      <c r="PKH195" s="377"/>
      <c r="PKI195" s="377"/>
      <c r="PKJ195" s="377"/>
      <c r="PKK195" s="377"/>
      <c r="PKL195" s="376"/>
      <c r="PKM195" s="376"/>
      <c r="PKN195" s="377"/>
      <c r="PKO195" s="377"/>
      <c r="PKP195" s="376"/>
      <c r="PKQ195" s="376"/>
      <c r="PKR195" s="377"/>
      <c r="PKS195" s="377"/>
      <c r="PKT195" s="376"/>
      <c r="PKU195" s="376"/>
      <c r="PKV195" s="376"/>
      <c r="PKW195" s="376"/>
      <c r="PKX195" s="376"/>
      <c r="PKY195" s="376"/>
      <c r="PKZ195" s="376"/>
      <c r="PLA195" s="377"/>
      <c r="PLB195" s="377"/>
      <c r="PLC195" s="376"/>
      <c r="PLD195" s="376"/>
      <c r="PLE195" s="377"/>
      <c r="PLF195" s="377"/>
      <c r="PLG195" s="376"/>
      <c r="PLH195" s="376"/>
      <c r="PLI195" s="376"/>
      <c r="PLJ195" s="376"/>
      <c r="PLK195" s="376"/>
      <c r="PLL195" s="370"/>
      <c r="PLM195" s="396"/>
      <c r="PLN195" s="376"/>
      <c r="PLO195" s="376"/>
      <c r="PLP195" s="376"/>
      <c r="PLQ195" s="376"/>
      <c r="PLR195" s="376"/>
      <c r="PLS195" s="376"/>
      <c r="PLT195" s="376"/>
      <c r="PLU195" s="375"/>
      <c r="PLV195" s="375"/>
      <c r="PLW195" s="375"/>
      <c r="PLX195" s="375"/>
      <c r="PLY195" s="375"/>
      <c r="PLZ195" s="375"/>
      <c r="PMA195" s="375"/>
      <c r="PMB195" s="375"/>
      <c r="PMC195" s="375"/>
      <c r="PMD195" s="375"/>
      <c r="PME195" s="375"/>
      <c r="PMF195" s="375"/>
      <c r="PMG195" s="375"/>
      <c r="PMH195" s="375"/>
      <c r="PMI195" s="375"/>
      <c r="PMJ195" s="375"/>
      <c r="PMK195" s="375"/>
      <c r="PML195" s="375"/>
      <c r="PMM195" s="375"/>
      <c r="PMN195" s="375"/>
      <c r="PMO195" s="375"/>
      <c r="PMP195" s="375"/>
      <c r="PMQ195" s="375"/>
      <c r="PMR195" s="375"/>
      <c r="PMS195" s="375"/>
      <c r="PMT195" s="375"/>
      <c r="PMU195" s="375"/>
      <c r="PMV195" s="375"/>
      <c r="PMW195" s="375"/>
      <c r="PMX195" s="375"/>
      <c r="PMY195" s="375"/>
      <c r="PMZ195" s="375"/>
      <c r="PNA195" s="375"/>
      <c r="PNB195" s="375"/>
      <c r="PNC195" s="375"/>
      <c r="PND195" s="375"/>
      <c r="PNE195" s="375"/>
      <c r="PNF195" s="375"/>
      <c r="PNG195" s="375"/>
      <c r="PNH195" s="375"/>
      <c r="PNI195" s="375"/>
      <c r="PNJ195" s="375"/>
      <c r="PNK195" s="375"/>
      <c r="PNL195" s="375"/>
      <c r="PNM195" s="376"/>
      <c r="PNN195" s="376"/>
      <c r="PNO195" s="376"/>
      <c r="PNP195" s="376"/>
      <c r="PNQ195" s="376"/>
      <c r="PNR195" s="376"/>
      <c r="PNS195" s="376"/>
      <c r="PNT195" s="376"/>
      <c r="PNU195" s="376"/>
      <c r="PNV195" s="376"/>
      <c r="PNW195" s="376"/>
      <c r="PNX195" s="376"/>
      <c r="PNY195" s="376"/>
      <c r="PNZ195" s="376"/>
      <c r="POA195" s="376"/>
      <c r="POB195" s="376"/>
      <c r="POC195" s="376"/>
      <c r="POD195" s="376"/>
      <c r="POE195" s="376"/>
      <c r="POF195" s="376"/>
      <c r="POG195" s="376"/>
      <c r="POH195" s="376"/>
      <c r="POI195" s="376"/>
      <c r="POJ195" s="376"/>
      <c r="POK195" s="377"/>
      <c r="POL195" s="377"/>
      <c r="POM195" s="377"/>
      <c r="PON195" s="377"/>
      <c r="POO195" s="377"/>
      <c r="POP195" s="376"/>
      <c r="POQ195" s="376"/>
      <c r="POR195" s="377"/>
      <c r="POS195" s="377"/>
      <c r="POT195" s="376"/>
      <c r="POU195" s="376"/>
      <c r="POV195" s="377"/>
      <c r="POW195" s="377"/>
      <c r="POX195" s="376"/>
      <c r="POY195" s="376"/>
      <c r="POZ195" s="376"/>
      <c r="PPA195" s="376"/>
      <c r="PPB195" s="376"/>
      <c r="PPC195" s="376"/>
      <c r="PPD195" s="376"/>
      <c r="PPE195" s="377"/>
      <c r="PPF195" s="377"/>
      <c r="PPG195" s="376"/>
      <c r="PPH195" s="376"/>
      <c r="PPI195" s="377"/>
      <c r="PPJ195" s="377"/>
      <c r="PPK195" s="376"/>
      <c r="PPL195" s="376"/>
      <c r="PPM195" s="376"/>
      <c r="PPN195" s="376"/>
      <c r="PPO195" s="376"/>
      <c r="PPP195" s="370"/>
      <c r="PPQ195" s="396"/>
      <c r="PPR195" s="376"/>
      <c r="PPS195" s="376"/>
      <c r="PPT195" s="376"/>
      <c r="PPU195" s="376"/>
      <c r="PPV195" s="376"/>
      <c r="PPW195" s="376"/>
      <c r="PPX195" s="376"/>
      <c r="PPY195" s="375"/>
      <c r="PPZ195" s="375"/>
      <c r="PQA195" s="375"/>
      <c r="PQB195" s="375"/>
      <c r="PQC195" s="375"/>
      <c r="PQD195" s="375"/>
      <c r="PQE195" s="375"/>
      <c r="PQF195" s="375"/>
      <c r="PQG195" s="375"/>
      <c r="PQH195" s="375"/>
      <c r="PQI195" s="375"/>
      <c r="PQJ195" s="375"/>
      <c r="PQK195" s="375"/>
      <c r="PQL195" s="375"/>
      <c r="PQM195" s="375"/>
      <c r="PQN195" s="375"/>
      <c r="PQO195" s="375"/>
      <c r="PQP195" s="375"/>
      <c r="PQQ195" s="375"/>
      <c r="PQR195" s="375"/>
      <c r="PQS195" s="375"/>
      <c r="PQT195" s="375"/>
      <c r="PQU195" s="375"/>
      <c r="PQV195" s="375"/>
      <c r="PQW195" s="375"/>
      <c r="PQX195" s="375"/>
      <c r="PQY195" s="375"/>
      <c r="PQZ195" s="375"/>
      <c r="PRA195" s="375"/>
      <c r="PRB195" s="375"/>
      <c r="PRC195" s="375"/>
      <c r="PRD195" s="375"/>
      <c r="PRE195" s="375"/>
      <c r="PRF195" s="375"/>
      <c r="PRG195" s="375"/>
      <c r="PRH195" s="375"/>
      <c r="PRI195" s="375"/>
      <c r="PRJ195" s="375"/>
      <c r="PRK195" s="375"/>
      <c r="PRL195" s="375"/>
      <c r="PRM195" s="375"/>
      <c r="PRN195" s="375"/>
      <c r="PRO195" s="375"/>
      <c r="PRP195" s="375"/>
      <c r="PRQ195" s="376"/>
      <c r="PRR195" s="376"/>
      <c r="PRS195" s="376"/>
      <c r="PRT195" s="376"/>
      <c r="PRU195" s="376"/>
      <c r="PRV195" s="376"/>
      <c r="PRW195" s="376"/>
      <c r="PRX195" s="376"/>
      <c r="PRY195" s="376"/>
      <c r="PRZ195" s="376"/>
      <c r="PSA195" s="376"/>
      <c r="PSB195" s="376"/>
      <c r="PSC195" s="376"/>
      <c r="PSD195" s="376"/>
      <c r="PSE195" s="376"/>
      <c r="PSF195" s="376"/>
      <c r="PSG195" s="376"/>
      <c r="PSH195" s="376"/>
      <c r="PSI195" s="376"/>
      <c r="PSJ195" s="376"/>
      <c r="PSK195" s="376"/>
      <c r="PSL195" s="376"/>
      <c r="PSM195" s="376"/>
      <c r="PSN195" s="376"/>
      <c r="PSO195" s="377"/>
      <c r="PSP195" s="377"/>
      <c r="PSQ195" s="377"/>
      <c r="PSR195" s="377"/>
      <c r="PSS195" s="377"/>
      <c r="PST195" s="376"/>
      <c r="PSU195" s="376"/>
      <c r="PSV195" s="377"/>
      <c r="PSW195" s="377"/>
      <c r="PSX195" s="376"/>
      <c r="PSY195" s="376"/>
      <c r="PSZ195" s="377"/>
      <c r="PTA195" s="377"/>
      <c r="PTB195" s="376"/>
      <c r="PTC195" s="376"/>
      <c r="PTD195" s="376"/>
      <c r="PTE195" s="376"/>
      <c r="PTF195" s="376"/>
      <c r="PTG195" s="376"/>
      <c r="PTH195" s="376"/>
      <c r="PTI195" s="377"/>
      <c r="PTJ195" s="377"/>
      <c r="PTK195" s="376"/>
      <c r="PTL195" s="376"/>
      <c r="PTM195" s="377"/>
      <c r="PTN195" s="377"/>
      <c r="PTO195" s="376"/>
      <c r="PTP195" s="376"/>
      <c r="PTQ195" s="376"/>
      <c r="PTR195" s="376"/>
      <c r="PTS195" s="376"/>
      <c r="PTT195" s="370"/>
      <c r="PTU195" s="396"/>
      <c r="PTV195" s="376"/>
      <c r="PTW195" s="376"/>
      <c r="PTX195" s="376"/>
      <c r="PTY195" s="376"/>
      <c r="PTZ195" s="376"/>
      <c r="PUA195" s="376"/>
      <c r="PUB195" s="376"/>
      <c r="PUC195" s="375"/>
      <c r="PUD195" s="375"/>
      <c r="PUE195" s="375"/>
      <c r="PUF195" s="375"/>
      <c r="PUG195" s="375"/>
      <c r="PUH195" s="375"/>
      <c r="PUI195" s="375"/>
      <c r="PUJ195" s="375"/>
      <c r="PUK195" s="375"/>
      <c r="PUL195" s="375"/>
      <c r="PUM195" s="375"/>
      <c r="PUN195" s="375"/>
      <c r="PUO195" s="375"/>
      <c r="PUP195" s="375"/>
      <c r="PUQ195" s="375"/>
      <c r="PUR195" s="375"/>
      <c r="PUS195" s="375"/>
      <c r="PUT195" s="375"/>
      <c r="PUU195" s="375"/>
      <c r="PUV195" s="375"/>
      <c r="PUW195" s="375"/>
      <c r="PUX195" s="375"/>
      <c r="PUY195" s="375"/>
      <c r="PUZ195" s="375"/>
      <c r="PVA195" s="375"/>
      <c r="PVB195" s="375"/>
      <c r="PVC195" s="375"/>
      <c r="PVD195" s="375"/>
      <c r="PVE195" s="375"/>
      <c r="PVF195" s="375"/>
      <c r="PVG195" s="375"/>
      <c r="PVH195" s="375"/>
      <c r="PVI195" s="375"/>
      <c r="PVJ195" s="375"/>
      <c r="PVK195" s="375"/>
      <c r="PVL195" s="375"/>
      <c r="PVM195" s="375"/>
      <c r="PVN195" s="375"/>
      <c r="PVO195" s="375"/>
      <c r="PVP195" s="375"/>
      <c r="PVQ195" s="375"/>
      <c r="PVR195" s="375"/>
      <c r="PVS195" s="375"/>
      <c r="PVT195" s="375"/>
      <c r="PVU195" s="376"/>
      <c r="PVV195" s="376"/>
      <c r="PVW195" s="376"/>
      <c r="PVX195" s="376"/>
      <c r="PVY195" s="376"/>
      <c r="PVZ195" s="376"/>
      <c r="PWA195" s="376"/>
      <c r="PWB195" s="376"/>
      <c r="PWC195" s="376"/>
      <c r="PWD195" s="376"/>
      <c r="PWE195" s="376"/>
      <c r="PWF195" s="376"/>
      <c r="PWG195" s="376"/>
      <c r="PWH195" s="376"/>
      <c r="PWI195" s="376"/>
      <c r="PWJ195" s="376"/>
      <c r="PWK195" s="376"/>
      <c r="PWL195" s="376"/>
      <c r="PWM195" s="376"/>
      <c r="PWN195" s="376"/>
      <c r="PWO195" s="376"/>
      <c r="PWP195" s="376"/>
      <c r="PWQ195" s="376"/>
      <c r="PWR195" s="376"/>
      <c r="PWS195" s="377"/>
      <c r="PWT195" s="377"/>
      <c r="PWU195" s="377"/>
      <c r="PWV195" s="377"/>
      <c r="PWW195" s="377"/>
      <c r="PWX195" s="376"/>
      <c r="PWY195" s="376"/>
      <c r="PWZ195" s="377"/>
      <c r="PXA195" s="377"/>
      <c r="PXB195" s="376"/>
      <c r="PXC195" s="376"/>
      <c r="PXD195" s="377"/>
      <c r="PXE195" s="377"/>
      <c r="PXF195" s="376"/>
      <c r="PXG195" s="376"/>
      <c r="PXH195" s="376"/>
      <c r="PXI195" s="376"/>
      <c r="PXJ195" s="376"/>
      <c r="PXK195" s="376"/>
      <c r="PXL195" s="376"/>
      <c r="PXM195" s="377"/>
      <c r="PXN195" s="377"/>
      <c r="PXO195" s="376"/>
      <c r="PXP195" s="376"/>
      <c r="PXQ195" s="377"/>
      <c r="PXR195" s="377"/>
      <c r="PXS195" s="376"/>
      <c r="PXT195" s="376"/>
      <c r="PXU195" s="376"/>
      <c r="PXV195" s="376"/>
      <c r="PXW195" s="376"/>
      <c r="PXX195" s="370"/>
      <c r="PXY195" s="396"/>
      <c r="PXZ195" s="376"/>
      <c r="PYA195" s="376"/>
      <c r="PYB195" s="376"/>
      <c r="PYC195" s="376"/>
      <c r="PYD195" s="376"/>
      <c r="PYE195" s="376"/>
      <c r="PYF195" s="376"/>
      <c r="PYG195" s="375"/>
      <c r="PYH195" s="375"/>
      <c r="PYI195" s="375"/>
      <c r="PYJ195" s="375"/>
      <c r="PYK195" s="375"/>
      <c r="PYL195" s="375"/>
      <c r="PYM195" s="375"/>
      <c r="PYN195" s="375"/>
      <c r="PYO195" s="375"/>
      <c r="PYP195" s="375"/>
      <c r="PYQ195" s="375"/>
      <c r="PYR195" s="375"/>
      <c r="PYS195" s="375"/>
      <c r="PYT195" s="375"/>
      <c r="PYU195" s="375"/>
      <c r="PYV195" s="375"/>
      <c r="PYW195" s="375"/>
      <c r="PYX195" s="375"/>
      <c r="PYY195" s="375"/>
      <c r="PYZ195" s="375"/>
      <c r="PZA195" s="375"/>
      <c r="PZB195" s="375"/>
      <c r="PZC195" s="375"/>
      <c r="PZD195" s="375"/>
      <c r="PZE195" s="375"/>
      <c r="PZF195" s="375"/>
      <c r="PZG195" s="375"/>
      <c r="PZH195" s="375"/>
      <c r="PZI195" s="375"/>
      <c r="PZJ195" s="375"/>
      <c r="PZK195" s="375"/>
      <c r="PZL195" s="375"/>
      <c r="PZM195" s="375"/>
      <c r="PZN195" s="375"/>
      <c r="PZO195" s="375"/>
      <c r="PZP195" s="375"/>
      <c r="PZQ195" s="375"/>
      <c r="PZR195" s="375"/>
      <c r="PZS195" s="375"/>
      <c r="PZT195" s="375"/>
      <c r="PZU195" s="375"/>
      <c r="PZV195" s="375"/>
      <c r="PZW195" s="375"/>
      <c r="PZX195" s="375"/>
      <c r="PZY195" s="376"/>
      <c r="PZZ195" s="376"/>
      <c r="QAA195" s="376"/>
      <c r="QAB195" s="376"/>
      <c r="QAC195" s="376"/>
      <c r="QAD195" s="376"/>
      <c r="QAE195" s="376"/>
      <c r="QAF195" s="376"/>
      <c r="QAG195" s="376"/>
      <c r="QAH195" s="376"/>
      <c r="QAI195" s="376"/>
      <c r="QAJ195" s="376"/>
      <c r="QAK195" s="376"/>
      <c r="QAL195" s="376"/>
      <c r="QAM195" s="376"/>
      <c r="QAN195" s="376"/>
      <c r="QAO195" s="376"/>
      <c r="QAP195" s="376"/>
      <c r="QAQ195" s="376"/>
      <c r="QAR195" s="376"/>
      <c r="QAS195" s="376"/>
      <c r="QAT195" s="376"/>
      <c r="QAU195" s="376"/>
      <c r="QAV195" s="376"/>
      <c r="QAW195" s="377"/>
      <c r="QAX195" s="377"/>
      <c r="QAY195" s="377"/>
      <c r="QAZ195" s="377"/>
      <c r="QBA195" s="377"/>
      <c r="QBB195" s="376"/>
      <c r="QBC195" s="376"/>
      <c r="QBD195" s="377"/>
      <c r="QBE195" s="377"/>
      <c r="QBF195" s="376"/>
      <c r="QBG195" s="376"/>
      <c r="QBH195" s="377"/>
      <c r="QBI195" s="377"/>
      <c r="QBJ195" s="376"/>
      <c r="QBK195" s="376"/>
      <c r="QBL195" s="376"/>
      <c r="QBM195" s="376"/>
      <c r="QBN195" s="376"/>
      <c r="QBO195" s="376"/>
      <c r="QBP195" s="376"/>
      <c r="QBQ195" s="377"/>
      <c r="QBR195" s="377"/>
      <c r="QBS195" s="376"/>
      <c r="QBT195" s="376"/>
      <c r="QBU195" s="377"/>
      <c r="QBV195" s="377"/>
      <c r="QBW195" s="376"/>
      <c r="QBX195" s="376"/>
      <c r="QBY195" s="376"/>
      <c r="QBZ195" s="376"/>
      <c r="QCA195" s="376"/>
      <c r="QCB195" s="370"/>
      <c r="QCC195" s="396"/>
      <c r="QCD195" s="376"/>
      <c r="QCE195" s="376"/>
      <c r="QCF195" s="376"/>
      <c r="QCG195" s="376"/>
      <c r="QCH195" s="376"/>
      <c r="QCI195" s="376"/>
      <c r="QCJ195" s="376"/>
      <c r="QCK195" s="375"/>
      <c r="QCL195" s="375"/>
      <c r="QCM195" s="375"/>
      <c r="QCN195" s="375"/>
      <c r="QCO195" s="375"/>
      <c r="QCP195" s="375"/>
      <c r="QCQ195" s="375"/>
      <c r="QCR195" s="375"/>
      <c r="QCS195" s="375"/>
      <c r="QCT195" s="375"/>
      <c r="QCU195" s="375"/>
      <c r="QCV195" s="375"/>
      <c r="QCW195" s="375"/>
      <c r="QCX195" s="375"/>
      <c r="QCY195" s="375"/>
      <c r="QCZ195" s="375"/>
      <c r="QDA195" s="375"/>
      <c r="QDB195" s="375"/>
      <c r="QDC195" s="375"/>
      <c r="QDD195" s="375"/>
      <c r="QDE195" s="375"/>
      <c r="QDF195" s="375"/>
      <c r="QDG195" s="375"/>
      <c r="QDH195" s="375"/>
      <c r="QDI195" s="375"/>
      <c r="QDJ195" s="375"/>
      <c r="QDK195" s="375"/>
      <c r="QDL195" s="375"/>
      <c r="QDM195" s="375"/>
      <c r="QDN195" s="375"/>
      <c r="QDO195" s="375"/>
      <c r="QDP195" s="375"/>
      <c r="QDQ195" s="375"/>
      <c r="QDR195" s="375"/>
      <c r="QDS195" s="375"/>
      <c r="QDT195" s="375"/>
      <c r="QDU195" s="375"/>
      <c r="QDV195" s="375"/>
      <c r="QDW195" s="375"/>
      <c r="QDX195" s="375"/>
      <c r="QDY195" s="375"/>
      <c r="QDZ195" s="375"/>
      <c r="QEA195" s="375"/>
      <c r="QEB195" s="375"/>
      <c r="QEC195" s="376"/>
      <c r="QED195" s="376"/>
      <c r="QEE195" s="376"/>
      <c r="QEF195" s="376"/>
      <c r="QEG195" s="376"/>
      <c r="QEH195" s="376"/>
      <c r="QEI195" s="376"/>
      <c r="QEJ195" s="376"/>
      <c r="QEK195" s="376"/>
      <c r="QEL195" s="376"/>
      <c r="QEM195" s="376"/>
      <c r="QEN195" s="376"/>
      <c r="QEO195" s="376"/>
      <c r="QEP195" s="376"/>
      <c r="QEQ195" s="376"/>
      <c r="QER195" s="376"/>
      <c r="QES195" s="376"/>
      <c r="QET195" s="376"/>
      <c r="QEU195" s="376"/>
      <c r="QEV195" s="376"/>
      <c r="QEW195" s="376"/>
      <c r="QEX195" s="376"/>
      <c r="QEY195" s="376"/>
      <c r="QEZ195" s="376"/>
      <c r="QFA195" s="377"/>
      <c r="QFB195" s="377"/>
      <c r="QFC195" s="377"/>
      <c r="QFD195" s="377"/>
      <c r="QFE195" s="377"/>
      <c r="QFF195" s="376"/>
      <c r="QFG195" s="376"/>
      <c r="QFH195" s="377"/>
      <c r="QFI195" s="377"/>
      <c r="QFJ195" s="376"/>
      <c r="QFK195" s="376"/>
      <c r="QFL195" s="377"/>
      <c r="QFM195" s="377"/>
      <c r="QFN195" s="376"/>
      <c r="QFO195" s="376"/>
      <c r="QFP195" s="376"/>
      <c r="QFQ195" s="376"/>
      <c r="QFR195" s="376"/>
      <c r="QFS195" s="376"/>
      <c r="QFT195" s="376"/>
      <c r="QFU195" s="377"/>
      <c r="QFV195" s="377"/>
      <c r="QFW195" s="376"/>
      <c r="QFX195" s="376"/>
      <c r="QFY195" s="377"/>
      <c r="QFZ195" s="377"/>
      <c r="QGA195" s="376"/>
      <c r="QGB195" s="376"/>
      <c r="QGC195" s="376"/>
      <c r="QGD195" s="376"/>
      <c r="QGE195" s="376"/>
      <c r="QGF195" s="370"/>
      <c r="QGG195" s="396"/>
      <c r="QGH195" s="376"/>
      <c r="QGI195" s="376"/>
      <c r="QGJ195" s="376"/>
      <c r="QGK195" s="376"/>
      <c r="QGL195" s="376"/>
      <c r="QGM195" s="376"/>
      <c r="QGN195" s="376"/>
      <c r="QGO195" s="375"/>
      <c r="QGP195" s="375"/>
      <c r="QGQ195" s="375"/>
      <c r="QGR195" s="375"/>
      <c r="QGS195" s="375"/>
      <c r="QGT195" s="375"/>
      <c r="QGU195" s="375"/>
      <c r="QGV195" s="375"/>
      <c r="QGW195" s="375"/>
      <c r="QGX195" s="375"/>
      <c r="QGY195" s="375"/>
      <c r="QGZ195" s="375"/>
      <c r="QHA195" s="375"/>
      <c r="QHB195" s="375"/>
      <c r="QHC195" s="375"/>
      <c r="QHD195" s="375"/>
      <c r="QHE195" s="375"/>
      <c r="QHF195" s="375"/>
      <c r="QHG195" s="375"/>
      <c r="QHH195" s="375"/>
      <c r="QHI195" s="375"/>
      <c r="QHJ195" s="375"/>
      <c r="QHK195" s="375"/>
      <c r="QHL195" s="375"/>
      <c r="QHM195" s="375"/>
      <c r="QHN195" s="375"/>
      <c r="QHO195" s="375"/>
      <c r="QHP195" s="375"/>
      <c r="QHQ195" s="375"/>
      <c r="QHR195" s="375"/>
      <c r="QHS195" s="375"/>
      <c r="QHT195" s="375"/>
      <c r="QHU195" s="375"/>
      <c r="QHV195" s="375"/>
      <c r="QHW195" s="375"/>
      <c r="QHX195" s="375"/>
      <c r="QHY195" s="375"/>
      <c r="QHZ195" s="375"/>
      <c r="QIA195" s="375"/>
      <c r="QIB195" s="375"/>
      <c r="QIC195" s="375"/>
      <c r="QID195" s="375"/>
      <c r="QIE195" s="375"/>
      <c r="QIF195" s="375"/>
      <c r="QIG195" s="376"/>
      <c r="QIH195" s="376"/>
      <c r="QII195" s="376"/>
      <c r="QIJ195" s="376"/>
      <c r="QIK195" s="376"/>
      <c r="QIL195" s="376"/>
      <c r="QIM195" s="376"/>
      <c r="QIN195" s="376"/>
      <c r="QIO195" s="376"/>
      <c r="QIP195" s="376"/>
      <c r="QIQ195" s="376"/>
      <c r="QIR195" s="376"/>
      <c r="QIS195" s="376"/>
      <c r="QIT195" s="376"/>
      <c r="QIU195" s="376"/>
      <c r="QIV195" s="376"/>
      <c r="QIW195" s="376"/>
      <c r="QIX195" s="376"/>
      <c r="QIY195" s="376"/>
      <c r="QIZ195" s="376"/>
      <c r="QJA195" s="376"/>
      <c r="QJB195" s="376"/>
      <c r="QJC195" s="376"/>
      <c r="QJD195" s="376"/>
      <c r="QJE195" s="377"/>
      <c r="QJF195" s="377"/>
      <c r="QJG195" s="377"/>
      <c r="QJH195" s="377"/>
      <c r="QJI195" s="377"/>
      <c r="QJJ195" s="376"/>
      <c r="QJK195" s="376"/>
      <c r="QJL195" s="377"/>
      <c r="QJM195" s="377"/>
      <c r="QJN195" s="376"/>
      <c r="QJO195" s="376"/>
      <c r="QJP195" s="377"/>
      <c r="QJQ195" s="377"/>
      <c r="QJR195" s="376"/>
      <c r="QJS195" s="376"/>
      <c r="QJT195" s="376"/>
      <c r="QJU195" s="376"/>
      <c r="QJV195" s="376"/>
      <c r="QJW195" s="376"/>
      <c r="QJX195" s="376"/>
      <c r="QJY195" s="377"/>
      <c r="QJZ195" s="377"/>
      <c r="QKA195" s="376"/>
      <c r="QKB195" s="376"/>
      <c r="QKC195" s="377"/>
      <c r="QKD195" s="377"/>
      <c r="QKE195" s="376"/>
      <c r="QKF195" s="376"/>
      <c r="QKG195" s="376"/>
      <c r="QKH195" s="376"/>
      <c r="QKI195" s="376"/>
      <c r="QKJ195" s="370"/>
      <c r="QKK195" s="396"/>
      <c r="QKL195" s="376"/>
      <c r="QKM195" s="376"/>
      <c r="QKN195" s="376"/>
      <c r="QKO195" s="376"/>
      <c r="QKP195" s="376"/>
      <c r="QKQ195" s="376"/>
      <c r="QKR195" s="376"/>
      <c r="QKS195" s="375"/>
      <c r="QKT195" s="375"/>
      <c r="QKU195" s="375"/>
      <c r="QKV195" s="375"/>
      <c r="QKW195" s="375"/>
      <c r="QKX195" s="375"/>
      <c r="QKY195" s="375"/>
      <c r="QKZ195" s="375"/>
      <c r="QLA195" s="375"/>
      <c r="QLB195" s="375"/>
      <c r="QLC195" s="375"/>
      <c r="QLD195" s="375"/>
      <c r="QLE195" s="375"/>
      <c r="QLF195" s="375"/>
      <c r="QLG195" s="375"/>
      <c r="QLH195" s="375"/>
      <c r="QLI195" s="375"/>
      <c r="QLJ195" s="375"/>
      <c r="QLK195" s="375"/>
      <c r="QLL195" s="375"/>
      <c r="QLM195" s="375"/>
      <c r="QLN195" s="375"/>
      <c r="QLO195" s="375"/>
      <c r="QLP195" s="375"/>
      <c r="QLQ195" s="375"/>
      <c r="QLR195" s="375"/>
      <c r="QLS195" s="375"/>
      <c r="QLT195" s="375"/>
      <c r="QLU195" s="375"/>
      <c r="QLV195" s="375"/>
      <c r="QLW195" s="375"/>
      <c r="QLX195" s="375"/>
      <c r="QLY195" s="375"/>
      <c r="QLZ195" s="375"/>
      <c r="QMA195" s="375"/>
      <c r="QMB195" s="375"/>
      <c r="QMC195" s="375"/>
      <c r="QMD195" s="375"/>
      <c r="QME195" s="375"/>
      <c r="QMF195" s="375"/>
      <c r="QMG195" s="375"/>
      <c r="QMH195" s="375"/>
      <c r="QMI195" s="375"/>
      <c r="QMJ195" s="375"/>
      <c r="QMK195" s="376"/>
      <c r="QML195" s="376"/>
      <c r="QMM195" s="376"/>
      <c r="QMN195" s="376"/>
      <c r="QMO195" s="376"/>
      <c r="QMP195" s="376"/>
      <c r="QMQ195" s="376"/>
      <c r="QMR195" s="376"/>
      <c r="QMS195" s="376"/>
      <c r="QMT195" s="376"/>
      <c r="QMU195" s="376"/>
      <c r="QMV195" s="376"/>
      <c r="QMW195" s="376"/>
      <c r="QMX195" s="376"/>
      <c r="QMY195" s="376"/>
      <c r="QMZ195" s="376"/>
      <c r="QNA195" s="376"/>
      <c r="QNB195" s="376"/>
      <c r="QNC195" s="376"/>
      <c r="QND195" s="376"/>
      <c r="QNE195" s="376"/>
      <c r="QNF195" s="376"/>
      <c r="QNG195" s="376"/>
      <c r="QNH195" s="376"/>
      <c r="QNI195" s="377"/>
      <c r="QNJ195" s="377"/>
      <c r="QNK195" s="377"/>
      <c r="QNL195" s="377"/>
      <c r="QNM195" s="377"/>
      <c r="QNN195" s="376"/>
      <c r="QNO195" s="376"/>
      <c r="QNP195" s="377"/>
      <c r="QNQ195" s="377"/>
      <c r="QNR195" s="376"/>
      <c r="QNS195" s="376"/>
      <c r="QNT195" s="377"/>
      <c r="QNU195" s="377"/>
      <c r="QNV195" s="376"/>
      <c r="QNW195" s="376"/>
      <c r="QNX195" s="376"/>
      <c r="QNY195" s="376"/>
      <c r="QNZ195" s="376"/>
      <c r="QOA195" s="376"/>
      <c r="QOB195" s="376"/>
      <c r="QOC195" s="377"/>
      <c r="QOD195" s="377"/>
      <c r="QOE195" s="376"/>
      <c r="QOF195" s="376"/>
      <c r="QOG195" s="377"/>
      <c r="QOH195" s="377"/>
      <c r="QOI195" s="376"/>
      <c r="QOJ195" s="376"/>
      <c r="QOK195" s="376"/>
      <c r="QOL195" s="376"/>
      <c r="QOM195" s="376"/>
      <c r="QON195" s="370"/>
      <c r="QOO195" s="396"/>
      <c r="QOP195" s="376"/>
      <c r="QOQ195" s="376"/>
      <c r="QOR195" s="376"/>
      <c r="QOS195" s="376"/>
      <c r="QOT195" s="376"/>
      <c r="QOU195" s="376"/>
      <c r="QOV195" s="376"/>
      <c r="QOW195" s="375"/>
      <c r="QOX195" s="375"/>
      <c r="QOY195" s="375"/>
      <c r="QOZ195" s="375"/>
      <c r="QPA195" s="375"/>
      <c r="QPB195" s="375"/>
      <c r="QPC195" s="375"/>
      <c r="QPD195" s="375"/>
      <c r="QPE195" s="375"/>
      <c r="QPF195" s="375"/>
      <c r="QPG195" s="375"/>
      <c r="QPH195" s="375"/>
      <c r="QPI195" s="375"/>
      <c r="QPJ195" s="375"/>
      <c r="QPK195" s="375"/>
      <c r="QPL195" s="375"/>
      <c r="QPM195" s="375"/>
      <c r="QPN195" s="375"/>
      <c r="QPO195" s="375"/>
      <c r="QPP195" s="375"/>
      <c r="QPQ195" s="375"/>
      <c r="QPR195" s="375"/>
      <c r="QPS195" s="375"/>
      <c r="QPT195" s="375"/>
      <c r="QPU195" s="375"/>
      <c r="QPV195" s="375"/>
      <c r="QPW195" s="375"/>
      <c r="QPX195" s="375"/>
      <c r="QPY195" s="375"/>
      <c r="QPZ195" s="375"/>
      <c r="QQA195" s="375"/>
      <c r="QQB195" s="375"/>
      <c r="QQC195" s="375"/>
      <c r="QQD195" s="375"/>
      <c r="QQE195" s="375"/>
      <c r="QQF195" s="375"/>
      <c r="QQG195" s="375"/>
      <c r="QQH195" s="375"/>
      <c r="QQI195" s="375"/>
      <c r="QQJ195" s="375"/>
      <c r="QQK195" s="375"/>
      <c r="QQL195" s="375"/>
      <c r="QQM195" s="375"/>
      <c r="QQN195" s="375"/>
      <c r="QQO195" s="376"/>
      <c r="QQP195" s="376"/>
      <c r="QQQ195" s="376"/>
      <c r="QQR195" s="376"/>
      <c r="QQS195" s="376"/>
      <c r="QQT195" s="376"/>
      <c r="QQU195" s="376"/>
      <c r="QQV195" s="376"/>
      <c r="QQW195" s="376"/>
      <c r="QQX195" s="376"/>
      <c r="QQY195" s="376"/>
      <c r="QQZ195" s="376"/>
      <c r="QRA195" s="376"/>
      <c r="QRB195" s="376"/>
      <c r="QRC195" s="376"/>
      <c r="QRD195" s="376"/>
      <c r="QRE195" s="376"/>
      <c r="QRF195" s="376"/>
      <c r="QRG195" s="376"/>
      <c r="QRH195" s="376"/>
      <c r="QRI195" s="376"/>
      <c r="QRJ195" s="376"/>
      <c r="QRK195" s="376"/>
      <c r="QRL195" s="376"/>
      <c r="QRM195" s="377"/>
      <c r="QRN195" s="377"/>
      <c r="QRO195" s="377"/>
      <c r="QRP195" s="377"/>
      <c r="QRQ195" s="377"/>
      <c r="QRR195" s="376"/>
      <c r="QRS195" s="376"/>
      <c r="QRT195" s="377"/>
      <c r="QRU195" s="377"/>
      <c r="QRV195" s="376"/>
      <c r="QRW195" s="376"/>
      <c r="QRX195" s="377"/>
      <c r="QRY195" s="377"/>
      <c r="QRZ195" s="376"/>
      <c r="QSA195" s="376"/>
      <c r="QSB195" s="376"/>
      <c r="QSC195" s="376"/>
      <c r="QSD195" s="376"/>
      <c r="QSE195" s="376"/>
      <c r="QSF195" s="376"/>
      <c r="QSG195" s="377"/>
      <c r="QSH195" s="377"/>
      <c r="QSI195" s="376"/>
      <c r="QSJ195" s="376"/>
      <c r="QSK195" s="377"/>
      <c r="QSL195" s="377"/>
      <c r="QSM195" s="376"/>
      <c r="QSN195" s="376"/>
      <c r="QSO195" s="376"/>
      <c r="QSP195" s="376"/>
      <c r="QSQ195" s="376"/>
      <c r="QSR195" s="370"/>
      <c r="QSS195" s="396"/>
      <c r="QST195" s="376"/>
      <c r="QSU195" s="376"/>
      <c r="QSV195" s="376"/>
      <c r="QSW195" s="376"/>
      <c r="QSX195" s="376"/>
      <c r="QSY195" s="376"/>
      <c r="QSZ195" s="376"/>
      <c r="QTA195" s="375"/>
      <c r="QTB195" s="375"/>
      <c r="QTC195" s="375"/>
      <c r="QTD195" s="375"/>
      <c r="QTE195" s="375"/>
      <c r="QTF195" s="375"/>
      <c r="QTG195" s="375"/>
      <c r="QTH195" s="375"/>
      <c r="QTI195" s="375"/>
      <c r="QTJ195" s="375"/>
      <c r="QTK195" s="375"/>
      <c r="QTL195" s="375"/>
      <c r="QTM195" s="375"/>
      <c r="QTN195" s="375"/>
      <c r="QTO195" s="375"/>
      <c r="QTP195" s="375"/>
      <c r="QTQ195" s="375"/>
      <c r="QTR195" s="375"/>
      <c r="QTS195" s="375"/>
      <c r="QTT195" s="375"/>
      <c r="QTU195" s="375"/>
      <c r="QTV195" s="375"/>
      <c r="QTW195" s="375"/>
      <c r="QTX195" s="375"/>
      <c r="QTY195" s="375"/>
      <c r="QTZ195" s="375"/>
      <c r="QUA195" s="375"/>
      <c r="QUB195" s="375"/>
      <c r="QUC195" s="375"/>
      <c r="QUD195" s="375"/>
      <c r="QUE195" s="375"/>
      <c r="QUF195" s="375"/>
      <c r="QUG195" s="375"/>
      <c r="QUH195" s="375"/>
      <c r="QUI195" s="375"/>
      <c r="QUJ195" s="375"/>
      <c r="QUK195" s="375"/>
      <c r="QUL195" s="375"/>
      <c r="QUM195" s="375"/>
      <c r="QUN195" s="375"/>
      <c r="QUO195" s="375"/>
      <c r="QUP195" s="375"/>
      <c r="QUQ195" s="375"/>
      <c r="QUR195" s="375"/>
      <c r="QUS195" s="376"/>
      <c r="QUT195" s="376"/>
      <c r="QUU195" s="376"/>
      <c r="QUV195" s="376"/>
      <c r="QUW195" s="376"/>
      <c r="QUX195" s="376"/>
      <c r="QUY195" s="376"/>
      <c r="QUZ195" s="376"/>
      <c r="QVA195" s="376"/>
      <c r="QVB195" s="376"/>
      <c r="QVC195" s="376"/>
      <c r="QVD195" s="376"/>
      <c r="QVE195" s="376"/>
      <c r="QVF195" s="376"/>
      <c r="QVG195" s="376"/>
      <c r="QVH195" s="376"/>
      <c r="QVI195" s="376"/>
      <c r="QVJ195" s="376"/>
      <c r="QVK195" s="376"/>
      <c r="QVL195" s="376"/>
      <c r="QVM195" s="376"/>
      <c r="QVN195" s="376"/>
      <c r="QVO195" s="376"/>
      <c r="QVP195" s="376"/>
      <c r="QVQ195" s="377"/>
      <c r="QVR195" s="377"/>
      <c r="QVS195" s="377"/>
      <c r="QVT195" s="377"/>
      <c r="QVU195" s="377"/>
      <c r="QVV195" s="376"/>
      <c r="QVW195" s="376"/>
      <c r="QVX195" s="377"/>
      <c r="QVY195" s="377"/>
      <c r="QVZ195" s="376"/>
      <c r="QWA195" s="376"/>
      <c r="QWB195" s="377"/>
      <c r="QWC195" s="377"/>
      <c r="QWD195" s="376"/>
      <c r="QWE195" s="376"/>
      <c r="QWF195" s="376"/>
      <c r="QWG195" s="376"/>
      <c r="QWH195" s="376"/>
      <c r="QWI195" s="376"/>
      <c r="QWJ195" s="376"/>
      <c r="QWK195" s="377"/>
      <c r="QWL195" s="377"/>
      <c r="QWM195" s="376"/>
      <c r="QWN195" s="376"/>
      <c r="QWO195" s="377"/>
      <c r="QWP195" s="377"/>
      <c r="QWQ195" s="376"/>
      <c r="QWR195" s="376"/>
      <c r="QWS195" s="376"/>
      <c r="QWT195" s="376"/>
      <c r="QWU195" s="376"/>
      <c r="QWV195" s="370"/>
      <c r="QWW195" s="396"/>
      <c r="QWX195" s="376"/>
      <c r="QWY195" s="376"/>
      <c r="QWZ195" s="376"/>
      <c r="QXA195" s="376"/>
      <c r="QXB195" s="376"/>
      <c r="QXC195" s="376"/>
      <c r="QXD195" s="376"/>
      <c r="QXE195" s="375"/>
      <c r="QXF195" s="375"/>
      <c r="QXG195" s="375"/>
      <c r="QXH195" s="375"/>
      <c r="QXI195" s="375"/>
      <c r="QXJ195" s="375"/>
      <c r="QXK195" s="375"/>
      <c r="QXL195" s="375"/>
      <c r="QXM195" s="375"/>
      <c r="QXN195" s="375"/>
      <c r="QXO195" s="375"/>
      <c r="QXP195" s="375"/>
      <c r="QXQ195" s="375"/>
      <c r="QXR195" s="375"/>
      <c r="QXS195" s="375"/>
      <c r="QXT195" s="375"/>
      <c r="QXU195" s="375"/>
      <c r="QXV195" s="375"/>
      <c r="QXW195" s="375"/>
      <c r="QXX195" s="375"/>
      <c r="QXY195" s="375"/>
      <c r="QXZ195" s="375"/>
      <c r="QYA195" s="375"/>
      <c r="QYB195" s="375"/>
      <c r="QYC195" s="375"/>
      <c r="QYD195" s="375"/>
      <c r="QYE195" s="375"/>
      <c r="QYF195" s="375"/>
      <c r="QYG195" s="375"/>
      <c r="QYH195" s="375"/>
      <c r="QYI195" s="375"/>
      <c r="QYJ195" s="375"/>
      <c r="QYK195" s="375"/>
      <c r="QYL195" s="375"/>
      <c r="QYM195" s="375"/>
      <c r="QYN195" s="375"/>
      <c r="QYO195" s="375"/>
      <c r="QYP195" s="375"/>
      <c r="QYQ195" s="375"/>
      <c r="QYR195" s="375"/>
      <c r="QYS195" s="375"/>
      <c r="QYT195" s="375"/>
      <c r="QYU195" s="375"/>
      <c r="QYV195" s="375"/>
      <c r="QYW195" s="376"/>
      <c r="QYX195" s="376"/>
      <c r="QYY195" s="376"/>
      <c r="QYZ195" s="376"/>
      <c r="QZA195" s="376"/>
      <c r="QZB195" s="376"/>
      <c r="QZC195" s="376"/>
      <c r="QZD195" s="376"/>
      <c r="QZE195" s="376"/>
      <c r="QZF195" s="376"/>
      <c r="QZG195" s="376"/>
      <c r="QZH195" s="376"/>
      <c r="QZI195" s="376"/>
      <c r="QZJ195" s="376"/>
      <c r="QZK195" s="376"/>
      <c r="QZL195" s="376"/>
      <c r="QZM195" s="376"/>
      <c r="QZN195" s="376"/>
      <c r="QZO195" s="376"/>
      <c r="QZP195" s="376"/>
      <c r="QZQ195" s="376"/>
      <c r="QZR195" s="376"/>
      <c r="QZS195" s="376"/>
      <c r="QZT195" s="376"/>
      <c r="QZU195" s="377"/>
      <c r="QZV195" s="377"/>
      <c r="QZW195" s="377"/>
      <c r="QZX195" s="377"/>
      <c r="QZY195" s="377"/>
      <c r="QZZ195" s="376"/>
      <c r="RAA195" s="376"/>
      <c r="RAB195" s="377"/>
      <c r="RAC195" s="377"/>
      <c r="RAD195" s="376"/>
      <c r="RAE195" s="376"/>
      <c r="RAF195" s="377"/>
      <c r="RAG195" s="377"/>
      <c r="RAH195" s="376"/>
      <c r="RAI195" s="376"/>
      <c r="RAJ195" s="376"/>
      <c r="RAK195" s="376"/>
      <c r="RAL195" s="376"/>
      <c r="RAM195" s="376"/>
      <c r="RAN195" s="376"/>
      <c r="RAO195" s="377"/>
      <c r="RAP195" s="377"/>
      <c r="RAQ195" s="376"/>
      <c r="RAR195" s="376"/>
      <c r="RAS195" s="377"/>
      <c r="RAT195" s="377"/>
      <c r="RAU195" s="376"/>
      <c r="RAV195" s="376"/>
      <c r="RAW195" s="376"/>
      <c r="RAX195" s="376"/>
      <c r="RAY195" s="376"/>
      <c r="RAZ195" s="370"/>
      <c r="RBA195" s="396"/>
      <c r="RBB195" s="376"/>
      <c r="RBC195" s="376"/>
      <c r="RBD195" s="376"/>
      <c r="RBE195" s="376"/>
      <c r="RBF195" s="376"/>
      <c r="RBG195" s="376"/>
      <c r="RBH195" s="376"/>
      <c r="RBI195" s="375"/>
      <c r="RBJ195" s="375"/>
      <c r="RBK195" s="375"/>
      <c r="RBL195" s="375"/>
      <c r="RBM195" s="375"/>
      <c r="RBN195" s="375"/>
      <c r="RBO195" s="375"/>
      <c r="RBP195" s="375"/>
      <c r="RBQ195" s="375"/>
      <c r="RBR195" s="375"/>
      <c r="RBS195" s="375"/>
      <c r="RBT195" s="375"/>
      <c r="RBU195" s="375"/>
      <c r="RBV195" s="375"/>
      <c r="RBW195" s="375"/>
      <c r="RBX195" s="375"/>
      <c r="RBY195" s="375"/>
      <c r="RBZ195" s="375"/>
      <c r="RCA195" s="375"/>
      <c r="RCB195" s="375"/>
      <c r="RCC195" s="375"/>
      <c r="RCD195" s="375"/>
      <c r="RCE195" s="375"/>
      <c r="RCF195" s="375"/>
      <c r="RCG195" s="375"/>
      <c r="RCH195" s="375"/>
      <c r="RCI195" s="375"/>
      <c r="RCJ195" s="375"/>
      <c r="RCK195" s="375"/>
      <c r="RCL195" s="375"/>
      <c r="RCM195" s="375"/>
      <c r="RCN195" s="375"/>
      <c r="RCO195" s="375"/>
      <c r="RCP195" s="375"/>
      <c r="RCQ195" s="375"/>
      <c r="RCR195" s="375"/>
      <c r="RCS195" s="375"/>
      <c r="RCT195" s="375"/>
      <c r="RCU195" s="375"/>
      <c r="RCV195" s="375"/>
      <c r="RCW195" s="375"/>
      <c r="RCX195" s="375"/>
      <c r="RCY195" s="375"/>
      <c r="RCZ195" s="375"/>
      <c r="RDA195" s="376"/>
      <c r="RDB195" s="376"/>
      <c r="RDC195" s="376"/>
      <c r="RDD195" s="376"/>
      <c r="RDE195" s="376"/>
      <c r="RDF195" s="376"/>
      <c r="RDG195" s="376"/>
      <c r="RDH195" s="376"/>
      <c r="RDI195" s="376"/>
      <c r="RDJ195" s="376"/>
      <c r="RDK195" s="376"/>
      <c r="RDL195" s="376"/>
      <c r="RDM195" s="376"/>
      <c r="RDN195" s="376"/>
      <c r="RDO195" s="376"/>
      <c r="RDP195" s="376"/>
      <c r="RDQ195" s="376"/>
      <c r="RDR195" s="376"/>
      <c r="RDS195" s="376"/>
      <c r="RDT195" s="376"/>
      <c r="RDU195" s="376"/>
      <c r="RDV195" s="376"/>
      <c r="RDW195" s="376"/>
    </row>
    <row r="196" spans="1:12295" s="59" customFormat="1" ht="54.75" hidden="1" customHeight="1" x14ac:dyDescent="0.25">
      <c r="B196" s="211"/>
      <c r="C196" s="101" t="s">
        <v>32</v>
      </c>
      <c r="D196" s="176">
        <f t="shared" si="637"/>
        <v>0</v>
      </c>
      <c r="E196" s="176">
        <v>0</v>
      </c>
      <c r="F196" s="176"/>
      <c r="G196" s="176"/>
      <c r="H196" s="871"/>
      <c r="I196" s="239"/>
      <c r="J196" s="176">
        <f>M196-E196</f>
        <v>0</v>
      </c>
      <c r="K196" s="176">
        <f t="shared" si="624"/>
        <v>0</v>
      </c>
      <c r="L196" s="699" t="e">
        <f t="shared" si="628"/>
        <v>#DIV/0!</v>
      </c>
      <c r="M196" s="176"/>
      <c r="N196" s="772" t="e">
        <f t="shared" si="636"/>
        <v>#DIV/0!</v>
      </c>
      <c r="O196" s="627"/>
      <c r="P196" s="687"/>
      <c r="Q196" s="627"/>
      <c r="R196" s="687"/>
      <c r="S196" s="62"/>
      <c r="T196" s="41"/>
      <c r="U196" s="28"/>
      <c r="V196" s="627">
        <f t="shared" si="523"/>
        <v>0</v>
      </c>
      <c r="W196" s="627">
        <f>AA196-E196</f>
        <v>0</v>
      </c>
      <c r="X196" s="292"/>
      <c r="Y196" s="292"/>
      <c r="Z196" s="627">
        <f t="shared" si="521"/>
        <v>0</v>
      </c>
      <c r="AA196" s="627">
        <f>E196</f>
        <v>0</v>
      </c>
      <c r="AB196" s="62"/>
      <c r="AC196" s="28"/>
      <c r="AD196" s="19"/>
      <c r="AE196" s="176">
        <f t="shared" si="638"/>
        <v>0</v>
      </c>
      <c r="AF196" s="699" t="e">
        <f t="shared" si="629"/>
        <v>#DIV/0!</v>
      </c>
      <c r="AG196" s="176">
        <v>0</v>
      </c>
      <c r="AH196" s="699" t="e">
        <f t="shared" si="630"/>
        <v>#DIV/0!</v>
      </c>
      <c r="AI196" s="627"/>
      <c r="AJ196" s="687"/>
      <c r="AK196" s="627"/>
      <c r="AL196" s="687"/>
      <c r="AM196" s="62"/>
      <c r="AN196" s="41"/>
      <c r="AO196" s="28"/>
      <c r="AP196" s="627">
        <f>AT196-AG196</f>
        <v>0</v>
      </c>
      <c r="AQ196" s="687"/>
      <c r="AR196" s="176">
        <f t="shared" si="626"/>
        <v>0</v>
      </c>
      <c r="AS196" s="699" t="e">
        <f t="shared" si="631"/>
        <v>#DIV/0!</v>
      </c>
      <c r="AT196" s="176">
        <v>0</v>
      </c>
      <c r="AU196" s="699" t="e">
        <f t="shared" si="632"/>
        <v>#DIV/0!</v>
      </c>
      <c r="AV196" s="627"/>
      <c r="AW196" s="699" t="e">
        <f t="shared" si="633"/>
        <v>#DIV/0!</v>
      </c>
      <c r="AX196" s="176"/>
      <c r="AY196" s="699" t="e">
        <f t="shared" si="634"/>
        <v>#DIV/0!</v>
      </c>
      <c r="AZ196" s="62"/>
      <c r="BA196" s="699"/>
      <c r="BB196" s="28"/>
      <c r="BC196" s="62"/>
      <c r="BD196" s="28"/>
      <c r="BE196" s="627">
        <f t="shared" si="576"/>
        <v>0</v>
      </c>
      <c r="BF196" s="627">
        <v>0</v>
      </c>
      <c r="BG196" s="627"/>
      <c r="BH196" s="62"/>
      <c r="BI196" s="28"/>
      <c r="BJ196" s="627">
        <f t="shared" ref="BJ196" si="639">BK196+BL196+BM196</f>
        <v>0</v>
      </c>
      <c r="BK196" s="627"/>
      <c r="BL196" s="62"/>
      <c r="BM196" s="28"/>
      <c r="BN196" s="627">
        <f t="shared" si="538"/>
        <v>0</v>
      </c>
      <c r="BO196" s="627">
        <v>0</v>
      </c>
      <c r="BP196" s="627"/>
      <c r="BQ196" s="627"/>
      <c r="BR196" s="62"/>
      <c r="BS196" s="28"/>
      <c r="BT196" s="627"/>
      <c r="BU196" s="627">
        <f t="shared" si="577"/>
        <v>0</v>
      </c>
      <c r="BV196" s="436">
        <v>0</v>
      </c>
      <c r="BW196" s="520"/>
      <c r="BX196" s="436"/>
      <c r="BY196" s="62"/>
      <c r="BZ196" s="28"/>
      <c r="CE196" s="699" t="e">
        <f t="shared" si="635"/>
        <v>#DIV/0!</v>
      </c>
    </row>
    <row r="197" spans="1:12295" s="50" customFormat="1" ht="54" hidden="1" customHeight="1" x14ac:dyDescent="0.25">
      <c r="B197" s="200"/>
      <c r="C197" s="97" t="s">
        <v>421</v>
      </c>
      <c r="D197" s="166">
        <f t="shared" si="637"/>
        <v>0</v>
      </c>
      <c r="E197" s="166">
        <v>0</v>
      </c>
      <c r="F197" s="166"/>
      <c r="G197" s="166"/>
      <c r="H197" s="236"/>
      <c r="I197" s="236"/>
      <c r="J197" s="166">
        <f>M197-E197</f>
        <v>0</v>
      </c>
      <c r="K197" s="166">
        <f t="shared" si="624"/>
        <v>0</v>
      </c>
      <c r="L197" s="699" t="e">
        <f t="shared" si="628"/>
        <v>#DIV/0!</v>
      </c>
      <c r="M197" s="166"/>
      <c r="N197" s="772" t="e">
        <f t="shared" si="636"/>
        <v>#DIV/0!</v>
      </c>
      <c r="O197" s="626"/>
      <c r="P197" s="687"/>
      <c r="Q197" s="626"/>
      <c r="R197" s="687"/>
      <c r="S197" s="31"/>
      <c r="T197" s="31"/>
      <c r="U197" s="31"/>
      <c r="V197" s="626">
        <f t="shared" si="523"/>
        <v>0</v>
      </c>
      <c r="W197" s="626">
        <v>0</v>
      </c>
      <c r="X197" s="31"/>
      <c r="Y197" s="31"/>
      <c r="Z197" s="626">
        <f t="shared" si="521"/>
        <v>0</v>
      </c>
      <c r="AA197" s="626">
        <f>E197</f>
        <v>0</v>
      </c>
      <c r="AB197" s="31"/>
      <c r="AC197" s="31"/>
      <c r="AD197" s="31"/>
      <c r="AE197" s="166">
        <f t="shared" si="638"/>
        <v>0</v>
      </c>
      <c r="AF197" s="699" t="e">
        <f t="shared" si="629"/>
        <v>#DIV/0!</v>
      </c>
      <c r="AG197" s="166">
        <v>0</v>
      </c>
      <c r="AH197" s="699" t="e">
        <f t="shared" si="630"/>
        <v>#DIV/0!</v>
      </c>
      <c r="AI197" s="626"/>
      <c r="AJ197" s="687"/>
      <c r="AK197" s="626"/>
      <c r="AL197" s="687"/>
      <c r="AM197" s="31"/>
      <c r="AN197" s="31"/>
      <c r="AO197" s="31"/>
      <c r="AP197" s="626">
        <f>AT197-AG197</f>
        <v>0</v>
      </c>
      <c r="AQ197" s="687"/>
      <c r="AR197" s="166">
        <f t="shared" si="626"/>
        <v>0</v>
      </c>
      <c r="AS197" s="699" t="e">
        <f t="shared" si="631"/>
        <v>#DIV/0!</v>
      </c>
      <c r="AT197" s="166">
        <v>0</v>
      </c>
      <c r="AU197" s="699" t="e">
        <f t="shared" si="632"/>
        <v>#DIV/0!</v>
      </c>
      <c r="AV197" s="626"/>
      <c r="AW197" s="699" t="e">
        <f t="shared" si="633"/>
        <v>#DIV/0!</v>
      </c>
      <c r="AX197" s="166"/>
      <c r="AY197" s="699" t="e">
        <f t="shared" si="634"/>
        <v>#DIV/0!</v>
      </c>
      <c r="AZ197" s="31"/>
      <c r="BA197" s="699"/>
      <c r="BB197" s="31"/>
      <c r="BC197" s="31"/>
      <c r="BD197" s="31"/>
      <c r="BE197" s="626">
        <f t="shared" si="576"/>
        <v>0</v>
      </c>
      <c r="BF197" s="626">
        <v>0</v>
      </c>
      <c r="BG197" s="626"/>
      <c r="BH197" s="31"/>
      <c r="BI197" s="31"/>
      <c r="BJ197" s="626">
        <f>BK197</f>
        <v>0</v>
      </c>
      <c r="BK197" s="626">
        <f>BO197-BF197</f>
        <v>0</v>
      </c>
      <c r="BL197" s="31"/>
      <c r="BM197" s="31"/>
      <c r="BN197" s="626">
        <f t="shared" si="538"/>
        <v>0</v>
      </c>
      <c r="BO197" s="626">
        <v>0</v>
      </c>
      <c r="BP197" s="626"/>
      <c r="BQ197" s="626"/>
      <c r="BR197" s="31"/>
      <c r="BS197" s="31"/>
      <c r="BT197" s="626"/>
      <c r="BU197" s="626">
        <f t="shared" si="577"/>
        <v>0</v>
      </c>
      <c r="BV197" s="435">
        <v>0</v>
      </c>
      <c r="BW197" s="522"/>
      <c r="BX197" s="435"/>
      <c r="BY197" s="31"/>
      <c r="BZ197" s="31"/>
      <c r="CE197" s="699" t="e">
        <f t="shared" si="635"/>
        <v>#DIV/0!</v>
      </c>
    </row>
    <row r="198" spans="1:12295" s="151" customFormat="1" ht="132.75" hidden="1" customHeight="1" x14ac:dyDescent="0.25">
      <c r="B198" s="203" t="s">
        <v>74</v>
      </c>
      <c r="C198" s="99" t="s">
        <v>213</v>
      </c>
      <c r="D198" s="166">
        <f t="shared" si="637"/>
        <v>0</v>
      </c>
      <c r="E198" s="168">
        <f>E199</f>
        <v>0</v>
      </c>
      <c r="F198" s="168"/>
      <c r="G198" s="168">
        <f>G199</f>
        <v>0</v>
      </c>
      <c r="H198" s="168">
        <f t="shared" ref="H198:I198" si="640">H199</f>
        <v>0</v>
      </c>
      <c r="I198" s="168" t="e">
        <f t="shared" si="640"/>
        <v>#REF!</v>
      </c>
      <c r="J198" s="166">
        <f t="shared" ref="J198:J206" si="641">M198-E198</f>
        <v>0</v>
      </c>
      <c r="K198" s="166">
        <f t="shared" si="624"/>
        <v>0</v>
      </c>
      <c r="L198" s="699" t="e">
        <f t="shared" si="628"/>
        <v>#DIV/0!</v>
      </c>
      <c r="M198" s="168">
        <f>M199</f>
        <v>0</v>
      </c>
      <c r="N198" s="772" t="e">
        <f t="shared" si="636"/>
        <v>#DIV/0!</v>
      </c>
      <c r="O198" s="632"/>
      <c r="P198" s="687"/>
      <c r="Q198" s="632">
        <f>Q199</f>
        <v>0</v>
      </c>
      <c r="R198" s="687"/>
      <c r="S198" s="632">
        <f t="shared" ref="S198:U198" si="642">S199</f>
        <v>0</v>
      </c>
      <c r="T198" s="687"/>
      <c r="U198" s="632" t="e">
        <f t="shared" si="642"/>
        <v>#REF!</v>
      </c>
      <c r="V198" s="632" t="e">
        <f>W198+X198+Y198</f>
        <v>#REF!</v>
      </c>
      <c r="W198" s="632" t="e">
        <f>W199+W200</f>
        <v>#REF!</v>
      </c>
      <c r="X198" s="89"/>
      <c r="Y198" s="89"/>
      <c r="Z198" s="632" t="e">
        <f>AA198+AB198+AC198</f>
        <v>#REF!</v>
      </c>
      <c r="AA198" s="632" t="e">
        <f>AA199+AA200</f>
        <v>#REF!</v>
      </c>
      <c r="AB198" s="89"/>
      <c r="AC198" s="89"/>
      <c r="AD198" s="19"/>
      <c r="AE198" s="166" t="e">
        <f>AG198+AM198+AO198+AK198</f>
        <v>#REF!</v>
      </c>
      <c r="AF198" s="699" t="e">
        <f t="shared" si="629"/>
        <v>#REF!</v>
      </c>
      <c r="AG198" s="168">
        <f>AG199</f>
        <v>0</v>
      </c>
      <c r="AH198" s="699" t="e">
        <f t="shared" si="630"/>
        <v>#DIV/0!</v>
      </c>
      <c r="AI198" s="632"/>
      <c r="AJ198" s="687"/>
      <c r="AK198" s="632">
        <f>AK199</f>
        <v>0</v>
      </c>
      <c r="AL198" s="687"/>
      <c r="AM198" s="632">
        <f t="shared" ref="AM198" si="643">AM199</f>
        <v>0</v>
      </c>
      <c r="AN198" s="687"/>
      <c r="AO198" s="632" t="e">
        <f t="shared" ref="AO198" si="644">AO199</f>
        <v>#REF!</v>
      </c>
      <c r="AP198" s="632"/>
      <c r="AQ198" s="687"/>
      <c r="AR198" s="168" t="e">
        <f>AT198+AZ198+BB198+AX198</f>
        <v>#REF!</v>
      </c>
      <c r="AS198" s="699" t="e">
        <f t="shared" si="631"/>
        <v>#REF!</v>
      </c>
      <c r="AT198" s="168">
        <f>AT199</f>
        <v>0</v>
      </c>
      <c r="AU198" s="699" t="e">
        <f t="shared" si="632"/>
        <v>#DIV/0!</v>
      </c>
      <c r="AV198" s="632"/>
      <c r="AW198" s="699" t="e">
        <f t="shared" si="633"/>
        <v>#DIV/0!</v>
      </c>
      <c r="AX198" s="168">
        <f>AX199</f>
        <v>0</v>
      </c>
      <c r="AY198" s="699" t="e">
        <f t="shared" si="634"/>
        <v>#DIV/0!</v>
      </c>
      <c r="AZ198" s="632">
        <f t="shared" ref="AZ198:BB198" si="645">AZ199</f>
        <v>0</v>
      </c>
      <c r="BA198" s="699"/>
      <c r="BB198" s="632" t="e">
        <f t="shared" si="645"/>
        <v>#REF!</v>
      </c>
      <c r="BC198" s="89"/>
      <c r="BD198" s="89"/>
      <c r="BE198" s="632" t="e">
        <f>BF198+BH198+BI198+BG198</f>
        <v>#REF!</v>
      </c>
      <c r="BF198" s="632">
        <f>BF199</f>
        <v>0</v>
      </c>
      <c r="BG198" s="632">
        <f>BG199</f>
        <v>0</v>
      </c>
      <c r="BH198" s="632">
        <f t="shared" ref="BH198" si="646">BH199</f>
        <v>0</v>
      </c>
      <c r="BI198" s="632" t="e">
        <f t="shared" ref="BI198" si="647">BI199</f>
        <v>#REF!</v>
      </c>
      <c r="BJ198" s="632" t="e">
        <f>BK198+BL198+BM198</f>
        <v>#REF!</v>
      </c>
      <c r="BK198" s="632" t="e">
        <f>BK199+BK200</f>
        <v>#REF!</v>
      </c>
      <c r="BL198" s="89"/>
      <c r="BM198" s="89"/>
      <c r="BN198" s="632" t="e">
        <f>BO198+BR198+BS198</f>
        <v>#REF!</v>
      </c>
      <c r="BO198" s="632" t="e">
        <f>BO199+BO200</f>
        <v>#REF!</v>
      </c>
      <c r="BP198" s="632"/>
      <c r="BQ198" s="632"/>
      <c r="BR198" s="89"/>
      <c r="BS198" s="89"/>
      <c r="BT198" s="632"/>
      <c r="BU198" s="632" t="e">
        <f>BV198+BY198+BZ198+BX198</f>
        <v>#REF!</v>
      </c>
      <c r="BV198" s="439">
        <f>BV199</f>
        <v>0</v>
      </c>
      <c r="BW198" s="515"/>
      <c r="BX198" s="439">
        <f>BX199</f>
        <v>0</v>
      </c>
      <c r="BY198" s="439">
        <f t="shared" ref="BY198:BZ198" si="648">BY199</f>
        <v>0</v>
      </c>
      <c r="BZ198" s="439" t="e">
        <f t="shared" si="648"/>
        <v>#REF!</v>
      </c>
      <c r="CE198" s="699" t="e">
        <f t="shared" si="635"/>
        <v>#REF!</v>
      </c>
    </row>
    <row r="199" spans="1:12295" s="20" customFormat="1" ht="41.25" hidden="1" customHeight="1" x14ac:dyDescent="0.25">
      <c r="B199" s="200"/>
      <c r="C199" s="97" t="s">
        <v>394</v>
      </c>
      <c r="D199" s="166">
        <f t="shared" si="637"/>
        <v>0</v>
      </c>
      <c r="E199" s="185">
        <v>0</v>
      </c>
      <c r="F199" s="185"/>
      <c r="G199" s="185">
        <f>G202</f>
        <v>0</v>
      </c>
      <c r="H199" s="185">
        <f>H202</f>
        <v>0</v>
      </c>
      <c r="I199" s="185" t="e">
        <f>I202</f>
        <v>#REF!</v>
      </c>
      <c r="J199" s="166">
        <f t="shared" si="641"/>
        <v>0</v>
      </c>
      <c r="K199" s="166">
        <f t="shared" si="624"/>
        <v>0</v>
      </c>
      <c r="L199" s="699" t="e">
        <f t="shared" si="628"/>
        <v>#DIV/0!</v>
      </c>
      <c r="M199" s="185">
        <v>0</v>
      </c>
      <c r="N199" s="772" t="e">
        <f t="shared" si="636"/>
        <v>#DIV/0!</v>
      </c>
      <c r="O199" s="98"/>
      <c r="P199" s="98"/>
      <c r="Q199" s="98">
        <f>Q202</f>
        <v>0</v>
      </c>
      <c r="R199" s="98"/>
      <c r="S199" s="98">
        <f>S202</f>
        <v>0</v>
      </c>
      <c r="T199" s="98"/>
      <c r="U199" s="98" t="e">
        <f>U202</f>
        <v>#REF!</v>
      </c>
      <c r="V199" s="98" t="e">
        <f>W199+X199+Y199</f>
        <v>#REF!</v>
      </c>
      <c r="W199" s="98" t="e">
        <f>W203+W213+W220</f>
        <v>#REF!</v>
      </c>
      <c r="X199" s="98"/>
      <c r="Y199" s="98"/>
      <c r="Z199" s="98" t="e">
        <f>AA199+AB199+AC199</f>
        <v>#REF!</v>
      </c>
      <c r="AA199" s="98" t="e">
        <f>AA203+AA213+AA220</f>
        <v>#REF!</v>
      </c>
      <c r="AB199" s="98"/>
      <c r="AC199" s="98"/>
      <c r="AD199" s="98"/>
      <c r="AE199" s="166" t="e">
        <f>AG199+AK199+AM199+AO199</f>
        <v>#REF!</v>
      </c>
      <c r="AF199" s="699" t="e">
        <f t="shared" si="629"/>
        <v>#REF!</v>
      </c>
      <c r="AG199" s="185">
        <f>AG202</f>
        <v>0</v>
      </c>
      <c r="AH199" s="699" t="e">
        <f t="shared" si="630"/>
        <v>#DIV/0!</v>
      </c>
      <c r="AI199" s="98"/>
      <c r="AJ199" s="98"/>
      <c r="AK199" s="98">
        <f>AK202</f>
        <v>0</v>
      </c>
      <c r="AL199" s="98"/>
      <c r="AM199" s="98">
        <f>AM202</f>
        <v>0</v>
      </c>
      <c r="AN199" s="98"/>
      <c r="AO199" s="98" t="e">
        <f>AO202</f>
        <v>#REF!</v>
      </c>
      <c r="AP199" s="98"/>
      <c r="AQ199" s="98"/>
      <c r="AR199" s="185" t="e">
        <f>AT199+AX199+AZ199+BB199</f>
        <v>#REF!</v>
      </c>
      <c r="AS199" s="699" t="e">
        <f t="shared" si="631"/>
        <v>#REF!</v>
      </c>
      <c r="AT199" s="185">
        <f>AT202</f>
        <v>0</v>
      </c>
      <c r="AU199" s="699" t="e">
        <f t="shared" si="632"/>
        <v>#DIV/0!</v>
      </c>
      <c r="AV199" s="98"/>
      <c r="AW199" s="699" t="e">
        <f t="shared" si="633"/>
        <v>#DIV/0!</v>
      </c>
      <c r="AX199" s="185">
        <f>AX202</f>
        <v>0</v>
      </c>
      <c r="AY199" s="699" t="e">
        <f t="shared" si="634"/>
        <v>#DIV/0!</v>
      </c>
      <c r="AZ199" s="98">
        <f>AZ202</f>
        <v>0</v>
      </c>
      <c r="BA199" s="699"/>
      <c r="BB199" s="98" t="e">
        <f>BB202</f>
        <v>#REF!</v>
      </c>
      <c r="BC199" s="98"/>
      <c r="BD199" s="98"/>
      <c r="BE199" s="98" t="e">
        <f>BF199+BG199+BH199+BI199</f>
        <v>#REF!</v>
      </c>
      <c r="BF199" s="98">
        <f>BF202</f>
        <v>0</v>
      </c>
      <c r="BG199" s="98">
        <f>BG202</f>
        <v>0</v>
      </c>
      <c r="BH199" s="98">
        <f>BH202</f>
        <v>0</v>
      </c>
      <c r="BI199" s="98" t="e">
        <f>BI202</f>
        <v>#REF!</v>
      </c>
      <c r="BJ199" s="98" t="e">
        <f>BK199+BL199+BM199</f>
        <v>#REF!</v>
      </c>
      <c r="BK199" s="98" t="e">
        <f>BK203+BK213+BK220+BK231+BK234+#REF!+#REF!+#REF!+#REF!</f>
        <v>#REF!</v>
      </c>
      <c r="BL199" s="98" t="e">
        <f>BL203+BL213+BL220+BL231+BL234+#REF!+#REF!+#REF!+#REF!</f>
        <v>#REF!</v>
      </c>
      <c r="BM199" s="98" t="e">
        <f>BM203+BM213+BM220+BM231+BM234+#REF!+#REF!+#REF!+#REF!</f>
        <v>#REF!</v>
      </c>
      <c r="BN199" s="98" t="e">
        <f>BO199+BR199+BS199</f>
        <v>#REF!</v>
      </c>
      <c r="BO199" s="98" t="e">
        <f>BO203+BO213+BO220+BO231+BO234+#REF!+#REF!+#REF!+#REF!</f>
        <v>#REF!</v>
      </c>
      <c r="BP199" s="98"/>
      <c r="BQ199" s="98"/>
      <c r="BR199" s="98" t="e">
        <f>BR203+BR213+BR220+BR231+BR234+#REF!+#REF!+#REF!+#REF!</f>
        <v>#REF!</v>
      </c>
      <c r="BS199" s="98" t="e">
        <f>BS203+BS213+BS220+BS231+BS234+#REF!+#REF!+#REF!+#REF!</f>
        <v>#REF!</v>
      </c>
      <c r="BT199" s="98"/>
      <c r="BU199" s="98" t="e">
        <f>BV199+BX199+BY199+BZ199</f>
        <v>#REF!</v>
      </c>
      <c r="BV199" s="98">
        <f>BV202</f>
        <v>0</v>
      </c>
      <c r="BW199" s="98"/>
      <c r="BX199" s="98">
        <f>BX202</f>
        <v>0</v>
      </c>
      <c r="BY199" s="98">
        <f>BY202</f>
        <v>0</v>
      </c>
      <c r="BZ199" s="98" t="e">
        <f>BZ202</f>
        <v>#REF!</v>
      </c>
      <c r="CE199" s="699" t="e">
        <f t="shared" si="635"/>
        <v>#REF!</v>
      </c>
    </row>
    <row r="200" spans="1:12295" s="150" customFormat="1" ht="67.5" hidden="1" customHeight="1" x14ac:dyDescent="0.25">
      <c r="B200" s="210"/>
      <c r="C200" s="101" t="s">
        <v>32</v>
      </c>
      <c r="D200" s="166" t="e">
        <f t="shared" si="637"/>
        <v>#REF!</v>
      </c>
      <c r="E200" s="176" t="e">
        <f>#REF!+E204</f>
        <v>#REF!</v>
      </c>
      <c r="F200" s="176"/>
      <c r="G200" s="176" t="e">
        <f>#REF!+G204</f>
        <v>#REF!</v>
      </c>
      <c r="H200" s="176" t="e">
        <f>#REF!+H204</f>
        <v>#REF!</v>
      </c>
      <c r="I200" s="176" t="e">
        <f>#REF!+I204</f>
        <v>#REF!</v>
      </c>
      <c r="J200" s="166" t="e">
        <f t="shared" si="641"/>
        <v>#REF!</v>
      </c>
      <c r="K200" s="166" t="e">
        <f t="shared" si="624"/>
        <v>#REF!</v>
      </c>
      <c r="L200" s="699" t="e">
        <f t="shared" si="628"/>
        <v>#REF!</v>
      </c>
      <c r="M200" s="176" t="e">
        <f>#REF!+M204</f>
        <v>#REF!</v>
      </c>
      <c r="N200" s="772" t="e">
        <f t="shared" si="636"/>
        <v>#REF!</v>
      </c>
      <c r="O200" s="627"/>
      <c r="P200" s="687"/>
      <c r="Q200" s="627" t="e">
        <f>#REF!+Q204</f>
        <v>#REF!</v>
      </c>
      <c r="R200" s="687"/>
      <c r="S200" s="627" t="e">
        <f>#REF!+S204</f>
        <v>#REF!</v>
      </c>
      <c r="T200" s="687"/>
      <c r="U200" s="627" t="e">
        <f>#REF!+U204</f>
        <v>#REF!</v>
      </c>
      <c r="V200" s="627" t="e">
        <f>#REF!+V204</f>
        <v>#REF!</v>
      </c>
      <c r="W200" s="627" t="e">
        <f>#REF!+W204</f>
        <v>#REF!</v>
      </c>
      <c r="X200" s="627" t="e">
        <f>#REF!+X204</f>
        <v>#REF!</v>
      </c>
      <c r="Y200" s="627" t="e">
        <f>#REF!+Y204</f>
        <v>#REF!</v>
      </c>
      <c r="Z200" s="627" t="e">
        <f>#REF!+Z204</f>
        <v>#REF!</v>
      </c>
      <c r="AA200" s="627" t="e">
        <f>#REF!+AA204</f>
        <v>#REF!</v>
      </c>
      <c r="AB200" s="627" t="e">
        <f>#REF!+AB204</f>
        <v>#REF!</v>
      </c>
      <c r="AC200" s="627" t="e">
        <f>#REF!+AC204</f>
        <v>#REF!</v>
      </c>
      <c r="AD200" s="687"/>
      <c r="AE200" s="166" t="e">
        <f>AG200+AK200+AM200+AO200</f>
        <v>#REF!</v>
      </c>
      <c r="AF200" s="699" t="e">
        <f t="shared" si="629"/>
        <v>#REF!</v>
      </c>
      <c r="AG200" s="176" t="e">
        <f>#REF!+AG204</f>
        <v>#REF!</v>
      </c>
      <c r="AH200" s="699" t="e">
        <f t="shared" si="630"/>
        <v>#REF!</v>
      </c>
      <c r="AI200" s="627"/>
      <c r="AJ200" s="687"/>
      <c r="AK200" s="627" t="e">
        <f>#REF!+AK204</f>
        <v>#REF!</v>
      </c>
      <c r="AL200" s="687"/>
      <c r="AM200" s="627" t="e">
        <f>#REF!+AM204</f>
        <v>#REF!</v>
      </c>
      <c r="AN200" s="687"/>
      <c r="AO200" s="627" t="e">
        <f>#REF!+AO204</f>
        <v>#REF!</v>
      </c>
      <c r="AP200" s="627"/>
      <c r="AQ200" s="687"/>
      <c r="AR200" s="176" t="e">
        <f>AT200+AX200+AZ200+BB200</f>
        <v>#REF!</v>
      </c>
      <c r="AS200" s="699" t="e">
        <f t="shared" si="631"/>
        <v>#REF!</v>
      </c>
      <c r="AT200" s="176" t="e">
        <f>#REF!+AT204</f>
        <v>#REF!</v>
      </c>
      <c r="AU200" s="699" t="e">
        <f t="shared" si="632"/>
        <v>#REF!</v>
      </c>
      <c r="AV200" s="627"/>
      <c r="AW200" s="699" t="e">
        <f t="shared" si="633"/>
        <v>#DIV/0!</v>
      </c>
      <c r="AX200" s="176" t="e">
        <f>#REF!+AX204</f>
        <v>#REF!</v>
      </c>
      <c r="AY200" s="699" t="e">
        <f t="shared" si="634"/>
        <v>#REF!</v>
      </c>
      <c r="AZ200" s="627" t="e">
        <f>#REF!+AZ204</f>
        <v>#REF!</v>
      </c>
      <c r="BA200" s="699"/>
      <c r="BB200" s="627" t="e">
        <f>#REF!+BB204</f>
        <v>#REF!</v>
      </c>
      <c r="BC200" s="279"/>
      <c r="BD200" s="279"/>
      <c r="BE200" s="627" t="e">
        <f>BF200+BG200+BH200+BI200</f>
        <v>#REF!</v>
      </c>
      <c r="BF200" s="627" t="e">
        <f>#REF!+BF204</f>
        <v>#REF!</v>
      </c>
      <c r="BG200" s="627" t="e">
        <f>#REF!+BG204</f>
        <v>#REF!</v>
      </c>
      <c r="BH200" s="627" t="e">
        <f>#REF!+BH204</f>
        <v>#REF!</v>
      </c>
      <c r="BI200" s="627" t="e">
        <f>#REF!+BI204</f>
        <v>#REF!</v>
      </c>
      <c r="BJ200" s="627" t="e">
        <f>BK200+BL200+BM200</f>
        <v>#REF!</v>
      </c>
      <c r="BK200" s="627" t="e">
        <f>#REF!+BK212+BK216+BK219+BK230+BK233+#REF!+#REF!+#REF!+#REF!</f>
        <v>#REF!</v>
      </c>
      <c r="BL200" s="627" t="e">
        <f>#REF!+BL212+BL216+BL219+BL230+BL233+#REF!+#REF!+#REF!+#REF!</f>
        <v>#REF!</v>
      </c>
      <c r="BM200" s="627" t="e">
        <f>#REF!+BM212+BM216+BM219+BM230+BM233+#REF!+#REF!+#REF!+#REF!</f>
        <v>#REF!</v>
      </c>
      <c r="BN200" s="627" t="e">
        <f>BO200+BR200+BS200</f>
        <v>#REF!</v>
      </c>
      <c r="BO200" s="627" t="e">
        <f>#REF!+BO212+BO216+BO219+BO230+BO233+#REF!+#REF!+#REF!+#REF!</f>
        <v>#REF!</v>
      </c>
      <c r="BP200" s="627"/>
      <c r="BQ200" s="627"/>
      <c r="BR200" s="627" t="e">
        <f>#REF!+BR212+BR216+BR219+BR230+BR233+#REF!+#REF!+#REF!+#REF!</f>
        <v>#REF!</v>
      </c>
      <c r="BS200" s="627" t="e">
        <f>#REF!+BS212+BS216+BS219+BS230+BS233+#REF!+#REF!+#REF!+#REF!</f>
        <v>#REF!</v>
      </c>
      <c r="BT200" s="627"/>
      <c r="BU200" s="627" t="e">
        <f>BV200+BX200+BY200+BZ200</f>
        <v>#REF!</v>
      </c>
      <c r="BV200" s="436" t="e">
        <f>#REF!+BV204</f>
        <v>#REF!</v>
      </c>
      <c r="BW200" s="520"/>
      <c r="BX200" s="436" t="e">
        <f>#REF!+BX204</f>
        <v>#REF!</v>
      </c>
      <c r="BY200" s="436" t="e">
        <f>#REF!+BY204</f>
        <v>#REF!</v>
      </c>
      <c r="BZ200" s="436" t="e">
        <f>#REF!+BZ204</f>
        <v>#REF!</v>
      </c>
      <c r="CE200" s="699" t="e">
        <f t="shared" si="635"/>
        <v>#REF!</v>
      </c>
    </row>
    <row r="201" spans="1:12295" s="50" customFormat="1" ht="144.75" hidden="1" customHeight="1" x14ac:dyDescent="0.25">
      <c r="B201" s="200"/>
      <c r="C201" s="99" t="s">
        <v>213</v>
      </c>
      <c r="D201" s="166">
        <f t="shared" si="637"/>
        <v>174786.89406707394</v>
      </c>
      <c r="E201" s="168">
        <f>E202</f>
        <v>174786.89406707394</v>
      </c>
      <c r="F201" s="168"/>
      <c r="G201" s="168">
        <f>G202</f>
        <v>0</v>
      </c>
      <c r="H201" s="236"/>
      <c r="I201" s="236"/>
      <c r="J201" s="166">
        <f t="shared" si="641"/>
        <v>0</v>
      </c>
      <c r="K201" s="166">
        <f t="shared" si="624"/>
        <v>174786.89406707394</v>
      </c>
      <c r="L201" s="699">
        <f t="shared" si="628"/>
        <v>1</v>
      </c>
      <c r="M201" s="168">
        <f>M202</f>
        <v>174786.89406707394</v>
      </c>
      <c r="N201" s="772">
        <f t="shared" si="636"/>
        <v>1</v>
      </c>
      <c r="O201" s="632"/>
      <c r="P201" s="687"/>
      <c r="Q201" s="632">
        <f>Q202</f>
        <v>0</v>
      </c>
      <c r="R201" s="687"/>
      <c r="S201" s="31"/>
      <c r="T201" s="31"/>
      <c r="U201" s="31"/>
      <c r="V201" s="626"/>
      <c r="W201" s="626"/>
      <c r="X201" s="31"/>
      <c r="Y201" s="31"/>
      <c r="Z201" s="626"/>
      <c r="AA201" s="626"/>
      <c r="AB201" s="31"/>
      <c r="AC201" s="31"/>
      <c r="AD201" s="31"/>
      <c r="AE201" s="166">
        <f>AK201</f>
        <v>0</v>
      </c>
      <c r="AF201" s="699">
        <f t="shared" si="629"/>
        <v>0</v>
      </c>
      <c r="AG201" s="168"/>
      <c r="AH201" s="699">
        <f t="shared" si="630"/>
        <v>0</v>
      </c>
      <c r="AI201" s="632"/>
      <c r="AJ201" s="687"/>
      <c r="AK201" s="632">
        <f>AK202</f>
        <v>0</v>
      </c>
      <c r="AL201" s="687"/>
      <c r="AM201" s="31"/>
      <c r="AN201" s="31"/>
      <c r="AO201" s="31"/>
      <c r="AP201" s="626"/>
      <c r="AQ201" s="687"/>
      <c r="AR201" s="168">
        <f>AX201</f>
        <v>0</v>
      </c>
      <c r="AS201" s="699">
        <f t="shared" si="631"/>
        <v>0</v>
      </c>
      <c r="AT201" s="168"/>
      <c r="AU201" s="699">
        <f t="shared" si="632"/>
        <v>0</v>
      </c>
      <c r="AV201" s="632"/>
      <c r="AW201" s="699" t="e">
        <f t="shared" si="633"/>
        <v>#DIV/0!</v>
      </c>
      <c r="AX201" s="168">
        <f>AX202</f>
        <v>0</v>
      </c>
      <c r="AY201" s="699" t="e">
        <f t="shared" si="634"/>
        <v>#DIV/0!</v>
      </c>
      <c r="AZ201" s="31"/>
      <c r="BA201" s="699"/>
      <c r="BB201" s="31"/>
      <c r="BC201" s="31"/>
      <c r="BD201" s="31"/>
      <c r="BE201" s="632">
        <f>BG201</f>
        <v>0</v>
      </c>
      <c r="BF201" s="632"/>
      <c r="BG201" s="632">
        <f>BG202</f>
        <v>0</v>
      </c>
      <c r="BH201" s="31"/>
      <c r="BI201" s="31"/>
      <c r="BJ201" s="626"/>
      <c r="BK201" s="626"/>
      <c r="BL201" s="31"/>
      <c r="BM201" s="31"/>
      <c r="BN201" s="626"/>
      <c r="BO201" s="626"/>
      <c r="BP201" s="626"/>
      <c r="BQ201" s="626"/>
      <c r="BR201" s="31"/>
      <c r="BS201" s="31"/>
      <c r="BT201" s="626"/>
      <c r="BU201" s="632">
        <f>BX201</f>
        <v>0</v>
      </c>
      <c r="BV201" s="439"/>
      <c r="BW201" s="515"/>
      <c r="BX201" s="439">
        <f>BX202</f>
        <v>0</v>
      </c>
      <c r="BY201" s="31"/>
      <c r="BZ201" s="31"/>
      <c r="CE201" s="699" t="e">
        <f t="shared" si="635"/>
        <v>#DIV/0!</v>
      </c>
    </row>
    <row r="202" spans="1:12295" s="20" customFormat="1" ht="41.25" hidden="1" customHeight="1" x14ac:dyDescent="0.25">
      <c r="B202" s="200"/>
      <c r="C202" s="97" t="s">
        <v>31</v>
      </c>
      <c r="D202" s="166">
        <f t="shared" si="637"/>
        <v>174786.89406707394</v>
      </c>
      <c r="E202" s="185">
        <f>[5]Лист1!$X$12+[5]Лист1!$X$15+[5]Лист1!$X$16</f>
        <v>174786.89406707394</v>
      </c>
      <c r="F202" s="185"/>
      <c r="G202" s="185">
        <v>0</v>
      </c>
      <c r="H202" s="185"/>
      <c r="I202" s="185" t="e">
        <f>I205+I217+I223+I234+I276+#REF!+#REF!+#REF!+#REF!</f>
        <v>#REF!</v>
      </c>
      <c r="J202" s="166">
        <f t="shared" si="641"/>
        <v>0</v>
      </c>
      <c r="K202" s="166">
        <f t="shared" si="624"/>
        <v>174786.89406707394</v>
      </c>
      <c r="L202" s="699">
        <f t="shared" si="628"/>
        <v>1</v>
      </c>
      <c r="M202" s="185">
        <f>[5]Лист1!$X$12+[5]Лист1!$X$15+[5]Лист1!$X$16</f>
        <v>174786.89406707394</v>
      </c>
      <c r="N202" s="772">
        <f t="shared" si="636"/>
        <v>1</v>
      </c>
      <c r="O202" s="98"/>
      <c r="P202" s="98"/>
      <c r="Q202" s="98">
        <v>0</v>
      </c>
      <c r="R202" s="98"/>
      <c r="S202" s="98"/>
      <c r="T202" s="98"/>
      <c r="U202" s="98" t="e">
        <f>U205+U217+U223+U234+U276+#REF!+#REF!+#REF!+#REF!</f>
        <v>#REF!</v>
      </c>
      <c r="V202" s="98" t="e">
        <f>W202+X202+Y202</f>
        <v>#REF!</v>
      </c>
      <c r="W202" s="98" t="e">
        <f>W205+W217+W223</f>
        <v>#REF!</v>
      </c>
      <c r="X202" s="98"/>
      <c r="Y202" s="98"/>
      <c r="Z202" s="98" t="e">
        <f>AA202+AB202+AC202</f>
        <v>#REF!</v>
      </c>
      <c r="AA202" s="98" t="e">
        <f>AA205+AA217+AA223</f>
        <v>#REF!</v>
      </c>
      <c r="AB202" s="98"/>
      <c r="AC202" s="98"/>
      <c r="AD202" s="98"/>
      <c r="AE202" s="166" t="e">
        <f t="shared" ref="AE202" si="649">AG202+AK202+AM202+AO202</f>
        <v>#REF!</v>
      </c>
      <c r="AF202" s="699" t="e">
        <f t="shared" si="629"/>
        <v>#REF!</v>
      </c>
      <c r="AG202" s="185">
        <v>0</v>
      </c>
      <c r="AH202" s="699">
        <f t="shared" si="630"/>
        <v>0</v>
      </c>
      <c r="AI202" s="98"/>
      <c r="AJ202" s="98"/>
      <c r="AK202" s="98"/>
      <c r="AL202" s="98"/>
      <c r="AM202" s="98"/>
      <c r="AN202" s="98"/>
      <c r="AO202" s="98" t="e">
        <f>AO205+AO217+AO223+AO234+AO276+#REF!+#REF!+#REF!+#REF!</f>
        <v>#REF!</v>
      </c>
      <c r="AP202" s="98"/>
      <c r="AQ202" s="98"/>
      <c r="AR202" s="185" t="e">
        <f t="shared" ref="AR202:AR209" si="650">AT202+AX202+AZ202+BB202</f>
        <v>#REF!</v>
      </c>
      <c r="AS202" s="699" t="e">
        <f t="shared" si="631"/>
        <v>#REF!</v>
      </c>
      <c r="AT202" s="185">
        <v>0</v>
      </c>
      <c r="AU202" s="699">
        <f t="shared" si="632"/>
        <v>0</v>
      </c>
      <c r="AV202" s="98"/>
      <c r="AW202" s="699" t="e">
        <f t="shared" si="633"/>
        <v>#DIV/0!</v>
      </c>
      <c r="AX202" s="185"/>
      <c r="AY202" s="699" t="e">
        <f t="shared" si="634"/>
        <v>#DIV/0!</v>
      </c>
      <c r="AZ202" s="98"/>
      <c r="BA202" s="699"/>
      <c r="BB202" s="98" t="e">
        <f>BB205+BB217+BB223+BB234+BB276+#REF!+#REF!+#REF!+#REF!</f>
        <v>#REF!</v>
      </c>
      <c r="BC202" s="98"/>
      <c r="BD202" s="98"/>
      <c r="BE202" s="98" t="e">
        <f t="shared" ref="BE202" si="651">BF202+BG202+BH202+BI202</f>
        <v>#REF!</v>
      </c>
      <c r="BF202" s="98">
        <v>0</v>
      </c>
      <c r="BG202" s="98"/>
      <c r="BH202" s="98"/>
      <c r="BI202" s="98" t="e">
        <f>BI205+BI217+BI223+BI234+BI276+#REF!+#REF!+#REF!+#REF!</f>
        <v>#REF!</v>
      </c>
      <c r="BJ202" s="98" t="e">
        <f>BK202+BL202+BM202</f>
        <v>#REF!</v>
      </c>
      <c r="BK202" s="98" t="e">
        <f>BK205+BK217+BK223+BK234+BK276+#REF!+#REF!+#REF!+#REF!</f>
        <v>#REF!</v>
      </c>
      <c r="BL202" s="98" t="e">
        <f>BL205+BL217+BL223+BL234+BL276+#REF!+#REF!+#REF!+#REF!</f>
        <v>#REF!</v>
      </c>
      <c r="BM202" s="98" t="e">
        <f>BM205+BM217+BM223+BM234+BM276+#REF!+#REF!+#REF!+#REF!</f>
        <v>#REF!</v>
      </c>
      <c r="BN202" s="98" t="e">
        <f>BO202+BR202+BS202</f>
        <v>#REF!</v>
      </c>
      <c r="BO202" s="98" t="e">
        <f>BO205+BO217+BO223+BO234+BO276+#REF!+#REF!+#REF!+#REF!</f>
        <v>#REF!</v>
      </c>
      <c r="BP202" s="98"/>
      <c r="BQ202" s="98"/>
      <c r="BR202" s="98" t="e">
        <f>BR205+BR217+BR223+BR234+BR276+#REF!+#REF!+#REF!+#REF!</f>
        <v>#REF!</v>
      </c>
      <c r="BS202" s="98" t="e">
        <f>BS205+BS217+BS223+BS234+BS276+#REF!+#REF!+#REF!+#REF!</f>
        <v>#REF!</v>
      </c>
      <c r="BT202" s="98"/>
      <c r="BU202" s="98" t="e">
        <f t="shared" ref="BU202:BU209" si="652">BV202+BX202+BY202+BZ202</f>
        <v>#REF!</v>
      </c>
      <c r="BV202" s="98">
        <v>0</v>
      </c>
      <c r="BW202" s="98"/>
      <c r="BX202" s="98"/>
      <c r="BY202" s="98"/>
      <c r="BZ202" s="98" t="e">
        <f>BZ205+BZ217+BZ223+BZ234+BZ276+#REF!+#REF!+#REF!+#REF!</f>
        <v>#REF!</v>
      </c>
      <c r="CE202" s="699" t="e">
        <f t="shared" si="635"/>
        <v>#REF!</v>
      </c>
    </row>
    <row r="203" spans="1:12295" s="348" customFormat="1" ht="179.25" hidden="1" customHeight="1" x14ac:dyDescent="0.25">
      <c r="B203" s="344" t="s">
        <v>7</v>
      </c>
      <c r="C203" s="345" t="s">
        <v>341</v>
      </c>
      <c r="D203" s="166">
        <f t="shared" si="637"/>
        <v>3711050.5497100004</v>
      </c>
      <c r="E203" s="870">
        <f>E204+E205</f>
        <v>3711050.5497100004</v>
      </c>
      <c r="F203" s="870"/>
      <c r="G203" s="870">
        <f t="shared" ref="G203:I203" si="653">G204+G205</f>
        <v>4300617.9118400002</v>
      </c>
      <c r="H203" s="870">
        <f t="shared" si="653"/>
        <v>0</v>
      </c>
      <c r="I203" s="870">
        <f t="shared" si="653"/>
        <v>0</v>
      </c>
      <c r="J203" s="166">
        <f t="shared" si="641"/>
        <v>-3564052.4829900004</v>
      </c>
      <c r="K203" s="166">
        <f t="shared" si="624"/>
        <v>146998.06672</v>
      </c>
      <c r="L203" s="699">
        <f t="shared" si="628"/>
        <v>3.9610903907382006E-2</v>
      </c>
      <c r="M203" s="870">
        <f>M204+M205</f>
        <v>146998.06672</v>
      </c>
      <c r="N203" s="772">
        <f t="shared" si="636"/>
        <v>3.9610903907382006E-2</v>
      </c>
      <c r="O203" s="346"/>
      <c r="P203" s="706"/>
      <c r="Q203" s="346">
        <f t="shared" ref="Q203:U203" si="654">Q204+Q205</f>
        <v>538833.26053000009</v>
      </c>
      <c r="R203" s="706"/>
      <c r="S203" s="346">
        <f t="shared" si="654"/>
        <v>0</v>
      </c>
      <c r="T203" s="706"/>
      <c r="U203" s="346">
        <f t="shared" si="654"/>
        <v>0</v>
      </c>
      <c r="V203" s="346"/>
      <c r="W203" s="346"/>
      <c r="X203" s="347"/>
      <c r="Y203" s="347"/>
      <c r="Z203" s="346"/>
      <c r="AA203" s="346"/>
      <c r="AB203" s="347"/>
      <c r="AC203" s="347"/>
      <c r="AD203" s="717"/>
      <c r="AE203" s="166">
        <f t="shared" ref="AE203:AE209" si="655">AG203+AK203+AM203+AO203</f>
        <v>997729.79356999998</v>
      </c>
      <c r="AF203" s="699">
        <f t="shared" si="629"/>
        <v>0.26885373298080445</v>
      </c>
      <c r="AG203" s="870">
        <f>AG204+AG205</f>
        <v>260606.71046999999</v>
      </c>
      <c r="AH203" s="699">
        <f t="shared" si="630"/>
        <v>7.0224511086318955E-2</v>
      </c>
      <c r="AI203" s="346"/>
      <c r="AJ203" s="706"/>
      <c r="AK203" s="346">
        <f t="shared" ref="AK203" si="656">AK204+AK205</f>
        <v>737123.08310000005</v>
      </c>
      <c r="AL203" s="706"/>
      <c r="AM203" s="346">
        <f t="shared" ref="AM203" si="657">AM204+AM205</f>
        <v>0</v>
      </c>
      <c r="AN203" s="706"/>
      <c r="AO203" s="347"/>
      <c r="AP203" s="346"/>
      <c r="AQ203" s="706"/>
      <c r="AR203" s="882">
        <f t="shared" si="650"/>
        <v>7648355.0816700002</v>
      </c>
      <c r="AS203" s="699">
        <f t="shared" si="631"/>
        <v>2.060967636850886</v>
      </c>
      <c r="AT203" s="882">
        <f>AT204+AT205</f>
        <v>3711050.5497100004</v>
      </c>
      <c r="AU203" s="699">
        <f t="shared" si="632"/>
        <v>1</v>
      </c>
      <c r="AV203" s="629"/>
      <c r="AW203" s="699" t="e">
        <f t="shared" si="633"/>
        <v>#DIV/0!</v>
      </c>
      <c r="AX203" s="870">
        <f t="shared" ref="AX203" si="658">AX204+AX205</f>
        <v>3937304.5319599998</v>
      </c>
      <c r="AY203" s="699">
        <f t="shared" si="634"/>
        <v>0.91552065602485522</v>
      </c>
      <c r="AZ203" s="346">
        <f t="shared" ref="AZ203" si="659">AZ204+AZ205</f>
        <v>0</v>
      </c>
      <c r="BA203" s="699"/>
      <c r="BB203" s="347"/>
      <c r="BC203" s="347"/>
      <c r="BD203" s="347"/>
      <c r="BE203" s="629">
        <f t="shared" ref="BE203:BE209" si="660">BF203+BG203+BH203+BI203</f>
        <v>0</v>
      </c>
      <c r="BF203" s="346">
        <f>BF204+BF205</f>
        <v>0</v>
      </c>
      <c r="BG203" s="346">
        <f t="shared" ref="BG203" si="661">BG204+BG205</f>
        <v>0</v>
      </c>
      <c r="BH203" s="346">
        <f t="shared" ref="BH203" si="662">BH204+BH205</f>
        <v>0</v>
      </c>
      <c r="BI203" s="347"/>
      <c r="BJ203" s="346">
        <f>BK203</f>
        <v>2454741.14286</v>
      </c>
      <c r="BK203" s="346">
        <f>BK204+BK205</f>
        <v>2454741.14286</v>
      </c>
      <c r="BL203" s="347"/>
      <c r="BM203" s="347"/>
      <c r="BN203" s="346">
        <f>BO203</f>
        <v>5578957.14286</v>
      </c>
      <c r="BO203" s="346">
        <f>BO204+BO205</f>
        <v>5578957.14286</v>
      </c>
      <c r="BP203" s="346"/>
      <c r="BQ203" s="346"/>
      <c r="BR203" s="347"/>
      <c r="BS203" s="347"/>
      <c r="BT203" s="346"/>
      <c r="BU203" s="629">
        <f t="shared" si="652"/>
        <v>13647663.036430001</v>
      </c>
      <c r="BV203" s="346">
        <f>BV204+BV205</f>
        <v>5578957.14286</v>
      </c>
      <c r="BW203" s="346"/>
      <c r="BX203" s="346">
        <f t="shared" ref="BX203:BY203" si="663">BX204+BX205</f>
        <v>8068705.8935700003</v>
      </c>
      <c r="BY203" s="346">
        <f t="shared" si="663"/>
        <v>0</v>
      </c>
      <c r="BZ203" s="347"/>
      <c r="CE203" s="699" t="e">
        <f t="shared" si="635"/>
        <v>#DIV/0!</v>
      </c>
    </row>
    <row r="204" spans="1:12295" s="59" customFormat="1" ht="49.5" hidden="1" customHeight="1" x14ac:dyDescent="0.25">
      <c r="B204" s="211"/>
      <c r="C204" s="101" t="s">
        <v>32</v>
      </c>
      <c r="D204" s="166">
        <f t="shared" si="637"/>
        <v>2412182.8573100003</v>
      </c>
      <c r="E204" s="176">
        <f>E208</f>
        <v>2412182.8573100003</v>
      </c>
      <c r="F204" s="176"/>
      <c r="G204" s="176">
        <f t="shared" ref="G204:I204" si="664">G208</f>
        <v>2795401.6426900001</v>
      </c>
      <c r="H204" s="176">
        <f t="shared" si="664"/>
        <v>0</v>
      </c>
      <c r="I204" s="176">
        <f t="shared" si="664"/>
        <v>0</v>
      </c>
      <c r="J204" s="166">
        <f t="shared" si="641"/>
        <v>-2316634.1139400005</v>
      </c>
      <c r="K204" s="166">
        <f t="shared" si="624"/>
        <v>95548.743369999997</v>
      </c>
      <c r="L204" s="699">
        <f t="shared" si="628"/>
        <v>3.961090390823576E-2</v>
      </c>
      <c r="M204" s="176">
        <f>M208</f>
        <v>95548.743369999997</v>
      </c>
      <c r="N204" s="772">
        <f t="shared" si="636"/>
        <v>3.961090390823576E-2</v>
      </c>
      <c r="O204" s="627"/>
      <c r="P204" s="687"/>
      <c r="Q204" s="627">
        <f t="shared" ref="Q204:U204" si="665">Q208</f>
        <v>350241.61932000006</v>
      </c>
      <c r="R204" s="687"/>
      <c r="S204" s="627">
        <f t="shared" si="665"/>
        <v>0</v>
      </c>
      <c r="T204" s="687"/>
      <c r="U204" s="627">
        <f t="shared" si="665"/>
        <v>0</v>
      </c>
      <c r="V204" s="627">
        <f t="shared" ref="V204:V205" si="666">W204+X204+Y204</f>
        <v>0</v>
      </c>
      <c r="W204" s="627">
        <f>AA204-E204</f>
        <v>0</v>
      </c>
      <c r="X204" s="292"/>
      <c r="Y204" s="292"/>
      <c r="Z204" s="627">
        <f t="shared" ref="Z204:Z205" si="667">AA204+AB204+AC204</f>
        <v>2412182.8573100003</v>
      </c>
      <c r="AA204" s="627">
        <f>E204</f>
        <v>2412182.8573100003</v>
      </c>
      <c r="AB204" s="62"/>
      <c r="AC204" s="28"/>
      <c r="AD204" s="19"/>
      <c r="AE204" s="166">
        <f t="shared" si="655"/>
        <v>651270.91741999995</v>
      </c>
      <c r="AF204" s="699">
        <f t="shared" si="629"/>
        <v>0.26999234964561486</v>
      </c>
      <c r="AG204" s="176">
        <f>AG208</f>
        <v>169226.02486999999</v>
      </c>
      <c r="AH204" s="699">
        <f t="shared" si="630"/>
        <v>7.0154724944325397E-2</v>
      </c>
      <c r="AI204" s="627"/>
      <c r="AJ204" s="687"/>
      <c r="AK204" s="627">
        <f t="shared" ref="AK204:AM204" si="668">AK208</f>
        <v>482044.89254999999</v>
      </c>
      <c r="AL204" s="687"/>
      <c r="AM204" s="627">
        <f t="shared" si="668"/>
        <v>0</v>
      </c>
      <c r="AN204" s="687"/>
      <c r="AO204" s="28"/>
      <c r="AP204" s="627"/>
      <c r="AQ204" s="687"/>
      <c r="AR204" s="176">
        <f t="shared" si="650"/>
        <v>4971430.8030900005</v>
      </c>
      <c r="AS204" s="699">
        <f t="shared" si="631"/>
        <v>2.0609676368540328</v>
      </c>
      <c r="AT204" s="176">
        <f>AT208</f>
        <v>2412182.8573100003</v>
      </c>
      <c r="AU204" s="699">
        <f t="shared" si="632"/>
        <v>1</v>
      </c>
      <c r="AV204" s="627"/>
      <c r="AW204" s="699" t="e">
        <f t="shared" si="633"/>
        <v>#DIV/0!</v>
      </c>
      <c r="AX204" s="176">
        <f t="shared" ref="AX204" si="669">AX208</f>
        <v>2559247.9457799997</v>
      </c>
      <c r="AY204" s="699">
        <f t="shared" si="634"/>
        <v>0.9155206560289666</v>
      </c>
      <c r="AZ204" s="627">
        <f t="shared" ref="AZ204" si="670">AZ208</f>
        <v>0</v>
      </c>
      <c r="BA204" s="699"/>
      <c r="BB204" s="28"/>
      <c r="BC204" s="62"/>
      <c r="BD204" s="28"/>
      <c r="BE204" s="627">
        <f t="shared" si="660"/>
        <v>0</v>
      </c>
      <c r="BF204" s="627">
        <f>BF208</f>
        <v>0</v>
      </c>
      <c r="BG204" s="627">
        <f t="shared" ref="BG204:BH204" si="671">BG208</f>
        <v>0</v>
      </c>
      <c r="BH204" s="627">
        <f t="shared" si="671"/>
        <v>0</v>
      </c>
      <c r="BI204" s="28"/>
      <c r="BJ204" s="627">
        <f t="shared" ref="BJ204:BJ205" si="672">BK204</f>
        <v>0</v>
      </c>
      <c r="BK204" s="627">
        <f>BK208</f>
        <v>0</v>
      </c>
      <c r="BL204" s="62"/>
      <c r="BM204" s="28"/>
      <c r="BN204" s="627">
        <f t="shared" ref="BN204:BN205" si="673">BO204</f>
        <v>3124216</v>
      </c>
      <c r="BO204" s="627">
        <f>BO208</f>
        <v>3124216</v>
      </c>
      <c r="BP204" s="627"/>
      <c r="BQ204" s="627"/>
      <c r="BR204" s="62"/>
      <c r="BS204" s="28"/>
      <c r="BT204" s="627"/>
      <c r="BU204" s="627">
        <f t="shared" si="652"/>
        <v>7642691.2999999998</v>
      </c>
      <c r="BV204" s="436">
        <f>BV208</f>
        <v>3124216</v>
      </c>
      <c r="BW204" s="520"/>
      <c r="BX204" s="436">
        <f t="shared" ref="BX204:BY204" si="674">BX208</f>
        <v>4518475.3</v>
      </c>
      <c r="BY204" s="436">
        <f t="shared" si="674"/>
        <v>0</v>
      </c>
      <c r="BZ204" s="28"/>
      <c r="CE204" s="699" t="e">
        <f t="shared" si="635"/>
        <v>#DIV/0!</v>
      </c>
    </row>
    <row r="205" spans="1:12295" s="50" customFormat="1" ht="54" hidden="1" customHeight="1" x14ac:dyDescent="0.25">
      <c r="B205" s="200"/>
      <c r="C205" s="97" t="s">
        <v>31</v>
      </c>
      <c r="D205" s="166">
        <f t="shared" si="637"/>
        <v>1298867.6924000001</v>
      </c>
      <c r="E205" s="166">
        <f>E209+E220</f>
        <v>1298867.6924000001</v>
      </c>
      <c r="F205" s="166"/>
      <c r="G205" s="166">
        <f t="shared" ref="G205:I205" si="675">G209</f>
        <v>1505216.2691500001</v>
      </c>
      <c r="H205" s="166">
        <f t="shared" si="675"/>
        <v>0</v>
      </c>
      <c r="I205" s="166">
        <f t="shared" si="675"/>
        <v>0</v>
      </c>
      <c r="J205" s="166">
        <f t="shared" si="641"/>
        <v>-1247418.3690500001</v>
      </c>
      <c r="K205" s="166">
        <f t="shared" si="624"/>
        <v>51449.323349999999</v>
      </c>
      <c r="L205" s="699">
        <f t="shared" si="628"/>
        <v>3.9610903905796462E-2</v>
      </c>
      <c r="M205" s="166">
        <f>M209+M220</f>
        <v>51449.323349999999</v>
      </c>
      <c r="N205" s="772">
        <f t="shared" si="636"/>
        <v>3.9610903905796462E-2</v>
      </c>
      <c r="O205" s="626"/>
      <c r="P205" s="687"/>
      <c r="Q205" s="626">
        <f t="shared" ref="Q205:U205" si="676">Q209</f>
        <v>188591.64121000003</v>
      </c>
      <c r="R205" s="687"/>
      <c r="S205" s="626">
        <f t="shared" si="676"/>
        <v>0</v>
      </c>
      <c r="T205" s="687"/>
      <c r="U205" s="626">
        <f t="shared" si="676"/>
        <v>0</v>
      </c>
      <c r="V205" s="626">
        <f t="shared" si="666"/>
        <v>0</v>
      </c>
      <c r="W205" s="626">
        <v>0</v>
      </c>
      <c r="X205" s="31"/>
      <c r="Y205" s="31"/>
      <c r="Z205" s="626">
        <f t="shared" si="667"/>
        <v>1298867.6924000001</v>
      </c>
      <c r="AA205" s="626">
        <f>E205</f>
        <v>1298867.6924000001</v>
      </c>
      <c r="AB205" s="31"/>
      <c r="AC205" s="31"/>
      <c r="AD205" s="31"/>
      <c r="AE205" s="166">
        <f t="shared" si="655"/>
        <v>346458.87615000003</v>
      </c>
      <c r="AF205" s="699">
        <f t="shared" si="629"/>
        <v>0.26673915917473168</v>
      </c>
      <c r="AG205" s="166">
        <f>AG209</f>
        <v>91380.685599999997</v>
      </c>
      <c r="AH205" s="699">
        <f t="shared" si="630"/>
        <v>7.0354113921449635E-2</v>
      </c>
      <c r="AI205" s="626"/>
      <c r="AJ205" s="687"/>
      <c r="AK205" s="626">
        <f t="shared" ref="AK205:AM205" si="677">AK209</f>
        <v>255078.19055000003</v>
      </c>
      <c r="AL205" s="687"/>
      <c r="AM205" s="626">
        <f t="shared" si="677"/>
        <v>0</v>
      </c>
      <c r="AN205" s="687"/>
      <c r="AO205" s="31"/>
      <c r="AP205" s="626"/>
      <c r="AQ205" s="687"/>
      <c r="AR205" s="166">
        <f t="shared" si="650"/>
        <v>2676924.2785800002</v>
      </c>
      <c r="AS205" s="699">
        <f t="shared" si="631"/>
        <v>2.0609676368450414</v>
      </c>
      <c r="AT205" s="166">
        <f>AT209</f>
        <v>1298867.6924000001</v>
      </c>
      <c r="AU205" s="699">
        <f t="shared" si="632"/>
        <v>1</v>
      </c>
      <c r="AV205" s="626"/>
      <c r="AW205" s="699" t="e">
        <f t="shared" si="633"/>
        <v>#DIV/0!</v>
      </c>
      <c r="AX205" s="166">
        <f t="shared" ref="AX205" si="678">AX209</f>
        <v>1378056.5861800001</v>
      </c>
      <c r="AY205" s="699">
        <f t="shared" si="634"/>
        <v>0.91552065601721977</v>
      </c>
      <c r="AZ205" s="626">
        <f t="shared" ref="AZ205" si="679">AZ209</f>
        <v>0</v>
      </c>
      <c r="BA205" s="699"/>
      <c r="BB205" s="31"/>
      <c r="BC205" s="31"/>
      <c r="BD205" s="31"/>
      <c r="BE205" s="626">
        <f t="shared" si="660"/>
        <v>0</v>
      </c>
      <c r="BF205" s="626">
        <f>BF209</f>
        <v>0</v>
      </c>
      <c r="BG205" s="626">
        <f t="shared" ref="BG205:BH205" si="680">BG209</f>
        <v>0</v>
      </c>
      <c r="BH205" s="626">
        <f t="shared" si="680"/>
        <v>0</v>
      </c>
      <c r="BI205" s="31"/>
      <c r="BJ205" s="626">
        <f t="shared" si="672"/>
        <v>2454741.14286</v>
      </c>
      <c r="BK205" s="626">
        <f>BK209</f>
        <v>2454741.14286</v>
      </c>
      <c r="BL205" s="31"/>
      <c r="BM205" s="31"/>
      <c r="BN205" s="626">
        <f t="shared" si="673"/>
        <v>2454741.14286</v>
      </c>
      <c r="BO205" s="626">
        <f>BO209</f>
        <v>2454741.14286</v>
      </c>
      <c r="BP205" s="626"/>
      <c r="BQ205" s="626"/>
      <c r="BR205" s="31"/>
      <c r="BS205" s="31"/>
      <c r="BT205" s="626"/>
      <c r="BU205" s="626">
        <f t="shared" si="652"/>
        <v>6004971.7364300005</v>
      </c>
      <c r="BV205" s="435">
        <f>BV209</f>
        <v>2454741.14286</v>
      </c>
      <c r="BW205" s="522"/>
      <c r="BX205" s="435">
        <f t="shared" ref="BX205:BY205" si="681">BX209</f>
        <v>3550230.59357</v>
      </c>
      <c r="BY205" s="435">
        <f t="shared" si="681"/>
        <v>0</v>
      </c>
      <c r="BZ205" s="31"/>
      <c r="CE205" s="699" t="e">
        <f t="shared" si="635"/>
        <v>#DIV/0!</v>
      </c>
    </row>
    <row r="206" spans="1:12295" s="50" customFormat="1" ht="54" hidden="1" customHeight="1" x14ac:dyDescent="0.25">
      <c r="B206" s="200"/>
      <c r="C206" s="97" t="s">
        <v>31</v>
      </c>
      <c r="D206" s="166">
        <f t="shared" si="637"/>
        <v>0</v>
      </c>
      <c r="E206" s="166">
        <v>0</v>
      </c>
      <c r="F206" s="166"/>
      <c r="G206" s="166"/>
      <c r="H206" s="166"/>
      <c r="I206" s="166"/>
      <c r="J206" s="166">
        <f t="shared" si="641"/>
        <v>0</v>
      </c>
      <c r="K206" s="166">
        <f t="shared" si="624"/>
        <v>0</v>
      </c>
      <c r="L206" s="699" t="e">
        <f t="shared" si="628"/>
        <v>#DIV/0!</v>
      </c>
      <c r="M206" s="166">
        <v>0</v>
      </c>
      <c r="N206" s="772" t="e">
        <f t="shared" si="636"/>
        <v>#DIV/0!</v>
      </c>
      <c r="O206" s="626"/>
      <c r="P206" s="687"/>
      <c r="Q206" s="626"/>
      <c r="R206" s="687"/>
      <c r="S206" s="626"/>
      <c r="T206" s="687"/>
      <c r="U206" s="626"/>
      <c r="V206" s="626"/>
      <c r="W206" s="626"/>
      <c r="X206" s="31"/>
      <c r="Y206" s="31"/>
      <c r="Z206" s="626"/>
      <c r="AA206" s="626"/>
      <c r="AB206" s="31"/>
      <c r="AC206" s="31"/>
      <c r="AD206" s="31"/>
      <c r="AE206" s="166"/>
      <c r="AF206" s="699" t="e">
        <f t="shared" si="629"/>
        <v>#DIV/0!</v>
      </c>
      <c r="AG206" s="166"/>
      <c r="AH206" s="699" t="e">
        <f t="shared" si="630"/>
        <v>#DIV/0!</v>
      </c>
      <c r="AI206" s="626"/>
      <c r="AJ206" s="687"/>
      <c r="AK206" s="626"/>
      <c r="AL206" s="687"/>
      <c r="AM206" s="626"/>
      <c r="AN206" s="687"/>
      <c r="AO206" s="31"/>
      <c r="AP206" s="626"/>
      <c r="AQ206" s="687"/>
      <c r="AR206" s="166"/>
      <c r="AS206" s="699" t="e">
        <f t="shared" si="631"/>
        <v>#DIV/0!</v>
      </c>
      <c r="AT206" s="166"/>
      <c r="AU206" s="699" t="e">
        <f t="shared" si="632"/>
        <v>#DIV/0!</v>
      </c>
      <c r="AV206" s="626"/>
      <c r="AW206" s="699" t="e">
        <f t="shared" si="633"/>
        <v>#DIV/0!</v>
      </c>
      <c r="AX206" s="166"/>
      <c r="AY206" s="699" t="e">
        <f t="shared" si="634"/>
        <v>#DIV/0!</v>
      </c>
      <c r="AZ206" s="626"/>
      <c r="BA206" s="699"/>
      <c r="BB206" s="31"/>
      <c r="BC206" s="31"/>
      <c r="BD206" s="31"/>
      <c r="BE206" s="626"/>
      <c r="BF206" s="626"/>
      <c r="BG206" s="626"/>
      <c r="BH206" s="626"/>
      <c r="BI206" s="31"/>
      <c r="BJ206" s="626"/>
      <c r="BK206" s="626"/>
      <c r="BL206" s="31"/>
      <c r="BM206" s="31"/>
      <c r="BN206" s="626"/>
      <c r="BO206" s="626"/>
      <c r="BP206" s="626"/>
      <c r="BQ206" s="626"/>
      <c r="BR206" s="31"/>
      <c r="BS206" s="31"/>
      <c r="BT206" s="626"/>
      <c r="BU206" s="626"/>
      <c r="BV206" s="457"/>
      <c r="BW206" s="522"/>
      <c r="BX206" s="457"/>
      <c r="BY206" s="457"/>
      <c r="BZ206" s="31"/>
      <c r="CE206" s="699" t="e">
        <f t="shared" si="635"/>
        <v>#DIV/0!</v>
      </c>
    </row>
    <row r="207" spans="1:12295" s="70" customFormat="1" ht="173.25" customHeight="1" x14ac:dyDescent="0.3">
      <c r="A207" s="370"/>
      <c r="B207" s="451" t="s">
        <v>34</v>
      </c>
      <c r="C207" s="397" t="s">
        <v>499</v>
      </c>
      <c r="D207" s="375">
        <f t="shared" ref="D207:D210" si="682">E207+G207+H207+I207</f>
        <v>8011668.4615500011</v>
      </c>
      <c r="E207" s="375">
        <f>E211+E215</f>
        <v>3711050.5497100004</v>
      </c>
      <c r="F207" s="375"/>
      <c r="G207" s="375">
        <f>G208+G209+G210</f>
        <v>4300617.9118400002</v>
      </c>
      <c r="H207" s="375">
        <f t="shared" ref="H207:I207" si="683">H211+H215</f>
        <v>0</v>
      </c>
      <c r="I207" s="375">
        <f t="shared" si="683"/>
        <v>0</v>
      </c>
      <c r="J207" s="375">
        <f>J208+J209+J210</f>
        <v>-7325837.1343</v>
      </c>
      <c r="K207" s="375">
        <f t="shared" ref="K207" si="684">M207+Q207+S207+U207</f>
        <v>685831.32725000009</v>
      </c>
      <c r="L207" s="745">
        <f t="shared" si="628"/>
        <v>8.5604057449640614E-2</v>
      </c>
      <c r="M207" s="375">
        <f>M211+M215</f>
        <v>146998.06672</v>
      </c>
      <c r="N207" s="421"/>
      <c r="O207" s="376"/>
      <c r="P207" s="421"/>
      <c r="Q207" s="376">
        <f>Q208+Q209</f>
        <v>538833.26053000009</v>
      </c>
      <c r="R207" s="421"/>
      <c r="S207" s="376">
        <f t="shared" ref="S207" si="685">S211+S215</f>
        <v>0</v>
      </c>
      <c r="T207" s="421"/>
      <c r="U207" s="376">
        <f t="shared" ref="U207" si="686">U211+U215</f>
        <v>0</v>
      </c>
      <c r="V207" s="376">
        <f>W207</f>
        <v>1505216.2691500001</v>
      </c>
      <c r="W207" s="376">
        <f>W208+W209</f>
        <v>1505216.2691500001</v>
      </c>
      <c r="X207" s="376"/>
      <c r="Y207" s="376"/>
      <c r="Z207" s="376">
        <f t="shared" si="521"/>
        <v>5216266.81886</v>
      </c>
      <c r="AA207" s="376">
        <f>AA208+AA209</f>
        <v>5216266.81886</v>
      </c>
      <c r="AB207" s="376"/>
      <c r="AC207" s="376"/>
      <c r="AD207" s="421"/>
      <c r="AE207" s="375">
        <f t="shared" si="655"/>
        <v>997729.79356999998</v>
      </c>
      <c r="AF207" s="745">
        <f t="shared" si="629"/>
        <v>0.1245345833216083</v>
      </c>
      <c r="AG207" s="375">
        <f>AG211+AG215</f>
        <v>260606.71046999999</v>
      </c>
      <c r="AH207" s="745">
        <f t="shared" si="630"/>
        <v>7.0224511086318955E-2</v>
      </c>
      <c r="AI207" s="376"/>
      <c r="AJ207" s="421"/>
      <c r="AK207" s="376">
        <f>AK208+AK209</f>
        <v>737123.08310000005</v>
      </c>
      <c r="AL207" s="745">
        <f>AK207/G207</f>
        <v>0.17139934265507098</v>
      </c>
      <c r="AM207" s="376">
        <f t="shared" ref="AM207:AO207" si="687">AM211+AM215</f>
        <v>0</v>
      </c>
      <c r="AN207" s="421"/>
      <c r="AO207" s="376">
        <f t="shared" si="687"/>
        <v>0</v>
      </c>
      <c r="AP207" s="376">
        <f>AP208+AP209</f>
        <v>6650625.2881000005</v>
      </c>
      <c r="AQ207" s="421"/>
      <c r="AR207" s="375">
        <f t="shared" si="650"/>
        <v>7648355.0816700002</v>
      </c>
      <c r="AS207" s="745">
        <f t="shared" si="631"/>
        <v>0.95465197023271342</v>
      </c>
      <c r="AT207" s="375">
        <f>AT211+AT215</f>
        <v>3711050.5497100004</v>
      </c>
      <c r="AU207" s="745">
        <f t="shared" si="632"/>
        <v>1</v>
      </c>
      <c r="AV207" s="376"/>
      <c r="AW207" s="745"/>
      <c r="AX207" s="375">
        <f>AX208+AX209</f>
        <v>3937304.5319599998</v>
      </c>
      <c r="AY207" s="745">
        <f t="shared" si="634"/>
        <v>0.91552065602485522</v>
      </c>
      <c r="AZ207" s="376">
        <f t="shared" ref="AZ207:BB207" si="688">AZ211+AZ215</f>
        <v>0</v>
      </c>
      <c r="BA207" s="745"/>
      <c r="BB207" s="376">
        <f t="shared" si="688"/>
        <v>0</v>
      </c>
      <c r="BC207" s="376"/>
      <c r="BD207" s="376"/>
      <c r="BE207" s="376">
        <f t="shared" si="660"/>
        <v>0</v>
      </c>
      <c r="BF207" s="376">
        <f>BF211+BF215</f>
        <v>0</v>
      </c>
      <c r="BG207" s="376">
        <f t="shared" ref="BG207:BI207" si="689">BG211+BG215</f>
        <v>0</v>
      </c>
      <c r="BH207" s="376">
        <f t="shared" si="689"/>
        <v>0</v>
      </c>
      <c r="BI207" s="376">
        <f t="shared" si="689"/>
        <v>0</v>
      </c>
      <c r="BJ207" s="376">
        <f t="shared" ref="BJ207:BJ208" si="690">BK207+BL207+BM207</f>
        <v>2454741.14286</v>
      </c>
      <c r="BK207" s="376">
        <f>BK208+BK209</f>
        <v>2454741.14286</v>
      </c>
      <c r="BL207" s="376"/>
      <c r="BM207" s="376"/>
      <c r="BN207" s="376">
        <f t="shared" ref="BN207:BN209" si="691">BO207+BQ207+BR207+BS207</f>
        <v>13647663.036430001</v>
      </c>
      <c r="BO207" s="376">
        <f>BO208+BO209</f>
        <v>5578957.14286</v>
      </c>
      <c r="BP207" s="376"/>
      <c r="BQ207" s="376">
        <f>BQ208+BQ209</f>
        <v>8068705.8935700003</v>
      </c>
      <c r="BR207" s="376"/>
      <c r="BS207" s="376"/>
      <c r="BT207" s="376">
        <f>BT208+BT209+BT210</f>
        <v>0</v>
      </c>
      <c r="BU207" s="376">
        <f t="shared" si="652"/>
        <v>13647663.036430001</v>
      </c>
      <c r="BV207" s="376">
        <f>BV211+BV215</f>
        <v>5578957.14286</v>
      </c>
      <c r="BW207" s="376"/>
      <c r="BX207" s="376">
        <f>BX208+BX209</f>
        <v>8068705.8935700003</v>
      </c>
      <c r="BY207" s="376">
        <f t="shared" ref="BY207:BZ207" si="692">BY211+BY215</f>
        <v>0</v>
      </c>
      <c r="BZ207" s="370">
        <f t="shared" si="692"/>
        <v>0</v>
      </c>
      <c r="CA207" s="376"/>
      <c r="CB207" s="376"/>
      <c r="CC207" s="774"/>
      <c r="CD207" s="376"/>
      <c r="CE207" s="745"/>
      <c r="CF207" s="376"/>
      <c r="CG207" s="376"/>
      <c r="CH207" s="376"/>
      <c r="CI207" s="376"/>
      <c r="CJ207" s="376"/>
      <c r="CK207" s="376"/>
      <c r="CL207" s="376"/>
      <c r="CM207" s="376"/>
      <c r="CN207" s="376"/>
      <c r="CO207" s="377"/>
      <c r="CP207" s="377"/>
      <c r="CQ207" s="377"/>
      <c r="CR207" s="377"/>
      <c r="CS207" s="377"/>
      <c r="CT207" s="376"/>
      <c r="CU207" s="376"/>
      <c r="CV207" s="377"/>
      <c r="CW207" s="377"/>
      <c r="CX207" s="376"/>
      <c r="CY207" s="376"/>
      <c r="CZ207" s="377"/>
      <c r="DA207" s="377"/>
      <c r="DB207" s="376"/>
      <c r="DC207" s="376"/>
      <c r="DD207" s="376"/>
      <c r="DE207" s="376"/>
      <c r="DF207" s="376"/>
      <c r="DG207" s="376"/>
      <c r="DH207" s="376"/>
      <c r="DI207" s="377"/>
      <c r="DJ207" s="377"/>
      <c r="DK207" s="376"/>
      <c r="DL207" s="376"/>
      <c r="DM207" s="377"/>
      <c r="DN207" s="377"/>
      <c r="DO207" s="376"/>
      <c r="DP207" s="376"/>
      <c r="DQ207" s="376"/>
      <c r="DR207" s="376"/>
      <c r="DS207" s="376"/>
      <c r="DT207" s="370"/>
      <c r="DU207" s="396"/>
      <c r="DV207" s="376"/>
      <c r="DW207" s="376"/>
      <c r="DX207" s="376"/>
      <c r="DY207" s="376"/>
      <c r="DZ207" s="376"/>
      <c r="EA207" s="376"/>
      <c r="EB207" s="376"/>
      <c r="EC207" s="375"/>
      <c r="ED207" s="375"/>
      <c r="EE207" s="375"/>
      <c r="EF207" s="375"/>
      <c r="EG207" s="375"/>
      <c r="EH207" s="375"/>
      <c r="EI207" s="375"/>
      <c r="EJ207" s="375"/>
      <c r="EK207" s="375"/>
      <c r="EL207" s="375"/>
      <c r="EM207" s="375"/>
      <c r="EN207" s="375"/>
      <c r="EO207" s="375"/>
      <c r="EP207" s="375"/>
      <c r="EQ207" s="375"/>
      <c r="ER207" s="375"/>
      <c r="ES207" s="375"/>
      <c r="ET207" s="375"/>
      <c r="EU207" s="375"/>
      <c r="EV207" s="375"/>
      <c r="EW207" s="375"/>
      <c r="EX207" s="375"/>
      <c r="EY207" s="375"/>
      <c r="EZ207" s="375"/>
      <c r="FA207" s="375"/>
      <c r="FB207" s="375"/>
      <c r="FC207" s="375"/>
      <c r="FD207" s="375"/>
      <c r="FE207" s="375"/>
      <c r="FF207" s="375"/>
      <c r="FG207" s="375"/>
      <c r="FH207" s="375"/>
      <c r="FI207" s="375"/>
      <c r="FJ207" s="375"/>
      <c r="FK207" s="375"/>
      <c r="FL207" s="375"/>
      <c r="FM207" s="375"/>
      <c r="FN207" s="375"/>
      <c r="FO207" s="375"/>
      <c r="FP207" s="375"/>
      <c r="FQ207" s="375"/>
      <c r="FR207" s="375"/>
      <c r="FS207" s="375"/>
      <c r="FT207" s="375"/>
      <c r="FU207" s="376"/>
      <c r="FV207" s="376"/>
      <c r="FW207" s="376"/>
      <c r="FX207" s="376"/>
      <c r="FY207" s="376"/>
      <c r="FZ207" s="376"/>
      <c r="GA207" s="376"/>
      <c r="GB207" s="376"/>
      <c r="GC207" s="376"/>
      <c r="GD207" s="376"/>
      <c r="GE207" s="376"/>
      <c r="GF207" s="376"/>
      <c r="GG207" s="376"/>
      <c r="GH207" s="376"/>
      <c r="GI207" s="376"/>
      <c r="GJ207" s="376"/>
      <c r="GK207" s="376"/>
      <c r="GL207" s="376"/>
      <c r="GM207" s="376"/>
      <c r="GN207" s="376"/>
      <c r="GO207" s="376"/>
      <c r="GP207" s="376"/>
      <c r="GQ207" s="376"/>
      <c r="GR207" s="376"/>
      <c r="GS207" s="377"/>
      <c r="GT207" s="377"/>
      <c r="GU207" s="377"/>
      <c r="GV207" s="377"/>
      <c r="GW207" s="377"/>
      <c r="GX207" s="376"/>
      <c r="GY207" s="376"/>
      <c r="GZ207" s="377"/>
      <c r="HA207" s="377"/>
      <c r="HB207" s="376"/>
      <c r="HC207" s="376"/>
      <c r="HD207" s="377"/>
      <c r="HE207" s="377"/>
      <c r="HF207" s="376"/>
      <c r="HG207" s="376"/>
      <c r="HH207" s="376"/>
      <c r="HI207" s="376"/>
      <c r="HJ207" s="376"/>
      <c r="HK207" s="376"/>
      <c r="HL207" s="376"/>
      <c r="HM207" s="377"/>
      <c r="HN207" s="377"/>
      <c r="HO207" s="376"/>
      <c r="HP207" s="376"/>
      <c r="HQ207" s="377"/>
      <c r="HR207" s="377"/>
      <c r="HS207" s="376"/>
      <c r="HT207" s="376"/>
      <c r="HU207" s="376"/>
      <c r="HV207" s="376"/>
      <c r="HW207" s="376"/>
      <c r="HX207" s="370"/>
      <c r="HY207" s="396"/>
      <c r="HZ207" s="376"/>
      <c r="IA207" s="376"/>
      <c r="IB207" s="376"/>
      <c r="IC207" s="376"/>
      <c r="ID207" s="376"/>
      <c r="IE207" s="376"/>
      <c r="IF207" s="376"/>
      <c r="IG207" s="375"/>
      <c r="IH207" s="375"/>
      <c r="II207" s="375"/>
      <c r="IJ207" s="375"/>
      <c r="IK207" s="375"/>
      <c r="IL207" s="375"/>
      <c r="IM207" s="375"/>
      <c r="IN207" s="375"/>
      <c r="IO207" s="375"/>
      <c r="IP207" s="375"/>
      <c r="IQ207" s="375"/>
      <c r="IR207" s="375"/>
      <c r="IS207" s="375"/>
      <c r="IT207" s="375"/>
      <c r="IU207" s="375"/>
      <c r="IV207" s="375"/>
      <c r="IW207" s="375"/>
      <c r="IX207" s="375"/>
      <c r="IY207" s="375"/>
      <c r="IZ207" s="375"/>
      <c r="JA207" s="375"/>
      <c r="JB207" s="375"/>
      <c r="JC207" s="375"/>
      <c r="JD207" s="375"/>
      <c r="JE207" s="375"/>
      <c r="JF207" s="375"/>
      <c r="JG207" s="375"/>
      <c r="JH207" s="375"/>
      <c r="JI207" s="375"/>
      <c r="JJ207" s="375"/>
      <c r="JK207" s="375"/>
      <c r="JL207" s="375"/>
      <c r="JM207" s="375"/>
      <c r="JN207" s="375"/>
      <c r="JO207" s="375"/>
      <c r="JP207" s="375"/>
      <c r="JQ207" s="375"/>
      <c r="JR207" s="375"/>
      <c r="JS207" s="375"/>
      <c r="JT207" s="375"/>
      <c r="JU207" s="375"/>
      <c r="JV207" s="375"/>
      <c r="JW207" s="375"/>
      <c r="JX207" s="375"/>
      <c r="JY207" s="376"/>
      <c r="JZ207" s="376"/>
      <c r="KA207" s="376"/>
      <c r="KB207" s="376"/>
      <c r="KC207" s="376"/>
      <c r="KD207" s="376"/>
      <c r="KE207" s="376"/>
      <c r="KF207" s="376"/>
      <c r="KG207" s="376"/>
      <c r="KH207" s="376"/>
      <c r="KI207" s="376"/>
      <c r="KJ207" s="376"/>
      <c r="KK207" s="376"/>
      <c r="KL207" s="376"/>
      <c r="KM207" s="376"/>
      <c r="KN207" s="376"/>
      <c r="KO207" s="376"/>
      <c r="KP207" s="376"/>
      <c r="KQ207" s="376"/>
      <c r="KR207" s="376"/>
      <c r="KS207" s="376"/>
      <c r="KT207" s="376"/>
      <c r="KU207" s="376"/>
      <c r="KV207" s="376"/>
      <c r="KW207" s="377"/>
      <c r="KX207" s="377"/>
      <c r="KY207" s="377"/>
      <c r="KZ207" s="377"/>
      <c r="LA207" s="377"/>
      <c r="LB207" s="376"/>
      <c r="LC207" s="376"/>
      <c r="LD207" s="377"/>
      <c r="LE207" s="377"/>
      <c r="LF207" s="376"/>
      <c r="LG207" s="376"/>
      <c r="LH207" s="377"/>
      <c r="LI207" s="377"/>
      <c r="LJ207" s="376"/>
      <c r="LK207" s="376"/>
      <c r="LL207" s="376"/>
      <c r="LM207" s="376"/>
      <c r="LN207" s="376"/>
      <c r="LO207" s="376"/>
      <c r="LP207" s="376"/>
      <c r="LQ207" s="377"/>
      <c r="LR207" s="377"/>
      <c r="LS207" s="376"/>
      <c r="LT207" s="376"/>
      <c r="LU207" s="377"/>
      <c r="LV207" s="377"/>
      <c r="LW207" s="376"/>
      <c r="LX207" s="376"/>
      <c r="LY207" s="376"/>
      <c r="LZ207" s="376"/>
      <c r="MA207" s="376"/>
      <c r="MB207" s="370"/>
      <c r="MC207" s="396"/>
      <c r="MD207" s="376"/>
      <c r="ME207" s="376"/>
      <c r="MF207" s="376"/>
      <c r="MG207" s="376"/>
      <c r="MH207" s="376"/>
      <c r="MI207" s="376"/>
      <c r="MJ207" s="376"/>
      <c r="MK207" s="375"/>
      <c r="ML207" s="375"/>
      <c r="MM207" s="375"/>
      <c r="MN207" s="375"/>
      <c r="MO207" s="375"/>
      <c r="MP207" s="375"/>
      <c r="MQ207" s="375"/>
      <c r="MR207" s="375"/>
      <c r="MS207" s="375"/>
      <c r="MT207" s="375"/>
      <c r="MU207" s="375"/>
      <c r="MV207" s="375"/>
      <c r="MW207" s="375"/>
      <c r="MX207" s="375"/>
      <c r="MY207" s="375"/>
      <c r="MZ207" s="375"/>
      <c r="NA207" s="375"/>
      <c r="NB207" s="375"/>
      <c r="NC207" s="375"/>
      <c r="ND207" s="375"/>
      <c r="NE207" s="375"/>
      <c r="NF207" s="375"/>
      <c r="NG207" s="375"/>
      <c r="NH207" s="375"/>
      <c r="NI207" s="375"/>
      <c r="NJ207" s="375"/>
      <c r="NK207" s="375"/>
      <c r="NL207" s="375"/>
      <c r="NM207" s="375"/>
      <c r="NN207" s="375"/>
      <c r="NO207" s="375"/>
      <c r="NP207" s="375"/>
      <c r="NQ207" s="375"/>
      <c r="NR207" s="375"/>
      <c r="NS207" s="375"/>
      <c r="NT207" s="375"/>
      <c r="NU207" s="375"/>
      <c r="NV207" s="375"/>
      <c r="NW207" s="375"/>
      <c r="NX207" s="375"/>
      <c r="NY207" s="375"/>
      <c r="NZ207" s="375"/>
      <c r="OA207" s="375"/>
      <c r="OB207" s="375"/>
      <c r="OC207" s="376"/>
      <c r="OD207" s="376"/>
      <c r="OE207" s="376"/>
      <c r="OF207" s="376"/>
      <c r="OG207" s="376"/>
      <c r="OH207" s="376"/>
      <c r="OI207" s="376"/>
      <c r="OJ207" s="376"/>
      <c r="OK207" s="376"/>
      <c r="OL207" s="376"/>
      <c r="OM207" s="376"/>
      <c r="ON207" s="376"/>
      <c r="OO207" s="376"/>
      <c r="OP207" s="376"/>
      <c r="OQ207" s="376"/>
      <c r="OR207" s="376"/>
      <c r="OS207" s="376"/>
      <c r="OT207" s="376"/>
      <c r="OU207" s="376"/>
      <c r="OV207" s="376"/>
      <c r="OW207" s="376"/>
      <c r="OX207" s="376"/>
      <c r="OY207" s="376"/>
      <c r="OZ207" s="376"/>
      <c r="PA207" s="377"/>
      <c r="PB207" s="377"/>
      <c r="PC207" s="377"/>
      <c r="PD207" s="377"/>
      <c r="PE207" s="377"/>
      <c r="PF207" s="376"/>
      <c r="PG207" s="376"/>
      <c r="PH207" s="377"/>
      <c r="PI207" s="377"/>
      <c r="PJ207" s="376"/>
      <c r="PK207" s="376"/>
      <c r="PL207" s="377"/>
      <c r="PM207" s="377"/>
      <c r="PN207" s="376"/>
      <c r="PO207" s="376"/>
      <c r="PP207" s="376"/>
      <c r="PQ207" s="376"/>
      <c r="PR207" s="376"/>
      <c r="PS207" s="376"/>
      <c r="PT207" s="376"/>
      <c r="PU207" s="377"/>
      <c r="PV207" s="377"/>
      <c r="PW207" s="376"/>
      <c r="PX207" s="376"/>
      <c r="PY207" s="377"/>
      <c r="PZ207" s="377"/>
      <c r="QA207" s="376"/>
      <c r="QB207" s="376"/>
      <c r="QC207" s="376"/>
      <c r="QD207" s="376"/>
      <c r="QE207" s="376"/>
      <c r="QF207" s="370"/>
      <c r="QG207" s="396"/>
      <c r="QH207" s="376"/>
      <c r="QI207" s="376"/>
      <c r="QJ207" s="376"/>
      <c r="QK207" s="376"/>
      <c r="QL207" s="376"/>
      <c r="QM207" s="376"/>
      <c r="QN207" s="376"/>
      <c r="QO207" s="375"/>
      <c r="QP207" s="375"/>
      <c r="QQ207" s="375"/>
      <c r="QR207" s="375"/>
      <c r="QS207" s="375"/>
      <c r="QT207" s="375"/>
      <c r="QU207" s="375"/>
      <c r="QV207" s="375"/>
      <c r="QW207" s="375"/>
      <c r="QX207" s="375"/>
      <c r="QY207" s="375"/>
      <c r="QZ207" s="375"/>
      <c r="RA207" s="375"/>
      <c r="RB207" s="375"/>
      <c r="RC207" s="375"/>
      <c r="RD207" s="375"/>
      <c r="RE207" s="375"/>
      <c r="RF207" s="375"/>
      <c r="RG207" s="375"/>
      <c r="RH207" s="375"/>
      <c r="RI207" s="375"/>
      <c r="RJ207" s="375"/>
      <c r="RK207" s="375"/>
      <c r="RL207" s="375"/>
      <c r="RM207" s="375"/>
      <c r="RN207" s="375"/>
      <c r="RO207" s="375"/>
      <c r="RP207" s="375"/>
      <c r="RQ207" s="375"/>
      <c r="RR207" s="375"/>
      <c r="RS207" s="375"/>
      <c r="RT207" s="375"/>
      <c r="RU207" s="375"/>
      <c r="RV207" s="375"/>
      <c r="RW207" s="375"/>
      <c r="RX207" s="375"/>
      <c r="RY207" s="375"/>
      <c r="RZ207" s="375"/>
      <c r="SA207" s="375"/>
      <c r="SB207" s="375"/>
      <c r="SC207" s="375"/>
      <c r="SD207" s="375"/>
      <c r="SE207" s="375"/>
      <c r="SF207" s="375"/>
      <c r="SG207" s="376"/>
      <c r="SH207" s="376"/>
      <c r="SI207" s="376"/>
      <c r="SJ207" s="376"/>
      <c r="SK207" s="376"/>
      <c r="SL207" s="376"/>
      <c r="SM207" s="376"/>
      <c r="SN207" s="376"/>
      <c r="SO207" s="376"/>
      <c r="SP207" s="376"/>
      <c r="SQ207" s="376"/>
      <c r="SR207" s="376"/>
      <c r="SS207" s="376"/>
      <c r="ST207" s="376"/>
      <c r="SU207" s="376"/>
      <c r="SV207" s="376"/>
      <c r="SW207" s="376"/>
      <c r="SX207" s="376"/>
      <c r="SY207" s="376"/>
      <c r="SZ207" s="376"/>
      <c r="TA207" s="376"/>
      <c r="TB207" s="376"/>
      <c r="TC207" s="376"/>
      <c r="TD207" s="376"/>
      <c r="TE207" s="377"/>
      <c r="TF207" s="377"/>
      <c r="TG207" s="377"/>
      <c r="TH207" s="377"/>
      <c r="TI207" s="377"/>
      <c r="TJ207" s="376"/>
      <c r="TK207" s="376"/>
      <c r="TL207" s="377"/>
      <c r="TM207" s="377"/>
      <c r="TN207" s="376"/>
      <c r="TO207" s="376"/>
      <c r="TP207" s="377"/>
      <c r="TQ207" s="377"/>
      <c r="TR207" s="376"/>
      <c r="TS207" s="376"/>
      <c r="TT207" s="376"/>
      <c r="TU207" s="376"/>
      <c r="TV207" s="376"/>
      <c r="TW207" s="376"/>
      <c r="TX207" s="376"/>
      <c r="TY207" s="377"/>
      <c r="TZ207" s="377"/>
      <c r="UA207" s="376"/>
      <c r="UB207" s="376"/>
      <c r="UC207" s="377"/>
      <c r="UD207" s="377"/>
      <c r="UE207" s="376"/>
      <c r="UF207" s="376"/>
      <c r="UG207" s="376"/>
      <c r="UH207" s="376"/>
      <c r="UI207" s="376"/>
      <c r="UJ207" s="370"/>
      <c r="UK207" s="396"/>
      <c r="UL207" s="376"/>
      <c r="UM207" s="376"/>
      <c r="UN207" s="376"/>
      <c r="UO207" s="376"/>
      <c r="UP207" s="376"/>
      <c r="UQ207" s="376"/>
      <c r="UR207" s="376"/>
      <c r="US207" s="375"/>
      <c r="UT207" s="375"/>
      <c r="UU207" s="375"/>
      <c r="UV207" s="375"/>
      <c r="UW207" s="375"/>
      <c r="UX207" s="375"/>
      <c r="UY207" s="375"/>
      <c r="UZ207" s="375"/>
      <c r="VA207" s="375"/>
      <c r="VB207" s="375"/>
      <c r="VC207" s="375"/>
      <c r="VD207" s="375"/>
      <c r="VE207" s="375"/>
      <c r="VF207" s="375"/>
      <c r="VG207" s="375"/>
      <c r="VH207" s="375"/>
      <c r="VI207" s="375"/>
      <c r="VJ207" s="375"/>
      <c r="VK207" s="375"/>
      <c r="VL207" s="375"/>
      <c r="VM207" s="375"/>
      <c r="VN207" s="375"/>
      <c r="VO207" s="375"/>
      <c r="VP207" s="375"/>
      <c r="VQ207" s="375"/>
      <c r="VR207" s="375"/>
      <c r="VS207" s="375"/>
      <c r="VT207" s="375"/>
      <c r="VU207" s="375"/>
      <c r="VV207" s="375"/>
      <c r="VW207" s="375"/>
      <c r="VX207" s="375"/>
      <c r="VY207" s="375"/>
      <c r="VZ207" s="375"/>
      <c r="WA207" s="375"/>
      <c r="WB207" s="375"/>
      <c r="WC207" s="375"/>
      <c r="WD207" s="375"/>
      <c r="WE207" s="375"/>
      <c r="WF207" s="375"/>
      <c r="WG207" s="375"/>
      <c r="WH207" s="375"/>
      <c r="WI207" s="375"/>
      <c r="WJ207" s="375"/>
      <c r="WK207" s="376"/>
      <c r="WL207" s="376"/>
      <c r="WM207" s="376"/>
      <c r="WN207" s="376"/>
      <c r="WO207" s="376"/>
      <c r="WP207" s="376"/>
      <c r="WQ207" s="376"/>
      <c r="WR207" s="376"/>
      <c r="WS207" s="376"/>
      <c r="WT207" s="376"/>
      <c r="WU207" s="376"/>
      <c r="WV207" s="376"/>
      <c r="WW207" s="376"/>
      <c r="WX207" s="376"/>
      <c r="WY207" s="376"/>
      <c r="WZ207" s="376"/>
      <c r="XA207" s="376"/>
      <c r="XB207" s="376"/>
      <c r="XC207" s="376"/>
      <c r="XD207" s="376"/>
      <c r="XE207" s="376"/>
      <c r="XF207" s="376"/>
      <c r="XG207" s="376"/>
      <c r="XH207" s="376"/>
      <c r="XI207" s="377"/>
      <c r="XJ207" s="377"/>
      <c r="XK207" s="377"/>
      <c r="XL207" s="377"/>
      <c r="XM207" s="377"/>
      <c r="XN207" s="376"/>
      <c r="XO207" s="376"/>
      <c r="XP207" s="377"/>
      <c r="XQ207" s="377"/>
      <c r="XR207" s="376"/>
      <c r="XS207" s="376"/>
      <c r="XT207" s="377"/>
      <c r="XU207" s="377"/>
      <c r="XV207" s="376"/>
      <c r="XW207" s="376"/>
      <c r="XX207" s="376"/>
      <c r="XY207" s="376"/>
      <c r="XZ207" s="376"/>
      <c r="YA207" s="376"/>
      <c r="YB207" s="376"/>
      <c r="YC207" s="377"/>
      <c r="YD207" s="377"/>
      <c r="YE207" s="376"/>
      <c r="YF207" s="376"/>
      <c r="YG207" s="377"/>
      <c r="YH207" s="377"/>
      <c r="YI207" s="376"/>
      <c r="YJ207" s="376"/>
      <c r="YK207" s="376"/>
      <c r="YL207" s="376"/>
      <c r="YM207" s="376"/>
      <c r="YN207" s="370"/>
      <c r="YO207" s="396"/>
      <c r="YP207" s="376"/>
      <c r="YQ207" s="376"/>
      <c r="YR207" s="376"/>
      <c r="YS207" s="376"/>
      <c r="YT207" s="376"/>
      <c r="YU207" s="376"/>
      <c r="YV207" s="376"/>
      <c r="YW207" s="375"/>
      <c r="YX207" s="375"/>
      <c r="YY207" s="375"/>
      <c r="YZ207" s="375"/>
      <c r="ZA207" s="375"/>
      <c r="ZB207" s="375"/>
      <c r="ZC207" s="375"/>
      <c r="ZD207" s="375"/>
      <c r="ZE207" s="375"/>
      <c r="ZF207" s="375"/>
      <c r="ZG207" s="375"/>
      <c r="ZH207" s="375"/>
      <c r="ZI207" s="375"/>
      <c r="ZJ207" s="375"/>
      <c r="ZK207" s="375"/>
      <c r="ZL207" s="375"/>
      <c r="ZM207" s="375"/>
      <c r="ZN207" s="375"/>
      <c r="ZO207" s="375"/>
      <c r="ZP207" s="375"/>
      <c r="ZQ207" s="375"/>
      <c r="ZR207" s="375"/>
      <c r="ZS207" s="375"/>
      <c r="ZT207" s="375"/>
      <c r="ZU207" s="375"/>
      <c r="ZV207" s="375"/>
      <c r="ZW207" s="375"/>
      <c r="ZX207" s="375"/>
      <c r="ZY207" s="375"/>
      <c r="ZZ207" s="375"/>
      <c r="AAA207" s="375"/>
      <c r="AAB207" s="375"/>
      <c r="AAC207" s="375"/>
      <c r="AAD207" s="375"/>
      <c r="AAE207" s="375"/>
      <c r="AAF207" s="375"/>
      <c r="AAG207" s="375"/>
      <c r="AAH207" s="375"/>
      <c r="AAI207" s="375"/>
      <c r="AAJ207" s="375"/>
      <c r="AAK207" s="375"/>
      <c r="AAL207" s="375"/>
      <c r="AAM207" s="375"/>
      <c r="AAN207" s="375"/>
      <c r="AAO207" s="376"/>
      <c r="AAP207" s="376"/>
      <c r="AAQ207" s="376"/>
      <c r="AAR207" s="376"/>
      <c r="AAS207" s="376"/>
      <c r="AAT207" s="376"/>
      <c r="AAU207" s="376"/>
      <c r="AAV207" s="376"/>
      <c r="AAW207" s="376"/>
      <c r="AAX207" s="376"/>
      <c r="AAY207" s="376"/>
      <c r="AAZ207" s="376"/>
      <c r="ABA207" s="376"/>
      <c r="ABB207" s="376"/>
      <c r="ABC207" s="376"/>
      <c r="ABD207" s="376"/>
      <c r="ABE207" s="376"/>
      <c r="ABF207" s="376"/>
      <c r="ABG207" s="376"/>
      <c r="ABH207" s="376"/>
      <c r="ABI207" s="376"/>
      <c r="ABJ207" s="376"/>
      <c r="ABK207" s="376"/>
      <c r="ABL207" s="376"/>
      <c r="ABM207" s="377"/>
      <c r="ABN207" s="377"/>
      <c r="ABO207" s="377"/>
      <c r="ABP207" s="377"/>
      <c r="ABQ207" s="377"/>
      <c r="ABR207" s="376"/>
      <c r="ABS207" s="376"/>
      <c r="ABT207" s="377"/>
      <c r="ABU207" s="377"/>
      <c r="ABV207" s="376"/>
      <c r="ABW207" s="376"/>
      <c r="ABX207" s="377"/>
      <c r="ABY207" s="377"/>
      <c r="ABZ207" s="376"/>
      <c r="ACA207" s="376"/>
      <c r="ACB207" s="376"/>
      <c r="ACC207" s="376"/>
      <c r="ACD207" s="376"/>
      <c r="ACE207" s="376"/>
      <c r="ACF207" s="376"/>
      <c r="ACG207" s="377"/>
      <c r="ACH207" s="377"/>
      <c r="ACI207" s="376"/>
      <c r="ACJ207" s="376"/>
      <c r="ACK207" s="377"/>
      <c r="ACL207" s="377"/>
      <c r="ACM207" s="376"/>
      <c r="ACN207" s="376"/>
      <c r="ACO207" s="376"/>
      <c r="ACP207" s="376"/>
      <c r="ACQ207" s="376"/>
      <c r="ACR207" s="370"/>
      <c r="ACS207" s="396"/>
      <c r="ACT207" s="376"/>
      <c r="ACU207" s="376"/>
      <c r="ACV207" s="376"/>
      <c r="ACW207" s="376"/>
      <c r="ACX207" s="376"/>
      <c r="ACY207" s="376"/>
      <c r="ACZ207" s="376"/>
      <c r="ADA207" s="375"/>
      <c r="ADB207" s="375"/>
      <c r="ADC207" s="375"/>
      <c r="ADD207" s="375"/>
      <c r="ADE207" s="375"/>
      <c r="ADF207" s="375"/>
      <c r="ADG207" s="375"/>
      <c r="ADH207" s="375"/>
      <c r="ADI207" s="375"/>
      <c r="ADJ207" s="375"/>
      <c r="ADK207" s="375"/>
      <c r="ADL207" s="375"/>
      <c r="ADM207" s="375"/>
      <c r="ADN207" s="375"/>
      <c r="ADO207" s="375"/>
      <c r="ADP207" s="375"/>
      <c r="ADQ207" s="375"/>
      <c r="ADR207" s="375"/>
      <c r="ADS207" s="375"/>
      <c r="ADT207" s="375"/>
      <c r="ADU207" s="375"/>
      <c r="ADV207" s="375"/>
      <c r="ADW207" s="375"/>
      <c r="ADX207" s="375"/>
      <c r="ADY207" s="375"/>
      <c r="ADZ207" s="375"/>
      <c r="AEA207" s="375"/>
      <c r="AEB207" s="375"/>
      <c r="AEC207" s="375"/>
      <c r="AED207" s="375"/>
      <c r="AEE207" s="375"/>
      <c r="AEF207" s="375"/>
      <c r="AEG207" s="375"/>
      <c r="AEH207" s="375"/>
      <c r="AEI207" s="375"/>
      <c r="AEJ207" s="375"/>
      <c r="AEK207" s="375"/>
      <c r="AEL207" s="375"/>
      <c r="AEM207" s="375"/>
      <c r="AEN207" s="375"/>
      <c r="AEO207" s="375"/>
      <c r="AEP207" s="375"/>
      <c r="AEQ207" s="375"/>
      <c r="AER207" s="375"/>
      <c r="AES207" s="376"/>
      <c r="AET207" s="376"/>
      <c r="AEU207" s="376"/>
      <c r="AEV207" s="376"/>
      <c r="AEW207" s="376"/>
      <c r="AEX207" s="376"/>
      <c r="AEY207" s="376"/>
      <c r="AEZ207" s="376"/>
      <c r="AFA207" s="376"/>
      <c r="AFB207" s="376"/>
      <c r="AFC207" s="376"/>
      <c r="AFD207" s="376"/>
      <c r="AFE207" s="376"/>
      <c r="AFF207" s="376"/>
      <c r="AFG207" s="376"/>
      <c r="AFH207" s="376"/>
      <c r="AFI207" s="376"/>
      <c r="AFJ207" s="376"/>
      <c r="AFK207" s="376"/>
      <c r="AFL207" s="376"/>
      <c r="AFM207" s="376"/>
      <c r="AFN207" s="376"/>
      <c r="AFO207" s="376"/>
      <c r="AFP207" s="376"/>
      <c r="AFQ207" s="377"/>
      <c r="AFR207" s="377"/>
      <c r="AFS207" s="377"/>
      <c r="AFT207" s="377"/>
      <c r="AFU207" s="377"/>
      <c r="AFV207" s="376"/>
      <c r="AFW207" s="376"/>
      <c r="AFX207" s="377"/>
      <c r="AFY207" s="377"/>
      <c r="AFZ207" s="376"/>
      <c r="AGA207" s="376"/>
      <c r="AGB207" s="377"/>
      <c r="AGC207" s="377"/>
      <c r="AGD207" s="376"/>
      <c r="AGE207" s="376"/>
      <c r="AGF207" s="376"/>
      <c r="AGG207" s="376"/>
      <c r="AGH207" s="376"/>
      <c r="AGI207" s="376"/>
      <c r="AGJ207" s="376"/>
      <c r="AGK207" s="377"/>
      <c r="AGL207" s="377"/>
      <c r="AGM207" s="376"/>
      <c r="AGN207" s="376"/>
      <c r="AGO207" s="377"/>
      <c r="AGP207" s="377"/>
      <c r="AGQ207" s="376"/>
      <c r="AGR207" s="376"/>
      <c r="AGS207" s="376"/>
      <c r="AGT207" s="376"/>
      <c r="AGU207" s="376"/>
      <c r="AGV207" s="370"/>
      <c r="AGW207" s="396"/>
      <c r="AGX207" s="376"/>
      <c r="AGY207" s="376"/>
      <c r="AGZ207" s="376"/>
      <c r="AHA207" s="376"/>
      <c r="AHB207" s="376"/>
      <c r="AHC207" s="376"/>
      <c r="AHD207" s="376"/>
      <c r="AHE207" s="375"/>
      <c r="AHF207" s="375"/>
      <c r="AHG207" s="375"/>
      <c r="AHH207" s="375"/>
      <c r="AHI207" s="375"/>
      <c r="AHJ207" s="375"/>
      <c r="AHK207" s="375"/>
      <c r="AHL207" s="375"/>
      <c r="AHM207" s="375"/>
      <c r="AHN207" s="375"/>
      <c r="AHO207" s="375"/>
      <c r="AHP207" s="375"/>
      <c r="AHQ207" s="375"/>
      <c r="AHR207" s="375"/>
      <c r="AHS207" s="375"/>
      <c r="AHT207" s="375"/>
      <c r="AHU207" s="375"/>
      <c r="AHV207" s="375"/>
      <c r="AHW207" s="375"/>
      <c r="AHX207" s="375"/>
      <c r="AHY207" s="375"/>
      <c r="AHZ207" s="375"/>
      <c r="AIA207" s="375"/>
      <c r="AIB207" s="375"/>
      <c r="AIC207" s="375"/>
      <c r="AID207" s="375"/>
      <c r="AIE207" s="375"/>
      <c r="AIF207" s="375"/>
      <c r="AIG207" s="375"/>
      <c r="AIH207" s="375"/>
      <c r="AII207" s="375"/>
      <c r="AIJ207" s="375"/>
      <c r="AIK207" s="375"/>
      <c r="AIL207" s="375"/>
      <c r="AIM207" s="375"/>
      <c r="AIN207" s="375"/>
      <c r="AIO207" s="375"/>
      <c r="AIP207" s="375"/>
      <c r="AIQ207" s="375"/>
      <c r="AIR207" s="375"/>
      <c r="AIS207" s="375"/>
      <c r="AIT207" s="375"/>
      <c r="AIU207" s="375"/>
      <c r="AIV207" s="375"/>
      <c r="AIW207" s="376"/>
      <c r="AIX207" s="376"/>
      <c r="AIY207" s="376"/>
      <c r="AIZ207" s="376"/>
      <c r="AJA207" s="376"/>
      <c r="AJB207" s="376"/>
      <c r="AJC207" s="376"/>
      <c r="AJD207" s="376"/>
      <c r="AJE207" s="376"/>
      <c r="AJF207" s="376"/>
      <c r="AJG207" s="376"/>
      <c r="AJH207" s="376"/>
      <c r="AJI207" s="376"/>
      <c r="AJJ207" s="376"/>
      <c r="AJK207" s="376"/>
      <c r="AJL207" s="376"/>
      <c r="AJM207" s="376"/>
      <c r="AJN207" s="376"/>
      <c r="AJO207" s="376"/>
      <c r="AJP207" s="376"/>
      <c r="AJQ207" s="376"/>
      <c r="AJR207" s="376"/>
      <c r="AJS207" s="376"/>
      <c r="AJT207" s="376"/>
      <c r="AJU207" s="377"/>
      <c r="AJV207" s="377"/>
      <c r="AJW207" s="377"/>
      <c r="AJX207" s="377"/>
      <c r="AJY207" s="377"/>
      <c r="AJZ207" s="376"/>
      <c r="AKA207" s="376"/>
      <c r="AKB207" s="377"/>
      <c r="AKC207" s="377"/>
      <c r="AKD207" s="376"/>
      <c r="AKE207" s="376"/>
      <c r="AKF207" s="377"/>
      <c r="AKG207" s="377"/>
      <c r="AKH207" s="376"/>
      <c r="AKI207" s="376"/>
      <c r="AKJ207" s="376"/>
      <c r="AKK207" s="376"/>
      <c r="AKL207" s="376"/>
      <c r="AKM207" s="376"/>
      <c r="AKN207" s="376"/>
      <c r="AKO207" s="377"/>
      <c r="AKP207" s="377"/>
      <c r="AKQ207" s="376"/>
      <c r="AKR207" s="376"/>
      <c r="AKS207" s="377"/>
      <c r="AKT207" s="377"/>
      <c r="AKU207" s="376"/>
      <c r="AKV207" s="376"/>
      <c r="AKW207" s="376"/>
      <c r="AKX207" s="376"/>
      <c r="AKY207" s="376"/>
      <c r="AKZ207" s="370"/>
      <c r="ALA207" s="396"/>
      <c r="ALB207" s="376"/>
      <c r="ALC207" s="376"/>
      <c r="ALD207" s="376"/>
      <c r="ALE207" s="376"/>
      <c r="ALF207" s="376"/>
      <c r="ALG207" s="376"/>
      <c r="ALH207" s="376"/>
      <c r="ALI207" s="375"/>
      <c r="ALJ207" s="375"/>
      <c r="ALK207" s="375"/>
      <c r="ALL207" s="375"/>
      <c r="ALM207" s="375"/>
      <c r="ALN207" s="375"/>
      <c r="ALO207" s="375"/>
      <c r="ALP207" s="375"/>
      <c r="ALQ207" s="375"/>
      <c r="ALR207" s="375"/>
      <c r="ALS207" s="375"/>
      <c r="ALT207" s="375"/>
      <c r="ALU207" s="375"/>
      <c r="ALV207" s="375"/>
      <c r="ALW207" s="375"/>
      <c r="ALX207" s="375"/>
      <c r="ALY207" s="375"/>
      <c r="ALZ207" s="375"/>
      <c r="AMA207" s="375"/>
      <c r="AMB207" s="375"/>
      <c r="AMC207" s="375"/>
      <c r="AMD207" s="375"/>
      <c r="AME207" s="375"/>
      <c r="AMF207" s="375"/>
      <c r="AMG207" s="375"/>
      <c r="AMH207" s="375"/>
      <c r="AMI207" s="375"/>
      <c r="AMJ207" s="375"/>
      <c r="AMK207" s="375"/>
      <c r="AML207" s="375"/>
      <c r="AMM207" s="375"/>
      <c r="AMN207" s="375"/>
      <c r="AMO207" s="375"/>
      <c r="AMP207" s="375"/>
      <c r="AMQ207" s="375"/>
      <c r="AMR207" s="375"/>
      <c r="AMS207" s="375"/>
      <c r="AMT207" s="375"/>
      <c r="AMU207" s="375"/>
      <c r="AMV207" s="375"/>
      <c r="AMW207" s="375"/>
      <c r="AMX207" s="375"/>
      <c r="AMY207" s="375"/>
      <c r="AMZ207" s="375"/>
      <c r="ANA207" s="376"/>
      <c r="ANB207" s="376"/>
      <c r="ANC207" s="376"/>
      <c r="AND207" s="376"/>
      <c r="ANE207" s="376"/>
      <c r="ANF207" s="376"/>
      <c r="ANG207" s="376"/>
      <c r="ANH207" s="376"/>
      <c r="ANI207" s="376"/>
      <c r="ANJ207" s="376"/>
      <c r="ANK207" s="376"/>
      <c r="ANL207" s="376"/>
      <c r="ANM207" s="376"/>
      <c r="ANN207" s="376"/>
      <c r="ANO207" s="376"/>
      <c r="ANP207" s="376"/>
      <c r="ANQ207" s="376"/>
      <c r="ANR207" s="376"/>
      <c r="ANS207" s="376"/>
      <c r="ANT207" s="376"/>
      <c r="ANU207" s="376"/>
      <c r="ANV207" s="376"/>
      <c r="ANW207" s="376"/>
      <c r="ANX207" s="376"/>
      <c r="ANY207" s="377"/>
      <c r="ANZ207" s="377"/>
      <c r="AOA207" s="377"/>
      <c r="AOB207" s="377"/>
      <c r="AOC207" s="377"/>
      <c r="AOD207" s="376"/>
      <c r="AOE207" s="376"/>
      <c r="AOF207" s="377"/>
      <c r="AOG207" s="377"/>
      <c r="AOH207" s="376"/>
      <c r="AOI207" s="376"/>
      <c r="AOJ207" s="377"/>
      <c r="AOK207" s="377"/>
      <c r="AOL207" s="376"/>
      <c r="AOM207" s="376"/>
      <c r="AON207" s="376"/>
      <c r="AOO207" s="376"/>
      <c r="AOP207" s="376"/>
      <c r="AOQ207" s="376"/>
      <c r="AOR207" s="376"/>
      <c r="AOS207" s="377"/>
      <c r="AOT207" s="377"/>
      <c r="AOU207" s="376"/>
      <c r="AOV207" s="376"/>
      <c r="AOW207" s="377"/>
      <c r="AOX207" s="377"/>
      <c r="AOY207" s="376"/>
      <c r="AOZ207" s="376"/>
      <c r="APA207" s="376"/>
      <c r="APB207" s="376"/>
      <c r="APC207" s="376"/>
      <c r="APD207" s="370"/>
      <c r="APE207" s="396"/>
      <c r="APF207" s="376"/>
      <c r="APG207" s="376"/>
      <c r="APH207" s="376"/>
      <c r="API207" s="376"/>
      <c r="APJ207" s="376"/>
      <c r="APK207" s="376"/>
      <c r="APL207" s="376"/>
      <c r="APM207" s="375"/>
      <c r="APN207" s="375"/>
      <c r="APO207" s="375"/>
      <c r="APP207" s="375"/>
      <c r="APQ207" s="375"/>
      <c r="APR207" s="375"/>
      <c r="APS207" s="375"/>
      <c r="APT207" s="375"/>
      <c r="APU207" s="375"/>
      <c r="APV207" s="375"/>
      <c r="APW207" s="375"/>
      <c r="APX207" s="375"/>
      <c r="APY207" s="375"/>
      <c r="APZ207" s="375"/>
      <c r="AQA207" s="375"/>
      <c r="AQB207" s="375"/>
      <c r="AQC207" s="375"/>
      <c r="AQD207" s="375"/>
      <c r="AQE207" s="375"/>
      <c r="AQF207" s="375"/>
      <c r="AQG207" s="375"/>
      <c r="AQH207" s="375"/>
      <c r="AQI207" s="375"/>
      <c r="AQJ207" s="375"/>
      <c r="AQK207" s="375"/>
      <c r="AQL207" s="375"/>
      <c r="AQM207" s="375"/>
      <c r="AQN207" s="375"/>
      <c r="AQO207" s="375"/>
      <c r="AQP207" s="375"/>
      <c r="AQQ207" s="375"/>
      <c r="AQR207" s="375"/>
      <c r="AQS207" s="375"/>
      <c r="AQT207" s="375"/>
      <c r="AQU207" s="375"/>
      <c r="AQV207" s="375"/>
      <c r="AQW207" s="375"/>
      <c r="AQX207" s="375"/>
      <c r="AQY207" s="375"/>
      <c r="AQZ207" s="375"/>
      <c r="ARA207" s="375"/>
      <c r="ARB207" s="375"/>
      <c r="ARC207" s="375"/>
      <c r="ARD207" s="375"/>
      <c r="ARE207" s="376"/>
      <c r="ARF207" s="376"/>
      <c r="ARG207" s="376"/>
      <c r="ARH207" s="376"/>
      <c r="ARI207" s="376"/>
      <c r="ARJ207" s="376"/>
      <c r="ARK207" s="376"/>
      <c r="ARL207" s="376"/>
      <c r="ARM207" s="376"/>
      <c r="ARN207" s="376"/>
      <c r="ARO207" s="376"/>
      <c r="ARP207" s="376"/>
      <c r="ARQ207" s="376"/>
      <c r="ARR207" s="376"/>
      <c r="ARS207" s="376"/>
      <c r="ART207" s="376"/>
      <c r="ARU207" s="376"/>
      <c r="ARV207" s="376"/>
      <c r="ARW207" s="376"/>
      <c r="ARX207" s="376"/>
      <c r="ARY207" s="376"/>
      <c r="ARZ207" s="376"/>
      <c r="ASA207" s="376"/>
      <c r="ASB207" s="376"/>
      <c r="ASC207" s="377"/>
      <c r="ASD207" s="377"/>
      <c r="ASE207" s="377"/>
      <c r="ASF207" s="377"/>
      <c r="ASG207" s="377"/>
      <c r="ASH207" s="376"/>
      <c r="ASI207" s="376"/>
      <c r="ASJ207" s="377"/>
      <c r="ASK207" s="377"/>
      <c r="ASL207" s="376"/>
      <c r="ASM207" s="376"/>
      <c r="ASN207" s="377"/>
      <c r="ASO207" s="377"/>
      <c r="ASP207" s="376"/>
      <c r="ASQ207" s="376"/>
      <c r="ASR207" s="376"/>
      <c r="ASS207" s="376"/>
      <c r="AST207" s="376"/>
      <c r="ASU207" s="376"/>
      <c r="ASV207" s="376"/>
      <c r="ASW207" s="377"/>
      <c r="ASX207" s="377"/>
      <c r="ASY207" s="376"/>
      <c r="ASZ207" s="376"/>
      <c r="ATA207" s="377"/>
      <c r="ATB207" s="377"/>
      <c r="ATC207" s="376"/>
      <c r="ATD207" s="376"/>
      <c r="ATE207" s="376"/>
      <c r="ATF207" s="376"/>
      <c r="ATG207" s="376"/>
      <c r="ATH207" s="370"/>
      <c r="ATI207" s="396"/>
      <c r="ATJ207" s="376"/>
      <c r="ATK207" s="376"/>
      <c r="ATL207" s="376"/>
      <c r="ATM207" s="376"/>
      <c r="ATN207" s="376"/>
      <c r="ATO207" s="376"/>
      <c r="ATP207" s="376"/>
      <c r="ATQ207" s="375"/>
      <c r="ATR207" s="375"/>
      <c r="ATS207" s="375"/>
      <c r="ATT207" s="375"/>
      <c r="ATU207" s="375"/>
      <c r="ATV207" s="375"/>
      <c r="ATW207" s="375"/>
      <c r="ATX207" s="375"/>
      <c r="ATY207" s="375"/>
      <c r="ATZ207" s="375"/>
      <c r="AUA207" s="375"/>
      <c r="AUB207" s="375"/>
      <c r="AUC207" s="375"/>
      <c r="AUD207" s="375"/>
      <c r="AUE207" s="375"/>
      <c r="AUF207" s="375"/>
      <c r="AUG207" s="375"/>
      <c r="AUH207" s="375"/>
      <c r="AUI207" s="375"/>
      <c r="AUJ207" s="375"/>
      <c r="AUK207" s="375"/>
      <c r="AUL207" s="375"/>
      <c r="AUM207" s="375"/>
      <c r="AUN207" s="375"/>
      <c r="AUO207" s="375"/>
      <c r="AUP207" s="375"/>
      <c r="AUQ207" s="375"/>
      <c r="AUR207" s="375"/>
      <c r="AUS207" s="375"/>
      <c r="AUT207" s="375"/>
      <c r="AUU207" s="375"/>
      <c r="AUV207" s="375"/>
      <c r="AUW207" s="375"/>
      <c r="AUX207" s="375"/>
      <c r="AUY207" s="375"/>
      <c r="AUZ207" s="375"/>
      <c r="AVA207" s="375"/>
      <c r="AVB207" s="375"/>
      <c r="AVC207" s="375"/>
      <c r="AVD207" s="375"/>
      <c r="AVE207" s="375"/>
      <c r="AVF207" s="375"/>
      <c r="AVG207" s="375"/>
      <c r="AVH207" s="375"/>
      <c r="AVI207" s="376"/>
      <c r="AVJ207" s="376"/>
      <c r="AVK207" s="376"/>
      <c r="AVL207" s="376"/>
      <c r="AVM207" s="376"/>
      <c r="AVN207" s="376"/>
      <c r="AVO207" s="376"/>
      <c r="AVP207" s="376"/>
      <c r="AVQ207" s="376"/>
      <c r="AVR207" s="376"/>
      <c r="AVS207" s="376"/>
      <c r="AVT207" s="376"/>
      <c r="AVU207" s="376"/>
      <c r="AVV207" s="376"/>
      <c r="AVW207" s="376"/>
      <c r="AVX207" s="376"/>
      <c r="AVY207" s="376"/>
      <c r="AVZ207" s="376"/>
      <c r="AWA207" s="376"/>
      <c r="AWB207" s="376"/>
      <c r="AWC207" s="376"/>
      <c r="AWD207" s="376"/>
      <c r="AWE207" s="376"/>
      <c r="AWF207" s="376"/>
      <c r="AWG207" s="377"/>
      <c r="AWH207" s="377"/>
      <c r="AWI207" s="377"/>
      <c r="AWJ207" s="377"/>
      <c r="AWK207" s="377"/>
      <c r="AWL207" s="376"/>
      <c r="AWM207" s="376"/>
      <c r="AWN207" s="377"/>
      <c r="AWO207" s="377"/>
      <c r="AWP207" s="376"/>
      <c r="AWQ207" s="376"/>
      <c r="AWR207" s="377"/>
      <c r="AWS207" s="377"/>
      <c r="AWT207" s="376"/>
      <c r="AWU207" s="376"/>
      <c r="AWV207" s="376"/>
      <c r="AWW207" s="376"/>
      <c r="AWX207" s="376"/>
      <c r="AWY207" s="376"/>
      <c r="AWZ207" s="376"/>
      <c r="AXA207" s="377"/>
      <c r="AXB207" s="377"/>
      <c r="AXC207" s="376"/>
      <c r="AXD207" s="376"/>
      <c r="AXE207" s="377"/>
      <c r="AXF207" s="377"/>
      <c r="AXG207" s="376"/>
      <c r="AXH207" s="376"/>
      <c r="AXI207" s="376"/>
      <c r="AXJ207" s="376"/>
      <c r="AXK207" s="376"/>
      <c r="AXL207" s="370"/>
      <c r="AXM207" s="396"/>
      <c r="AXN207" s="376"/>
      <c r="AXO207" s="376"/>
      <c r="AXP207" s="376"/>
      <c r="AXQ207" s="376"/>
      <c r="AXR207" s="376"/>
      <c r="AXS207" s="376"/>
      <c r="AXT207" s="376"/>
      <c r="AXU207" s="375"/>
      <c r="AXV207" s="375"/>
      <c r="AXW207" s="375"/>
      <c r="AXX207" s="375"/>
      <c r="AXY207" s="375"/>
      <c r="AXZ207" s="375"/>
      <c r="AYA207" s="375"/>
      <c r="AYB207" s="375"/>
      <c r="AYC207" s="375"/>
      <c r="AYD207" s="375"/>
      <c r="AYE207" s="375"/>
      <c r="AYF207" s="375"/>
      <c r="AYG207" s="375"/>
      <c r="AYH207" s="375"/>
      <c r="AYI207" s="375"/>
      <c r="AYJ207" s="375"/>
      <c r="AYK207" s="375"/>
      <c r="AYL207" s="375"/>
      <c r="AYM207" s="375"/>
      <c r="AYN207" s="375"/>
      <c r="AYO207" s="375"/>
      <c r="AYP207" s="375"/>
      <c r="AYQ207" s="375"/>
      <c r="AYR207" s="375"/>
      <c r="AYS207" s="375"/>
      <c r="AYT207" s="375"/>
      <c r="AYU207" s="375"/>
      <c r="AYV207" s="375"/>
      <c r="AYW207" s="375"/>
      <c r="AYX207" s="375"/>
      <c r="AYY207" s="375"/>
      <c r="AYZ207" s="375"/>
      <c r="AZA207" s="375"/>
      <c r="AZB207" s="375"/>
      <c r="AZC207" s="375"/>
      <c r="AZD207" s="375"/>
      <c r="AZE207" s="375"/>
      <c r="AZF207" s="375"/>
      <c r="AZG207" s="375"/>
      <c r="AZH207" s="375"/>
      <c r="AZI207" s="375"/>
      <c r="AZJ207" s="375"/>
      <c r="AZK207" s="375"/>
      <c r="AZL207" s="375"/>
      <c r="AZM207" s="376"/>
      <c r="AZN207" s="376"/>
      <c r="AZO207" s="376"/>
      <c r="AZP207" s="376"/>
      <c r="AZQ207" s="376"/>
      <c r="AZR207" s="376"/>
      <c r="AZS207" s="376"/>
      <c r="AZT207" s="376"/>
      <c r="AZU207" s="376"/>
      <c r="AZV207" s="376"/>
      <c r="AZW207" s="376"/>
      <c r="AZX207" s="376"/>
      <c r="AZY207" s="376"/>
      <c r="AZZ207" s="376"/>
      <c r="BAA207" s="376"/>
      <c r="BAB207" s="376"/>
      <c r="BAC207" s="376"/>
      <c r="BAD207" s="376"/>
      <c r="BAE207" s="376"/>
      <c r="BAF207" s="376"/>
      <c r="BAG207" s="376"/>
      <c r="BAH207" s="376"/>
      <c r="BAI207" s="376"/>
      <c r="BAJ207" s="376"/>
      <c r="BAK207" s="377"/>
      <c r="BAL207" s="377"/>
      <c r="BAM207" s="377"/>
      <c r="BAN207" s="377"/>
      <c r="BAO207" s="377"/>
      <c r="BAP207" s="376"/>
      <c r="BAQ207" s="376"/>
      <c r="BAR207" s="377"/>
      <c r="BAS207" s="377"/>
      <c r="BAT207" s="376"/>
      <c r="BAU207" s="376"/>
      <c r="BAV207" s="377"/>
      <c r="BAW207" s="377"/>
      <c r="BAX207" s="376"/>
      <c r="BAY207" s="376"/>
      <c r="BAZ207" s="376"/>
      <c r="BBA207" s="376"/>
      <c r="BBB207" s="376"/>
      <c r="BBC207" s="376"/>
      <c r="BBD207" s="376"/>
      <c r="BBE207" s="377"/>
      <c r="BBF207" s="377"/>
      <c r="BBG207" s="376"/>
      <c r="BBH207" s="376"/>
      <c r="BBI207" s="377"/>
      <c r="BBJ207" s="377"/>
      <c r="BBK207" s="376"/>
      <c r="BBL207" s="376"/>
      <c r="BBM207" s="376"/>
      <c r="BBN207" s="376"/>
      <c r="BBO207" s="376"/>
      <c r="BBP207" s="370"/>
      <c r="BBQ207" s="396"/>
      <c r="BBR207" s="376"/>
      <c r="BBS207" s="376"/>
      <c r="BBT207" s="376"/>
      <c r="BBU207" s="376"/>
      <c r="BBV207" s="376"/>
      <c r="BBW207" s="376"/>
      <c r="BBX207" s="376"/>
      <c r="BBY207" s="375"/>
      <c r="BBZ207" s="375"/>
      <c r="BCA207" s="375"/>
      <c r="BCB207" s="375"/>
      <c r="BCC207" s="375"/>
      <c r="BCD207" s="375"/>
      <c r="BCE207" s="375"/>
      <c r="BCF207" s="375"/>
      <c r="BCG207" s="375"/>
      <c r="BCH207" s="375"/>
      <c r="BCI207" s="375"/>
      <c r="BCJ207" s="375"/>
      <c r="BCK207" s="375"/>
      <c r="BCL207" s="375"/>
      <c r="BCM207" s="375"/>
      <c r="BCN207" s="375"/>
      <c r="BCO207" s="375"/>
      <c r="BCP207" s="375"/>
      <c r="BCQ207" s="375"/>
      <c r="BCR207" s="375"/>
      <c r="BCS207" s="375"/>
      <c r="BCT207" s="375"/>
      <c r="BCU207" s="375"/>
      <c r="BCV207" s="375"/>
      <c r="BCW207" s="375"/>
      <c r="BCX207" s="375"/>
      <c r="BCY207" s="375"/>
      <c r="BCZ207" s="375"/>
      <c r="BDA207" s="375"/>
      <c r="BDB207" s="375"/>
      <c r="BDC207" s="375"/>
      <c r="BDD207" s="375"/>
      <c r="BDE207" s="375"/>
      <c r="BDF207" s="375"/>
      <c r="BDG207" s="375"/>
      <c r="BDH207" s="375"/>
      <c r="BDI207" s="375"/>
      <c r="BDJ207" s="375"/>
      <c r="BDK207" s="375"/>
      <c r="BDL207" s="375"/>
      <c r="BDM207" s="375"/>
      <c r="BDN207" s="375"/>
      <c r="BDO207" s="375"/>
      <c r="BDP207" s="375"/>
      <c r="BDQ207" s="376"/>
      <c r="BDR207" s="376"/>
      <c r="BDS207" s="376"/>
      <c r="BDT207" s="376"/>
      <c r="BDU207" s="376"/>
      <c r="BDV207" s="376"/>
      <c r="BDW207" s="376"/>
      <c r="BDX207" s="376"/>
      <c r="BDY207" s="376"/>
      <c r="BDZ207" s="376"/>
      <c r="BEA207" s="376"/>
      <c r="BEB207" s="376"/>
      <c r="BEC207" s="376"/>
      <c r="BED207" s="376"/>
      <c r="BEE207" s="376"/>
      <c r="BEF207" s="376"/>
      <c r="BEG207" s="376"/>
      <c r="BEH207" s="376"/>
      <c r="BEI207" s="376"/>
      <c r="BEJ207" s="376"/>
      <c r="BEK207" s="376"/>
      <c r="BEL207" s="376"/>
      <c r="BEM207" s="376"/>
      <c r="BEN207" s="376"/>
      <c r="BEO207" s="377"/>
      <c r="BEP207" s="377"/>
      <c r="BEQ207" s="377"/>
      <c r="BER207" s="377"/>
      <c r="BES207" s="377"/>
      <c r="BET207" s="376"/>
      <c r="BEU207" s="376"/>
      <c r="BEV207" s="377"/>
      <c r="BEW207" s="377"/>
      <c r="BEX207" s="376"/>
      <c r="BEY207" s="376"/>
      <c r="BEZ207" s="377"/>
      <c r="BFA207" s="377"/>
      <c r="BFB207" s="376"/>
      <c r="BFC207" s="376"/>
      <c r="BFD207" s="376"/>
      <c r="BFE207" s="376"/>
      <c r="BFF207" s="376"/>
      <c r="BFG207" s="376"/>
      <c r="BFH207" s="376"/>
      <c r="BFI207" s="377"/>
      <c r="BFJ207" s="377"/>
      <c r="BFK207" s="376"/>
      <c r="BFL207" s="376"/>
      <c r="BFM207" s="377"/>
      <c r="BFN207" s="377"/>
      <c r="BFO207" s="376"/>
      <c r="BFP207" s="376"/>
      <c r="BFQ207" s="376"/>
      <c r="BFR207" s="376"/>
      <c r="BFS207" s="376"/>
      <c r="BFT207" s="370"/>
      <c r="BFU207" s="396"/>
      <c r="BFV207" s="376"/>
      <c r="BFW207" s="376"/>
      <c r="BFX207" s="376"/>
      <c r="BFY207" s="376"/>
      <c r="BFZ207" s="376"/>
      <c r="BGA207" s="376"/>
      <c r="BGB207" s="376"/>
      <c r="BGC207" s="375"/>
      <c r="BGD207" s="375"/>
      <c r="BGE207" s="375"/>
      <c r="BGF207" s="375"/>
      <c r="BGG207" s="375"/>
      <c r="BGH207" s="375"/>
      <c r="BGI207" s="375"/>
      <c r="BGJ207" s="375"/>
      <c r="BGK207" s="375"/>
      <c r="BGL207" s="375"/>
      <c r="BGM207" s="375"/>
      <c r="BGN207" s="375"/>
      <c r="BGO207" s="375"/>
      <c r="BGP207" s="375"/>
      <c r="BGQ207" s="375"/>
      <c r="BGR207" s="375"/>
      <c r="BGS207" s="375"/>
      <c r="BGT207" s="375"/>
      <c r="BGU207" s="375"/>
      <c r="BGV207" s="375"/>
      <c r="BGW207" s="375"/>
      <c r="BGX207" s="375"/>
      <c r="BGY207" s="375"/>
      <c r="BGZ207" s="375"/>
      <c r="BHA207" s="375"/>
      <c r="BHB207" s="375"/>
      <c r="BHC207" s="375"/>
      <c r="BHD207" s="375"/>
      <c r="BHE207" s="375"/>
      <c r="BHF207" s="375"/>
      <c r="BHG207" s="375"/>
      <c r="BHH207" s="375"/>
      <c r="BHI207" s="375"/>
      <c r="BHJ207" s="375"/>
      <c r="BHK207" s="375"/>
      <c r="BHL207" s="375"/>
      <c r="BHM207" s="375"/>
      <c r="BHN207" s="375"/>
      <c r="BHO207" s="375"/>
      <c r="BHP207" s="375"/>
      <c r="BHQ207" s="375"/>
      <c r="BHR207" s="375"/>
      <c r="BHS207" s="375"/>
      <c r="BHT207" s="375"/>
      <c r="BHU207" s="376"/>
      <c r="BHV207" s="376"/>
      <c r="BHW207" s="376"/>
      <c r="BHX207" s="376"/>
      <c r="BHY207" s="376"/>
      <c r="BHZ207" s="376"/>
      <c r="BIA207" s="376"/>
      <c r="BIB207" s="376"/>
      <c r="BIC207" s="376"/>
      <c r="BID207" s="376"/>
      <c r="BIE207" s="376"/>
      <c r="BIF207" s="376"/>
      <c r="BIG207" s="376"/>
      <c r="BIH207" s="376"/>
      <c r="BII207" s="376"/>
      <c r="BIJ207" s="376"/>
      <c r="BIK207" s="376"/>
      <c r="BIL207" s="376"/>
      <c r="BIM207" s="376"/>
      <c r="BIN207" s="376"/>
      <c r="BIO207" s="376"/>
      <c r="BIP207" s="376"/>
      <c r="BIQ207" s="376"/>
      <c r="BIR207" s="376"/>
      <c r="BIS207" s="377"/>
      <c r="BIT207" s="377"/>
      <c r="BIU207" s="377"/>
      <c r="BIV207" s="377"/>
      <c r="BIW207" s="377"/>
      <c r="BIX207" s="376"/>
      <c r="BIY207" s="376"/>
      <c r="BIZ207" s="377"/>
      <c r="BJA207" s="377"/>
      <c r="BJB207" s="376"/>
      <c r="BJC207" s="376"/>
      <c r="BJD207" s="377"/>
      <c r="BJE207" s="377"/>
      <c r="BJF207" s="376"/>
      <c r="BJG207" s="376"/>
      <c r="BJH207" s="376"/>
      <c r="BJI207" s="376"/>
      <c r="BJJ207" s="376"/>
      <c r="BJK207" s="376"/>
      <c r="BJL207" s="376"/>
      <c r="BJM207" s="377"/>
      <c r="BJN207" s="377"/>
      <c r="BJO207" s="376"/>
      <c r="BJP207" s="376"/>
      <c r="BJQ207" s="377"/>
      <c r="BJR207" s="377"/>
      <c r="BJS207" s="376"/>
      <c r="BJT207" s="376"/>
      <c r="BJU207" s="376"/>
      <c r="BJV207" s="376"/>
      <c r="BJW207" s="376"/>
      <c r="BJX207" s="370"/>
      <c r="BJY207" s="396"/>
      <c r="BJZ207" s="376"/>
      <c r="BKA207" s="376"/>
      <c r="BKB207" s="376"/>
      <c r="BKC207" s="376"/>
      <c r="BKD207" s="376"/>
      <c r="BKE207" s="376"/>
      <c r="BKF207" s="376"/>
      <c r="BKG207" s="375"/>
      <c r="BKH207" s="375"/>
      <c r="BKI207" s="375"/>
      <c r="BKJ207" s="375"/>
      <c r="BKK207" s="375"/>
      <c r="BKL207" s="375"/>
      <c r="BKM207" s="375"/>
      <c r="BKN207" s="375"/>
      <c r="BKO207" s="375"/>
      <c r="BKP207" s="375"/>
      <c r="BKQ207" s="375"/>
      <c r="BKR207" s="375"/>
      <c r="BKS207" s="375"/>
      <c r="BKT207" s="375"/>
      <c r="BKU207" s="375"/>
      <c r="BKV207" s="375"/>
      <c r="BKW207" s="375"/>
      <c r="BKX207" s="375"/>
      <c r="BKY207" s="375"/>
      <c r="BKZ207" s="375"/>
      <c r="BLA207" s="375"/>
      <c r="BLB207" s="375"/>
      <c r="BLC207" s="375"/>
      <c r="BLD207" s="375"/>
      <c r="BLE207" s="375"/>
      <c r="BLF207" s="375"/>
      <c r="BLG207" s="375"/>
      <c r="BLH207" s="375"/>
      <c r="BLI207" s="375"/>
      <c r="BLJ207" s="375"/>
      <c r="BLK207" s="375"/>
      <c r="BLL207" s="375"/>
      <c r="BLM207" s="375"/>
      <c r="BLN207" s="375"/>
      <c r="BLO207" s="375"/>
      <c r="BLP207" s="375"/>
      <c r="BLQ207" s="375"/>
      <c r="BLR207" s="375"/>
      <c r="BLS207" s="375"/>
      <c r="BLT207" s="375"/>
      <c r="BLU207" s="375"/>
      <c r="BLV207" s="375"/>
      <c r="BLW207" s="375"/>
      <c r="BLX207" s="375"/>
      <c r="BLY207" s="376"/>
      <c r="BLZ207" s="376"/>
      <c r="BMA207" s="376"/>
      <c r="BMB207" s="376"/>
      <c r="BMC207" s="376"/>
      <c r="BMD207" s="376"/>
      <c r="BME207" s="376"/>
      <c r="BMF207" s="376"/>
      <c r="BMG207" s="376"/>
      <c r="BMH207" s="376"/>
      <c r="BMI207" s="376"/>
      <c r="BMJ207" s="376"/>
      <c r="BMK207" s="376"/>
      <c r="BML207" s="376"/>
      <c r="BMM207" s="376"/>
      <c r="BMN207" s="376"/>
      <c r="BMO207" s="376"/>
      <c r="BMP207" s="376"/>
      <c r="BMQ207" s="376"/>
      <c r="BMR207" s="376"/>
      <c r="BMS207" s="376"/>
      <c r="BMT207" s="376"/>
      <c r="BMU207" s="376"/>
      <c r="BMV207" s="376"/>
      <c r="BMW207" s="377"/>
      <c r="BMX207" s="377"/>
      <c r="BMY207" s="377"/>
      <c r="BMZ207" s="377"/>
      <c r="BNA207" s="377"/>
      <c r="BNB207" s="376"/>
      <c r="BNC207" s="376"/>
      <c r="BND207" s="377"/>
      <c r="BNE207" s="377"/>
      <c r="BNF207" s="376"/>
      <c r="BNG207" s="376"/>
      <c r="BNH207" s="377"/>
      <c r="BNI207" s="377"/>
      <c r="BNJ207" s="376"/>
      <c r="BNK207" s="376"/>
      <c r="BNL207" s="376"/>
      <c r="BNM207" s="376"/>
      <c r="BNN207" s="376"/>
      <c r="BNO207" s="376"/>
      <c r="BNP207" s="376"/>
      <c r="BNQ207" s="377"/>
      <c r="BNR207" s="377"/>
      <c r="BNS207" s="376"/>
      <c r="BNT207" s="376"/>
      <c r="BNU207" s="377"/>
      <c r="BNV207" s="377"/>
      <c r="BNW207" s="376"/>
      <c r="BNX207" s="376"/>
      <c r="BNY207" s="376"/>
      <c r="BNZ207" s="376"/>
      <c r="BOA207" s="376"/>
      <c r="BOB207" s="370"/>
      <c r="BOC207" s="396"/>
      <c r="BOD207" s="376"/>
      <c r="BOE207" s="376"/>
      <c r="BOF207" s="376"/>
      <c r="BOG207" s="376"/>
      <c r="BOH207" s="376"/>
      <c r="BOI207" s="376"/>
      <c r="BOJ207" s="376"/>
      <c r="BOK207" s="375"/>
      <c r="BOL207" s="375"/>
      <c r="BOM207" s="375"/>
      <c r="BON207" s="375"/>
      <c r="BOO207" s="375"/>
      <c r="BOP207" s="375"/>
      <c r="BOQ207" s="375"/>
      <c r="BOR207" s="375"/>
      <c r="BOS207" s="375"/>
      <c r="BOT207" s="375"/>
      <c r="BOU207" s="375"/>
      <c r="BOV207" s="375"/>
      <c r="BOW207" s="375"/>
      <c r="BOX207" s="375"/>
      <c r="BOY207" s="375"/>
      <c r="BOZ207" s="375"/>
      <c r="BPA207" s="375"/>
      <c r="BPB207" s="375"/>
      <c r="BPC207" s="375"/>
      <c r="BPD207" s="375"/>
      <c r="BPE207" s="375"/>
      <c r="BPF207" s="375"/>
      <c r="BPG207" s="375"/>
      <c r="BPH207" s="375"/>
      <c r="BPI207" s="375"/>
      <c r="BPJ207" s="375"/>
      <c r="BPK207" s="375"/>
      <c r="BPL207" s="375"/>
      <c r="BPM207" s="375"/>
      <c r="BPN207" s="375"/>
      <c r="BPO207" s="375"/>
      <c r="BPP207" s="375"/>
      <c r="BPQ207" s="375"/>
      <c r="BPR207" s="375"/>
      <c r="BPS207" s="375"/>
      <c r="BPT207" s="375"/>
      <c r="BPU207" s="375"/>
      <c r="BPV207" s="375"/>
      <c r="BPW207" s="375"/>
      <c r="BPX207" s="375"/>
      <c r="BPY207" s="375"/>
      <c r="BPZ207" s="375"/>
      <c r="BQA207" s="375"/>
      <c r="BQB207" s="375"/>
      <c r="BQC207" s="376"/>
      <c r="BQD207" s="376"/>
      <c r="BQE207" s="376"/>
      <c r="BQF207" s="376"/>
      <c r="BQG207" s="376"/>
      <c r="BQH207" s="376"/>
      <c r="BQI207" s="376"/>
      <c r="BQJ207" s="376"/>
      <c r="BQK207" s="376"/>
      <c r="BQL207" s="376"/>
      <c r="BQM207" s="376"/>
      <c r="BQN207" s="376"/>
      <c r="BQO207" s="376"/>
      <c r="BQP207" s="376"/>
      <c r="BQQ207" s="376"/>
      <c r="BQR207" s="376"/>
      <c r="BQS207" s="376"/>
      <c r="BQT207" s="376"/>
      <c r="BQU207" s="376"/>
      <c r="BQV207" s="376"/>
      <c r="BQW207" s="376"/>
      <c r="BQX207" s="376"/>
      <c r="BQY207" s="376"/>
      <c r="BQZ207" s="376"/>
      <c r="BRA207" s="377"/>
      <c r="BRB207" s="377"/>
      <c r="BRC207" s="377"/>
      <c r="BRD207" s="377"/>
      <c r="BRE207" s="377"/>
      <c r="BRF207" s="376"/>
      <c r="BRG207" s="376"/>
      <c r="BRH207" s="377"/>
      <c r="BRI207" s="377"/>
      <c r="BRJ207" s="376"/>
      <c r="BRK207" s="376"/>
      <c r="BRL207" s="377"/>
      <c r="BRM207" s="377"/>
      <c r="BRN207" s="376"/>
      <c r="BRO207" s="376"/>
      <c r="BRP207" s="376"/>
      <c r="BRQ207" s="376"/>
      <c r="BRR207" s="376"/>
      <c r="BRS207" s="376"/>
      <c r="BRT207" s="376"/>
      <c r="BRU207" s="377"/>
      <c r="BRV207" s="377"/>
      <c r="BRW207" s="376"/>
      <c r="BRX207" s="376"/>
      <c r="BRY207" s="377"/>
      <c r="BRZ207" s="377"/>
      <c r="BSA207" s="376"/>
      <c r="BSB207" s="376"/>
      <c r="BSC207" s="376"/>
      <c r="BSD207" s="376"/>
      <c r="BSE207" s="376"/>
      <c r="BSF207" s="370"/>
      <c r="BSG207" s="396"/>
      <c r="BSH207" s="376"/>
      <c r="BSI207" s="376"/>
      <c r="BSJ207" s="376"/>
      <c r="BSK207" s="376"/>
      <c r="BSL207" s="376"/>
      <c r="BSM207" s="376"/>
      <c r="BSN207" s="376"/>
      <c r="BSO207" s="375"/>
      <c r="BSP207" s="375"/>
      <c r="BSQ207" s="375"/>
      <c r="BSR207" s="375"/>
      <c r="BSS207" s="375"/>
      <c r="BST207" s="375"/>
      <c r="BSU207" s="375"/>
      <c r="BSV207" s="375"/>
      <c r="BSW207" s="375"/>
      <c r="BSX207" s="375"/>
      <c r="BSY207" s="375"/>
      <c r="BSZ207" s="375"/>
      <c r="BTA207" s="375"/>
      <c r="BTB207" s="375"/>
      <c r="BTC207" s="375"/>
      <c r="BTD207" s="375"/>
      <c r="BTE207" s="375"/>
      <c r="BTF207" s="375"/>
      <c r="BTG207" s="375"/>
      <c r="BTH207" s="375"/>
      <c r="BTI207" s="375"/>
      <c r="BTJ207" s="375"/>
      <c r="BTK207" s="375"/>
      <c r="BTL207" s="375"/>
      <c r="BTM207" s="375"/>
      <c r="BTN207" s="375"/>
      <c r="BTO207" s="375"/>
      <c r="BTP207" s="375"/>
      <c r="BTQ207" s="375"/>
      <c r="BTR207" s="375"/>
      <c r="BTS207" s="375"/>
      <c r="BTT207" s="375"/>
      <c r="BTU207" s="375"/>
      <c r="BTV207" s="375"/>
      <c r="BTW207" s="375"/>
      <c r="BTX207" s="375"/>
      <c r="BTY207" s="375"/>
      <c r="BTZ207" s="375"/>
      <c r="BUA207" s="375"/>
      <c r="BUB207" s="375"/>
      <c r="BUC207" s="375"/>
      <c r="BUD207" s="375"/>
      <c r="BUE207" s="375"/>
      <c r="BUF207" s="375"/>
      <c r="BUG207" s="376"/>
      <c r="BUH207" s="376"/>
      <c r="BUI207" s="376"/>
      <c r="BUJ207" s="376"/>
      <c r="BUK207" s="376"/>
      <c r="BUL207" s="376"/>
      <c r="BUM207" s="376"/>
      <c r="BUN207" s="376"/>
      <c r="BUO207" s="376"/>
      <c r="BUP207" s="376"/>
      <c r="BUQ207" s="376"/>
      <c r="BUR207" s="376"/>
      <c r="BUS207" s="376"/>
      <c r="BUT207" s="376"/>
      <c r="BUU207" s="376"/>
      <c r="BUV207" s="376"/>
      <c r="BUW207" s="376"/>
      <c r="BUX207" s="376"/>
      <c r="BUY207" s="376"/>
      <c r="BUZ207" s="376"/>
      <c r="BVA207" s="376"/>
      <c r="BVB207" s="376"/>
      <c r="BVC207" s="376"/>
      <c r="BVD207" s="376"/>
      <c r="BVE207" s="377"/>
      <c r="BVF207" s="377"/>
      <c r="BVG207" s="377"/>
      <c r="BVH207" s="377"/>
      <c r="BVI207" s="377"/>
      <c r="BVJ207" s="376"/>
      <c r="BVK207" s="376"/>
      <c r="BVL207" s="377"/>
      <c r="BVM207" s="377"/>
      <c r="BVN207" s="376"/>
      <c r="BVO207" s="376"/>
      <c r="BVP207" s="377"/>
      <c r="BVQ207" s="377"/>
      <c r="BVR207" s="376"/>
      <c r="BVS207" s="376"/>
      <c r="BVT207" s="376"/>
      <c r="BVU207" s="376"/>
      <c r="BVV207" s="376"/>
      <c r="BVW207" s="376"/>
      <c r="BVX207" s="376"/>
      <c r="BVY207" s="377"/>
      <c r="BVZ207" s="377"/>
      <c r="BWA207" s="376"/>
      <c r="BWB207" s="376"/>
      <c r="BWC207" s="377"/>
      <c r="BWD207" s="377"/>
      <c r="BWE207" s="376"/>
      <c r="BWF207" s="376"/>
      <c r="BWG207" s="376"/>
      <c r="BWH207" s="376"/>
      <c r="BWI207" s="376"/>
      <c r="BWJ207" s="370"/>
      <c r="BWK207" s="396"/>
      <c r="BWL207" s="376"/>
      <c r="BWM207" s="376"/>
      <c r="BWN207" s="376"/>
      <c r="BWO207" s="376"/>
      <c r="BWP207" s="376"/>
      <c r="BWQ207" s="376"/>
      <c r="BWR207" s="376"/>
      <c r="BWS207" s="375"/>
      <c r="BWT207" s="375"/>
      <c r="BWU207" s="375"/>
      <c r="BWV207" s="375"/>
      <c r="BWW207" s="375"/>
      <c r="BWX207" s="375"/>
      <c r="BWY207" s="375"/>
      <c r="BWZ207" s="375"/>
      <c r="BXA207" s="375"/>
      <c r="BXB207" s="375"/>
      <c r="BXC207" s="375"/>
      <c r="BXD207" s="375"/>
      <c r="BXE207" s="375"/>
      <c r="BXF207" s="375"/>
      <c r="BXG207" s="375"/>
      <c r="BXH207" s="375"/>
      <c r="BXI207" s="375"/>
      <c r="BXJ207" s="375"/>
      <c r="BXK207" s="375"/>
      <c r="BXL207" s="375"/>
      <c r="BXM207" s="375"/>
      <c r="BXN207" s="375"/>
      <c r="BXO207" s="375"/>
      <c r="BXP207" s="375"/>
      <c r="BXQ207" s="375"/>
      <c r="BXR207" s="375"/>
      <c r="BXS207" s="375"/>
      <c r="BXT207" s="375"/>
      <c r="BXU207" s="375"/>
      <c r="BXV207" s="375"/>
      <c r="BXW207" s="375"/>
      <c r="BXX207" s="375"/>
      <c r="BXY207" s="375"/>
      <c r="BXZ207" s="375"/>
      <c r="BYA207" s="375"/>
      <c r="BYB207" s="375"/>
      <c r="BYC207" s="375"/>
      <c r="BYD207" s="375"/>
      <c r="BYE207" s="375"/>
      <c r="BYF207" s="375"/>
      <c r="BYG207" s="375"/>
      <c r="BYH207" s="375"/>
      <c r="BYI207" s="375"/>
      <c r="BYJ207" s="375"/>
      <c r="BYK207" s="376"/>
      <c r="BYL207" s="376"/>
      <c r="BYM207" s="376"/>
      <c r="BYN207" s="376"/>
      <c r="BYO207" s="376"/>
      <c r="BYP207" s="376"/>
      <c r="BYQ207" s="376"/>
      <c r="BYR207" s="376"/>
      <c r="BYS207" s="376"/>
      <c r="BYT207" s="376"/>
      <c r="BYU207" s="376"/>
      <c r="BYV207" s="376"/>
      <c r="BYW207" s="376"/>
      <c r="BYX207" s="376"/>
      <c r="BYY207" s="376"/>
      <c r="BYZ207" s="376"/>
      <c r="BZA207" s="376"/>
      <c r="BZB207" s="376"/>
      <c r="BZC207" s="376"/>
      <c r="BZD207" s="376"/>
      <c r="BZE207" s="376"/>
      <c r="BZF207" s="376"/>
      <c r="BZG207" s="376"/>
      <c r="BZH207" s="376"/>
      <c r="BZI207" s="377"/>
      <c r="BZJ207" s="377"/>
      <c r="BZK207" s="377"/>
      <c r="BZL207" s="377"/>
      <c r="BZM207" s="377"/>
      <c r="BZN207" s="376"/>
      <c r="BZO207" s="376"/>
      <c r="BZP207" s="377"/>
      <c r="BZQ207" s="377"/>
      <c r="BZR207" s="376"/>
      <c r="BZS207" s="376"/>
      <c r="BZT207" s="377"/>
      <c r="BZU207" s="377"/>
      <c r="BZV207" s="376"/>
      <c r="BZW207" s="376"/>
      <c r="BZX207" s="376"/>
      <c r="BZY207" s="376"/>
      <c r="BZZ207" s="376"/>
      <c r="CAA207" s="376"/>
      <c r="CAB207" s="376"/>
      <c r="CAC207" s="377"/>
      <c r="CAD207" s="377"/>
      <c r="CAE207" s="376"/>
      <c r="CAF207" s="376"/>
      <c r="CAG207" s="377"/>
      <c r="CAH207" s="377"/>
      <c r="CAI207" s="376"/>
      <c r="CAJ207" s="376"/>
      <c r="CAK207" s="376"/>
      <c r="CAL207" s="376"/>
      <c r="CAM207" s="376"/>
      <c r="CAN207" s="370"/>
      <c r="CAO207" s="396"/>
      <c r="CAP207" s="376"/>
      <c r="CAQ207" s="376"/>
      <c r="CAR207" s="376"/>
      <c r="CAS207" s="376"/>
      <c r="CAT207" s="376"/>
      <c r="CAU207" s="376"/>
      <c r="CAV207" s="376"/>
      <c r="CAW207" s="375"/>
      <c r="CAX207" s="375"/>
      <c r="CAY207" s="375"/>
      <c r="CAZ207" s="375"/>
      <c r="CBA207" s="375"/>
      <c r="CBB207" s="375"/>
      <c r="CBC207" s="375"/>
      <c r="CBD207" s="375"/>
      <c r="CBE207" s="375"/>
      <c r="CBF207" s="375"/>
      <c r="CBG207" s="375"/>
      <c r="CBH207" s="375"/>
      <c r="CBI207" s="375"/>
      <c r="CBJ207" s="375"/>
      <c r="CBK207" s="375"/>
      <c r="CBL207" s="375"/>
      <c r="CBM207" s="375"/>
      <c r="CBN207" s="375"/>
      <c r="CBO207" s="375"/>
      <c r="CBP207" s="375"/>
      <c r="CBQ207" s="375"/>
      <c r="CBR207" s="375"/>
      <c r="CBS207" s="375"/>
      <c r="CBT207" s="375"/>
      <c r="CBU207" s="375"/>
      <c r="CBV207" s="375"/>
      <c r="CBW207" s="375"/>
      <c r="CBX207" s="375"/>
      <c r="CBY207" s="375"/>
      <c r="CBZ207" s="375"/>
      <c r="CCA207" s="375"/>
      <c r="CCB207" s="375"/>
      <c r="CCC207" s="375"/>
      <c r="CCD207" s="375"/>
      <c r="CCE207" s="375"/>
      <c r="CCF207" s="375"/>
      <c r="CCG207" s="375"/>
      <c r="CCH207" s="375"/>
      <c r="CCI207" s="375"/>
      <c r="CCJ207" s="375"/>
      <c r="CCK207" s="375"/>
      <c r="CCL207" s="375"/>
      <c r="CCM207" s="375"/>
      <c r="CCN207" s="375"/>
      <c r="CCO207" s="376"/>
      <c r="CCP207" s="376"/>
      <c r="CCQ207" s="376"/>
      <c r="CCR207" s="376"/>
      <c r="CCS207" s="376"/>
      <c r="CCT207" s="376"/>
      <c r="CCU207" s="376"/>
      <c r="CCV207" s="376"/>
      <c r="CCW207" s="376"/>
      <c r="CCX207" s="376"/>
      <c r="CCY207" s="376"/>
      <c r="CCZ207" s="376"/>
      <c r="CDA207" s="376"/>
      <c r="CDB207" s="376"/>
      <c r="CDC207" s="376"/>
      <c r="CDD207" s="376"/>
      <c r="CDE207" s="376"/>
      <c r="CDF207" s="376"/>
      <c r="CDG207" s="376"/>
      <c r="CDH207" s="376"/>
      <c r="CDI207" s="376"/>
      <c r="CDJ207" s="376"/>
      <c r="CDK207" s="376"/>
      <c r="CDL207" s="376"/>
      <c r="CDM207" s="377"/>
      <c r="CDN207" s="377"/>
      <c r="CDO207" s="377"/>
      <c r="CDP207" s="377"/>
      <c r="CDQ207" s="377"/>
      <c r="CDR207" s="376"/>
      <c r="CDS207" s="376"/>
      <c r="CDT207" s="377"/>
      <c r="CDU207" s="377"/>
      <c r="CDV207" s="376"/>
      <c r="CDW207" s="376"/>
      <c r="CDX207" s="377"/>
      <c r="CDY207" s="377"/>
      <c r="CDZ207" s="376"/>
      <c r="CEA207" s="376"/>
      <c r="CEB207" s="376"/>
      <c r="CEC207" s="376"/>
      <c r="CED207" s="376"/>
      <c r="CEE207" s="376"/>
      <c r="CEF207" s="376"/>
      <c r="CEG207" s="377"/>
      <c r="CEH207" s="377"/>
      <c r="CEI207" s="376"/>
      <c r="CEJ207" s="376"/>
      <c r="CEK207" s="377"/>
      <c r="CEL207" s="377"/>
      <c r="CEM207" s="376"/>
      <c r="CEN207" s="376"/>
      <c r="CEO207" s="376"/>
      <c r="CEP207" s="376"/>
      <c r="CEQ207" s="376"/>
      <c r="CER207" s="370"/>
      <c r="CES207" s="396"/>
      <c r="CET207" s="376"/>
      <c r="CEU207" s="376"/>
      <c r="CEV207" s="376"/>
      <c r="CEW207" s="376"/>
      <c r="CEX207" s="376"/>
      <c r="CEY207" s="376"/>
      <c r="CEZ207" s="376"/>
      <c r="CFA207" s="375"/>
      <c r="CFB207" s="375"/>
      <c r="CFC207" s="375"/>
      <c r="CFD207" s="375"/>
      <c r="CFE207" s="375"/>
      <c r="CFF207" s="375"/>
      <c r="CFG207" s="375"/>
      <c r="CFH207" s="375"/>
      <c r="CFI207" s="375"/>
      <c r="CFJ207" s="375"/>
      <c r="CFK207" s="375"/>
      <c r="CFL207" s="375"/>
      <c r="CFM207" s="375"/>
      <c r="CFN207" s="375"/>
      <c r="CFO207" s="375"/>
      <c r="CFP207" s="375"/>
      <c r="CFQ207" s="375"/>
      <c r="CFR207" s="375"/>
      <c r="CFS207" s="375"/>
      <c r="CFT207" s="375"/>
      <c r="CFU207" s="375"/>
      <c r="CFV207" s="375"/>
      <c r="CFW207" s="375"/>
      <c r="CFX207" s="375"/>
      <c r="CFY207" s="375"/>
      <c r="CFZ207" s="375"/>
      <c r="CGA207" s="375"/>
      <c r="CGB207" s="375"/>
      <c r="CGC207" s="375"/>
      <c r="CGD207" s="375"/>
      <c r="CGE207" s="375"/>
      <c r="CGF207" s="375"/>
      <c r="CGG207" s="375"/>
      <c r="CGH207" s="375"/>
      <c r="CGI207" s="375"/>
      <c r="CGJ207" s="375"/>
      <c r="CGK207" s="375"/>
      <c r="CGL207" s="375"/>
      <c r="CGM207" s="375"/>
      <c r="CGN207" s="375"/>
      <c r="CGO207" s="375"/>
      <c r="CGP207" s="375"/>
      <c r="CGQ207" s="375"/>
      <c r="CGR207" s="375"/>
      <c r="CGS207" s="376"/>
      <c r="CGT207" s="376"/>
      <c r="CGU207" s="376"/>
      <c r="CGV207" s="376"/>
      <c r="CGW207" s="376"/>
      <c r="CGX207" s="376"/>
      <c r="CGY207" s="376"/>
      <c r="CGZ207" s="376"/>
      <c r="CHA207" s="376"/>
      <c r="CHB207" s="376"/>
      <c r="CHC207" s="376"/>
      <c r="CHD207" s="376"/>
      <c r="CHE207" s="376"/>
      <c r="CHF207" s="376"/>
      <c r="CHG207" s="376"/>
      <c r="CHH207" s="376"/>
      <c r="CHI207" s="376"/>
      <c r="CHJ207" s="376"/>
      <c r="CHK207" s="376"/>
      <c r="CHL207" s="376"/>
      <c r="CHM207" s="376"/>
      <c r="CHN207" s="376"/>
      <c r="CHO207" s="376"/>
      <c r="CHP207" s="376"/>
      <c r="CHQ207" s="377"/>
      <c r="CHR207" s="377"/>
      <c r="CHS207" s="377"/>
      <c r="CHT207" s="377"/>
      <c r="CHU207" s="377"/>
      <c r="CHV207" s="376"/>
      <c r="CHW207" s="376"/>
      <c r="CHX207" s="377"/>
      <c r="CHY207" s="377"/>
      <c r="CHZ207" s="376"/>
      <c r="CIA207" s="376"/>
      <c r="CIB207" s="377"/>
      <c r="CIC207" s="377"/>
      <c r="CID207" s="376"/>
      <c r="CIE207" s="376"/>
      <c r="CIF207" s="376"/>
      <c r="CIG207" s="376"/>
      <c r="CIH207" s="376"/>
      <c r="CII207" s="376"/>
      <c r="CIJ207" s="376"/>
      <c r="CIK207" s="377"/>
      <c r="CIL207" s="377"/>
      <c r="CIM207" s="376"/>
      <c r="CIN207" s="376"/>
      <c r="CIO207" s="377"/>
      <c r="CIP207" s="377"/>
      <c r="CIQ207" s="376"/>
      <c r="CIR207" s="376"/>
      <c r="CIS207" s="376"/>
      <c r="CIT207" s="376"/>
      <c r="CIU207" s="376"/>
      <c r="CIV207" s="370"/>
      <c r="CIW207" s="396"/>
      <c r="CIX207" s="376"/>
      <c r="CIY207" s="376"/>
      <c r="CIZ207" s="376"/>
      <c r="CJA207" s="376"/>
      <c r="CJB207" s="376"/>
      <c r="CJC207" s="376"/>
      <c r="CJD207" s="376"/>
      <c r="CJE207" s="375"/>
      <c r="CJF207" s="375"/>
      <c r="CJG207" s="375"/>
      <c r="CJH207" s="375"/>
      <c r="CJI207" s="375"/>
      <c r="CJJ207" s="375"/>
      <c r="CJK207" s="375"/>
      <c r="CJL207" s="375"/>
      <c r="CJM207" s="375"/>
      <c r="CJN207" s="375"/>
      <c r="CJO207" s="375"/>
      <c r="CJP207" s="375"/>
      <c r="CJQ207" s="375"/>
      <c r="CJR207" s="375"/>
      <c r="CJS207" s="375"/>
      <c r="CJT207" s="375"/>
      <c r="CJU207" s="375"/>
      <c r="CJV207" s="375"/>
      <c r="CJW207" s="375"/>
      <c r="CJX207" s="375"/>
      <c r="CJY207" s="375"/>
      <c r="CJZ207" s="375"/>
      <c r="CKA207" s="375"/>
      <c r="CKB207" s="375"/>
      <c r="CKC207" s="375"/>
      <c r="CKD207" s="375"/>
      <c r="CKE207" s="375"/>
      <c r="CKF207" s="375"/>
      <c r="CKG207" s="375"/>
      <c r="CKH207" s="375"/>
      <c r="CKI207" s="375"/>
      <c r="CKJ207" s="375"/>
      <c r="CKK207" s="375"/>
      <c r="CKL207" s="375"/>
      <c r="CKM207" s="375"/>
      <c r="CKN207" s="375"/>
      <c r="CKO207" s="375"/>
      <c r="CKP207" s="375"/>
      <c r="CKQ207" s="375"/>
      <c r="CKR207" s="375"/>
      <c r="CKS207" s="375"/>
      <c r="CKT207" s="375"/>
      <c r="CKU207" s="375"/>
      <c r="CKV207" s="375"/>
      <c r="CKW207" s="376"/>
      <c r="CKX207" s="376"/>
      <c r="CKY207" s="376"/>
      <c r="CKZ207" s="376"/>
      <c r="CLA207" s="376"/>
      <c r="CLB207" s="376"/>
      <c r="CLC207" s="376"/>
      <c r="CLD207" s="376"/>
      <c r="CLE207" s="376"/>
      <c r="CLF207" s="376"/>
      <c r="CLG207" s="376"/>
      <c r="CLH207" s="376"/>
      <c r="CLI207" s="376"/>
      <c r="CLJ207" s="376"/>
      <c r="CLK207" s="376"/>
      <c r="CLL207" s="376"/>
      <c r="CLM207" s="376"/>
      <c r="CLN207" s="376"/>
      <c r="CLO207" s="376"/>
      <c r="CLP207" s="376"/>
      <c r="CLQ207" s="376"/>
      <c r="CLR207" s="376"/>
      <c r="CLS207" s="376"/>
      <c r="CLT207" s="376"/>
      <c r="CLU207" s="377"/>
      <c r="CLV207" s="377"/>
      <c r="CLW207" s="377"/>
      <c r="CLX207" s="377"/>
      <c r="CLY207" s="377"/>
      <c r="CLZ207" s="376"/>
      <c r="CMA207" s="376"/>
      <c r="CMB207" s="377"/>
      <c r="CMC207" s="377"/>
      <c r="CMD207" s="376"/>
      <c r="CME207" s="376"/>
      <c r="CMF207" s="377"/>
      <c r="CMG207" s="377"/>
      <c r="CMH207" s="376"/>
      <c r="CMI207" s="376"/>
      <c r="CMJ207" s="376"/>
      <c r="CMK207" s="376"/>
      <c r="CML207" s="376"/>
      <c r="CMM207" s="376"/>
      <c r="CMN207" s="376"/>
      <c r="CMO207" s="377"/>
      <c r="CMP207" s="377"/>
      <c r="CMQ207" s="376"/>
      <c r="CMR207" s="376"/>
      <c r="CMS207" s="377"/>
      <c r="CMT207" s="377"/>
      <c r="CMU207" s="376"/>
      <c r="CMV207" s="376"/>
      <c r="CMW207" s="376"/>
      <c r="CMX207" s="376"/>
      <c r="CMY207" s="376"/>
      <c r="CMZ207" s="370"/>
      <c r="CNA207" s="396"/>
      <c r="CNB207" s="376"/>
      <c r="CNC207" s="376"/>
      <c r="CND207" s="376"/>
      <c r="CNE207" s="376"/>
      <c r="CNF207" s="376"/>
      <c r="CNG207" s="376"/>
      <c r="CNH207" s="376"/>
      <c r="CNI207" s="375"/>
      <c r="CNJ207" s="375"/>
      <c r="CNK207" s="375"/>
      <c r="CNL207" s="375"/>
      <c r="CNM207" s="375"/>
      <c r="CNN207" s="375"/>
      <c r="CNO207" s="375"/>
      <c r="CNP207" s="375"/>
      <c r="CNQ207" s="375"/>
      <c r="CNR207" s="375"/>
      <c r="CNS207" s="375"/>
      <c r="CNT207" s="375"/>
      <c r="CNU207" s="375"/>
      <c r="CNV207" s="375"/>
      <c r="CNW207" s="375"/>
      <c r="CNX207" s="375"/>
      <c r="CNY207" s="375"/>
      <c r="CNZ207" s="375"/>
      <c r="COA207" s="375"/>
      <c r="COB207" s="375"/>
      <c r="COC207" s="375"/>
      <c r="COD207" s="375"/>
      <c r="COE207" s="375"/>
      <c r="COF207" s="375"/>
      <c r="COG207" s="375"/>
      <c r="COH207" s="375"/>
      <c r="COI207" s="375"/>
      <c r="COJ207" s="375"/>
      <c r="COK207" s="375"/>
      <c r="COL207" s="375"/>
      <c r="COM207" s="375"/>
      <c r="CON207" s="375"/>
      <c r="COO207" s="375"/>
      <c r="COP207" s="375"/>
      <c r="COQ207" s="375"/>
      <c r="COR207" s="375"/>
      <c r="COS207" s="375"/>
      <c r="COT207" s="375"/>
      <c r="COU207" s="375"/>
      <c r="COV207" s="375"/>
      <c r="COW207" s="375"/>
      <c r="COX207" s="375"/>
      <c r="COY207" s="375"/>
      <c r="COZ207" s="375"/>
      <c r="CPA207" s="376"/>
      <c r="CPB207" s="376"/>
      <c r="CPC207" s="376"/>
      <c r="CPD207" s="376"/>
      <c r="CPE207" s="376"/>
      <c r="CPF207" s="376"/>
      <c r="CPG207" s="376"/>
      <c r="CPH207" s="376"/>
      <c r="CPI207" s="376"/>
      <c r="CPJ207" s="376"/>
      <c r="CPK207" s="376"/>
      <c r="CPL207" s="376"/>
      <c r="CPM207" s="376"/>
      <c r="CPN207" s="376"/>
      <c r="CPO207" s="376"/>
      <c r="CPP207" s="376"/>
      <c r="CPQ207" s="376"/>
      <c r="CPR207" s="376"/>
      <c r="CPS207" s="376"/>
      <c r="CPT207" s="376"/>
      <c r="CPU207" s="376"/>
      <c r="CPV207" s="376"/>
      <c r="CPW207" s="376"/>
      <c r="CPX207" s="376"/>
      <c r="CPY207" s="377"/>
      <c r="CPZ207" s="377"/>
      <c r="CQA207" s="377"/>
      <c r="CQB207" s="377"/>
      <c r="CQC207" s="377"/>
      <c r="CQD207" s="376"/>
      <c r="CQE207" s="376"/>
      <c r="CQF207" s="377"/>
      <c r="CQG207" s="377"/>
      <c r="CQH207" s="376"/>
      <c r="CQI207" s="376"/>
      <c r="CQJ207" s="377"/>
      <c r="CQK207" s="377"/>
      <c r="CQL207" s="376"/>
      <c r="CQM207" s="376"/>
      <c r="CQN207" s="376"/>
      <c r="CQO207" s="376"/>
      <c r="CQP207" s="376"/>
      <c r="CQQ207" s="376"/>
      <c r="CQR207" s="376"/>
      <c r="CQS207" s="377"/>
      <c r="CQT207" s="377"/>
      <c r="CQU207" s="376"/>
      <c r="CQV207" s="376"/>
      <c r="CQW207" s="377"/>
      <c r="CQX207" s="377"/>
      <c r="CQY207" s="376"/>
      <c r="CQZ207" s="376"/>
      <c r="CRA207" s="376"/>
      <c r="CRB207" s="376"/>
      <c r="CRC207" s="376"/>
      <c r="CRD207" s="370"/>
      <c r="CRE207" s="396"/>
      <c r="CRF207" s="376"/>
      <c r="CRG207" s="376"/>
      <c r="CRH207" s="376"/>
      <c r="CRI207" s="376"/>
      <c r="CRJ207" s="376"/>
      <c r="CRK207" s="376"/>
      <c r="CRL207" s="376"/>
      <c r="CRM207" s="375"/>
      <c r="CRN207" s="375"/>
      <c r="CRO207" s="375"/>
      <c r="CRP207" s="375"/>
      <c r="CRQ207" s="375"/>
      <c r="CRR207" s="375"/>
      <c r="CRS207" s="375"/>
      <c r="CRT207" s="375"/>
      <c r="CRU207" s="375"/>
      <c r="CRV207" s="375"/>
      <c r="CRW207" s="375"/>
      <c r="CRX207" s="375"/>
      <c r="CRY207" s="375"/>
      <c r="CRZ207" s="375"/>
      <c r="CSA207" s="375"/>
      <c r="CSB207" s="375"/>
      <c r="CSC207" s="375"/>
      <c r="CSD207" s="375"/>
      <c r="CSE207" s="375"/>
      <c r="CSF207" s="375"/>
      <c r="CSG207" s="375"/>
      <c r="CSH207" s="375"/>
      <c r="CSI207" s="375"/>
      <c r="CSJ207" s="375"/>
      <c r="CSK207" s="375"/>
      <c r="CSL207" s="375"/>
      <c r="CSM207" s="375"/>
      <c r="CSN207" s="375"/>
      <c r="CSO207" s="375"/>
      <c r="CSP207" s="375"/>
      <c r="CSQ207" s="375"/>
      <c r="CSR207" s="375"/>
      <c r="CSS207" s="375"/>
      <c r="CST207" s="375"/>
      <c r="CSU207" s="375"/>
      <c r="CSV207" s="375"/>
      <c r="CSW207" s="375"/>
      <c r="CSX207" s="375"/>
      <c r="CSY207" s="375"/>
      <c r="CSZ207" s="375"/>
      <c r="CTA207" s="375"/>
      <c r="CTB207" s="375"/>
      <c r="CTC207" s="375"/>
      <c r="CTD207" s="375"/>
      <c r="CTE207" s="376"/>
      <c r="CTF207" s="376"/>
      <c r="CTG207" s="376"/>
      <c r="CTH207" s="376"/>
      <c r="CTI207" s="376"/>
      <c r="CTJ207" s="376"/>
      <c r="CTK207" s="376"/>
      <c r="CTL207" s="376"/>
      <c r="CTM207" s="376"/>
      <c r="CTN207" s="376"/>
      <c r="CTO207" s="376"/>
      <c r="CTP207" s="376"/>
      <c r="CTQ207" s="376"/>
      <c r="CTR207" s="376"/>
      <c r="CTS207" s="376"/>
      <c r="CTT207" s="376"/>
      <c r="CTU207" s="376"/>
      <c r="CTV207" s="376"/>
      <c r="CTW207" s="376"/>
      <c r="CTX207" s="376"/>
      <c r="CTY207" s="376"/>
      <c r="CTZ207" s="376"/>
      <c r="CUA207" s="376"/>
      <c r="CUB207" s="376"/>
      <c r="CUC207" s="377"/>
      <c r="CUD207" s="377"/>
      <c r="CUE207" s="377"/>
      <c r="CUF207" s="377"/>
      <c r="CUG207" s="377"/>
      <c r="CUH207" s="376"/>
      <c r="CUI207" s="376"/>
      <c r="CUJ207" s="377"/>
      <c r="CUK207" s="377"/>
      <c r="CUL207" s="376"/>
      <c r="CUM207" s="376"/>
      <c r="CUN207" s="377"/>
      <c r="CUO207" s="377"/>
      <c r="CUP207" s="376"/>
      <c r="CUQ207" s="376"/>
      <c r="CUR207" s="376"/>
      <c r="CUS207" s="376"/>
      <c r="CUT207" s="376"/>
      <c r="CUU207" s="376"/>
      <c r="CUV207" s="376"/>
      <c r="CUW207" s="377"/>
      <c r="CUX207" s="377"/>
      <c r="CUY207" s="376"/>
      <c r="CUZ207" s="376"/>
      <c r="CVA207" s="377"/>
      <c r="CVB207" s="377"/>
      <c r="CVC207" s="376"/>
      <c r="CVD207" s="376"/>
      <c r="CVE207" s="376"/>
      <c r="CVF207" s="376"/>
      <c r="CVG207" s="376"/>
      <c r="CVH207" s="370"/>
      <c r="CVI207" s="396"/>
      <c r="CVJ207" s="376"/>
      <c r="CVK207" s="376"/>
      <c r="CVL207" s="376"/>
      <c r="CVM207" s="376"/>
      <c r="CVN207" s="376"/>
      <c r="CVO207" s="376"/>
      <c r="CVP207" s="376"/>
      <c r="CVQ207" s="375"/>
      <c r="CVR207" s="375"/>
      <c r="CVS207" s="375"/>
      <c r="CVT207" s="375"/>
      <c r="CVU207" s="375"/>
      <c r="CVV207" s="375"/>
      <c r="CVW207" s="375"/>
      <c r="CVX207" s="375"/>
      <c r="CVY207" s="375"/>
      <c r="CVZ207" s="375"/>
      <c r="CWA207" s="375"/>
      <c r="CWB207" s="375"/>
      <c r="CWC207" s="375"/>
      <c r="CWD207" s="375"/>
      <c r="CWE207" s="375"/>
      <c r="CWF207" s="375"/>
      <c r="CWG207" s="375"/>
      <c r="CWH207" s="375"/>
      <c r="CWI207" s="375"/>
      <c r="CWJ207" s="375"/>
      <c r="CWK207" s="375"/>
      <c r="CWL207" s="375"/>
      <c r="CWM207" s="375"/>
      <c r="CWN207" s="375"/>
      <c r="CWO207" s="375"/>
      <c r="CWP207" s="375"/>
      <c r="CWQ207" s="375"/>
      <c r="CWR207" s="375"/>
      <c r="CWS207" s="375"/>
      <c r="CWT207" s="375"/>
      <c r="CWU207" s="375"/>
      <c r="CWV207" s="375"/>
      <c r="CWW207" s="375"/>
      <c r="CWX207" s="375"/>
      <c r="CWY207" s="375"/>
      <c r="CWZ207" s="375"/>
      <c r="CXA207" s="375"/>
      <c r="CXB207" s="375"/>
      <c r="CXC207" s="375"/>
      <c r="CXD207" s="375"/>
      <c r="CXE207" s="375"/>
      <c r="CXF207" s="375"/>
      <c r="CXG207" s="375"/>
      <c r="CXH207" s="375"/>
      <c r="CXI207" s="376"/>
      <c r="CXJ207" s="376"/>
      <c r="CXK207" s="376"/>
      <c r="CXL207" s="376"/>
      <c r="CXM207" s="376"/>
      <c r="CXN207" s="376"/>
      <c r="CXO207" s="376"/>
      <c r="CXP207" s="376"/>
      <c r="CXQ207" s="376"/>
      <c r="CXR207" s="376"/>
      <c r="CXS207" s="376"/>
      <c r="CXT207" s="376"/>
      <c r="CXU207" s="376"/>
      <c r="CXV207" s="376"/>
      <c r="CXW207" s="376"/>
      <c r="CXX207" s="376"/>
      <c r="CXY207" s="376"/>
      <c r="CXZ207" s="376"/>
      <c r="CYA207" s="376"/>
      <c r="CYB207" s="376"/>
      <c r="CYC207" s="376"/>
      <c r="CYD207" s="376"/>
      <c r="CYE207" s="376"/>
      <c r="CYF207" s="376"/>
      <c r="CYG207" s="377"/>
      <c r="CYH207" s="377"/>
      <c r="CYI207" s="377"/>
      <c r="CYJ207" s="377"/>
      <c r="CYK207" s="377"/>
      <c r="CYL207" s="376"/>
      <c r="CYM207" s="376"/>
      <c r="CYN207" s="377"/>
      <c r="CYO207" s="377"/>
      <c r="CYP207" s="376"/>
      <c r="CYQ207" s="376"/>
      <c r="CYR207" s="377"/>
      <c r="CYS207" s="377"/>
      <c r="CYT207" s="376"/>
      <c r="CYU207" s="376"/>
      <c r="CYV207" s="376"/>
      <c r="CYW207" s="376"/>
      <c r="CYX207" s="376"/>
      <c r="CYY207" s="376"/>
      <c r="CYZ207" s="376"/>
      <c r="CZA207" s="377"/>
      <c r="CZB207" s="377"/>
      <c r="CZC207" s="376"/>
      <c r="CZD207" s="376"/>
      <c r="CZE207" s="377"/>
      <c r="CZF207" s="377"/>
      <c r="CZG207" s="376"/>
      <c r="CZH207" s="376"/>
      <c r="CZI207" s="376"/>
      <c r="CZJ207" s="376"/>
      <c r="CZK207" s="376"/>
      <c r="CZL207" s="370"/>
      <c r="CZM207" s="396"/>
      <c r="CZN207" s="376"/>
      <c r="CZO207" s="376"/>
      <c r="CZP207" s="376"/>
      <c r="CZQ207" s="376"/>
      <c r="CZR207" s="376"/>
      <c r="CZS207" s="376"/>
      <c r="CZT207" s="376"/>
      <c r="CZU207" s="375"/>
      <c r="CZV207" s="375"/>
      <c r="CZW207" s="375"/>
      <c r="CZX207" s="375"/>
      <c r="CZY207" s="375"/>
      <c r="CZZ207" s="375"/>
      <c r="DAA207" s="375"/>
      <c r="DAB207" s="375"/>
      <c r="DAC207" s="375"/>
      <c r="DAD207" s="375"/>
      <c r="DAE207" s="375"/>
      <c r="DAF207" s="375"/>
      <c r="DAG207" s="375"/>
      <c r="DAH207" s="375"/>
      <c r="DAI207" s="375"/>
      <c r="DAJ207" s="375"/>
      <c r="DAK207" s="375"/>
      <c r="DAL207" s="375"/>
      <c r="DAM207" s="375"/>
      <c r="DAN207" s="375"/>
      <c r="DAO207" s="375"/>
      <c r="DAP207" s="375"/>
      <c r="DAQ207" s="375"/>
      <c r="DAR207" s="375"/>
      <c r="DAS207" s="375"/>
      <c r="DAT207" s="375"/>
      <c r="DAU207" s="375"/>
      <c r="DAV207" s="375"/>
      <c r="DAW207" s="375"/>
      <c r="DAX207" s="375"/>
      <c r="DAY207" s="375"/>
      <c r="DAZ207" s="375"/>
      <c r="DBA207" s="375"/>
      <c r="DBB207" s="375"/>
      <c r="DBC207" s="375"/>
      <c r="DBD207" s="375"/>
      <c r="DBE207" s="375"/>
      <c r="DBF207" s="375"/>
      <c r="DBG207" s="375"/>
      <c r="DBH207" s="375"/>
      <c r="DBI207" s="375"/>
      <c r="DBJ207" s="375"/>
      <c r="DBK207" s="375"/>
      <c r="DBL207" s="375"/>
      <c r="DBM207" s="376"/>
      <c r="DBN207" s="376"/>
      <c r="DBO207" s="376"/>
      <c r="DBP207" s="376"/>
      <c r="DBQ207" s="376"/>
      <c r="DBR207" s="376"/>
      <c r="DBS207" s="376"/>
      <c r="DBT207" s="376"/>
      <c r="DBU207" s="376"/>
      <c r="DBV207" s="376"/>
      <c r="DBW207" s="376"/>
      <c r="DBX207" s="376"/>
      <c r="DBY207" s="376"/>
      <c r="DBZ207" s="376"/>
      <c r="DCA207" s="376"/>
      <c r="DCB207" s="376"/>
      <c r="DCC207" s="376"/>
      <c r="DCD207" s="376"/>
      <c r="DCE207" s="376"/>
      <c r="DCF207" s="376"/>
      <c r="DCG207" s="376"/>
      <c r="DCH207" s="376"/>
      <c r="DCI207" s="376"/>
      <c r="DCJ207" s="376"/>
      <c r="DCK207" s="377"/>
      <c r="DCL207" s="377"/>
      <c r="DCM207" s="377"/>
      <c r="DCN207" s="377"/>
      <c r="DCO207" s="377"/>
      <c r="DCP207" s="376"/>
      <c r="DCQ207" s="376"/>
      <c r="DCR207" s="377"/>
      <c r="DCS207" s="377"/>
      <c r="DCT207" s="376"/>
      <c r="DCU207" s="376"/>
      <c r="DCV207" s="377"/>
      <c r="DCW207" s="377"/>
      <c r="DCX207" s="376"/>
      <c r="DCY207" s="376"/>
      <c r="DCZ207" s="376"/>
      <c r="DDA207" s="376"/>
      <c r="DDB207" s="376"/>
      <c r="DDC207" s="376"/>
      <c r="DDD207" s="376"/>
      <c r="DDE207" s="377"/>
      <c r="DDF207" s="377"/>
      <c r="DDG207" s="376"/>
      <c r="DDH207" s="376"/>
      <c r="DDI207" s="377"/>
      <c r="DDJ207" s="377"/>
      <c r="DDK207" s="376"/>
      <c r="DDL207" s="376"/>
      <c r="DDM207" s="376"/>
      <c r="DDN207" s="376"/>
      <c r="DDO207" s="376"/>
      <c r="DDP207" s="370"/>
      <c r="DDQ207" s="396"/>
      <c r="DDR207" s="376"/>
      <c r="DDS207" s="376"/>
      <c r="DDT207" s="376"/>
      <c r="DDU207" s="376"/>
      <c r="DDV207" s="376"/>
      <c r="DDW207" s="376"/>
      <c r="DDX207" s="376"/>
      <c r="DDY207" s="375"/>
      <c r="DDZ207" s="375"/>
      <c r="DEA207" s="375"/>
      <c r="DEB207" s="375"/>
      <c r="DEC207" s="375"/>
      <c r="DED207" s="375"/>
      <c r="DEE207" s="375"/>
      <c r="DEF207" s="375"/>
      <c r="DEG207" s="375"/>
      <c r="DEH207" s="375"/>
      <c r="DEI207" s="375"/>
      <c r="DEJ207" s="375"/>
      <c r="DEK207" s="375"/>
      <c r="DEL207" s="375"/>
      <c r="DEM207" s="375"/>
      <c r="DEN207" s="375"/>
      <c r="DEO207" s="375"/>
      <c r="DEP207" s="375"/>
      <c r="DEQ207" s="375"/>
      <c r="DER207" s="375"/>
      <c r="DES207" s="375"/>
      <c r="DET207" s="375"/>
      <c r="DEU207" s="375"/>
      <c r="DEV207" s="375"/>
      <c r="DEW207" s="375"/>
      <c r="DEX207" s="375"/>
      <c r="DEY207" s="375"/>
      <c r="DEZ207" s="375"/>
      <c r="DFA207" s="375"/>
      <c r="DFB207" s="375"/>
      <c r="DFC207" s="375"/>
      <c r="DFD207" s="375"/>
      <c r="DFE207" s="375"/>
      <c r="DFF207" s="375"/>
      <c r="DFG207" s="375"/>
      <c r="DFH207" s="375"/>
      <c r="DFI207" s="375"/>
      <c r="DFJ207" s="375"/>
      <c r="DFK207" s="375"/>
      <c r="DFL207" s="375"/>
      <c r="DFM207" s="375"/>
      <c r="DFN207" s="375"/>
      <c r="DFO207" s="375"/>
      <c r="DFP207" s="375"/>
      <c r="DFQ207" s="376"/>
      <c r="DFR207" s="376"/>
      <c r="DFS207" s="376"/>
      <c r="DFT207" s="376"/>
      <c r="DFU207" s="376"/>
      <c r="DFV207" s="376"/>
      <c r="DFW207" s="376"/>
      <c r="DFX207" s="376"/>
      <c r="DFY207" s="376"/>
      <c r="DFZ207" s="376"/>
      <c r="DGA207" s="376"/>
      <c r="DGB207" s="376"/>
      <c r="DGC207" s="376"/>
      <c r="DGD207" s="376"/>
      <c r="DGE207" s="376"/>
      <c r="DGF207" s="376"/>
      <c r="DGG207" s="376"/>
      <c r="DGH207" s="376"/>
      <c r="DGI207" s="376"/>
      <c r="DGJ207" s="376"/>
      <c r="DGK207" s="376"/>
      <c r="DGL207" s="376"/>
      <c r="DGM207" s="376"/>
      <c r="DGN207" s="376"/>
      <c r="DGO207" s="377"/>
      <c r="DGP207" s="377"/>
      <c r="DGQ207" s="377"/>
      <c r="DGR207" s="377"/>
      <c r="DGS207" s="377"/>
      <c r="DGT207" s="376"/>
      <c r="DGU207" s="376"/>
      <c r="DGV207" s="377"/>
      <c r="DGW207" s="377"/>
      <c r="DGX207" s="376"/>
      <c r="DGY207" s="376"/>
      <c r="DGZ207" s="377"/>
      <c r="DHA207" s="377"/>
      <c r="DHB207" s="376"/>
      <c r="DHC207" s="376"/>
      <c r="DHD207" s="376"/>
      <c r="DHE207" s="376"/>
      <c r="DHF207" s="376"/>
      <c r="DHG207" s="376"/>
      <c r="DHH207" s="376"/>
      <c r="DHI207" s="377"/>
      <c r="DHJ207" s="377"/>
      <c r="DHK207" s="376"/>
      <c r="DHL207" s="376"/>
      <c r="DHM207" s="377"/>
      <c r="DHN207" s="377"/>
      <c r="DHO207" s="376"/>
      <c r="DHP207" s="376"/>
      <c r="DHQ207" s="376"/>
      <c r="DHR207" s="376"/>
      <c r="DHS207" s="376"/>
      <c r="DHT207" s="370"/>
      <c r="DHU207" s="396"/>
      <c r="DHV207" s="376"/>
      <c r="DHW207" s="376"/>
      <c r="DHX207" s="376"/>
      <c r="DHY207" s="376"/>
      <c r="DHZ207" s="376"/>
      <c r="DIA207" s="376"/>
      <c r="DIB207" s="376"/>
      <c r="DIC207" s="375"/>
      <c r="DID207" s="375"/>
      <c r="DIE207" s="375"/>
      <c r="DIF207" s="375"/>
      <c r="DIG207" s="375"/>
      <c r="DIH207" s="375"/>
      <c r="DII207" s="375"/>
      <c r="DIJ207" s="375"/>
      <c r="DIK207" s="375"/>
      <c r="DIL207" s="375"/>
      <c r="DIM207" s="375"/>
      <c r="DIN207" s="375"/>
      <c r="DIO207" s="375"/>
      <c r="DIP207" s="375"/>
      <c r="DIQ207" s="375"/>
      <c r="DIR207" s="375"/>
      <c r="DIS207" s="375"/>
      <c r="DIT207" s="375"/>
      <c r="DIU207" s="375"/>
      <c r="DIV207" s="375"/>
      <c r="DIW207" s="375"/>
      <c r="DIX207" s="375"/>
      <c r="DIY207" s="375"/>
      <c r="DIZ207" s="375"/>
      <c r="DJA207" s="375"/>
      <c r="DJB207" s="375"/>
      <c r="DJC207" s="375"/>
      <c r="DJD207" s="375"/>
      <c r="DJE207" s="375"/>
      <c r="DJF207" s="375"/>
      <c r="DJG207" s="375"/>
      <c r="DJH207" s="375"/>
      <c r="DJI207" s="375"/>
      <c r="DJJ207" s="375"/>
      <c r="DJK207" s="375"/>
      <c r="DJL207" s="375"/>
      <c r="DJM207" s="375"/>
      <c r="DJN207" s="375"/>
      <c r="DJO207" s="375"/>
      <c r="DJP207" s="375"/>
      <c r="DJQ207" s="375"/>
      <c r="DJR207" s="375"/>
      <c r="DJS207" s="375"/>
      <c r="DJT207" s="375"/>
      <c r="DJU207" s="376"/>
      <c r="DJV207" s="376"/>
      <c r="DJW207" s="376"/>
      <c r="DJX207" s="376"/>
      <c r="DJY207" s="376"/>
      <c r="DJZ207" s="376"/>
      <c r="DKA207" s="376"/>
      <c r="DKB207" s="376"/>
      <c r="DKC207" s="376"/>
      <c r="DKD207" s="376"/>
      <c r="DKE207" s="376"/>
      <c r="DKF207" s="376"/>
      <c r="DKG207" s="376"/>
      <c r="DKH207" s="376"/>
      <c r="DKI207" s="376"/>
      <c r="DKJ207" s="376"/>
      <c r="DKK207" s="376"/>
      <c r="DKL207" s="376"/>
      <c r="DKM207" s="376"/>
      <c r="DKN207" s="376"/>
      <c r="DKO207" s="376"/>
      <c r="DKP207" s="376"/>
      <c r="DKQ207" s="376"/>
      <c r="DKR207" s="376"/>
      <c r="DKS207" s="377"/>
      <c r="DKT207" s="377"/>
      <c r="DKU207" s="377"/>
      <c r="DKV207" s="377"/>
      <c r="DKW207" s="377"/>
      <c r="DKX207" s="376"/>
      <c r="DKY207" s="376"/>
      <c r="DKZ207" s="377"/>
      <c r="DLA207" s="377"/>
      <c r="DLB207" s="376"/>
      <c r="DLC207" s="376"/>
      <c r="DLD207" s="377"/>
      <c r="DLE207" s="377"/>
      <c r="DLF207" s="376"/>
      <c r="DLG207" s="376"/>
      <c r="DLH207" s="376"/>
      <c r="DLI207" s="376"/>
      <c r="DLJ207" s="376"/>
      <c r="DLK207" s="376"/>
      <c r="DLL207" s="376"/>
      <c r="DLM207" s="377"/>
      <c r="DLN207" s="377"/>
      <c r="DLO207" s="376"/>
      <c r="DLP207" s="376"/>
      <c r="DLQ207" s="377"/>
      <c r="DLR207" s="377"/>
      <c r="DLS207" s="376"/>
      <c r="DLT207" s="376"/>
      <c r="DLU207" s="376"/>
      <c r="DLV207" s="376"/>
      <c r="DLW207" s="376"/>
      <c r="DLX207" s="370"/>
      <c r="DLY207" s="396"/>
      <c r="DLZ207" s="376"/>
      <c r="DMA207" s="376"/>
      <c r="DMB207" s="376"/>
      <c r="DMC207" s="376"/>
      <c r="DMD207" s="376"/>
      <c r="DME207" s="376"/>
      <c r="DMF207" s="376"/>
      <c r="DMG207" s="375"/>
      <c r="DMH207" s="375"/>
      <c r="DMI207" s="375"/>
      <c r="DMJ207" s="375"/>
      <c r="DMK207" s="375"/>
      <c r="DML207" s="375"/>
      <c r="DMM207" s="375"/>
      <c r="DMN207" s="375"/>
      <c r="DMO207" s="375"/>
      <c r="DMP207" s="375"/>
      <c r="DMQ207" s="375"/>
      <c r="DMR207" s="375"/>
      <c r="DMS207" s="375"/>
      <c r="DMT207" s="375"/>
      <c r="DMU207" s="375"/>
      <c r="DMV207" s="375"/>
      <c r="DMW207" s="375"/>
      <c r="DMX207" s="375"/>
      <c r="DMY207" s="375"/>
      <c r="DMZ207" s="375"/>
      <c r="DNA207" s="375"/>
      <c r="DNB207" s="375"/>
      <c r="DNC207" s="375"/>
      <c r="DND207" s="375"/>
      <c r="DNE207" s="375"/>
      <c r="DNF207" s="375"/>
      <c r="DNG207" s="375"/>
      <c r="DNH207" s="375"/>
      <c r="DNI207" s="375"/>
      <c r="DNJ207" s="375"/>
      <c r="DNK207" s="375"/>
      <c r="DNL207" s="375"/>
      <c r="DNM207" s="375"/>
      <c r="DNN207" s="375"/>
      <c r="DNO207" s="375"/>
      <c r="DNP207" s="375"/>
      <c r="DNQ207" s="375"/>
      <c r="DNR207" s="375"/>
      <c r="DNS207" s="375"/>
      <c r="DNT207" s="375"/>
      <c r="DNU207" s="375"/>
      <c r="DNV207" s="375"/>
      <c r="DNW207" s="375"/>
      <c r="DNX207" s="375"/>
      <c r="DNY207" s="376"/>
      <c r="DNZ207" s="376"/>
      <c r="DOA207" s="376"/>
      <c r="DOB207" s="376"/>
      <c r="DOC207" s="376"/>
      <c r="DOD207" s="376"/>
      <c r="DOE207" s="376"/>
      <c r="DOF207" s="376"/>
      <c r="DOG207" s="376"/>
      <c r="DOH207" s="376"/>
      <c r="DOI207" s="376"/>
      <c r="DOJ207" s="376"/>
      <c r="DOK207" s="376"/>
      <c r="DOL207" s="376"/>
      <c r="DOM207" s="376"/>
      <c r="DON207" s="376"/>
      <c r="DOO207" s="376"/>
      <c r="DOP207" s="376"/>
      <c r="DOQ207" s="376"/>
      <c r="DOR207" s="376"/>
      <c r="DOS207" s="376"/>
      <c r="DOT207" s="376"/>
      <c r="DOU207" s="376"/>
      <c r="DOV207" s="376"/>
      <c r="DOW207" s="377"/>
      <c r="DOX207" s="377"/>
      <c r="DOY207" s="377"/>
      <c r="DOZ207" s="377"/>
      <c r="DPA207" s="377"/>
      <c r="DPB207" s="376"/>
      <c r="DPC207" s="376"/>
      <c r="DPD207" s="377"/>
      <c r="DPE207" s="377"/>
      <c r="DPF207" s="376"/>
      <c r="DPG207" s="376"/>
      <c r="DPH207" s="377"/>
      <c r="DPI207" s="377"/>
      <c r="DPJ207" s="376"/>
      <c r="DPK207" s="376"/>
      <c r="DPL207" s="376"/>
      <c r="DPM207" s="376"/>
      <c r="DPN207" s="376"/>
      <c r="DPO207" s="376"/>
      <c r="DPP207" s="376"/>
      <c r="DPQ207" s="377"/>
      <c r="DPR207" s="377"/>
      <c r="DPS207" s="376"/>
      <c r="DPT207" s="376"/>
      <c r="DPU207" s="377"/>
      <c r="DPV207" s="377"/>
      <c r="DPW207" s="376"/>
      <c r="DPX207" s="376"/>
      <c r="DPY207" s="376"/>
      <c r="DPZ207" s="376"/>
      <c r="DQA207" s="376"/>
      <c r="DQB207" s="370"/>
      <c r="DQC207" s="396"/>
      <c r="DQD207" s="376"/>
      <c r="DQE207" s="376"/>
      <c r="DQF207" s="376"/>
      <c r="DQG207" s="376"/>
      <c r="DQH207" s="376"/>
      <c r="DQI207" s="376"/>
      <c r="DQJ207" s="376"/>
      <c r="DQK207" s="375"/>
      <c r="DQL207" s="375"/>
      <c r="DQM207" s="375"/>
      <c r="DQN207" s="375"/>
      <c r="DQO207" s="375"/>
      <c r="DQP207" s="375"/>
      <c r="DQQ207" s="375"/>
      <c r="DQR207" s="375"/>
      <c r="DQS207" s="375"/>
      <c r="DQT207" s="375"/>
      <c r="DQU207" s="375"/>
      <c r="DQV207" s="375"/>
      <c r="DQW207" s="375"/>
      <c r="DQX207" s="375"/>
      <c r="DQY207" s="375"/>
      <c r="DQZ207" s="375"/>
      <c r="DRA207" s="375"/>
      <c r="DRB207" s="375"/>
      <c r="DRC207" s="375"/>
      <c r="DRD207" s="375"/>
      <c r="DRE207" s="375"/>
      <c r="DRF207" s="375"/>
      <c r="DRG207" s="375"/>
      <c r="DRH207" s="375"/>
      <c r="DRI207" s="375"/>
      <c r="DRJ207" s="375"/>
      <c r="DRK207" s="375"/>
      <c r="DRL207" s="375"/>
      <c r="DRM207" s="375"/>
      <c r="DRN207" s="375"/>
      <c r="DRO207" s="375"/>
      <c r="DRP207" s="375"/>
      <c r="DRQ207" s="375"/>
      <c r="DRR207" s="375"/>
      <c r="DRS207" s="375"/>
      <c r="DRT207" s="375"/>
      <c r="DRU207" s="375"/>
      <c r="DRV207" s="375"/>
      <c r="DRW207" s="375"/>
      <c r="DRX207" s="375"/>
      <c r="DRY207" s="375"/>
      <c r="DRZ207" s="375"/>
      <c r="DSA207" s="375"/>
      <c r="DSB207" s="375"/>
      <c r="DSC207" s="376"/>
      <c r="DSD207" s="376"/>
      <c r="DSE207" s="376"/>
      <c r="DSF207" s="376"/>
      <c r="DSG207" s="376"/>
      <c r="DSH207" s="376"/>
      <c r="DSI207" s="376"/>
      <c r="DSJ207" s="376"/>
      <c r="DSK207" s="376"/>
      <c r="DSL207" s="376"/>
      <c r="DSM207" s="376"/>
      <c r="DSN207" s="376"/>
      <c r="DSO207" s="376"/>
      <c r="DSP207" s="376"/>
      <c r="DSQ207" s="376"/>
      <c r="DSR207" s="376"/>
      <c r="DSS207" s="376"/>
      <c r="DST207" s="376"/>
      <c r="DSU207" s="376"/>
      <c r="DSV207" s="376"/>
      <c r="DSW207" s="376"/>
      <c r="DSX207" s="376"/>
      <c r="DSY207" s="376"/>
      <c r="DSZ207" s="376"/>
      <c r="DTA207" s="377"/>
      <c r="DTB207" s="377"/>
      <c r="DTC207" s="377"/>
      <c r="DTD207" s="377"/>
      <c r="DTE207" s="377"/>
      <c r="DTF207" s="376"/>
      <c r="DTG207" s="376"/>
      <c r="DTH207" s="377"/>
      <c r="DTI207" s="377"/>
      <c r="DTJ207" s="376"/>
      <c r="DTK207" s="376"/>
      <c r="DTL207" s="377"/>
      <c r="DTM207" s="377"/>
      <c r="DTN207" s="376"/>
      <c r="DTO207" s="376"/>
      <c r="DTP207" s="376"/>
      <c r="DTQ207" s="376"/>
      <c r="DTR207" s="376"/>
      <c r="DTS207" s="376"/>
      <c r="DTT207" s="376"/>
      <c r="DTU207" s="377"/>
      <c r="DTV207" s="377"/>
      <c r="DTW207" s="376"/>
      <c r="DTX207" s="376"/>
      <c r="DTY207" s="377"/>
      <c r="DTZ207" s="377"/>
      <c r="DUA207" s="376"/>
      <c r="DUB207" s="376"/>
      <c r="DUC207" s="376"/>
      <c r="DUD207" s="376"/>
      <c r="DUE207" s="376"/>
      <c r="DUF207" s="370"/>
      <c r="DUG207" s="396"/>
      <c r="DUH207" s="376"/>
      <c r="DUI207" s="376"/>
      <c r="DUJ207" s="376"/>
      <c r="DUK207" s="376"/>
      <c r="DUL207" s="376"/>
      <c r="DUM207" s="376"/>
      <c r="DUN207" s="376"/>
      <c r="DUO207" s="375"/>
      <c r="DUP207" s="375"/>
      <c r="DUQ207" s="375"/>
      <c r="DUR207" s="375"/>
      <c r="DUS207" s="375"/>
      <c r="DUT207" s="375"/>
      <c r="DUU207" s="375"/>
      <c r="DUV207" s="375"/>
      <c r="DUW207" s="375"/>
      <c r="DUX207" s="375"/>
      <c r="DUY207" s="375"/>
      <c r="DUZ207" s="375"/>
      <c r="DVA207" s="375"/>
      <c r="DVB207" s="375"/>
      <c r="DVC207" s="375"/>
      <c r="DVD207" s="375"/>
      <c r="DVE207" s="375"/>
      <c r="DVF207" s="375"/>
      <c r="DVG207" s="375"/>
      <c r="DVH207" s="375"/>
      <c r="DVI207" s="375"/>
      <c r="DVJ207" s="375"/>
      <c r="DVK207" s="375"/>
      <c r="DVL207" s="375"/>
      <c r="DVM207" s="375"/>
      <c r="DVN207" s="375"/>
      <c r="DVO207" s="375"/>
      <c r="DVP207" s="375"/>
      <c r="DVQ207" s="375"/>
      <c r="DVR207" s="375"/>
      <c r="DVS207" s="375"/>
      <c r="DVT207" s="375"/>
      <c r="DVU207" s="375"/>
      <c r="DVV207" s="375"/>
      <c r="DVW207" s="375"/>
      <c r="DVX207" s="375"/>
      <c r="DVY207" s="375"/>
      <c r="DVZ207" s="375"/>
      <c r="DWA207" s="375"/>
      <c r="DWB207" s="375"/>
      <c r="DWC207" s="375"/>
      <c r="DWD207" s="375"/>
      <c r="DWE207" s="375"/>
      <c r="DWF207" s="375"/>
      <c r="DWG207" s="376"/>
      <c r="DWH207" s="376"/>
      <c r="DWI207" s="376"/>
      <c r="DWJ207" s="376"/>
      <c r="DWK207" s="376"/>
      <c r="DWL207" s="376"/>
      <c r="DWM207" s="376"/>
      <c r="DWN207" s="376"/>
      <c r="DWO207" s="376"/>
      <c r="DWP207" s="376"/>
      <c r="DWQ207" s="376"/>
      <c r="DWR207" s="376"/>
      <c r="DWS207" s="376"/>
      <c r="DWT207" s="376"/>
      <c r="DWU207" s="376"/>
      <c r="DWV207" s="376"/>
      <c r="DWW207" s="376"/>
      <c r="DWX207" s="376"/>
      <c r="DWY207" s="376"/>
      <c r="DWZ207" s="376"/>
      <c r="DXA207" s="376"/>
      <c r="DXB207" s="376"/>
      <c r="DXC207" s="376"/>
      <c r="DXD207" s="376"/>
      <c r="DXE207" s="377"/>
      <c r="DXF207" s="377"/>
      <c r="DXG207" s="377"/>
      <c r="DXH207" s="377"/>
      <c r="DXI207" s="377"/>
      <c r="DXJ207" s="376"/>
      <c r="DXK207" s="376"/>
      <c r="DXL207" s="377"/>
      <c r="DXM207" s="377"/>
      <c r="DXN207" s="376"/>
      <c r="DXO207" s="376"/>
      <c r="DXP207" s="377"/>
      <c r="DXQ207" s="377"/>
      <c r="DXR207" s="376"/>
      <c r="DXS207" s="376"/>
      <c r="DXT207" s="376"/>
      <c r="DXU207" s="376"/>
      <c r="DXV207" s="376"/>
      <c r="DXW207" s="376"/>
      <c r="DXX207" s="376"/>
      <c r="DXY207" s="377"/>
      <c r="DXZ207" s="377"/>
      <c r="DYA207" s="376"/>
      <c r="DYB207" s="376"/>
      <c r="DYC207" s="377"/>
      <c r="DYD207" s="377"/>
      <c r="DYE207" s="376"/>
      <c r="DYF207" s="376"/>
      <c r="DYG207" s="376"/>
      <c r="DYH207" s="376"/>
      <c r="DYI207" s="376"/>
      <c r="DYJ207" s="370"/>
      <c r="DYK207" s="396"/>
      <c r="DYL207" s="376"/>
      <c r="DYM207" s="376"/>
      <c r="DYN207" s="376"/>
      <c r="DYO207" s="376"/>
      <c r="DYP207" s="376"/>
      <c r="DYQ207" s="376"/>
      <c r="DYR207" s="376"/>
      <c r="DYS207" s="375"/>
      <c r="DYT207" s="375"/>
      <c r="DYU207" s="375"/>
      <c r="DYV207" s="375"/>
      <c r="DYW207" s="375"/>
      <c r="DYX207" s="375"/>
      <c r="DYY207" s="375"/>
      <c r="DYZ207" s="375"/>
      <c r="DZA207" s="375"/>
      <c r="DZB207" s="375"/>
      <c r="DZC207" s="375"/>
      <c r="DZD207" s="375"/>
      <c r="DZE207" s="375"/>
      <c r="DZF207" s="375"/>
      <c r="DZG207" s="375"/>
      <c r="DZH207" s="375"/>
      <c r="DZI207" s="375"/>
      <c r="DZJ207" s="375"/>
      <c r="DZK207" s="375"/>
      <c r="DZL207" s="375"/>
      <c r="DZM207" s="375"/>
      <c r="DZN207" s="375"/>
      <c r="DZO207" s="375"/>
      <c r="DZP207" s="375"/>
      <c r="DZQ207" s="375"/>
      <c r="DZR207" s="375"/>
      <c r="DZS207" s="375"/>
      <c r="DZT207" s="375"/>
      <c r="DZU207" s="375"/>
      <c r="DZV207" s="375"/>
      <c r="DZW207" s="375"/>
      <c r="DZX207" s="375"/>
      <c r="DZY207" s="375"/>
      <c r="DZZ207" s="375"/>
      <c r="EAA207" s="375"/>
      <c r="EAB207" s="375"/>
      <c r="EAC207" s="375"/>
      <c r="EAD207" s="375"/>
      <c r="EAE207" s="375"/>
      <c r="EAF207" s="375"/>
      <c r="EAG207" s="375"/>
      <c r="EAH207" s="375"/>
      <c r="EAI207" s="375"/>
      <c r="EAJ207" s="375"/>
      <c r="EAK207" s="376"/>
      <c r="EAL207" s="376"/>
      <c r="EAM207" s="376"/>
      <c r="EAN207" s="376"/>
      <c r="EAO207" s="376"/>
      <c r="EAP207" s="376"/>
      <c r="EAQ207" s="376"/>
      <c r="EAR207" s="376"/>
      <c r="EAS207" s="376"/>
      <c r="EAT207" s="376"/>
      <c r="EAU207" s="376"/>
      <c r="EAV207" s="376"/>
      <c r="EAW207" s="376"/>
      <c r="EAX207" s="376"/>
      <c r="EAY207" s="376"/>
      <c r="EAZ207" s="376"/>
      <c r="EBA207" s="376"/>
      <c r="EBB207" s="376"/>
      <c r="EBC207" s="376"/>
      <c r="EBD207" s="376"/>
      <c r="EBE207" s="376"/>
      <c r="EBF207" s="376"/>
      <c r="EBG207" s="376"/>
      <c r="EBH207" s="376"/>
      <c r="EBI207" s="377"/>
      <c r="EBJ207" s="377"/>
      <c r="EBK207" s="377"/>
      <c r="EBL207" s="377"/>
      <c r="EBM207" s="377"/>
      <c r="EBN207" s="376"/>
      <c r="EBO207" s="376"/>
      <c r="EBP207" s="377"/>
      <c r="EBQ207" s="377"/>
      <c r="EBR207" s="376"/>
      <c r="EBS207" s="376"/>
      <c r="EBT207" s="377"/>
      <c r="EBU207" s="377"/>
      <c r="EBV207" s="376"/>
      <c r="EBW207" s="376"/>
      <c r="EBX207" s="376"/>
      <c r="EBY207" s="376"/>
      <c r="EBZ207" s="376"/>
      <c r="ECA207" s="376"/>
      <c r="ECB207" s="376"/>
      <c r="ECC207" s="377"/>
      <c r="ECD207" s="377"/>
      <c r="ECE207" s="376"/>
      <c r="ECF207" s="376"/>
      <c r="ECG207" s="377"/>
      <c r="ECH207" s="377"/>
      <c r="ECI207" s="376"/>
      <c r="ECJ207" s="376"/>
      <c r="ECK207" s="376"/>
      <c r="ECL207" s="376"/>
      <c r="ECM207" s="376"/>
      <c r="ECN207" s="370"/>
      <c r="ECO207" s="396"/>
      <c r="ECP207" s="376"/>
      <c r="ECQ207" s="376"/>
      <c r="ECR207" s="376"/>
      <c r="ECS207" s="376"/>
      <c r="ECT207" s="376"/>
      <c r="ECU207" s="376"/>
      <c r="ECV207" s="376"/>
      <c r="ECW207" s="375"/>
      <c r="ECX207" s="375"/>
      <c r="ECY207" s="375"/>
      <c r="ECZ207" s="375"/>
      <c r="EDA207" s="375"/>
      <c r="EDB207" s="375"/>
      <c r="EDC207" s="375"/>
      <c r="EDD207" s="375"/>
      <c r="EDE207" s="375"/>
      <c r="EDF207" s="375"/>
      <c r="EDG207" s="375"/>
      <c r="EDH207" s="375"/>
      <c r="EDI207" s="375"/>
      <c r="EDJ207" s="375"/>
      <c r="EDK207" s="375"/>
      <c r="EDL207" s="375"/>
      <c r="EDM207" s="375"/>
      <c r="EDN207" s="375"/>
      <c r="EDO207" s="375"/>
      <c r="EDP207" s="375"/>
      <c r="EDQ207" s="375"/>
      <c r="EDR207" s="375"/>
      <c r="EDS207" s="375"/>
      <c r="EDT207" s="375"/>
      <c r="EDU207" s="375"/>
      <c r="EDV207" s="375"/>
      <c r="EDW207" s="375"/>
      <c r="EDX207" s="375"/>
      <c r="EDY207" s="375"/>
      <c r="EDZ207" s="375"/>
      <c r="EEA207" s="375"/>
      <c r="EEB207" s="375"/>
      <c r="EEC207" s="375"/>
      <c r="EED207" s="375"/>
      <c r="EEE207" s="375"/>
      <c r="EEF207" s="375"/>
      <c r="EEG207" s="375"/>
      <c r="EEH207" s="375"/>
      <c r="EEI207" s="375"/>
      <c r="EEJ207" s="375"/>
      <c r="EEK207" s="375"/>
      <c r="EEL207" s="375"/>
      <c r="EEM207" s="375"/>
      <c r="EEN207" s="375"/>
      <c r="EEO207" s="376"/>
      <c r="EEP207" s="376"/>
      <c r="EEQ207" s="376"/>
      <c r="EER207" s="376"/>
      <c r="EES207" s="376"/>
      <c r="EET207" s="376"/>
      <c r="EEU207" s="376"/>
      <c r="EEV207" s="376"/>
      <c r="EEW207" s="376"/>
      <c r="EEX207" s="376"/>
      <c r="EEY207" s="376"/>
      <c r="EEZ207" s="376"/>
      <c r="EFA207" s="376"/>
      <c r="EFB207" s="376"/>
      <c r="EFC207" s="376"/>
      <c r="EFD207" s="376"/>
      <c r="EFE207" s="376"/>
      <c r="EFF207" s="376"/>
      <c r="EFG207" s="376"/>
      <c r="EFH207" s="376"/>
      <c r="EFI207" s="376"/>
      <c r="EFJ207" s="376"/>
      <c r="EFK207" s="376"/>
      <c r="EFL207" s="376"/>
      <c r="EFM207" s="377"/>
      <c r="EFN207" s="377"/>
      <c r="EFO207" s="377"/>
      <c r="EFP207" s="377"/>
      <c r="EFQ207" s="377"/>
      <c r="EFR207" s="376"/>
      <c r="EFS207" s="376"/>
      <c r="EFT207" s="377"/>
      <c r="EFU207" s="377"/>
      <c r="EFV207" s="376"/>
      <c r="EFW207" s="376"/>
      <c r="EFX207" s="377"/>
      <c r="EFY207" s="377"/>
      <c r="EFZ207" s="376"/>
      <c r="EGA207" s="376"/>
      <c r="EGB207" s="376"/>
      <c r="EGC207" s="376"/>
      <c r="EGD207" s="376"/>
      <c r="EGE207" s="376"/>
      <c r="EGF207" s="376"/>
      <c r="EGG207" s="377"/>
      <c r="EGH207" s="377"/>
      <c r="EGI207" s="376"/>
      <c r="EGJ207" s="376"/>
      <c r="EGK207" s="377"/>
      <c r="EGL207" s="377"/>
      <c r="EGM207" s="376"/>
      <c r="EGN207" s="376"/>
      <c r="EGO207" s="376"/>
      <c r="EGP207" s="376"/>
      <c r="EGQ207" s="376"/>
      <c r="EGR207" s="370"/>
      <c r="EGS207" s="396"/>
      <c r="EGT207" s="376"/>
      <c r="EGU207" s="376"/>
      <c r="EGV207" s="376"/>
      <c r="EGW207" s="376"/>
      <c r="EGX207" s="376"/>
      <c r="EGY207" s="376"/>
      <c r="EGZ207" s="376"/>
      <c r="EHA207" s="375"/>
      <c r="EHB207" s="375"/>
      <c r="EHC207" s="375"/>
      <c r="EHD207" s="375"/>
      <c r="EHE207" s="375"/>
      <c r="EHF207" s="375"/>
      <c r="EHG207" s="375"/>
      <c r="EHH207" s="375"/>
      <c r="EHI207" s="375"/>
      <c r="EHJ207" s="375"/>
      <c r="EHK207" s="375"/>
      <c r="EHL207" s="375"/>
      <c r="EHM207" s="375"/>
      <c r="EHN207" s="375"/>
      <c r="EHO207" s="375"/>
      <c r="EHP207" s="375"/>
      <c r="EHQ207" s="375"/>
      <c r="EHR207" s="375"/>
      <c r="EHS207" s="375"/>
      <c r="EHT207" s="375"/>
      <c r="EHU207" s="375"/>
      <c r="EHV207" s="375"/>
      <c r="EHW207" s="375"/>
      <c r="EHX207" s="375"/>
      <c r="EHY207" s="375"/>
      <c r="EHZ207" s="375"/>
      <c r="EIA207" s="375"/>
      <c r="EIB207" s="375"/>
      <c r="EIC207" s="375"/>
      <c r="EID207" s="375"/>
      <c r="EIE207" s="375"/>
      <c r="EIF207" s="375"/>
      <c r="EIG207" s="375"/>
      <c r="EIH207" s="375"/>
      <c r="EII207" s="375"/>
      <c r="EIJ207" s="375"/>
      <c r="EIK207" s="375"/>
      <c r="EIL207" s="375"/>
      <c r="EIM207" s="375"/>
      <c r="EIN207" s="375"/>
      <c r="EIO207" s="375"/>
      <c r="EIP207" s="375"/>
      <c r="EIQ207" s="375"/>
      <c r="EIR207" s="375"/>
      <c r="EIS207" s="376"/>
      <c r="EIT207" s="376"/>
      <c r="EIU207" s="376"/>
      <c r="EIV207" s="376"/>
      <c r="EIW207" s="376"/>
      <c r="EIX207" s="376"/>
      <c r="EIY207" s="376"/>
      <c r="EIZ207" s="376"/>
      <c r="EJA207" s="376"/>
      <c r="EJB207" s="376"/>
      <c r="EJC207" s="376"/>
      <c r="EJD207" s="376"/>
      <c r="EJE207" s="376"/>
      <c r="EJF207" s="376"/>
      <c r="EJG207" s="376"/>
      <c r="EJH207" s="376"/>
      <c r="EJI207" s="376"/>
      <c r="EJJ207" s="376"/>
      <c r="EJK207" s="376"/>
      <c r="EJL207" s="376"/>
      <c r="EJM207" s="376"/>
      <c r="EJN207" s="376"/>
      <c r="EJO207" s="376"/>
      <c r="EJP207" s="376"/>
      <c r="EJQ207" s="377"/>
      <c r="EJR207" s="377"/>
      <c r="EJS207" s="377"/>
      <c r="EJT207" s="377"/>
      <c r="EJU207" s="377"/>
      <c r="EJV207" s="376"/>
      <c r="EJW207" s="376"/>
      <c r="EJX207" s="377"/>
      <c r="EJY207" s="377"/>
      <c r="EJZ207" s="376"/>
      <c r="EKA207" s="376"/>
      <c r="EKB207" s="377"/>
      <c r="EKC207" s="377"/>
      <c r="EKD207" s="376"/>
      <c r="EKE207" s="376"/>
      <c r="EKF207" s="376"/>
      <c r="EKG207" s="376"/>
      <c r="EKH207" s="376"/>
      <c r="EKI207" s="376"/>
      <c r="EKJ207" s="376"/>
      <c r="EKK207" s="377"/>
      <c r="EKL207" s="377"/>
      <c r="EKM207" s="376"/>
      <c r="EKN207" s="376"/>
      <c r="EKO207" s="377"/>
      <c r="EKP207" s="377"/>
      <c r="EKQ207" s="376"/>
      <c r="EKR207" s="376"/>
      <c r="EKS207" s="376"/>
      <c r="EKT207" s="376"/>
      <c r="EKU207" s="376"/>
      <c r="EKV207" s="370"/>
      <c r="EKW207" s="396"/>
      <c r="EKX207" s="376"/>
      <c r="EKY207" s="376"/>
      <c r="EKZ207" s="376"/>
      <c r="ELA207" s="376"/>
      <c r="ELB207" s="376"/>
      <c r="ELC207" s="376"/>
      <c r="ELD207" s="376"/>
      <c r="ELE207" s="375"/>
      <c r="ELF207" s="375"/>
      <c r="ELG207" s="375"/>
      <c r="ELH207" s="375"/>
      <c r="ELI207" s="375"/>
      <c r="ELJ207" s="375"/>
      <c r="ELK207" s="375"/>
      <c r="ELL207" s="375"/>
      <c r="ELM207" s="375"/>
      <c r="ELN207" s="375"/>
      <c r="ELO207" s="375"/>
      <c r="ELP207" s="375"/>
      <c r="ELQ207" s="375"/>
      <c r="ELR207" s="375"/>
      <c r="ELS207" s="375"/>
      <c r="ELT207" s="375"/>
      <c r="ELU207" s="375"/>
      <c r="ELV207" s="375"/>
      <c r="ELW207" s="375"/>
      <c r="ELX207" s="375"/>
      <c r="ELY207" s="375"/>
      <c r="ELZ207" s="375"/>
      <c r="EMA207" s="375"/>
      <c r="EMB207" s="375"/>
      <c r="EMC207" s="375"/>
      <c r="EMD207" s="375"/>
      <c r="EME207" s="375"/>
      <c r="EMF207" s="375"/>
      <c r="EMG207" s="375"/>
      <c r="EMH207" s="375"/>
      <c r="EMI207" s="375"/>
      <c r="EMJ207" s="375"/>
      <c r="EMK207" s="375"/>
      <c r="EML207" s="375"/>
      <c r="EMM207" s="375"/>
      <c r="EMN207" s="375"/>
      <c r="EMO207" s="375"/>
      <c r="EMP207" s="375"/>
      <c r="EMQ207" s="375"/>
      <c r="EMR207" s="375"/>
      <c r="EMS207" s="375"/>
      <c r="EMT207" s="375"/>
      <c r="EMU207" s="375"/>
      <c r="EMV207" s="375"/>
      <c r="EMW207" s="376"/>
      <c r="EMX207" s="376"/>
      <c r="EMY207" s="376"/>
      <c r="EMZ207" s="376"/>
      <c r="ENA207" s="376"/>
      <c r="ENB207" s="376"/>
      <c r="ENC207" s="376"/>
      <c r="END207" s="376"/>
      <c r="ENE207" s="376"/>
      <c r="ENF207" s="376"/>
      <c r="ENG207" s="376"/>
      <c r="ENH207" s="376"/>
      <c r="ENI207" s="376"/>
      <c r="ENJ207" s="376"/>
      <c r="ENK207" s="376"/>
      <c r="ENL207" s="376"/>
      <c r="ENM207" s="376"/>
      <c r="ENN207" s="376"/>
      <c r="ENO207" s="376"/>
      <c r="ENP207" s="376"/>
      <c r="ENQ207" s="376"/>
      <c r="ENR207" s="376"/>
      <c r="ENS207" s="376"/>
      <c r="ENT207" s="376"/>
      <c r="ENU207" s="377"/>
      <c r="ENV207" s="377"/>
      <c r="ENW207" s="377"/>
      <c r="ENX207" s="377"/>
      <c r="ENY207" s="377"/>
      <c r="ENZ207" s="376"/>
      <c r="EOA207" s="376"/>
      <c r="EOB207" s="377"/>
      <c r="EOC207" s="377"/>
      <c r="EOD207" s="376"/>
      <c r="EOE207" s="376"/>
      <c r="EOF207" s="377"/>
      <c r="EOG207" s="377"/>
      <c r="EOH207" s="376"/>
      <c r="EOI207" s="376"/>
      <c r="EOJ207" s="376"/>
      <c r="EOK207" s="376"/>
      <c r="EOL207" s="376"/>
      <c r="EOM207" s="376"/>
      <c r="EON207" s="376"/>
      <c r="EOO207" s="377"/>
      <c r="EOP207" s="377"/>
      <c r="EOQ207" s="376"/>
      <c r="EOR207" s="376"/>
      <c r="EOS207" s="377"/>
      <c r="EOT207" s="377"/>
      <c r="EOU207" s="376"/>
      <c r="EOV207" s="376"/>
      <c r="EOW207" s="376"/>
      <c r="EOX207" s="376"/>
      <c r="EOY207" s="376"/>
      <c r="EOZ207" s="370"/>
      <c r="EPA207" s="396"/>
      <c r="EPB207" s="376"/>
      <c r="EPC207" s="376"/>
      <c r="EPD207" s="376"/>
      <c r="EPE207" s="376"/>
      <c r="EPF207" s="376"/>
      <c r="EPG207" s="376"/>
      <c r="EPH207" s="376"/>
      <c r="EPI207" s="375"/>
      <c r="EPJ207" s="375"/>
      <c r="EPK207" s="375"/>
      <c r="EPL207" s="375"/>
      <c r="EPM207" s="375"/>
      <c r="EPN207" s="375"/>
      <c r="EPO207" s="375"/>
      <c r="EPP207" s="375"/>
      <c r="EPQ207" s="375"/>
      <c r="EPR207" s="375"/>
      <c r="EPS207" s="375"/>
      <c r="EPT207" s="375"/>
      <c r="EPU207" s="375"/>
      <c r="EPV207" s="375"/>
      <c r="EPW207" s="375"/>
      <c r="EPX207" s="375"/>
      <c r="EPY207" s="375"/>
      <c r="EPZ207" s="375"/>
      <c r="EQA207" s="375"/>
      <c r="EQB207" s="375"/>
      <c r="EQC207" s="375"/>
      <c r="EQD207" s="375"/>
      <c r="EQE207" s="375"/>
      <c r="EQF207" s="375"/>
      <c r="EQG207" s="375"/>
      <c r="EQH207" s="375"/>
      <c r="EQI207" s="375"/>
      <c r="EQJ207" s="375"/>
      <c r="EQK207" s="375"/>
      <c r="EQL207" s="375"/>
      <c r="EQM207" s="375"/>
      <c r="EQN207" s="375"/>
      <c r="EQO207" s="375"/>
      <c r="EQP207" s="375"/>
      <c r="EQQ207" s="375"/>
      <c r="EQR207" s="375"/>
      <c r="EQS207" s="375"/>
      <c r="EQT207" s="375"/>
      <c r="EQU207" s="375"/>
      <c r="EQV207" s="375"/>
      <c r="EQW207" s="375"/>
      <c r="EQX207" s="375"/>
      <c r="EQY207" s="375"/>
      <c r="EQZ207" s="375"/>
      <c r="ERA207" s="376"/>
      <c r="ERB207" s="376"/>
      <c r="ERC207" s="376"/>
      <c r="ERD207" s="376"/>
      <c r="ERE207" s="376"/>
      <c r="ERF207" s="376"/>
      <c r="ERG207" s="376"/>
      <c r="ERH207" s="376"/>
      <c r="ERI207" s="376"/>
      <c r="ERJ207" s="376"/>
      <c r="ERK207" s="376"/>
      <c r="ERL207" s="376"/>
      <c r="ERM207" s="376"/>
      <c r="ERN207" s="376"/>
      <c r="ERO207" s="376"/>
      <c r="ERP207" s="376"/>
      <c r="ERQ207" s="376"/>
      <c r="ERR207" s="376"/>
      <c r="ERS207" s="376"/>
      <c r="ERT207" s="376"/>
      <c r="ERU207" s="376"/>
      <c r="ERV207" s="376"/>
      <c r="ERW207" s="376"/>
      <c r="ERX207" s="376"/>
      <c r="ERY207" s="377"/>
      <c r="ERZ207" s="377"/>
      <c r="ESA207" s="377"/>
      <c r="ESB207" s="377"/>
      <c r="ESC207" s="377"/>
      <c r="ESD207" s="376"/>
      <c r="ESE207" s="376"/>
      <c r="ESF207" s="377"/>
      <c r="ESG207" s="377"/>
      <c r="ESH207" s="376"/>
      <c r="ESI207" s="376"/>
      <c r="ESJ207" s="377"/>
      <c r="ESK207" s="377"/>
      <c r="ESL207" s="376"/>
      <c r="ESM207" s="376"/>
      <c r="ESN207" s="376"/>
      <c r="ESO207" s="376"/>
      <c r="ESP207" s="376"/>
      <c r="ESQ207" s="376"/>
      <c r="ESR207" s="376"/>
      <c r="ESS207" s="377"/>
      <c r="EST207" s="377"/>
      <c r="ESU207" s="376"/>
      <c r="ESV207" s="376"/>
      <c r="ESW207" s="377"/>
      <c r="ESX207" s="377"/>
      <c r="ESY207" s="376"/>
      <c r="ESZ207" s="376"/>
      <c r="ETA207" s="376"/>
      <c r="ETB207" s="376"/>
      <c r="ETC207" s="376"/>
      <c r="ETD207" s="370"/>
      <c r="ETE207" s="396"/>
      <c r="ETF207" s="376"/>
      <c r="ETG207" s="376"/>
      <c r="ETH207" s="376"/>
      <c r="ETI207" s="376"/>
      <c r="ETJ207" s="376"/>
      <c r="ETK207" s="376"/>
      <c r="ETL207" s="376"/>
      <c r="ETM207" s="375"/>
      <c r="ETN207" s="375"/>
      <c r="ETO207" s="375"/>
      <c r="ETP207" s="375"/>
      <c r="ETQ207" s="375"/>
      <c r="ETR207" s="375"/>
      <c r="ETS207" s="375"/>
      <c r="ETT207" s="375"/>
      <c r="ETU207" s="375"/>
      <c r="ETV207" s="375"/>
      <c r="ETW207" s="375"/>
      <c r="ETX207" s="375"/>
      <c r="ETY207" s="375"/>
      <c r="ETZ207" s="375"/>
      <c r="EUA207" s="375"/>
      <c r="EUB207" s="375"/>
      <c r="EUC207" s="375"/>
      <c r="EUD207" s="375"/>
      <c r="EUE207" s="375"/>
      <c r="EUF207" s="375"/>
      <c r="EUG207" s="375"/>
      <c r="EUH207" s="375"/>
      <c r="EUI207" s="375"/>
      <c r="EUJ207" s="375"/>
      <c r="EUK207" s="375"/>
      <c r="EUL207" s="375"/>
      <c r="EUM207" s="375"/>
      <c r="EUN207" s="375"/>
      <c r="EUO207" s="375"/>
      <c r="EUP207" s="375"/>
      <c r="EUQ207" s="375"/>
      <c r="EUR207" s="375"/>
      <c r="EUS207" s="375"/>
      <c r="EUT207" s="375"/>
      <c r="EUU207" s="375"/>
      <c r="EUV207" s="375"/>
      <c r="EUW207" s="375"/>
      <c r="EUX207" s="375"/>
      <c r="EUY207" s="375"/>
      <c r="EUZ207" s="375"/>
      <c r="EVA207" s="375"/>
      <c r="EVB207" s="375"/>
      <c r="EVC207" s="375"/>
      <c r="EVD207" s="375"/>
      <c r="EVE207" s="376"/>
      <c r="EVF207" s="376"/>
      <c r="EVG207" s="376"/>
      <c r="EVH207" s="376"/>
      <c r="EVI207" s="376"/>
      <c r="EVJ207" s="376"/>
      <c r="EVK207" s="376"/>
      <c r="EVL207" s="376"/>
      <c r="EVM207" s="376"/>
      <c r="EVN207" s="376"/>
      <c r="EVO207" s="376"/>
      <c r="EVP207" s="376"/>
      <c r="EVQ207" s="376"/>
      <c r="EVR207" s="376"/>
      <c r="EVS207" s="376"/>
      <c r="EVT207" s="376"/>
      <c r="EVU207" s="376"/>
      <c r="EVV207" s="376"/>
      <c r="EVW207" s="376"/>
      <c r="EVX207" s="376"/>
      <c r="EVY207" s="376"/>
      <c r="EVZ207" s="376"/>
      <c r="EWA207" s="376"/>
      <c r="EWB207" s="376"/>
      <c r="EWC207" s="377"/>
      <c r="EWD207" s="377"/>
      <c r="EWE207" s="377"/>
      <c r="EWF207" s="377"/>
      <c r="EWG207" s="377"/>
      <c r="EWH207" s="376"/>
      <c r="EWI207" s="376"/>
      <c r="EWJ207" s="377"/>
      <c r="EWK207" s="377"/>
      <c r="EWL207" s="376"/>
      <c r="EWM207" s="376"/>
      <c r="EWN207" s="377"/>
      <c r="EWO207" s="377"/>
      <c r="EWP207" s="376"/>
      <c r="EWQ207" s="376"/>
      <c r="EWR207" s="376"/>
      <c r="EWS207" s="376"/>
      <c r="EWT207" s="376"/>
      <c r="EWU207" s="376"/>
      <c r="EWV207" s="376"/>
      <c r="EWW207" s="377"/>
      <c r="EWX207" s="377"/>
      <c r="EWY207" s="376"/>
      <c r="EWZ207" s="376"/>
      <c r="EXA207" s="377"/>
      <c r="EXB207" s="377"/>
      <c r="EXC207" s="376"/>
      <c r="EXD207" s="376"/>
      <c r="EXE207" s="376"/>
      <c r="EXF207" s="376"/>
      <c r="EXG207" s="376"/>
      <c r="EXH207" s="370"/>
      <c r="EXI207" s="396"/>
      <c r="EXJ207" s="376"/>
      <c r="EXK207" s="376"/>
      <c r="EXL207" s="376"/>
      <c r="EXM207" s="376"/>
      <c r="EXN207" s="376"/>
      <c r="EXO207" s="376"/>
      <c r="EXP207" s="376"/>
      <c r="EXQ207" s="375"/>
      <c r="EXR207" s="375"/>
      <c r="EXS207" s="375"/>
      <c r="EXT207" s="375"/>
      <c r="EXU207" s="375"/>
      <c r="EXV207" s="375"/>
      <c r="EXW207" s="375"/>
      <c r="EXX207" s="375"/>
      <c r="EXY207" s="375"/>
      <c r="EXZ207" s="375"/>
      <c r="EYA207" s="375"/>
      <c r="EYB207" s="375"/>
      <c r="EYC207" s="375"/>
      <c r="EYD207" s="375"/>
      <c r="EYE207" s="375"/>
      <c r="EYF207" s="375"/>
      <c r="EYG207" s="375"/>
      <c r="EYH207" s="375"/>
      <c r="EYI207" s="375"/>
      <c r="EYJ207" s="375"/>
      <c r="EYK207" s="375"/>
      <c r="EYL207" s="375"/>
      <c r="EYM207" s="375"/>
      <c r="EYN207" s="375"/>
      <c r="EYO207" s="375"/>
      <c r="EYP207" s="375"/>
      <c r="EYQ207" s="375"/>
      <c r="EYR207" s="375"/>
      <c r="EYS207" s="375"/>
      <c r="EYT207" s="375"/>
      <c r="EYU207" s="375"/>
      <c r="EYV207" s="375"/>
      <c r="EYW207" s="375"/>
      <c r="EYX207" s="375"/>
      <c r="EYY207" s="375"/>
      <c r="EYZ207" s="375"/>
      <c r="EZA207" s="375"/>
      <c r="EZB207" s="375"/>
      <c r="EZC207" s="375"/>
      <c r="EZD207" s="375"/>
      <c r="EZE207" s="375"/>
      <c r="EZF207" s="375"/>
      <c r="EZG207" s="375"/>
      <c r="EZH207" s="375"/>
      <c r="EZI207" s="376"/>
      <c r="EZJ207" s="376"/>
      <c r="EZK207" s="376"/>
      <c r="EZL207" s="376"/>
      <c r="EZM207" s="376"/>
      <c r="EZN207" s="376"/>
      <c r="EZO207" s="376"/>
      <c r="EZP207" s="376"/>
      <c r="EZQ207" s="376"/>
      <c r="EZR207" s="376"/>
      <c r="EZS207" s="376"/>
      <c r="EZT207" s="376"/>
      <c r="EZU207" s="376"/>
      <c r="EZV207" s="376"/>
      <c r="EZW207" s="376"/>
      <c r="EZX207" s="376"/>
      <c r="EZY207" s="376"/>
      <c r="EZZ207" s="376"/>
      <c r="FAA207" s="376"/>
      <c r="FAB207" s="376"/>
      <c r="FAC207" s="376"/>
      <c r="FAD207" s="376"/>
      <c r="FAE207" s="376"/>
      <c r="FAF207" s="376"/>
      <c r="FAG207" s="377"/>
      <c r="FAH207" s="377"/>
      <c r="FAI207" s="377"/>
      <c r="FAJ207" s="377"/>
      <c r="FAK207" s="377"/>
      <c r="FAL207" s="376"/>
      <c r="FAM207" s="376"/>
      <c r="FAN207" s="377"/>
      <c r="FAO207" s="377"/>
      <c r="FAP207" s="376"/>
      <c r="FAQ207" s="376"/>
      <c r="FAR207" s="377"/>
      <c r="FAS207" s="377"/>
      <c r="FAT207" s="376"/>
      <c r="FAU207" s="376"/>
      <c r="FAV207" s="376"/>
      <c r="FAW207" s="376"/>
      <c r="FAX207" s="376"/>
      <c r="FAY207" s="376"/>
      <c r="FAZ207" s="376"/>
      <c r="FBA207" s="377"/>
      <c r="FBB207" s="377"/>
      <c r="FBC207" s="376"/>
      <c r="FBD207" s="376"/>
      <c r="FBE207" s="377"/>
      <c r="FBF207" s="377"/>
      <c r="FBG207" s="376"/>
      <c r="FBH207" s="376"/>
      <c r="FBI207" s="376"/>
      <c r="FBJ207" s="376"/>
      <c r="FBK207" s="376"/>
      <c r="FBL207" s="370"/>
      <c r="FBM207" s="396"/>
      <c r="FBN207" s="376"/>
      <c r="FBO207" s="376"/>
      <c r="FBP207" s="376"/>
      <c r="FBQ207" s="376"/>
      <c r="FBR207" s="376"/>
      <c r="FBS207" s="376"/>
      <c r="FBT207" s="376"/>
      <c r="FBU207" s="375"/>
      <c r="FBV207" s="375"/>
      <c r="FBW207" s="375"/>
      <c r="FBX207" s="375"/>
      <c r="FBY207" s="375"/>
      <c r="FBZ207" s="375"/>
      <c r="FCA207" s="375"/>
      <c r="FCB207" s="375"/>
      <c r="FCC207" s="375"/>
      <c r="FCD207" s="375"/>
      <c r="FCE207" s="375"/>
      <c r="FCF207" s="375"/>
      <c r="FCG207" s="375"/>
      <c r="FCH207" s="375"/>
      <c r="FCI207" s="375"/>
      <c r="FCJ207" s="375"/>
      <c r="FCK207" s="375"/>
      <c r="FCL207" s="375"/>
      <c r="FCM207" s="375"/>
      <c r="FCN207" s="375"/>
      <c r="FCO207" s="375"/>
      <c r="FCP207" s="375"/>
      <c r="FCQ207" s="375"/>
      <c r="FCR207" s="375"/>
      <c r="FCS207" s="375"/>
      <c r="FCT207" s="375"/>
      <c r="FCU207" s="375"/>
      <c r="FCV207" s="375"/>
      <c r="FCW207" s="375"/>
      <c r="FCX207" s="375"/>
      <c r="FCY207" s="375"/>
      <c r="FCZ207" s="375"/>
      <c r="FDA207" s="375"/>
      <c r="FDB207" s="375"/>
      <c r="FDC207" s="375"/>
      <c r="FDD207" s="375"/>
      <c r="FDE207" s="375"/>
      <c r="FDF207" s="375"/>
      <c r="FDG207" s="375"/>
      <c r="FDH207" s="375"/>
      <c r="FDI207" s="375"/>
      <c r="FDJ207" s="375"/>
      <c r="FDK207" s="375"/>
      <c r="FDL207" s="375"/>
      <c r="FDM207" s="376"/>
      <c r="FDN207" s="376"/>
      <c r="FDO207" s="376"/>
      <c r="FDP207" s="376"/>
      <c r="FDQ207" s="376"/>
      <c r="FDR207" s="376"/>
      <c r="FDS207" s="376"/>
      <c r="FDT207" s="376"/>
      <c r="FDU207" s="376"/>
      <c r="FDV207" s="376"/>
      <c r="FDW207" s="376"/>
      <c r="FDX207" s="376"/>
      <c r="FDY207" s="376"/>
      <c r="FDZ207" s="376"/>
      <c r="FEA207" s="376"/>
      <c r="FEB207" s="376"/>
      <c r="FEC207" s="376"/>
      <c r="FED207" s="376"/>
      <c r="FEE207" s="376"/>
      <c r="FEF207" s="376"/>
      <c r="FEG207" s="376"/>
      <c r="FEH207" s="376"/>
      <c r="FEI207" s="376"/>
      <c r="FEJ207" s="376"/>
      <c r="FEK207" s="377"/>
      <c r="FEL207" s="377"/>
      <c r="FEM207" s="377"/>
      <c r="FEN207" s="377"/>
      <c r="FEO207" s="377"/>
      <c r="FEP207" s="376"/>
      <c r="FEQ207" s="376"/>
      <c r="FER207" s="377"/>
      <c r="FES207" s="377"/>
      <c r="FET207" s="376"/>
      <c r="FEU207" s="376"/>
      <c r="FEV207" s="377"/>
      <c r="FEW207" s="377"/>
      <c r="FEX207" s="376"/>
      <c r="FEY207" s="376"/>
      <c r="FEZ207" s="376"/>
      <c r="FFA207" s="376"/>
      <c r="FFB207" s="376"/>
      <c r="FFC207" s="376"/>
      <c r="FFD207" s="376"/>
      <c r="FFE207" s="377"/>
      <c r="FFF207" s="377"/>
      <c r="FFG207" s="376"/>
      <c r="FFH207" s="376"/>
      <c r="FFI207" s="377"/>
      <c r="FFJ207" s="377"/>
      <c r="FFK207" s="376"/>
      <c r="FFL207" s="376"/>
      <c r="FFM207" s="376"/>
      <c r="FFN207" s="376"/>
      <c r="FFO207" s="376"/>
      <c r="FFP207" s="370"/>
      <c r="FFQ207" s="396"/>
      <c r="FFR207" s="376"/>
      <c r="FFS207" s="376"/>
      <c r="FFT207" s="376"/>
      <c r="FFU207" s="376"/>
      <c r="FFV207" s="376"/>
      <c r="FFW207" s="376"/>
      <c r="FFX207" s="376"/>
      <c r="FFY207" s="375"/>
      <c r="FFZ207" s="375"/>
      <c r="FGA207" s="375"/>
      <c r="FGB207" s="375"/>
      <c r="FGC207" s="375"/>
      <c r="FGD207" s="375"/>
      <c r="FGE207" s="375"/>
      <c r="FGF207" s="375"/>
      <c r="FGG207" s="375"/>
      <c r="FGH207" s="375"/>
      <c r="FGI207" s="375"/>
      <c r="FGJ207" s="375"/>
      <c r="FGK207" s="375"/>
      <c r="FGL207" s="375"/>
      <c r="FGM207" s="375"/>
      <c r="FGN207" s="375"/>
      <c r="FGO207" s="375"/>
      <c r="FGP207" s="375"/>
      <c r="FGQ207" s="375"/>
      <c r="FGR207" s="375"/>
      <c r="FGS207" s="375"/>
      <c r="FGT207" s="375"/>
      <c r="FGU207" s="375"/>
      <c r="FGV207" s="375"/>
      <c r="FGW207" s="375"/>
      <c r="FGX207" s="375"/>
      <c r="FGY207" s="375"/>
      <c r="FGZ207" s="375"/>
      <c r="FHA207" s="375"/>
      <c r="FHB207" s="375"/>
      <c r="FHC207" s="375"/>
      <c r="FHD207" s="375"/>
      <c r="FHE207" s="375"/>
      <c r="FHF207" s="375"/>
      <c r="FHG207" s="375"/>
      <c r="FHH207" s="375"/>
      <c r="FHI207" s="375"/>
      <c r="FHJ207" s="375"/>
      <c r="FHK207" s="375"/>
      <c r="FHL207" s="375"/>
      <c r="FHM207" s="375"/>
      <c r="FHN207" s="375"/>
      <c r="FHO207" s="375"/>
      <c r="FHP207" s="375"/>
      <c r="FHQ207" s="376"/>
      <c r="FHR207" s="376"/>
      <c r="FHS207" s="376"/>
      <c r="FHT207" s="376"/>
      <c r="FHU207" s="376"/>
      <c r="FHV207" s="376"/>
      <c r="FHW207" s="376"/>
      <c r="FHX207" s="376"/>
      <c r="FHY207" s="376"/>
      <c r="FHZ207" s="376"/>
      <c r="FIA207" s="376"/>
      <c r="FIB207" s="376"/>
      <c r="FIC207" s="376"/>
      <c r="FID207" s="376"/>
      <c r="FIE207" s="376"/>
      <c r="FIF207" s="376"/>
      <c r="FIG207" s="376"/>
      <c r="FIH207" s="376"/>
      <c r="FII207" s="376"/>
      <c r="FIJ207" s="376"/>
      <c r="FIK207" s="376"/>
      <c r="FIL207" s="376"/>
      <c r="FIM207" s="376"/>
      <c r="FIN207" s="376"/>
      <c r="FIO207" s="377"/>
      <c r="FIP207" s="377"/>
      <c r="FIQ207" s="377"/>
      <c r="FIR207" s="377"/>
      <c r="FIS207" s="377"/>
      <c r="FIT207" s="376"/>
      <c r="FIU207" s="376"/>
      <c r="FIV207" s="377"/>
      <c r="FIW207" s="377"/>
      <c r="FIX207" s="376"/>
      <c r="FIY207" s="376"/>
      <c r="FIZ207" s="377"/>
      <c r="FJA207" s="377"/>
      <c r="FJB207" s="376"/>
      <c r="FJC207" s="376"/>
      <c r="FJD207" s="376"/>
      <c r="FJE207" s="376"/>
      <c r="FJF207" s="376"/>
      <c r="FJG207" s="376"/>
      <c r="FJH207" s="376"/>
      <c r="FJI207" s="377"/>
      <c r="FJJ207" s="377"/>
      <c r="FJK207" s="376"/>
      <c r="FJL207" s="376"/>
      <c r="FJM207" s="377"/>
      <c r="FJN207" s="377"/>
      <c r="FJO207" s="376"/>
      <c r="FJP207" s="376"/>
      <c r="FJQ207" s="376"/>
      <c r="FJR207" s="376"/>
      <c r="FJS207" s="376"/>
      <c r="FJT207" s="370"/>
      <c r="FJU207" s="396"/>
      <c r="FJV207" s="376"/>
      <c r="FJW207" s="376"/>
      <c r="FJX207" s="376"/>
      <c r="FJY207" s="376"/>
      <c r="FJZ207" s="376"/>
      <c r="FKA207" s="376"/>
      <c r="FKB207" s="376"/>
      <c r="FKC207" s="375"/>
      <c r="FKD207" s="375"/>
      <c r="FKE207" s="375"/>
      <c r="FKF207" s="375"/>
      <c r="FKG207" s="375"/>
      <c r="FKH207" s="375"/>
      <c r="FKI207" s="375"/>
      <c r="FKJ207" s="375"/>
      <c r="FKK207" s="375"/>
      <c r="FKL207" s="375"/>
      <c r="FKM207" s="375"/>
      <c r="FKN207" s="375"/>
      <c r="FKO207" s="375"/>
      <c r="FKP207" s="375"/>
      <c r="FKQ207" s="375"/>
      <c r="FKR207" s="375"/>
      <c r="FKS207" s="375"/>
      <c r="FKT207" s="375"/>
      <c r="FKU207" s="375"/>
      <c r="FKV207" s="375"/>
      <c r="FKW207" s="375"/>
      <c r="FKX207" s="375"/>
      <c r="FKY207" s="375"/>
      <c r="FKZ207" s="375"/>
      <c r="FLA207" s="375"/>
      <c r="FLB207" s="375"/>
      <c r="FLC207" s="375"/>
      <c r="FLD207" s="375"/>
      <c r="FLE207" s="375"/>
      <c r="FLF207" s="375"/>
      <c r="FLG207" s="375"/>
      <c r="FLH207" s="375"/>
      <c r="FLI207" s="375"/>
      <c r="FLJ207" s="375"/>
      <c r="FLK207" s="375"/>
      <c r="FLL207" s="375"/>
      <c r="FLM207" s="375"/>
      <c r="FLN207" s="375"/>
      <c r="FLO207" s="375"/>
      <c r="FLP207" s="375"/>
      <c r="FLQ207" s="375"/>
      <c r="FLR207" s="375"/>
      <c r="FLS207" s="375"/>
      <c r="FLT207" s="375"/>
      <c r="FLU207" s="376"/>
      <c r="FLV207" s="376"/>
      <c r="FLW207" s="376"/>
      <c r="FLX207" s="376"/>
      <c r="FLY207" s="376"/>
      <c r="FLZ207" s="376"/>
      <c r="FMA207" s="376"/>
      <c r="FMB207" s="376"/>
      <c r="FMC207" s="376"/>
      <c r="FMD207" s="376"/>
      <c r="FME207" s="376"/>
      <c r="FMF207" s="376"/>
      <c r="FMG207" s="376"/>
      <c r="FMH207" s="376"/>
      <c r="FMI207" s="376"/>
      <c r="FMJ207" s="376"/>
      <c r="FMK207" s="376"/>
      <c r="FML207" s="376"/>
      <c r="FMM207" s="376"/>
      <c r="FMN207" s="376"/>
      <c r="FMO207" s="376"/>
      <c r="FMP207" s="376"/>
      <c r="FMQ207" s="376"/>
      <c r="FMR207" s="376"/>
      <c r="FMS207" s="377"/>
      <c r="FMT207" s="377"/>
      <c r="FMU207" s="377"/>
      <c r="FMV207" s="377"/>
      <c r="FMW207" s="377"/>
      <c r="FMX207" s="376"/>
      <c r="FMY207" s="376"/>
      <c r="FMZ207" s="377"/>
      <c r="FNA207" s="377"/>
      <c r="FNB207" s="376"/>
      <c r="FNC207" s="376"/>
      <c r="FND207" s="377"/>
      <c r="FNE207" s="377"/>
      <c r="FNF207" s="376"/>
      <c r="FNG207" s="376"/>
      <c r="FNH207" s="376"/>
      <c r="FNI207" s="376"/>
      <c r="FNJ207" s="376"/>
      <c r="FNK207" s="376"/>
      <c r="FNL207" s="376"/>
      <c r="FNM207" s="377"/>
      <c r="FNN207" s="377"/>
      <c r="FNO207" s="376"/>
      <c r="FNP207" s="376"/>
      <c r="FNQ207" s="377"/>
      <c r="FNR207" s="377"/>
      <c r="FNS207" s="376"/>
      <c r="FNT207" s="376"/>
      <c r="FNU207" s="376"/>
      <c r="FNV207" s="376"/>
      <c r="FNW207" s="376"/>
      <c r="FNX207" s="370"/>
      <c r="FNY207" s="396"/>
      <c r="FNZ207" s="376"/>
      <c r="FOA207" s="376"/>
      <c r="FOB207" s="376"/>
      <c r="FOC207" s="376"/>
      <c r="FOD207" s="376"/>
      <c r="FOE207" s="376"/>
      <c r="FOF207" s="376"/>
      <c r="FOG207" s="375"/>
      <c r="FOH207" s="375"/>
      <c r="FOI207" s="375"/>
      <c r="FOJ207" s="375"/>
      <c r="FOK207" s="375"/>
      <c r="FOL207" s="375"/>
      <c r="FOM207" s="375"/>
      <c r="FON207" s="375"/>
      <c r="FOO207" s="375"/>
      <c r="FOP207" s="375"/>
      <c r="FOQ207" s="375"/>
      <c r="FOR207" s="375"/>
      <c r="FOS207" s="375"/>
      <c r="FOT207" s="375"/>
      <c r="FOU207" s="375"/>
      <c r="FOV207" s="375"/>
      <c r="FOW207" s="375"/>
      <c r="FOX207" s="375"/>
      <c r="FOY207" s="375"/>
      <c r="FOZ207" s="375"/>
      <c r="FPA207" s="375"/>
      <c r="FPB207" s="375"/>
      <c r="FPC207" s="375"/>
      <c r="FPD207" s="375"/>
      <c r="FPE207" s="375"/>
      <c r="FPF207" s="375"/>
      <c r="FPG207" s="375"/>
      <c r="FPH207" s="375"/>
      <c r="FPI207" s="375"/>
      <c r="FPJ207" s="375"/>
      <c r="FPK207" s="375"/>
      <c r="FPL207" s="375"/>
      <c r="FPM207" s="375"/>
      <c r="FPN207" s="375"/>
      <c r="FPO207" s="375"/>
      <c r="FPP207" s="375"/>
      <c r="FPQ207" s="375"/>
      <c r="FPR207" s="375"/>
      <c r="FPS207" s="375"/>
      <c r="FPT207" s="375"/>
      <c r="FPU207" s="375"/>
      <c r="FPV207" s="375"/>
      <c r="FPW207" s="375"/>
      <c r="FPX207" s="375"/>
      <c r="FPY207" s="376"/>
      <c r="FPZ207" s="376"/>
      <c r="FQA207" s="376"/>
      <c r="FQB207" s="376"/>
      <c r="FQC207" s="376"/>
      <c r="FQD207" s="376"/>
      <c r="FQE207" s="376"/>
      <c r="FQF207" s="376"/>
      <c r="FQG207" s="376"/>
      <c r="FQH207" s="376"/>
      <c r="FQI207" s="376"/>
      <c r="FQJ207" s="376"/>
      <c r="FQK207" s="376"/>
      <c r="FQL207" s="376"/>
      <c r="FQM207" s="376"/>
      <c r="FQN207" s="376"/>
      <c r="FQO207" s="376"/>
      <c r="FQP207" s="376"/>
      <c r="FQQ207" s="376"/>
      <c r="FQR207" s="376"/>
      <c r="FQS207" s="376"/>
      <c r="FQT207" s="376"/>
      <c r="FQU207" s="376"/>
      <c r="FQV207" s="376"/>
      <c r="FQW207" s="377"/>
      <c r="FQX207" s="377"/>
      <c r="FQY207" s="377"/>
      <c r="FQZ207" s="377"/>
      <c r="FRA207" s="377"/>
      <c r="FRB207" s="376"/>
      <c r="FRC207" s="376"/>
      <c r="FRD207" s="377"/>
      <c r="FRE207" s="377"/>
      <c r="FRF207" s="376"/>
      <c r="FRG207" s="376"/>
      <c r="FRH207" s="377"/>
      <c r="FRI207" s="377"/>
      <c r="FRJ207" s="376"/>
      <c r="FRK207" s="376"/>
      <c r="FRL207" s="376"/>
      <c r="FRM207" s="376"/>
      <c r="FRN207" s="376"/>
      <c r="FRO207" s="376"/>
      <c r="FRP207" s="376"/>
      <c r="FRQ207" s="377"/>
      <c r="FRR207" s="377"/>
      <c r="FRS207" s="376"/>
      <c r="FRT207" s="376"/>
      <c r="FRU207" s="377"/>
      <c r="FRV207" s="377"/>
      <c r="FRW207" s="376"/>
      <c r="FRX207" s="376"/>
      <c r="FRY207" s="376"/>
      <c r="FRZ207" s="376"/>
      <c r="FSA207" s="376"/>
      <c r="FSB207" s="370"/>
      <c r="FSC207" s="396"/>
      <c r="FSD207" s="376"/>
      <c r="FSE207" s="376"/>
      <c r="FSF207" s="376"/>
      <c r="FSG207" s="376"/>
      <c r="FSH207" s="376"/>
      <c r="FSI207" s="376"/>
      <c r="FSJ207" s="376"/>
      <c r="FSK207" s="375"/>
      <c r="FSL207" s="375"/>
      <c r="FSM207" s="375"/>
      <c r="FSN207" s="375"/>
      <c r="FSO207" s="375"/>
      <c r="FSP207" s="375"/>
      <c r="FSQ207" s="375"/>
      <c r="FSR207" s="375"/>
      <c r="FSS207" s="375"/>
      <c r="FST207" s="375"/>
      <c r="FSU207" s="375"/>
      <c r="FSV207" s="375"/>
      <c r="FSW207" s="375"/>
      <c r="FSX207" s="375"/>
      <c r="FSY207" s="375"/>
      <c r="FSZ207" s="375"/>
      <c r="FTA207" s="375"/>
      <c r="FTB207" s="375"/>
      <c r="FTC207" s="375"/>
      <c r="FTD207" s="375"/>
      <c r="FTE207" s="375"/>
      <c r="FTF207" s="375"/>
      <c r="FTG207" s="375"/>
      <c r="FTH207" s="375"/>
      <c r="FTI207" s="375"/>
      <c r="FTJ207" s="375"/>
      <c r="FTK207" s="375"/>
      <c r="FTL207" s="375"/>
      <c r="FTM207" s="375"/>
      <c r="FTN207" s="375"/>
      <c r="FTO207" s="375"/>
      <c r="FTP207" s="375"/>
      <c r="FTQ207" s="375"/>
      <c r="FTR207" s="375"/>
      <c r="FTS207" s="375"/>
      <c r="FTT207" s="375"/>
      <c r="FTU207" s="375"/>
      <c r="FTV207" s="375"/>
      <c r="FTW207" s="375"/>
      <c r="FTX207" s="375"/>
      <c r="FTY207" s="375"/>
      <c r="FTZ207" s="375"/>
      <c r="FUA207" s="375"/>
      <c r="FUB207" s="375"/>
      <c r="FUC207" s="376"/>
      <c r="FUD207" s="376"/>
      <c r="FUE207" s="376"/>
      <c r="FUF207" s="376"/>
      <c r="FUG207" s="376"/>
      <c r="FUH207" s="376"/>
      <c r="FUI207" s="376"/>
      <c r="FUJ207" s="376"/>
      <c r="FUK207" s="376"/>
      <c r="FUL207" s="376"/>
      <c r="FUM207" s="376"/>
      <c r="FUN207" s="376"/>
      <c r="FUO207" s="376"/>
      <c r="FUP207" s="376"/>
      <c r="FUQ207" s="376"/>
      <c r="FUR207" s="376"/>
      <c r="FUS207" s="376"/>
      <c r="FUT207" s="376"/>
      <c r="FUU207" s="376"/>
      <c r="FUV207" s="376"/>
      <c r="FUW207" s="376"/>
      <c r="FUX207" s="376"/>
      <c r="FUY207" s="376"/>
      <c r="FUZ207" s="376"/>
      <c r="FVA207" s="377"/>
      <c r="FVB207" s="377"/>
      <c r="FVC207" s="377"/>
      <c r="FVD207" s="377"/>
      <c r="FVE207" s="377"/>
      <c r="FVF207" s="376"/>
      <c r="FVG207" s="376"/>
      <c r="FVH207" s="377"/>
      <c r="FVI207" s="377"/>
      <c r="FVJ207" s="376"/>
      <c r="FVK207" s="376"/>
      <c r="FVL207" s="377"/>
      <c r="FVM207" s="377"/>
      <c r="FVN207" s="376"/>
      <c r="FVO207" s="376"/>
      <c r="FVP207" s="376"/>
      <c r="FVQ207" s="376"/>
      <c r="FVR207" s="376"/>
      <c r="FVS207" s="376"/>
      <c r="FVT207" s="376"/>
      <c r="FVU207" s="377"/>
      <c r="FVV207" s="377"/>
      <c r="FVW207" s="376"/>
      <c r="FVX207" s="376"/>
      <c r="FVY207" s="377"/>
      <c r="FVZ207" s="377"/>
      <c r="FWA207" s="376"/>
      <c r="FWB207" s="376"/>
      <c r="FWC207" s="376"/>
      <c r="FWD207" s="376"/>
      <c r="FWE207" s="376"/>
      <c r="FWF207" s="370"/>
      <c r="FWG207" s="396"/>
      <c r="FWH207" s="376"/>
      <c r="FWI207" s="376"/>
      <c r="FWJ207" s="376"/>
      <c r="FWK207" s="376"/>
      <c r="FWL207" s="376"/>
      <c r="FWM207" s="376"/>
      <c r="FWN207" s="376"/>
      <c r="FWO207" s="375"/>
      <c r="FWP207" s="375"/>
      <c r="FWQ207" s="375"/>
      <c r="FWR207" s="375"/>
      <c r="FWS207" s="375"/>
      <c r="FWT207" s="375"/>
      <c r="FWU207" s="375"/>
      <c r="FWV207" s="375"/>
      <c r="FWW207" s="375"/>
      <c r="FWX207" s="375"/>
      <c r="FWY207" s="375"/>
      <c r="FWZ207" s="375"/>
      <c r="FXA207" s="375"/>
      <c r="FXB207" s="375"/>
      <c r="FXC207" s="375"/>
      <c r="FXD207" s="375"/>
      <c r="FXE207" s="375"/>
      <c r="FXF207" s="375"/>
      <c r="FXG207" s="375"/>
      <c r="FXH207" s="375"/>
      <c r="FXI207" s="375"/>
      <c r="FXJ207" s="375"/>
      <c r="FXK207" s="375"/>
      <c r="FXL207" s="375"/>
      <c r="FXM207" s="375"/>
      <c r="FXN207" s="375"/>
      <c r="FXO207" s="375"/>
      <c r="FXP207" s="375"/>
      <c r="FXQ207" s="375"/>
      <c r="FXR207" s="375"/>
      <c r="FXS207" s="375"/>
      <c r="FXT207" s="375"/>
      <c r="FXU207" s="375"/>
      <c r="FXV207" s="375"/>
      <c r="FXW207" s="375"/>
      <c r="FXX207" s="375"/>
      <c r="FXY207" s="375"/>
      <c r="FXZ207" s="375"/>
      <c r="FYA207" s="375"/>
      <c r="FYB207" s="375"/>
      <c r="FYC207" s="375"/>
      <c r="FYD207" s="375"/>
      <c r="FYE207" s="375"/>
      <c r="FYF207" s="375"/>
      <c r="FYG207" s="376"/>
      <c r="FYH207" s="376"/>
      <c r="FYI207" s="376"/>
      <c r="FYJ207" s="376"/>
      <c r="FYK207" s="376"/>
      <c r="FYL207" s="376"/>
      <c r="FYM207" s="376"/>
      <c r="FYN207" s="376"/>
      <c r="FYO207" s="376"/>
      <c r="FYP207" s="376"/>
      <c r="FYQ207" s="376"/>
      <c r="FYR207" s="376"/>
      <c r="FYS207" s="376"/>
      <c r="FYT207" s="376"/>
      <c r="FYU207" s="376"/>
      <c r="FYV207" s="376"/>
      <c r="FYW207" s="376"/>
      <c r="FYX207" s="376"/>
      <c r="FYY207" s="376"/>
      <c r="FYZ207" s="376"/>
      <c r="FZA207" s="376"/>
      <c r="FZB207" s="376"/>
      <c r="FZC207" s="376"/>
      <c r="FZD207" s="376"/>
      <c r="FZE207" s="377"/>
      <c r="FZF207" s="377"/>
      <c r="FZG207" s="377"/>
      <c r="FZH207" s="377"/>
      <c r="FZI207" s="377"/>
      <c r="FZJ207" s="376"/>
      <c r="FZK207" s="376"/>
      <c r="FZL207" s="377"/>
      <c r="FZM207" s="377"/>
      <c r="FZN207" s="376"/>
      <c r="FZO207" s="376"/>
      <c r="FZP207" s="377"/>
      <c r="FZQ207" s="377"/>
      <c r="FZR207" s="376"/>
      <c r="FZS207" s="376"/>
      <c r="FZT207" s="376"/>
      <c r="FZU207" s="376"/>
      <c r="FZV207" s="376"/>
      <c r="FZW207" s="376"/>
      <c r="FZX207" s="376"/>
      <c r="FZY207" s="377"/>
      <c r="FZZ207" s="377"/>
      <c r="GAA207" s="376"/>
      <c r="GAB207" s="376"/>
      <c r="GAC207" s="377"/>
      <c r="GAD207" s="377"/>
      <c r="GAE207" s="376"/>
      <c r="GAF207" s="376"/>
      <c r="GAG207" s="376"/>
      <c r="GAH207" s="376"/>
      <c r="GAI207" s="376"/>
      <c r="GAJ207" s="370"/>
      <c r="GAK207" s="396"/>
      <c r="GAL207" s="376"/>
      <c r="GAM207" s="376"/>
      <c r="GAN207" s="376"/>
      <c r="GAO207" s="376"/>
      <c r="GAP207" s="376"/>
      <c r="GAQ207" s="376"/>
      <c r="GAR207" s="376"/>
      <c r="GAS207" s="375"/>
      <c r="GAT207" s="375"/>
      <c r="GAU207" s="375"/>
      <c r="GAV207" s="375"/>
      <c r="GAW207" s="375"/>
      <c r="GAX207" s="375"/>
      <c r="GAY207" s="375"/>
      <c r="GAZ207" s="375"/>
      <c r="GBA207" s="375"/>
      <c r="GBB207" s="375"/>
      <c r="GBC207" s="375"/>
      <c r="GBD207" s="375"/>
      <c r="GBE207" s="375"/>
      <c r="GBF207" s="375"/>
      <c r="GBG207" s="375"/>
      <c r="GBH207" s="375"/>
      <c r="GBI207" s="375"/>
      <c r="GBJ207" s="375"/>
      <c r="GBK207" s="375"/>
      <c r="GBL207" s="375"/>
      <c r="GBM207" s="375"/>
      <c r="GBN207" s="375"/>
      <c r="GBO207" s="375"/>
      <c r="GBP207" s="375"/>
      <c r="GBQ207" s="375"/>
      <c r="GBR207" s="375"/>
      <c r="GBS207" s="375"/>
      <c r="GBT207" s="375"/>
      <c r="GBU207" s="375"/>
      <c r="GBV207" s="375"/>
      <c r="GBW207" s="375"/>
      <c r="GBX207" s="375"/>
      <c r="GBY207" s="375"/>
      <c r="GBZ207" s="375"/>
      <c r="GCA207" s="375"/>
      <c r="GCB207" s="375"/>
      <c r="GCC207" s="375"/>
      <c r="GCD207" s="375"/>
      <c r="GCE207" s="375"/>
      <c r="GCF207" s="375"/>
      <c r="GCG207" s="375"/>
      <c r="GCH207" s="375"/>
      <c r="GCI207" s="375"/>
      <c r="GCJ207" s="375"/>
      <c r="GCK207" s="376"/>
      <c r="GCL207" s="376"/>
      <c r="GCM207" s="376"/>
      <c r="GCN207" s="376"/>
      <c r="GCO207" s="376"/>
      <c r="GCP207" s="376"/>
      <c r="GCQ207" s="376"/>
      <c r="GCR207" s="376"/>
      <c r="GCS207" s="376"/>
      <c r="GCT207" s="376"/>
      <c r="GCU207" s="376"/>
      <c r="GCV207" s="376"/>
      <c r="GCW207" s="376"/>
      <c r="GCX207" s="376"/>
      <c r="GCY207" s="376"/>
      <c r="GCZ207" s="376"/>
      <c r="GDA207" s="376"/>
      <c r="GDB207" s="376"/>
      <c r="GDC207" s="376"/>
      <c r="GDD207" s="376"/>
      <c r="GDE207" s="376"/>
      <c r="GDF207" s="376"/>
      <c r="GDG207" s="376"/>
      <c r="GDH207" s="376"/>
      <c r="GDI207" s="377"/>
      <c r="GDJ207" s="377"/>
      <c r="GDK207" s="377"/>
      <c r="GDL207" s="377"/>
      <c r="GDM207" s="377"/>
      <c r="GDN207" s="376"/>
      <c r="GDO207" s="376"/>
      <c r="GDP207" s="377"/>
      <c r="GDQ207" s="377"/>
      <c r="GDR207" s="376"/>
      <c r="GDS207" s="376"/>
      <c r="GDT207" s="377"/>
      <c r="GDU207" s="377"/>
      <c r="GDV207" s="376"/>
      <c r="GDW207" s="376"/>
      <c r="GDX207" s="376"/>
      <c r="GDY207" s="376"/>
      <c r="GDZ207" s="376"/>
      <c r="GEA207" s="376"/>
      <c r="GEB207" s="376"/>
      <c r="GEC207" s="377"/>
      <c r="GED207" s="377"/>
      <c r="GEE207" s="376"/>
      <c r="GEF207" s="376"/>
      <c r="GEG207" s="377"/>
      <c r="GEH207" s="377"/>
      <c r="GEI207" s="376"/>
      <c r="GEJ207" s="376"/>
      <c r="GEK207" s="376"/>
      <c r="GEL207" s="376"/>
      <c r="GEM207" s="376"/>
      <c r="GEN207" s="370"/>
      <c r="GEO207" s="396"/>
      <c r="GEP207" s="376"/>
      <c r="GEQ207" s="376"/>
      <c r="GER207" s="376"/>
      <c r="GES207" s="376"/>
      <c r="GET207" s="376"/>
      <c r="GEU207" s="376"/>
      <c r="GEV207" s="376"/>
      <c r="GEW207" s="375"/>
      <c r="GEX207" s="375"/>
      <c r="GEY207" s="375"/>
      <c r="GEZ207" s="375"/>
      <c r="GFA207" s="375"/>
      <c r="GFB207" s="375"/>
      <c r="GFC207" s="375"/>
      <c r="GFD207" s="375"/>
      <c r="GFE207" s="375"/>
      <c r="GFF207" s="375"/>
      <c r="GFG207" s="375"/>
      <c r="GFH207" s="375"/>
      <c r="GFI207" s="375"/>
      <c r="GFJ207" s="375"/>
      <c r="GFK207" s="375"/>
      <c r="GFL207" s="375"/>
      <c r="GFM207" s="375"/>
      <c r="GFN207" s="375"/>
      <c r="GFO207" s="375"/>
      <c r="GFP207" s="375"/>
      <c r="GFQ207" s="375"/>
      <c r="GFR207" s="375"/>
      <c r="GFS207" s="375"/>
      <c r="GFT207" s="375"/>
      <c r="GFU207" s="375"/>
      <c r="GFV207" s="375"/>
      <c r="GFW207" s="375"/>
      <c r="GFX207" s="375"/>
      <c r="GFY207" s="375"/>
      <c r="GFZ207" s="375"/>
      <c r="GGA207" s="375"/>
      <c r="GGB207" s="375"/>
      <c r="GGC207" s="375"/>
      <c r="GGD207" s="375"/>
      <c r="GGE207" s="375"/>
      <c r="GGF207" s="375"/>
      <c r="GGG207" s="375"/>
      <c r="GGH207" s="375"/>
      <c r="GGI207" s="375"/>
      <c r="GGJ207" s="375"/>
      <c r="GGK207" s="375"/>
      <c r="GGL207" s="375"/>
      <c r="GGM207" s="375"/>
      <c r="GGN207" s="375"/>
      <c r="GGO207" s="376"/>
      <c r="GGP207" s="376"/>
      <c r="GGQ207" s="376"/>
      <c r="GGR207" s="376"/>
      <c r="GGS207" s="376"/>
      <c r="GGT207" s="376"/>
      <c r="GGU207" s="376"/>
      <c r="GGV207" s="376"/>
      <c r="GGW207" s="376"/>
      <c r="GGX207" s="376"/>
      <c r="GGY207" s="376"/>
      <c r="GGZ207" s="376"/>
      <c r="GHA207" s="376"/>
      <c r="GHB207" s="376"/>
      <c r="GHC207" s="376"/>
      <c r="GHD207" s="376"/>
      <c r="GHE207" s="376"/>
      <c r="GHF207" s="376"/>
      <c r="GHG207" s="376"/>
      <c r="GHH207" s="376"/>
      <c r="GHI207" s="376"/>
      <c r="GHJ207" s="376"/>
      <c r="GHK207" s="376"/>
      <c r="GHL207" s="376"/>
      <c r="GHM207" s="377"/>
      <c r="GHN207" s="377"/>
      <c r="GHO207" s="377"/>
      <c r="GHP207" s="377"/>
      <c r="GHQ207" s="377"/>
      <c r="GHR207" s="376"/>
      <c r="GHS207" s="376"/>
      <c r="GHT207" s="377"/>
      <c r="GHU207" s="377"/>
      <c r="GHV207" s="376"/>
      <c r="GHW207" s="376"/>
      <c r="GHX207" s="377"/>
      <c r="GHY207" s="377"/>
      <c r="GHZ207" s="376"/>
      <c r="GIA207" s="376"/>
      <c r="GIB207" s="376"/>
      <c r="GIC207" s="376"/>
      <c r="GID207" s="376"/>
      <c r="GIE207" s="376"/>
      <c r="GIF207" s="376"/>
      <c r="GIG207" s="377"/>
      <c r="GIH207" s="377"/>
      <c r="GII207" s="376"/>
      <c r="GIJ207" s="376"/>
      <c r="GIK207" s="377"/>
      <c r="GIL207" s="377"/>
      <c r="GIM207" s="376"/>
      <c r="GIN207" s="376"/>
      <c r="GIO207" s="376"/>
      <c r="GIP207" s="376"/>
      <c r="GIQ207" s="376"/>
      <c r="GIR207" s="370"/>
      <c r="GIS207" s="396"/>
      <c r="GIT207" s="376"/>
      <c r="GIU207" s="376"/>
      <c r="GIV207" s="376"/>
      <c r="GIW207" s="376"/>
      <c r="GIX207" s="376"/>
      <c r="GIY207" s="376"/>
      <c r="GIZ207" s="376"/>
      <c r="GJA207" s="375"/>
      <c r="GJB207" s="375"/>
      <c r="GJC207" s="375"/>
      <c r="GJD207" s="375"/>
      <c r="GJE207" s="375"/>
      <c r="GJF207" s="375"/>
      <c r="GJG207" s="375"/>
      <c r="GJH207" s="375"/>
      <c r="GJI207" s="375"/>
      <c r="GJJ207" s="375"/>
      <c r="GJK207" s="375"/>
      <c r="GJL207" s="375"/>
      <c r="GJM207" s="375"/>
      <c r="GJN207" s="375"/>
      <c r="GJO207" s="375"/>
      <c r="GJP207" s="375"/>
      <c r="GJQ207" s="375"/>
      <c r="GJR207" s="375"/>
      <c r="GJS207" s="375"/>
      <c r="GJT207" s="375"/>
      <c r="GJU207" s="375"/>
      <c r="GJV207" s="375"/>
      <c r="GJW207" s="375"/>
      <c r="GJX207" s="375"/>
      <c r="GJY207" s="375"/>
      <c r="GJZ207" s="375"/>
      <c r="GKA207" s="375"/>
      <c r="GKB207" s="375"/>
      <c r="GKC207" s="375"/>
      <c r="GKD207" s="375"/>
      <c r="GKE207" s="375"/>
      <c r="GKF207" s="375"/>
      <c r="GKG207" s="375"/>
      <c r="GKH207" s="375"/>
      <c r="GKI207" s="375"/>
      <c r="GKJ207" s="375"/>
      <c r="GKK207" s="375"/>
      <c r="GKL207" s="375"/>
      <c r="GKM207" s="375"/>
      <c r="GKN207" s="375"/>
      <c r="GKO207" s="375"/>
      <c r="GKP207" s="375"/>
      <c r="GKQ207" s="375"/>
      <c r="GKR207" s="375"/>
      <c r="GKS207" s="376"/>
      <c r="GKT207" s="376"/>
      <c r="GKU207" s="376"/>
      <c r="GKV207" s="376"/>
      <c r="GKW207" s="376"/>
      <c r="GKX207" s="376"/>
      <c r="GKY207" s="376"/>
      <c r="GKZ207" s="376"/>
      <c r="GLA207" s="376"/>
      <c r="GLB207" s="376"/>
      <c r="GLC207" s="376"/>
      <c r="GLD207" s="376"/>
      <c r="GLE207" s="376"/>
      <c r="GLF207" s="376"/>
      <c r="GLG207" s="376"/>
      <c r="GLH207" s="376"/>
      <c r="GLI207" s="376"/>
      <c r="GLJ207" s="376"/>
      <c r="GLK207" s="376"/>
      <c r="GLL207" s="376"/>
      <c r="GLM207" s="376"/>
      <c r="GLN207" s="376"/>
      <c r="GLO207" s="376"/>
      <c r="GLP207" s="376"/>
      <c r="GLQ207" s="377"/>
      <c r="GLR207" s="377"/>
      <c r="GLS207" s="377"/>
      <c r="GLT207" s="377"/>
      <c r="GLU207" s="377"/>
      <c r="GLV207" s="376"/>
      <c r="GLW207" s="376"/>
      <c r="GLX207" s="377"/>
      <c r="GLY207" s="377"/>
      <c r="GLZ207" s="376"/>
      <c r="GMA207" s="376"/>
      <c r="GMB207" s="377"/>
      <c r="GMC207" s="377"/>
      <c r="GMD207" s="376"/>
      <c r="GME207" s="376"/>
      <c r="GMF207" s="376"/>
      <c r="GMG207" s="376"/>
      <c r="GMH207" s="376"/>
      <c r="GMI207" s="376"/>
      <c r="GMJ207" s="376"/>
      <c r="GMK207" s="377"/>
      <c r="GML207" s="377"/>
      <c r="GMM207" s="376"/>
      <c r="GMN207" s="376"/>
      <c r="GMO207" s="377"/>
      <c r="GMP207" s="377"/>
      <c r="GMQ207" s="376"/>
      <c r="GMR207" s="376"/>
      <c r="GMS207" s="376"/>
      <c r="GMT207" s="376"/>
      <c r="GMU207" s="376"/>
      <c r="GMV207" s="370"/>
      <c r="GMW207" s="396"/>
      <c r="GMX207" s="376"/>
      <c r="GMY207" s="376"/>
      <c r="GMZ207" s="376"/>
      <c r="GNA207" s="376"/>
      <c r="GNB207" s="376"/>
      <c r="GNC207" s="376"/>
      <c r="GND207" s="376"/>
      <c r="GNE207" s="375"/>
      <c r="GNF207" s="375"/>
      <c r="GNG207" s="375"/>
      <c r="GNH207" s="375"/>
      <c r="GNI207" s="375"/>
      <c r="GNJ207" s="375"/>
      <c r="GNK207" s="375"/>
      <c r="GNL207" s="375"/>
      <c r="GNM207" s="375"/>
      <c r="GNN207" s="375"/>
      <c r="GNO207" s="375"/>
      <c r="GNP207" s="375"/>
      <c r="GNQ207" s="375"/>
      <c r="GNR207" s="375"/>
      <c r="GNS207" s="375"/>
      <c r="GNT207" s="375"/>
      <c r="GNU207" s="375"/>
      <c r="GNV207" s="375"/>
      <c r="GNW207" s="375"/>
      <c r="GNX207" s="375"/>
      <c r="GNY207" s="375"/>
      <c r="GNZ207" s="375"/>
      <c r="GOA207" s="375"/>
      <c r="GOB207" s="375"/>
      <c r="GOC207" s="375"/>
      <c r="GOD207" s="375"/>
      <c r="GOE207" s="375"/>
      <c r="GOF207" s="375"/>
      <c r="GOG207" s="375"/>
      <c r="GOH207" s="375"/>
      <c r="GOI207" s="375"/>
      <c r="GOJ207" s="375"/>
      <c r="GOK207" s="375"/>
      <c r="GOL207" s="375"/>
      <c r="GOM207" s="375"/>
      <c r="GON207" s="375"/>
      <c r="GOO207" s="375"/>
      <c r="GOP207" s="375"/>
      <c r="GOQ207" s="375"/>
      <c r="GOR207" s="375"/>
      <c r="GOS207" s="375"/>
      <c r="GOT207" s="375"/>
      <c r="GOU207" s="375"/>
      <c r="GOV207" s="375"/>
      <c r="GOW207" s="376"/>
      <c r="GOX207" s="376"/>
      <c r="GOY207" s="376"/>
      <c r="GOZ207" s="376"/>
      <c r="GPA207" s="376"/>
      <c r="GPB207" s="376"/>
      <c r="GPC207" s="376"/>
      <c r="GPD207" s="376"/>
      <c r="GPE207" s="376"/>
      <c r="GPF207" s="376"/>
      <c r="GPG207" s="376"/>
      <c r="GPH207" s="376"/>
      <c r="GPI207" s="376"/>
      <c r="GPJ207" s="376"/>
      <c r="GPK207" s="376"/>
      <c r="GPL207" s="376"/>
      <c r="GPM207" s="376"/>
      <c r="GPN207" s="376"/>
      <c r="GPO207" s="376"/>
      <c r="GPP207" s="376"/>
      <c r="GPQ207" s="376"/>
      <c r="GPR207" s="376"/>
      <c r="GPS207" s="376"/>
      <c r="GPT207" s="376"/>
      <c r="GPU207" s="377"/>
      <c r="GPV207" s="377"/>
      <c r="GPW207" s="377"/>
      <c r="GPX207" s="377"/>
      <c r="GPY207" s="377"/>
      <c r="GPZ207" s="376"/>
      <c r="GQA207" s="376"/>
      <c r="GQB207" s="377"/>
      <c r="GQC207" s="377"/>
      <c r="GQD207" s="376"/>
      <c r="GQE207" s="376"/>
      <c r="GQF207" s="377"/>
      <c r="GQG207" s="377"/>
      <c r="GQH207" s="376"/>
      <c r="GQI207" s="376"/>
      <c r="GQJ207" s="376"/>
      <c r="GQK207" s="376"/>
      <c r="GQL207" s="376"/>
      <c r="GQM207" s="376"/>
      <c r="GQN207" s="376"/>
      <c r="GQO207" s="377"/>
      <c r="GQP207" s="377"/>
      <c r="GQQ207" s="376"/>
      <c r="GQR207" s="376"/>
      <c r="GQS207" s="377"/>
      <c r="GQT207" s="377"/>
      <c r="GQU207" s="376"/>
      <c r="GQV207" s="376"/>
      <c r="GQW207" s="376"/>
      <c r="GQX207" s="376"/>
      <c r="GQY207" s="376"/>
      <c r="GQZ207" s="370"/>
      <c r="GRA207" s="396"/>
      <c r="GRB207" s="376"/>
      <c r="GRC207" s="376"/>
      <c r="GRD207" s="376"/>
      <c r="GRE207" s="376"/>
      <c r="GRF207" s="376"/>
      <c r="GRG207" s="376"/>
      <c r="GRH207" s="376"/>
      <c r="GRI207" s="375"/>
      <c r="GRJ207" s="375"/>
      <c r="GRK207" s="375"/>
      <c r="GRL207" s="375"/>
      <c r="GRM207" s="375"/>
      <c r="GRN207" s="375"/>
      <c r="GRO207" s="375"/>
      <c r="GRP207" s="375"/>
      <c r="GRQ207" s="375"/>
      <c r="GRR207" s="375"/>
      <c r="GRS207" s="375"/>
      <c r="GRT207" s="375"/>
      <c r="GRU207" s="375"/>
      <c r="GRV207" s="375"/>
      <c r="GRW207" s="375"/>
      <c r="GRX207" s="375"/>
      <c r="GRY207" s="375"/>
      <c r="GRZ207" s="375"/>
      <c r="GSA207" s="375"/>
      <c r="GSB207" s="375"/>
      <c r="GSC207" s="375"/>
      <c r="GSD207" s="375"/>
      <c r="GSE207" s="375"/>
      <c r="GSF207" s="375"/>
      <c r="GSG207" s="375"/>
      <c r="GSH207" s="375"/>
      <c r="GSI207" s="375"/>
      <c r="GSJ207" s="375"/>
      <c r="GSK207" s="375"/>
      <c r="GSL207" s="375"/>
      <c r="GSM207" s="375"/>
      <c r="GSN207" s="375"/>
      <c r="GSO207" s="375"/>
      <c r="GSP207" s="375"/>
      <c r="GSQ207" s="375"/>
      <c r="GSR207" s="375"/>
      <c r="GSS207" s="375"/>
      <c r="GST207" s="375"/>
      <c r="GSU207" s="375"/>
      <c r="GSV207" s="375"/>
      <c r="GSW207" s="375"/>
      <c r="GSX207" s="375"/>
      <c r="GSY207" s="375"/>
      <c r="GSZ207" s="375"/>
      <c r="GTA207" s="376"/>
      <c r="GTB207" s="376"/>
      <c r="GTC207" s="376"/>
      <c r="GTD207" s="376"/>
      <c r="GTE207" s="376"/>
      <c r="GTF207" s="376"/>
      <c r="GTG207" s="376"/>
      <c r="GTH207" s="376"/>
      <c r="GTI207" s="376"/>
      <c r="GTJ207" s="376"/>
      <c r="GTK207" s="376"/>
      <c r="GTL207" s="376"/>
      <c r="GTM207" s="376"/>
      <c r="GTN207" s="376"/>
      <c r="GTO207" s="376"/>
      <c r="GTP207" s="376"/>
      <c r="GTQ207" s="376"/>
      <c r="GTR207" s="376"/>
      <c r="GTS207" s="376"/>
      <c r="GTT207" s="376"/>
      <c r="GTU207" s="376"/>
      <c r="GTV207" s="376"/>
      <c r="GTW207" s="376"/>
      <c r="GTX207" s="376"/>
      <c r="GTY207" s="377"/>
      <c r="GTZ207" s="377"/>
      <c r="GUA207" s="377"/>
      <c r="GUB207" s="377"/>
      <c r="GUC207" s="377"/>
      <c r="GUD207" s="376"/>
      <c r="GUE207" s="376"/>
      <c r="GUF207" s="377"/>
      <c r="GUG207" s="377"/>
      <c r="GUH207" s="376"/>
      <c r="GUI207" s="376"/>
      <c r="GUJ207" s="377"/>
      <c r="GUK207" s="377"/>
      <c r="GUL207" s="376"/>
      <c r="GUM207" s="376"/>
      <c r="GUN207" s="376"/>
      <c r="GUO207" s="376"/>
      <c r="GUP207" s="376"/>
      <c r="GUQ207" s="376"/>
      <c r="GUR207" s="376"/>
      <c r="GUS207" s="377"/>
      <c r="GUT207" s="377"/>
      <c r="GUU207" s="376"/>
      <c r="GUV207" s="376"/>
      <c r="GUW207" s="377"/>
      <c r="GUX207" s="377"/>
      <c r="GUY207" s="376"/>
      <c r="GUZ207" s="376"/>
      <c r="GVA207" s="376"/>
      <c r="GVB207" s="376"/>
      <c r="GVC207" s="376"/>
      <c r="GVD207" s="370"/>
      <c r="GVE207" s="396"/>
      <c r="GVF207" s="376"/>
      <c r="GVG207" s="376"/>
      <c r="GVH207" s="376"/>
      <c r="GVI207" s="376"/>
      <c r="GVJ207" s="376"/>
      <c r="GVK207" s="376"/>
      <c r="GVL207" s="376"/>
      <c r="GVM207" s="375"/>
      <c r="GVN207" s="375"/>
      <c r="GVO207" s="375"/>
      <c r="GVP207" s="375"/>
      <c r="GVQ207" s="375"/>
      <c r="GVR207" s="375"/>
      <c r="GVS207" s="375"/>
      <c r="GVT207" s="375"/>
      <c r="GVU207" s="375"/>
      <c r="GVV207" s="375"/>
      <c r="GVW207" s="375"/>
      <c r="GVX207" s="375"/>
      <c r="GVY207" s="375"/>
      <c r="GVZ207" s="375"/>
      <c r="GWA207" s="375"/>
      <c r="GWB207" s="375"/>
      <c r="GWC207" s="375"/>
      <c r="GWD207" s="375"/>
      <c r="GWE207" s="375"/>
      <c r="GWF207" s="375"/>
      <c r="GWG207" s="375"/>
      <c r="GWH207" s="375"/>
      <c r="GWI207" s="375"/>
      <c r="GWJ207" s="375"/>
      <c r="GWK207" s="375"/>
      <c r="GWL207" s="375"/>
      <c r="GWM207" s="375"/>
      <c r="GWN207" s="375"/>
      <c r="GWO207" s="375"/>
      <c r="GWP207" s="375"/>
      <c r="GWQ207" s="375"/>
      <c r="GWR207" s="375"/>
      <c r="GWS207" s="375"/>
      <c r="GWT207" s="375"/>
      <c r="GWU207" s="375"/>
      <c r="GWV207" s="375"/>
      <c r="GWW207" s="375"/>
      <c r="GWX207" s="375"/>
      <c r="GWY207" s="375"/>
      <c r="GWZ207" s="375"/>
      <c r="GXA207" s="375"/>
      <c r="GXB207" s="375"/>
      <c r="GXC207" s="375"/>
      <c r="GXD207" s="375"/>
      <c r="GXE207" s="376"/>
      <c r="GXF207" s="376"/>
      <c r="GXG207" s="376"/>
      <c r="GXH207" s="376"/>
      <c r="GXI207" s="376"/>
      <c r="GXJ207" s="376"/>
      <c r="GXK207" s="376"/>
      <c r="GXL207" s="376"/>
      <c r="GXM207" s="376"/>
      <c r="GXN207" s="376"/>
      <c r="GXO207" s="376"/>
      <c r="GXP207" s="376"/>
      <c r="GXQ207" s="376"/>
      <c r="GXR207" s="376"/>
      <c r="GXS207" s="376"/>
      <c r="GXT207" s="376"/>
      <c r="GXU207" s="376"/>
      <c r="GXV207" s="376"/>
      <c r="GXW207" s="376"/>
      <c r="GXX207" s="376"/>
      <c r="GXY207" s="376"/>
      <c r="GXZ207" s="376"/>
      <c r="GYA207" s="376"/>
      <c r="GYB207" s="376"/>
      <c r="GYC207" s="377"/>
      <c r="GYD207" s="377"/>
      <c r="GYE207" s="377"/>
      <c r="GYF207" s="377"/>
      <c r="GYG207" s="377"/>
      <c r="GYH207" s="376"/>
      <c r="GYI207" s="376"/>
      <c r="GYJ207" s="377"/>
      <c r="GYK207" s="377"/>
      <c r="GYL207" s="376"/>
      <c r="GYM207" s="376"/>
      <c r="GYN207" s="377"/>
      <c r="GYO207" s="377"/>
      <c r="GYP207" s="376"/>
      <c r="GYQ207" s="376"/>
      <c r="GYR207" s="376"/>
      <c r="GYS207" s="376"/>
      <c r="GYT207" s="376"/>
      <c r="GYU207" s="376"/>
      <c r="GYV207" s="376"/>
      <c r="GYW207" s="377"/>
      <c r="GYX207" s="377"/>
      <c r="GYY207" s="376"/>
      <c r="GYZ207" s="376"/>
      <c r="GZA207" s="377"/>
      <c r="GZB207" s="377"/>
      <c r="GZC207" s="376"/>
      <c r="GZD207" s="376"/>
      <c r="GZE207" s="376"/>
      <c r="GZF207" s="376"/>
      <c r="GZG207" s="376"/>
      <c r="GZH207" s="370"/>
      <c r="GZI207" s="396"/>
      <c r="GZJ207" s="376"/>
      <c r="GZK207" s="376"/>
      <c r="GZL207" s="376"/>
      <c r="GZM207" s="376"/>
      <c r="GZN207" s="376"/>
      <c r="GZO207" s="376"/>
      <c r="GZP207" s="376"/>
      <c r="GZQ207" s="375"/>
      <c r="GZR207" s="375"/>
      <c r="GZS207" s="375"/>
      <c r="GZT207" s="375"/>
      <c r="GZU207" s="375"/>
      <c r="GZV207" s="375"/>
      <c r="GZW207" s="375"/>
      <c r="GZX207" s="375"/>
      <c r="GZY207" s="375"/>
      <c r="GZZ207" s="375"/>
      <c r="HAA207" s="375"/>
      <c r="HAB207" s="375"/>
      <c r="HAC207" s="375"/>
      <c r="HAD207" s="375"/>
      <c r="HAE207" s="375"/>
      <c r="HAF207" s="375"/>
      <c r="HAG207" s="375"/>
      <c r="HAH207" s="375"/>
      <c r="HAI207" s="375"/>
      <c r="HAJ207" s="375"/>
      <c r="HAK207" s="375"/>
      <c r="HAL207" s="375"/>
      <c r="HAM207" s="375"/>
      <c r="HAN207" s="375"/>
      <c r="HAO207" s="375"/>
      <c r="HAP207" s="375"/>
      <c r="HAQ207" s="375"/>
      <c r="HAR207" s="375"/>
      <c r="HAS207" s="375"/>
      <c r="HAT207" s="375"/>
      <c r="HAU207" s="375"/>
      <c r="HAV207" s="375"/>
      <c r="HAW207" s="375"/>
      <c r="HAX207" s="375"/>
      <c r="HAY207" s="375"/>
      <c r="HAZ207" s="375"/>
      <c r="HBA207" s="375"/>
      <c r="HBB207" s="375"/>
      <c r="HBC207" s="375"/>
      <c r="HBD207" s="375"/>
      <c r="HBE207" s="375"/>
      <c r="HBF207" s="375"/>
      <c r="HBG207" s="375"/>
      <c r="HBH207" s="375"/>
      <c r="HBI207" s="376"/>
      <c r="HBJ207" s="376"/>
      <c r="HBK207" s="376"/>
      <c r="HBL207" s="376"/>
      <c r="HBM207" s="376"/>
      <c r="HBN207" s="376"/>
      <c r="HBO207" s="376"/>
      <c r="HBP207" s="376"/>
      <c r="HBQ207" s="376"/>
      <c r="HBR207" s="376"/>
      <c r="HBS207" s="376"/>
      <c r="HBT207" s="376"/>
      <c r="HBU207" s="376"/>
      <c r="HBV207" s="376"/>
      <c r="HBW207" s="376"/>
      <c r="HBX207" s="376"/>
      <c r="HBY207" s="376"/>
      <c r="HBZ207" s="376"/>
      <c r="HCA207" s="376"/>
      <c r="HCB207" s="376"/>
      <c r="HCC207" s="376"/>
      <c r="HCD207" s="376"/>
      <c r="HCE207" s="376"/>
      <c r="HCF207" s="376"/>
      <c r="HCG207" s="377"/>
      <c r="HCH207" s="377"/>
      <c r="HCI207" s="377"/>
      <c r="HCJ207" s="377"/>
      <c r="HCK207" s="377"/>
      <c r="HCL207" s="376"/>
      <c r="HCM207" s="376"/>
      <c r="HCN207" s="377"/>
      <c r="HCO207" s="377"/>
      <c r="HCP207" s="376"/>
      <c r="HCQ207" s="376"/>
      <c r="HCR207" s="377"/>
      <c r="HCS207" s="377"/>
      <c r="HCT207" s="376"/>
      <c r="HCU207" s="376"/>
      <c r="HCV207" s="376"/>
      <c r="HCW207" s="376"/>
      <c r="HCX207" s="376"/>
      <c r="HCY207" s="376"/>
      <c r="HCZ207" s="376"/>
      <c r="HDA207" s="377"/>
      <c r="HDB207" s="377"/>
      <c r="HDC207" s="376"/>
      <c r="HDD207" s="376"/>
      <c r="HDE207" s="377"/>
      <c r="HDF207" s="377"/>
      <c r="HDG207" s="376"/>
      <c r="HDH207" s="376"/>
      <c r="HDI207" s="376"/>
      <c r="HDJ207" s="376"/>
      <c r="HDK207" s="376"/>
      <c r="HDL207" s="370"/>
      <c r="HDM207" s="396"/>
      <c r="HDN207" s="376"/>
      <c r="HDO207" s="376"/>
      <c r="HDP207" s="376"/>
      <c r="HDQ207" s="376"/>
      <c r="HDR207" s="376"/>
      <c r="HDS207" s="376"/>
      <c r="HDT207" s="376"/>
      <c r="HDU207" s="375"/>
      <c r="HDV207" s="375"/>
      <c r="HDW207" s="375"/>
      <c r="HDX207" s="375"/>
      <c r="HDY207" s="375"/>
      <c r="HDZ207" s="375"/>
      <c r="HEA207" s="375"/>
      <c r="HEB207" s="375"/>
      <c r="HEC207" s="375"/>
      <c r="HED207" s="375"/>
      <c r="HEE207" s="375"/>
      <c r="HEF207" s="375"/>
      <c r="HEG207" s="375"/>
      <c r="HEH207" s="375"/>
      <c r="HEI207" s="375"/>
      <c r="HEJ207" s="375"/>
      <c r="HEK207" s="375"/>
      <c r="HEL207" s="375"/>
      <c r="HEM207" s="375"/>
      <c r="HEN207" s="375"/>
      <c r="HEO207" s="375"/>
      <c r="HEP207" s="375"/>
      <c r="HEQ207" s="375"/>
      <c r="HER207" s="375"/>
      <c r="HES207" s="375"/>
      <c r="HET207" s="375"/>
      <c r="HEU207" s="375"/>
      <c r="HEV207" s="375"/>
      <c r="HEW207" s="375"/>
      <c r="HEX207" s="375"/>
      <c r="HEY207" s="375"/>
      <c r="HEZ207" s="375"/>
      <c r="HFA207" s="375"/>
      <c r="HFB207" s="375"/>
      <c r="HFC207" s="375"/>
      <c r="HFD207" s="375"/>
      <c r="HFE207" s="375"/>
      <c r="HFF207" s="375"/>
      <c r="HFG207" s="375"/>
      <c r="HFH207" s="375"/>
      <c r="HFI207" s="375"/>
      <c r="HFJ207" s="375"/>
      <c r="HFK207" s="375"/>
      <c r="HFL207" s="375"/>
      <c r="HFM207" s="376"/>
      <c r="HFN207" s="376"/>
      <c r="HFO207" s="376"/>
      <c r="HFP207" s="376"/>
      <c r="HFQ207" s="376"/>
      <c r="HFR207" s="376"/>
      <c r="HFS207" s="376"/>
      <c r="HFT207" s="376"/>
      <c r="HFU207" s="376"/>
      <c r="HFV207" s="376"/>
      <c r="HFW207" s="376"/>
      <c r="HFX207" s="376"/>
      <c r="HFY207" s="376"/>
      <c r="HFZ207" s="376"/>
      <c r="HGA207" s="376"/>
      <c r="HGB207" s="376"/>
      <c r="HGC207" s="376"/>
      <c r="HGD207" s="376"/>
      <c r="HGE207" s="376"/>
      <c r="HGF207" s="376"/>
      <c r="HGG207" s="376"/>
      <c r="HGH207" s="376"/>
      <c r="HGI207" s="376"/>
      <c r="HGJ207" s="376"/>
      <c r="HGK207" s="377"/>
      <c r="HGL207" s="377"/>
      <c r="HGM207" s="377"/>
      <c r="HGN207" s="377"/>
      <c r="HGO207" s="377"/>
      <c r="HGP207" s="376"/>
      <c r="HGQ207" s="376"/>
      <c r="HGR207" s="377"/>
      <c r="HGS207" s="377"/>
      <c r="HGT207" s="376"/>
      <c r="HGU207" s="376"/>
      <c r="HGV207" s="377"/>
      <c r="HGW207" s="377"/>
      <c r="HGX207" s="376"/>
      <c r="HGY207" s="376"/>
      <c r="HGZ207" s="376"/>
      <c r="HHA207" s="376"/>
      <c r="HHB207" s="376"/>
      <c r="HHC207" s="376"/>
      <c r="HHD207" s="376"/>
      <c r="HHE207" s="377"/>
      <c r="HHF207" s="377"/>
      <c r="HHG207" s="376"/>
      <c r="HHH207" s="376"/>
      <c r="HHI207" s="377"/>
      <c r="HHJ207" s="377"/>
      <c r="HHK207" s="376"/>
      <c r="HHL207" s="376"/>
      <c r="HHM207" s="376"/>
      <c r="HHN207" s="376"/>
      <c r="HHO207" s="376"/>
      <c r="HHP207" s="370"/>
      <c r="HHQ207" s="396"/>
      <c r="HHR207" s="376"/>
      <c r="HHS207" s="376"/>
      <c r="HHT207" s="376"/>
      <c r="HHU207" s="376"/>
      <c r="HHV207" s="376"/>
      <c r="HHW207" s="376"/>
      <c r="HHX207" s="376"/>
      <c r="HHY207" s="375"/>
      <c r="HHZ207" s="375"/>
      <c r="HIA207" s="375"/>
      <c r="HIB207" s="375"/>
      <c r="HIC207" s="375"/>
      <c r="HID207" s="375"/>
      <c r="HIE207" s="375"/>
      <c r="HIF207" s="375"/>
      <c r="HIG207" s="375"/>
      <c r="HIH207" s="375"/>
      <c r="HII207" s="375"/>
      <c r="HIJ207" s="375"/>
      <c r="HIK207" s="375"/>
      <c r="HIL207" s="375"/>
      <c r="HIM207" s="375"/>
      <c r="HIN207" s="375"/>
      <c r="HIO207" s="375"/>
      <c r="HIP207" s="375"/>
      <c r="HIQ207" s="375"/>
      <c r="HIR207" s="375"/>
      <c r="HIS207" s="375"/>
      <c r="HIT207" s="375"/>
      <c r="HIU207" s="375"/>
      <c r="HIV207" s="375"/>
      <c r="HIW207" s="375"/>
      <c r="HIX207" s="375"/>
      <c r="HIY207" s="375"/>
      <c r="HIZ207" s="375"/>
      <c r="HJA207" s="375"/>
      <c r="HJB207" s="375"/>
      <c r="HJC207" s="375"/>
      <c r="HJD207" s="375"/>
      <c r="HJE207" s="375"/>
      <c r="HJF207" s="375"/>
      <c r="HJG207" s="375"/>
      <c r="HJH207" s="375"/>
      <c r="HJI207" s="375"/>
      <c r="HJJ207" s="375"/>
      <c r="HJK207" s="375"/>
      <c r="HJL207" s="375"/>
      <c r="HJM207" s="375"/>
      <c r="HJN207" s="375"/>
      <c r="HJO207" s="375"/>
      <c r="HJP207" s="375"/>
      <c r="HJQ207" s="376"/>
      <c r="HJR207" s="376"/>
      <c r="HJS207" s="376"/>
      <c r="HJT207" s="376"/>
      <c r="HJU207" s="376"/>
      <c r="HJV207" s="376"/>
      <c r="HJW207" s="376"/>
      <c r="HJX207" s="376"/>
      <c r="HJY207" s="376"/>
      <c r="HJZ207" s="376"/>
      <c r="HKA207" s="376"/>
      <c r="HKB207" s="376"/>
      <c r="HKC207" s="376"/>
      <c r="HKD207" s="376"/>
      <c r="HKE207" s="376"/>
      <c r="HKF207" s="376"/>
      <c r="HKG207" s="376"/>
      <c r="HKH207" s="376"/>
      <c r="HKI207" s="376"/>
      <c r="HKJ207" s="376"/>
      <c r="HKK207" s="376"/>
      <c r="HKL207" s="376"/>
      <c r="HKM207" s="376"/>
      <c r="HKN207" s="376"/>
      <c r="HKO207" s="377"/>
      <c r="HKP207" s="377"/>
      <c r="HKQ207" s="377"/>
      <c r="HKR207" s="377"/>
      <c r="HKS207" s="377"/>
      <c r="HKT207" s="376"/>
      <c r="HKU207" s="376"/>
      <c r="HKV207" s="377"/>
      <c r="HKW207" s="377"/>
      <c r="HKX207" s="376"/>
      <c r="HKY207" s="376"/>
      <c r="HKZ207" s="377"/>
      <c r="HLA207" s="377"/>
      <c r="HLB207" s="376"/>
      <c r="HLC207" s="376"/>
      <c r="HLD207" s="376"/>
      <c r="HLE207" s="376"/>
      <c r="HLF207" s="376"/>
      <c r="HLG207" s="376"/>
      <c r="HLH207" s="376"/>
      <c r="HLI207" s="377"/>
      <c r="HLJ207" s="377"/>
      <c r="HLK207" s="376"/>
      <c r="HLL207" s="376"/>
      <c r="HLM207" s="377"/>
      <c r="HLN207" s="377"/>
      <c r="HLO207" s="376"/>
      <c r="HLP207" s="376"/>
      <c r="HLQ207" s="376"/>
      <c r="HLR207" s="376"/>
      <c r="HLS207" s="376"/>
      <c r="HLT207" s="370"/>
      <c r="HLU207" s="396"/>
      <c r="HLV207" s="376"/>
      <c r="HLW207" s="376"/>
      <c r="HLX207" s="376"/>
      <c r="HLY207" s="376"/>
      <c r="HLZ207" s="376"/>
      <c r="HMA207" s="376"/>
      <c r="HMB207" s="376"/>
      <c r="HMC207" s="375"/>
      <c r="HMD207" s="375"/>
      <c r="HME207" s="375"/>
      <c r="HMF207" s="375"/>
      <c r="HMG207" s="375"/>
      <c r="HMH207" s="375"/>
      <c r="HMI207" s="375"/>
      <c r="HMJ207" s="375"/>
      <c r="HMK207" s="375"/>
      <c r="HML207" s="375"/>
      <c r="HMM207" s="375"/>
      <c r="HMN207" s="375"/>
      <c r="HMO207" s="375"/>
      <c r="HMP207" s="375"/>
      <c r="HMQ207" s="375"/>
      <c r="HMR207" s="375"/>
      <c r="HMS207" s="375"/>
      <c r="HMT207" s="375"/>
      <c r="HMU207" s="375"/>
      <c r="HMV207" s="375"/>
      <c r="HMW207" s="375"/>
      <c r="HMX207" s="375"/>
      <c r="HMY207" s="375"/>
      <c r="HMZ207" s="375"/>
      <c r="HNA207" s="375"/>
      <c r="HNB207" s="375"/>
      <c r="HNC207" s="375"/>
      <c r="HND207" s="375"/>
      <c r="HNE207" s="375"/>
      <c r="HNF207" s="375"/>
      <c r="HNG207" s="375"/>
      <c r="HNH207" s="375"/>
      <c r="HNI207" s="375"/>
      <c r="HNJ207" s="375"/>
      <c r="HNK207" s="375"/>
      <c r="HNL207" s="375"/>
      <c r="HNM207" s="375"/>
      <c r="HNN207" s="375"/>
      <c r="HNO207" s="375"/>
      <c r="HNP207" s="375"/>
      <c r="HNQ207" s="375"/>
      <c r="HNR207" s="375"/>
      <c r="HNS207" s="375"/>
      <c r="HNT207" s="375"/>
      <c r="HNU207" s="376"/>
      <c r="HNV207" s="376"/>
      <c r="HNW207" s="376"/>
      <c r="HNX207" s="376"/>
      <c r="HNY207" s="376"/>
      <c r="HNZ207" s="376"/>
      <c r="HOA207" s="376"/>
      <c r="HOB207" s="376"/>
      <c r="HOC207" s="376"/>
      <c r="HOD207" s="376"/>
      <c r="HOE207" s="376"/>
      <c r="HOF207" s="376"/>
      <c r="HOG207" s="376"/>
      <c r="HOH207" s="376"/>
      <c r="HOI207" s="376"/>
      <c r="HOJ207" s="376"/>
      <c r="HOK207" s="376"/>
      <c r="HOL207" s="376"/>
      <c r="HOM207" s="376"/>
      <c r="HON207" s="376"/>
      <c r="HOO207" s="376"/>
      <c r="HOP207" s="376"/>
      <c r="HOQ207" s="376"/>
      <c r="HOR207" s="376"/>
      <c r="HOS207" s="377"/>
      <c r="HOT207" s="377"/>
      <c r="HOU207" s="377"/>
      <c r="HOV207" s="377"/>
      <c r="HOW207" s="377"/>
      <c r="HOX207" s="376"/>
      <c r="HOY207" s="376"/>
      <c r="HOZ207" s="377"/>
      <c r="HPA207" s="377"/>
      <c r="HPB207" s="376"/>
      <c r="HPC207" s="376"/>
      <c r="HPD207" s="377"/>
      <c r="HPE207" s="377"/>
      <c r="HPF207" s="376"/>
      <c r="HPG207" s="376"/>
      <c r="HPH207" s="376"/>
      <c r="HPI207" s="376"/>
      <c r="HPJ207" s="376"/>
      <c r="HPK207" s="376"/>
      <c r="HPL207" s="376"/>
      <c r="HPM207" s="377"/>
      <c r="HPN207" s="377"/>
      <c r="HPO207" s="376"/>
      <c r="HPP207" s="376"/>
      <c r="HPQ207" s="377"/>
      <c r="HPR207" s="377"/>
      <c r="HPS207" s="376"/>
      <c r="HPT207" s="376"/>
      <c r="HPU207" s="376"/>
      <c r="HPV207" s="376"/>
      <c r="HPW207" s="376"/>
      <c r="HPX207" s="370"/>
      <c r="HPY207" s="396"/>
      <c r="HPZ207" s="376"/>
      <c r="HQA207" s="376"/>
      <c r="HQB207" s="376"/>
      <c r="HQC207" s="376"/>
      <c r="HQD207" s="376"/>
      <c r="HQE207" s="376"/>
      <c r="HQF207" s="376"/>
      <c r="HQG207" s="375"/>
      <c r="HQH207" s="375"/>
      <c r="HQI207" s="375"/>
      <c r="HQJ207" s="375"/>
      <c r="HQK207" s="375"/>
      <c r="HQL207" s="375"/>
      <c r="HQM207" s="375"/>
      <c r="HQN207" s="375"/>
      <c r="HQO207" s="375"/>
      <c r="HQP207" s="375"/>
      <c r="HQQ207" s="375"/>
      <c r="HQR207" s="375"/>
      <c r="HQS207" s="375"/>
      <c r="HQT207" s="375"/>
      <c r="HQU207" s="375"/>
      <c r="HQV207" s="375"/>
      <c r="HQW207" s="375"/>
      <c r="HQX207" s="375"/>
      <c r="HQY207" s="375"/>
      <c r="HQZ207" s="375"/>
      <c r="HRA207" s="375"/>
      <c r="HRB207" s="375"/>
      <c r="HRC207" s="375"/>
      <c r="HRD207" s="375"/>
      <c r="HRE207" s="375"/>
      <c r="HRF207" s="375"/>
      <c r="HRG207" s="375"/>
      <c r="HRH207" s="375"/>
      <c r="HRI207" s="375"/>
      <c r="HRJ207" s="375"/>
      <c r="HRK207" s="375"/>
      <c r="HRL207" s="375"/>
      <c r="HRM207" s="375"/>
      <c r="HRN207" s="375"/>
      <c r="HRO207" s="375"/>
      <c r="HRP207" s="375"/>
      <c r="HRQ207" s="375"/>
      <c r="HRR207" s="375"/>
      <c r="HRS207" s="375"/>
      <c r="HRT207" s="375"/>
      <c r="HRU207" s="375"/>
      <c r="HRV207" s="375"/>
      <c r="HRW207" s="375"/>
      <c r="HRX207" s="375"/>
      <c r="HRY207" s="376"/>
      <c r="HRZ207" s="376"/>
      <c r="HSA207" s="376"/>
      <c r="HSB207" s="376"/>
      <c r="HSC207" s="376"/>
      <c r="HSD207" s="376"/>
      <c r="HSE207" s="376"/>
      <c r="HSF207" s="376"/>
      <c r="HSG207" s="376"/>
      <c r="HSH207" s="376"/>
      <c r="HSI207" s="376"/>
      <c r="HSJ207" s="376"/>
      <c r="HSK207" s="376"/>
      <c r="HSL207" s="376"/>
      <c r="HSM207" s="376"/>
      <c r="HSN207" s="376"/>
      <c r="HSO207" s="376"/>
      <c r="HSP207" s="376"/>
      <c r="HSQ207" s="376"/>
      <c r="HSR207" s="376"/>
      <c r="HSS207" s="376"/>
      <c r="HST207" s="376"/>
      <c r="HSU207" s="376"/>
      <c r="HSV207" s="376"/>
      <c r="HSW207" s="377"/>
      <c r="HSX207" s="377"/>
      <c r="HSY207" s="377"/>
      <c r="HSZ207" s="377"/>
      <c r="HTA207" s="377"/>
      <c r="HTB207" s="376"/>
      <c r="HTC207" s="376"/>
      <c r="HTD207" s="377"/>
      <c r="HTE207" s="377"/>
      <c r="HTF207" s="376"/>
      <c r="HTG207" s="376"/>
      <c r="HTH207" s="377"/>
      <c r="HTI207" s="377"/>
      <c r="HTJ207" s="376"/>
      <c r="HTK207" s="376"/>
      <c r="HTL207" s="376"/>
      <c r="HTM207" s="376"/>
      <c r="HTN207" s="376"/>
      <c r="HTO207" s="376"/>
      <c r="HTP207" s="376"/>
      <c r="HTQ207" s="377"/>
      <c r="HTR207" s="377"/>
      <c r="HTS207" s="376"/>
      <c r="HTT207" s="376"/>
      <c r="HTU207" s="377"/>
      <c r="HTV207" s="377"/>
      <c r="HTW207" s="376"/>
      <c r="HTX207" s="376"/>
      <c r="HTY207" s="376"/>
      <c r="HTZ207" s="376"/>
      <c r="HUA207" s="376"/>
      <c r="HUB207" s="370"/>
      <c r="HUC207" s="396"/>
      <c r="HUD207" s="376"/>
      <c r="HUE207" s="376"/>
      <c r="HUF207" s="376"/>
      <c r="HUG207" s="376"/>
      <c r="HUH207" s="376"/>
      <c r="HUI207" s="376"/>
      <c r="HUJ207" s="376"/>
      <c r="HUK207" s="375"/>
      <c r="HUL207" s="375"/>
      <c r="HUM207" s="375"/>
      <c r="HUN207" s="375"/>
      <c r="HUO207" s="375"/>
      <c r="HUP207" s="375"/>
      <c r="HUQ207" s="375"/>
      <c r="HUR207" s="375"/>
      <c r="HUS207" s="375"/>
      <c r="HUT207" s="375"/>
      <c r="HUU207" s="375"/>
      <c r="HUV207" s="375"/>
      <c r="HUW207" s="375"/>
      <c r="HUX207" s="375"/>
      <c r="HUY207" s="375"/>
      <c r="HUZ207" s="375"/>
      <c r="HVA207" s="375"/>
      <c r="HVB207" s="375"/>
      <c r="HVC207" s="375"/>
      <c r="HVD207" s="375"/>
      <c r="HVE207" s="375"/>
      <c r="HVF207" s="375"/>
      <c r="HVG207" s="375"/>
      <c r="HVH207" s="375"/>
      <c r="HVI207" s="375"/>
      <c r="HVJ207" s="375"/>
      <c r="HVK207" s="375"/>
      <c r="HVL207" s="375"/>
      <c r="HVM207" s="375"/>
      <c r="HVN207" s="375"/>
      <c r="HVO207" s="375"/>
      <c r="HVP207" s="375"/>
      <c r="HVQ207" s="375"/>
      <c r="HVR207" s="375"/>
      <c r="HVS207" s="375"/>
      <c r="HVT207" s="375"/>
      <c r="HVU207" s="375"/>
      <c r="HVV207" s="375"/>
      <c r="HVW207" s="375"/>
      <c r="HVX207" s="375"/>
      <c r="HVY207" s="375"/>
      <c r="HVZ207" s="375"/>
      <c r="HWA207" s="375"/>
      <c r="HWB207" s="375"/>
      <c r="HWC207" s="376"/>
      <c r="HWD207" s="376"/>
      <c r="HWE207" s="376"/>
      <c r="HWF207" s="376"/>
      <c r="HWG207" s="376"/>
      <c r="HWH207" s="376"/>
      <c r="HWI207" s="376"/>
      <c r="HWJ207" s="376"/>
      <c r="HWK207" s="376"/>
      <c r="HWL207" s="376"/>
      <c r="HWM207" s="376"/>
      <c r="HWN207" s="376"/>
      <c r="HWO207" s="376"/>
      <c r="HWP207" s="376"/>
      <c r="HWQ207" s="376"/>
      <c r="HWR207" s="376"/>
      <c r="HWS207" s="376"/>
      <c r="HWT207" s="376"/>
      <c r="HWU207" s="376"/>
      <c r="HWV207" s="376"/>
      <c r="HWW207" s="376"/>
      <c r="HWX207" s="376"/>
      <c r="HWY207" s="376"/>
      <c r="HWZ207" s="376"/>
      <c r="HXA207" s="377"/>
      <c r="HXB207" s="377"/>
      <c r="HXC207" s="377"/>
      <c r="HXD207" s="377"/>
      <c r="HXE207" s="377"/>
      <c r="HXF207" s="376"/>
      <c r="HXG207" s="376"/>
      <c r="HXH207" s="377"/>
      <c r="HXI207" s="377"/>
      <c r="HXJ207" s="376"/>
      <c r="HXK207" s="376"/>
      <c r="HXL207" s="377"/>
      <c r="HXM207" s="377"/>
      <c r="HXN207" s="376"/>
      <c r="HXO207" s="376"/>
      <c r="HXP207" s="376"/>
      <c r="HXQ207" s="376"/>
      <c r="HXR207" s="376"/>
      <c r="HXS207" s="376"/>
      <c r="HXT207" s="376"/>
      <c r="HXU207" s="377"/>
      <c r="HXV207" s="377"/>
      <c r="HXW207" s="376"/>
      <c r="HXX207" s="376"/>
      <c r="HXY207" s="377"/>
      <c r="HXZ207" s="377"/>
      <c r="HYA207" s="376"/>
      <c r="HYB207" s="376"/>
      <c r="HYC207" s="376"/>
      <c r="HYD207" s="376"/>
      <c r="HYE207" s="376"/>
      <c r="HYF207" s="370"/>
      <c r="HYG207" s="396"/>
      <c r="HYH207" s="376"/>
      <c r="HYI207" s="376"/>
      <c r="HYJ207" s="376"/>
      <c r="HYK207" s="376"/>
      <c r="HYL207" s="376"/>
      <c r="HYM207" s="376"/>
      <c r="HYN207" s="376"/>
      <c r="HYO207" s="375"/>
      <c r="HYP207" s="375"/>
      <c r="HYQ207" s="375"/>
      <c r="HYR207" s="375"/>
      <c r="HYS207" s="375"/>
      <c r="HYT207" s="375"/>
      <c r="HYU207" s="375"/>
      <c r="HYV207" s="375"/>
      <c r="HYW207" s="375"/>
      <c r="HYX207" s="375"/>
      <c r="HYY207" s="375"/>
      <c r="HYZ207" s="375"/>
      <c r="HZA207" s="375"/>
      <c r="HZB207" s="375"/>
      <c r="HZC207" s="375"/>
      <c r="HZD207" s="375"/>
      <c r="HZE207" s="375"/>
      <c r="HZF207" s="375"/>
      <c r="HZG207" s="375"/>
      <c r="HZH207" s="375"/>
      <c r="HZI207" s="375"/>
      <c r="HZJ207" s="375"/>
      <c r="HZK207" s="375"/>
      <c r="HZL207" s="375"/>
      <c r="HZM207" s="375"/>
      <c r="HZN207" s="375"/>
      <c r="HZO207" s="375"/>
      <c r="HZP207" s="375"/>
      <c r="HZQ207" s="375"/>
      <c r="HZR207" s="375"/>
      <c r="HZS207" s="375"/>
      <c r="HZT207" s="375"/>
      <c r="HZU207" s="375"/>
      <c r="HZV207" s="375"/>
      <c r="HZW207" s="375"/>
      <c r="HZX207" s="375"/>
      <c r="HZY207" s="375"/>
      <c r="HZZ207" s="375"/>
      <c r="IAA207" s="375"/>
      <c r="IAB207" s="375"/>
      <c r="IAC207" s="375"/>
      <c r="IAD207" s="375"/>
      <c r="IAE207" s="375"/>
      <c r="IAF207" s="375"/>
      <c r="IAG207" s="376"/>
      <c r="IAH207" s="376"/>
      <c r="IAI207" s="376"/>
      <c r="IAJ207" s="376"/>
      <c r="IAK207" s="376"/>
      <c r="IAL207" s="376"/>
      <c r="IAM207" s="376"/>
      <c r="IAN207" s="376"/>
      <c r="IAO207" s="376"/>
      <c r="IAP207" s="376"/>
      <c r="IAQ207" s="376"/>
      <c r="IAR207" s="376"/>
      <c r="IAS207" s="376"/>
      <c r="IAT207" s="376"/>
      <c r="IAU207" s="376"/>
      <c r="IAV207" s="376"/>
      <c r="IAW207" s="376"/>
      <c r="IAX207" s="376"/>
      <c r="IAY207" s="376"/>
      <c r="IAZ207" s="376"/>
      <c r="IBA207" s="376"/>
      <c r="IBB207" s="376"/>
      <c r="IBC207" s="376"/>
      <c r="IBD207" s="376"/>
      <c r="IBE207" s="377"/>
      <c r="IBF207" s="377"/>
      <c r="IBG207" s="377"/>
      <c r="IBH207" s="377"/>
      <c r="IBI207" s="377"/>
      <c r="IBJ207" s="376"/>
      <c r="IBK207" s="376"/>
      <c r="IBL207" s="377"/>
      <c r="IBM207" s="377"/>
      <c r="IBN207" s="376"/>
      <c r="IBO207" s="376"/>
      <c r="IBP207" s="377"/>
      <c r="IBQ207" s="377"/>
      <c r="IBR207" s="376"/>
      <c r="IBS207" s="376"/>
      <c r="IBT207" s="376"/>
      <c r="IBU207" s="376"/>
      <c r="IBV207" s="376"/>
      <c r="IBW207" s="376"/>
      <c r="IBX207" s="376"/>
      <c r="IBY207" s="377"/>
      <c r="IBZ207" s="377"/>
      <c r="ICA207" s="376"/>
      <c r="ICB207" s="376"/>
      <c r="ICC207" s="377"/>
      <c r="ICD207" s="377"/>
      <c r="ICE207" s="376"/>
      <c r="ICF207" s="376"/>
      <c r="ICG207" s="376"/>
      <c r="ICH207" s="376"/>
      <c r="ICI207" s="376"/>
      <c r="ICJ207" s="370"/>
      <c r="ICK207" s="396"/>
      <c r="ICL207" s="376"/>
      <c r="ICM207" s="376"/>
      <c r="ICN207" s="376"/>
      <c r="ICO207" s="376"/>
      <c r="ICP207" s="376"/>
      <c r="ICQ207" s="376"/>
      <c r="ICR207" s="376"/>
      <c r="ICS207" s="375"/>
      <c r="ICT207" s="375"/>
      <c r="ICU207" s="375"/>
      <c r="ICV207" s="375"/>
      <c r="ICW207" s="375"/>
      <c r="ICX207" s="375"/>
      <c r="ICY207" s="375"/>
      <c r="ICZ207" s="375"/>
      <c r="IDA207" s="375"/>
      <c r="IDB207" s="375"/>
      <c r="IDC207" s="375"/>
      <c r="IDD207" s="375"/>
      <c r="IDE207" s="375"/>
      <c r="IDF207" s="375"/>
      <c r="IDG207" s="375"/>
      <c r="IDH207" s="375"/>
      <c r="IDI207" s="375"/>
      <c r="IDJ207" s="375"/>
      <c r="IDK207" s="375"/>
      <c r="IDL207" s="375"/>
      <c r="IDM207" s="375"/>
      <c r="IDN207" s="375"/>
      <c r="IDO207" s="375"/>
      <c r="IDP207" s="375"/>
      <c r="IDQ207" s="375"/>
      <c r="IDR207" s="375"/>
      <c r="IDS207" s="375"/>
      <c r="IDT207" s="375"/>
      <c r="IDU207" s="375"/>
      <c r="IDV207" s="375"/>
      <c r="IDW207" s="375"/>
      <c r="IDX207" s="375"/>
      <c r="IDY207" s="375"/>
      <c r="IDZ207" s="375"/>
      <c r="IEA207" s="375"/>
      <c r="IEB207" s="375"/>
      <c r="IEC207" s="375"/>
      <c r="IED207" s="375"/>
      <c r="IEE207" s="375"/>
      <c r="IEF207" s="375"/>
      <c r="IEG207" s="375"/>
      <c r="IEH207" s="375"/>
      <c r="IEI207" s="375"/>
      <c r="IEJ207" s="375"/>
      <c r="IEK207" s="376"/>
      <c r="IEL207" s="376"/>
      <c r="IEM207" s="376"/>
      <c r="IEN207" s="376"/>
      <c r="IEO207" s="376"/>
      <c r="IEP207" s="376"/>
      <c r="IEQ207" s="376"/>
      <c r="IER207" s="376"/>
      <c r="IES207" s="376"/>
      <c r="IET207" s="376"/>
      <c r="IEU207" s="376"/>
      <c r="IEV207" s="376"/>
      <c r="IEW207" s="376"/>
      <c r="IEX207" s="376"/>
      <c r="IEY207" s="376"/>
      <c r="IEZ207" s="376"/>
      <c r="IFA207" s="376"/>
      <c r="IFB207" s="376"/>
      <c r="IFC207" s="376"/>
      <c r="IFD207" s="376"/>
      <c r="IFE207" s="376"/>
      <c r="IFF207" s="376"/>
      <c r="IFG207" s="376"/>
      <c r="IFH207" s="376"/>
      <c r="IFI207" s="377"/>
      <c r="IFJ207" s="377"/>
      <c r="IFK207" s="377"/>
      <c r="IFL207" s="377"/>
      <c r="IFM207" s="377"/>
      <c r="IFN207" s="376"/>
      <c r="IFO207" s="376"/>
      <c r="IFP207" s="377"/>
      <c r="IFQ207" s="377"/>
      <c r="IFR207" s="376"/>
      <c r="IFS207" s="376"/>
      <c r="IFT207" s="377"/>
      <c r="IFU207" s="377"/>
      <c r="IFV207" s="376"/>
      <c r="IFW207" s="376"/>
      <c r="IFX207" s="376"/>
      <c r="IFY207" s="376"/>
      <c r="IFZ207" s="376"/>
      <c r="IGA207" s="376"/>
      <c r="IGB207" s="376"/>
      <c r="IGC207" s="377"/>
      <c r="IGD207" s="377"/>
      <c r="IGE207" s="376"/>
      <c r="IGF207" s="376"/>
      <c r="IGG207" s="377"/>
      <c r="IGH207" s="377"/>
      <c r="IGI207" s="376"/>
      <c r="IGJ207" s="376"/>
      <c r="IGK207" s="376"/>
      <c r="IGL207" s="376"/>
      <c r="IGM207" s="376"/>
      <c r="IGN207" s="370"/>
      <c r="IGO207" s="396"/>
      <c r="IGP207" s="376"/>
      <c r="IGQ207" s="376"/>
      <c r="IGR207" s="376"/>
      <c r="IGS207" s="376"/>
      <c r="IGT207" s="376"/>
      <c r="IGU207" s="376"/>
      <c r="IGV207" s="376"/>
      <c r="IGW207" s="375"/>
      <c r="IGX207" s="375"/>
      <c r="IGY207" s="375"/>
      <c r="IGZ207" s="375"/>
      <c r="IHA207" s="375"/>
      <c r="IHB207" s="375"/>
      <c r="IHC207" s="375"/>
      <c r="IHD207" s="375"/>
      <c r="IHE207" s="375"/>
      <c r="IHF207" s="375"/>
      <c r="IHG207" s="375"/>
      <c r="IHH207" s="375"/>
      <c r="IHI207" s="375"/>
      <c r="IHJ207" s="375"/>
      <c r="IHK207" s="375"/>
      <c r="IHL207" s="375"/>
      <c r="IHM207" s="375"/>
      <c r="IHN207" s="375"/>
      <c r="IHO207" s="375"/>
      <c r="IHP207" s="375"/>
      <c r="IHQ207" s="375"/>
      <c r="IHR207" s="375"/>
      <c r="IHS207" s="375"/>
      <c r="IHT207" s="375"/>
      <c r="IHU207" s="375"/>
      <c r="IHV207" s="375"/>
      <c r="IHW207" s="375"/>
      <c r="IHX207" s="375"/>
      <c r="IHY207" s="375"/>
      <c r="IHZ207" s="375"/>
      <c r="IIA207" s="375"/>
      <c r="IIB207" s="375"/>
      <c r="IIC207" s="375"/>
      <c r="IID207" s="375"/>
      <c r="IIE207" s="375"/>
      <c r="IIF207" s="375"/>
      <c r="IIG207" s="375"/>
      <c r="IIH207" s="375"/>
      <c r="III207" s="375"/>
      <c r="IIJ207" s="375"/>
      <c r="IIK207" s="375"/>
      <c r="IIL207" s="375"/>
      <c r="IIM207" s="375"/>
      <c r="IIN207" s="375"/>
      <c r="IIO207" s="376"/>
      <c r="IIP207" s="376"/>
      <c r="IIQ207" s="376"/>
      <c r="IIR207" s="376"/>
      <c r="IIS207" s="376"/>
      <c r="IIT207" s="376"/>
      <c r="IIU207" s="376"/>
      <c r="IIV207" s="376"/>
      <c r="IIW207" s="376"/>
      <c r="IIX207" s="376"/>
      <c r="IIY207" s="376"/>
      <c r="IIZ207" s="376"/>
      <c r="IJA207" s="376"/>
      <c r="IJB207" s="376"/>
      <c r="IJC207" s="376"/>
      <c r="IJD207" s="376"/>
      <c r="IJE207" s="376"/>
      <c r="IJF207" s="376"/>
      <c r="IJG207" s="376"/>
      <c r="IJH207" s="376"/>
      <c r="IJI207" s="376"/>
      <c r="IJJ207" s="376"/>
      <c r="IJK207" s="376"/>
      <c r="IJL207" s="376"/>
      <c r="IJM207" s="377"/>
      <c r="IJN207" s="377"/>
      <c r="IJO207" s="377"/>
      <c r="IJP207" s="377"/>
      <c r="IJQ207" s="377"/>
      <c r="IJR207" s="376"/>
      <c r="IJS207" s="376"/>
      <c r="IJT207" s="377"/>
      <c r="IJU207" s="377"/>
      <c r="IJV207" s="376"/>
      <c r="IJW207" s="376"/>
      <c r="IJX207" s="377"/>
      <c r="IJY207" s="377"/>
      <c r="IJZ207" s="376"/>
      <c r="IKA207" s="376"/>
      <c r="IKB207" s="376"/>
      <c r="IKC207" s="376"/>
      <c r="IKD207" s="376"/>
      <c r="IKE207" s="376"/>
      <c r="IKF207" s="376"/>
      <c r="IKG207" s="377"/>
      <c r="IKH207" s="377"/>
      <c r="IKI207" s="376"/>
      <c r="IKJ207" s="376"/>
      <c r="IKK207" s="377"/>
      <c r="IKL207" s="377"/>
      <c r="IKM207" s="376"/>
      <c r="IKN207" s="376"/>
      <c r="IKO207" s="376"/>
      <c r="IKP207" s="376"/>
      <c r="IKQ207" s="376"/>
      <c r="IKR207" s="370"/>
      <c r="IKS207" s="396"/>
      <c r="IKT207" s="376"/>
      <c r="IKU207" s="376"/>
      <c r="IKV207" s="376"/>
      <c r="IKW207" s="376"/>
      <c r="IKX207" s="376"/>
      <c r="IKY207" s="376"/>
      <c r="IKZ207" s="376"/>
      <c r="ILA207" s="375"/>
      <c r="ILB207" s="375"/>
      <c r="ILC207" s="375"/>
      <c r="ILD207" s="375"/>
      <c r="ILE207" s="375"/>
      <c r="ILF207" s="375"/>
      <c r="ILG207" s="375"/>
      <c r="ILH207" s="375"/>
      <c r="ILI207" s="375"/>
      <c r="ILJ207" s="375"/>
      <c r="ILK207" s="375"/>
      <c r="ILL207" s="375"/>
      <c r="ILM207" s="375"/>
      <c r="ILN207" s="375"/>
      <c r="ILO207" s="375"/>
      <c r="ILP207" s="375"/>
      <c r="ILQ207" s="375"/>
      <c r="ILR207" s="375"/>
      <c r="ILS207" s="375"/>
      <c r="ILT207" s="375"/>
      <c r="ILU207" s="375"/>
      <c r="ILV207" s="375"/>
      <c r="ILW207" s="375"/>
      <c r="ILX207" s="375"/>
      <c r="ILY207" s="375"/>
      <c r="ILZ207" s="375"/>
      <c r="IMA207" s="375"/>
      <c r="IMB207" s="375"/>
      <c r="IMC207" s="375"/>
      <c r="IMD207" s="375"/>
      <c r="IME207" s="375"/>
      <c r="IMF207" s="375"/>
      <c r="IMG207" s="375"/>
      <c r="IMH207" s="375"/>
      <c r="IMI207" s="375"/>
      <c r="IMJ207" s="375"/>
      <c r="IMK207" s="375"/>
      <c r="IML207" s="375"/>
      <c r="IMM207" s="375"/>
      <c r="IMN207" s="375"/>
      <c r="IMO207" s="375"/>
      <c r="IMP207" s="375"/>
      <c r="IMQ207" s="375"/>
      <c r="IMR207" s="375"/>
      <c r="IMS207" s="376"/>
      <c r="IMT207" s="376"/>
      <c r="IMU207" s="376"/>
      <c r="IMV207" s="376"/>
      <c r="IMW207" s="376"/>
      <c r="IMX207" s="376"/>
      <c r="IMY207" s="376"/>
      <c r="IMZ207" s="376"/>
      <c r="INA207" s="376"/>
      <c r="INB207" s="376"/>
      <c r="INC207" s="376"/>
      <c r="IND207" s="376"/>
      <c r="INE207" s="376"/>
      <c r="INF207" s="376"/>
      <c r="ING207" s="376"/>
      <c r="INH207" s="376"/>
      <c r="INI207" s="376"/>
      <c r="INJ207" s="376"/>
      <c r="INK207" s="376"/>
      <c r="INL207" s="376"/>
      <c r="INM207" s="376"/>
      <c r="INN207" s="376"/>
      <c r="INO207" s="376"/>
      <c r="INP207" s="376"/>
      <c r="INQ207" s="377"/>
      <c r="INR207" s="377"/>
      <c r="INS207" s="377"/>
      <c r="INT207" s="377"/>
      <c r="INU207" s="377"/>
      <c r="INV207" s="376"/>
      <c r="INW207" s="376"/>
      <c r="INX207" s="377"/>
      <c r="INY207" s="377"/>
      <c r="INZ207" s="376"/>
      <c r="IOA207" s="376"/>
      <c r="IOB207" s="377"/>
      <c r="IOC207" s="377"/>
      <c r="IOD207" s="376"/>
      <c r="IOE207" s="376"/>
      <c r="IOF207" s="376"/>
      <c r="IOG207" s="376"/>
      <c r="IOH207" s="376"/>
      <c r="IOI207" s="376"/>
      <c r="IOJ207" s="376"/>
      <c r="IOK207" s="377"/>
      <c r="IOL207" s="377"/>
      <c r="IOM207" s="376"/>
      <c r="ION207" s="376"/>
      <c r="IOO207" s="377"/>
      <c r="IOP207" s="377"/>
      <c r="IOQ207" s="376"/>
      <c r="IOR207" s="376"/>
      <c r="IOS207" s="376"/>
      <c r="IOT207" s="376"/>
      <c r="IOU207" s="376"/>
      <c r="IOV207" s="370"/>
      <c r="IOW207" s="396"/>
      <c r="IOX207" s="376"/>
      <c r="IOY207" s="376"/>
      <c r="IOZ207" s="376"/>
      <c r="IPA207" s="376"/>
      <c r="IPB207" s="376"/>
      <c r="IPC207" s="376"/>
      <c r="IPD207" s="376"/>
      <c r="IPE207" s="375"/>
      <c r="IPF207" s="375"/>
      <c r="IPG207" s="375"/>
      <c r="IPH207" s="375"/>
      <c r="IPI207" s="375"/>
      <c r="IPJ207" s="375"/>
      <c r="IPK207" s="375"/>
      <c r="IPL207" s="375"/>
      <c r="IPM207" s="375"/>
      <c r="IPN207" s="375"/>
      <c r="IPO207" s="375"/>
      <c r="IPP207" s="375"/>
      <c r="IPQ207" s="375"/>
      <c r="IPR207" s="375"/>
      <c r="IPS207" s="375"/>
      <c r="IPT207" s="375"/>
      <c r="IPU207" s="375"/>
      <c r="IPV207" s="375"/>
      <c r="IPW207" s="375"/>
      <c r="IPX207" s="375"/>
      <c r="IPY207" s="375"/>
      <c r="IPZ207" s="375"/>
      <c r="IQA207" s="375"/>
      <c r="IQB207" s="375"/>
      <c r="IQC207" s="375"/>
      <c r="IQD207" s="375"/>
      <c r="IQE207" s="375"/>
      <c r="IQF207" s="375"/>
      <c r="IQG207" s="375"/>
      <c r="IQH207" s="375"/>
      <c r="IQI207" s="375"/>
      <c r="IQJ207" s="375"/>
      <c r="IQK207" s="375"/>
      <c r="IQL207" s="375"/>
      <c r="IQM207" s="375"/>
      <c r="IQN207" s="375"/>
      <c r="IQO207" s="375"/>
      <c r="IQP207" s="375"/>
      <c r="IQQ207" s="375"/>
      <c r="IQR207" s="375"/>
      <c r="IQS207" s="375"/>
      <c r="IQT207" s="375"/>
      <c r="IQU207" s="375"/>
      <c r="IQV207" s="375"/>
      <c r="IQW207" s="376"/>
      <c r="IQX207" s="376"/>
      <c r="IQY207" s="376"/>
      <c r="IQZ207" s="376"/>
      <c r="IRA207" s="376"/>
      <c r="IRB207" s="376"/>
      <c r="IRC207" s="376"/>
      <c r="IRD207" s="376"/>
      <c r="IRE207" s="376"/>
      <c r="IRF207" s="376"/>
      <c r="IRG207" s="376"/>
      <c r="IRH207" s="376"/>
      <c r="IRI207" s="376"/>
      <c r="IRJ207" s="376"/>
      <c r="IRK207" s="376"/>
      <c r="IRL207" s="376"/>
      <c r="IRM207" s="376"/>
      <c r="IRN207" s="376"/>
      <c r="IRO207" s="376"/>
      <c r="IRP207" s="376"/>
      <c r="IRQ207" s="376"/>
      <c r="IRR207" s="376"/>
      <c r="IRS207" s="376"/>
      <c r="IRT207" s="376"/>
      <c r="IRU207" s="377"/>
      <c r="IRV207" s="377"/>
      <c r="IRW207" s="377"/>
      <c r="IRX207" s="377"/>
      <c r="IRY207" s="377"/>
      <c r="IRZ207" s="376"/>
      <c r="ISA207" s="376"/>
      <c r="ISB207" s="377"/>
      <c r="ISC207" s="377"/>
      <c r="ISD207" s="376"/>
      <c r="ISE207" s="376"/>
      <c r="ISF207" s="377"/>
      <c r="ISG207" s="377"/>
      <c r="ISH207" s="376"/>
      <c r="ISI207" s="376"/>
      <c r="ISJ207" s="376"/>
      <c r="ISK207" s="376"/>
      <c r="ISL207" s="376"/>
      <c r="ISM207" s="376"/>
      <c r="ISN207" s="376"/>
      <c r="ISO207" s="377"/>
      <c r="ISP207" s="377"/>
      <c r="ISQ207" s="376"/>
      <c r="ISR207" s="376"/>
      <c r="ISS207" s="377"/>
      <c r="IST207" s="377"/>
      <c r="ISU207" s="376"/>
      <c r="ISV207" s="376"/>
      <c r="ISW207" s="376"/>
      <c r="ISX207" s="376"/>
      <c r="ISY207" s="376"/>
      <c r="ISZ207" s="370"/>
      <c r="ITA207" s="396"/>
      <c r="ITB207" s="376"/>
      <c r="ITC207" s="376"/>
      <c r="ITD207" s="376"/>
      <c r="ITE207" s="376"/>
      <c r="ITF207" s="376"/>
      <c r="ITG207" s="376"/>
      <c r="ITH207" s="376"/>
      <c r="ITI207" s="375"/>
      <c r="ITJ207" s="375"/>
      <c r="ITK207" s="375"/>
      <c r="ITL207" s="375"/>
      <c r="ITM207" s="375"/>
      <c r="ITN207" s="375"/>
      <c r="ITO207" s="375"/>
      <c r="ITP207" s="375"/>
      <c r="ITQ207" s="375"/>
      <c r="ITR207" s="375"/>
      <c r="ITS207" s="375"/>
      <c r="ITT207" s="375"/>
      <c r="ITU207" s="375"/>
      <c r="ITV207" s="375"/>
      <c r="ITW207" s="375"/>
      <c r="ITX207" s="375"/>
      <c r="ITY207" s="375"/>
      <c r="ITZ207" s="375"/>
      <c r="IUA207" s="375"/>
      <c r="IUB207" s="375"/>
      <c r="IUC207" s="375"/>
      <c r="IUD207" s="375"/>
      <c r="IUE207" s="375"/>
      <c r="IUF207" s="375"/>
      <c r="IUG207" s="375"/>
      <c r="IUH207" s="375"/>
      <c r="IUI207" s="375"/>
      <c r="IUJ207" s="375"/>
      <c r="IUK207" s="375"/>
      <c r="IUL207" s="375"/>
      <c r="IUM207" s="375"/>
      <c r="IUN207" s="375"/>
      <c r="IUO207" s="375"/>
      <c r="IUP207" s="375"/>
      <c r="IUQ207" s="375"/>
      <c r="IUR207" s="375"/>
      <c r="IUS207" s="375"/>
      <c r="IUT207" s="375"/>
      <c r="IUU207" s="375"/>
      <c r="IUV207" s="375"/>
      <c r="IUW207" s="375"/>
      <c r="IUX207" s="375"/>
      <c r="IUY207" s="375"/>
      <c r="IUZ207" s="375"/>
      <c r="IVA207" s="376"/>
      <c r="IVB207" s="376"/>
      <c r="IVC207" s="376"/>
      <c r="IVD207" s="376"/>
      <c r="IVE207" s="376"/>
      <c r="IVF207" s="376"/>
      <c r="IVG207" s="376"/>
      <c r="IVH207" s="376"/>
      <c r="IVI207" s="376"/>
      <c r="IVJ207" s="376"/>
      <c r="IVK207" s="376"/>
      <c r="IVL207" s="376"/>
      <c r="IVM207" s="376"/>
      <c r="IVN207" s="376"/>
      <c r="IVO207" s="376"/>
      <c r="IVP207" s="376"/>
      <c r="IVQ207" s="376"/>
      <c r="IVR207" s="376"/>
      <c r="IVS207" s="376"/>
      <c r="IVT207" s="376"/>
      <c r="IVU207" s="376"/>
      <c r="IVV207" s="376"/>
      <c r="IVW207" s="376"/>
      <c r="IVX207" s="376"/>
      <c r="IVY207" s="377"/>
      <c r="IVZ207" s="377"/>
      <c r="IWA207" s="377"/>
      <c r="IWB207" s="377"/>
      <c r="IWC207" s="377"/>
      <c r="IWD207" s="376"/>
      <c r="IWE207" s="376"/>
      <c r="IWF207" s="377"/>
      <c r="IWG207" s="377"/>
      <c r="IWH207" s="376"/>
      <c r="IWI207" s="376"/>
      <c r="IWJ207" s="377"/>
      <c r="IWK207" s="377"/>
      <c r="IWL207" s="376"/>
      <c r="IWM207" s="376"/>
      <c r="IWN207" s="376"/>
      <c r="IWO207" s="376"/>
      <c r="IWP207" s="376"/>
      <c r="IWQ207" s="376"/>
      <c r="IWR207" s="376"/>
      <c r="IWS207" s="377"/>
      <c r="IWT207" s="377"/>
      <c r="IWU207" s="376"/>
      <c r="IWV207" s="376"/>
      <c r="IWW207" s="377"/>
      <c r="IWX207" s="377"/>
      <c r="IWY207" s="376"/>
      <c r="IWZ207" s="376"/>
      <c r="IXA207" s="376"/>
      <c r="IXB207" s="376"/>
      <c r="IXC207" s="376"/>
      <c r="IXD207" s="370"/>
      <c r="IXE207" s="396"/>
      <c r="IXF207" s="376"/>
      <c r="IXG207" s="376"/>
      <c r="IXH207" s="376"/>
      <c r="IXI207" s="376"/>
      <c r="IXJ207" s="376"/>
      <c r="IXK207" s="376"/>
      <c r="IXL207" s="376"/>
      <c r="IXM207" s="375"/>
      <c r="IXN207" s="375"/>
      <c r="IXO207" s="375"/>
      <c r="IXP207" s="375"/>
      <c r="IXQ207" s="375"/>
      <c r="IXR207" s="375"/>
      <c r="IXS207" s="375"/>
      <c r="IXT207" s="375"/>
      <c r="IXU207" s="375"/>
      <c r="IXV207" s="375"/>
      <c r="IXW207" s="375"/>
      <c r="IXX207" s="375"/>
      <c r="IXY207" s="375"/>
      <c r="IXZ207" s="375"/>
      <c r="IYA207" s="375"/>
      <c r="IYB207" s="375"/>
      <c r="IYC207" s="375"/>
      <c r="IYD207" s="375"/>
      <c r="IYE207" s="375"/>
      <c r="IYF207" s="375"/>
      <c r="IYG207" s="375"/>
      <c r="IYH207" s="375"/>
      <c r="IYI207" s="375"/>
      <c r="IYJ207" s="375"/>
      <c r="IYK207" s="375"/>
      <c r="IYL207" s="375"/>
      <c r="IYM207" s="375"/>
      <c r="IYN207" s="375"/>
      <c r="IYO207" s="375"/>
      <c r="IYP207" s="375"/>
      <c r="IYQ207" s="375"/>
      <c r="IYR207" s="375"/>
      <c r="IYS207" s="375"/>
      <c r="IYT207" s="375"/>
      <c r="IYU207" s="375"/>
      <c r="IYV207" s="375"/>
      <c r="IYW207" s="375"/>
      <c r="IYX207" s="375"/>
      <c r="IYY207" s="375"/>
      <c r="IYZ207" s="375"/>
      <c r="IZA207" s="375"/>
      <c r="IZB207" s="375"/>
      <c r="IZC207" s="375"/>
      <c r="IZD207" s="375"/>
      <c r="IZE207" s="376"/>
      <c r="IZF207" s="376"/>
      <c r="IZG207" s="376"/>
      <c r="IZH207" s="376"/>
      <c r="IZI207" s="376"/>
      <c r="IZJ207" s="376"/>
      <c r="IZK207" s="376"/>
      <c r="IZL207" s="376"/>
      <c r="IZM207" s="376"/>
      <c r="IZN207" s="376"/>
      <c r="IZO207" s="376"/>
      <c r="IZP207" s="376"/>
      <c r="IZQ207" s="376"/>
      <c r="IZR207" s="376"/>
      <c r="IZS207" s="376"/>
      <c r="IZT207" s="376"/>
      <c r="IZU207" s="376"/>
      <c r="IZV207" s="376"/>
      <c r="IZW207" s="376"/>
      <c r="IZX207" s="376"/>
      <c r="IZY207" s="376"/>
      <c r="IZZ207" s="376"/>
      <c r="JAA207" s="376"/>
      <c r="JAB207" s="376"/>
      <c r="JAC207" s="377"/>
      <c r="JAD207" s="377"/>
      <c r="JAE207" s="377"/>
      <c r="JAF207" s="377"/>
      <c r="JAG207" s="377"/>
      <c r="JAH207" s="376"/>
      <c r="JAI207" s="376"/>
      <c r="JAJ207" s="377"/>
      <c r="JAK207" s="377"/>
      <c r="JAL207" s="376"/>
      <c r="JAM207" s="376"/>
      <c r="JAN207" s="377"/>
      <c r="JAO207" s="377"/>
      <c r="JAP207" s="376"/>
      <c r="JAQ207" s="376"/>
      <c r="JAR207" s="376"/>
      <c r="JAS207" s="376"/>
      <c r="JAT207" s="376"/>
      <c r="JAU207" s="376"/>
      <c r="JAV207" s="376"/>
      <c r="JAW207" s="377"/>
      <c r="JAX207" s="377"/>
      <c r="JAY207" s="376"/>
      <c r="JAZ207" s="376"/>
      <c r="JBA207" s="377"/>
      <c r="JBB207" s="377"/>
      <c r="JBC207" s="376"/>
      <c r="JBD207" s="376"/>
      <c r="JBE207" s="376"/>
      <c r="JBF207" s="376"/>
      <c r="JBG207" s="376"/>
      <c r="JBH207" s="370"/>
      <c r="JBI207" s="396"/>
      <c r="JBJ207" s="376"/>
      <c r="JBK207" s="376"/>
      <c r="JBL207" s="376"/>
      <c r="JBM207" s="376"/>
      <c r="JBN207" s="376"/>
      <c r="JBO207" s="376"/>
      <c r="JBP207" s="376"/>
      <c r="JBQ207" s="375"/>
      <c r="JBR207" s="375"/>
      <c r="JBS207" s="375"/>
      <c r="JBT207" s="375"/>
      <c r="JBU207" s="375"/>
      <c r="JBV207" s="375"/>
      <c r="JBW207" s="375"/>
      <c r="JBX207" s="375"/>
      <c r="JBY207" s="375"/>
      <c r="JBZ207" s="375"/>
      <c r="JCA207" s="375"/>
      <c r="JCB207" s="375"/>
      <c r="JCC207" s="375"/>
      <c r="JCD207" s="375"/>
      <c r="JCE207" s="375"/>
      <c r="JCF207" s="375"/>
      <c r="JCG207" s="375"/>
      <c r="JCH207" s="375"/>
      <c r="JCI207" s="375"/>
      <c r="JCJ207" s="375"/>
      <c r="JCK207" s="375"/>
      <c r="JCL207" s="375"/>
      <c r="JCM207" s="375"/>
      <c r="JCN207" s="375"/>
      <c r="JCO207" s="375"/>
      <c r="JCP207" s="375"/>
      <c r="JCQ207" s="375"/>
      <c r="JCR207" s="375"/>
      <c r="JCS207" s="375"/>
      <c r="JCT207" s="375"/>
      <c r="JCU207" s="375"/>
      <c r="JCV207" s="375"/>
      <c r="JCW207" s="375"/>
      <c r="JCX207" s="375"/>
      <c r="JCY207" s="375"/>
      <c r="JCZ207" s="375"/>
      <c r="JDA207" s="375"/>
      <c r="JDB207" s="375"/>
      <c r="JDC207" s="375"/>
      <c r="JDD207" s="375"/>
      <c r="JDE207" s="375"/>
      <c r="JDF207" s="375"/>
      <c r="JDG207" s="375"/>
      <c r="JDH207" s="375"/>
      <c r="JDI207" s="376"/>
      <c r="JDJ207" s="376"/>
      <c r="JDK207" s="376"/>
      <c r="JDL207" s="376"/>
      <c r="JDM207" s="376"/>
      <c r="JDN207" s="376"/>
      <c r="JDO207" s="376"/>
      <c r="JDP207" s="376"/>
      <c r="JDQ207" s="376"/>
      <c r="JDR207" s="376"/>
      <c r="JDS207" s="376"/>
      <c r="JDT207" s="376"/>
      <c r="JDU207" s="376"/>
      <c r="JDV207" s="376"/>
      <c r="JDW207" s="376"/>
      <c r="JDX207" s="376"/>
      <c r="JDY207" s="376"/>
      <c r="JDZ207" s="376"/>
      <c r="JEA207" s="376"/>
      <c r="JEB207" s="376"/>
      <c r="JEC207" s="376"/>
      <c r="JED207" s="376"/>
      <c r="JEE207" s="376"/>
      <c r="JEF207" s="376"/>
      <c r="JEG207" s="377"/>
      <c r="JEH207" s="377"/>
      <c r="JEI207" s="377"/>
      <c r="JEJ207" s="377"/>
      <c r="JEK207" s="377"/>
      <c r="JEL207" s="376"/>
      <c r="JEM207" s="376"/>
      <c r="JEN207" s="377"/>
      <c r="JEO207" s="377"/>
      <c r="JEP207" s="376"/>
      <c r="JEQ207" s="376"/>
      <c r="JER207" s="377"/>
      <c r="JES207" s="377"/>
      <c r="JET207" s="376"/>
      <c r="JEU207" s="376"/>
      <c r="JEV207" s="376"/>
      <c r="JEW207" s="376"/>
      <c r="JEX207" s="376"/>
      <c r="JEY207" s="376"/>
      <c r="JEZ207" s="376"/>
      <c r="JFA207" s="377"/>
      <c r="JFB207" s="377"/>
      <c r="JFC207" s="376"/>
      <c r="JFD207" s="376"/>
      <c r="JFE207" s="377"/>
      <c r="JFF207" s="377"/>
      <c r="JFG207" s="376"/>
      <c r="JFH207" s="376"/>
      <c r="JFI207" s="376"/>
      <c r="JFJ207" s="376"/>
      <c r="JFK207" s="376"/>
      <c r="JFL207" s="370"/>
      <c r="JFM207" s="396"/>
      <c r="JFN207" s="376"/>
      <c r="JFO207" s="376"/>
      <c r="JFP207" s="376"/>
      <c r="JFQ207" s="376"/>
      <c r="JFR207" s="376"/>
      <c r="JFS207" s="376"/>
      <c r="JFT207" s="376"/>
      <c r="JFU207" s="375"/>
      <c r="JFV207" s="375"/>
      <c r="JFW207" s="375"/>
      <c r="JFX207" s="375"/>
      <c r="JFY207" s="375"/>
      <c r="JFZ207" s="375"/>
      <c r="JGA207" s="375"/>
      <c r="JGB207" s="375"/>
      <c r="JGC207" s="375"/>
      <c r="JGD207" s="375"/>
      <c r="JGE207" s="375"/>
      <c r="JGF207" s="375"/>
      <c r="JGG207" s="375"/>
      <c r="JGH207" s="375"/>
      <c r="JGI207" s="375"/>
      <c r="JGJ207" s="375"/>
      <c r="JGK207" s="375"/>
      <c r="JGL207" s="375"/>
      <c r="JGM207" s="375"/>
      <c r="JGN207" s="375"/>
      <c r="JGO207" s="375"/>
      <c r="JGP207" s="375"/>
      <c r="JGQ207" s="375"/>
      <c r="JGR207" s="375"/>
      <c r="JGS207" s="375"/>
      <c r="JGT207" s="375"/>
      <c r="JGU207" s="375"/>
      <c r="JGV207" s="375"/>
      <c r="JGW207" s="375"/>
      <c r="JGX207" s="375"/>
      <c r="JGY207" s="375"/>
      <c r="JGZ207" s="375"/>
      <c r="JHA207" s="375"/>
      <c r="JHB207" s="375"/>
      <c r="JHC207" s="375"/>
      <c r="JHD207" s="375"/>
      <c r="JHE207" s="375"/>
      <c r="JHF207" s="375"/>
      <c r="JHG207" s="375"/>
      <c r="JHH207" s="375"/>
      <c r="JHI207" s="375"/>
      <c r="JHJ207" s="375"/>
      <c r="JHK207" s="375"/>
      <c r="JHL207" s="375"/>
      <c r="JHM207" s="376"/>
      <c r="JHN207" s="376"/>
      <c r="JHO207" s="376"/>
      <c r="JHP207" s="376"/>
      <c r="JHQ207" s="376"/>
      <c r="JHR207" s="376"/>
      <c r="JHS207" s="376"/>
      <c r="JHT207" s="376"/>
      <c r="JHU207" s="376"/>
      <c r="JHV207" s="376"/>
      <c r="JHW207" s="376"/>
      <c r="JHX207" s="376"/>
      <c r="JHY207" s="376"/>
      <c r="JHZ207" s="376"/>
      <c r="JIA207" s="376"/>
      <c r="JIB207" s="376"/>
      <c r="JIC207" s="376"/>
      <c r="JID207" s="376"/>
      <c r="JIE207" s="376"/>
      <c r="JIF207" s="376"/>
      <c r="JIG207" s="376"/>
      <c r="JIH207" s="376"/>
      <c r="JII207" s="376"/>
      <c r="JIJ207" s="376"/>
      <c r="JIK207" s="377"/>
      <c r="JIL207" s="377"/>
      <c r="JIM207" s="377"/>
      <c r="JIN207" s="377"/>
      <c r="JIO207" s="377"/>
      <c r="JIP207" s="376"/>
      <c r="JIQ207" s="376"/>
      <c r="JIR207" s="377"/>
      <c r="JIS207" s="377"/>
      <c r="JIT207" s="376"/>
      <c r="JIU207" s="376"/>
      <c r="JIV207" s="377"/>
      <c r="JIW207" s="377"/>
      <c r="JIX207" s="376"/>
      <c r="JIY207" s="376"/>
      <c r="JIZ207" s="376"/>
      <c r="JJA207" s="376"/>
      <c r="JJB207" s="376"/>
      <c r="JJC207" s="376"/>
      <c r="JJD207" s="376"/>
      <c r="JJE207" s="377"/>
      <c r="JJF207" s="377"/>
      <c r="JJG207" s="376"/>
      <c r="JJH207" s="376"/>
      <c r="JJI207" s="377"/>
      <c r="JJJ207" s="377"/>
      <c r="JJK207" s="376"/>
      <c r="JJL207" s="376"/>
      <c r="JJM207" s="376"/>
      <c r="JJN207" s="376"/>
      <c r="JJO207" s="376"/>
      <c r="JJP207" s="370"/>
      <c r="JJQ207" s="396"/>
      <c r="JJR207" s="376"/>
      <c r="JJS207" s="376"/>
      <c r="JJT207" s="376"/>
      <c r="JJU207" s="376"/>
      <c r="JJV207" s="376"/>
      <c r="JJW207" s="376"/>
      <c r="JJX207" s="376"/>
      <c r="JJY207" s="375"/>
      <c r="JJZ207" s="375"/>
      <c r="JKA207" s="375"/>
      <c r="JKB207" s="375"/>
      <c r="JKC207" s="375"/>
      <c r="JKD207" s="375"/>
      <c r="JKE207" s="375"/>
      <c r="JKF207" s="375"/>
      <c r="JKG207" s="375"/>
      <c r="JKH207" s="375"/>
      <c r="JKI207" s="375"/>
      <c r="JKJ207" s="375"/>
      <c r="JKK207" s="375"/>
      <c r="JKL207" s="375"/>
      <c r="JKM207" s="375"/>
      <c r="JKN207" s="375"/>
      <c r="JKO207" s="375"/>
      <c r="JKP207" s="375"/>
      <c r="JKQ207" s="375"/>
      <c r="JKR207" s="375"/>
      <c r="JKS207" s="375"/>
      <c r="JKT207" s="375"/>
      <c r="JKU207" s="375"/>
      <c r="JKV207" s="375"/>
      <c r="JKW207" s="375"/>
      <c r="JKX207" s="375"/>
      <c r="JKY207" s="375"/>
      <c r="JKZ207" s="375"/>
      <c r="JLA207" s="375"/>
      <c r="JLB207" s="375"/>
      <c r="JLC207" s="375"/>
      <c r="JLD207" s="375"/>
      <c r="JLE207" s="375"/>
      <c r="JLF207" s="375"/>
      <c r="JLG207" s="375"/>
      <c r="JLH207" s="375"/>
      <c r="JLI207" s="375"/>
      <c r="JLJ207" s="375"/>
      <c r="JLK207" s="375"/>
      <c r="JLL207" s="375"/>
      <c r="JLM207" s="375"/>
      <c r="JLN207" s="375"/>
      <c r="JLO207" s="375"/>
      <c r="JLP207" s="375"/>
      <c r="JLQ207" s="376"/>
      <c r="JLR207" s="376"/>
      <c r="JLS207" s="376"/>
      <c r="JLT207" s="376"/>
      <c r="JLU207" s="376"/>
      <c r="JLV207" s="376"/>
      <c r="JLW207" s="376"/>
      <c r="JLX207" s="376"/>
      <c r="JLY207" s="376"/>
      <c r="JLZ207" s="376"/>
      <c r="JMA207" s="376"/>
      <c r="JMB207" s="376"/>
      <c r="JMC207" s="376"/>
      <c r="JMD207" s="376"/>
      <c r="JME207" s="376"/>
      <c r="JMF207" s="376"/>
      <c r="JMG207" s="376"/>
      <c r="JMH207" s="376"/>
      <c r="JMI207" s="376"/>
      <c r="JMJ207" s="376"/>
      <c r="JMK207" s="376"/>
      <c r="JML207" s="376"/>
      <c r="JMM207" s="376"/>
      <c r="JMN207" s="376"/>
      <c r="JMO207" s="377"/>
      <c r="JMP207" s="377"/>
      <c r="JMQ207" s="377"/>
      <c r="JMR207" s="377"/>
      <c r="JMS207" s="377"/>
      <c r="JMT207" s="376"/>
      <c r="JMU207" s="376"/>
      <c r="JMV207" s="377"/>
      <c r="JMW207" s="377"/>
      <c r="JMX207" s="376"/>
      <c r="JMY207" s="376"/>
      <c r="JMZ207" s="377"/>
      <c r="JNA207" s="377"/>
      <c r="JNB207" s="376"/>
      <c r="JNC207" s="376"/>
      <c r="JND207" s="376"/>
      <c r="JNE207" s="376"/>
      <c r="JNF207" s="376"/>
      <c r="JNG207" s="376"/>
      <c r="JNH207" s="376"/>
      <c r="JNI207" s="377"/>
      <c r="JNJ207" s="377"/>
      <c r="JNK207" s="376"/>
      <c r="JNL207" s="376"/>
      <c r="JNM207" s="377"/>
      <c r="JNN207" s="377"/>
      <c r="JNO207" s="376"/>
      <c r="JNP207" s="376"/>
      <c r="JNQ207" s="376"/>
      <c r="JNR207" s="376"/>
      <c r="JNS207" s="376"/>
      <c r="JNT207" s="370"/>
      <c r="JNU207" s="396"/>
      <c r="JNV207" s="376"/>
      <c r="JNW207" s="376"/>
      <c r="JNX207" s="376"/>
      <c r="JNY207" s="376"/>
      <c r="JNZ207" s="376"/>
      <c r="JOA207" s="376"/>
      <c r="JOB207" s="376"/>
      <c r="JOC207" s="375"/>
      <c r="JOD207" s="375"/>
      <c r="JOE207" s="375"/>
      <c r="JOF207" s="375"/>
      <c r="JOG207" s="375"/>
      <c r="JOH207" s="375"/>
      <c r="JOI207" s="375"/>
      <c r="JOJ207" s="375"/>
      <c r="JOK207" s="375"/>
      <c r="JOL207" s="375"/>
      <c r="JOM207" s="375"/>
      <c r="JON207" s="375"/>
      <c r="JOO207" s="375"/>
      <c r="JOP207" s="375"/>
      <c r="JOQ207" s="375"/>
      <c r="JOR207" s="375"/>
      <c r="JOS207" s="375"/>
      <c r="JOT207" s="375"/>
      <c r="JOU207" s="375"/>
      <c r="JOV207" s="375"/>
      <c r="JOW207" s="375"/>
      <c r="JOX207" s="375"/>
      <c r="JOY207" s="375"/>
      <c r="JOZ207" s="375"/>
      <c r="JPA207" s="375"/>
      <c r="JPB207" s="375"/>
      <c r="JPC207" s="375"/>
      <c r="JPD207" s="375"/>
      <c r="JPE207" s="375"/>
      <c r="JPF207" s="375"/>
      <c r="JPG207" s="375"/>
      <c r="JPH207" s="375"/>
      <c r="JPI207" s="375"/>
      <c r="JPJ207" s="375"/>
      <c r="JPK207" s="375"/>
      <c r="JPL207" s="375"/>
      <c r="JPM207" s="375"/>
      <c r="JPN207" s="375"/>
      <c r="JPO207" s="375"/>
      <c r="JPP207" s="375"/>
      <c r="JPQ207" s="375"/>
      <c r="JPR207" s="375"/>
      <c r="JPS207" s="375"/>
      <c r="JPT207" s="375"/>
      <c r="JPU207" s="376"/>
      <c r="JPV207" s="376"/>
      <c r="JPW207" s="376"/>
      <c r="JPX207" s="376"/>
      <c r="JPY207" s="376"/>
      <c r="JPZ207" s="376"/>
      <c r="JQA207" s="376"/>
      <c r="JQB207" s="376"/>
      <c r="JQC207" s="376"/>
      <c r="JQD207" s="376"/>
      <c r="JQE207" s="376"/>
      <c r="JQF207" s="376"/>
      <c r="JQG207" s="376"/>
      <c r="JQH207" s="376"/>
      <c r="JQI207" s="376"/>
      <c r="JQJ207" s="376"/>
      <c r="JQK207" s="376"/>
      <c r="JQL207" s="376"/>
      <c r="JQM207" s="376"/>
      <c r="JQN207" s="376"/>
      <c r="JQO207" s="376"/>
      <c r="JQP207" s="376"/>
      <c r="JQQ207" s="376"/>
      <c r="JQR207" s="376"/>
      <c r="JQS207" s="377"/>
      <c r="JQT207" s="377"/>
      <c r="JQU207" s="377"/>
      <c r="JQV207" s="377"/>
      <c r="JQW207" s="377"/>
      <c r="JQX207" s="376"/>
      <c r="JQY207" s="376"/>
      <c r="JQZ207" s="377"/>
      <c r="JRA207" s="377"/>
      <c r="JRB207" s="376"/>
      <c r="JRC207" s="376"/>
      <c r="JRD207" s="377"/>
      <c r="JRE207" s="377"/>
      <c r="JRF207" s="376"/>
      <c r="JRG207" s="376"/>
      <c r="JRH207" s="376"/>
      <c r="JRI207" s="376"/>
      <c r="JRJ207" s="376"/>
      <c r="JRK207" s="376"/>
      <c r="JRL207" s="376"/>
      <c r="JRM207" s="377"/>
      <c r="JRN207" s="377"/>
      <c r="JRO207" s="376"/>
      <c r="JRP207" s="376"/>
      <c r="JRQ207" s="377"/>
      <c r="JRR207" s="377"/>
      <c r="JRS207" s="376"/>
      <c r="JRT207" s="376"/>
      <c r="JRU207" s="376"/>
      <c r="JRV207" s="376"/>
      <c r="JRW207" s="376"/>
      <c r="JRX207" s="370"/>
      <c r="JRY207" s="396"/>
      <c r="JRZ207" s="376"/>
      <c r="JSA207" s="376"/>
      <c r="JSB207" s="376"/>
      <c r="JSC207" s="376"/>
      <c r="JSD207" s="376"/>
      <c r="JSE207" s="376"/>
      <c r="JSF207" s="376"/>
      <c r="JSG207" s="375"/>
      <c r="JSH207" s="375"/>
      <c r="JSI207" s="375"/>
      <c r="JSJ207" s="375"/>
      <c r="JSK207" s="375"/>
      <c r="JSL207" s="375"/>
      <c r="JSM207" s="375"/>
      <c r="JSN207" s="375"/>
      <c r="JSO207" s="375"/>
      <c r="JSP207" s="375"/>
      <c r="JSQ207" s="375"/>
      <c r="JSR207" s="375"/>
      <c r="JSS207" s="375"/>
      <c r="JST207" s="375"/>
      <c r="JSU207" s="375"/>
      <c r="JSV207" s="375"/>
      <c r="JSW207" s="375"/>
      <c r="JSX207" s="375"/>
      <c r="JSY207" s="375"/>
      <c r="JSZ207" s="375"/>
      <c r="JTA207" s="375"/>
      <c r="JTB207" s="375"/>
      <c r="JTC207" s="375"/>
      <c r="JTD207" s="375"/>
      <c r="JTE207" s="375"/>
      <c r="JTF207" s="375"/>
      <c r="JTG207" s="375"/>
      <c r="JTH207" s="375"/>
      <c r="JTI207" s="375"/>
      <c r="JTJ207" s="375"/>
      <c r="JTK207" s="375"/>
      <c r="JTL207" s="375"/>
      <c r="JTM207" s="375"/>
      <c r="JTN207" s="375"/>
      <c r="JTO207" s="375"/>
      <c r="JTP207" s="375"/>
      <c r="JTQ207" s="375"/>
      <c r="JTR207" s="375"/>
      <c r="JTS207" s="375"/>
      <c r="JTT207" s="375"/>
      <c r="JTU207" s="375"/>
      <c r="JTV207" s="375"/>
      <c r="JTW207" s="375"/>
      <c r="JTX207" s="375"/>
      <c r="JTY207" s="376"/>
      <c r="JTZ207" s="376"/>
      <c r="JUA207" s="376"/>
      <c r="JUB207" s="376"/>
      <c r="JUC207" s="376"/>
      <c r="JUD207" s="376"/>
      <c r="JUE207" s="376"/>
      <c r="JUF207" s="376"/>
      <c r="JUG207" s="376"/>
      <c r="JUH207" s="376"/>
      <c r="JUI207" s="376"/>
      <c r="JUJ207" s="376"/>
      <c r="JUK207" s="376"/>
      <c r="JUL207" s="376"/>
      <c r="JUM207" s="376"/>
      <c r="JUN207" s="376"/>
      <c r="JUO207" s="376"/>
      <c r="JUP207" s="376"/>
      <c r="JUQ207" s="376"/>
      <c r="JUR207" s="376"/>
      <c r="JUS207" s="376"/>
      <c r="JUT207" s="376"/>
      <c r="JUU207" s="376"/>
      <c r="JUV207" s="376"/>
      <c r="JUW207" s="377"/>
      <c r="JUX207" s="377"/>
      <c r="JUY207" s="377"/>
      <c r="JUZ207" s="377"/>
      <c r="JVA207" s="377"/>
      <c r="JVB207" s="376"/>
      <c r="JVC207" s="376"/>
      <c r="JVD207" s="377"/>
      <c r="JVE207" s="377"/>
      <c r="JVF207" s="376"/>
      <c r="JVG207" s="376"/>
      <c r="JVH207" s="377"/>
      <c r="JVI207" s="377"/>
      <c r="JVJ207" s="376"/>
      <c r="JVK207" s="376"/>
      <c r="JVL207" s="376"/>
      <c r="JVM207" s="376"/>
      <c r="JVN207" s="376"/>
      <c r="JVO207" s="376"/>
      <c r="JVP207" s="376"/>
      <c r="JVQ207" s="377"/>
      <c r="JVR207" s="377"/>
      <c r="JVS207" s="376"/>
      <c r="JVT207" s="376"/>
      <c r="JVU207" s="377"/>
      <c r="JVV207" s="377"/>
      <c r="JVW207" s="376"/>
      <c r="JVX207" s="376"/>
      <c r="JVY207" s="376"/>
      <c r="JVZ207" s="376"/>
      <c r="JWA207" s="376"/>
      <c r="JWB207" s="370"/>
      <c r="JWC207" s="396"/>
      <c r="JWD207" s="376"/>
      <c r="JWE207" s="376"/>
      <c r="JWF207" s="376"/>
      <c r="JWG207" s="376"/>
      <c r="JWH207" s="376"/>
      <c r="JWI207" s="376"/>
      <c r="JWJ207" s="376"/>
      <c r="JWK207" s="375"/>
      <c r="JWL207" s="375"/>
      <c r="JWM207" s="375"/>
      <c r="JWN207" s="375"/>
      <c r="JWO207" s="375"/>
      <c r="JWP207" s="375"/>
      <c r="JWQ207" s="375"/>
      <c r="JWR207" s="375"/>
      <c r="JWS207" s="375"/>
      <c r="JWT207" s="375"/>
      <c r="JWU207" s="375"/>
      <c r="JWV207" s="375"/>
      <c r="JWW207" s="375"/>
      <c r="JWX207" s="375"/>
      <c r="JWY207" s="375"/>
      <c r="JWZ207" s="375"/>
      <c r="JXA207" s="375"/>
      <c r="JXB207" s="375"/>
      <c r="JXC207" s="375"/>
      <c r="JXD207" s="375"/>
      <c r="JXE207" s="375"/>
      <c r="JXF207" s="375"/>
      <c r="JXG207" s="375"/>
      <c r="JXH207" s="375"/>
      <c r="JXI207" s="375"/>
      <c r="JXJ207" s="375"/>
      <c r="JXK207" s="375"/>
      <c r="JXL207" s="375"/>
      <c r="JXM207" s="375"/>
      <c r="JXN207" s="375"/>
      <c r="JXO207" s="375"/>
      <c r="JXP207" s="375"/>
      <c r="JXQ207" s="375"/>
      <c r="JXR207" s="375"/>
      <c r="JXS207" s="375"/>
      <c r="JXT207" s="375"/>
      <c r="JXU207" s="375"/>
      <c r="JXV207" s="375"/>
      <c r="JXW207" s="375"/>
      <c r="JXX207" s="375"/>
      <c r="JXY207" s="375"/>
      <c r="JXZ207" s="375"/>
      <c r="JYA207" s="375"/>
      <c r="JYB207" s="375"/>
      <c r="JYC207" s="376"/>
      <c r="JYD207" s="376"/>
      <c r="JYE207" s="376"/>
      <c r="JYF207" s="376"/>
      <c r="JYG207" s="376"/>
      <c r="JYH207" s="376"/>
      <c r="JYI207" s="376"/>
      <c r="JYJ207" s="376"/>
      <c r="JYK207" s="376"/>
      <c r="JYL207" s="376"/>
      <c r="JYM207" s="376"/>
      <c r="JYN207" s="376"/>
      <c r="JYO207" s="376"/>
      <c r="JYP207" s="376"/>
      <c r="JYQ207" s="376"/>
      <c r="JYR207" s="376"/>
      <c r="JYS207" s="376"/>
      <c r="JYT207" s="376"/>
      <c r="JYU207" s="376"/>
      <c r="JYV207" s="376"/>
      <c r="JYW207" s="376"/>
      <c r="JYX207" s="376"/>
      <c r="JYY207" s="376"/>
      <c r="JYZ207" s="376"/>
      <c r="JZA207" s="377"/>
      <c r="JZB207" s="377"/>
      <c r="JZC207" s="377"/>
      <c r="JZD207" s="377"/>
      <c r="JZE207" s="377"/>
      <c r="JZF207" s="376"/>
      <c r="JZG207" s="376"/>
      <c r="JZH207" s="377"/>
      <c r="JZI207" s="377"/>
      <c r="JZJ207" s="376"/>
      <c r="JZK207" s="376"/>
      <c r="JZL207" s="377"/>
      <c r="JZM207" s="377"/>
      <c r="JZN207" s="376"/>
      <c r="JZO207" s="376"/>
      <c r="JZP207" s="376"/>
      <c r="JZQ207" s="376"/>
      <c r="JZR207" s="376"/>
      <c r="JZS207" s="376"/>
      <c r="JZT207" s="376"/>
      <c r="JZU207" s="377"/>
      <c r="JZV207" s="377"/>
      <c r="JZW207" s="376"/>
      <c r="JZX207" s="376"/>
      <c r="JZY207" s="377"/>
      <c r="JZZ207" s="377"/>
      <c r="KAA207" s="376"/>
      <c r="KAB207" s="376"/>
      <c r="KAC207" s="376"/>
      <c r="KAD207" s="376"/>
      <c r="KAE207" s="376"/>
      <c r="KAF207" s="370"/>
      <c r="KAG207" s="396"/>
      <c r="KAH207" s="376"/>
      <c r="KAI207" s="376"/>
      <c r="KAJ207" s="376"/>
      <c r="KAK207" s="376"/>
      <c r="KAL207" s="376"/>
      <c r="KAM207" s="376"/>
      <c r="KAN207" s="376"/>
      <c r="KAO207" s="375"/>
      <c r="KAP207" s="375"/>
      <c r="KAQ207" s="375"/>
      <c r="KAR207" s="375"/>
      <c r="KAS207" s="375"/>
      <c r="KAT207" s="375"/>
      <c r="KAU207" s="375"/>
      <c r="KAV207" s="375"/>
      <c r="KAW207" s="375"/>
      <c r="KAX207" s="375"/>
      <c r="KAY207" s="375"/>
      <c r="KAZ207" s="375"/>
      <c r="KBA207" s="375"/>
      <c r="KBB207" s="375"/>
      <c r="KBC207" s="375"/>
      <c r="KBD207" s="375"/>
      <c r="KBE207" s="375"/>
      <c r="KBF207" s="375"/>
      <c r="KBG207" s="375"/>
      <c r="KBH207" s="375"/>
      <c r="KBI207" s="375"/>
      <c r="KBJ207" s="375"/>
      <c r="KBK207" s="375"/>
      <c r="KBL207" s="375"/>
      <c r="KBM207" s="375"/>
      <c r="KBN207" s="375"/>
      <c r="KBO207" s="375"/>
      <c r="KBP207" s="375"/>
      <c r="KBQ207" s="375"/>
      <c r="KBR207" s="375"/>
      <c r="KBS207" s="375"/>
      <c r="KBT207" s="375"/>
      <c r="KBU207" s="375"/>
      <c r="KBV207" s="375"/>
      <c r="KBW207" s="375"/>
      <c r="KBX207" s="375"/>
      <c r="KBY207" s="375"/>
      <c r="KBZ207" s="375"/>
      <c r="KCA207" s="375"/>
      <c r="KCB207" s="375"/>
      <c r="KCC207" s="375"/>
      <c r="KCD207" s="375"/>
      <c r="KCE207" s="375"/>
      <c r="KCF207" s="375"/>
      <c r="KCG207" s="376"/>
      <c r="KCH207" s="376"/>
      <c r="KCI207" s="376"/>
      <c r="KCJ207" s="376"/>
      <c r="KCK207" s="376"/>
      <c r="KCL207" s="376"/>
      <c r="KCM207" s="376"/>
      <c r="KCN207" s="376"/>
      <c r="KCO207" s="376"/>
      <c r="KCP207" s="376"/>
      <c r="KCQ207" s="376"/>
      <c r="KCR207" s="376"/>
      <c r="KCS207" s="376"/>
      <c r="KCT207" s="376"/>
      <c r="KCU207" s="376"/>
      <c r="KCV207" s="376"/>
      <c r="KCW207" s="376"/>
      <c r="KCX207" s="376"/>
      <c r="KCY207" s="376"/>
      <c r="KCZ207" s="376"/>
      <c r="KDA207" s="376"/>
      <c r="KDB207" s="376"/>
      <c r="KDC207" s="376"/>
      <c r="KDD207" s="376"/>
      <c r="KDE207" s="377"/>
      <c r="KDF207" s="377"/>
      <c r="KDG207" s="377"/>
      <c r="KDH207" s="377"/>
      <c r="KDI207" s="377"/>
      <c r="KDJ207" s="376"/>
      <c r="KDK207" s="376"/>
      <c r="KDL207" s="377"/>
      <c r="KDM207" s="377"/>
      <c r="KDN207" s="376"/>
      <c r="KDO207" s="376"/>
      <c r="KDP207" s="377"/>
      <c r="KDQ207" s="377"/>
      <c r="KDR207" s="376"/>
      <c r="KDS207" s="376"/>
      <c r="KDT207" s="376"/>
      <c r="KDU207" s="376"/>
      <c r="KDV207" s="376"/>
      <c r="KDW207" s="376"/>
      <c r="KDX207" s="376"/>
      <c r="KDY207" s="377"/>
      <c r="KDZ207" s="377"/>
      <c r="KEA207" s="376"/>
      <c r="KEB207" s="376"/>
      <c r="KEC207" s="377"/>
      <c r="KED207" s="377"/>
      <c r="KEE207" s="376"/>
      <c r="KEF207" s="376"/>
      <c r="KEG207" s="376"/>
      <c r="KEH207" s="376"/>
      <c r="KEI207" s="376"/>
      <c r="KEJ207" s="370"/>
      <c r="KEK207" s="396"/>
      <c r="KEL207" s="376"/>
      <c r="KEM207" s="376"/>
      <c r="KEN207" s="376"/>
      <c r="KEO207" s="376"/>
      <c r="KEP207" s="376"/>
      <c r="KEQ207" s="376"/>
      <c r="KER207" s="376"/>
      <c r="KES207" s="375"/>
      <c r="KET207" s="375"/>
      <c r="KEU207" s="375"/>
      <c r="KEV207" s="375"/>
      <c r="KEW207" s="375"/>
      <c r="KEX207" s="375"/>
      <c r="KEY207" s="375"/>
      <c r="KEZ207" s="375"/>
      <c r="KFA207" s="375"/>
      <c r="KFB207" s="375"/>
      <c r="KFC207" s="375"/>
      <c r="KFD207" s="375"/>
      <c r="KFE207" s="375"/>
      <c r="KFF207" s="375"/>
      <c r="KFG207" s="375"/>
      <c r="KFH207" s="375"/>
      <c r="KFI207" s="375"/>
      <c r="KFJ207" s="375"/>
      <c r="KFK207" s="375"/>
      <c r="KFL207" s="375"/>
      <c r="KFM207" s="375"/>
      <c r="KFN207" s="375"/>
      <c r="KFO207" s="375"/>
      <c r="KFP207" s="375"/>
      <c r="KFQ207" s="375"/>
      <c r="KFR207" s="375"/>
      <c r="KFS207" s="375"/>
      <c r="KFT207" s="375"/>
      <c r="KFU207" s="375"/>
      <c r="KFV207" s="375"/>
      <c r="KFW207" s="375"/>
      <c r="KFX207" s="375"/>
      <c r="KFY207" s="375"/>
      <c r="KFZ207" s="375"/>
      <c r="KGA207" s="375"/>
      <c r="KGB207" s="375"/>
      <c r="KGC207" s="375"/>
      <c r="KGD207" s="375"/>
      <c r="KGE207" s="375"/>
      <c r="KGF207" s="375"/>
      <c r="KGG207" s="375"/>
      <c r="KGH207" s="375"/>
      <c r="KGI207" s="375"/>
      <c r="KGJ207" s="375"/>
      <c r="KGK207" s="376"/>
      <c r="KGL207" s="376"/>
      <c r="KGM207" s="376"/>
      <c r="KGN207" s="376"/>
      <c r="KGO207" s="376"/>
      <c r="KGP207" s="376"/>
      <c r="KGQ207" s="376"/>
      <c r="KGR207" s="376"/>
      <c r="KGS207" s="376"/>
      <c r="KGT207" s="376"/>
      <c r="KGU207" s="376"/>
      <c r="KGV207" s="376"/>
      <c r="KGW207" s="376"/>
      <c r="KGX207" s="376"/>
      <c r="KGY207" s="376"/>
      <c r="KGZ207" s="376"/>
      <c r="KHA207" s="376"/>
      <c r="KHB207" s="376"/>
      <c r="KHC207" s="376"/>
      <c r="KHD207" s="376"/>
      <c r="KHE207" s="376"/>
      <c r="KHF207" s="376"/>
      <c r="KHG207" s="376"/>
      <c r="KHH207" s="376"/>
      <c r="KHI207" s="377"/>
      <c r="KHJ207" s="377"/>
      <c r="KHK207" s="377"/>
      <c r="KHL207" s="377"/>
      <c r="KHM207" s="377"/>
      <c r="KHN207" s="376"/>
      <c r="KHO207" s="376"/>
      <c r="KHP207" s="377"/>
      <c r="KHQ207" s="377"/>
      <c r="KHR207" s="376"/>
      <c r="KHS207" s="376"/>
      <c r="KHT207" s="377"/>
      <c r="KHU207" s="377"/>
      <c r="KHV207" s="376"/>
      <c r="KHW207" s="376"/>
      <c r="KHX207" s="376"/>
      <c r="KHY207" s="376"/>
      <c r="KHZ207" s="376"/>
      <c r="KIA207" s="376"/>
      <c r="KIB207" s="376"/>
      <c r="KIC207" s="377"/>
      <c r="KID207" s="377"/>
      <c r="KIE207" s="376"/>
      <c r="KIF207" s="376"/>
      <c r="KIG207" s="377"/>
      <c r="KIH207" s="377"/>
      <c r="KII207" s="376"/>
      <c r="KIJ207" s="376"/>
      <c r="KIK207" s="376"/>
      <c r="KIL207" s="376"/>
      <c r="KIM207" s="376"/>
      <c r="KIN207" s="370"/>
      <c r="KIO207" s="396"/>
      <c r="KIP207" s="376"/>
      <c r="KIQ207" s="376"/>
      <c r="KIR207" s="376"/>
      <c r="KIS207" s="376"/>
      <c r="KIT207" s="376"/>
      <c r="KIU207" s="376"/>
      <c r="KIV207" s="376"/>
      <c r="KIW207" s="375"/>
      <c r="KIX207" s="375"/>
      <c r="KIY207" s="375"/>
      <c r="KIZ207" s="375"/>
      <c r="KJA207" s="375"/>
      <c r="KJB207" s="375"/>
      <c r="KJC207" s="375"/>
      <c r="KJD207" s="375"/>
      <c r="KJE207" s="375"/>
      <c r="KJF207" s="375"/>
      <c r="KJG207" s="375"/>
      <c r="KJH207" s="375"/>
      <c r="KJI207" s="375"/>
      <c r="KJJ207" s="375"/>
      <c r="KJK207" s="375"/>
      <c r="KJL207" s="375"/>
      <c r="KJM207" s="375"/>
      <c r="KJN207" s="375"/>
      <c r="KJO207" s="375"/>
      <c r="KJP207" s="375"/>
      <c r="KJQ207" s="375"/>
      <c r="KJR207" s="375"/>
      <c r="KJS207" s="375"/>
      <c r="KJT207" s="375"/>
      <c r="KJU207" s="375"/>
      <c r="KJV207" s="375"/>
      <c r="KJW207" s="375"/>
      <c r="KJX207" s="375"/>
      <c r="KJY207" s="375"/>
      <c r="KJZ207" s="375"/>
      <c r="KKA207" s="375"/>
      <c r="KKB207" s="375"/>
      <c r="KKC207" s="375"/>
      <c r="KKD207" s="375"/>
      <c r="KKE207" s="375"/>
      <c r="KKF207" s="375"/>
      <c r="KKG207" s="375"/>
      <c r="KKH207" s="375"/>
      <c r="KKI207" s="375"/>
      <c r="KKJ207" s="375"/>
      <c r="KKK207" s="375"/>
      <c r="KKL207" s="375"/>
      <c r="KKM207" s="375"/>
      <c r="KKN207" s="375"/>
      <c r="KKO207" s="376"/>
      <c r="KKP207" s="376"/>
      <c r="KKQ207" s="376"/>
      <c r="KKR207" s="376"/>
      <c r="KKS207" s="376"/>
      <c r="KKT207" s="376"/>
      <c r="KKU207" s="376"/>
      <c r="KKV207" s="376"/>
      <c r="KKW207" s="376"/>
      <c r="KKX207" s="376"/>
      <c r="KKY207" s="376"/>
      <c r="KKZ207" s="376"/>
      <c r="KLA207" s="376"/>
      <c r="KLB207" s="376"/>
      <c r="KLC207" s="376"/>
      <c r="KLD207" s="376"/>
      <c r="KLE207" s="376"/>
      <c r="KLF207" s="376"/>
      <c r="KLG207" s="376"/>
      <c r="KLH207" s="376"/>
      <c r="KLI207" s="376"/>
      <c r="KLJ207" s="376"/>
      <c r="KLK207" s="376"/>
      <c r="KLL207" s="376"/>
      <c r="KLM207" s="377"/>
      <c r="KLN207" s="377"/>
      <c r="KLO207" s="377"/>
      <c r="KLP207" s="377"/>
      <c r="KLQ207" s="377"/>
      <c r="KLR207" s="376"/>
      <c r="KLS207" s="376"/>
      <c r="KLT207" s="377"/>
      <c r="KLU207" s="377"/>
      <c r="KLV207" s="376"/>
      <c r="KLW207" s="376"/>
      <c r="KLX207" s="377"/>
      <c r="KLY207" s="377"/>
      <c r="KLZ207" s="376"/>
      <c r="KMA207" s="376"/>
      <c r="KMB207" s="376"/>
      <c r="KMC207" s="376"/>
      <c r="KMD207" s="376"/>
      <c r="KME207" s="376"/>
      <c r="KMF207" s="376"/>
      <c r="KMG207" s="377"/>
      <c r="KMH207" s="377"/>
      <c r="KMI207" s="376"/>
      <c r="KMJ207" s="376"/>
      <c r="KMK207" s="377"/>
      <c r="KML207" s="377"/>
      <c r="KMM207" s="376"/>
      <c r="KMN207" s="376"/>
      <c r="KMO207" s="376"/>
      <c r="KMP207" s="376"/>
      <c r="KMQ207" s="376"/>
      <c r="KMR207" s="370"/>
      <c r="KMS207" s="396"/>
      <c r="KMT207" s="376"/>
      <c r="KMU207" s="376"/>
      <c r="KMV207" s="376"/>
      <c r="KMW207" s="376"/>
      <c r="KMX207" s="376"/>
      <c r="KMY207" s="376"/>
      <c r="KMZ207" s="376"/>
      <c r="KNA207" s="375"/>
      <c r="KNB207" s="375"/>
      <c r="KNC207" s="375"/>
      <c r="KND207" s="375"/>
      <c r="KNE207" s="375"/>
      <c r="KNF207" s="375"/>
      <c r="KNG207" s="375"/>
      <c r="KNH207" s="375"/>
      <c r="KNI207" s="375"/>
      <c r="KNJ207" s="375"/>
      <c r="KNK207" s="375"/>
      <c r="KNL207" s="375"/>
      <c r="KNM207" s="375"/>
      <c r="KNN207" s="375"/>
      <c r="KNO207" s="375"/>
      <c r="KNP207" s="375"/>
      <c r="KNQ207" s="375"/>
      <c r="KNR207" s="375"/>
      <c r="KNS207" s="375"/>
      <c r="KNT207" s="375"/>
      <c r="KNU207" s="375"/>
      <c r="KNV207" s="375"/>
      <c r="KNW207" s="375"/>
      <c r="KNX207" s="375"/>
      <c r="KNY207" s="375"/>
      <c r="KNZ207" s="375"/>
      <c r="KOA207" s="375"/>
      <c r="KOB207" s="375"/>
      <c r="KOC207" s="375"/>
      <c r="KOD207" s="375"/>
      <c r="KOE207" s="375"/>
      <c r="KOF207" s="375"/>
      <c r="KOG207" s="375"/>
      <c r="KOH207" s="375"/>
      <c r="KOI207" s="375"/>
      <c r="KOJ207" s="375"/>
      <c r="KOK207" s="375"/>
      <c r="KOL207" s="375"/>
      <c r="KOM207" s="375"/>
      <c r="KON207" s="375"/>
      <c r="KOO207" s="375"/>
      <c r="KOP207" s="375"/>
      <c r="KOQ207" s="375"/>
      <c r="KOR207" s="375"/>
      <c r="KOS207" s="376"/>
      <c r="KOT207" s="376"/>
      <c r="KOU207" s="376"/>
      <c r="KOV207" s="376"/>
      <c r="KOW207" s="376"/>
      <c r="KOX207" s="376"/>
      <c r="KOY207" s="376"/>
      <c r="KOZ207" s="376"/>
      <c r="KPA207" s="376"/>
      <c r="KPB207" s="376"/>
      <c r="KPC207" s="376"/>
      <c r="KPD207" s="376"/>
      <c r="KPE207" s="376"/>
      <c r="KPF207" s="376"/>
      <c r="KPG207" s="376"/>
      <c r="KPH207" s="376"/>
      <c r="KPI207" s="376"/>
      <c r="KPJ207" s="376"/>
      <c r="KPK207" s="376"/>
      <c r="KPL207" s="376"/>
      <c r="KPM207" s="376"/>
      <c r="KPN207" s="376"/>
      <c r="KPO207" s="376"/>
      <c r="KPP207" s="376"/>
      <c r="KPQ207" s="377"/>
      <c r="KPR207" s="377"/>
      <c r="KPS207" s="377"/>
      <c r="KPT207" s="377"/>
      <c r="KPU207" s="377"/>
      <c r="KPV207" s="376"/>
      <c r="KPW207" s="376"/>
      <c r="KPX207" s="377"/>
      <c r="KPY207" s="377"/>
      <c r="KPZ207" s="376"/>
      <c r="KQA207" s="376"/>
      <c r="KQB207" s="377"/>
      <c r="KQC207" s="377"/>
      <c r="KQD207" s="376"/>
      <c r="KQE207" s="376"/>
      <c r="KQF207" s="376"/>
      <c r="KQG207" s="376"/>
      <c r="KQH207" s="376"/>
      <c r="KQI207" s="376"/>
      <c r="KQJ207" s="376"/>
      <c r="KQK207" s="377"/>
      <c r="KQL207" s="377"/>
      <c r="KQM207" s="376"/>
      <c r="KQN207" s="376"/>
      <c r="KQO207" s="377"/>
      <c r="KQP207" s="377"/>
      <c r="KQQ207" s="376"/>
      <c r="KQR207" s="376"/>
      <c r="KQS207" s="376"/>
      <c r="KQT207" s="376"/>
      <c r="KQU207" s="376"/>
      <c r="KQV207" s="370"/>
      <c r="KQW207" s="396"/>
      <c r="KQX207" s="376"/>
      <c r="KQY207" s="376"/>
      <c r="KQZ207" s="376"/>
      <c r="KRA207" s="376"/>
      <c r="KRB207" s="376"/>
      <c r="KRC207" s="376"/>
      <c r="KRD207" s="376"/>
      <c r="KRE207" s="375"/>
      <c r="KRF207" s="375"/>
      <c r="KRG207" s="375"/>
      <c r="KRH207" s="375"/>
      <c r="KRI207" s="375"/>
      <c r="KRJ207" s="375"/>
      <c r="KRK207" s="375"/>
      <c r="KRL207" s="375"/>
      <c r="KRM207" s="375"/>
      <c r="KRN207" s="375"/>
      <c r="KRO207" s="375"/>
      <c r="KRP207" s="375"/>
      <c r="KRQ207" s="375"/>
      <c r="KRR207" s="375"/>
      <c r="KRS207" s="375"/>
      <c r="KRT207" s="375"/>
      <c r="KRU207" s="375"/>
      <c r="KRV207" s="375"/>
      <c r="KRW207" s="375"/>
      <c r="KRX207" s="375"/>
      <c r="KRY207" s="375"/>
      <c r="KRZ207" s="375"/>
      <c r="KSA207" s="375"/>
      <c r="KSB207" s="375"/>
      <c r="KSC207" s="375"/>
      <c r="KSD207" s="375"/>
      <c r="KSE207" s="375"/>
      <c r="KSF207" s="375"/>
      <c r="KSG207" s="375"/>
      <c r="KSH207" s="375"/>
      <c r="KSI207" s="375"/>
      <c r="KSJ207" s="375"/>
      <c r="KSK207" s="375"/>
      <c r="KSL207" s="375"/>
      <c r="KSM207" s="375"/>
      <c r="KSN207" s="375"/>
      <c r="KSO207" s="375"/>
      <c r="KSP207" s="375"/>
      <c r="KSQ207" s="375"/>
      <c r="KSR207" s="375"/>
      <c r="KSS207" s="375"/>
      <c r="KST207" s="375"/>
      <c r="KSU207" s="375"/>
      <c r="KSV207" s="375"/>
      <c r="KSW207" s="376"/>
      <c r="KSX207" s="376"/>
      <c r="KSY207" s="376"/>
      <c r="KSZ207" s="376"/>
      <c r="KTA207" s="376"/>
      <c r="KTB207" s="376"/>
      <c r="KTC207" s="376"/>
      <c r="KTD207" s="376"/>
      <c r="KTE207" s="376"/>
      <c r="KTF207" s="376"/>
      <c r="KTG207" s="376"/>
      <c r="KTH207" s="376"/>
      <c r="KTI207" s="376"/>
      <c r="KTJ207" s="376"/>
      <c r="KTK207" s="376"/>
      <c r="KTL207" s="376"/>
      <c r="KTM207" s="376"/>
      <c r="KTN207" s="376"/>
      <c r="KTO207" s="376"/>
      <c r="KTP207" s="376"/>
      <c r="KTQ207" s="376"/>
      <c r="KTR207" s="376"/>
      <c r="KTS207" s="376"/>
      <c r="KTT207" s="376"/>
      <c r="KTU207" s="377"/>
      <c r="KTV207" s="377"/>
      <c r="KTW207" s="377"/>
      <c r="KTX207" s="377"/>
      <c r="KTY207" s="377"/>
      <c r="KTZ207" s="376"/>
      <c r="KUA207" s="376"/>
      <c r="KUB207" s="377"/>
      <c r="KUC207" s="377"/>
      <c r="KUD207" s="376"/>
      <c r="KUE207" s="376"/>
      <c r="KUF207" s="377"/>
      <c r="KUG207" s="377"/>
      <c r="KUH207" s="376"/>
      <c r="KUI207" s="376"/>
      <c r="KUJ207" s="376"/>
      <c r="KUK207" s="376"/>
      <c r="KUL207" s="376"/>
      <c r="KUM207" s="376"/>
      <c r="KUN207" s="376"/>
      <c r="KUO207" s="377"/>
      <c r="KUP207" s="377"/>
      <c r="KUQ207" s="376"/>
      <c r="KUR207" s="376"/>
      <c r="KUS207" s="377"/>
      <c r="KUT207" s="377"/>
      <c r="KUU207" s="376"/>
      <c r="KUV207" s="376"/>
      <c r="KUW207" s="376"/>
      <c r="KUX207" s="376"/>
      <c r="KUY207" s="376"/>
      <c r="KUZ207" s="370"/>
      <c r="KVA207" s="396"/>
      <c r="KVB207" s="376"/>
      <c r="KVC207" s="376"/>
      <c r="KVD207" s="376"/>
      <c r="KVE207" s="376"/>
      <c r="KVF207" s="376"/>
      <c r="KVG207" s="376"/>
      <c r="KVH207" s="376"/>
      <c r="KVI207" s="375"/>
      <c r="KVJ207" s="375"/>
      <c r="KVK207" s="375"/>
      <c r="KVL207" s="375"/>
      <c r="KVM207" s="375"/>
      <c r="KVN207" s="375"/>
      <c r="KVO207" s="375"/>
      <c r="KVP207" s="375"/>
      <c r="KVQ207" s="375"/>
      <c r="KVR207" s="375"/>
      <c r="KVS207" s="375"/>
      <c r="KVT207" s="375"/>
      <c r="KVU207" s="375"/>
      <c r="KVV207" s="375"/>
      <c r="KVW207" s="375"/>
      <c r="KVX207" s="375"/>
      <c r="KVY207" s="375"/>
      <c r="KVZ207" s="375"/>
      <c r="KWA207" s="375"/>
      <c r="KWB207" s="375"/>
      <c r="KWC207" s="375"/>
      <c r="KWD207" s="375"/>
      <c r="KWE207" s="375"/>
      <c r="KWF207" s="375"/>
      <c r="KWG207" s="375"/>
      <c r="KWH207" s="375"/>
      <c r="KWI207" s="375"/>
      <c r="KWJ207" s="375"/>
      <c r="KWK207" s="375"/>
      <c r="KWL207" s="375"/>
      <c r="KWM207" s="375"/>
      <c r="KWN207" s="375"/>
      <c r="KWO207" s="375"/>
      <c r="KWP207" s="375"/>
      <c r="KWQ207" s="375"/>
      <c r="KWR207" s="375"/>
      <c r="KWS207" s="375"/>
      <c r="KWT207" s="375"/>
      <c r="KWU207" s="375"/>
      <c r="KWV207" s="375"/>
      <c r="KWW207" s="375"/>
      <c r="KWX207" s="375"/>
      <c r="KWY207" s="375"/>
      <c r="KWZ207" s="375"/>
      <c r="KXA207" s="376"/>
      <c r="KXB207" s="376"/>
      <c r="KXC207" s="376"/>
      <c r="KXD207" s="376"/>
      <c r="KXE207" s="376"/>
      <c r="KXF207" s="376"/>
      <c r="KXG207" s="376"/>
      <c r="KXH207" s="376"/>
      <c r="KXI207" s="376"/>
      <c r="KXJ207" s="376"/>
      <c r="KXK207" s="376"/>
      <c r="KXL207" s="376"/>
      <c r="KXM207" s="376"/>
      <c r="KXN207" s="376"/>
      <c r="KXO207" s="376"/>
      <c r="KXP207" s="376"/>
      <c r="KXQ207" s="376"/>
      <c r="KXR207" s="376"/>
      <c r="KXS207" s="376"/>
      <c r="KXT207" s="376"/>
      <c r="KXU207" s="376"/>
      <c r="KXV207" s="376"/>
      <c r="KXW207" s="376"/>
      <c r="KXX207" s="376"/>
      <c r="KXY207" s="377"/>
      <c r="KXZ207" s="377"/>
      <c r="KYA207" s="377"/>
      <c r="KYB207" s="377"/>
      <c r="KYC207" s="377"/>
      <c r="KYD207" s="376"/>
      <c r="KYE207" s="376"/>
      <c r="KYF207" s="377"/>
      <c r="KYG207" s="377"/>
      <c r="KYH207" s="376"/>
      <c r="KYI207" s="376"/>
      <c r="KYJ207" s="377"/>
      <c r="KYK207" s="377"/>
      <c r="KYL207" s="376"/>
      <c r="KYM207" s="376"/>
      <c r="KYN207" s="376"/>
      <c r="KYO207" s="376"/>
      <c r="KYP207" s="376"/>
      <c r="KYQ207" s="376"/>
      <c r="KYR207" s="376"/>
      <c r="KYS207" s="377"/>
      <c r="KYT207" s="377"/>
      <c r="KYU207" s="376"/>
      <c r="KYV207" s="376"/>
      <c r="KYW207" s="377"/>
      <c r="KYX207" s="377"/>
      <c r="KYY207" s="376"/>
      <c r="KYZ207" s="376"/>
      <c r="KZA207" s="376"/>
      <c r="KZB207" s="376"/>
      <c r="KZC207" s="376"/>
      <c r="KZD207" s="370"/>
      <c r="KZE207" s="396"/>
      <c r="KZF207" s="376"/>
      <c r="KZG207" s="376"/>
      <c r="KZH207" s="376"/>
      <c r="KZI207" s="376"/>
      <c r="KZJ207" s="376"/>
      <c r="KZK207" s="376"/>
      <c r="KZL207" s="376"/>
      <c r="KZM207" s="375"/>
      <c r="KZN207" s="375"/>
      <c r="KZO207" s="375"/>
      <c r="KZP207" s="375"/>
      <c r="KZQ207" s="375"/>
      <c r="KZR207" s="375"/>
      <c r="KZS207" s="375"/>
      <c r="KZT207" s="375"/>
      <c r="KZU207" s="375"/>
      <c r="KZV207" s="375"/>
      <c r="KZW207" s="375"/>
      <c r="KZX207" s="375"/>
      <c r="KZY207" s="375"/>
      <c r="KZZ207" s="375"/>
      <c r="LAA207" s="375"/>
      <c r="LAB207" s="375"/>
      <c r="LAC207" s="375"/>
      <c r="LAD207" s="375"/>
      <c r="LAE207" s="375"/>
      <c r="LAF207" s="375"/>
      <c r="LAG207" s="375"/>
      <c r="LAH207" s="375"/>
      <c r="LAI207" s="375"/>
      <c r="LAJ207" s="375"/>
      <c r="LAK207" s="375"/>
      <c r="LAL207" s="375"/>
      <c r="LAM207" s="375"/>
      <c r="LAN207" s="375"/>
      <c r="LAO207" s="375"/>
      <c r="LAP207" s="375"/>
      <c r="LAQ207" s="375"/>
      <c r="LAR207" s="375"/>
      <c r="LAS207" s="375"/>
      <c r="LAT207" s="375"/>
      <c r="LAU207" s="375"/>
      <c r="LAV207" s="375"/>
      <c r="LAW207" s="375"/>
      <c r="LAX207" s="375"/>
      <c r="LAY207" s="375"/>
      <c r="LAZ207" s="375"/>
      <c r="LBA207" s="375"/>
      <c r="LBB207" s="375"/>
      <c r="LBC207" s="375"/>
      <c r="LBD207" s="375"/>
      <c r="LBE207" s="376"/>
      <c r="LBF207" s="376"/>
      <c r="LBG207" s="376"/>
      <c r="LBH207" s="376"/>
      <c r="LBI207" s="376"/>
      <c r="LBJ207" s="376"/>
      <c r="LBK207" s="376"/>
      <c r="LBL207" s="376"/>
      <c r="LBM207" s="376"/>
      <c r="LBN207" s="376"/>
      <c r="LBO207" s="376"/>
      <c r="LBP207" s="376"/>
      <c r="LBQ207" s="376"/>
      <c r="LBR207" s="376"/>
      <c r="LBS207" s="376"/>
      <c r="LBT207" s="376"/>
      <c r="LBU207" s="376"/>
      <c r="LBV207" s="376"/>
      <c r="LBW207" s="376"/>
      <c r="LBX207" s="376"/>
      <c r="LBY207" s="376"/>
      <c r="LBZ207" s="376"/>
      <c r="LCA207" s="376"/>
      <c r="LCB207" s="376"/>
      <c r="LCC207" s="377"/>
      <c r="LCD207" s="377"/>
      <c r="LCE207" s="377"/>
      <c r="LCF207" s="377"/>
      <c r="LCG207" s="377"/>
      <c r="LCH207" s="376"/>
      <c r="LCI207" s="376"/>
      <c r="LCJ207" s="377"/>
      <c r="LCK207" s="377"/>
      <c r="LCL207" s="376"/>
      <c r="LCM207" s="376"/>
      <c r="LCN207" s="377"/>
      <c r="LCO207" s="377"/>
      <c r="LCP207" s="376"/>
      <c r="LCQ207" s="376"/>
      <c r="LCR207" s="376"/>
      <c r="LCS207" s="376"/>
      <c r="LCT207" s="376"/>
      <c r="LCU207" s="376"/>
      <c r="LCV207" s="376"/>
      <c r="LCW207" s="377"/>
      <c r="LCX207" s="377"/>
      <c r="LCY207" s="376"/>
      <c r="LCZ207" s="376"/>
      <c r="LDA207" s="377"/>
      <c r="LDB207" s="377"/>
      <c r="LDC207" s="376"/>
      <c r="LDD207" s="376"/>
      <c r="LDE207" s="376"/>
      <c r="LDF207" s="376"/>
      <c r="LDG207" s="376"/>
      <c r="LDH207" s="370"/>
      <c r="LDI207" s="396"/>
      <c r="LDJ207" s="376"/>
      <c r="LDK207" s="376"/>
      <c r="LDL207" s="376"/>
      <c r="LDM207" s="376"/>
      <c r="LDN207" s="376"/>
      <c r="LDO207" s="376"/>
      <c r="LDP207" s="376"/>
      <c r="LDQ207" s="375"/>
      <c r="LDR207" s="375"/>
      <c r="LDS207" s="375"/>
      <c r="LDT207" s="375"/>
      <c r="LDU207" s="375"/>
      <c r="LDV207" s="375"/>
      <c r="LDW207" s="375"/>
      <c r="LDX207" s="375"/>
      <c r="LDY207" s="375"/>
      <c r="LDZ207" s="375"/>
      <c r="LEA207" s="375"/>
      <c r="LEB207" s="375"/>
      <c r="LEC207" s="375"/>
      <c r="LED207" s="375"/>
      <c r="LEE207" s="375"/>
      <c r="LEF207" s="375"/>
      <c r="LEG207" s="375"/>
      <c r="LEH207" s="375"/>
      <c r="LEI207" s="375"/>
      <c r="LEJ207" s="375"/>
      <c r="LEK207" s="375"/>
      <c r="LEL207" s="375"/>
      <c r="LEM207" s="375"/>
      <c r="LEN207" s="375"/>
      <c r="LEO207" s="375"/>
      <c r="LEP207" s="375"/>
      <c r="LEQ207" s="375"/>
      <c r="LER207" s="375"/>
      <c r="LES207" s="375"/>
      <c r="LET207" s="375"/>
      <c r="LEU207" s="375"/>
      <c r="LEV207" s="375"/>
      <c r="LEW207" s="375"/>
      <c r="LEX207" s="375"/>
      <c r="LEY207" s="375"/>
      <c r="LEZ207" s="375"/>
      <c r="LFA207" s="375"/>
      <c r="LFB207" s="375"/>
      <c r="LFC207" s="375"/>
      <c r="LFD207" s="375"/>
      <c r="LFE207" s="375"/>
      <c r="LFF207" s="375"/>
      <c r="LFG207" s="375"/>
      <c r="LFH207" s="375"/>
      <c r="LFI207" s="376"/>
      <c r="LFJ207" s="376"/>
      <c r="LFK207" s="376"/>
      <c r="LFL207" s="376"/>
      <c r="LFM207" s="376"/>
      <c r="LFN207" s="376"/>
      <c r="LFO207" s="376"/>
      <c r="LFP207" s="376"/>
      <c r="LFQ207" s="376"/>
      <c r="LFR207" s="376"/>
      <c r="LFS207" s="376"/>
      <c r="LFT207" s="376"/>
      <c r="LFU207" s="376"/>
      <c r="LFV207" s="376"/>
      <c r="LFW207" s="376"/>
      <c r="LFX207" s="376"/>
      <c r="LFY207" s="376"/>
      <c r="LFZ207" s="376"/>
      <c r="LGA207" s="376"/>
      <c r="LGB207" s="376"/>
      <c r="LGC207" s="376"/>
      <c r="LGD207" s="376"/>
      <c r="LGE207" s="376"/>
      <c r="LGF207" s="376"/>
      <c r="LGG207" s="377"/>
      <c r="LGH207" s="377"/>
      <c r="LGI207" s="377"/>
      <c r="LGJ207" s="377"/>
      <c r="LGK207" s="377"/>
      <c r="LGL207" s="376"/>
      <c r="LGM207" s="376"/>
      <c r="LGN207" s="377"/>
      <c r="LGO207" s="377"/>
      <c r="LGP207" s="376"/>
      <c r="LGQ207" s="376"/>
      <c r="LGR207" s="377"/>
      <c r="LGS207" s="377"/>
      <c r="LGT207" s="376"/>
      <c r="LGU207" s="376"/>
      <c r="LGV207" s="376"/>
      <c r="LGW207" s="376"/>
      <c r="LGX207" s="376"/>
      <c r="LGY207" s="376"/>
      <c r="LGZ207" s="376"/>
      <c r="LHA207" s="377"/>
      <c r="LHB207" s="377"/>
      <c r="LHC207" s="376"/>
      <c r="LHD207" s="376"/>
      <c r="LHE207" s="377"/>
      <c r="LHF207" s="377"/>
      <c r="LHG207" s="376"/>
      <c r="LHH207" s="376"/>
      <c r="LHI207" s="376"/>
      <c r="LHJ207" s="376"/>
      <c r="LHK207" s="376"/>
      <c r="LHL207" s="370"/>
      <c r="LHM207" s="396"/>
      <c r="LHN207" s="376"/>
      <c r="LHO207" s="376"/>
      <c r="LHP207" s="376"/>
      <c r="LHQ207" s="376"/>
      <c r="LHR207" s="376"/>
      <c r="LHS207" s="376"/>
      <c r="LHT207" s="376"/>
      <c r="LHU207" s="375"/>
      <c r="LHV207" s="375"/>
      <c r="LHW207" s="375"/>
      <c r="LHX207" s="375"/>
      <c r="LHY207" s="375"/>
      <c r="LHZ207" s="375"/>
      <c r="LIA207" s="375"/>
      <c r="LIB207" s="375"/>
      <c r="LIC207" s="375"/>
      <c r="LID207" s="375"/>
      <c r="LIE207" s="375"/>
      <c r="LIF207" s="375"/>
      <c r="LIG207" s="375"/>
      <c r="LIH207" s="375"/>
      <c r="LII207" s="375"/>
      <c r="LIJ207" s="375"/>
      <c r="LIK207" s="375"/>
      <c r="LIL207" s="375"/>
      <c r="LIM207" s="375"/>
      <c r="LIN207" s="375"/>
      <c r="LIO207" s="375"/>
      <c r="LIP207" s="375"/>
      <c r="LIQ207" s="375"/>
      <c r="LIR207" s="375"/>
      <c r="LIS207" s="375"/>
      <c r="LIT207" s="375"/>
      <c r="LIU207" s="375"/>
      <c r="LIV207" s="375"/>
      <c r="LIW207" s="375"/>
      <c r="LIX207" s="375"/>
      <c r="LIY207" s="375"/>
      <c r="LIZ207" s="375"/>
      <c r="LJA207" s="375"/>
      <c r="LJB207" s="375"/>
      <c r="LJC207" s="375"/>
      <c r="LJD207" s="375"/>
      <c r="LJE207" s="375"/>
      <c r="LJF207" s="375"/>
      <c r="LJG207" s="375"/>
      <c r="LJH207" s="375"/>
      <c r="LJI207" s="375"/>
      <c r="LJJ207" s="375"/>
      <c r="LJK207" s="375"/>
      <c r="LJL207" s="375"/>
      <c r="LJM207" s="376"/>
      <c r="LJN207" s="376"/>
      <c r="LJO207" s="376"/>
      <c r="LJP207" s="376"/>
      <c r="LJQ207" s="376"/>
      <c r="LJR207" s="376"/>
      <c r="LJS207" s="376"/>
      <c r="LJT207" s="376"/>
      <c r="LJU207" s="376"/>
      <c r="LJV207" s="376"/>
      <c r="LJW207" s="376"/>
      <c r="LJX207" s="376"/>
      <c r="LJY207" s="376"/>
      <c r="LJZ207" s="376"/>
      <c r="LKA207" s="376"/>
      <c r="LKB207" s="376"/>
      <c r="LKC207" s="376"/>
      <c r="LKD207" s="376"/>
      <c r="LKE207" s="376"/>
      <c r="LKF207" s="376"/>
      <c r="LKG207" s="376"/>
      <c r="LKH207" s="376"/>
      <c r="LKI207" s="376"/>
      <c r="LKJ207" s="376"/>
      <c r="LKK207" s="377"/>
      <c r="LKL207" s="377"/>
      <c r="LKM207" s="377"/>
      <c r="LKN207" s="377"/>
      <c r="LKO207" s="377"/>
      <c r="LKP207" s="376"/>
      <c r="LKQ207" s="376"/>
      <c r="LKR207" s="377"/>
      <c r="LKS207" s="377"/>
      <c r="LKT207" s="376"/>
      <c r="LKU207" s="376"/>
      <c r="LKV207" s="377"/>
      <c r="LKW207" s="377"/>
      <c r="LKX207" s="376"/>
      <c r="LKY207" s="376"/>
      <c r="LKZ207" s="376"/>
      <c r="LLA207" s="376"/>
      <c r="LLB207" s="376"/>
      <c r="LLC207" s="376"/>
      <c r="LLD207" s="376"/>
      <c r="LLE207" s="377"/>
      <c r="LLF207" s="377"/>
      <c r="LLG207" s="376"/>
      <c r="LLH207" s="376"/>
      <c r="LLI207" s="377"/>
      <c r="LLJ207" s="377"/>
      <c r="LLK207" s="376"/>
      <c r="LLL207" s="376"/>
      <c r="LLM207" s="376"/>
      <c r="LLN207" s="376"/>
      <c r="LLO207" s="376"/>
      <c r="LLP207" s="370"/>
      <c r="LLQ207" s="396"/>
      <c r="LLR207" s="376"/>
      <c r="LLS207" s="376"/>
      <c r="LLT207" s="376"/>
      <c r="LLU207" s="376"/>
      <c r="LLV207" s="376"/>
      <c r="LLW207" s="376"/>
      <c r="LLX207" s="376"/>
      <c r="LLY207" s="375"/>
      <c r="LLZ207" s="375"/>
      <c r="LMA207" s="375"/>
      <c r="LMB207" s="375"/>
      <c r="LMC207" s="375"/>
      <c r="LMD207" s="375"/>
      <c r="LME207" s="375"/>
      <c r="LMF207" s="375"/>
      <c r="LMG207" s="375"/>
      <c r="LMH207" s="375"/>
      <c r="LMI207" s="375"/>
      <c r="LMJ207" s="375"/>
      <c r="LMK207" s="375"/>
      <c r="LML207" s="375"/>
      <c r="LMM207" s="375"/>
      <c r="LMN207" s="375"/>
      <c r="LMO207" s="375"/>
      <c r="LMP207" s="375"/>
      <c r="LMQ207" s="375"/>
      <c r="LMR207" s="375"/>
      <c r="LMS207" s="375"/>
      <c r="LMT207" s="375"/>
      <c r="LMU207" s="375"/>
      <c r="LMV207" s="375"/>
      <c r="LMW207" s="375"/>
      <c r="LMX207" s="375"/>
      <c r="LMY207" s="375"/>
      <c r="LMZ207" s="375"/>
      <c r="LNA207" s="375"/>
      <c r="LNB207" s="375"/>
      <c r="LNC207" s="375"/>
      <c r="LND207" s="375"/>
      <c r="LNE207" s="375"/>
      <c r="LNF207" s="375"/>
      <c r="LNG207" s="375"/>
      <c r="LNH207" s="375"/>
      <c r="LNI207" s="375"/>
      <c r="LNJ207" s="375"/>
      <c r="LNK207" s="375"/>
      <c r="LNL207" s="375"/>
      <c r="LNM207" s="375"/>
      <c r="LNN207" s="375"/>
      <c r="LNO207" s="375"/>
      <c r="LNP207" s="375"/>
      <c r="LNQ207" s="376"/>
      <c r="LNR207" s="376"/>
      <c r="LNS207" s="376"/>
      <c r="LNT207" s="376"/>
      <c r="LNU207" s="376"/>
      <c r="LNV207" s="376"/>
      <c r="LNW207" s="376"/>
      <c r="LNX207" s="376"/>
      <c r="LNY207" s="376"/>
      <c r="LNZ207" s="376"/>
      <c r="LOA207" s="376"/>
      <c r="LOB207" s="376"/>
      <c r="LOC207" s="376"/>
      <c r="LOD207" s="376"/>
      <c r="LOE207" s="376"/>
      <c r="LOF207" s="376"/>
      <c r="LOG207" s="376"/>
      <c r="LOH207" s="376"/>
      <c r="LOI207" s="376"/>
      <c r="LOJ207" s="376"/>
      <c r="LOK207" s="376"/>
      <c r="LOL207" s="376"/>
      <c r="LOM207" s="376"/>
      <c r="LON207" s="376"/>
      <c r="LOO207" s="377"/>
      <c r="LOP207" s="377"/>
      <c r="LOQ207" s="377"/>
      <c r="LOR207" s="377"/>
      <c r="LOS207" s="377"/>
      <c r="LOT207" s="376"/>
      <c r="LOU207" s="376"/>
      <c r="LOV207" s="377"/>
      <c r="LOW207" s="377"/>
      <c r="LOX207" s="376"/>
      <c r="LOY207" s="376"/>
      <c r="LOZ207" s="377"/>
      <c r="LPA207" s="377"/>
      <c r="LPB207" s="376"/>
      <c r="LPC207" s="376"/>
      <c r="LPD207" s="376"/>
      <c r="LPE207" s="376"/>
      <c r="LPF207" s="376"/>
      <c r="LPG207" s="376"/>
      <c r="LPH207" s="376"/>
      <c r="LPI207" s="377"/>
      <c r="LPJ207" s="377"/>
      <c r="LPK207" s="376"/>
      <c r="LPL207" s="376"/>
      <c r="LPM207" s="377"/>
      <c r="LPN207" s="377"/>
      <c r="LPO207" s="376"/>
      <c r="LPP207" s="376"/>
      <c r="LPQ207" s="376"/>
      <c r="LPR207" s="376"/>
      <c r="LPS207" s="376"/>
      <c r="LPT207" s="370"/>
      <c r="LPU207" s="396"/>
      <c r="LPV207" s="376"/>
      <c r="LPW207" s="376"/>
      <c r="LPX207" s="376"/>
      <c r="LPY207" s="376"/>
      <c r="LPZ207" s="376"/>
      <c r="LQA207" s="376"/>
      <c r="LQB207" s="376"/>
      <c r="LQC207" s="375"/>
      <c r="LQD207" s="375"/>
      <c r="LQE207" s="375"/>
      <c r="LQF207" s="375"/>
      <c r="LQG207" s="375"/>
      <c r="LQH207" s="375"/>
      <c r="LQI207" s="375"/>
      <c r="LQJ207" s="375"/>
      <c r="LQK207" s="375"/>
      <c r="LQL207" s="375"/>
      <c r="LQM207" s="375"/>
      <c r="LQN207" s="375"/>
      <c r="LQO207" s="375"/>
      <c r="LQP207" s="375"/>
      <c r="LQQ207" s="375"/>
      <c r="LQR207" s="375"/>
      <c r="LQS207" s="375"/>
      <c r="LQT207" s="375"/>
      <c r="LQU207" s="375"/>
      <c r="LQV207" s="375"/>
      <c r="LQW207" s="375"/>
      <c r="LQX207" s="375"/>
      <c r="LQY207" s="375"/>
      <c r="LQZ207" s="375"/>
      <c r="LRA207" s="375"/>
      <c r="LRB207" s="375"/>
      <c r="LRC207" s="375"/>
      <c r="LRD207" s="375"/>
      <c r="LRE207" s="375"/>
      <c r="LRF207" s="375"/>
      <c r="LRG207" s="375"/>
      <c r="LRH207" s="375"/>
      <c r="LRI207" s="375"/>
      <c r="LRJ207" s="375"/>
      <c r="LRK207" s="375"/>
      <c r="LRL207" s="375"/>
      <c r="LRM207" s="375"/>
      <c r="LRN207" s="375"/>
      <c r="LRO207" s="375"/>
      <c r="LRP207" s="375"/>
      <c r="LRQ207" s="375"/>
      <c r="LRR207" s="375"/>
      <c r="LRS207" s="375"/>
      <c r="LRT207" s="375"/>
      <c r="LRU207" s="376"/>
      <c r="LRV207" s="376"/>
      <c r="LRW207" s="376"/>
      <c r="LRX207" s="376"/>
      <c r="LRY207" s="376"/>
      <c r="LRZ207" s="376"/>
      <c r="LSA207" s="376"/>
      <c r="LSB207" s="376"/>
      <c r="LSC207" s="376"/>
      <c r="LSD207" s="376"/>
      <c r="LSE207" s="376"/>
      <c r="LSF207" s="376"/>
      <c r="LSG207" s="376"/>
      <c r="LSH207" s="376"/>
      <c r="LSI207" s="376"/>
      <c r="LSJ207" s="376"/>
      <c r="LSK207" s="376"/>
      <c r="LSL207" s="376"/>
      <c r="LSM207" s="376"/>
      <c r="LSN207" s="376"/>
      <c r="LSO207" s="376"/>
      <c r="LSP207" s="376"/>
      <c r="LSQ207" s="376"/>
      <c r="LSR207" s="376"/>
      <c r="LSS207" s="377"/>
      <c r="LST207" s="377"/>
      <c r="LSU207" s="377"/>
      <c r="LSV207" s="377"/>
      <c r="LSW207" s="377"/>
      <c r="LSX207" s="376"/>
      <c r="LSY207" s="376"/>
      <c r="LSZ207" s="377"/>
      <c r="LTA207" s="377"/>
      <c r="LTB207" s="376"/>
      <c r="LTC207" s="376"/>
      <c r="LTD207" s="377"/>
      <c r="LTE207" s="377"/>
      <c r="LTF207" s="376"/>
      <c r="LTG207" s="376"/>
      <c r="LTH207" s="376"/>
      <c r="LTI207" s="376"/>
      <c r="LTJ207" s="376"/>
      <c r="LTK207" s="376"/>
      <c r="LTL207" s="376"/>
      <c r="LTM207" s="377"/>
      <c r="LTN207" s="377"/>
      <c r="LTO207" s="376"/>
      <c r="LTP207" s="376"/>
      <c r="LTQ207" s="377"/>
      <c r="LTR207" s="377"/>
      <c r="LTS207" s="376"/>
      <c r="LTT207" s="376"/>
      <c r="LTU207" s="376"/>
      <c r="LTV207" s="376"/>
      <c r="LTW207" s="376"/>
      <c r="LTX207" s="370"/>
      <c r="LTY207" s="396"/>
      <c r="LTZ207" s="376"/>
      <c r="LUA207" s="376"/>
      <c r="LUB207" s="376"/>
      <c r="LUC207" s="376"/>
      <c r="LUD207" s="376"/>
      <c r="LUE207" s="376"/>
      <c r="LUF207" s="376"/>
      <c r="LUG207" s="375"/>
      <c r="LUH207" s="375"/>
      <c r="LUI207" s="375"/>
      <c r="LUJ207" s="375"/>
      <c r="LUK207" s="375"/>
      <c r="LUL207" s="375"/>
      <c r="LUM207" s="375"/>
      <c r="LUN207" s="375"/>
      <c r="LUO207" s="375"/>
      <c r="LUP207" s="375"/>
      <c r="LUQ207" s="375"/>
      <c r="LUR207" s="375"/>
      <c r="LUS207" s="375"/>
      <c r="LUT207" s="375"/>
      <c r="LUU207" s="375"/>
      <c r="LUV207" s="375"/>
      <c r="LUW207" s="375"/>
      <c r="LUX207" s="375"/>
      <c r="LUY207" s="375"/>
      <c r="LUZ207" s="375"/>
      <c r="LVA207" s="375"/>
      <c r="LVB207" s="375"/>
      <c r="LVC207" s="375"/>
      <c r="LVD207" s="375"/>
      <c r="LVE207" s="375"/>
      <c r="LVF207" s="375"/>
      <c r="LVG207" s="375"/>
      <c r="LVH207" s="375"/>
      <c r="LVI207" s="375"/>
      <c r="LVJ207" s="375"/>
      <c r="LVK207" s="375"/>
      <c r="LVL207" s="375"/>
      <c r="LVM207" s="375"/>
      <c r="LVN207" s="375"/>
      <c r="LVO207" s="375"/>
      <c r="LVP207" s="375"/>
      <c r="LVQ207" s="375"/>
      <c r="LVR207" s="375"/>
      <c r="LVS207" s="375"/>
      <c r="LVT207" s="375"/>
      <c r="LVU207" s="375"/>
      <c r="LVV207" s="375"/>
      <c r="LVW207" s="375"/>
      <c r="LVX207" s="375"/>
      <c r="LVY207" s="376"/>
      <c r="LVZ207" s="376"/>
      <c r="LWA207" s="376"/>
      <c r="LWB207" s="376"/>
      <c r="LWC207" s="376"/>
      <c r="LWD207" s="376"/>
      <c r="LWE207" s="376"/>
      <c r="LWF207" s="376"/>
      <c r="LWG207" s="376"/>
      <c r="LWH207" s="376"/>
      <c r="LWI207" s="376"/>
      <c r="LWJ207" s="376"/>
      <c r="LWK207" s="376"/>
      <c r="LWL207" s="376"/>
      <c r="LWM207" s="376"/>
      <c r="LWN207" s="376"/>
      <c r="LWO207" s="376"/>
      <c r="LWP207" s="376"/>
      <c r="LWQ207" s="376"/>
      <c r="LWR207" s="376"/>
      <c r="LWS207" s="376"/>
      <c r="LWT207" s="376"/>
      <c r="LWU207" s="376"/>
      <c r="LWV207" s="376"/>
      <c r="LWW207" s="377"/>
      <c r="LWX207" s="377"/>
      <c r="LWY207" s="377"/>
      <c r="LWZ207" s="377"/>
      <c r="LXA207" s="377"/>
      <c r="LXB207" s="376"/>
      <c r="LXC207" s="376"/>
      <c r="LXD207" s="377"/>
      <c r="LXE207" s="377"/>
      <c r="LXF207" s="376"/>
      <c r="LXG207" s="376"/>
      <c r="LXH207" s="377"/>
      <c r="LXI207" s="377"/>
      <c r="LXJ207" s="376"/>
      <c r="LXK207" s="376"/>
      <c r="LXL207" s="376"/>
      <c r="LXM207" s="376"/>
      <c r="LXN207" s="376"/>
      <c r="LXO207" s="376"/>
      <c r="LXP207" s="376"/>
      <c r="LXQ207" s="377"/>
      <c r="LXR207" s="377"/>
      <c r="LXS207" s="376"/>
      <c r="LXT207" s="376"/>
      <c r="LXU207" s="377"/>
      <c r="LXV207" s="377"/>
      <c r="LXW207" s="376"/>
      <c r="LXX207" s="376"/>
      <c r="LXY207" s="376"/>
      <c r="LXZ207" s="376"/>
      <c r="LYA207" s="376"/>
      <c r="LYB207" s="370"/>
      <c r="LYC207" s="396"/>
      <c r="LYD207" s="376"/>
      <c r="LYE207" s="376"/>
      <c r="LYF207" s="376"/>
      <c r="LYG207" s="376"/>
      <c r="LYH207" s="376"/>
      <c r="LYI207" s="376"/>
      <c r="LYJ207" s="376"/>
      <c r="LYK207" s="375"/>
      <c r="LYL207" s="375"/>
      <c r="LYM207" s="375"/>
      <c r="LYN207" s="375"/>
      <c r="LYO207" s="375"/>
      <c r="LYP207" s="375"/>
      <c r="LYQ207" s="375"/>
      <c r="LYR207" s="375"/>
      <c r="LYS207" s="375"/>
      <c r="LYT207" s="375"/>
      <c r="LYU207" s="375"/>
      <c r="LYV207" s="375"/>
      <c r="LYW207" s="375"/>
      <c r="LYX207" s="375"/>
      <c r="LYY207" s="375"/>
      <c r="LYZ207" s="375"/>
      <c r="LZA207" s="375"/>
      <c r="LZB207" s="375"/>
      <c r="LZC207" s="375"/>
      <c r="LZD207" s="375"/>
      <c r="LZE207" s="375"/>
      <c r="LZF207" s="375"/>
      <c r="LZG207" s="375"/>
      <c r="LZH207" s="375"/>
      <c r="LZI207" s="375"/>
      <c r="LZJ207" s="375"/>
      <c r="LZK207" s="375"/>
      <c r="LZL207" s="375"/>
      <c r="LZM207" s="375"/>
      <c r="LZN207" s="375"/>
      <c r="LZO207" s="375"/>
      <c r="LZP207" s="375"/>
      <c r="LZQ207" s="375"/>
      <c r="LZR207" s="375"/>
      <c r="LZS207" s="375"/>
      <c r="LZT207" s="375"/>
      <c r="LZU207" s="375"/>
      <c r="LZV207" s="375"/>
      <c r="LZW207" s="375"/>
      <c r="LZX207" s="375"/>
      <c r="LZY207" s="375"/>
      <c r="LZZ207" s="375"/>
      <c r="MAA207" s="375"/>
      <c r="MAB207" s="375"/>
      <c r="MAC207" s="376"/>
      <c r="MAD207" s="376"/>
      <c r="MAE207" s="376"/>
      <c r="MAF207" s="376"/>
      <c r="MAG207" s="376"/>
      <c r="MAH207" s="376"/>
      <c r="MAI207" s="376"/>
      <c r="MAJ207" s="376"/>
      <c r="MAK207" s="376"/>
      <c r="MAL207" s="376"/>
      <c r="MAM207" s="376"/>
      <c r="MAN207" s="376"/>
      <c r="MAO207" s="376"/>
      <c r="MAP207" s="376"/>
      <c r="MAQ207" s="376"/>
      <c r="MAR207" s="376"/>
      <c r="MAS207" s="376"/>
      <c r="MAT207" s="376"/>
      <c r="MAU207" s="376"/>
      <c r="MAV207" s="376"/>
      <c r="MAW207" s="376"/>
      <c r="MAX207" s="376"/>
      <c r="MAY207" s="376"/>
      <c r="MAZ207" s="376"/>
      <c r="MBA207" s="377"/>
      <c r="MBB207" s="377"/>
      <c r="MBC207" s="377"/>
      <c r="MBD207" s="377"/>
      <c r="MBE207" s="377"/>
      <c r="MBF207" s="376"/>
      <c r="MBG207" s="376"/>
      <c r="MBH207" s="377"/>
      <c r="MBI207" s="377"/>
      <c r="MBJ207" s="376"/>
      <c r="MBK207" s="376"/>
      <c r="MBL207" s="377"/>
      <c r="MBM207" s="377"/>
      <c r="MBN207" s="376"/>
      <c r="MBO207" s="376"/>
      <c r="MBP207" s="376"/>
      <c r="MBQ207" s="376"/>
      <c r="MBR207" s="376"/>
      <c r="MBS207" s="376"/>
      <c r="MBT207" s="376"/>
      <c r="MBU207" s="377"/>
      <c r="MBV207" s="377"/>
      <c r="MBW207" s="376"/>
      <c r="MBX207" s="376"/>
      <c r="MBY207" s="377"/>
      <c r="MBZ207" s="377"/>
      <c r="MCA207" s="376"/>
      <c r="MCB207" s="376"/>
      <c r="MCC207" s="376"/>
      <c r="MCD207" s="376"/>
      <c r="MCE207" s="376"/>
      <c r="MCF207" s="370"/>
      <c r="MCG207" s="396"/>
      <c r="MCH207" s="376"/>
      <c r="MCI207" s="376"/>
      <c r="MCJ207" s="376"/>
      <c r="MCK207" s="376"/>
      <c r="MCL207" s="376"/>
      <c r="MCM207" s="376"/>
      <c r="MCN207" s="376"/>
      <c r="MCO207" s="375"/>
      <c r="MCP207" s="375"/>
      <c r="MCQ207" s="375"/>
      <c r="MCR207" s="375"/>
      <c r="MCS207" s="375"/>
      <c r="MCT207" s="375"/>
      <c r="MCU207" s="375"/>
      <c r="MCV207" s="375"/>
      <c r="MCW207" s="375"/>
      <c r="MCX207" s="375"/>
      <c r="MCY207" s="375"/>
      <c r="MCZ207" s="375"/>
      <c r="MDA207" s="375"/>
      <c r="MDB207" s="375"/>
      <c r="MDC207" s="375"/>
      <c r="MDD207" s="375"/>
      <c r="MDE207" s="375"/>
      <c r="MDF207" s="375"/>
      <c r="MDG207" s="375"/>
      <c r="MDH207" s="375"/>
      <c r="MDI207" s="375"/>
      <c r="MDJ207" s="375"/>
      <c r="MDK207" s="375"/>
      <c r="MDL207" s="375"/>
      <c r="MDM207" s="375"/>
      <c r="MDN207" s="375"/>
      <c r="MDO207" s="375"/>
      <c r="MDP207" s="375"/>
      <c r="MDQ207" s="375"/>
      <c r="MDR207" s="375"/>
      <c r="MDS207" s="375"/>
      <c r="MDT207" s="375"/>
      <c r="MDU207" s="375"/>
      <c r="MDV207" s="375"/>
      <c r="MDW207" s="375"/>
      <c r="MDX207" s="375"/>
      <c r="MDY207" s="375"/>
      <c r="MDZ207" s="375"/>
      <c r="MEA207" s="375"/>
      <c r="MEB207" s="375"/>
      <c r="MEC207" s="375"/>
      <c r="MED207" s="375"/>
      <c r="MEE207" s="375"/>
      <c r="MEF207" s="375"/>
      <c r="MEG207" s="376"/>
      <c r="MEH207" s="376"/>
      <c r="MEI207" s="376"/>
      <c r="MEJ207" s="376"/>
      <c r="MEK207" s="376"/>
      <c r="MEL207" s="376"/>
      <c r="MEM207" s="376"/>
      <c r="MEN207" s="376"/>
      <c r="MEO207" s="376"/>
      <c r="MEP207" s="376"/>
      <c r="MEQ207" s="376"/>
      <c r="MER207" s="376"/>
      <c r="MES207" s="376"/>
      <c r="MET207" s="376"/>
      <c r="MEU207" s="376"/>
      <c r="MEV207" s="376"/>
      <c r="MEW207" s="376"/>
      <c r="MEX207" s="376"/>
      <c r="MEY207" s="376"/>
      <c r="MEZ207" s="376"/>
      <c r="MFA207" s="376"/>
      <c r="MFB207" s="376"/>
      <c r="MFC207" s="376"/>
      <c r="MFD207" s="376"/>
      <c r="MFE207" s="377"/>
      <c r="MFF207" s="377"/>
      <c r="MFG207" s="377"/>
      <c r="MFH207" s="377"/>
      <c r="MFI207" s="377"/>
      <c r="MFJ207" s="376"/>
      <c r="MFK207" s="376"/>
      <c r="MFL207" s="377"/>
      <c r="MFM207" s="377"/>
      <c r="MFN207" s="376"/>
      <c r="MFO207" s="376"/>
      <c r="MFP207" s="377"/>
      <c r="MFQ207" s="377"/>
      <c r="MFR207" s="376"/>
      <c r="MFS207" s="376"/>
      <c r="MFT207" s="376"/>
      <c r="MFU207" s="376"/>
      <c r="MFV207" s="376"/>
      <c r="MFW207" s="376"/>
      <c r="MFX207" s="376"/>
      <c r="MFY207" s="377"/>
      <c r="MFZ207" s="377"/>
      <c r="MGA207" s="376"/>
      <c r="MGB207" s="376"/>
      <c r="MGC207" s="377"/>
      <c r="MGD207" s="377"/>
      <c r="MGE207" s="376"/>
      <c r="MGF207" s="376"/>
      <c r="MGG207" s="376"/>
      <c r="MGH207" s="376"/>
      <c r="MGI207" s="376"/>
      <c r="MGJ207" s="370"/>
      <c r="MGK207" s="396"/>
      <c r="MGL207" s="376"/>
      <c r="MGM207" s="376"/>
      <c r="MGN207" s="376"/>
      <c r="MGO207" s="376"/>
      <c r="MGP207" s="376"/>
      <c r="MGQ207" s="376"/>
      <c r="MGR207" s="376"/>
      <c r="MGS207" s="375"/>
      <c r="MGT207" s="375"/>
      <c r="MGU207" s="375"/>
      <c r="MGV207" s="375"/>
      <c r="MGW207" s="375"/>
      <c r="MGX207" s="375"/>
      <c r="MGY207" s="375"/>
      <c r="MGZ207" s="375"/>
      <c r="MHA207" s="375"/>
      <c r="MHB207" s="375"/>
      <c r="MHC207" s="375"/>
      <c r="MHD207" s="375"/>
      <c r="MHE207" s="375"/>
      <c r="MHF207" s="375"/>
      <c r="MHG207" s="375"/>
      <c r="MHH207" s="375"/>
      <c r="MHI207" s="375"/>
      <c r="MHJ207" s="375"/>
      <c r="MHK207" s="375"/>
      <c r="MHL207" s="375"/>
      <c r="MHM207" s="375"/>
      <c r="MHN207" s="375"/>
      <c r="MHO207" s="375"/>
      <c r="MHP207" s="375"/>
      <c r="MHQ207" s="375"/>
      <c r="MHR207" s="375"/>
      <c r="MHS207" s="375"/>
      <c r="MHT207" s="375"/>
      <c r="MHU207" s="375"/>
      <c r="MHV207" s="375"/>
      <c r="MHW207" s="375"/>
      <c r="MHX207" s="375"/>
      <c r="MHY207" s="375"/>
      <c r="MHZ207" s="375"/>
      <c r="MIA207" s="375"/>
      <c r="MIB207" s="375"/>
      <c r="MIC207" s="375"/>
      <c r="MID207" s="375"/>
      <c r="MIE207" s="375"/>
      <c r="MIF207" s="375"/>
      <c r="MIG207" s="375"/>
      <c r="MIH207" s="375"/>
      <c r="MII207" s="375"/>
      <c r="MIJ207" s="375"/>
      <c r="MIK207" s="376"/>
      <c r="MIL207" s="376"/>
      <c r="MIM207" s="376"/>
      <c r="MIN207" s="376"/>
      <c r="MIO207" s="376"/>
      <c r="MIP207" s="376"/>
      <c r="MIQ207" s="376"/>
      <c r="MIR207" s="376"/>
      <c r="MIS207" s="376"/>
      <c r="MIT207" s="376"/>
      <c r="MIU207" s="376"/>
      <c r="MIV207" s="376"/>
      <c r="MIW207" s="376"/>
      <c r="MIX207" s="376"/>
      <c r="MIY207" s="376"/>
      <c r="MIZ207" s="376"/>
      <c r="MJA207" s="376"/>
      <c r="MJB207" s="376"/>
      <c r="MJC207" s="376"/>
      <c r="MJD207" s="376"/>
      <c r="MJE207" s="376"/>
      <c r="MJF207" s="376"/>
      <c r="MJG207" s="376"/>
      <c r="MJH207" s="376"/>
      <c r="MJI207" s="377"/>
      <c r="MJJ207" s="377"/>
      <c r="MJK207" s="377"/>
      <c r="MJL207" s="377"/>
      <c r="MJM207" s="377"/>
      <c r="MJN207" s="376"/>
      <c r="MJO207" s="376"/>
      <c r="MJP207" s="377"/>
      <c r="MJQ207" s="377"/>
      <c r="MJR207" s="376"/>
      <c r="MJS207" s="376"/>
      <c r="MJT207" s="377"/>
      <c r="MJU207" s="377"/>
      <c r="MJV207" s="376"/>
      <c r="MJW207" s="376"/>
      <c r="MJX207" s="376"/>
      <c r="MJY207" s="376"/>
      <c r="MJZ207" s="376"/>
      <c r="MKA207" s="376"/>
      <c r="MKB207" s="376"/>
      <c r="MKC207" s="377"/>
      <c r="MKD207" s="377"/>
      <c r="MKE207" s="376"/>
      <c r="MKF207" s="376"/>
      <c r="MKG207" s="377"/>
      <c r="MKH207" s="377"/>
      <c r="MKI207" s="376"/>
      <c r="MKJ207" s="376"/>
      <c r="MKK207" s="376"/>
      <c r="MKL207" s="376"/>
      <c r="MKM207" s="376"/>
      <c r="MKN207" s="370"/>
      <c r="MKO207" s="396"/>
      <c r="MKP207" s="376"/>
      <c r="MKQ207" s="376"/>
      <c r="MKR207" s="376"/>
      <c r="MKS207" s="376"/>
      <c r="MKT207" s="376"/>
      <c r="MKU207" s="376"/>
      <c r="MKV207" s="376"/>
      <c r="MKW207" s="375"/>
      <c r="MKX207" s="375"/>
      <c r="MKY207" s="375"/>
      <c r="MKZ207" s="375"/>
      <c r="MLA207" s="375"/>
      <c r="MLB207" s="375"/>
      <c r="MLC207" s="375"/>
      <c r="MLD207" s="375"/>
      <c r="MLE207" s="375"/>
      <c r="MLF207" s="375"/>
      <c r="MLG207" s="375"/>
      <c r="MLH207" s="375"/>
      <c r="MLI207" s="375"/>
      <c r="MLJ207" s="375"/>
      <c r="MLK207" s="375"/>
      <c r="MLL207" s="375"/>
      <c r="MLM207" s="375"/>
      <c r="MLN207" s="375"/>
      <c r="MLO207" s="375"/>
      <c r="MLP207" s="375"/>
      <c r="MLQ207" s="375"/>
      <c r="MLR207" s="375"/>
      <c r="MLS207" s="375"/>
      <c r="MLT207" s="375"/>
      <c r="MLU207" s="375"/>
      <c r="MLV207" s="375"/>
      <c r="MLW207" s="375"/>
      <c r="MLX207" s="375"/>
      <c r="MLY207" s="375"/>
      <c r="MLZ207" s="375"/>
      <c r="MMA207" s="375"/>
      <c r="MMB207" s="375"/>
      <c r="MMC207" s="375"/>
      <c r="MMD207" s="375"/>
      <c r="MME207" s="375"/>
      <c r="MMF207" s="375"/>
      <c r="MMG207" s="375"/>
      <c r="MMH207" s="375"/>
      <c r="MMI207" s="375"/>
      <c r="MMJ207" s="375"/>
      <c r="MMK207" s="375"/>
      <c r="MML207" s="375"/>
      <c r="MMM207" s="375"/>
      <c r="MMN207" s="375"/>
      <c r="MMO207" s="376"/>
      <c r="MMP207" s="376"/>
      <c r="MMQ207" s="376"/>
      <c r="MMR207" s="376"/>
      <c r="MMS207" s="376"/>
      <c r="MMT207" s="376"/>
      <c r="MMU207" s="376"/>
      <c r="MMV207" s="376"/>
      <c r="MMW207" s="376"/>
      <c r="MMX207" s="376"/>
      <c r="MMY207" s="376"/>
      <c r="MMZ207" s="376"/>
      <c r="MNA207" s="376"/>
      <c r="MNB207" s="376"/>
      <c r="MNC207" s="376"/>
      <c r="MND207" s="376"/>
      <c r="MNE207" s="376"/>
      <c r="MNF207" s="376"/>
      <c r="MNG207" s="376"/>
      <c r="MNH207" s="376"/>
      <c r="MNI207" s="376"/>
      <c r="MNJ207" s="376"/>
      <c r="MNK207" s="376"/>
      <c r="MNL207" s="376"/>
      <c r="MNM207" s="377"/>
      <c r="MNN207" s="377"/>
      <c r="MNO207" s="377"/>
      <c r="MNP207" s="377"/>
      <c r="MNQ207" s="377"/>
      <c r="MNR207" s="376"/>
      <c r="MNS207" s="376"/>
      <c r="MNT207" s="377"/>
      <c r="MNU207" s="377"/>
      <c r="MNV207" s="376"/>
      <c r="MNW207" s="376"/>
      <c r="MNX207" s="377"/>
      <c r="MNY207" s="377"/>
      <c r="MNZ207" s="376"/>
      <c r="MOA207" s="376"/>
      <c r="MOB207" s="376"/>
      <c r="MOC207" s="376"/>
      <c r="MOD207" s="376"/>
      <c r="MOE207" s="376"/>
      <c r="MOF207" s="376"/>
      <c r="MOG207" s="377"/>
      <c r="MOH207" s="377"/>
      <c r="MOI207" s="376"/>
      <c r="MOJ207" s="376"/>
      <c r="MOK207" s="377"/>
      <c r="MOL207" s="377"/>
      <c r="MOM207" s="376"/>
      <c r="MON207" s="376"/>
      <c r="MOO207" s="376"/>
      <c r="MOP207" s="376"/>
      <c r="MOQ207" s="376"/>
      <c r="MOR207" s="370"/>
      <c r="MOS207" s="396"/>
      <c r="MOT207" s="376"/>
      <c r="MOU207" s="376"/>
      <c r="MOV207" s="376"/>
      <c r="MOW207" s="376"/>
      <c r="MOX207" s="376"/>
      <c r="MOY207" s="376"/>
      <c r="MOZ207" s="376"/>
      <c r="MPA207" s="375"/>
      <c r="MPB207" s="375"/>
      <c r="MPC207" s="375"/>
      <c r="MPD207" s="375"/>
      <c r="MPE207" s="375"/>
      <c r="MPF207" s="375"/>
      <c r="MPG207" s="375"/>
      <c r="MPH207" s="375"/>
      <c r="MPI207" s="375"/>
      <c r="MPJ207" s="375"/>
      <c r="MPK207" s="375"/>
      <c r="MPL207" s="375"/>
      <c r="MPM207" s="375"/>
      <c r="MPN207" s="375"/>
      <c r="MPO207" s="375"/>
      <c r="MPP207" s="375"/>
      <c r="MPQ207" s="375"/>
      <c r="MPR207" s="375"/>
      <c r="MPS207" s="375"/>
      <c r="MPT207" s="375"/>
      <c r="MPU207" s="375"/>
      <c r="MPV207" s="375"/>
      <c r="MPW207" s="375"/>
      <c r="MPX207" s="375"/>
      <c r="MPY207" s="375"/>
      <c r="MPZ207" s="375"/>
      <c r="MQA207" s="375"/>
      <c r="MQB207" s="375"/>
      <c r="MQC207" s="375"/>
      <c r="MQD207" s="375"/>
      <c r="MQE207" s="375"/>
      <c r="MQF207" s="375"/>
      <c r="MQG207" s="375"/>
      <c r="MQH207" s="375"/>
      <c r="MQI207" s="375"/>
      <c r="MQJ207" s="375"/>
      <c r="MQK207" s="375"/>
      <c r="MQL207" s="375"/>
      <c r="MQM207" s="375"/>
      <c r="MQN207" s="375"/>
      <c r="MQO207" s="375"/>
      <c r="MQP207" s="375"/>
      <c r="MQQ207" s="375"/>
      <c r="MQR207" s="375"/>
      <c r="MQS207" s="376"/>
      <c r="MQT207" s="376"/>
      <c r="MQU207" s="376"/>
      <c r="MQV207" s="376"/>
      <c r="MQW207" s="376"/>
      <c r="MQX207" s="376"/>
      <c r="MQY207" s="376"/>
      <c r="MQZ207" s="376"/>
      <c r="MRA207" s="376"/>
      <c r="MRB207" s="376"/>
      <c r="MRC207" s="376"/>
      <c r="MRD207" s="376"/>
      <c r="MRE207" s="376"/>
      <c r="MRF207" s="376"/>
      <c r="MRG207" s="376"/>
      <c r="MRH207" s="376"/>
      <c r="MRI207" s="376"/>
      <c r="MRJ207" s="376"/>
      <c r="MRK207" s="376"/>
      <c r="MRL207" s="376"/>
      <c r="MRM207" s="376"/>
      <c r="MRN207" s="376"/>
      <c r="MRO207" s="376"/>
      <c r="MRP207" s="376"/>
      <c r="MRQ207" s="377"/>
      <c r="MRR207" s="377"/>
      <c r="MRS207" s="377"/>
      <c r="MRT207" s="377"/>
      <c r="MRU207" s="377"/>
      <c r="MRV207" s="376"/>
      <c r="MRW207" s="376"/>
      <c r="MRX207" s="377"/>
      <c r="MRY207" s="377"/>
      <c r="MRZ207" s="376"/>
      <c r="MSA207" s="376"/>
      <c r="MSB207" s="377"/>
      <c r="MSC207" s="377"/>
      <c r="MSD207" s="376"/>
      <c r="MSE207" s="376"/>
      <c r="MSF207" s="376"/>
      <c r="MSG207" s="376"/>
      <c r="MSH207" s="376"/>
      <c r="MSI207" s="376"/>
      <c r="MSJ207" s="376"/>
      <c r="MSK207" s="377"/>
      <c r="MSL207" s="377"/>
      <c r="MSM207" s="376"/>
      <c r="MSN207" s="376"/>
      <c r="MSO207" s="377"/>
      <c r="MSP207" s="377"/>
      <c r="MSQ207" s="376"/>
      <c r="MSR207" s="376"/>
      <c r="MSS207" s="376"/>
      <c r="MST207" s="376"/>
      <c r="MSU207" s="376"/>
      <c r="MSV207" s="370"/>
      <c r="MSW207" s="396"/>
      <c r="MSX207" s="376"/>
      <c r="MSY207" s="376"/>
      <c r="MSZ207" s="376"/>
      <c r="MTA207" s="376"/>
      <c r="MTB207" s="376"/>
      <c r="MTC207" s="376"/>
      <c r="MTD207" s="376"/>
      <c r="MTE207" s="375"/>
      <c r="MTF207" s="375"/>
      <c r="MTG207" s="375"/>
      <c r="MTH207" s="375"/>
      <c r="MTI207" s="375"/>
      <c r="MTJ207" s="375"/>
      <c r="MTK207" s="375"/>
      <c r="MTL207" s="375"/>
      <c r="MTM207" s="375"/>
      <c r="MTN207" s="375"/>
      <c r="MTO207" s="375"/>
      <c r="MTP207" s="375"/>
      <c r="MTQ207" s="375"/>
      <c r="MTR207" s="375"/>
      <c r="MTS207" s="375"/>
      <c r="MTT207" s="375"/>
      <c r="MTU207" s="375"/>
      <c r="MTV207" s="375"/>
      <c r="MTW207" s="375"/>
      <c r="MTX207" s="375"/>
      <c r="MTY207" s="375"/>
      <c r="MTZ207" s="375"/>
      <c r="MUA207" s="375"/>
      <c r="MUB207" s="375"/>
      <c r="MUC207" s="375"/>
      <c r="MUD207" s="375"/>
      <c r="MUE207" s="375"/>
      <c r="MUF207" s="375"/>
      <c r="MUG207" s="375"/>
      <c r="MUH207" s="375"/>
      <c r="MUI207" s="375"/>
      <c r="MUJ207" s="375"/>
      <c r="MUK207" s="375"/>
      <c r="MUL207" s="375"/>
      <c r="MUM207" s="375"/>
      <c r="MUN207" s="375"/>
      <c r="MUO207" s="375"/>
      <c r="MUP207" s="375"/>
      <c r="MUQ207" s="375"/>
      <c r="MUR207" s="375"/>
      <c r="MUS207" s="375"/>
      <c r="MUT207" s="375"/>
      <c r="MUU207" s="375"/>
      <c r="MUV207" s="375"/>
      <c r="MUW207" s="376"/>
      <c r="MUX207" s="376"/>
      <c r="MUY207" s="376"/>
      <c r="MUZ207" s="376"/>
      <c r="MVA207" s="376"/>
      <c r="MVB207" s="376"/>
      <c r="MVC207" s="376"/>
      <c r="MVD207" s="376"/>
      <c r="MVE207" s="376"/>
      <c r="MVF207" s="376"/>
      <c r="MVG207" s="376"/>
      <c r="MVH207" s="376"/>
      <c r="MVI207" s="376"/>
      <c r="MVJ207" s="376"/>
      <c r="MVK207" s="376"/>
      <c r="MVL207" s="376"/>
      <c r="MVM207" s="376"/>
      <c r="MVN207" s="376"/>
      <c r="MVO207" s="376"/>
      <c r="MVP207" s="376"/>
      <c r="MVQ207" s="376"/>
      <c r="MVR207" s="376"/>
      <c r="MVS207" s="376"/>
      <c r="MVT207" s="376"/>
      <c r="MVU207" s="377"/>
      <c r="MVV207" s="377"/>
      <c r="MVW207" s="377"/>
      <c r="MVX207" s="377"/>
      <c r="MVY207" s="377"/>
      <c r="MVZ207" s="376"/>
      <c r="MWA207" s="376"/>
      <c r="MWB207" s="377"/>
      <c r="MWC207" s="377"/>
      <c r="MWD207" s="376"/>
      <c r="MWE207" s="376"/>
      <c r="MWF207" s="377"/>
      <c r="MWG207" s="377"/>
      <c r="MWH207" s="376"/>
      <c r="MWI207" s="376"/>
      <c r="MWJ207" s="376"/>
      <c r="MWK207" s="376"/>
      <c r="MWL207" s="376"/>
      <c r="MWM207" s="376"/>
      <c r="MWN207" s="376"/>
      <c r="MWO207" s="377"/>
      <c r="MWP207" s="377"/>
      <c r="MWQ207" s="376"/>
      <c r="MWR207" s="376"/>
      <c r="MWS207" s="377"/>
      <c r="MWT207" s="377"/>
      <c r="MWU207" s="376"/>
      <c r="MWV207" s="376"/>
      <c r="MWW207" s="376"/>
      <c r="MWX207" s="376"/>
      <c r="MWY207" s="376"/>
      <c r="MWZ207" s="370"/>
      <c r="MXA207" s="396"/>
      <c r="MXB207" s="376"/>
      <c r="MXC207" s="376"/>
      <c r="MXD207" s="376"/>
      <c r="MXE207" s="376"/>
      <c r="MXF207" s="376"/>
      <c r="MXG207" s="376"/>
      <c r="MXH207" s="376"/>
      <c r="MXI207" s="375"/>
      <c r="MXJ207" s="375"/>
      <c r="MXK207" s="375"/>
      <c r="MXL207" s="375"/>
      <c r="MXM207" s="375"/>
      <c r="MXN207" s="375"/>
      <c r="MXO207" s="375"/>
      <c r="MXP207" s="375"/>
      <c r="MXQ207" s="375"/>
      <c r="MXR207" s="375"/>
      <c r="MXS207" s="375"/>
      <c r="MXT207" s="375"/>
      <c r="MXU207" s="375"/>
      <c r="MXV207" s="375"/>
      <c r="MXW207" s="375"/>
      <c r="MXX207" s="375"/>
      <c r="MXY207" s="375"/>
      <c r="MXZ207" s="375"/>
      <c r="MYA207" s="375"/>
      <c r="MYB207" s="375"/>
      <c r="MYC207" s="375"/>
      <c r="MYD207" s="375"/>
      <c r="MYE207" s="375"/>
      <c r="MYF207" s="375"/>
      <c r="MYG207" s="375"/>
      <c r="MYH207" s="375"/>
      <c r="MYI207" s="375"/>
      <c r="MYJ207" s="375"/>
      <c r="MYK207" s="375"/>
      <c r="MYL207" s="375"/>
      <c r="MYM207" s="375"/>
      <c r="MYN207" s="375"/>
      <c r="MYO207" s="375"/>
      <c r="MYP207" s="375"/>
      <c r="MYQ207" s="375"/>
      <c r="MYR207" s="375"/>
      <c r="MYS207" s="375"/>
      <c r="MYT207" s="375"/>
      <c r="MYU207" s="375"/>
      <c r="MYV207" s="375"/>
      <c r="MYW207" s="375"/>
      <c r="MYX207" s="375"/>
      <c r="MYY207" s="375"/>
      <c r="MYZ207" s="375"/>
      <c r="MZA207" s="376"/>
      <c r="MZB207" s="376"/>
      <c r="MZC207" s="376"/>
      <c r="MZD207" s="376"/>
      <c r="MZE207" s="376"/>
      <c r="MZF207" s="376"/>
      <c r="MZG207" s="376"/>
      <c r="MZH207" s="376"/>
      <c r="MZI207" s="376"/>
      <c r="MZJ207" s="376"/>
      <c r="MZK207" s="376"/>
      <c r="MZL207" s="376"/>
      <c r="MZM207" s="376"/>
      <c r="MZN207" s="376"/>
      <c r="MZO207" s="376"/>
      <c r="MZP207" s="376"/>
      <c r="MZQ207" s="376"/>
      <c r="MZR207" s="376"/>
      <c r="MZS207" s="376"/>
      <c r="MZT207" s="376"/>
      <c r="MZU207" s="376"/>
      <c r="MZV207" s="376"/>
      <c r="MZW207" s="376"/>
      <c r="MZX207" s="376"/>
      <c r="MZY207" s="377"/>
      <c r="MZZ207" s="377"/>
      <c r="NAA207" s="377"/>
      <c r="NAB207" s="377"/>
      <c r="NAC207" s="377"/>
      <c r="NAD207" s="376"/>
      <c r="NAE207" s="376"/>
      <c r="NAF207" s="377"/>
      <c r="NAG207" s="377"/>
      <c r="NAH207" s="376"/>
      <c r="NAI207" s="376"/>
      <c r="NAJ207" s="377"/>
      <c r="NAK207" s="377"/>
      <c r="NAL207" s="376"/>
      <c r="NAM207" s="376"/>
      <c r="NAN207" s="376"/>
      <c r="NAO207" s="376"/>
      <c r="NAP207" s="376"/>
      <c r="NAQ207" s="376"/>
      <c r="NAR207" s="376"/>
      <c r="NAS207" s="377"/>
      <c r="NAT207" s="377"/>
      <c r="NAU207" s="376"/>
      <c r="NAV207" s="376"/>
      <c r="NAW207" s="377"/>
      <c r="NAX207" s="377"/>
      <c r="NAY207" s="376"/>
      <c r="NAZ207" s="376"/>
      <c r="NBA207" s="376"/>
      <c r="NBB207" s="376"/>
      <c r="NBC207" s="376"/>
      <c r="NBD207" s="370"/>
      <c r="NBE207" s="396"/>
      <c r="NBF207" s="376"/>
      <c r="NBG207" s="376"/>
      <c r="NBH207" s="376"/>
      <c r="NBI207" s="376"/>
      <c r="NBJ207" s="376"/>
      <c r="NBK207" s="376"/>
      <c r="NBL207" s="376"/>
      <c r="NBM207" s="375"/>
      <c r="NBN207" s="375"/>
      <c r="NBO207" s="375"/>
      <c r="NBP207" s="375"/>
      <c r="NBQ207" s="375"/>
      <c r="NBR207" s="375"/>
      <c r="NBS207" s="375"/>
      <c r="NBT207" s="375"/>
      <c r="NBU207" s="375"/>
      <c r="NBV207" s="375"/>
      <c r="NBW207" s="375"/>
      <c r="NBX207" s="375"/>
      <c r="NBY207" s="375"/>
      <c r="NBZ207" s="375"/>
      <c r="NCA207" s="375"/>
      <c r="NCB207" s="375"/>
      <c r="NCC207" s="375"/>
      <c r="NCD207" s="375"/>
      <c r="NCE207" s="375"/>
      <c r="NCF207" s="375"/>
      <c r="NCG207" s="375"/>
      <c r="NCH207" s="375"/>
      <c r="NCI207" s="375"/>
      <c r="NCJ207" s="375"/>
      <c r="NCK207" s="375"/>
      <c r="NCL207" s="375"/>
      <c r="NCM207" s="375"/>
      <c r="NCN207" s="375"/>
      <c r="NCO207" s="375"/>
      <c r="NCP207" s="375"/>
      <c r="NCQ207" s="375"/>
      <c r="NCR207" s="375"/>
      <c r="NCS207" s="375"/>
      <c r="NCT207" s="375"/>
      <c r="NCU207" s="375"/>
      <c r="NCV207" s="375"/>
      <c r="NCW207" s="375"/>
      <c r="NCX207" s="375"/>
      <c r="NCY207" s="375"/>
      <c r="NCZ207" s="375"/>
      <c r="NDA207" s="375"/>
      <c r="NDB207" s="375"/>
      <c r="NDC207" s="375"/>
      <c r="NDD207" s="375"/>
      <c r="NDE207" s="376"/>
      <c r="NDF207" s="376"/>
      <c r="NDG207" s="376"/>
      <c r="NDH207" s="376"/>
      <c r="NDI207" s="376"/>
      <c r="NDJ207" s="376"/>
      <c r="NDK207" s="376"/>
      <c r="NDL207" s="376"/>
      <c r="NDM207" s="376"/>
      <c r="NDN207" s="376"/>
      <c r="NDO207" s="376"/>
      <c r="NDP207" s="376"/>
      <c r="NDQ207" s="376"/>
      <c r="NDR207" s="376"/>
      <c r="NDS207" s="376"/>
      <c r="NDT207" s="376"/>
      <c r="NDU207" s="376"/>
      <c r="NDV207" s="376"/>
      <c r="NDW207" s="376"/>
      <c r="NDX207" s="376"/>
      <c r="NDY207" s="376"/>
      <c r="NDZ207" s="376"/>
      <c r="NEA207" s="376"/>
      <c r="NEB207" s="376"/>
      <c r="NEC207" s="377"/>
      <c r="NED207" s="377"/>
      <c r="NEE207" s="377"/>
      <c r="NEF207" s="377"/>
      <c r="NEG207" s="377"/>
      <c r="NEH207" s="376"/>
      <c r="NEI207" s="376"/>
      <c r="NEJ207" s="377"/>
      <c r="NEK207" s="377"/>
      <c r="NEL207" s="376"/>
      <c r="NEM207" s="376"/>
      <c r="NEN207" s="377"/>
      <c r="NEO207" s="377"/>
      <c r="NEP207" s="376"/>
      <c r="NEQ207" s="376"/>
      <c r="NER207" s="376"/>
      <c r="NES207" s="376"/>
      <c r="NET207" s="376"/>
      <c r="NEU207" s="376"/>
      <c r="NEV207" s="376"/>
      <c r="NEW207" s="377"/>
      <c r="NEX207" s="377"/>
      <c r="NEY207" s="376"/>
      <c r="NEZ207" s="376"/>
      <c r="NFA207" s="377"/>
      <c r="NFB207" s="377"/>
      <c r="NFC207" s="376"/>
      <c r="NFD207" s="376"/>
      <c r="NFE207" s="376"/>
      <c r="NFF207" s="376"/>
      <c r="NFG207" s="376"/>
      <c r="NFH207" s="370"/>
      <c r="NFI207" s="396"/>
      <c r="NFJ207" s="376"/>
      <c r="NFK207" s="376"/>
      <c r="NFL207" s="376"/>
      <c r="NFM207" s="376"/>
      <c r="NFN207" s="376"/>
      <c r="NFO207" s="376"/>
      <c r="NFP207" s="376"/>
      <c r="NFQ207" s="375"/>
      <c r="NFR207" s="375"/>
      <c r="NFS207" s="375"/>
      <c r="NFT207" s="375"/>
      <c r="NFU207" s="375"/>
      <c r="NFV207" s="375"/>
      <c r="NFW207" s="375"/>
      <c r="NFX207" s="375"/>
      <c r="NFY207" s="375"/>
      <c r="NFZ207" s="375"/>
      <c r="NGA207" s="375"/>
      <c r="NGB207" s="375"/>
      <c r="NGC207" s="375"/>
      <c r="NGD207" s="375"/>
      <c r="NGE207" s="375"/>
      <c r="NGF207" s="375"/>
      <c r="NGG207" s="375"/>
      <c r="NGH207" s="375"/>
      <c r="NGI207" s="375"/>
      <c r="NGJ207" s="375"/>
      <c r="NGK207" s="375"/>
      <c r="NGL207" s="375"/>
      <c r="NGM207" s="375"/>
      <c r="NGN207" s="375"/>
      <c r="NGO207" s="375"/>
      <c r="NGP207" s="375"/>
      <c r="NGQ207" s="375"/>
      <c r="NGR207" s="375"/>
      <c r="NGS207" s="375"/>
      <c r="NGT207" s="375"/>
      <c r="NGU207" s="375"/>
      <c r="NGV207" s="375"/>
      <c r="NGW207" s="375"/>
      <c r="NGX207" s="375"/>
      <c r="NGY207" s="375"/>
      <c r="NGZ207" s="375"/>
      <c r="NHA207" s="375"/>
      <c r="NHB207" s="375"/>
      <c r="NHC207" s="375"/>
      <c r="NHD207" s="375"/>
      <c r="NHE207" s="375"/>
      <c r="NHF207" s="375"/>
      <c r="NHG207" s="375"/>
      <c r="NHH207" s="375"/>
      <c r="NHI207" s="376"/>
      <c r="NHJ207" s="376"/>
      <c r="NHK207" s="376"/>
      <c r="NHL207" s="376"/>
      <c r="NHM207" s="376"/>
      <c r="NHN207" s="376"/>
      <c r="NHO207" s="376"/>
      <c r="NHP207" s="376"/>
      <c r="NHQ207" s="376"/>
      <c r="NHR207" s="376"/>
      <c r="NHS207" s="376"/>
      <c r="NHT207" s="376"/>
      <c r="NHU207" s="376"/>
      <c r="NHV207" s="376"/>
      <c r="NHW207" s="376"/>
      <c r="NHX207" s="376"/>
      <c r="NHY207" s="376"/>
      <c r="NHZ207" s="376"/>
      <c r="NIA207" s="376"/>
      <c r="NIB207" s="376"/>
      <c r="NIC207" s="376"/>
      <c r="NID207" s="376"/>
      <c r="NIE207" s="376"/>
      <c r="NIF207" s="376"/>
      <c r="NIG207" s="377"/>
      <c r="NIH207" s="377"/>
      <c r="NII207" s="377"/>
      <c r="NIJ207" s="377"/>
      <c r="NIK207" s="377"/>
      <c r="NIL207" s="376"/>
      <c r="NIM207" s="376"/>
      <c r="NIN207" s="377"/>
      <c r="NIO207" s="377"/>
      <c r="NIP207" s="376"/>
      <c r="NIQ207" s="376"/>
      <c r="NIR207" s="377"/>
      <c r="NIS207" s="377"/>
      <c r="NIT207" s="376"/>
      <c r="NIU207" s="376"/>
      <c r="NIV207" s="376"/>
      <c r="NIW207" s="376"/>
      <c r="NIX207" s="376"/>
      <c r="NIY207" s="376"/>
      <c r="NIZ207" s="376"/>
      <c r="NJA207" s="377"/>
      <c r="NJB207" s="377"/>
      <c r="NJC207" s="376"/>
      <c r="NJD207" s="376"/>
      <c r="NJE207" s="377"/>
      <c r="NJF207" s="377"/>
      <c r="NJG207" s="376"/>
      <c r="NJH207" s="376"/>
      <c r="NJI207" s="376"/>
      <c r="NJJ207" s="376"/>
      <c r="NJK207" s="376"/>
      <c r="NJL207" s="370"/>
      <c r="NJM207" s="396"/>
      <c r="NJN207" s="376"/>
      <c r="NJO207" s="376"/>
      <c r="NJP207" s="376"/>
      <c r="NJQ207" s="376"/>
      <c r="NJR207" s="376"/>
      <c r="NJS207" s="376"/>
      <c r="NJT207" s="376"/>
      <c r="NJU207" s="375"/>
      <c r="NJV207" s="375"/>
      <c r="NJW207" s="375"/>
      <c r="NJX207" s="375"/>
      <c r="NJY207" s="375"/>
      <c r="NJZ207" s="375"/>
      <c r="NKA207" s="375"/>
      <c r="NKB207" s="375"/>
      <c r="NKC207" s="375"/>
      <c r="NKD207" s="375"/>
      <c r="NKE207" s="375"/>
      <c r="NKF207" s="375"/>
      <c r="NKG207" s="375"/>
      <c r="NKH207" s="375"/>
      <c r="NKI207" s="375"/>
      <c r="NKJ207" s="375"/>
      <c r="NKK207" s="375"/>
      <c r="NKL207" s="375"/>
      <c r="NKM207" s="375"/>
      <c r="NKN207" s="375"/>
      <c r="NKO207" s="375"/>
      <c r="NKP207" s="375"/>
      <c r="NKQ207" s="375"/>
      <c r="NKR207" s="375"/>
      <c r="NKS207" s="375"/>
      <c r="NKT207" s="375"/>
      <c r="NKU207" s="375"/>
      <c r="NKV207" s="375"/>
      <c r="NKW207" s="375"/>
      <c r="NKX207" s="375"/>
      <c r="NKY207" s="375"/>
      <c r="NKZ207" s="375"/>
      <c r="NLA207" s="375"/>
      <c r="NLB207" s="375"/>
      <c r="NLC207" s="375"/>
      <c r="NLD207" s="375"/>
      <c r="NLE207" s="375"/>
      <c r="NLF207" s="375"/>
      <c r="NLG207" s="375"/>
      <c r="NLH207" s="375"/>
      <c r="NLI207" s="375"/>
      <c r="NLJ207" s="375"/>
      <c r="NLK207" s="375"/>
      <c r="NLL207" s="375"/>
      <c r="NLM207" s="376"/>
      <c r="NLN207" s="376"/>
      <c r="NLO207" s="376"/>
      <c r="NLP207" s="376"/>
      <c r="NLQ207" s="376"/>
      <c r="NLR207" s="376"/>
      <c r="NLS207" s="376"/>
      <c r="NLT207" s="376"/>
      <c r="NLU207" s="376"/>
      <c r="NLV207" s="376"/>
      <c r="NLW207" s="376"/>
      <c r="NLX207" s="376"/>
      <c r="NLY207" s="376"/>
      <c r="NLZ207" s="376"/>
      <c r="NMA207" s="376"/>
      <c r="NMB207" s="376"/>
      <c r="NMC207" s="376"/>
      <c r="NMD207" s="376"/>
      <c r="NME207" s="376"/>
      <c r="NMF207" s="376"/>
      <c r="NMG207" s="376"/>
      <c r="NMH207" s="376"/>
      <c r="NMI207" s="376"/>
      <c r="NMJ207" s="376"/>
      <c r="NMK207" s="377"/>
      <c r="NML207" s="377"/>
      <c r="NMM207" s="377"/>
      <c r="NMN207" s="377"/>
      <c r="NMO207" s="377"/>
      <c r="NMP207" s="376"/>
      <c r="NMQ207" s="376"/>
      <c r="NMR207" s="377"/>
      <c r="NMS207" s="377"/>
      <c r="NMT207" s="376"/>
      <c r="NMU207" s="376"/>
      <c r="NMV207" s="377"/>
      <c r="NMW207" s="377"/>
      <c r="NMX207" s="376"/>
      <c r="NMY207" s="376"/>
      <c r="NMZ207" s="376"/>
      <c r="NNA207" s="376"/>
      <c r="NNB207" s="376"/>
      <c r="NNC207" s="376"/>
      <c r="NND207" s="376"/>
      <c r="NNE207" s="377"/>
      <c r="NNF207" s="377"/>
      <c r="NNG207" s="376"/>
      <c r="NNH207" s="376"/>
      <c r="NNI207" s="377"/>
      <c r="NNJ207" s="377"/>
      <c r="NNK207" s="376"/>
      <c r="NNL207" s="376"/>
      <c r="NNM207" s="376"/>
      <c r="NNN207" s="376"/>
      <c r="NNO207" s="376"/>
      <c r="NNP207" s="370"/>
      <c r="NNQ207" s="396"/>
      <c r="NNR207" s="376"/>
      <c r="NNS207" s="376"/>
      <c r="NNT207" s="376"/>
      <c r="NNU207" s="376"/>
      <c r="NNV207" s="376"/>
      <c r="NNW207" s="376"/>
      <c r="NNX207" s="376"/>
      <c r="NNY207" s="375"/>
      <c r="NNZ207" s="375"/>
      <c r="NOA207" s="375"/>
      <c r="NOB207" s="375"/>
      <c r="NOC207" s="375"/>
      <c r="NOD207" s="375"/>
      <c r="NOE207" s="375"/>
      <c r="NOF207" s="375"/>
      <c r="NOG207" s="375"/>
      <c r="NOH207" s="375"/>
      <c r="NOI207" s="375"/>
      <c r="NOJ207" s="375"/>
      <c r="NOK207" s="375"/>
      <c r="NOL207" s="375"/>
      <c r="NOM207" s="375"/>
      <c r="NON207" s="375"/>
      <c r="NOO207" s="375"/>
      <c r="NOP207" s="375"/>
      <c r="NOQ207" s="375"/>
      <c r="NOR207" s="375"/>
      <c r="NOS207" s="375"/>
      <c r="NOT207" s="375"/>
      <c r="NOU207" s="375"/>
      <c r="NOV207" s="375"/>
      <c r="NOW207" s="375"/>
      <c r="NOX207" s="375"/>
      <c r="NOY207" s="375"/>
      <c r="NOZ207" s="375"/>
      <c r="NPA207" s="375"/>
      <c r="NPB207" s="375"/>
      <c r="NPC207" s="375"/>
      <c r="NPD207" s="375"/>
      <c r="NPE207" s="375"/>
      <c r="NPF207" s="375"/>
      <c r="NPG207" s="375"/>
      <c r="NPH207" s="375"/>
      <c r="NPI207" s="375"/>
      <c r="NPJ207" s="375"/>
      <c r="NPK207" s="375"/>
      <c r="NPL207" s="375"/>
      <c r="NPM207" s="375"/>
      <c r="NPN207" s="375"/>
      <c r="NPO207" s="375"/>
      <c r="NPP207" s="375"/>
      <c r="NPQ207" s="376"/>
      <c r="NPR207" s="376"/>
      <c r="NPS207" s="376"/>
      <c r="NPT207" s="376"/>
      <c r="NPU207" s="376"/>
      <c r="NPV207" s="376"/>
      <c r="NPW207" s="376"/>
      <c r="NPX207" s="376"/>
      <c r="NPY207" s="376"/>
      <c r="NPZ207" s="376"/>
      <c r="NQA207" s="376"/>
      <c r="NQB207" s="376"/>
      <c r="NQC207" s="376"/>
      <c r="NQD207" s="376"/>
      <c r="NQE207" s="376"/>
      <c r="NQF207" s="376"/>
      <c r="NQG207" s="376"/>
      <c r="NQH207" s="376"/>
      <c r="NQI207" s="376"/>
      <c r="NQJ207" s="376"/>
      <c r="NQK207" s="376"/>
      <c r="NQL207" s="376"/>
      <c r="NQM207" s="376"/>
      <c r="NQN207" s="376"/>
      <c r="NQO207" s="377"/>
      <c r="NQP207" s="377"/>
      <c r="NQQ207" s="377"/>
      <c r="NQR207" s="377"/>
      <c r="NQS207" s="377"/>
      <c r="NQT207" s="376"/>
      <c r="NQU207" s="376"/>
      <c r="NQV207" s="377"/>
      <c r="NQW207" s="377"/>
      <c r="NQX207" s="376"/>
      <c r="NQY207" s="376"/>
      <c r="NQZ207" s="377"/>
      <c r="NRA207" s="377"/>
      <c r="NRB207" s="376"/>
      <c r="NRC207" s="376"/>
      <c r="NRD207" s="376"/>
      <c r="NRE207" s="376"/>
      <c r="NRF207" s="376"/>
      <c r="NRG207" s="376"/>
      <c r="NRH207" s="376"/>
      <c r="NRI207" s="377"/>
      <c r="NRJ207" s="377"/>
      <c r="NRK207" s="376"/>
      <c r="NRL207" s="376"/>
      <c r="NRM207" s="377"/>
      <c r="NRN207" s="377"/>
      <c r="NRO207" s="376"/>
      <c r="NRP207" s="376"/>
      <c r="NRQ207" s="376"/>
      <c r="NRR207" s="376"/>
      <c r="NRS207" s="376"/>
      <c r="NRT207" s="370"/>
      <c r="NRU207" s="396"/>
      <c r="NRV207" s="376"/>
      <c r="NRW207" s="376"/>
      <c r="NRX207" s="376"/>
      <c r="NRY207" s="376"/>
      <c r="NRZ207" s="376"/>
      <c r="NSA207" s="376"/>
      <c r="NSB207" s="376"/>
      <c r="NSC207" s="375"/>
      <c r="NSD207" s="375"/>
      <c r="NSE207" s="375"/>
      <c r="NSF207" s="375"/>
      <c r="NSG207" s="375"/>
      <c r="NSH207" s="375"/>
      <c r="NSI207" s="375"/>
      <c r="NSJ207" s="375"/>
      <c r="NSK207" s="375"/>
      <c r="NSL207" s="375"/>
      <c r="NSM207" s="375"/>
      <c r="NSN207" s="375"/>
      <c r="NSO207" s="375"/>
      <c r="NSP207" s="375"/>
      <c r="NSQ207" s="375"/>
      <c r="NSR207" s="375"/>
      <c r="NSS207" s="375"/>
      <c r="NST207" s="375"/>
      <c r="NSU207" s="375"/>
      <c r="NSV207" s="375"/>
      <c r="NSW207" s="375"/>
      <c r="NSX207" s="375"/>
      <c r="NSY207" s="375"/>
      <c r="NSZ207" s="375"/>
      <c r="NTA207" s="375"/>
      <c r="NTB207" s="375"/>
      <c r="NTC207" s="375"/>
      <c r="NTD207" s="375"/>
      <c r="NTE207" s="375"/>
      <c r="NTF207" s="375"/>
      <c r="NTG207" s="375"/>
      <c r="NTH207" s="375"/>
      <c r="NTI207" s="375"/>
      <c r="NTJ207" s="375"/>
      <c r="NTK207" s="375"/>
      <c r="NTL207" s="375"/>
      <c r="NTM207" s="375"/>
      <c r="NTN207" s="375"/>
      <c r="NTO207" s="375"/>
      <c r="NTP207" s="375"/>
      <c r="NTQ207" s="375"/>
      <c r="NTR207" s="375"/>
      <c r="NTS207" s="375"/>
      <c r="NTT207" s="375"/>
      <c r="NTU207" s="376"/>
      <c r="NTV207" s="376"/>
      <c r="NTW207" s="376"/>
      <c r="NTX207" s="376"/>
      <c r="NTY207" s="376"/>
      <c r="NTZ207" s="376"/>
      <c r="NUA207" s="376"/>
      <c r="NUB207" s="376"/>
      <c r="NUC207" s="376"/>
      <c r="NUD207" s="376"/>
      <c r="NUE207" s="376"/>
      <c r="NUF207" s="376"/>
      <c r="NUG207" s="376"/>
      <c r="NUH207" s="376"/>
      <c r="NUI207" s="376"/>
      <c r="NUJ207" s="376"/>
      <c r="NUK207" s="376"/>
      <c r="NUL207" s="376"/>
      <c r="NUM207" s="376"/>
      <c r="NUN207" s="376"/>
      <c r="NUO207" s="376"/>
      <c r="NUP207" s="376"/>
      <c r="NUQ207" s="376"/>
      <c r="NUR207" s="376"/>
      <c r="NUS207" s="377"/>
      <c r="NUT207" s="377"/>
      <c r="NUU207" s="377"/>
      <c r="NUV207" s="377"/>
      <c r="NUW207" s="377"/>
      <c r="NUX207" s="376"/>
      <c r="NUY207" s="376"/>
      <c r="NUZ207" s="377"/>
      <c r="NVA207" s="377"/>
      <c r="NVB207" s="376"/>
      <c r="NVC207" s="376"/>
      <c r="NVD207" s="377"/>
      <c r="NVE207" s="377"/>
      <c r="NVF207" s="376"/>
      <c r="NVG207" s="376"/>
      <c r="NVH207" s="376"/>
      <c r="NVI207" s="376"/>
      <c r="NVJ207" s="376"/>
      <c r="NVK207" s="376"/>
      <c r="NVL207" s="376"/>
      <c r="NVM207" s="377"/>
      <c r="NVN207" s="377"/>
      <c r="NVO207" s="376"/>
      <c r="NVP207" s="376"/>
      <c r="NVQ207" s="377"/>
      <c r="NVR207" s="377"/>
      <c r="NVS207" s="376"/>
      <c r="NVT207" s="376"/>
      <c r="NVU207" s="376"/>
      <c r="NVV207" s="376"/>
      <c r="NVW207" s="376"/>
      <c r="NVX207" s="370"/>
      <c r="NVY207" s="396"/>
      <c r="NVZ207" s="376"/>
      <c r="NWA207" s="376"/>
      <c r="NWB207" s="376"/>
      <c r="NWC207" s="376"/>
      <c r="NWD207" s="376"/>
      <c r="NWE207" s="376"/>
      <c r="NWF207" s="376"/>
      <c r="NWG207" s="375"/>
      <c r="NWH207" s="375"/>
      <c r="NWI207" s="375"/>
      <c r="NWJ207" s="375"/>
      <c r="NWK207" s="375"/>
      <c r="NWL207" s="375"/>
      <c r="NWM207" s="375"/>
      <c r="NWN207" s="375"/>
      <c r="NWO207" s="375"/>
      <c r="NWP207" s="375"/>
      <c r="NWQ207" s="375"/>
      <c r="NWR207" s="375"/>
      <c r="NWS207" s="375"/>
      <c r="NWT207" s="375"/>
      <c r="NWU207" s="375"/>
      <c r="NWV207" s="375"/>
      <c r="NWW207" s="375"/>
      <c r="NWX207" s="375"/>
      <c r="NWY207" s="375"/>
      <c r="NWZ207" s="375"/>
      <c r="NXA207" s="375"/>
      <c r="NXB207" s="375"/>
      <c r="NXC207" s="375"/>
      <c r="NXD207" s="375"/>
      <c r="NXE207" s="375"/>
      <c r="NXF207" s="375"/>
      <c r="NXG207" s="375"/>
      <c r="NXH207" s="375"/>
      <c r="NXI207" s="375"/>
      <c r="NXJ207" s="375"/>
      <c r="NXK207" s="375"/>
      <c r="NXL207" s="375"/>
      <c r="NXM207" s="375"/>
      <c r="NXN207" s="375"/>
      <c r="NXO207" s="375"/>
      <c r="NXP207" s="375"/>
      <c r="NXQ207" s="375"/>
      <c r="NXR207" s="375"/>
      <c r="NXS207" s="375"/>
      <c r="NXT207" s="375"/>
      <c r="NXU207" s="375"/>
      <c r="NXV207" s="375"/>
      <c r="NXW207" s="375"/>
      <c r="NXX207" s="375"/>
      <c r="NXY207" s="376"/>
      <c r="NXZ207" s="376"/>
      <c r="NYA207" s="376"/>
      <c r="NYB207" s="376"/>
      <c r="NYC207" s="376"/>
      <c r="NYD207" s="376"/>
      <c r="NYE207" s="376"/>
      <c r="NYF207" s="376"/>
      <c r="NYG207" s="376"/>
      <c r="NYH207" s="376"/>
      <c r="NYI207" s="376"/>
      <c r="NYJ207" s="376"/>
      <c r="NYK207" s="376"/>
      <c r="NYL207" s="376"/>
      <c r="NYM207" s="376"/>
      <c r="NYN207" s="376"/>
      <c r="NYO207" s="376"/>
      <c r="NYP207" s="376"/>
      <c r="NYQ207" s="376"/>
      <c r="NYR207" s="376"/>
      <c r="NYS207" s="376"/>
      <c r="NYT207" s="376"/>
      <c r="NYU207" s="376"/>
      <c r="NYV207" s="376"/>
      <c r="NYW207" s="377"/>
      <c r="NYX207" s="377"/>
      <c r="NYY207" s="377"/>
      <c r="NYZ207" s="377"/>
      <c r="NZA207" s="377"/>
      <c r="NZB207" s="376"/>
      <c r="NZC207" s="376"/>
      <c r="NZD207" s="377"/>
      <c r="NZE207" s="377"/>
      <c r="NZF207" s="376"/>
      <c r="NZG207" s="376"/>
      <c r="NZH207" s="377"/>
      <c r="NZI207" s="377"/>
      <c r="NZJ207" s="376"/>
      <c r="NZK207" s="376"/>
      <c r="NZL207" s="376"/>
      <c r="NZM207" s="376"/>
      <c r="NZN207" s="376"/>
      <c r="NZO207" s="376"/>
      <c r="NZP207" s="376"/>
      <c r="NZQ207" s="377"/>
      <c r="NZR207" s="377"/>
      <c r="NZS207" s="376"/>
      <c r="NZT207" s="376"/>
      <c r="NZU207" s="377"/>
      <c r="NZV207" s="377"/>
      <c r="NZW207" s="376"/>
      <c r="NZX207" s="376"/>
      <c r="NZY207" s="376"/>
      <c r="NZZ207" s="376"/>
      <c r="OAA207" s="376"/>
      <c r="OAB207" s="370"/>
      <c r="OAC207" s="396"/>
      <c r="OAD207" s="376"/>
      <c r="OAE207" s="376"/>
      <c r="OAF207" s="376"/>
      <c r="OAG207" s="376"/>
      <c r="OAH207" s="376"/>
      <c r="OAI207" s="376"/>
      <c r="OAJ207" s="376"/>
      <c r="OAK207" s="375"/>
      <c r="OAL207" s="375"/>
      <c r="OAM207" s="375"/>
      <c r="OAN207" s="375"/>
      <c r="OAO207" s="375"/>
      <c r="OAP207" s="375"/>
      <c r="OAQ207" s="375"/>
      <c r="OAR207" s="375"/>
      <c r="OAS207" s="375"/>
      <c r="OAT207" s="375"/>
      <c r="OAU207" s="375"/>
      <c r="OAV207" s="375"/>
      <c r="OAW207" s="375"/>
      <c r="OAX207" s="375"/>
      <c r="OAY207" s="375"/>
      <c r="OAZ207" s="375"/>
      <c r="OBA207" s="375"/>
      <c r="OBB207" s="375"/>
      <c r="OBC207" s="375"/>
      <c r="OBD207" s="375"/>
      <c r="OBE207" s="375"/>
      <c r="OBF207" s="375"/>
      <c r="OBG207" s="375"/>
      <c r="OBH207" s="375"/>
      <c r="OBI207" s="375"/>
      <c r="OBJ207" s="375"/>
      <c r="OBK207" s="375"/>
      <c r="OBL207" s="375"/>
      <c r="OBM207" s="375"/>
      <c r="OBN207" s="375"/>
      <c r="OBO207" s="375"/>
      <c r="OBP207" s="375"/>
      <c r="OBQ207" s="375"/>
      <c r="OBR207" s="375"/>
      <c r="OBS207" s="375"/>
      <c r="OBT207" s="375"/>
      <c r="OBU207" s="375"/>
      <c r="OBV207" s="375"/>
      <c r="OBW207" s="375"/>
      <c r="OBX207" s="375"/>
      <c r="OBY207" s="375"/>
      <c r="OBZ207" s="375"/>
      <c r="OCA207" s="375"/>
      <c r="OCB207" s="375"/>
      <c r="OCC207" s="376"/>
      <c r="OCD207" s="376"/>
      <c r="OCE207" s="376"/>
      <c r="OCF207" s="376"/>
      <c r="OCG207" s="376"/>
      <c r="OCH207" s="376"/>
      <c r="OCI207" s="376"/>
      <c r="OCJ207" s="376"/>
      <c r="OCK207" s="376"/>
      <c r="OCL207" s="376"/>
      <c r="OCM207" s="376"/>
      <c r="OCN207" s="376"/>
      <c r="OCO207" s="376"/>
      <c r="OCP207" s="376"/>
      <c r="OCQ207" s="376"/>
      <c r="OCR207" s="376"/>
      <c r="OCS207" s="376"/>
      <c r="OCT207" s="376"/>
      <c r="OCU207" s="376"/>
      <c r="OCV207" s="376"/>
      <c r="OCW207" s="376"/>
      <c r="OCX207" s="376"/>
      <c r="OCY207" s="376"/>
      <c r="OCZ207" s="376"/>
      <c r="ODA207" s="377"/>
      <c r="ODB207" s="377"/>
      <c r="ODC207" s="377"/>
      <c r="ODD207" s="377"/>
      <c r="ODE207" s="377"/>
      <c r="ODF207" s="376"/>
      <c r="ODG207" s="376"/>
      <c r="ODH207" s="377"/>
      <c r="ODI207" s="377"/>
      <c r="ODJ207" s="376"/>
      <c r="ODK207" s="376"/>
      <c r="ODL207" s="377"/>
      <c r="ODM207" s="377"/>
      <c r="ODN207" s="376"/>
      <c r="ODO207" s="376"/>
      <c r="ODP207" s="376"/>
      <c r="ODQ207" s="376"/>
      <c r="ODR207" s="376"/>
      <c r="ODS207" s="376"/>
      <c r="ODT207" s="376"/>
      <c r="ODU207" s="377"/>
      <c r="ODV207" s="377"/>
      <c r="ODW207" s="376"/>
      <c r="ODX207" s="376"/>
      <c r="ODY207" s="377"/>
      <c r="ODZ207" s="377"/>
      <c r="OEA207" s="376"/>
      <c r="OEB207" s="376"/>
      <c r="OEC207" s="376"/>
      <c r="OED207" s="376"/>
      <c r="OEE207" s="376"/>
      <c r="OEF207" s="370"/>
      <c r="OEG207" s="396"/>
      <c r="OEH207" s="376"/>
      <c r="OEI207" s="376"/>
      <c r="OEJ207" s="376"/>
      <c r="OEK207" s="376"/>
      <c r="OEL207" s="376"/>
      <c r="OEM207" s="376"/>
      <c r="OEN207" s="376"/>
      <c r="OEO207" s="375"/>
      <c r="OEP207" s="375"/>
      <c r="OEQ207" s="375"/>
      <c r="OER207" s="375"/>
      <c r="OES207" s="375"/>
      <c r="OET207" s="375"/>
      <c r="OEU207" s="375"/>
      <c r="OEV207" s="375"/>
      <c r="OEW207" s="375"/>
      <c r="OEX207" s="375"/>
      <c r="OEY207" s="375"/>
      <c r="OEZ207" s="375"/>
      <c r="OFA207" s="375"/>
      <c r="OFB207" s="375"/>
      <c r="OFC207" s="375"/>
      <c r="OFD207" s="375"/>
      <c r="OFE207" s="375"/>
      <c r="OFF207" s="375"/>
      <c r="OFG207" s="375"/>
      <c r="OFH207" s="375"/>
      <c r="OFI207" s="375"/>
      <c r="OFJ207" s="375"/>
      <c r="OFK207" s="375"/>
      <c r="OFL207" s="375"/>
      <c r="OFM207" s="375"/>
      <c r="OFN207" s="375"/>
      <c r="OFO207" s="375"/>
      <c r="OFP207" s="375"/>
      <c r="OFQ207" s="375"/>
      <c r="OFR207" s="375"/>
      <c r="OFS207" s="375"/>
      <c r="OFT207" s="375"/>
      <c r="OFU207" s="375"/>
      <c r="OFV207" s="375"/>
      <c r="OFW207" s="375"/>
      <c r="OFX207" s="375"/>
      <c r="OFY207" s="375"/>
      <c r="OFZ207" s="375"/>
      <c r="OGA207" s="375"/>
      <c r="OGB207" s="375"/>
      <c r="OGC207" s="375"/>
      <c r="OGD207" s="375"/>
      <c r="OGE207" s="375"/>
      <c r="OGF207" s="375"/>
      <c r="OGG207" s="376"/>
      <c r="OGH207" s="376"/>
      <c r="OGI207" s="376"/>
      <c r="OGJ207" s="376"/>
      <c r="OGK207" s="376"/>
      <c r="OGL207" s="376"/>
      <c r="OGM207" s="376"/>
      <c r="OGN207" s="376"/>
      <c r="OGO207" s="376"/>
      <c r="OGP207" s="376"/>
      <c r="OGQ207" s="376"/>
      <c r="OGR207" s="376"/>
      <c r="OGS207" s="376"/>
      <c r="OGT207" s="376"/>
      <c r="OGU207" s="376"/>
      <c r="OGV207" s="376"/>
      <c r="OGW207" s="376"/>
      <c r="OGX207" s="376"/>
      <c r="OGY207" s="376"/>
      <c r="OGZ207" s="376"/>
      <c r="OHA207" s="376"/>
      <c r="OHB207" s="376"/>
      <c r="OHC207" s="376"/>
      <c r="OHD207" s="376"/>
      <c r="OHE207" s="377"/>
      <c r="OHF207" s="377"/>
      <c r="OHG207" s="377"/>
      <c r="OHH207" s="377"/>
      <c r="OHI207" s="377"/>
      <c r="OHJ207" s="376"/>
      <c r="OHK207" s="376"/>
      <c r="OHL207" s="377"/>
      <c r="OHM207" s="377"/>
      <c r="OHN207" s="376"/>
      <c r="OHO207" s="376"/>
      <c r="OHP207" s="377"/>
      <c r="OHQ207" s="377"/>
      <c r="OHR207" s="376"/>
      <c r="OHS207" s="376"/>
      <c r="OHT207" s="376"/>
      <c r="OHU207" s="376"/>
      <c r="OHV207" s="376"/>
      <c r="OHW207" s="376"/>
      <c r="OHX207" s="376"/>
      <c r="OHY207" s="377"/>
      <c r="OHZ207" s="377"/>
      <c r="OIA207" s="376"/>
      <c r="OIB207" s="376"/>
      <c r="OIC207" s="377"/>
      <c r="OID207" s="377"/>
      <c r="OIE207" s="376"/>
      <c r="OIF207" s="376"/>
      <c r="OIG207" s="376"/>
      <c r="OIH207" s="376"/>
      <c r="OII207" s="376"/>
      <c r="OIJ207" s="370"/>
      <c r="OIK207" s="396"/>
      <c r="OIL207" s="376"/>
      <c r="OIM207" s="376"/>
      <c r="OIN207" s="376"/>
      <c r="OIO207" s="376"/>
      <c r="OIP207" s="376"/>
      <c r="OIQ207" s="376"/>
      <c r="OIR207" s="376"/>
      <c r="OIS207" s="375"/>
      <c r="OIT207" s="375"/>
      <c r="OIU207" s="375"/>
      <c r="OIV207" s="375"/>
      <c r="OIW207" s="375"/>
      <c r="OIX207" s="375"/>
      <c r="OIY207" s="375"/>
      <c r="OIZ207" s="375"/>
      <c r="OJA207" s="375"/>
      <c r="OJB207" s="375"/>
      <c r="OJC207" s="375"/>
      <c r="OJD207" s="375"/>
      <c r="OJE207" s="375"/>
      <c r="OJF207" s="375"/>
      <c r="OJG207" s="375"/>
      <c r="OJH207" s="375"/>
      <c r="OJI207" s="375"/>
      <c r="OJJ207" s="375"/>
      <c r="OJK207" s="375"/>
      <c r="OJL207" s="375"/>
      <c r="OJM207" s="375"/>
      <c r="OJN207" s="375"/>
      <c r="OJO207" s="375"/>
      <c r="OJP207" s="375"/>
      <c r="OJQ207" s="375"/>
      <c r="OJR207" s="375"/>
      <c r="OJS207" s="375"/>
      <c r="OJT207" s="375"/>
      <c r="OJU207" s="375"/>
      <c r="OJV207" s="375"/>
      <c r="OJW207" s="375"/>
      <c r="OJX207" s="375"/>
      <c r="OJY207" s="375"/>
      <c r="OJZ207" s="375"/>
      <c r="OKA207" s="375"/>
      <c r="OKB207" s="375"/>
      <c r="OKC207" s="375"/>
      <c r="OKD207" s="375"/>
      <c r="OKE207" s="375"/>
      <c r="OKF207" s="375"/>
      <c r="OKG207" s="375"/>
      <c r="OKH207" s="375"/>
      <c r="OKI207" s="375"/>
      <c r="OKJ207" s="375"/>
      <c r="OKK207" s="376"/>
      <c r="OKL207" s="376"/>
      <c r="OKM207" s="376"/>
      <c r="OKN207" s="376"/>
      <c r="OKO207" s="376"/>
      <c r="OKP207" s="376"/>
      <c r="OKQ207" s="376"/>
      <c r="OKR207" s="376"/>
      <c r="OKS207" s="376"/>
      <c r="OKT207" s="376"/>
      <c r="OKU207" s="376"/>
      <c r="OKV207" s="376"/>
      <c r="OKW207" s="376"/>
      <c r="OKX207" s="376"/>
      <c r="OKY207" s="376"/>
      <c r="OKZ207" s="376"/>
      <c r="OLA207" s="376"/>
      <c r="OLB207" s="376"/>
      <c r="OLC207" s="376"/>
      <c r="OLD207" s="376"/>
      <c r="OLE207" s="376"/>
      <c r="OLF207" s="376"/>
      <c r="OLG207" s="376"/>
      <c r="OLH207" s="376"/>
      <c r="OLI207" s="377"/>
      <c r="OLJ207" s="377"/>
      <c r="OLK207" s="377"/>
      <c r="OLL207" s="377"/>
      <c r="OLM207" s="377"/>
      <c r="OLN207" s="376"/>
      <c r="OLO207" s="376"/>
      <c r="OLP207" s="377"/>
      <c r="OLQ207" s="377"/>
      <c r="OLR207" s="376"/>
      <c r="OLS207" s="376"/>
      <c r="OLT207" s="377"/>
      <c r="OLU207" s="377"/>
      <c r="OLV207" s="376"/>
      <c r="OLW207" s="376"/>
      <c r="OLX207" s="376"/>
      <c r="OLY207" s="376"/>
      <c r="OLZ207" s="376"/>
      <c r="OMA207" s="376"/>
      <c r="OMB207" s="376"/>
      <c r="OMC207" s="377"/>
      <c r="OMD207" s="377"/>
      <c r="OME207" s="376"/>
      <c r="OMF207" s="376"/>
      <c r="OMG207" s="377"/>
      <c r="OMH207" s="377"/>
      <c r="OMI207" s="376"/>
      <c r="OMJ207" s="376"/>
      <c r="OMK207" s="376"/>
      <c r="OML207" s="376"/>
      <c r="OMM207" s="376"/>
      <c r="OMN207" s="370"/>
      <c r="OMO207" s="396"/>
      <c r="OMP207" s="376"/>
      <c r="OMQ207" s="376"/>
      <c r="OMR207" s="376"/>
      <c r="OMS207" s="376"/>
      <c r="OMT207" s="376"/>
      <c r="OMU207" s="376"/>
      <c r="OMV207" s="376"/>
      <c r="OMW207" s="375"/>
      <c r="OMX207" s="375"/>
      <c r="OMY207" s="375"/>
      <c r="OMZ207" s="375"/>
      <c r="ONA207" s="375"/>
      <c r="ONB207" s="375"/>
      <c r="ONC207" s="375"/>
      <c r="OND207" s="375"/>
      <c r="ONE207" s="375"/>
      <c r="ONF207" s="375"/>
      <c r="ONG207" s="375"/>
      <c r="ONH207" s="375"/>
      <c r="ONI207" s="375"/>
      <c r="ONJ207" s="375"/>
      <c r="ONK207" s="375"/>
      <c r="ONL207" s="375"/>
      <c r="ONM207" s="375"/>
      <c r="ONN207" s="375"/>
      <c r="ONO207" s="375"/>
      <c r="ONP207" s="375"/>
      <c r="ONQ207" s="375"/>
      <c r="ONR207" s="375"/>
      <c r="ONS207" s="375"/>
      <c r="ONT207" s="375"/>
      <c r="ONU207" s="375"/>
      <c r="ONV207" s="375"/>
      <c r="ONW207" s="375"/>
      <c r="ONX207" s="375"/>
      <c r="ONY207" s="375"/>
      <c r="ONZ207" s="375"/>
      <c r="OOA207" s="375"/>
      <c r="OOB207" s="375"/>
      <c r="OOC207" s="375"/>
      <c r="OOD207" s="375"/>
      <c r="OOE207" s="375"/>
      <c r="OOF207" s="375"/>
      <c r="OOG207" s="375"/>
      <c r="OOH207" s="375"/>
      <c r="OOI207" s="375"/>
      <c r="OOJ207" s="375"/>
      <c r="OOK207" s="375"/>
      <c r="OOL207" s="375"/>
      <c r="OOM207" s="375"/>
      <c r="OON207" s="375"/>
      <c r="OOO207" s="376"/>
      <c r="OOP207" s="376"/>
      <c r="OOQ207" s="376"/>
      <c r="OOR207" s="376"/>
      <c r="OOS207" s="376"/>
      <c r="OOT207" s="376"/>
      <c r="OOU207" s="376"/>
      <c r="OOV207" s="376"/>
      <c r="OOW207" s="376"/>
      <c r="OOX207" s="376"/>
      <c r="OOY207" s="376"/>
      <c r="OOZ207" s="376"/>
      <c r="OPA207" s="376"/>
      <c r="OPB207" s="376"/>
      <c r="OPC207" s="376"/>
      <c r="OPD207" s="376"/>
      <c r="OPE207" s="376"/>
      <c r="OPF207" s="376"/>
      <c r="OPG207" s="376"/>
      <c r="OPH207" s="376"/>
      <c r="OPI207" s="376"/>
      <c r="OPJ207" s="376"/>
      <c r="OPK207" s="376"/>
      <c r="OPL207" s="376"/>
      <c r="OPM207" s="377"/>
      <c r="OPN207" s="377"/>
      <c r="OPO207" s="377"/>
      <c r="OPP207" s="377"/>
      <c r="OPQ207" s="377"/>
      <c r="OPR207" s="376"/>
      <c r="OPS207" s="376"/>
      <c r="OPT207" s="377"/>
      <c r="OPU207" s="377"/>
      <c r="OPV207" s="376"/>
      <c r="OPW207" s="376"/>
      <c r="OPX207" s="377"/>
      <c r="OPY207" s="377"/>
      <c r="OPZ207" s="376"/>
      <c r="OQA207" s="376"/>
      <c r="OQB207" s="376"/>
      <c r="OQC207" s="376"/>
      <c r="OQD207" s="376"/>
      <c r="OQE207" s="376"/>
      <c r="OQF207" s="376"/>
      <c r="OQG207" s="377"/>
      <c r="OQH207" s="377"/>
      <c r="OQI207" s="376"/>
      <c r="OQJ207" s="376"/>
      <c r="OQK207" s="377"/>
      <c r="OQL207" s="377"/>
      <c r="OQM207" s="376"/>
      <c r="OQN207" s="376"/>
      <c r="OQO207" s="376"/>
      <c r="OQP207" s="376"/>
      <c r="OQQ207" s="376"/>
      <c r="OQR207" s="370"/>
      <c r="OQS207" s="396"/>
      <c r="OQT207" s="376"/>
      <c r="OQU207" s="376"/>
      <c r="OQV207" s="376"/>
      <c r="OQW207" s="376"/>
      <c r="OQX207" s="376"/>
      <c r="OQY207" s="376"/>
      <c r="OQZ207" s="376"/>
      <c r="ORA207" s="375"/>
      <c r="ORB207" s="375"/>
      <c r="ORC207" s="375"/>
      <c r="ORD207" s="375"/>
      <c r="ORE207" s="375"/>
      <c r="ORF207" s="375"/>
      <c r="ORG207" s="375"/>
      <c r="ORH207" s="375"/>
      <c r="ORI207" s="375"/>
      <c r="ORJ207" s="375"/>
      <c r="ORK207" s="375"/>
      <c r="ORL207" s="375"/>
      <c r="ORM207" s="375"/>
      <c r="ORN207" s="375"/>
      <c r="ORO207" s="375"/>
      <c r="ORP207" s="375"/>
      <c r="ORQ207" s="375"/>
      <c r="ORR207" s="375"/>
      <c r="ORS207" s="375"/>
      <c r="ORT207" s="375"/>
      <c r="ORU207" s="375"/>
      <c r="ORV207" s="375"/>
      <c r="ORW207" s="375"/>
      <c r="ORX207" s="375"/>
      <c r="ORY207" s="375"/>
      <c r="ORZ207" s="375"/>
      <c r="OSA207" s="375"/>
      <c r="OSB207" s="375"/>
      <c r="OSC207" s="375"/>
      <c r="OSD207" s="375"/>
      <c r="OSE207" s="375"/>
      <c r="OSF207" s="375"/>
      <c r="OSG207" s="375"/>
      <c r="OSH207" s="375"/>
      <c r="OSI207" s="375"/>
      <c r="OSJ207" s="375"/>
      <c r="OSK207" s="375"/>
      <c r="OSL207" s="375"/>
      <c r="OSM207" s="375"/>
      <c r="OSN207" s="375"/>
      <c r="OSO207" s="375"/>
      <c r="OSP207" s="375"/>
      <c r="OSQ207" s="375"/>
      <c r="OSR207" s="375"/>
      <c r="OSS207" s="376"/>
      <c r="OST207" s="376"/>
      <c r="OSU207" s="376"/>
      <c r="OSV207" s="376"/>
      <c r="OSW207" s="376"/>
      <c r="OSX207" s="376"/>
      <c r="OSY207" s="376"/>
      <c r="OSZ207" s="376"/>
      <c r="OTA207" s="376"/>
      <c r="OTB207" s="376"/>
      <c r="OTC207" s="376"/>
      <c r="OTD207" s="376"/>
      <c r="OTE207" s="376"/>
      <c r="OTF207" s="376"/>
      <c r="OTG207" s="376"/>
      <c r="OTH207" s="376"/>
      <c r="OTI207" s="376"/>
      <c r="OTJ207" s="376"/>
      <c r="OTK207" s="376"/>
      <c r="OTL207" s="376"/>
      <c r="OTM207" s="376"/>
      <c r="OTN207" s="376"/>
      <c r="OTO207" s="376"/>
      <c r="OTP207" s="376"/>
      <c r="OTQ207" s="377"/>
      <c r="OTR207" s="377"/>
      <c r="OTS207" s="377"/>
      <c r="OTT207" s="377"/>
      <c r="OTU207" s="377"/>
      <c r="OTV207" s="376"/>
      <c r="OTW207" s="376"/>
      <c r="OTX207" s="377"/>
      <c r="OTY207" s="377"/>
      <c r="OTZ207" s="376"/>
      <c r="OUA207" s="376"/>
      <c r="OUB207" s="377"/>
      <c r="OUC207" s="377"/>
      <c r="OUD207" s="376"/>
      <c r="OUE207" s="376"/>
      <c r="OUF207" s="376"/>
      <c r="OUG207" s="376"/>
      <c r="OUH207" s="376"/>
      <c r="OUI207" s="376"/>
      <c r="OUJ207" s="376"/>
      <c r="OUK207" s="377"/>
      <c r="OUL207" s="377"/>
      <c r="OUM207" s="376"/>
      <c r="OUN207" s="376"/>
      <c r="OUO207" s="377"/>
      <c r="OUP207" s="377"/>
      <c r="OUQ207" s="376"/>
      <c r="OUR207" s="376"/>
      <c r="OUS207" s="376"/>
      <c r="OUT207" s="376"/>
      <c r="OUU207" s="376"/>
      <c r="OUV207" s="370"/>
      <c r="OUW207" s="396"/>
      <c r="OUX207" s="376"/>
      <c r="OUY207" s="376"/>
      <c r="OUZ207" s="376"/>
      <c r="OVA207" s="376"/>
      <c r="OVB207" s="376"/>
      <c r="OVC207" s="376"/>
      <c r="OVD207" s="376"/>
      <c r="OVE207" s="375"/>
      <c r="OVF207" s="375"/>
      <c r="OVG207" s="375"/>
      <c r="OVH207" s="375"/>
      <c r="OVI207" s="375"/>
      <c r="OVJ207" s="375"/>
      <c r="OVK207" s="375"/>
      <c r="OVL207" s="375"/>
      <c r="OVM207" s="375"/>
      <c r="OVN207" s="375"/>
      <c r="OVO207" s="375"/>
      <c r="OVP207" s="375"/>
      <c r="OVQ207" s="375"/>
      <c r="OVR207" s="375"/>
      <c r="OVS207" s="375"/>
      <c r="OVT207" s="375"/>
      <c r="OVU207" s="375"/>
      <c r="OVV207" s="375"/>
      <c r="OVW207" s="375"/>
      <c r="OVX207" s="375"/>
      <c r="OVY207" s="375"/>
      <c r="OVZ207" s="375"/>
      <c r="OWA207" s="375"/>
      <c r="OWB207" s="375"/>
      <c r="OWC207" s="375"/>
      <c r="OWD207" s="375"/>
      <c r="OWE207" s="375"/>
      <c r="OWF207" s="375"/>
      <c r="OWG207" s="375"/>
      <c r="OWH207" s="375"/>
      <c r="OWI207" s="375"/>
      <c r="OWJ207" s="375"/>
      <c r="OWK207" s="375"/>
      <c r="OWL207" s="375"/>
      <c r="OWM207" s="375"/>
      <c r="OWN207" s="375"/>
      <c r="OWO207" s="375"/>
      <c r="OWP207" s="375"/>
      <c r="OWQ207" s="375"/>
      <c r="OWR207" s="375"/>
      <c r="OWS207" s="375"/>
      <c r="OWT207" s="375"/>
      <c r="OWU207" s="375"/>
      <c r="OWV207" s="375"/>
      <c r="OWW207" s="376"/>
      <c r="OWX207" s="376"/>
      <c r="OWY207" s="376"/>
      <c r="OWZ207" s="376"/>
      <c r="OXA207" s="376"/>
      <c r="OXB207" s="376"/>
      <c r="OXC207" s="376"/>
      <c r="OXD207" s="376"/>
      <c r="OXE207" s="376"/>
      <c r="OXF207" s="376"/>
      <c r="OXG207" s="376"/>
      <c r="OXH207" s="376"/>
      <c r="OXI207" s="376"/>
      <c r="OXJ207" s="376"/>
      <c r="OXK207" s="376"/>
      <c r="OXL207" s="376"/>
      <c r="OXM207" s="376"/>
      <c r="OXN207" s="376"/>
      <c r="OXO207" s="376"/>
      <c r="OXP207" s="376"/>
      <c r="OXQ207" s="376"/>
      <c r="OXR207" s="376"/>
      <c r="OXS207" s="376"/>
      <c r="OXT207" s="376"/>
      <c r="OXU207" s="377"/>
      <c r="OXV207" s="377"/>
      <c r="OXW207" s="377"/>
      <c r="OXX207" s="377"/>
      <c r="OXY207" s="377"/>
      <c r="OXZ207" s="376"/>
      <c r="OYA207" s="376"/>
      <c r="OYB207" s="377"/>
      <c r="OYC207" s="377"/>
      <c r="OYD207" s="376"/>
      <c r="OYE207" s="376"/>
      <c r="OYF207" s="377"/>
      <c r="OYG207" s="377"/>
      <c r="OYH207" s="376"/>
      <c r="OYI207" s="376"/>
      <c r="OYJ207" s="376"/>
      <c r="OYK207" s="376"/>
      <c r="OYL207" s="376"/>
      <c r="OYM207" s="376"/>
      <c r="OYN207" s="376"/>
      <c r="OYO207" s="377"/>
      <c r="OYP207" s="377"/>
      <c r="OYQ207" s="376"/>
      <c r="OYR207" s="376"/>
      <c r="OYS207" s="377"/>
      <c r="OYT207" s="377"/>
      <c r="OYU207" s="376"/>
      <c r="OYV207" s="376"/>
      <c r="OYW207" s="376"/>
      <c r="OYX207" s="376"/>
      <c r="OYY207" s="376"/>
      <c r="OYZ207" s="370"/>
      <c r="OZA207" s="396"/>
      <c r="OZB207" s="376"/>
      <c r="OZC207" s="376"/>
      <c r="OZD207" s="376"/>
      <c r="OZE207" s="376"/>
      <c r="OZF207" s="376"/>
      <c r="OZG207" s="376"/>
      <c r="OZH207" s="376"/>
      <c r="OZI207" s="375"/>
      <c r="OZJ207" s="375"/>
      <c r="OZK207" s="375"/>
      <c r="OZL207" s="375"/>
      <c r="OZM207" s="375"/>
      <c r="OZN207" s="375"/>
      <c r="OZO207" s="375"/>
      <c r="OZP207" s="375"/>
      <c r="OZQ207" s="375"/>
      <c r="OZR207" s="375"/>
      <c r="OZS207" s="375"/>
      <c r="OZT207" s="375"/>
      <c r="OZU207" s="375"/>
      <c r="OZV207" s="375"/>
      <c r="OZW207" s="375"/>
      <c r="OZX207" s="375"/>
      <c r="OZY207" s="375"/>
      <c r="OZZ207" s="375"/>
      <c r="PAA207" s="375"/>
      <c r="PAB207" s="375"/>
      <c r="PAC207" s="375"/>
      <c r="PAD207" s="375"/>
      <c r="PAE207" s="375"/>
      <c r="PAF207" s="375"/>
      <c r="PAG207" s="375"/>
      <c r="PAH207" s="375"/>
      <c r="PAI207" s="375"/>
      <c r="PAJ207" s="375"/>
      <c r="PAK207" s="375"/>
      <c r="PAL207" s="375"/>
      <c r="PAM207" s="375"/>
      <c r="PAN207" s="375"/>
      <c r="PAO207" s="375"/>
      <c r="PAP207" s="375"/>
      <c r="PAQ207" s="375"/>
      <c r="PAR207" s="375"/>
      <c r="PAS207" s="375"/>
      <c r="PAT207" s="375"/>
      <c r="PAU207" s="375"/>
      <c r="PAV207" s="375"/>
      <c r="PAW207" s="375"/>
      <c r="PAX207" s="375"/>
      <c r="PAY207" s="375"/>
      <c r="PAZ207" s="375"/>
      <c r="PBA207" s="376"/>
      <c r="PBB207" s="376"/>
      <c r="PBC207" s="376"/>
      <c r="PBD207" s="376"/>
      <c r="PBE207" s="376"/>
      <c r="PBF207" s="376"/>
      <c r="PBG207" s="376"/>
      <c r="PBH207" s="376"/>
      <c r="PBI207" s="376"/>
      <c r="PBJ207" s="376"/>
      <c r="PBK207" s="376"/>
      <c r="PBL207" s="376"/>
      <c r="PBM207" s="376"/>
      <c r="PBN207" s="376"/>
      <c r="PBO207" s="376"/>
      <c r="PBP207" s="376"/>
      <c r="PBQ207" s="376"/>
      <c r="PBR207" s="376"/>
      <c r="PBS207" s="376"/>
      <c r="PBT207" s="376"/>
      <c r="PBU207" s="376"/>
      <c r="PBV207" s="376"/>
      <c r="PBW207" s="376"/>
      <c r="PBX207" s="376"/>
      <c r="PBY207" s="377"/>
      <c r="PBZ207" s="377"/>
      <c r="PCA207" s="377"/>
      <c r="PCB207" s="377"/>
      <c r="PCC207" s="377"/>
      <c r="PCD207" s="376"/>
      <c r="PCE207" s="376"/>
      <c r="PCF207" s="377"/>
      <c r="PCG207" s="377"/>
      <c r="PCH207" s="376"/>
      <c r="PCI207" s="376"/>
      <c r="PCJ207" s="377"/>
      <c r="PCK207" s="377"/>
      <c r="PCL207" s="376"/>
      <c r="PCM207" s="376"/>
      <c r="PCN207" s="376"/>
      <c r="PCO207" s="376"/>
      <c r="PCP207" s="376"/>
      <c r="PCQ207" s="376"/>
      <c r="PCR207" s="376"/>
      <c r="PCS207" s="377"/>
      <c r="PCT207" s="377"/>
      <c r="PCU207" s="376"/>
      <c r="PCV207" s="376"/>
      <c r="PCW207" s="377"/>
      <c r="PCX207" s="377"/>
      <c r="PCY207" s="376"/>
      <c r="PCZ207" s="376"/>
      <c r="PDA207" s="376"/>
      <c r="PDB207" s="376"/>
      <c r="PDC207" s="376"/>
      <c r="PDD207" s="370"/>
      <c r="PDE207" s="396"/>
      <c r="PDF207" s="376"/>
      <c r="PDG207" s="376"/>
      <c r="PDH207" s="376"/>
      <c r="PDI207" s="376"/>
      <c r="PDJ207" s="376"/>
      <c r="PDK207" s="376"/>
      <c r="PDL207" s="376"/>
      <c r="PDM207" s="375"/>
      <c r="PDN207" s="375"/>
      <c r="PDO207" s="375"/>
      <c r="PDP207" s="375"/>
      <c r="PDQ207" s="375"/>
      <c r="PDR207" s="375"/>
      <c r="PDS207" s="375"/>
      <c r="PDT207" s="375"/>
      <c r="PDU207" s="375"/>
      <c r="PDV207" s="375"/>
      <c r="PDW207" s="375"/>
      <c r="PDX207" s="375"/>
      <c r="PDY207" s="375"/>
      <c r="PDZ207" s="375"/>
      <c r="PEA207" s="375"/>
      <c r="PEB207" s="375"/>
      <c r="PEC207" s="375"/>
      <c r="PED207" s="375"/>
      <c r="PEE207" s="375"/>
      <c r="PEF207" s="375"/>
      <c r="PEG207" s="375"/>
      <c r="PEH207" s="375"/>
      <c r="PEI207" s="375"/>
      <c r="PEJ207" s="375"/>
      <c r="PEK207" s="375"/>
      <c r="PEL207" s="375"/>
      <c r="PEM207" s="375"/>
      <c r="PEN207" s="375"/>
      <c r="PEO207" s="375"/>
      <c r="PEP207" s="375"/>
      <c r="PEQ207" s="375"/>
      <c r="PER207" s="375"/>
      <c r="PES207" s="375"/>
      <c r="PET207" s="375"/>
      <c r="PEU207" s="375"/>
      <c r="PEV207" s="375"/>
      <c r="PEW207" s="375"/>
      <c r="PEX207" s="375"/>
      <c r="PEY207" s="375"/>
      <c r="PEZ207" s="375"/>
      <c r="PFA207" s="375"/>
      <c r="PFB207" s="375"/>
      <c r="PFC207" s="375"/>
      <c r="PFD207" s="375"/>
      <c r="PFE207" s="376"/>
      <c r="PFF207" s="376"/>
      <c r="PFG207" s="376"/>
      <c r="PFH207" s="376"/>
      <c r="PFI207" s="376"/>
      <c r="PFJ207" s="376"/>
      <c r="PFK207" s="376"/>
      <c r="PFL207" s="376"/>
      <c r="PFM207" s="376"/>
      <c r="PFN207" s="376"/>
      <c r="PFO207" s="376"/>
      <c r="PFP207" s="376"/>
      <c r="PFQ207" s="376"/>
      <c r="PFR207" s="376"/>
      <c r="PFS207" s="376"/>
      <c r="PFT207" s="376"/>
      <c r="PFU207" s="376"/>
      <c r="PFV207" s="376"/>
      <c r="PFW207" s="376"/>
      <c r="PFX207" s="376"/>
      <c r="PFY207" s="376"/>
      <c r="PFZ207" s="376"/>
      <c r="PGA207" s="376"/>
      <c r="PGB207" s="376"/>
      <c r="PGC207" s="377"/>
      <c r="PGD207" s="377"/>
      <c r="PGE207" s="377"/>
      <c r="PGF207" s="377"/>
      <c r="PGG207" s="377"/>
      <c r="PGH207" s="376"/>
      <c r="PGI207" s="376"/>
      <c r="PGJ207" s="377"/>
      <c r="PGK207" s="377"/>
      <c r="PGL207" s="376"/>
      <c r="PGM207" s="376"/>
      <c r="PGN207" s="377"/>
      <c r="PGO207" s="377"/>
      <c r="PGP207" s="376"/>
      <c r="PGQ207" s="376"/>
      <c r="PGR207" s="376"/>
      <c r="PGS207" s="376"/>
      <c r="PGT207" s="376"/>
      <c r="PGU207" s="376"/>
      <c r="PGV207" s="376"/>
      <c r="PGW207" s="377"/>
      <c r="PGX207" s="377"/>
      <c r="PGY207" s="376"/>
      <c r="PGZ207" s="376"/>
      <c r="PHA207" s="377"/>
      <c r="PHB207" s="377"/>
      <c r="PHC207" s="376"/>
      <c r="PHD207" s="376"/>
      <c r="PHE207" s="376"/>
      <c r="PHF207" s="376"/>
      <c r="PHG207" s="376"/>
      <c r="PHH207" s="370"/>
      <c r="PHI207" s="396"/>
      <c r="PHJ207" s="376"/>
      <c r="PHK207" s="376"/>
      <c r="PHL207" s="376"/>
      <c r="PHM207" s="376"/>
      <c r="PHN207" s="376"/>
      <c r="PHO207" s="376"/>
      <c r="PHP207" s="376"/>
      <c r="PHQ207" s="375"/>
      <c r="PHR207" s="375"/>
      <c r="PHS207" s="375"/>
      <c r="PHT207" s="375"/>
      <c r="PHU207" s="375"/>
      <c r="PHV207" s="375"/>
      <c r="PHW207" s="375"/>
      <c r="PHX207" s="375"/>
      <c r="PHY207" s="375"/>
      <c r="PHZ207" s="375"/>
      <c r="PIA207" s="375"/>
      <c r="PIB207" s="375"/>
      <c r="PIC207" s="375"/>
      <c r="PID207" s="375"/>
      <c r="PIE207" s="375"/>
      <c r="PIF207" s="375"/>
      <c r="PIG207" s="375"/>
      <c r="PIH207" s="375"/>
      <c r="PII207" s="375"/>
      <c r="PIJ207" s="375"/>
      <c r="PIK207" s="375"/>
      <c r="PIL207" s="375"/>
      <c r="PIM207" s="375"/>
      <c r="PIN207" s="375"/>
      <c r="PIO207" s="375"/>
      <c r="PIP207" s="375"/>
      <c r="PIQ207" s="375"/>
      <c r="PIR207" s="375"/>
      <c r="PIS207" s="375"/>
      <c r="PIT207" s="375"/>
      <c r="PIU207" s="375"/>
      <c r="PIV207" s="375"/>
      <c r="PIW207" s="375"/>
      <c r="PIX207" s="375"/>
      <c r="PIY207" s="375"/>
      <c r="PIZ207" s="375"/>
      <c r="PJA207" s="375"/>
      <c r="PJB207" s="375"/>
      <c r="PJC207" s="375"/>
      <c r="PJD207" s="375"/>
      <c r="PJE207" s="375"/>
      <c r="PJF207" s="375"/>
      <c r="PJG207" s="375"/>
      <c r="PJH207" s="375"/>
      <c r="PJI207" s="376"/>
      <c r="PJJ207" s="376"/>
      <c r="PJK207" s="376"/>
      <c r="PJL207" s="376"/>
      <c r="PJM207" s="376"/>
      <c r="PJN207" s="376"/>
      <c r="PJO207" s="376"/>
      <c r="PJP207" s="376"/>
      <c r="PJQ207" s="376"/>
      <c r="PJR207" s="376"/>
      <c r="PJS207" s="376"/>
      <c r="PJT207" s="376"/>
      <c r="PJU207" s="376"/>
      <c r="PJV207" s="376"/>
      <c r="PJW207" s="376"/>
      <c r="PJX207" s="376"/>
      <c r="PJY207" s="376"/>
      <c r="PJZ207" s="376"/>
      <c r="PKA207" s="376"/>
      <c r="PKB207" s="376"/>
      <c r="PKC207" s="376"/>
      <c r="PKD207" s="376"/>
      <c r="PKE207" s="376"/>
      <c r="PKF207" s="376"/>
      <c r="PKG207" s="377"/>
      <c r="PKH207" s="377"/>
      <c r="PKI207" s="377"/>
      <c r="PKJ207" s="377"/>
      <c r="PKK207" s="377"/>
      <c r="PKL207" s="376"/>
      <c r="PKM207" s="376"/>
      <c r="PKN207" s="377"/>
      <c r="PKO207" s="377"/>
      <c r="PKP207" s="376"/>
      <c r="PKQ207" s="376"/>
      <c r="PKR207" s="377"/>
      <c r="PKS207" s="377"/>
      <c r="PKT207" s="376"/>
      <c r="PKU207" s="376"/>
      <c r="PKV207" s="376"/>
      <c r="PKW207" s="376"/>
      <c r="PKX207" s="376"/>
      <c r="PKY207" s="376"/>
      <c r="PKZ207" s="376"/>
      <c r="PLA207" s="377"/>
      <c r="PLB207" s="377"/>
      <c r="PLC207" s="376"/>
      <c r="PLD207" s="376"/>
      <c r="PLE207" s="377"/>
      <c r="PLF207" s="377"/>
      <c r="PLG207" s="376"/>
      <c r="PLH207" s="376"/>
      <c r="PLI207" s="376"/>
      <c r="PLJ207" s="376"/>
      <c r="PLK207" s="376"/>
      <c r="PLL207" s="370"/>
      <c r="PLM207" s="396"/>
      <c r="PLN207" s="376"/>
      <c r="PLO207" s="376"/>
      <c r="PLP207" s="376"/>
      <c r="PLQ207" s="376"/>
      <c r="PLR207" s="376"/>
      <c r="PLS207" s="376"/>
      <c r="PLT207" s="376"/>
      <c r="PLU207" s="375"/>
      <c r="PLV207" s="375"/>
      <c r="PLW207" s="375"/>
      <c r="PLX207" s="375"/>
      <c r="PLY207" s="375"/>
      <c r="PLZ207" s="375"/>
      <c r="PMA207" s="375"/>
      <c r="PMB207" s="375"/>
      <c r="PMC207" s="375"/>
      <c r="PMD207" s="375"/>
      <c r="PME207" s="375"/>
      <c r="PMF207" s="375"/>
      <c r="PMG207" s="375"/>
      <c r="PMH207" s="375"/>
      <c r="PMI207" s="375"/>
      <c r="PMJ207" s="375"/>
      <c r="PMK207" s="375"/>
      <c r="PML207" s="375"/>
      <c r="PMM207" s="375"/>
      <c r="PMN207" s="375"/>
      <c r="PMO207" s="375"/>
      <c r="PMP207" s="375"/>
      <c r="PMQ207" s="375"/>
      <c r="PMR207" s="375"/>
      <c r="PMS207" s="375"/>
      <c r="PMT207" s="375"/>
      <c r="PMU207" s="375"/>
      <c r="PMV207" s="375"/>
      <c r="PMW207" s="375"/>
      <c r="PMX207" s="375"/>
      <c r="PMY207" s="375"/>
      <c r="PMZ207" s="375"/>
      <c r="PNA207" s="375"/>
      <c r="PNB207" s="375"/>
      <c r="PNC207" s="375"/>
      <c r="PND207" s="375"/>
      <c r="PNE207" s="375"/>
      <c r="PNF207" s="375"/>
      <c r="PNG207" s="375"/>
      <c r="PNH207" s="375"/>
      <c r="PNI207" s="375"/>
      <c r="PNJ207" s="375"/>
      <c r="PNK207" s="375"/>
      <c r="PNL207" s="375"/>
      <c r="PNM207" s="376"/>
      <c r="PNN207" s="376"/>
      <c r="PNO207" s="376"/>
      <c r="PNP207" s="376"/>
      <c r="PNQ207" s="376"/>
      <c r="PNR207" s="376"/>
      <c r="PNS207" s="376"/>
      <c r="PNT207" s="376"/>
      <c r="PNU207" s="376"/>
      <c r="PNV207" s="376"/>
      <c r="PNW207" s="376"/>
      <c r="PNX207" s="376"/>
      <c r="PNY207" s="376"/>
      <c r="PNZ207" s="376"/>
      <c r="POA207" s="376"/>
      <c r="POB207" s="376"/>
      <c r="POC207" s="376"/>
      <c r="POD207" s="376"/>
      <c r="POE207" s="376"/>
      <c r="POF207" s="376"/>
      <c r="POG207" s="376"/>
      <c r="POH207" s="376"/>
      <c r="POI207" s="376"/>
      <c r="POJ207" s="376"/>
      <c r="POK207" s="377"/>
      <c r="POL207" s="377"/>
      <c r="POM207" s="377"/>
      <c r="PON207" s="377"/>
      <c r="POO207" s="377"/>
      <c r="POP207" s="376"/>
      <c r="POQ207" s="376"/>
      <c r="POR207" s="377"/>
      <c r="POS207" s="377"/>
      <c r="POT207" s="376"/>
      <c r="POU207" s="376"/>
      <c r="POV207" s="377"/>
      <c r="POW207" s="377"/>
      <c r="POX207" s="376"/>
      <c r="POY207" s="376"/>
      <c r="POZ207" s="376"/>
      <c r="PPA207" s="376"/>
      <c r="PPB207" s="376"/>
      <c r="PPC207" s="376"/>
      <c r="PPD207" s="376"/>
      <c r="PPE207" s="377"/>
      <c r="PPF207" s="377"/>
      <c r="PPG207" s="376"/>
      <c r="PPH207" s="376"/>
      <c r="PPI207" s="377"/>
      <c r="PPJ207" s="377"/>
      <c r="PPK207" s="376"/>
      <c r="PPL207" s="376"/>
      <c r="PPM207" s="376"/>
      <c r="PPN207" s="376"/>
      <c r="PPO207" s="376"/>
      <c r="PPP207" s="370"/>
      <c r="PPQ207" s="396"/>
      <c r="PPR207" s="376"/>
      <c r="PPS207" s="376"/>
      <c r="PPT207" s="376"/>
      <c r="PPU207" s="376"/>
      <c r="PPV207" s="376"/>
      <c r="PPW207" s="376"/>
      <c r="PPX207" s="376"/>
      <c r="PPY207" s="375"/>
      <c r="PPZ207" s="375"/>
      <c r="PQA207" s="375"/>
      <c r="PQB207" s="375"/>
      <c r="PQC207" s="375"/>
      <c r="PQD207" s="375"/>
      <c r="PQE207" s="375"/>
      <c r="PQF207" s="375"/>
      <c r="PQG207" s="375"/>
      <c r="PQH207" s="375"/>
      <c r="PQI207" s="375"/>
      <c r="PQJ207" s="375"/>
      <c r="PQK207" s="375"/>
      <c r="PQL207" s="375"/>
      <c r="PQM207" s="375"/>
      <c r="PQN207" s="375"/>
      <c r="PQO207" s="375"/>
      <c r="PQP207" s="375"/>
      <c r="PQQ207" s="375"/>
      <c r="PQR207" s="375"/>
      <c r="PQS207" s="375"/>
      <c r="PQT207" s="375"/>
      <c r="PQU207" s="375"/>
      <c r="PQV207" s="375"/>
      <c r="PQW207" s="375"/>
      <c r="PQX207" s="375"/>
      <c r="PQY207" s="375"/>
      <c r="PQZ207" s="375"/>
      <c r="PRA207" s="375"/>
      <c r="PRB207" s="375"/>
      <c r="PRC207" s="375"/>
      <c r="PRD207" s="375"/>
      <c r="PRE207" s="375"/>
      <c r="PRF207" s="375"/>
      <c r="PRG207" s="375"/>
      <c r="PRH207" s="375"/>
      <c r="PRI207" s="375"/>
      <c r="PRJ207" s="375"/>
      <c r="PRK207" s="375"/>
      <c r="PRL207" s="375"/>
      <c r="PRM207" s="375"/>
      <c r="PRN207" s="375"/>
      <c r="PRO207" s="375"/>
      <c r="PRP207" s="375"/>
      <c r="PRQ207" s="376"/>
      <c r="PRR207" s="376"/>
      <c r="PRS207" s="376"/>
      <c r="PRT207" s="376"/>
      <c r="PRU207" s="376"/>
      <c r="PRV207" s="376"/>
      <c r="PRW207" s="376"/>
      <c r="PRX207" s="376"/>
      <c r="PRY207" s="376"/>
      <c r="PRZ207" s="376"/>
      <c r="PSA207" s="376"/>
      <c r="PSB207" s="376"/>
      <c r="PSC207" s="376"/>
      <c r="PSD207" s="376"/>
      <c r="PSE207" s="376"/>
      <c r="PSF207" s="376"/>
      <c r="PSG207" s="376"/>
      <c r="PSH207" s="376"/>
      <c r="PSI207" s="376"/>
      <c r="PSJ207" s="376"/>
      <c r="PSK207" s="376"/>
      <c r="PSL207" s="376"/>
      <c r="PSM207" s="376"/>
      <c r="PSN207" s="376"/>
      <c r="PSO207" s="377"/>
      <c r="PSP207" s="377"/>
      <c r="PSQ207" s="377"/>
      <c r="PSR207" s="377"/>
      <c r="PSS207" s="377"/>
      <c r="PST207" s="376"/>
      <c r="PSU207" s="376"/>
      <c r="PSV207" s="377"/>
      <c r="PSW207" s="377"/>
      <c r="PSX207" s="376"/>
      <c r="PSY207" s="376"/>
      <c r="PSZ207" s="377"/>
      <c r="PTA207" s="377"/>
      <c r="PTB207" s="376"/>
      <c r="PTC207" s="376"/>
      <c r="PTD207" s="376"/>
      <c r="PTE207" s="376"/>
      <c r="PTF207" s="376"/>
      <c r="PTG207" s="376"/>
      <c r="PTH207" s="376"/>
      <c r="PTI207" s="377"/>
      <c r="PTJ207" s="377"/>
      <c r="PTK207" s="376"/>
      <c r="PTL207" s="376"/>
      <c r="PTM207" s="377"/>
      <c r="PTN207" s="377"/>
      <c r="PTO207" s="376"/>
      <c r="PTP207" s="376"/>
      <c r="PTQ207" s="376"/>
      <c r="PTR207" s="376"/>
      <c r="PTS207" s="376"/>
      <c r="PTT207" s="370"/>
      <c r="PTU207" s="396"/>
      <c r="PTV207" s="376"/>
      <c r="PTW207" s="376"/>
      <c r="PTX207" s="376"/>
      <c r="PTY207" s="376"/>
      <c r="PTZ207" s="376"/>
      <c r="PUA207" s="376"/>
      <c r="PUB207" s="376"/>
      <c r="PUC207" s="375"/>
      <c r="PUD207" s="375"/>
      <c r="PUE207" s="375"/>
      <c r="PUF207" s="375"/>
      <c r="PUG207" s="375"/>
      <c r="PUH207" s="375"/>
      <c r="PUI207" s="375"/>
      <c r="PUJ207" s="375"/>
      <c r="PUK207" s="375"/>
      <c r="PUL207" s="375"/>
      <c r="PUM207" s="375"/>
      <c r="PUN207" s="375"/>
      <c r="PUO207" s="375"/>
      <c r="PUP207" s="375"/>
      <c r="PUQ207" s="375"/>
      <c r="PUR207" s="375"/>
      <c r="PUS207" s="375"/>
      <c r="PUT207" s="375"/>
      <c r="PUU207" s="375"/>
      <c r="PUV207" s="375"/>
      <c r="PUW207" s="375"/>
      <c r="PUX207" s="375"/>
      <c r="PUY207" s="375"/>
      <c r="PUZ207" s="375"/>
      <c r="PVA207" s="375"/>
      <c r="PVB207" s="375"/>
      <c r="PVC207" s="375"/>
      <c r="PVD207" s="375"/>
      <c r="PVE207" s="375"/>
      <c r="PVF207" s="375"/>
      <c r="PVG207" s="375"/>
      <c r="PVH207" s="375"/>
      <c r="PVI207" s="375"/>
      <c r="PVJ207" s="375"/>
      <c r="PVK207" s="375"/>
      <c r="PVL207" s="375"/>
      <c r="PVM207" s="375"/>
      <c r="PVN207" s="375"/>
      <c r="PVO207" s="375"/>
      <c r="PVP207" s="375"/>
      <c r="PVQ207" s="375"/>
      <c r="PVR207" s="375"/>
      <c r="PVS207" s="375"/>
      <c r="PVT207" s="375"/>
      <c r="PVU207" s="376"/>
      <c r="PVV207" s="376"/>
      <c r="PVW207" s="376"/>
      <c r="PVX207" s="376"/>
      <c r="PVY207" s="376"/>
      <c r="PVZ207" s="376"/>
      <c r="PWA207" s="376"/>
      <c r="PWB207" s="376"/>
      <c r="PWC207" s="376"/>
      <c r="PWD207" s="376"/>
      <c r="PWE207" s="376"/>
      <c r="PWF207" s="376"/>
      <c r="PWG207" s="376"/>
      <c r="PWH207" s="376"/>
      <c r="PWI207" s="376"/>
      <c r="PWJ207" s="376"/>
      <c r="PWK207" s="376"/>
      <c r="PWL207" s="376"/>
      <c r="PWM207" s="376"/>
      <c r="PWN207" s="376"/>
      <c r="PWO207" s="376"/>
      <c r="PWP207" s="376"/>
      <c r="PWQ207" s="376"/>
      <c r="PWR207" s="376"/>
      <c r="PWS207" s="377"/>
      <c r="PWT207" s="377"/>
      <c r="PWU207" s="377"/>
      <c r="PWV207" s="377"/>
      <c r="PWW207" s="377"/>
      <c r="PWX207" s="376"/>
      <c r="PWY207" s="376"/>
      <c r="PWZ207" s="377"/>
      <c r="PXA207" s="377"/>
      <c r="PXB207" s="376"/>
      <c r="PXC207" s="376"/>
      <c r="PXD207" s="377"/>
      <c r="PXE207" s="377"/>
      <c r="PXF207" s="376"/>
      <c r="PXG207" s="376"/>
      <c r="PXH207" s="376"/>
      <c r="PXI207" s="376"/>
      <c r="PXJ207" s="376"/>
      <c r="PXK207" s="376"/>
      <c r="PXL207" s="376"/>
      <c r="PXM207" s="377"/>
      <c r="PXN207" s="377"/>
      <c r="PXO207" s="376"/>
      <c r="PXP207" s="376"/>
      <c r="PXQ207" s="377"/>
      <c r="PXR207" s="377"/>
      <c r="PXS207" s="376"/>
      <c r="PXT207" s="376"/>
      <c r="PXU207" s="376"/>
      <c r="PXV207" s="376"/>
      <c r="PXW207" s="376"/>
      <c r="PXX207" s="370"/>
      <c r="PXY207" s="396"/>
      <c r="PXZ207" s="376"/>
      <c r="PYA207" s="376"/>
      <c r="PYB207" s="376"/>
      <c r="PYC207" s="376"/>
      <c r="PYD207" s="376"/>
      <c r="PYE207" s="376"/>
      <c r="PYF207" s="376"/>
      <c r="PYG207" s="375"/>
      <c r="PYH207" s="375"/>
      <c r="PYI207" s="375"/>
      <c r="PYJ207" s="375"/>
      <c r="PYK207" s="375"/>
      <c r="PYL207" s="375"/>
      <c r="PYM207" s="375"/>
      <c r="PYN207" s="375"/>
      <c r="PYO207" s="375"/>
      <c r="PYP207" s="375"/>
      <c r="PYQ207" s="375"/>
      <c r="PYR207" s="375"/>
      <c r="PYS207" s="375"/>
      <c r="PYT207" s="375"/>
      <c r="PYU207" s="375"/>
      <c r="PYV207" s="375"/>
      <c r="PYW207" s="375"/>
      <c r="PYX207" s="375"/>
      <c r="PYY207" s="375"/>
      <c r="PYZ207" s="375"/>
      <c r="PZA207" s="375"/>
      <c r="PZB207" s="375"/>
      <c r="PZC207" s="375"/>
      <c r="PZD207" s="375"/>
      <c r="PZE207" s="375"/>
      <c r="PZF207" s="375"/>
      <c r="PZG207" s="375"/>
      <c r="PZH207" s="375"/>
      <c r="PZI207" s="375"/>
      <c r="PZJ207" s="375"/>
      <c r="PZK207" s="375"/>
      <c r="PZL207" s="375"/>
      <c r="PZM207" s="375"/>
      <c r="PZN207" s="375"/>
      <c r="PZO207" s="375"/>
      <c r="PZP207" s="375"/>
      <c r="PZQ207" s="375"/>
      <c r="PZR207" s="375"/>
      <c r="PZS207" s="375"/>
      <c r="PZT207" s="375"/>
      <c r="PZU207" s="375"/>
      <c r="PZV207" s="375"/>
      <c r="PZW207" s="375"/>
      <c r="PZX207" s="375"/>
      <c r="PZY207" s="376"/>
      <c r="PZZ207" s="376"/>
      <c r="QAA207" s="376"/>
      <c r="QAB207" s="376"/>
      <c r="QAC207" s="376"/>
      <c r="QAD207" s="376"/>
      <c r="QAE207" s="376"/>
      <c r="QAF207" s="376"/>
      <c r="QAG207" s="376"/>
      <c r="QAH207" s="376"/>
      <c r="QAI207" s="376"/>
      <c r="QAJ207" s="376"/>
      <c r="QAK207" s="376"/>
      <c r="QAL207" s="376"/>
      <c r="QAM207" s="376"/>
      <c r="QAN207" s="376"/>
      <c r="QAO207" s="376"/>
      <c r="QAP207" s="376"/>
      <c r="QAQ207" s="376"/>
      <c r="QAR207" s="376"/>
      <c r="QAS207" s="376"/>
      <c r="QAT207" s="376"/>
      <c r="QAU207" s="376"/>
      <c r="QAV207" s="376"/>
      <c r="QAW207" s="377"/>
      <c r="QAX207" s="377"/>
      <c r="QAY207" s="377"/>
      <c r="QAZ207" s="377"/>
      <c r="QBA207" s="377"/>
      <c r="QBB207" s="376"/>
      <c r="QBC207" s="376"/>
      <c r="QBD207" s="377"/>
      <c r="QBE207" s="377"/>
      <c r="QBF207" s="376"/>
      <c r="QBG207" s="376"/>
      <c r="QBH207" s="377"/>
      <c r="QBI207" s="377"/>
      <c r="QBJ207" s="376"/>
      <c r="QBK207" s="376"/>
      <c r="QBL207" s="376"/>
      <c r="QBM207" s="376"/>
      <c r="QBN207" s="376"/>
      <c r="QBO207" s="376"/>
      <c r="QBP207" s="376"/>
      <c r="QBQ207" s="377"/>
      <c r="QBR207" s="377"/>
      <c r="QBS207" s="376"/>
      <c r="QBT207" s="376"/>
      <c r="QBU207" s="377"/>
      <c r="QBV207" s="377"/>
      <c r="QBW207" s="376"/>
      <c r="QBX207" s="376"/>
      <c r="QBY207" s="376"/>
      <c r="QBZ207" s="376"/>
      <c r="QCA207" s="376"/>
      <c r="QCB207" s="370"/>
      <c r="QCC207" s="396"/>
      <c r="QCD207" s="376"/>
      <c r="QCE207" s="376"/>
      <c r="QCF207" s="376"/>
      <c r="QCG207" s="376"/>
      <c r="QCH207" s="376"/>
      <c r="QCI207" s="376"/>
      <c r="QCJ207" s="376"/>
      <c r="QCK207" s="375"/>
      <c r="QCL207" s="375"/>
      <c r="QCM207" s="375"/>
      <c r="QCN207" s="375"/>
      <c r="QCO207" s="375"/>
      <c r="QCP207" s="375"/>
      <c r="QCQ207" s="375"/>
      <c r="QCR207" s="375"/>
      <c r="QCS207" s="375"/>
      <c r="QCT207" s="375"/>
      <c r="QCU207" s="375"/>
      <c r="QCV207" s="375"/>
      <c r="QCW207" s="375"/>
      <c r="QCX207" s="375"/>
      <c r="QCY207" s="375"/>
      <c r="QCZ207" s="375"/>
      <c r="QDA207" s="375"/>
      <c r="QDB207" s="375"/>
      <c r="QDC207" s="375"/>
      <c r="QDD207" s="375"/>
      <c r="QDE207" s="375"/>
      <c r="QDF207" s="375"/>
      <c r="QDG207" s="375"/>
      <c r="QDH207" s="375"/>
      <c r="QDI207" s="375"/>
      <c r="QDJ207" s="375"/>
      <c r="QDK207" s="375"/>
      <c r="QDL207" s="375"/>
      <c r="QDM207" s="375"/>
      <c r="QDN207" s="375"/>
      <c r="QDO207" s="375"/>
      <c r="QDP207" s="375"/>
      <c r="QDQ207" s="375"/>
      <c r="QDR207" s="375"/>
      <c r="QDS207" s="375"/>
      <c r="QDT207" s="375"/>
      <c r="QDU207" s="375"/>
      <c r="QDV207" s="375"/>
      <c r="QDW207" s="375"/>
      <c r="QDX207" s="375"/>
      <c r="QDY207" s="375"/>
      <c r="QDZ207" s="375"/>
      <c r="QEA207" s="375"/>
      <c r="QEB207" s="375"/>
      <c r="QEC207" s="376"/>
      <c r="QED207" s="376"/>
      <c r="QEE207" s="376"/>
      <c r="QEF207" s="376"/>
      <c r="QEG207" s="376"/>
      <c r="QEH207" s="376"/>
      <c r="QEI207" s="376"/>
      <c r="QEJ207" s="376"/>
      <c r="QEK207" s="376"/>
      <c r="QEL207" s="376"/>
      <c r="QEM207" s="376"/>
      <c r="QEN207" s="376"/>
      <c r="QEO207" s="376"/>
      <c r="QEP207" s="376"/>
      <c r="QEQ207" s="376"/>
      <c r="QER207" s="376"/>
      <c r="QES207" s="376"/>
      <c r="QET207" s="376"/>
      <c r="QEU207" s="376"/>
      <c r="QEV207" s="376"/>
      <c r="QEW207" s="376"/>
      <c r="QEX207" s="376"/>
      <c r="QEY207" s="376"/>
      <c r="QEZ207" s="376"/>
      <c r="QFA207" s="377"/>
      <c r="QFB207" s="377"/>
      <c r="QFC207" s="377"/>
      <c r="QFD207" s="377"/>
      <c r="QFE207" s="377"/>
      <c r="QFF207" s="376"/>
      <c r="QFG207" s="376"/>
      <c r="QFH207" s="377"/>
      <c r="QFI207" s="377"/>
      <c r="QFJ207" s="376"/>
      <c r="QFK207" s="376"/>
      <c r="QFL207" s="377"/>
      <c r="QFM207" s="377"/>
      <c r="QFN207" s="376"/>
      <c r="QFO207" s="376"/>
      <c r="QFP207" s="376"/>
      <c r="QFQ207" s="376"/>
      <c r="QFR207" s="376"/>
      <c r="QFS207" s="376"/>
      <c r="QFT207" s="376"/>
      <c r="QFU207" s="377"/>
      <c r="QFV207" s="377"/>
      <c r="QFW207" s="376"/>
      <c r="QFX207" s="376"/>
      <c r="QFY207" s="377"/>
      <c r="QFZ207" s="377"/>
      <c r="QGA207" s="376"/>
      <c r="QGB207" s="376"/>
      <c r="QGC207" s="376"/>
      <c r="QGD207" s="376"/>
      <c r="QGE207" s="376"/>
      <c r="QGF207" s="370"/>
      <c r="QGG207" s="396"/>
      <c r="QGH207" s="376"/>
      <c r="QGI207" s="376"/>
      <c r="QGJ207" s="376"/>
      <c r="QGK207" s="376"/>
      <c r="QGL207" s="376"/>
      <c r="QGM207" s="376"/>
      <c r="QGN207" s="376"/>
      <c r="QGO207" s="375"/>
      <c r="QGP207" s="375"/>
      <c r="QGQ207" s="375"/>
      <c r="QGR207" s="375"/>
      <c r="QGS207" s="375"/>
      <c r="QGT207" s="375"/>
      <c r="QGU207" s="375"/>
      <c r="QGV207" s="375"/>
      <c r="QGW207" s="375"/>
      <c r="QGX207" s="375"/>
      <c r="QGY207" s="375"/>
      <c r="QGZ207" s="375"/>
      <c r="QHA207" s="375"/>
      <c r="QHB207" s="375"/>
      <c r="QHC207" s="375"/>
      <c r="QHD207" s="375"/>
      <c r="QHE207" s="375"/>
      <c r="QHF207" s="375"/>
      <c r="QHG207" s="375"/>
      <c r="QHH207" s="375"/>
      <c r="QHI207" s="375"/>
      <c r="QHJ207" s="375"/>
      <c r="QHK207" s="375"/>
      <c r="QHL207" s="375"/>
      <c r="QHM207" s="375"/>
      <c r="QHN207" s="375"/>
      <c r="QHO207" s="375"/>
      <c r="QHP207" s="375"/>
      <c r="QHQ207" s="375"/>
      <c r="QHR207" s="375"/>
      <c r="QHS207" s="375"/>
      <c r="QHT207" s="375"/>
      <c r="QHU207" s="375"/>
      <c r="QHV207" s="375"/>
      <c r="QHW207" s="375"/>
      <c r="QHX207" s="375"/>
      <c r="QHY207" s="375"/>
      <c r="QHZ207" s="375"/>
      <c r="QIA207" s="375"/>
      <c r="QIB207" s="375"/>
      <c r="QIC207" s="375"/>
      <c r="QID207" s="375"/>
      <c r="QIE207" s="375"/>
      <c r="QIF207" s="375"/>
      <c r="QIG207" s="376"/>
      <c r="QIH207" s="376"/>
      <c r="QII207" s="376"/>
      <c r="QIJ207" s="376"/>
      <c r="QIK207" s="376"/>
      <c r="QIL207" s="376"/>
      <c r="QIM207" s="376"/>
      <c r="QIN207" s="376"/>
      <c r="QIO207" s="376"/>
      <c r="QIP207" s="376"/>
      <c r="QIQ207" s="376"/>
      <c r="QIR207" s="376"/>
      <c r="QIS207" s="376"/>
      <c r="QIT207" s="376"/>
      <c r="QIU207" s="376"/>
      <c r="QIV207" s="376"/>
      <c r="QIW207" s="376"/>
      <c r="QIX207" s="376"/>
      <c r="QIY207" s="376"/>
      <c r="QIZ207" s="376"/>
      <c r="QJA207" s="376"/>
      <c r="QJB207" s="376"/>
      <c r="QJC207" s="376"/>
      <c r="QJD207" s="376"/>
      <c r="QJE207" s="377"/>
      <c r="QJF207" s="377"/>
      <c r="QJG207" s="377"/>
      <c r="QJH207" s="377"/>
      <c r="QJI207" s="377"/>
      <c r="QJJ207" s="376"/>
      <c r="QJK207" s="376"/>
      <c r="QJL207" s="377"/>
      <c r="QJM207" s="377"/>
      <c r="QJN207" s="376"/>
      <c r="QJO207" s="376"/>
      <c r="QJP207" s="377"/>
      <c r="QJQ207" s="377"/>
      <c r="QJR207" s="376"/>
      <c r="QJS207" s="376"/>
      <c r="QJT207" s="376"/>
      <c r="QJU207" s="376"/>
      <c r="QJV207" s="376"/>
      <c r="QJW207" s="376"/>
      <c r="QJX207" s="376"/>
      <c r="QJY207" s="377"/>
      <c r="QJZ207" s="377"/>
      <c r="QKA207" s="376"/>
      <c r="QKB207" s="376"/>
      <c r="QKC207" s="377"/>
      <c r="QKD207" s="377"/>
      <c r="QKE207" s="376"/>
      <c r="QKF207" s="376"/>
      <c r="QKG207" s="376"/>
      <c r="QKH207" s="376"/>
      <c r="QKI207" s="376"/>
      <c r="QKJ207" s="370"/>
      <c r="QKK207" s="396"/>
      <c r="QKL207" s="376"/>
      <c r="QKM207" s="376"/>
      <c r="QKN207" s="376"/>
      <c r="QKO207" s="376"/>
      <c r="QKP207" s="376"/>
      <c r="QKQ207" s="376"/>
      <c r="QKR207" s="376"/>
      <c r="QKS207" s="375"/>
      <c r="QKT207" s="375"/>
      <c r="QKU207" s="375"/>
      <c r="QKV207" s="375"/>
      <c r="QKW207" s="375"/>
      <c r="QKX207" s="375"/>
      <c r="QKY207" s="375"/>
      <c r="QKZ207" s="375"/>
      <c r="QLA207" s="375"/>
      <c r="QLB207" s="375"/>
      <c r="QLC207" s="375"/>
      <c r="QLD207" s="375"/>
      <c r="QLE207" s="375"/>
      <c r="QLF207" s="375"/>
      <c r="QLG207" s="375"/>
      <c r="QLH207" s="375"/>
      <c r="QLI207" s="375"/>
      <c r="QLJ207" s="375"/>
      <c r="QLK207" s="375"/>
      <c r="QLL207" s="375"/>
      <c r="QLM207" s="375"/>
      <c r="QLN207" s="375"/>
      <c r="QLO207" s="375"/>
      <c r="QLP207" s="375"/>
      <c r="QLQ207" s="375"/>
      <c r="QLR207" s="375"/>
      <c r="QLS207" s="375"/>
      <c r="QLT207" s="375"/>
      <c r="QLU207" s="375"/>
      <c r="QLV207" s="375"/>
      <c r="QLW207" s="375"/>
      <c r="QLX207" s="375"/>
      <c r="QLY207" s="375"/>
      <c r="QLZ207" s="375"/>
      <c r="QMA207" s="375"/>
      <c r="QMB207" s="375"/>
      <c r="QMC207" s="375"/>
      <c r="QMD207" s="375"/>
      <c r="QME207" s="375"/>
      <c r="QMF207" s="375"/>
      <c r="QMG207" s="375"/>
      <c r="QMH207" s="375"/>
      <c r="QMI207" s="375"/>
      <c r="QMJ207" s="375"/>
      <c r="QMK207" s="376"/>
      <c r="QML207" s="376"/>
      <c r="QMM207" s="376"/>
      <c r="QMN207" s="376"/>
      <c r="QMO207" s="376"/>
      <c r="QMP207" s="376"/>
      <c r="QMQ207" s="376"/>
      <c r="QMR207" s="376"/>
      <c r="QMS207" s="376"/>
      <c r="QMT207" s="376"/>
      <c r="QMU207" s="376"/>
      <c r="QMV207" s="376"/>
      <c r="QMW207" s="376"/>
      <c r="QMX207" s="376"/>
      <c r="QMY207" s="376"/>
      <c r="QMZ207" s="376"/>
      <c r="QNA207" s="376"/>
      <c r="QNB207" s="376"/>
      <c r="QNC207" s="376"/>
      <c r="QND207" s="376"/>
      <c r="QNE207" s="376"/>
      <c r="QNF207" s="376"/>
      <c r="QNG207" s="376"/>
      <c r="QNH207" s="376"/>
      <c r="QNI207" s="377"/>
      <c r="QNJ207" s="377"/>
      <c r="QNK207" s="377"/>
      <c r="QNL207" s="377"/>
      <c r="QNM207" s="377"/>
      <c r="QNN207" s="376"/>
      <c r="QNO207" s="376"/>
      <c r="QNP207" s="377"/>
      <c r="QNQ207" s="377"/>
      <c r="QNR207" s="376"/>
      <c r="QNS207" s="376"/>
      <c r="QNT207" s="377"/>
      <c r="QNU207" s="377"/>
      <c r="QNV207" s="376"/>
      <c r="QNW207" s="376"/>
      <c r="QNX207" s="376"/>
      <c r="QNY207" s="376"/>
      <c r="QNZ207" s="376"/>
      <c r="QOA207" s="376"/>
      <c r="QOB207" s="376"/>
      <c r="QOC207" s="377"/>
      <c r="QOD207" s="377"/>
      <c r="QOE207" s="376"/>
      <c r="QOF207" s="376"/>
      <c r="QOG207" s="377"/>
      <c r="QOH207" s="377"/>
      <c r="QOI207" s="376"/>
      <c r="QOJ207" s="376"/>
      <c r="QOK207" s="376"/>
      <c r="QOL207" s="376"/>
      <c r="QOM207" s="376"/>
      <c r="QON207" s="370"/>
      <c r="QOO207" s="396"/>
      <c r="QOP207" s="376"/>
      <c r="QOQ207" s="376"/>
      <c r="QOR207" s="376"/>
      <c r="QOS207" s="376"/>
      <c r="QOT207" s="376"/>
      <c r="QOU207" s="376"/>
      <c r="QOV207" s="376"/>
      <c r="QOW207" s="375"/>
      <c r="QOX207" s="375"/>
      <c r="QOY207" s="375"/>
      <c r="QOZ207" s="375"/>
      <c r="QPA207" s="375"/>
      <c r="QPB207" s="375"/>
      <c r="QPC207" s="375"/>
      <c r="QPD207" s="375"/>
      <c r="QPE207" s="375"/>
      <c r="QPF207" s="375"/>
      <c r="QPG207" s="375"/>
      <c r="QPH207" s="375"/>
      <c r="QPI207" s="375"/>
      <c r="QPJ207" s="375"/>
      <c r="QPK207" s="375"/>
      <c r="QPL207" s="375"/>
      <c r="QPM207" s="375"/>
      <c r="QPN207" s="375"/>
      <c r="QPO207" s="375"/>
      <c r="QPP207" s="375"/>
      <c r="QPQ207" s="375"/>
      <c r="QPR207" s="375"/>
      <c r="QPS207" s="375"/>
      <c r="QPT207" s="375"/>
      <c r="QPU207" s="375"/>
      <c r="QPV207" s="375"/>
      <c r="QPW207" s="375"/>
      <c r="QPX207" s="375"/>
      <c r="QPY207" s="375"/>
      <c r="QPZ207" s="375"/>
      <c r="QQA207" s="375"/>
      <c r="QQB207" s="375"/>
      <c r="QQC207" s="375"/>
      <c r="QQD207" s="375"/>
      <c r="QQE207" s="375"/>
      <c r="QQF207" s="375"/>
      <c r="QQG207" s="375"/>
      <c r="QQH207" s="375"/>
      <c r="QQI207" s="375"/>
      <c r="QQJ207" s="375"/>
      <c r="QQK207" s="375"/>
      <c r="QQL207" s="375"/>
      <c r="QQM207" s="375"/>
      <c r="QQN207" s="375"/>
      <c r="QQO207" s="376"/>
      <c r="QQP207" s="376"/>
      <c r="QQQ207" s="376"/>
      <c r="QQR207" s="376"/>
      <c r="QQS207" s="376"/>
      <c r="QQT207" s="376"/>
      <c r="QQU207" s="376"/>
      <c r="QQV207" s="376"/>
      <c r="QQW207" s="376"/>
      <c r="QQX207" s="376"/>
      <c r="QQY207" s="376"/>
      <c r="QQZ207" s="376"/>
      <c r="QRA207" s="376"/>
      <c r="QRB207" s="376"/>
      <c r="QRC207" s="376"/>
      <c r="QRD207" s="376"/>
      <c r="QRE207" s="376"/>
      <c r="QRF207" s="376"/>
      <c r="QRG207" s="376"/>
      <c r="QRH207" s="376"/>
      <c r="QRI207" s="376"/>
      <c r="QRJ207" s="376"/>
      <c r="QRK207" s="376"/>
      <c r="QRL207" s="376"/>
      <c r="QRM207" s="377"/>
      <c r="QRN207" s="377"/>
      <c r="QRO207" s="377"/>
      <c r="QRP207" s="377"/>
      <c r="QRQ207" s="377"/>
      <c r="QRR207" s="376"/>
      <c r="QRS207" s="376"/>
      <c r="QRT207" s="377"/>
      <c r="QRU207" s="377"/>
      <c r="QRV207" s="376"/>
      <c r="QRW207" s="376"/>
      <c r="QRX207" s="377"/>
      <c r="QRY207" s="377"/>
      <c r="QRZ207" s="376"/>
      <c r="QSA207" s="376"/>
      <c r="QSB207" s="376"/>
      <c r="QSC207" s="376"/>
      <c r="QSD207" s="376"/>
      <c r="QSE207" s="376"/>
      <c r="QSF207" s="376"/>
      <c r="QSG207" s="377"/>
      <c r="QSH207" s="377"/>
      <c r="QSI207" s="376"/>
      <c r="QSJ207" s="376"/>
      <c r="QSK207" s="377"/>
      <c r="QSL207" s="377"/>
      <c r="QSM207" s="376"/>
      <c r="QSN207" s="376"/>
      <c r="QSO207" s="376"/>
      <c r="QSP207" s="376"/>
      <c r="QSQ207" s="376"/>
      <c r="QSR207" s="370"/>
      <c r="QSS207" s="396"/>
      <c r="QST207" s="376"/>
      <c r="QSU207" s="376"/>
      <c r="QSV207" s="376"/>
      <c r="QSW207" s="376"/>
      <c r="QSX207" s="376"/>
      <c r="QSY207" s="376"/>
      <c r="QSZ207" s="376"/>
      <c r="QTA207" s="375"/>
      <c r="QTB207" s="375"/>
      <c r="QTC207" s="375"/>
      <c r="QTD207" s="375"/>
      <c r="QTE207" s="375"/>
      <c r="QTF207" s="375"/>
      <c r="QTG207" s="375"/>
      <c r="QTH207" s="375"/>
      <c r="QTI207" s="375"/>
      <c r="QTJ207" s="375"/>
      <c r="QTK207" s="375"/>
      <c r="QTL207" s="375"/>
      <c r="QTM207" s="375"/>
      <c r="QTN207" s="375"/>
      <c r="QTO207" s="375"/>
      <c r="QTP207" s="375"/>
      <c r="QTQ207" s="375"/>
      <c r="QTR207" s="375"/>
      <c r="QTS207" s="375"/>
      <c r="QTT207" s="375"/>
      <c r="QTU207" s="375"/>
      <c r="QTV207" s="375"/>
      <c r="QTW207" s="375"/>
      <c r="QTX207" s="375"/>
      <c r="QTY207" s="375"/>
      <c r="QTZ207" s="375"/>
      <c r="QUA207" s="375"/>
      <c r="QUB207" s="375"/>
      <c r="QUC207" s="375"/>
      <c r="QUD207" s="375"/>
      <c r="QUE207" s="375"/>
      <c r="QUF207" s="375"/>
      <c r="QUG207" s="375"/>
      <c r="QUH207" s="375"/>
      <c r="QUI207" s="375"/>
      <c r="QUJ207" s="375"/>
      <c r="QUK207" s="375"/>
      <c r="QUL207" s="375"/>
      <c r="QUM207" s="375"/>
      <c r="QUN207" s="375"/>
      <c r="QUO207" s="375"/>
      <c r="QUP207" s="375"/>
      <c r="QUQ207" s="375"/>
      <c r="QUR207" s="375"/>
      <c r="QUS207" s="376"/>
      <c r="QUT207" s="376"/>
      <c r="QUU207" s="376"/>
      <c r="QUV207" s="376"/>
      <c r="QUW207" s="376"/>
      <c r="QUX207" s="376"/>
      <c r="QUY207" s="376"/>
      <c r="QUZ207" s="376"/>
      <c r="QVA207" s="376"/>
      <c r="QVB207" s="376"/>
      <c r="QVC207" s="376"/>
      <c r="QVD207" s="376"/>
      <c r="QVE207" s="376"/>
      <c r="QVF207" s="376"/>
      <c r="QVG207" s="376"/>
      <c r="QVH207" s="376"/>
      <c r="QVI207" s="376"/>
      <c r="QVJ207" s="376"/>
      <c r="QVK207" s="376"/>
      <c r="QVL207" s="376"/>
      <c r="QVM207" s="376"/>
      <c r="QVN207" s="376"/>
      <c r="QVO207" s="376"/>
      <c r="QVP207" s="376"/>
      <c r="QVQ207" s="377"/>
      <c r="QVR207" s="377"/>
      <c r="QVS207" s="377"/>
      <c r="QVT207" s="377"/>
      <c r="QVU207" s="377"/>
      <c r="QVV207" s="376"/>
      <c r="QVW207" s="376"/>
      <c r="QVX207" s="377"/>
      <c r="QVY207" s="377"/>
      <c r="QVZ207" s="376"/>
      <c r="QWA207" s="376"/>
      <c r="QWB207" s="377"/>
      <c r="QWC207" s="377"/>
      <c r="QWD207" s="376"/>
      <c r="QWE207" s="376"/>
      <c r="QWF207" s="376"/>
      <c r="QWG207" s="376"/>
      <c r="QWH207" s="376"/>
      <c r="QWI207" s="376"/>
      <c r="QWJ207" s="376"/>
      <c r="QWK207" s="377"/>
      <c r="QWL207" s="377"/>
      <c r="QWM207" s="376"/>
      <c r="QWN207" s="376"/>
      <c r="QWO207" s="377"/>
      <c r="QWP207" s="377"/>
      <c r="QWQ207" s="376"/>
      <c r="QWR207" s="376"/>
      <c r="QWS207" s="376"/>
      <c r="QWT207" s="376"/>
      <c r="QWU207" s="376"/>
      <c r="QWV207" s="370"/>
      <c r="QWW207" s="396"/>
      <c r="QWX207" s="376"/>
      <c r="QWY207" s="376"/>
      <c r="QWZ207" s="376"/>
      <c r="QXA207" s="376"/>
      <c r="QXB207" s="376"/>
      <c r="QXC207" s="376"/>
      <c r="QXD207" s="376"/>
      <c r="QXE207" s="375"/>
      <c r="QXF207" s="375"/>
      <c r="QXG207" s="375"/>
      <c r="QXH207" s="375"/>
      <c r="QXI207" s="375"/>
      <c r="QXJ207" s="375"/>
      <c r="QXK207" s="375"/>
      <c r="QXL207" s="375"/>
      <c r="QXM207" s="375"/>
      <c r="QXN207" s="375"/>
      <c r="QXO207" s="375"/>
      <c r="QXP207" s="375"/>
      <c r="QXQ207" s="375"/>
      <c r="QXR207" s="375"/>
      <c r="QXS207" s="375"/>
      <c r="QXT207" s="375"/>
      <c r="QXU207" s="375"/>
      <c r="QXV207" s="375"/>
      <c r="QXW207" s="375"/>
      <c r="QXX207" s="375"/>
      <c r="QXY207" s="375"/>
      <c r="QXZ207" s="375"/>
      <c r="QYA207" s="375"/>
      <c r="QYB207" s="375"/>
      <c r="QYC207" s="375"/>
      <c r="QYD207" s="375"/>
      <c r="QYE207" s="375"/>
      <c r="QYF207" s="375"/>
      <c r="QYG207" s="375"/>
      <c r="QYH207" s="375"/>
      <c r="QYI207" s="375"/>
      <c r="QYJ207" s="375"/>
      <c r="QYK207" s="375"/>
      <c r="QYL207" s="375"/>
      <c r="QYM207" s="375"/>
      <c r="QYN207" s="375"/>
      <c r="QYO207" s="375"/>
      <c r="QYP207" s="375"/>
      <c r="QYQ207" s="375"/>
      <c r="QYR207" s="375"/>
      <c r="QYS207" s="375"/>
      <c r="QYT207" s="375"/>
      <c r="QYU207" s="375"/>
      <c r="QYV207" s="375"/>
      <c r="QYW207" s="376"/>
      <c r="QYX207" s="376"/>
      <c r="QYY207" s="376"/>
      <c r="QYZ207" s="376"/>
      <c r="QZA207" s="376"/>
      <c r="QZB207" s="376"/>
      <c r="QZC207" s="376"/>
      <c r="QZD207" s="376"/>
      <c r="QZE207" s="376"/>
      <c r="QZF207" s="376"/>
      <c r="QZG207" s="376"/>
      <c r="QZH207" s="376"/>
      <c r="QZI207" s="376"/>
      <c r="QZJ207" s="376"/>
      <c r="QZK207" s="376"/>
      <c r="QZL207" s="376"/>
      <c r="QZM207" s="376"/>
      <c r="QZN207" s="376"/>
      <c r="QZO207" s="376"/>
      <c r="QZP207" s="376"/>
      <c r="QZQ207" s="376"/>
      <c r="QZR207" s="376"/>
      <c r="QZS207" s="376"/>
      <c r="QZT207" s="376"/>
      <c r="QZU207" s="377"/>
      <c r="QZV207" s="377"/>
      <c r="QZW207" s="377"/>
      <c r="QZX207" s="377"/>
      <c r="QZY207" s="377"/>
      <c r="QZZ207" s="376"/>
      <c r="RAA207" s="376"/>
      <c r="RAB207" s="377"/>
      <c r="RAC207" s="377"/>
      <c r="RAD207" s="376"/>
      <c r="RAE207" s="376"/>
      <c r="RAF207" s="377"/>
      <c r="RAG207" s="377"/>
      <c r="RAH207" s="376"/>
      <c r="RAI207" s="376"/>
      <c r="RAJ207" s="376"/>
      <c r="RAK207" s="376"/>
      <c r="RAL207" s="376"/>
      <c r="RAM207" s="376"/>
      <c r="RAN207" s="376"/>
      <c r="RAO207" s="377"/>
      <c r="RAP207" s="377"/>
      <c r="RAQ207" s="376"/>
      <c r="RAR207" s="376"/>
      <c r="RAS207" s="377"/>
      <c r="RAT207" s="377"/>
      <c r="RAU207" s="376"/>
      <c r="RAV207" s="376"/>
      <c r="RAW207" s="376"/>
      <c r="RAX207" s="376"/>
      <c r="RAY207" s="376"/>
      <c r="RAZ207" s="370"/>
      <c r="RBA207" s="396"/>
      <c r="RBB207" s="376"/>
      <c r="RBC207" s="376"/>
      <c r="RBD207" s="376"/>
      <c r="RBE207" s="376"/>
      <c r="RBF207" s="376"/>
      <c r="RBG207" s="376"/>
      <c r="RBH207" s="376"/>
      <c r="RBI207" s="375"/>
      <c r="RBJ207" s="375"/>
      <c r="RBK207" s="375"/>
      <c r="RBL207" s="375"/>
      <c r="RBM207" s="375"/>
      <c r="RBN207" s="375"/>
      <c r="RBO207" s="375"/>
      <c r="RBP207" s="375"/>
      <c r="RBQ207" s="375"/>
      <c r="RBR207" s="375"/>
      <c r="RBS207" s="375"/>
      <c r="RBT207" s="375"/>
      <c r="RBU207" s="375"/>
      <c r="RBV207" s="375"/>
      <c r="RBW207" s="375"/>
      <c r="RBX207" s="375"/>
      <c r="RBY207" s="375"/>
      <c r="RBZ207" s="375"/>
      <c r="RCA207" s="375"/>
      <c r="RCB207" s="375"/>
      <c r="RCC207" s="375"/>
      <c r="RCD207" s="375"/>
      <c r="RCE207" s="375"/>
      <c r="RCF207" s="375"/>
      <c r="RCG207" s="375"/>
      <c r="RCH207" s="375"/>
      <c r="RCI207" s="375"/>
      <c r="RCJ207" s="375"/>
      <c r="RCK207" s="375"/>
      <c r="RCL207" s="375"/>
      <c r="RCM207" s="375"/>
      <c r="RCN207" s="375"/>
      <c r="RCO207" s="375"/>
      <c r="RCP207" s="375"/>
      <c r="RCQ207" s="375"/>
      <c r="RCR207" s="375"/>
      <c r="RCS207" s="375"/>
      <c r="RCT207" s="375"/>
      <c r="RCU207" s="375"/>
      <c r="RCV207" s="375"/>
      <c r="RCW207" s="375"/>
      <c r="RCX207" s="375"/>
      <c r="RCY207" s="375"/>
      <c r="RCZ207" s="375"/>
      <c r="RDA207" s="376"/>
      <c r="RDB207" s="376"/>
      <c r="RDC207" s="376"/>
      <c r="RDD207" s="376"/>
      <c r="RDE207" s="376"/>
      <c r="RDF207" s="376"/>
      <c r="RDG207" s="376"/>
      <c r="RDH207" s="376"/>
      <c r="RDI207" s="376"/>
      <c r="RDJ207" s="376"/>
      <c r="RDK207" s="376"/>
      <c r="RDL207" s="376"/>
      <c r="RDM207" s="376"/>
      <c r="RDN207" s="376"/>
      <c r="RDO207" s="376"/>
      <c r="RDP207" s="376"/>
      <c r="RDQ207" s="376"/>
      <c r="RDR207" s="376"/>
      <c r="RDS207" s="376"/>
      <c r="RDT207" s="376"/>
      <c r="RDU207" s="376"/>
      <c r="RDV207" s="376"/>
      <c r="RDW207" s="376"/>
    </row>
    <row r="208" spans="1:12295" s="273" customFormat="1" ht="44.25" customHeight="1" x14ac:dyDescent="0.3">
      <c r="B208" s="201"/>
      <c r="C208" s="101" t="s">
        <v>32</v>
      </c>
      <c r="D208" s="176">
        <f t="shared" si="682"/>
        <v>5207584.5</v>
      </c>
      <c r="E208" s="176">
        <f>E212+E216</f>
        <v>2412182.8573100003</v>
      </c>
      <c r="F208" s="176"/>
      <c r="G208" s="176">
        <f t="shared" ref="G208" si="693">G212+G216+G238</f>
        <v>2795401.6426900001</v>
      </c>
      <c r="H208" s="176">
        <f t="shared" ref="H208:I208" si="694">H212+H216</f>
        <v>0</v>
      </c>
      <c r="I208" s="176">
        <f t="shared" si="694"/>
        <v>0</v>
      </c>
      <c r="J208" s="176">
        <f>J212+J216+J238</f>
        <v>-4761794.1373100001</v>
      </c>
      <c r="K208" s="176">
        <f t="shared" ref="K208:K210" si="695">M208+Q208+S208+U208</f>
        <v>445790.36269000004</v>
      </c>
      <c r="L208" s="699">
        <f t="shared" si="628"/>
        <v>8.5604057445443277E-2</v>
      </c>
      <c r="M208" s="176">
        <f>M212+M216</f>
        <v>95548.743369999997</v>
      </c>
      <c r="N208" s="687"/>
      <c r="O208" s="654"/>
      <c r="P208" s="711"/>
      <c r="Q208" s="627">
        <f t="shared" ref="Q208" si="696">Q212+Q216+Q238</f>
        <v>350241.61932000006</v>
      </c>
      <c r="R208" s="687"/>
      <c r="S208" s="627">
        <f t="shared" ref="S208:U208" si="697">S212+S216+S238</f>
        <v>0</v>
      </c>
      <c r="T208" s="687"/>
      <c r="U208" s="627">
        <f t="shared" si="697"/>
        <v>0</v>
      </c>
      <c r="V208" s="627">
        <f t="shared" ref="V208" si="698">W208+X208+Y208</f>
        <v>0</v>
      </c>
      <c r="W208" s="627">
        <f>W212+W216</f>
        <v>0</v>
      </c>
      <c r="X208" s="73"/>
      <c r="Y208" s="73"/>
      <c r="Z208" s="627">
        <f t="shared" si="521"/>
        <v>2412182.8573100003</v>
      </c>
      <c r="AA208" s="627">
        <f>AA212+AA216</f>
        <v>2412182.8573100003</v>
      </c>
      <c r="AB208" s="73"/>
      <c r="AC208" s="31"/>
      <c r="AD208" s="31"/>
      <c r="AE208" s="176">
        <f t="shared" si="655"/>
        <v>651270.91741999995</v>
      </c>
      <c r="AF208" s="699">
        <f t="shared" si="629"/>
        <v>0.12506199705832904</v>
      </c>
      <c r="AG208" s="176">
        <f>AG212+AG216</f>
        <v>169226.02486999999</v>
      </c>
      <c r="AH208" s="699">
        <f t="shared" si="630"/>
        <v>7.0154724944325397E-2</v>
      </c>
      <c r="AI208" s="627"/>
      <c r="AJ208" s="687"/>
      <c r="AK208" s="627">
        <f>AK216+AK238</f>
        <v>482044.89254999999</v>
      </c>
      <c r="AL208" s="699">
        <f t="shared" ref="AL208:AL210" si="699">AK208/G208</f>
        <v>0.1724420867429021</v>
      </c>
      <c r="AM208" s="627">
        <f t="shared" ref="AM208:AO208" si="700">AM212+AM216</f>
        <v>0</v>
      </c>
      <c r="AN208" s="687"/>
      <c r="AO208" s="627">
        <f t="shared" si="700"/>
        <v>0</v>
      </c>
      <c r="AP208" s="627">
        <f>AR208-AE208</f>
        <v>4320159.8856700007</v>
      </c>
      <c r="AQ208" s="687"/>
      <c r="AR208" s="176">
        <f t="shared" si="650"/>
        <v>4971430.8030900005</v>
      </c>
      <c r="AS208" s="699">
        <f t="shared" si="631"/>
        <v>0.95465197023495263</v>
      </c>
      <c r="AT208" s="176">
        <f>AT212+AT216</f>
        <v>2412182.8573100003</v>
      </c>
      <c r="AU208" s="699">
        <f t="shared" si="632"/>
        <v>1</v>
      </c>
      <c r="AV208" s="651"/>
      <c r="AW208" s="699"/>
      <c r="AX208" s="176">
        <f>AX216+AX238</f>
        <v>2559247.9457799997</v>
      </c>
      <c r="AY208" s="699">
        <f t="shared" si="634"/>
        <v>0.9155206560289666</v>
      </c>
      <c r="AZ208" s="627">
        <f t="shared" ref="AZ208:BB208" si="701">AZ212+AZ216</f>
        <v>0</v>
      </c>
      <c r="BA208" s="699"/>
      <c r="BB208" s="627">
        <f t="shared" si="701"/>
        <v>0</v>
      </c>
      <c r="BC208" s="73"/>
      <c r="BD208" s="73"/>
      <c r="BE208" s="627">
        <f t="shared" si="660"/>
        <v>0</v>
      </c>
      <c r="BF208" s="627">
        <f>BF212+BF216</f>
        <v>0</v>
      </c>
      <c r="BG208" s="627">
        <f t="shared" ref="BG208:BI208" si="702">BG212+BG216</f>
        <v>0</v>
      </c>
      <c r="BH208" s="627">
        <f t="shared" si="702"/>
        <v>0</v>
      </c>
      <c r="BI208" s="627">
        <f t="shared" si="702"/>
        <v>0</v>
      </c>
      <c r="BJ208" s="627">
        <f t="shared" si="690"/>
        <v>0</v>
      </c>
      <c r="BK208" s="627"/>
      <c r="BL208" s="73"/>
      <c r="BM208" s="73"/>
      <c r="BN208" s="627">
        <f t="shared" si="691"/>
        <v>7642691.2999999998</v>
      </c>
      <c r="BO208" s="627">
        <f>BO212+BO216</f>
        <v>3124216</v>
      </c>
      <c r="BP208" s="627"/>
      <c r="BQ208" s="627">
        <f>BQ212+BQ216+BQ238</f>
        <v>4518475.3</v>
      </c>
      <c r="BR208" s="627">
        <f t="shared" ref="BR208:BS208" si="703">BR212+BR216</f>
        <v>0</v>
      </c>
      <c r="BS208" s="627">
        <f t="shared" si="703"/>
        <v>0</v>
      </c>
      <c r="BT208" s="627">
        <f>BT212+BT216+BT238</f>
        <v>0</v>
      </c>
      <c r="BU208" s="627">
        <f t="shared" si="652"/>
        <v>7642691.2999999998</v>
      </c>
      <c r="BV208" s="176">
        <f>BV212+BV216</f>
        <v>3124216</v>
      </c>
      <c r="BW208" s="520"/>
      <c r="BX208" s="436">
        <f>BX212+BX216+BX238</f>
        <v>4518475.3</v>
      </c>
      <c r="BY208" s="436">
        <f t="shared" ref="BY208:BZ208" si="704">BY212+BY216</f>
        <v>0</v>
      </c>
      <c r="BZ208" s="436">
        <f t="shared" si="704"/>
        <v>0</v>
      </c>
      <c r="CE208" s="699"/>
    </row>
    <row r="209" spans="2:83" s="70" customFormat="1" ht="59.25" customHeight="1" x14ac:dyDescent="0.3">
      <c r="B209" s="272"/>
      <c r="C209" s="97" t="s">
        <v>421</v>
      </c>
      <c r="D209" s="166">
        <f t="shared" si="682"/>
        <v>2804083.9615500001</v>
      </c>
      <c r="E209" s="166">
        <f>E213+E217</f>
        <v>1298867.6924000001</v>
      </c>
      <c r="F209" s="166"/>
      <c r="G209" s="166">
        <f>G213+G217+G239</f>
        <v>1505216.2691500001</v>
      </c>
      <c r="H209" s="166">
        <f t="shared" ref="H209:I209" si="705">H213+H217</f>
        <v>0</v>
      </c>
      <c r="I209" s="166">
        <f t="shared" si="705"/>
        <v>0</v>
      </c>
      <c r="J209" s="166">
        <f>J213+J217+J239</f>
        <v>-2564042.9969899999</v>
      </c>
      <c r="K209" s="166">
        <f t="shared" si="695"/>
        <v>240040.96456000002</v>
      </c>
      <c r="L209" s="699">
        <f t="shared" si="628"/>
        <v>8.5604057457435656E-2</v>
      </c>
      <c r="M209" s="166">
        <f>M213+M217</f>
        <v>51449.323349999999</v>
      </c>
      <c r="N209" s="687"/>
      <c r="O209" s="654"/>
      <c r="P209" s="711"/>
      <c r="Q209" s="626">
        <f>Q213+Q217+Q239</f>
        <v>188591.64121000003</v>
      </c>
      <c r="R209" s="687"/>
      <c r="S209" s="626">
        <f t="shared" ref="S209:U209" si="706">S213+S217</f>
        <v>0</v>
      </c>
      <c r="T209" s="687"/>
      <c r="U209" s="626">
        <f t="shared" si="706"/>
        <v>0</v>
      </c>
      <c r="V209" s="626">
        <f>W209</f>
        <v>1505216.2691500001</v>
      </c>
      <c r="W209" s="626">
        <f>AA209-E209</f>
        <v>1505216.2691500001</v>
      </c>
      <c r="X209" s="31"/>
      <c r="Y209" s="31"/>
      <c r="Z209" s="626">
        <f t="shared" si="521"/>
        <v>2804083.9615500001</v>
      </c>
      <c r="AA209" s="626">
        <f>D209</f>
        <v>2804083.9615500001</v>
      </c>
      <c r="AB209" s="31"/>
      <c r="AC209" s="31"/>
      <c r="AD209" s="31"/>
      <c r="AE209" s="166">
        <f t="shared" si="655"/>
        <v>346458.87615000003</v>
      </c>
      <c r="AF209" s="699">
        <f t="shared" si="629"/>
        <v>0.12355510066770241</v>
      </c>
      <c r="AG209" s="166">
        <f>AG213+AG217</f>
        <v>91380.685599999997</v>
      </c>
      <c r="AH209" s="699">
        <f t="shared" si="630"/>
        <v>7.0354113921449635E-2</v>
      </c>
      <c r="AI209" s="626"/>
      <c r="AJ209" s="687"/>
      <c r="AK209" s="626">
        <f>AK217+AK239</f>
        <v>255078.19055000003</v>
      </c>
      <c r="AL209" s="699">
        <f t="shared" si="699"/>
        <v>0.16946281792053935</v>
      </c>
      <c r="AM209" s="626">
        <f t="shared" ref="AM209:AO209" si="707">AM213+AM217</f>
        <v>0</v>
      </c>
      <c r="AN209" s="687"/>
      <c r="AO209" s="626">
        <f t="shared" si="707"/>
        <v>0</v>
      </c>
      <c r="AP209" s="626">
        <f>AR209-AE209</f>
        <v>2330465.4024300002</v>
      </c>
      <c r="AQ209" s="687"/>
      <c r="AR209" s="166">
        <f t="shared" si="650"/>
        <v>2676924.2785800002</v>
      </c>
      <c r="AS209" s="699">
        <f t="shared" si="631"/>
        <v>0.9546519702285553</v>
      </c>
      <c r="AT209" s="166">
        <f>AT213+AT217</f>
        <v>1298867.6924000001</v>
      </c>
      <c r="AU209" s="699">
        <f t="shared" si="632"/>
        <v>1</v>
      </c>
      <c r="AV209" s="626"/>
      <c r="AW209" s="699"/>
      <c r="AX209" s="166">
        <f>AX217+AX239</f>
        <v>1378056.5861800001</v>
      </c>
      <c r="AY209" s="699">
        <f t="shared" si="634"/>
        <v>0.91552065601721977</v>
      </c>
      <c r="AZ209" s="626">
        <f t="shared" ref="AZ209:BB209" si="708">AZ213+AZ217</f>
        <v>0</v>
      </c>
      <c r="BA209" s="699"/>
      <c r="BB209" s="626">
        <f t="shared" si="708"/>
        <v>0</v>
      </c>
      <c r="BC209" s="31"/>
      <c r="BD209" s="31"/>
      <c r="BE209" s="626">
        <f t="shared" si="660"/>
        <v>0</v>
      </c>
      <c r="BF209" s="626">
        <f>BF213+BF217</f>
        <v>0</v>
      </c>
      <c r="BG209" s="626">
        <f t="shared" ref="BG209:BI209" si="709">BG213+BG217</f>
        <v>0</v>
      </c>
      <c r="BH209" s="626">
        <f t="shared" si="709"/>
        <v>0</v>
      </c>
      <c r="BI209" s="626">
        <f t="shared" si="709"/>
        <v>0</v>
      </c>
      <c r="BJ209" s="626">
        <f>BK209</f>
        <v>2454741.14286</v>
      </c>
      <c r="BK209" s="626">
        <f>BO209-BF209</f>
        <v>2454741.14286</v>
      </c>
      <c r="BL209" s="31"/>
      <c r="BM209" s="31"/>
      <c r="BN209" s="626">
        <f t="shared" si="691"/>
        <v>6004971.7364300005</v>
      </c>
      <c r="BO209" s="626">
        <f>BO213+BO217</f>
        <v>2454741.14286</v>
      </c>
      <c r="BP209" s="626"/>
      <c r="BQ209" s="626">
        <f>BQ213+BQ217+BQ239</f>
        <v>3550230.59357</v>
      </c>
      <c r="BR209" s="626">
        <f t="shared" ref="BR209:BS209" si="710">BR213+BR217</f>
        <v>0</v>
      </c>
      <c r="BS209" s="626">
        <f t="shared" si="710"/>
        <v>0</v>
      </c>
      <c r="BT209" s="626">
        <f>BT213+BT217+BT239</f>
        <v>0</v>
      </c>
      <c r="BU209" s="626">
        <f t="shared" si="652"/>
        <v>6004971.7364300005</v>
      </c>
      <c r="BV209" s="166">
        <f>BV213+BV217</f>
        <v>2454741.14286</v>
      </c>
      <c r="BW209" s="522"/>
      <c r="BX209" s="435">
        <f>BX213+BX217+BX239</f>
        <v>3550230.59357</v>
      </c>
      <c r="BY209" s="435">
        <f t="shared" ref="BY209:BZ209" si="711">BY213+BY217</f>
        <v>0</v>
      </c>
      <c r="BZ209" s="435">
        <f t="shared" si="711"/>
        <v>0</v>
      </c>
      <c r="CE209" s="699"/>
    </row>
    <row r="210" spans="2:83" s="70" customFormat="1" ht="59.25" hidden="1" customHeight="1" x14ac:dyDescent="0.3">
      <c r="B210" s="460"/>
      <c r="C210" s="97" t="s">
        <v>31</v>
      </c>
      <c r="D210" s="166">
        <f t="shared" si="682"/>
        <v>0</v>
      </c>
      <c r="E210" s="166">
        <f>E214+E236+E240</f>
        <v>0</v>
      </c>
      <c r="F210" s="166"/>
      <c r="G210" s="166">
        <f t="shared" ref="G210:I210" si="712">G214+G236+G240</f>
        <v>0</v>
      </c>
      <c r="H210" s="166">
        <f t="shared" si="712"/>
        <v>0</v>
      </c>
      <c r="I210" s="166">
        <f t="shared" si="712"/>
        <v>0</v>
      </c>
      <c r="J210" s="166">
        <f>K210-D210</f>
        <v>0</v>
      </c>
      <c r="K210" s="166">
        <f t="shared" si="695"/>
        <v>0</v>
      </c>
      <c r="L210" s="699" t="e">
        <f t="shared" si="628"/>
        <v>#DIV/0!</v>
      </c>
      <c r="M210" s="166">
        <f>M214+M236+M240</f>
        <v>0</v>
      </c>
      <c r="N210" s="687"/>
      <c r="O210" s="626"/>
      <c r="P210" s="687"/>
      <c r="Q210" s="626">
        <f t="shared" ref="Q210" si="713">Q214+Q236+Q240</f>
        <v>0</v>
      </c>
      <c r="R210" s="687"/>
      <c r="S210" s="626">
        <f t="shared" ref="S210:U210" si="714">S214+S236+S240</f>
        <v>0</v>
      </c>
      <c r="T210" s="687"/>
      <c r="U210" s="626">
        <f t="shared" si="714"/>
        <v>0</v>
      </c>
      <c r="V210" s="626"/>
      <c r="W210" s="626"/>
      <c r="X210" s="31"/>
      <c r="Y210" s="31"/>
      <c r="Z210" s="626"/>
      <c r="AA210" s="626"/>
      <c r="AB210" s="31"/>
      <c r="AC210" s="31"/>
      <c r="AD210" s="31"/>
      <c r="AE210" s="166">
        <f>AG210</f>
        <v>0</v>
      </c>
      <c r="AF210" s="699" t="e">
        <f t="shared" si="629"/>
        <v>#DIV/0!</v>
      </c>
      <c r="AG210" s="166">
        <f>AG214+AG236+AG240</f>
        <v>0</v>
      </c>
      <c r="AH210" s="699" t="e">
        <f t="shared" si="630"/>
        <v>#DIV/0!</v>
      </c>
      <c r="AI210" s="626"/>
      <c r="AJ210" s="687"/>
      <c r="AK210" s="626"/>
      <c r="AL210" s="421" t="e">
        <f t="shared" si="699"/>
        <v>#DIV/0!</v>
      </c>
      <c r="AM210" s="626"/>
      <c r="AN210" s="687"/>
      <c r="AO210" s="626"/>
      <c r="AP210" s="626"/>
      <c r="AQ210" s="687"/>
      <c r="AR210" s="166"/>
      <c r="AS210" s="699" t="e">
        <f t="shared" si="631"/>
        <v>#DIV/0!</v>
      </c>
      <c r="AT210" s="166">
        <f>AT214+AT236+AT240</f>
        <v>0</v>
      </c>
      <c r="AU210" s="699" t="e">
        <f t="shared" si="632"/>
        <v>#DIV/0!</v>
      </c>
      <c r="AV210" s="626"/>
      <c r="AW210" s="699"/>
      <c r="AX210" s="166"/>
      <c r="AY210" s="699" t="e">
        <f t="shared" si="634"/>
        <v>#DIV/0!</v>
      </c>
      <c r="AZ210" s="626"/>
      <c r="BA210" s="699"/>
      <c r="BB210" s="626"/>
      <c r="BC210" s="31"/>
      <c r="BD210" s="31"/>
      <c r="BE210" s="626"/>
      <c r="BF210" s="626"/>
      <c r="BG210" s="626"/>
      <c r="BH210" s="626"/>
      <c r="BI210" s="626"/>
      <c r="BJ210" s="626"/>
      <c r="BK210" s="626"/>
      <c r="BL210" s="31"/>
      <c r="BM210" s="31"/>
      <c r="BN210" s="626"/>
      <c r="BO210" s="626"/>
      <c r="BP210" s="626"/>
      <c r="BQ210" s="626"/>
      <c r="BR210" s="31"/>
      <c r="BS210" s="31"/>
      <c r="BT210" s="626">
        <f>BU210-BN210</f>
        <v>0</v>
      </c>
      <c r="BU210" s="626"/>
      <c r="BV210" s="166"/>
      <c r="BW210" s="522"/>
      <c r="BX210" s="457"/>
      <c r="BY210" s="457"/>
      <c r="BZ210" s="457"/>
      <c r="CE210" s="699"/>
    </row>
    <row r="211" spans="2:83" s="175" customFormat="1" ht="44.25" customHeight="1" x14ac:dyDescent="0.3">
      <c r="B211" s="387" t="s">
        <v>36</v>
      </c>
      <c r="C211" s="99" t="s">
        <v>227</v>
      </c>
      <c r="D211" s="168">
        <f t="shared" ref="D211" si="715">E211</f>
        <v>3711050.5497100004</v>
      </c>
      <c r="E211" s="168">
        <f>E212+E213+E214</f>
        <v>3711050.5497100004</v>
      </c>
      <c r="F211" s="168"/>
      <c r="G211" s="168"/>
      <c r="H211" s="878"/>
      <c r="I211" s="878"/>
      <c r="J211" s="168">
        <f>J212+J213+J214</f>
        <v>-3564052.4829900004</v>
      </c>
      <c r="K211" s="168">
        <f t="shared" ref="K211" si="716">M211</f>
        <v>146998.06672</v>
      </c>
      <c r="L211" s="699">
        <f t="shared" si="628"/>
        <v>3.9610903907382006E-2</v>
      </c>
      <c r="M211" s="973">
        <f>M212+M213+M214</f>
        <v>146998.06672</v>
      </c>
      <c r="N211" s="687"/>
      <c r="O211" s="636"/>
      <c r="P211" s="687"/>
      <c r="Q211" s="636">
        <f>Q212+Q213</f>
        <v>0</v>
      </c>
      <c r="R211" s="687"/>
      <c r="S211" s="636"/>
      <c r="T211" s="687"/>
      <c r="U211" s="636"/>
      <c r="V211" s="636">
        <f t="shared" si="523"/>
        <v>0</v>
      </c>
      <c r="W211" s="636">
        <f>W212+W213</f>
        <v>0</v>
      </c>
      <c r="X211" s="636"/>
      <c r="Y211" s="636"/>
      <c r="Z211" s="636">
        <f t="shared" si="521"/>
        <v>3711050.5497100004</v>
      </c>
      <c r="AA211" s="636">
        <f>AA212+AA213</f>
        <v>3711050.5497100004</v>
      </c>
      <c r="AB211" s="636"/>
      <c r="AC211" s="636"/>
      <c r="AD211" s="687"/>
      <c r="AE211" s="168">
        <f t="shared" ref="AE211" si="717">AG211</f>
        <v>260606.71046999999</v>
      </c>
      <c r="AF211" s="699">
        <f t="shared" si="629"/>
        <v>7.0224511086318955E-2</v>
      </c>
      <c r="AG211" s="168">
        <f>AG212+AG213+AG214</f>
        <v>260606.71046999999</v>
      </c>
      <c r="AH211" s="699">
        <f t="shared" si="630"/>
        <v>7.0224511086318955E-2</v>
      </c>
      <c r="AI211" s="636"/>
      <c r="AJ211" s="687"/>
      <c r="AK211" s="636"/>
      <c r="AL211" s="687"/>
      <c r="AM211" s="636">
        <f t="shared" ref="AM211:AO211" si="718">AM212+AM213</f>
        <v>0</v>
      </c>
      <c r="AN211" s="687"/>
      <c r="AO211" s="636">
        <f t="shared" si="718"/>
        <v>0</v>
      </c>
      <c r="AP211" s="636">
        <f>AP212+AP213</f>
        <v>3450443.8392400006</v>
      </c>
      <c r="AQ211" s="687"/>
      <c r="AR211" s="168">
        <f t="shared" ref="AR211" si="719">AT211</f>
        <v>3711050.5497100004</v>
      </c>
      <c r="AS211" s="699">
        <f t="shared" si="631"/>
        <v>1</v>
      </c>
      <c r="AT211" s="168">
        <f>AT212+AT213+AT214</f>
        <v>3711050.5497100004</v>
      </c>
      <c r="AU211" s="699">
        <f t="shared" si="632"/>
        <v>1</v>
      </c>
      <c r="AV211" s="636"/>
      <c r="AW211" s="699"/>
      <c r="AX211" s="168"/>
      <c r="AY211" s="699"/>
      <c r="AZ211" s="636">
        <f t="shared" ref="AZ211:BB211" si="720">AZ212+AZ213</f>
        <v>0</v>
      </c>
      <c r="BA211" s="699"/>
      <c r="BB211" s="636">
        <f t="shared" si="720"/>
        <v>0</v>
      </c>
      <c r="BC211" s="636"/>
      <c r="BD211" s="636"/>
      <c r="BE211" s="636">
        <f t="shared" si="576"/>
        <v>0</v>
      </c>
      <c r="BF211" s="636">
        <f>BF212+BF213</f>
        <v>0</v>
      </c>
      <c r="BG211" s="636"/>
      <c r="BH211" s="636"/>
      <c r="BI211" s="636"/>
      <c r="BJ211" s="636">
        <f t="shared" ref="BJ211:BJ212" si="721">BK211+BL211+BM211</f>
        <v>0</v>
      </c>
      <c r="BK211" s="636"/>
      <c r="BL211" s="636"/>
      <c r="BM211" s="636"/>
      <c r="BN211" s="636">
        <f t="shared" si="538"/>
        <v>5578957.14286</v>
      </c>
      <c r="BO211" s="168">
        <f>BO212+BO213</f>
        <v>5578957.14286</v>
      </c>
      <c r="BP211" s="636"/>
      <c r="BQ211" s="636"/>
      <c r="BR211" s="636"/>
      <c r="BS211" s="636"/>
      <c r="BT211" s="636">
        <f>BT212+BT213+BT214</f>
        <v>0</v>
      </c>
      <c r="BU211" s="636">
        <f t="shared" si="577"/>
        <v>5578957.14286</v>
      </c>
      <c r="BV211" s="168">
        <f>BV212+BV213</f>
        <v>5578957.14286</v>
      </c>
      <c r="BW211" s="522"/>
      <c r="BX211" s="439"/>
      <c r="BY211" s="295"/>
      <c r="BZ211" s="295"/>
      <c r="CE211" s="699"/>
    </row>
    <row r="212" spans="2:83" s="59" customFormat="1" ht="48.75" customHeight="1" x14ac:dyDescent="0.25">
      <c r="B212" s="387"/>
      <c r="C212" s="101" t="s">
        <v>32</v>
      </c>
      <c r="D212" s="176">
        <f>E212</f>
        <v>2412182.8573100003</v>
      </c>
      <c r="E212" s="176">
        <f>2092041.51232+275684.9+44456.44499</f>
        <v>2412182.8573100003</v>
      </c>
      <c r="F212" s="176"/>
      <c r="G212" s="176"/>
      <c r="H212" s="871"/>
      <c r="I212" s="239"/>
      <c r="J212" s="176">
        <f>M212-E212</f>
        <v>-2316634.1139400005</v>
      </c>
      <c r="K212" s="176">
        <f>M212</f>
        <v>95548.743369999997</v>
      </c>
      <c r="L212" s="699">
        <f t="shared" si="628"/>
        <v>3.961090390823576E-2</v>
      </c>
      <c r="M212" s="974">
        <v>95548.743369999997</v>
      </c>
      <c r="N212" s="687"/>
      <c r="O212" s="635"/>
      <c r="P212" s="687"/>
      <c r="Q212" s="635"/>
      <c r="R212" s="687"/>
      <c r="S212" s="635"/>
      <c r="T212" s="687"/>
      <c r="U212" s="635"/>
      <c r="V212" s="635">
        <f t="shared" si="523"/>
        <v>0</v>
      </c>
      <c r="W212" s="635">
        <f>AA212-E212</f>
        <v>0</v>
      </c>
      <c r="X212" s="635"/>
      <c r="Y212" s="635"/>
      <c r="Z212" s="635">
        <f t="shared" si="521"/>
        <v>2412182.8573100003</v>
      </c>
      <c r="AA212" s="635">
        <f>E212</f>
        <v>2412182.8573100003</v>
      </c>
      <c r="AB212" s="635"/>
      <c r="AC212" s="635"/>
      <c r="AD212" s="687"/>
      <c r="AE212" s="176">
        <f>AG212</f>
        <v>169226.02486999999</v>
      </c>
      <c r="AF212" s="699">
        <f t="shared" si="629"/>
        <v>7.0154724944325397E-2</v>
      </c>
      <c r="AG212" s="974">
        <v>169226.02486999999</v>
      </c>
      <c r="AH212" s="699">
        <f t="shared" si="630"/>
        <v>7.0154724944325397E-2</v>
      </c>
      <c r="AI212" s="635"/>
      <c r="AJ212" s="687"/>
      <c r="AK212" s="635"/>
      <c r="AL212" s="687"/>
      <c r="AM212" s="635"/>
      <c r="AN212" s="687"/>
      <c r="AO212" s="635"/>
      <c r="AP212" s="635">
        <f>AT212-AG212</f>
        <v>2242956.8324400005</v>
      </c>
      <c r="AQ212" s="687"/>
      <c r="AR212" s="176">
        <f>AT212</f>
        <v>2412182.8573100003</v>
      </c>
      <c r="AS212" s="699">
        <f t="shared" si="631"/>
        <v>1</v>
      </c>
      <c r="AT212" s="176">
        <f>D212</f>
        <v>2412182.8573100003</v>
      </c>
      <c r="AU212" s="699">
        <f t="shared" si="632"/>
        <v>1</v>
      </c>
      <c r="AV212" s="635"/>
      <c r="AW212" s="699"/>
      <c r="AX212" s="176"/>
      <c r="AY212" s="699"/>
      <c r="AZ212" s="635"/>
      <c r="BA212" s="699"/>
      <c r="BB212" s="635"/>
      <c r="BC212" s="635"/>
      <c r="BD212" s="635"/>
      <c r="BE212" s="635">
        <f>BF212</f>
        <v>0</v>
      </c>
      <c r="BF212" s="635"/>
      <c r="BG212" s="635"/>
      <c r="BH212" s="635"/>
      <c r="BI212" s="635"/>
      <c r="BJ212" s="635">
        <f t="shared" si="721"/>
        <v>0</v>
      </c>
      <c r="BK212" s="635"/>
      <c r="BL212" s="635"/>
      <c r="BM212" s="635"/>
      <c r="BN212" s="635">
        <f t="shared" si="538"/>
        <v>3124216</v>
      </c>
      <c r="BO212" s="176">
        <f>4624216-BQ216</f>
        <v>3124216</v>
      </c>
      <c r="BP212" s="635"/>
      <c r="BQ212" s="635"/>
      <c r="BR212" s="635"/>
      <c r="BS212" s="635"/>
      <c r="BT212" s="635">
        <f>BV212-BO212</f>
        <v>0</v>
      </c>
      <c r="BU212" s="635">
        <f>BV212</f>
        <v>3124216</v>
      </c>
      <c r="BV212" s="176">
        <f>4624216-BX216</f>
        <v>3124216</v>
      </c>
      <c r="BW212" s="520"/>
      <c r="BX212" s="436"/>
      <c r="BY212" s="62"/>
      <c r="BZ212" s="28"/>
      <c r="CE212" s="699"/>
    </row>
    <row r="213" spans="2:83" s="50" customFormat="1" ht="54" customHeight="1" x14ac:dyDescent="0.25">
      <c r="B213" s="200"/>
      <c r="C213" s="97" t="s">
        <v>421</v>
      </c>
      <c r="D213" s="166">
        <f>E213</f>
        <v>1298867.6924000001</v>
      </c>
      <c r="E213" s="166">
        <v>1298867.6924000001</v>
      </c>
      <c r="F213" s="166"/>
      <c r="G213" s="166"/>
      <c r="H213" s="236"/>
      <c r="I213" s="236"/>
      <c r="J213" s="166">
        <f>M213-E213</f>
        <v>-1247418.3690500001</v>
      </c>
      <c r="K213" s="166">
        <f>M213</f>
        <v>51449.323349999999</v>
      </c>
      <c r="L213" s="699">
        <f t="shared" si="628"/>
        <v>3.9610903905796462E-2</v>
      </c>
      <c r="M213" s="975">
        <v>51449.323349999999</v>
      </c>
      <c r="N213" s="687"/>
      <c r="O213" s="634"/>
      <c r="P213" s="687"/>
      <c r="Q213" s="634"/>
      <c r="R213" s="687"/>
      <c r="S213" s="634"/>
      <c r="T213" s="687"/>
      <c r="U213" s="634"/>
      <c r="V213" s="634">
        <f t="shared" si="523"/>
        <v>0</v>
      </c>
      <c r="W213" s="634"/>
      <c r="X213" s="634"/>
      <c r="Y213" s="634"/>
      <c r="Z213" s="634">
        <f t="shared" si="521"/>
        <v>1298867.6924000001</v>
      </c>
      <c r="AA213" s="634">
        <f>E213</f>
        <v>1298867.6924000001</v>
      </c>
      <c r="AB213" s="634"/>
      <c r="AC213" s="634"/>
      <c r="AD213" s="687"/>
      <c r="AE213" s="166">
        <f>AG213</f>
        <v>91380.685599999997</v>
      </c>
      <c r="AF213" s="699">
        <f t="shared" si="629"/>
        <v>7.0354113921449635E-2</v>
      </c>
      <c r="AG213" s="975">
        <v>91380.685599999997</v>
      </c>
      <c r="AH213" s="699">
        <f t="shared" si="630"/>
        <v>7.0354113921449635E-2</v>
      </c>
      <c r="AI213" s="634"/>
      <c r="AJ213" s="687"/>
      <c r="AK213" s="634"/>
      <c r="AL213" s="687"/>
      <c r="AM213" s="634"/>
      <c r="AN213" s="687"/>
      <c r="AO213" s="634"/>
      <c r="AP213" s="634">
        <f>AT213-AG213</f>
        <v>1207487.0068000001</v>
      </c>
      <c r="AQ213" s="687"/>
      <c r="AR213" s="166">
        <f>AT213</f>
        <v>1298867.6924000001</v>
      </c>
      <c r="AS213" s="699">
        <f t="shared" si="631"/>
        <v>1</v>
      </c>
      <c r="AT213" s="166">
        <f>D213</f>
        <v>1298867.6924000001</v>
      </c>
      <c r="AU213" s="699">
        <f t="shared" si="632"/>
        <v>1</v>
      </c>
      <c r="AV213" s="634"/>
      <c r="AW213" s="699"/>
      <c r="AX213" s="166"/>
      <c r="AY213" s="699"/>
      <c r="AZ213" s="634"/>
      <c r="BA213" s="699"/>
      <c r="BB213" s="634"/>
      <c r="BC213" s="634"/>
      <c r="BD213" s="634"/>
      <c r="BE213" s="634">
        <f>BF213</f>
        <v>0</v>
      </c>
      <c r="BF213" s="634"/>
      <c r="BG213" s="634"/>
      <c r="BH213" s="634"/>
      <c r="BI213" s="634"/>
      <c r="BJ213" s="634">
        <f>BK213</f>
        <v>2454741.14286</v>
      </c>
      <c r="BK213" s="634">
        <f>BO213-BF213</f>
        <v>2454741.14286</v>
      </c>
      <c r="BL213" s="634"/>
      <c r="BM213" s="634"/>
      <c r="BN213" s="634">
        <f t="shared" si="538"/>
        <v>2454741.14286</v>
      </c>
      <c r="BO213" s="166">
        <f>2454741.14286</f>
        <v>2454741.14286</v>
      </c>
      <c r="BP213" s="634"/>
      <c r="BQ213" s="634"/>
      <c r="BR213" s="634"/>
      <c r="BS213" s="634"/>
      <c r="BT213" s="634">
        <f>BV213-BO213</f>
        <v>0</v>
      </c>
      <c r="BU213" s="634">
        <f>BV213</f>
        <v>2454741.14286</v>
      </c>
      <c r="BV213" s="166">
        <f>2454741.14286</f>
        <v>2454741.14286</v>
      </c>
      <c r="BW213" s="522"/>
      <c r="BX213" s="435"/>
      <c r="BY213" s="31"/>
      <c r="BZ213" s="31"/>
      <c r="CE213" s="699"/>
    </row>
    <row r="214" spans="2:83" s="50" customFormat="1" ht="54" hidden="1" customHeight="1" x14ac:dyDescent="0.25">
      <c r="B214" s="200"/>
      <c r="C214" s="97" t="s">
        <v>31</v>
      </c>
      <c r="D214" s="166">
        <f>E214</f>
        <v>0</v>
      </c>
      <c r="E214" s="166">
        <v>0</v>
      </c>
      <c r="F214" s="166"/>
      <c r="G214" s="166"/>
      <c r="H214" s="236"/>
      <c r="I214" s="236"/>
      <c r="J214" s="166">
        <f>M214-E214</f>
        <v>0</v>
      </c>
      <c r="K214" s="166">
        <f>M214</f>
        <v>0</v>
      </c>
      <c r="L214" s="699" t="e">
        <f t="shared" si="628"/>
        <v>#DIV/0!</v>
      </c>
      <c r="M214" s="166">
        <v>0</v>
      </c>
      <c r="N214" s="687"/>
      <c r="O214" s="626"/>
      <c r="P214" s="687"/>
      <c r="Q214" s="626"/>
      <c r="R214" s="687"/>
      <c r="S214" s="31"/>
      <c r="T214" s="31"/>
      <c r="U214" s="31"/>
      <c r="V214" s="626"/>
      <c r="W214" s="626"/>
      <c r="X214" s="31"/>
      <c r="Y214" s="31"/>
      <c r="Z214" s="626"/>
      <c r="AA214" s="626"/>
      <c r="AB214" s="31"/>
      <c r="AC214" s="31"/>
      <c r="AD214" s="31"/>
      <c r="AE214" s="166"/>
      <c r="AF214" s="699" t="e">
        <f t="shared" si="629"/>
        <v>#DIV/0!</v>
      </c>
      <c r="AG214" s="166"/>
      <c r="AH214" s="699" t="e">
        <f t="shared" si="630"/>
        <v>#DIV/0!</v>
      </c>
      <c r="AI214" s="626"/>
      <c r="AJ214" s="687"/>
      <c r="AK214" s="626"/>
      <c r="AL214" s="687"/>
      <c r="AM214" s="31"/>
      <c r="AN214" s="31"/>
      <c r="AO214" s="31"/>
      <c r="AP214" s="626"/>
      <c r="AQ214" s="687"/>
      <c r="AR214" s="166"/>
      <c r="AS214" s="699" t="e">
        <f t="shared" si="631"/>
        <v>#DIV/0!</v>
      </c>
      <c r="AT214" s="166"/>
      <c r="AU214" s="699" t="e">
        <f t="shared" si="632"/>
        <v>#DIV/0!</v>
      </c>
      <c r="AV214" s="626"/>
      <c r="AW214" s="699"/>
      <c r="AX214" s="166"/>
      <c r="AY214" s="699" t="e">
        <f t="shared" si="634"/>
        <v>#DIV/0!</v>
      </c>
      <c r="AZ214" s="31"/>
      <c r="BA214" s="699"/>
      <c r="BB214" s="31"/>
      <c r="BC214" s="31"/>
      <c r="BD214" s="31"/>
      <c r="BE214" s="626"/>
      <c r="BF214" s="626"/>
      <c r="BG214" s="626"/>
      <c r="BH214" s="31"/>
      <c r="BI214" s="31"/>
      <c r="BJ214" s="626"/>
      <c r="BK214" s="626"/>
      <c r="BL214" s="31"/>
      <c r="BM214" s="31"/>
      <c r="BN214" s="626"/>
      <c r="BO214" s="626"/>
      <c r="BP214" s="626"/>
      <c r="BQ214" s="626"/>
      <c r="BR214" s="31"/>
      <c r="BS214" s="31"/>
      <c r="BT214" s="626">
        <f>BV214-BO214</f>
        <v>0</v>
      </c>
      <c r="BU214" s="626"/>
      <c r="BV214" s="457"/>
      <c r="BW214" s="522"/>
      <c r="BX214" s="457"/>
      <c r="BY214" s="31"/>
      <c r="BZ214" s="31"/>
      <c r="CE214" s="699"/>
    </row>
    <row r="215" spans="2:83" s="175" customFormat="1" ht="44.25" customHeight="1" x14ac:dyDescent="0.3">
      <c r="B215" s="387" t="s">
        <v>56</v>
      </c>
      <c r="C215" s="99" t="s">
        <v>424</v>
      </c>
      <c r="D215" s="168">
        <f>E215+G215+H215+I215</f>
        <v>2980822.2195199998</v>
      </c>
      <c r="E215" s="168">
        <f>E216+E217</f>
        <v>0</v>
      </c>
      <c r="F215" s="168"/>
      <c r="G215" s="168">
        <f>G216+G217+G236</f>
        <v>2980822.2195199998</v>
      </c>
      <c r="H215" s="878"/>
      <c r="I215" s="878"/>
      <c r="J215" s="168">
        <f>J216+J217+J236</f>
        <v>-2587926.8299799999</v>
      </c>
      <c r="K215" s="168">
        <f>M215+Q215+S215+U215</f>
        <v>392895.38954</v>
      </c>
      <c r="L215" s="699">
        <f t="shared" si="628"/>
        <v>0.13180772303933905</v>
      </c>
      <c r="M215" s="168">
        <f>M216+M217</f>
        <v>0</v>
      </c>
      <c r="N215" s="687"/>
      <c r="O215" s="632"/>
      <c r="P215" s="687"/>
      <c r="Q215" s="632">
        <f>Q216+Q217+Q236</f>
        <v>392895.38954</v>
      </c>
      <c r="R215" s="687"/>
      <c r="S215" s="295"/>
      <c r="T215" s="31"/>
      <c r="U215" s="295"/>
      <c r="V215" s="632">
        <f t="shared" si="523"/>
        <v>0</v>
      </c>
      <c r="W215" s="632"/>
      <c r="X215" s="295"/>
      <c r="Y215" s="295"/>
      <c r="Z215" s="632">
        <f t="shared" si="521"/>
        <v>0</v>
      </c>
      <c r="AA215" s="632">
        <f>SUM(AA216:AA217)</f>
        <v>0</v>
      </c>
      <c r="AB215" s="295"/>
      <c r="AC215" s="295"/>
      <c r="AD215" s="31"/>
      <c r="AE215" s="168">
        <f>AK215</f>
        <v>403602.39275999996</v>
      </c>
      <c r="AF215" s="699">
        <f t="shared" si="629"/>
        <v>0.13539968607218442</v>
      </c>
      <c r="AG215" s="168">
        <f>AG216+AG217</f>
        <v>0</v>
      </c>
      <c r="AH215" s="699"/>
      <c r="AI215" s="632"/>
      <c r="AJ215" s="687"/>
      <c r="AK215" s="166">
        <f>AK216+AK217</f>
        <v>403602.39275999996</v>
      </c>
      <c r="AL215" s="699">
        <f>AK215/G215</f>
        <v>0.13539968607218442</v>
      </c>
      <c r="AM215" s="295"/>
      <c r="AN215" s="31"/>
      <c r="AO215" s="295"/>
      <c r="AP215" s="632">
        <f>AP216+AP217</f>
        <v>2213908.7089900002</v>
      </c>
      <c r="AQ215" s="687"/>
      <c r="AR215" s="168">
        <f>AX215</f>
        <v>2617511.1017500004</v>
      </c>
      <c r="AS215" s="699">
        <f t="shared" si="631"/>
        <v>0.87811714654069395</v>
      </c>
      <c r="AT215" s="168">
        <f>AT216+AT217</f>
        <v>0</v>
      </c>
      <c r="AU215" s="699"/>
      <c r="AV215" s="632"/>
      <c r="AW215" s="699"/>
      <c r="AX215" s="166">
        <f>AX216+AX217</f>
        <v>2617511.1017500004</v>
      </c>
      <c r="AY215" s="699">
        <f t="shared" si="634"/>
        <v>0.87811714654069395</v>
      </c>
      <c r="AZ215" s="295"/>
      <c r="BA215" s="699"/>
      <c r="BB215" s="295"/>
      <c r="BC215" s="295"/>
      <c r="BD215" s="295"/>
      <c r="BE215" s="632">
        <f t="shared" ref="BE215" si="722">BF215</f>
        <v>0</v>
      </c>
      <c r="BF215" s="632">
        <f>BF216+BF217</f>
        <v>0</v>
      </c>
      <c r="BG215" s="632"/>
      <c r="BH215" s="295"/>
      <c r="BI215" s="295"/>
      <c r="BJ215" s="632">
        <f t="shared" ref="BJ215:BJ217" si="723">BK215+BL215+BM215</f>
        <v>0</v>
      </c>
      <c r="BK215" s="632"/>
      <c r="BL215" s="295"/>
      <c r="BM215" s="295"/>
      <c r="BN215" s="632">
        <f>BQ215</f>
        <v>2678571.42857</v>
      </c>
      <c r="BO215" s="632"/>
      <c r="BP215" s="632"/>
      <c r="BQ215" s="683">
        <f>BQ216+BQ217</f>
        <v>2678571.42857</v>
      </c>
      <c r="BR215" s="295"/>
      <c r="BS215" s="295"/>
      <c r="BT215" s="632">
        <f>BT216+BT217+BT236</f>
        <v>0</v>
      </c>
      <c r="BU215" s="632">
        <f>BX215</f>
        <v>2678571.42857</v>
      </c>
      <c r="BV215" s="439">
        <f>BV216+BV217</f>
        <v>0</v>
      </c>
      <c r="BW215" s="515"/>
      <c r="BX215" s="672">
        <f>BX216+BX217</f>
        <v>2678571.42857</v>
      </c>
      <c r="BY215" s="295"/>
      <c r="BZ215" s="295"/>
      <c r="CE215" s="699"/>
    </row>
    <row r="216" spans="2:83" s="50" customFormat="1" ht="54" customHeight="1" x14ac:dyDescent="0.25">
      <c r="B216" s="200"/>
      <c r="C216" s="101" t="s">
        <v>32</v>
      </c>
      <c r="D216" s="176">
        <f t="shared" ref="D216:D236" si="724">E216+G216+H216+I216</f>
        <v>1937534.4426899999</v>
      </c>
      <c r="E216" s="176">
        <v>0</v>
      </c>
      <c r="F216" s="176"/>
      <c r="G216" s="176">
        <v>1937534.4426899999</v>
      </c>
      <c r="H216" s="871"/>
      <c r="I216" s="239"/>
      <c r="J216" s="176">
        <f>Q216-G216</f>
        <v>-1682152.4394999999</v>
      </c>
      <c r="K216" s="176">
        <f t="shared" ref="K216:K236" si="725">M216+Q216+S216+U216</f>
        <v>255382.00319000002</v>
      </c>
      <c r="L216" s="699">
        <f t="shared" si="628"/>
        <v>0.13180772303352567</v>
      </c>
      <c r="M216" s="176">
        <v>0</v>
      </c>
      <c r="N216" s="687"/>
      <c r="O216" s="627"/>
      <c r="P216" s="687"/>
      <c r="Q216" s="627">
        <f>232026.08751+23355.91568</f>
        <v>255382.00319000002</v>
      </c>
      <c r="R216" s="687"/>
      <c r="S216" s="62"/>
      <c r="T216" s="41"/>
      <c r="U216" s="28"/>
      <c r="V216" s="627">
        <f t="shared" ref="V216:V217" si="726">W216+X216+Y216</f>
        <v>0</v>
      </c>
      <c r="W216" s="627"/>
      <c r="X216" s="292"/>
      <c r="Y216" s="292"/>
      <c r="Z216" s="627">
        <f t="shared" si="521"/>
        <v>0</v>
      </c>
      <c r="AA216" s="627">
        <f>E216</f>
        <v>0</v>
      </c>
      <c r="AB216" s="62"/>
      <c r="AC216" s="28"/>
      <c r="AD216" s="19"/>
      <c r="AE216" s="176">
        <f>AK216</f>
        <v>262593.06238999998</v>
      </c>
      <c r="AF216" s="699">
        <f t="shared" si="629"/>
        <v>0.13552949387853236</v>
      </c>
      <c r="AG216" s="176"/>
      <c r="AH216" s="699"/>
      <c r="AI216" s="627"/>
      <c r="AJ216" s="687"/>
      <c r="AK216" s="627">
        <f>'[6]2 вариант'!$D$51</f>
        <v>262593.06238999998</v>
      </c>
      <c r="AL216" s="699">
        <f t="shared" ref="AL216:AL217" si="727">AK216/G216</f>
        <v>0.13552949387853236</v>
      </c>
      <c r="AM216" s="62"/>
      <c r="AN216" s="41"/>
      <c r="AO216" s="28"/>
      <c r="AP216" s="686">
        <f>AX216-AK216</f>
        <v>1438789.1537600001</v>
      </c>
      <c r="AQ216" s="687"/>
      <c r="AR216" s="176">
        <f>AX216</f>
        <v>1701382.21615</v>
      </c>
      <c r="AS216" s="699">
        <f t="shared" si="631"/>
        <v>0.87811714654623885</v>
      </c>
      <c r="AT216" s="176"/>
      <c r="AU216" s="699"/>
      <c r="AV216" s="627"/>
      <c r="AW216" s="699"/>
      <c r="AX216" s="176">
        <f>'[6]2 вариант'!$I$51</f>
        <v>1701382.21615</v>
      </c>
      <c r="AY216" s="699">
        <f t="shared" si="634"/>
        <v>0.87811714654623885</v>
      </c>
      <c r="AZ216" s="62"/>
      <c r="BA216" s="699"/>
      <c r="BB216" s="28"/>
      <c r="BC216" s="62"/>
      <c r="BD216" s="28"/>
      <c r="BE216" s="627">
        <f>BF216</f>
        <v>0</v>
      </c>
      <c r="BF216" s="627"/>
      <c r="BG216" s="627"/>
      <c r="BH216" s="62"/>
      <c r="BI216" s="28"/>
      <c r="BJ216" s="627">
        <f t="shared" si="723"/>
        <v>0</v>
      </c>
      <c r="BK216" s="627"/>
      <c r="BL216" s="62"/>
      <c r="BM216" s="28"/>
      <c r="BN216" s="627">
        <f>BQ216</f>
        <v>1500000</v>
      </c>
      <c r="BO216" s="627"/>
      <c r="BP216" s="627"/>
      <c r="BQ216" s="681">
        <v>1500000</v>
      </c>
      <c r="BR216" s="62"/>
      <c r="BS216" s="28"/>
      <c r="BT216" s="627">
        <f>BX216-BQ216</f>
        <v>0</v>
      </c>
      <c r="BU216" s="627">
        <f>BX216</f>
        <v>1500000</v>
      </c>
      <c r="BV216" s="436"/>
      <c r="BW216" s="520"/>
      <c r="BX216" s="668">
        <v>1500000</v>
      </c>
      <c r="BY216" s="62"/>
      <c r="BZ216" s="28"/>
      <c r="CE216" s="699"/>
    </row>
    <row r="217" spans="2:83" s="50" customFormat="1" ht="54" customHeight="1" x14ac:dyDescent="0.25">
      <c r="B217" s="200"/>
      <c r="C217" s="97" t="s">
        <v>421</v>
      </c>
      <c r="D217" s="166">
        <f t="shared" si="724"/>
        <v>1043287.77683</v>
      </c>
      <c r="E217" s="166">
        <v>0</v>
      </c>
      <c r="F217" s="166"/>
      <c r="G217" s="166">
        <v>1043287.77683</v>
      </c>
      <c r="H217" s="236"/>
      <c r="I217" s="236"/>
      <c r="J217" s="166">
        <f>Q217-G217</f>
        <v>-905774.39047999994</v>
      </c>
      <c r="K217" s="166">
        <f t="shared" si="725"/>
        <v>137513.38635000002</v>
      </c>
      <c r="L217" s="699">
        <f t="shared" si="628"/>
        <v>0.1318077230501353</v>
      </c>
      <c r="M217" s="166">
        <v>0</v>
      </c>
      <c r="N217" s="687"/>
      <c r="O217" s="626"/>
      <c r="P217" s="687"/>
      <c r="Q217" s="166">
        <f>124937.12406+12576.26229</f>
        <v>137513.38635000002</v>
      </c>
      <c r="R217" s="166"/>
      <c r="S217" s="31"/>
      <c r="T217" s="31"/>
      <c r="U217" s="31"/>
      <c r="V217" s="626">
        <f t="shared" si="726"/>
        <v>0</v>
      </c>
      <c r="W217" s="626"/>
      <c r="X217" s="31"/>
      <c r="Y217" s="31"/>
      <c r="Z217" s="626">
        <f t="shared" si="521"/>
        <v>0</v>
      </c>
      <c r="AA217" s="626">
        <f>E217</f>
        <v>0</v>
      </c>
      <c r="AB217" s="31"/>
      <c r="AC217" s="31"/>
      <c r="AD217" s="31"/>
      <c r="AE217" s="166">
        <f>AK217</f>
        <v>141009.33037000001</v>
      </c>
      <c r="AF217" s="699">
        <f t="shared" si="629"/>
        <v>0.13515861443182323</v>
      </c>
      <c r="AG217" s="166"/>
      <c r="AH217" s="699"/>
      <c r="AI217" s="626"/>
      <c r="AJ217" s="687"/>
      <c r="AK217" s="626">
        <f>'[6]2 вариант'!$D$52</f>
        <v>141009.33037000001</v>
      </c>
      <c r="AL217" s="699">
        <f t="shared" si="727"/>
        <v>0.13515861443182323</v>
      </c>
      <c r="AM217" s="31"/>
      <c r="AN217" s="31"/>
      <c r="AO217" s="31"/>
      <c r="AP217" s="626">
        <f>AX217-AK217</f>
        <v>775119.55523000017</v>
      </c>
      <c r="AQ217" s="687"/>
      <c r="AR217" s="166">
        <f>AX217</f>
        <v>916128.88560000015</v>
      </c>
      <c r="AS217" s="699">
        <f t="shared" si="631"/>
        <v>0.87811714653039596</v>
      </c>
      <c r="AT217" s="166"/>
      <c r="AU217" s="699"/>
      <c r="AV217" s="626"/>
      <c r="AW217" s="699"/>
      <c r="AX217" s="166">
        <f>'[6]2 вариант'!$I$52</f>
        <v>916128.88560000015</v>
      </c>
      <c r="AY217" s="699">
        <f t="shared" si="634"/>
        <v>0.87811714653039596</v>
      </c>
      <c r="AZ217" s="31"/>
      <c r="BA217" s="699"/>
      <c r="BB217" s="31"/>
      <c r="BC217" s="31"/>
      <c r="BD217" s="31"/>
      <c r="BE217" s="626">
        <f>BF217</f>
        <v>0</v>
      </c>
      <c r="BF217" s="626"/>
      <c r="BG217" s="626"/>
      <c r="BH217" s="31"/>
      <c r="BI217" s="31"/>
      <c r="BJ217" s="626">
        <f t="shared" si="723"/>
        <v>0</v>
      </c>
      <c r="BK217" s="626"/>
      <c r="BL217" s="31"/>
      <c r="BM217" s="31"/>
      <c r="BN217" s="626">
        <f>BQ217</f>
        <v>1178571.42857</v>
      </c>
      <c r="BO217" s="626"/>
      <c r="BP217" s="626"/>
      <c r="BQ217" s="678">
        <v>1178571.42857</v>
      </c>
      <c r="BR217" s="31"/>
      <c r="BS217" s="31"/>
      <c r="BT217" s="626">
        <f>BX217-BQ217</f>
        <v>0</v>
      </c>
      <c r="BU217" s="626">
        <f>BX217</f>
        <v>1178571.42857</v>
      </c>
      <c r="BV217" s="435"/>
      <c r="BW217" s="522"/>
      <c r="BX217" s="670">
        <v>1178571.42857</v>
      </c>
      <c r="BY217" s="31"/>
      <c r="BZ217" s="31"/>
      <c r="CE217" s="699"/>
    </row>
    <row r="218" spans="2:83" s="150" customFormat="1" ht="67.5" hidden="1" customHeight="1" x14ac:dyDescent="0.25">
      <c r="B218" s="210"/>
      <c r="C218" s="101" t="s">
        <v>32</v>
      </c>
      <c r="D218" s="166">
        <f t="shared" si="724"/>
        <v>0</v>
      </c>
      <c r="E218" s="176">
        <v>0</v>
      </c>
      <c r="F218" s="176"/>
      <c r="G218" s="166">
        <v>0</v>
      </c>
      <c r="H218" s="176">
        <v>0</v>
      </c>
      <c r="I218" s="176">
        <v>0</v>
      </c>
      <c r="J218" s="166">
        <f t="shared" ref="J218:J236" si="728">Q218-G218</f>
        <v>0</v>
      </c>
      <c r="K218" s="166">
        <f t="shared" si="725"/>
        <v>0</v>
      </c>
      <c r="L218" s="699" t="e">
        <f t="shared" si="628"/>
        <v>#DIV/0!</v>
      </c>
      <c r="M218" s="176">
        <v>0</v>
      </c>
      <c r="N218" s="687"/>
      <c r="O218" s="627"/>
      <c r="P218" s="687"/>
      <c r="Q218" s="627">
        <v>0</v>
      </c>
      <c r="R218" s="687"/>
      <c r="S218" s="627">
        <v>0</v>
      </c>
      <c r="T218" s="687"/>
      <c r="U218" s="627">
        <v>0</v>
      </c>
      <c r="V218" s="627" t="e">
        <f>W218+X218+Y218</f>
        <v>#REF!</v>
      </c>
      <c r="W218" s="627" t="e">
        <f>#REF!+W233+W275+#REF!+#REF!</f>
        <v>#REF!</v>
      </c>
      <c r="X218" s="279"/>
      <c r="Y218" s="279"/>
      <c r="Z218" s="627" t="e">
        <f>AA218+AB218+AC218</f>
        <v>#REF!</v>
      </c>
      <c r="AA218" s="627" t="e">
        <f>#REF!+AA233+AA275+#REF!+#REF!</f>
        <v>#REF!</v>
      </c>
      <c r="AB218" s="279"/>
      <c r="AC218" s="279"/>
      <c r="AD218" s="19"/>
      <c r="AE218" s="166">
        <f>AG218+AK218+AM218+AO218</f>
        <v>0</v>
      </c>
      <c r="AF218" s="699" t="e">
        <f t="shared" si="629"/>
        <v>#DIV/0!</v>
      </c>
      <c r="AG218" s="176">
        <v>0</v>
      </c>
      <c r="AH218" s="699"/>
      <c r="AI218" s="627"/>
      <c r="AJ218" s="687"/>
      <c r="AK218" s="627">
        <v>0</v>
      </c>
      <c r="AL218" s="687"/>
      <c r="AM218" s="627">
        <v>0</v>
      </c>
      <c r="AN218" s="687"/>
      <c r="AO218" s="627">
        <v>0</v>
      </c>
      <c r="AP218" s="627"/>
      <c r="AQ218" s="687"/>
      <c r="AR218" s="176">
        <f>AT218+AX218+AZ218+BB218</f>
        <v>0</v>
      </c>
      <c r="AS218" s="699" t="e">
        <f t="shared" si="631"/>
        <v>#DIV/0!</v>
      </c>
      <c r="AT218" s="176">
        <v>0</v>
      </c>
      <c r="AU218" s="699"/>
      <c r="AV218" s="627"/>
      <c r="AW218" s="699"/>
      <c r="AX218" s="176">
        <v>0</v>
      </c>
      <c r="AY218" s="699" t="e">
        <f t="shared" si="634"/>
        <v>#DIV/0!</v>
      </c>
      <c r="AZ218" s="627">
        <v>0</v>
      </c>
      <c r="BA218" s="699"/>
      <c r="BB218" s="627">
        <v>0</v>
      </c>
      <c r="BC218" s="279"/>
      <c r="BD218" s="279"/>
      <c r="BE218" s="627">
        <f>BF218+BG218+BH218+BI218</f>
        <v>0</v>
      </c>
      <c r="BF218" s="627">
        <v>0</v>
      </c>
      <c r="BG218" s="627">
        <v>0</v>
      </c>
      <c r="BH218" s="627">
        <v>0</v>
      </c>
      <c r="BI218" s="627">
        <v>0</v>
      </c>
      <c r="BJ218" s="627" t="e">
        <f>BK218+BL218+BM218</f>
        <v>#REF!</v>
      </c>
      <c r="BK218" s="627" t="e">
        <f>#REF!+BK233+BK275+#REF!+#REF!+#REF!+BK290+BK293+BK296+BK307</f>
        <v>#REF!</v>
      </c>
      <c r="BL218" s="627" t="e">
        <f>#REF!+BL233+BL275+#REF!+#REF!+#REF!+BL290+BL293+BL296+BL307</f>
        <v>#REF!</v>
      </c>
      <c r="BM218" s="627" t="e">
        <f>#REF!+BM233+BM275+#REF!+#REF!+#REF!+BM290+BM293+BM296+BM307</f>
        <v>#REF!</v>
      </c>
      <c r="BN218" s="627" t="e">
        <f>BO218+BR218+BS218</f>
        <v>#REF!</v>
      </c>
      <c r="BO218" s="627" t="e">
        <f>#REF!+BO233+BO275+#REF!+#REF!+#REF!+BO290+BO293+BO296+BO307</f>
        <v>#REF!</v>
      </c>
      <c r="BP218" s="627"/>
      <c r="BQ218" s="681">
        <v>0</v>
      </c>
      <c r="BR218" s="627" t="e">
        <f>#REF!+BR233+BR275+#REF!+#REF!+#REF!+BR290+BR293+BR296+BR307</f>
        <v>#REF!</v>
      </c>
      <c r="BS218" s="627" t="e">
        <f>#REF!+BS233+BS275+#REF!+#REF!+#REF!+BS290+BS293+BS296+BS307</f>
        <v>#REF!</v>
      </c>
      <c r="BT218" s="626">
        <f t="shared" ref="BT218:BT236" si="729">BX218-BQ218</f>
        <v>0</v>
      </c>
      <c r="BU218" s="627">
        <f>BV218+BX218+BY218+BZ218</f>
        <v>0</v>
      </c>
      <c r="BV218" s="436">
        <v>0</v>
      </c>
      <c r="BW218" s="520"/>
      <c r="BX218" s="668">
        <v>0</v>
      </c>
      <c r="BY218" s="436">
        <v>0</v>
      </c>
      <c r="BZ218" s="436">
        <v>0</v>
      </c>
      <c r="CE218" s="699"/>
    </row>
    <row r="219" spans="2:83" s="151" customFormat="1" ht="157.5" hidden="1" customHeight="1" x14ac:dyDescent="0.25">
      <c r="B219" s="203" t="s">
        <v>6</v>
      </c>
      <c r="C219" s="99" t="s">
        <v>260</v>
      </c>
      <c r="D219" s="166" t="e">
        <f t="shared" si="724"/>
        <v>#REF!</v>
      </c>
      <c r="E219" s="168">
        <f>E220+E221</f>
        <v>0</v>
      </c>
      <c r="F219" s="168"/>
      <c r="G219" s="166">
        <f>G220</f>
        <v>0</v>
      </c>
      <c r="H219" s="168">
        <f t="shared" ref="H219:I219" si="730">H220+H221</f>
        <v>0</v>
      </c>
      <c r="I219" s="168" t="e">
        <f t="shared" si="730"/>
        <v>#REF!</v>
      </c>
      <c r="J219" s="166">
        <f t="shared" si="728"/>
        <v>0</v>
      </c>
      <c r="K219" s="166" t="e">
        <f t="shared" si="725"/>
        <v>#REF!</v>
      </c>
      <c r="L219" s="699" t="e">
        <f t="shared" si="628"/>
        <v>#REF!</v>
      </c>
      <c r="M219" s="168">
        <f>M220+M221</f>
        <v>0</v>
      </c>
      <c r="N219" s="687"/>
      <c r="O219" s="632"/>
      <c r="P219" s="687"/>
      <c r="Q219" s="632">
        <f>Q220</f>
        <v>0</v>
      </c>
      <c r="R219" s="687"/>
      <c r="S219" s="632">
        <f t="shared" ref="S219:U219" si="731">S220+S221</f>
        <v>0</v>
      </c>
      <c r="T219" s="687"/>
      <c r="U219" s="632" t="e">
        <f t="shared" si="731"/>
        <v>#REF!</v>
      </c>
      <c r="V219" s="632" t="e">
        <f>W219+X219+Y219</f>
        <v>#REF!</v>
      </c>
      <c r="W219" s="632" t="e">
        <f>W220+W221</f>
        <v>#REF!</v>
      </c>
      <c r="X219" s="89"/>
      <c r="Y219" s="89"/>
      <c r="Z219" s="632" t="e">
        <f>AA219+AB219+AC219</f>
        <v>#REF!</v>
      </c>
      <c r="AA219" s="632" t="e">
        <f>AA220+AA221</f>
        <v>#REF!</v>
      </c>
      <c r="AB219" s="89"/>
      <c r="AC219" s="89"/>
      <c r="AD219" s="19"/>
      <c r="AE219" s="166" t="e">
        <f>AG219+AM219+AO219+AK219</f>
        <v>#REF!</v>
      </c>
      <c r="AF219" s="699" t="e">
        <f t="shared" si="629"/>
        <v>#REF!</v>
      </c>
      <c r="AG219" s="168">
        <f>AG220+AG221</f>
        <v>0</v>
      </c>
      <c r="AH219" s="699"/>
      <c r="AI219" s="632"/>
      <c r="AJ219" s="687"/>
      <c r="AK219" s="632">
        <f t="shared" ref="AK219:AO219" si="732">AK220+AK221</f>
        <v>0</v>
      </c>
      <c r="AL219" s="687"/>
      <c r="AM219" s="632">
        <f t="shared" si="732"/>
        <v>0</v>
      </c>
      <c r="AN219" s="687"/>
      <c r="AO219" s="632" t="e">
        <f t="shared" si="732"/>
        <v>#REF!</v>
      </c>
      <c r="AP219" s="632"/>
      <c r="AQ219" s="687"/>
      <c r="AR219" s="168" t="e">
        <f>AT219+AZ219+BB219+AX219</f>
        <v>#REF!</v>
      </c>
      <c r="AS219" s="699" t="e">
        <f t="shared" si="631"/>
        <v>#REF!</v>
      </c>
      <c r="AT219" s="168">
        <f>AT220+AT221</f>
        <v>0</v>
      </c>
      <c r="AU219" s="699"/>
      <c r="AV219" s="632"/>
      <c r="AW219" s="699"/>
      <c r="AX219" s="168">
        <f t="shared" ref="AX219" si="733">AX220+AX221</f>
        <v>0</v>
      </c>
      <c r="AY219" s="699" t="e">
        <f t="shared" si="634"/>
        <v>#DIV/0!</v>
      </c>
      <c r="AZ219" s="632">
        <f t="shared" ref="AZ219:BB219" si="734">AZ220+AZ221</f>
        <v>0</v>
      </c>
      <c r="BA219" s="699"/>
      <c r="BB219" s="632" t="e">
        <f t="shared" si="734"/>
        <v>#REF!</v>
      </c>
      <c r="BC219" s="89"/>
      <c r="BD219" s="89"/>
      <c r="BE219" s="632" t="e">
        <f>BF219+BH219+BI219+BG219</f>
        <v>#REF!</v>
      </c>
      <c r="BF219" s="632">
        <f>BF220+BF221</f>
        <v>0</v>
      </c>
      <c r="BG219" s="632">
        <f t="shared" ref="BG219:BI219" si="735">BG220+BG221</f>
        <v>0</v>
      </c>
      <c r="BH219" s="632">
        <f t="shared" si="735"/>
        <v>0</v>
      </c>
      <c r="BI219" s="632" t="e">
        <f t="shared" si="735"/>
        <v>#REF!</v>
      </c>
      <c r="BJ219" s="632" t="e">
        <f>BK219+BL219+BM219</f>
        <v>#REF!</v>
      </c>
      <c r="BK219" s="632" t="e">
        <f>BK220+BK221</f>
        <v>#REF!</v>
      </c>
      <c r="BL219" s="89"/>
      <c r="BM219" s="89"/>
      <c r="BN219" s="632" t="e">
        <f>BO219+BR219+BS219</f>
        <v>#REF!</v>
      </c>
      <c r="BO219" s="632" t="e">
        <f>BO220+BO221</f>
        <v>#REF!</v>
      </c>
      <c r="BP219" s="632"/>
      <c r="BQ219" s="683">
        <f t="shared" ref="BQ219" si="736">BQ220+BQ221</f>
        <v>0</v>
      </c>
      <c r="BR219" s="89"/>
      <c r="BS219" s="89"/>
      <c r="BT219" s="626">
        <f t="shared" si="729"/>
        <v>0</v>
      </c>
      <c r="BU219" s="632" t="e">
        <f>BV219+BY219+BZ219+BX219</f>
        <v>#REF!</v>
      </c>
      <c r="BV219" s="439">
        <f>BV220+BV221</f>
        <v>0</v>
      </c>
      <c r="BW219" s="515"/>
      <c r="BX219" s="672">
        <f t="shared" ref="BX219:BZ219" si="737">BX220+BX221</f>
        <v>0</v>
      </c>
      <c r="BY219" s="439">
        <f t="shared" si="737"/>
        <v>0</v>
      </c>
      <c r="BZ219" s="439" t="e">
        <f t="shared" si="737"/>
        <v>#REF!</v>
      </c>
      <c r="CE219" s="699"/>
    </row>
    <row r="220" spans="2:83" s="20" customFormat="1" ht="41.25" hidden="1" customHeight="1" x14ac:dyDescent="0.25">
      <c r="B220" s="200"/>
      <c r="C220" s="97" t="s">
        <v>394</v>
      </c>
      <c r="D220" s="166" t="e">
        <f t="shared" si="724"/>
        <v>#REF!</v>
      </c>
      <c r="E220" s="185">
        <v>0</v>
      </c>
      <c r="F220" s="185"/>
      <c r="G220" s="166">
        <f>G223</f>
        <v>0</v>
      </c>
      <c r="H220" s="185"/>
      <c r="I220" s="185" t="e">
        <f t="shared" ref="I220" si="738">I223+I229</f>
        <v>#REF!</v>
      </c>
      <c r="J220" s="166">
        <f t="shared" si="728"/>
        <v>0</v>
      </c>
      <c r="K220" s="166" t="e">
        <f t="shared" si="725"/>
        <v>#REF!</v>
      </c>
      <c r="L220" s="699" t="e">
        <f t="shared" si="628"/>
        <v>#REF!</v>
      </c>
      <c r="M220" s="185">
        <v>0</v>
      </c>
      <c r="N220" s="98"/>
      <c r="O220" s="98"/>
      <c r="P220" s="98"/>
      <c r="Q220" s="98">
        <f>Q223</f>
        <v>0</v>
      </c>
      <c r="R220" s="98"/>
      <c r="S220" s="98"/>
      <c r="T220" s="98"/>
      <c r="U220" s="98" t="e">
        <f t="shared" ref="U220" si="739">U223+U229</f>
        <v>#REF!</v>
      </c>
      <c r="V220" s="98" t="e">
        <f>W220+X220+Y220</f>
        <v>#REF!</v>
      </c>
      <c r="W220" s="98" t="e">
        <f>W229+W276+#REF!</f>
        <v>#REF!</v>
      </c>
      <c r="X220" s="98"/>
      <c r="Y220" s="98"/>
      <c r="Z220" s="98" t="e">
        <f>AA220+AB220+AC220</f>
        <v>#REF!</v>
      </c>
      <c r="AA220" s="98" t="e">
        <f>AA229+AA276+#REF!</f>
        <v>#REF!</v>
      </c>
      <c r="AB220" s="98"/>
      <c r="AC220" s="98"/>
      <c r="AD220" s="98"/>
      <c r="AE220" s="166" t="e">
        <f>AG220+AK220+AM220+AO220</f>
        <v>#REF!</v>
      </c>
      <c r="AF220" s="699" t="e">
        <f t="shared" si="629"/>
        <v>#REF!</v>
      </c>
      <c r="AG220" s="185">
        <f>AG223+AG229</f>
        <v>0</v>
      </c>
      <c r="AH220" s="699"/>
      <c r="AI220" s="98"/>
      <c r="AJ220" s="98"/>
      <c r="AK220" s="98">
        <f t="shared" ref="AK220:AO220" si="740">AK223+AK229</f>
        <v>0</v>
      </c>
      <c r="AL220" s="98"/>
      <c r="AM220" s="98">
        <f t="shared" si="740"/>
        <v>0</v>
      </c>
      <c r="AN220" s="98"/>
      <c r="AO220" s="98" t="e">
        <f t="shared" si="740"/>
        <v>#REF!</v>
      </c>
      <c r="AP220" s="98"/>
      <c r="AQ220" s="98"/>
      <c r="AR220" s="185" t="e">
        <f>AT220+AX220+AZ220+BB220</f>
        <v>#REF!</v>
      </c>
      <c r="AS220" s="699" t="e">
        <f t="shared" si="631"/>
        <v>#REF!</v>
      </c>
      <c r="AT220" s="185">
        <f>AT223+AT229</f>
        <v>0</v>
      </c>
      <c r="AU220" s="699"/>
      <c r="AV220" s="98"/>
      <c r="AW220" s="699"/>
      <c r="AX220" s="185">
        <f t="shared" ref="AX220" si="741">AX223+AX229</f>
        <v>0</v>
      </c>
      <c r="AY220" s="699" t="e">
        <f t="shared" si="634"/>
        <v>#DIV/0!</v>
      </c>
      <c r="AZ220" s="98">
        <f t="shared" ref="AZ220:BB220" si="742">AZ223+AZ229</f>
        <v>0</v>
      </c>
      <c r="BA220" s="699"/>
      <c r="BB220" s="98" t="e">
        <f t="shared" si="742"/>
        <v>#REF!</v>
      </c>
      <c r="BC220" s="98"/>
      <c r="BD220" s="98"/>
      <c r="BE220" s="98" t="e">
        <f>BF220+BG220+BH220+BI220</f>
        <v>#REF!</v>
      </c>
      <c r="BF220" s="98">
        <f>BF223+BF229</f>
        <v>0</v>
      </c>
      <c r="BG220" s="98">
        <f t="shared" ref="BG220:BI220" si="743">BG223+BG229</f>
        <v>0</v>
      </c>
      <c r="BH220" s="98">
        <f t="shared" si="743"/>
        <v>0</v>
      </c>
      <c r="BI220" s="98" t="e">
        <f t="shared" si="743"/>
        <v>#REF!</v>
      </c>
      <c r="BJ220" s="98" t="e">
        <f>BK220+BL220+BM220</f>
        <v>#REF!</v>
      </c>
      <c r="BK220" s="98" t="e">
        <f>BK229+BK276+#REF!+#REF!+#REF!+BK294+BK297+BK308+BK311</f>
        <v>#REF!</v>
      </c>
      <c r="BL220" s="98" t="e">
        <f>BL229+BL276+#REF!+#REF!+#REF!+BL294+BL297+BL308+BL311</f>
        <v>#REF!</v>
      </c>
      <c r="BM220" s="98" t="e">
        <f>BM229+BM276+#REF!+#REF!+#REF!+BM294+BM297+BM308+BM311</f>
        <v>#REF!</v>
      </c>
      <c r="BN220" s="98" t="e">
        <f>BO220+BR220+BS220</f>
        <v>#REF!</v>
      </c>
      <c r="BO220" s="98" t="e">
        <f>BO229+BO276+#REF!+#REF!+#REF!+BO294+BO297+BO308+BO311</f>
        <v>#REF!</v>
      </c>
      <c r="BP220" s="98"/>
      <c r="BQ220" s="98">
        <f t="shared" ref="BQ220" si="744">BQ223+BQ229</f>
        <v>0</v>
      </c>
      <c r="BR220" s="98" t="e">
        <f>BR229+BR276+#REF!+#REF!+#REF!+BR294+BR297+BR308+BR311</f>
        <v>#REF!</v>
      </c>
      <c r="BS220" s="98" t="e">
        <f>BS229+BS276+#REF!+#REF!+#REF!+BS294+BS297+BS308+BS311</f>
        <v>#REF!</v>
      </c>
      <c r="BT220" s="626">
        <f t="shared" si="729"/>
        <v>0</v>
      </c>
      <c r="BU220" s="98" t="e">
        <f>BV220+BX220+BY220+BZ220</f>
        <v>#REF!</v>
      </c>
      <c r="BV220" s="98">
        <f>BV223+BV229</f>
        <v>0</v>
      </c>
      <c r="BW220" s="98"/>
      <c r="BX220" s="98">
        <f t="shared" ref="BX220:BZ220" si="745">BX223+BX229</f>
        <v>0</v>
      </c>
      <c r="BY220" s="98">
        <f t="shared" si="745"/>
        <v>0</v>
      </c>
      <c r="BZ220" s="98" t="e">
        <f t="shared" si="745"/>
        <v>#REF!</v>
      </c>
      <c r="CE220" s="699"/>
    </row>
    <row r="221" spans="2:83" s="150" customFormat="1" ht="67.5" hidden="1" customHeight="1" x14ac:dyDescent="0.25">
      <c r="B221" s="210"/>
      <c r="C221" s="101" t="s">
        <v>32</v>
      </c>
      <c r="D221" s="166">
        <f t="shared" si="724"/>
        <v>0</v>
      </c>
      <c r="E221" s="176">
        <f>E224+E230</f>
        <v>0</v>
      </c>
      <c r="F221" s="176"/>
      <c r="G221" s="166">
        <f t="shared" ref="G221:AC221" si="746">G224+G230</f>
        <v>0</v>
      </c>
      <c r="H221" s="176">
        <f t="shared" si="746"/>
        <v>0</v>
      </c>
      <c r="I221" s="176">
        <f t="shared" si="746"/>
        <v>0</v>
      </c>
      <c r="J221" s="166">
        <f t="shared" si="728"/>
        <v>0</v>
      </c>
      <c r="K221" s="166">
        <f t="shared" si="725"/>
        <v>0</v>
      </c>
      <c r="L221" s="699" t="e">
        <f t="shared" si="628"/>
        <v>#DIV/0!</v>
      </c>
      <c r="M221" s="176">
        <f>M224+M230</f>
        <v>0</v>
      </c>
      <c r="N221" s="687"/>
      <c r="O221" s="627"/>
      <c r="P221" s="687"/>
      <c r="Q221" s="627">
        <f t="shared" ref="Q221" si="747">Q224+Q230</f>
        <v>0</v>
      </c>
      <c r="R221" s="687"/>
      <c r="S221" s="627">
        <f t="shared" ref="S221:U221" si="748">S224+S230</f>
        <v>0</v>
      </c>
      <c r="T221" s="687"/>
      <c r="U221" s="627">
        <f t="shared" si="748"/>
        <v>0</v>
      </c>
      <c r="V221" s="627">
        <f t="shared" si="746"/>
        <v>0</v>
      </c>
      <c r="W221" s="627">
        <f t="shared" si="746"/>
        <v>0</v>
      </c>
      <c r="X221" s="627">
        <f t="shared" si="746"/>
        <v>0</v>
      </c>
      <c r="Y221" s="627">
        <f t="shared" si="746"/>
        <v>0</v>
      </c>
      <c r="Z221" s="627">
        <f t="shared" si="746"/>
        <v>0</v>
      </c>
      <c r="AA221" s="627">
        <f t="shared" si="746"/>
        <v>0</v>
      </c>
      <c r="AB221" s="627">
        <f t="shared" si="746"/>
        <v>0</v>
      </c>
      <c r="AC221" s="627">
        <f t="shared" si="746"/>
        <v>0</v>
      </c>
      <c r="AD221" s="687"/>
      <c r="AE221" s="166" t="e">
        <f>AG221+AK221+AM221+AO221</f>
        <v>#REF!</v>
      </c>
      <c r="AF221" s="699" t="e">
        <f t="shared" si="629"/>
        <v>#REF!</v>
      </c>
      <c r="AG221" s="176">
        <f>AG224+AG230</f>
        <v>0</v>
      </c>
      <c r="AH221" s="699"/>
      <c r="AI221" s="627"/>
      <c r="AJ221" s="687"/>
      <c r="AK221" s="627">
        <f t="shared" ref="AK221:AO221" si="749">AK224+AK230</f>
        <v>0</v>
      </c>
      <c r="AL221" s="687"/>
      <c r="AM221" s="627">
        <f t="shared" si="749"/>
        <v>0</v>
      </c>
      <c r="AN221" s="687"/>
      <c r="AO221" s="627" t="e">
        <f t="shared" si="749"/>
        <v>#REF!</v>
      </c>
      <c r="AP221" s="627"/>
      <c r="AQ221" s="687"/>
      <c r="AR221" s="176" t="e">
        <f>AT221+AX221+AZ221+BB221</f>
        <v>#REF!</v>
      </c>
      <c r="AS221" s="699" t="e">
        <f t="shared" si="631"/>
        <v>#REF!</v>
      </c>
      <c r="AT221" s="176">
        <f>AT224+AT230</f>
        <v>0</v>
      </c>
      <c r="AU221" s="699"/>
      <c r="AV221" s="627"/>
      <c r="AW221" s="699"/>
      <c r="AX221" s="176">
        <f t="shared" ref="AX221" si="750">AX224+AX230</f>
        <v>0</v>
      </c>
      <c r="AY221" s="699" t="e">
        <f t="shared" si="634"/>
        <v>#DIV/0!</v>
      </c>
      <c r="AZ221" s="627">
        <f t="shared" ref="AZ221:BB221" si="751">AZ224+AZ230</f>
        <v>0</v>
      </c>
      <c r="BA221" s="699"/>
      <c r="BB221" s="627" t="e">
        <f t="shared" si="751"/>
        <v>#REF!</v>
      </c>
      <c r="BC221" s="279"/>
      <c r="BD221" s="279"/>
      <c r="BE221" s="627" t="e">
        <f>BF221+BG221+BH221+BI221</f>
        <v>#REF!</v>
      </c>
      <c r="BF221" s="627">
        <f>BF224+BF230</f>
        <v>0</v>
      </c>
      <c r="BG221" s="627">
        <f t="shared" ref="BG221:BI221" si="752">BG224+BG230</f>
        <v>0</v>
      </c>
      <c r="BH221" s="627">
        <f t="shared" si="752"/>
        <v>0</v>
      </c>
      <c r="BI221" s="627" t="e">
        <f t="shared" si="752"/>
        <v>#REF!</v>
      </c>
      <c r="BJ221" s="627" t="e">
        <f>BK221+BL221+BM221</f>
        <v>#REF!</v>
      </c>
      <c r="BK221" s="627" t="e">
        <f>BK228+BK275+BK278+#REF!+#REF!+#REF!+BK293+BK296+BK307+BK310</f>
        <v>#REF!</v>
      </c>
      <c r="BL221" s="627" t="e">
        <f>BL228+BL275+BL278+#REF!+#REF!+#REF!+BL293+BL296+BL307+BL310</f>
        <v>#REF!</v>
      </c>
      <c r="BM221" s="627" t="e">
        <f>BM228+BM275+BM278+#REF!+#REF!+#REF!+BM293+BM296+BM307+BM310</f>
        <v>#REF!</v>
      </c>
      <c r="BN221" s="627" t="e">
        <f>BO221+BR221+BS221</f>
        <v>#REF!</v>
      </c>
      <c r="BO221" s="627" t="e">
        <f>BO228+BO275+BO278+#REF!+#REF!+#REF!+BO293+BO296+BO307+BO310</f>
        <v>#REF!</v>
      </c>
      <c r="BP221" s="627"/>
      <c r="BQ221" s="681">
        <f t="shared" ref="BQ221" si="753">BQ224+BQ230</f>
        <v>0</v>
      </c>
      <c r="BR221" s="627" t="e">
        <f>BR228+BR275+BR278+#REF!+#REF!+#REF!+BR293+BR296+BR307+BR310</f>
        <v>#REF!</v>
      </c>
      <c r="BS221" s="627" t="e">
        <f>BS228+BS275+BS278+#REF!+#REF!+#REF!+BS293+BS296+BS307+BS310</f>
        <v>#REF!</v>
      </c>
      <c r="BT221" s="626">
        <f t="shared" si="729"/>
        <v>0</v>
      </c>
      <c r="BU221" s="627" t="e">
        <f>BV221+BX221+BY221+BZ221</f>
        <v>#REF!</v>
      </c>
      <c r="BV221" s="436">
        <f>BV224+BV230</f>
        <v>0</v>
      </c>
      <c r="BW221" s="520"/>
      <c r="BX221" s="668">
        <f t="shared" ref="BX221:BZ221" si="754">BX224+BX230</f>
        <v>0</v>
      </c>
      <c r="BY221" s="436">
        <f t="shared" si="754"/>
        <v>0</v>
      </c>
      <c r="BZ221" s="436" t="e">
        <f t="shared" si="754"/>
        <v>#REF!</v>
      </c>
      <c r="CE221" s="699"/>
    </row>
    <row r="222" spans="2:83" s="50" customFormat="1" ht="184.5" hidden="1" customHeight="1" x14ac:dyDescent="0.25">
      <c r="B222" s="200" t="s">
        <v>393</v>
      </c>
      <c r="C222" s="99" t="s">
        <v>392</v>
      </c>
      <c r="D222" s="166">
        <f t="shared" si="724"/>
        <v>220895.66612999997</v>
      </c>
      <c r="E222" s="168">
        <f>E223</f>
        <v>220895.66612999997</v>
      </c>
      <c r="F222" s="168"/>
      <c r="G222" s="166">
        <f>G223</f>
        <v>0</v>
      </c>
      <c r="H222" s="236"/>
      <c r="I222" s="236"/>
      <c r="J222" s="166">
        <f t="shared" si="728"/>
        <v>0</v>
      </c>
      <c r="K222" s="166">
        <f t="shared" si="725"/>
        <v>220895.66612999997</v>
      </c>
      <c r="L222" s="699">
        <f t="shared" si="628"/>
        <v>1</v>
      </c>
      <c r="M222" s="168">
        <f>M223</f>
        <v>220895.66612999997</v>
      </c>
      <c r="N222" s="687"/>
      <c r="O222" s="632"/>
      <c r="P222" s="687"/>
      <c r="Q222" s="632">
        <f>Q223</f>
        <v>0</v>
      </c>
      <c r="R222" s="687"/>
      <c r="S222" s="31"/>
      <c r="T222" s="31"/>
      <c r="U222" s="31"/>
      <c r="V222" s="626"/>
      <c r="W222" s="626"/>
      <c r="X222" s="31"/>
      <c r="Y222" s="31"/>
      <c r="Z222" s="626"/>
      <c r="AA222" s="626"/>
      <c r="AB222" s="31"/>
      <c r="AC222" s="31"/>
      <c r="AD222" s="31"/>
      <c r="AE222" s="166"/>
      <c r="AF222" s="699">
        <f t="shared" si="629"/>
        <v>0</v>
      </c>
      <c r="AG222" s="166"/>
      <c r="AH222" s="699"/>
      <c r="AI222" s="626"/>
      <c r="AJ222" s="687"/>
      <c r="AK222" s="626"/>
      <c r="AL222" s="687"/>
      <c r="AM222" s="31"/>
      <c r="AN222" s="31"/>
      <c r="AO222" s="31"/>
      <c r="AP222" s="626"/>
      <c r="AQ222" s="687"/>
      <c r="AR222" s="166"/>
      <c r="AS222" s="699">
        <f t="shared" si="631"/>
        <v>0</v>
      </c>
      <c r="AT222" s="166"/>
      <c r="AU222" s="699"/>
      <c r="AV222" s="626"/>
      <c r="AW222" s="699"/>
      <c r="AX222" s="166"/>
      <c r="AY222" s="699" t="e">
        <f t="shared" si="634"/>
        <v>#DIV/0!</v>
      </c>
      <c r="AZ222" s="31"/>
      <c r="BA222" s="699"/>
      <c r="BB222" s="31"/>
      <c r="BC222" s="31"/>
      <c r="BD222" s="31"/>
      <c r="BE222" s="626"/>
      <c r="BF222" s="626"/>
      <c r="BG222" s="626"/>
      <c r="BH222" s="31"/>
      <c r="BI222" s="31"/>
      <c r="BJ222" s="626"/>
      <c r="BK222" s="626"/>
      <c r="BL222" s="31"/>
      <c r="BM222" s="31"/>
      <c r="BN222" s="626"/>
      <c r="BO222" s="626"/>
      <c r="BP222" s="626"/>
      <c r="BQ222" s="678"/>
      <c r="BR222" s="31"/>
      <c r="BS222" s="31"/>
      <c r="BT222" s="626">
        <f t="shared" si="729"/>
        <v>0</v>
      </c>
      <c r="BU222" s="626"/>
      <c r="BV222" s="435"/>
      <c r="BW222" s="522"/>
      <c r="BX222" s="670"/>
      <c r="BY222" s="31"/>
      <c r="BZ222" s="31"/>
      <c r="CE222" s="699"/>
    </row>
    <row r="223" spans="2:83" s="20" customFormat="1" ht="41.25" hidden="1" customHeight="1" x14ac:dyDescent="0.25">
      <c r="B223" s="200"/>
      <c r="C223" s="97" t="s">
        <v>31</v>
      </c>
      <c r="D223" s="166" t="e">
        <f t="shared" si="724"/>
        <v>#REF!</v>
      </c>
      <c r="E223" s="185">
        <f>[5]Лист1!$X$9+[5]Лист1!$X$10+[5]Лист1!$X$18</f>
        <v>220895.66612999997</v>
      </c>
      <c r="F223" s="185"/>
      <c r="G223" s="166">
        <v>0</v>
      </c>
      <c r="H223" s="185"/>
      <c r="I223" s="185" t="e">
        <f>I228+I276+#REF!+#REF!+#REF!+I294+I297+I308+I311</f>
        <v>#REF!</v>
      </c>
      <c r="J223" s="166">
        <f t="shared" si="728"/>
        <v>0</v>
      </c>
      <c r="K223" s="166" t="e">
        <f t="shared" si="725"/>
        <v>#REF!</v>
      </c>
      <c r="L223" s="699" t="e">
        <f t="shared" si="628"/>
        <v>#REF!</v>
      </c>
      <c r="M223" s="185">
        <f>[5]Лист1!$X$9+[5]Лист1!$X$10+[5]Лист1!$X$18</f>
        <v>220895.66612999997</v>
      </c>
      <c r="N223" s="98"/>
      <c r="O223" s="98"/>
      <c r="P223" s="98"/>
      <c r="Q223" s="98">
        <v>0</v>
      </c>
      <c r="R223" s="98"/>
      <c r="S223" s="98"/>
      <c r="T223" s="98"/>
      <c r="U223" s="98" t="e">
        <f>U228+U276+#REF!+#REF!+#REF!+U294+U297+U308+U311</f>
        <v>#REF!</v>
      </c>
      <c r="V223" s="98" t="e">
        <f>W223+X223+Y223</f>
        <v>#REF!</v>
      </c>
      <c r="W223" s="98" t="e">
        <f>W228+W276+#REF!</f>
        <v>#REF!</v>
      </c>
      <c r="X223" s="98"/>
      <c r="Y223" s="98"/>
      <c r="Z223" s="98" t="e">
        <f>AA223+AB223+AC223</f>
        <v>#REF!</v>
      </c>
      <c r="AA223" s="98" t="e">
        <f>AA228+AA276+#REF!</f>
        <v>#REF!</v>
      </c>
      <c r="AB223" s="98"/>
      <c r="AC223" s="98"/>
      <c r="AD223" s="98"/>
      <c r="AE223" s="166" t="e">
        <f t="shared" ref="AE223" si="755">AG223+AK223+AM223+AO223</f>
        <v>#REF!</v>
      </c>
      <c r="AF223" s="699" t="e">
        <f t="shared" si="629"/>
        <v>#REF!</v>
      </c>
      <c r="AG223" s="185">
        <f>AG228+AG231+AG234</f>
        <v>0</v>
      </c>
      <c r="AH223" s="699"/>
      <c r="AI223" s="98"/>
      <c r="AJ223" s="98"/>
      <c r="AK223" s="98">
        <f>AK228+AK231+AK234</f>
        <v>0</v>
      </c>
      <c r="AL223" s="98"/>
      <c r="AM223" s="98">
        <f>AM228+AM231+AM234</f>
        <v>0</v>
      </c>
      <c r="AN223" s="98"/>
      <c r="AO223" s="98" t="e">
        <f>AO228+AO276+#REF!+#REF!+#REF!+AO294+AO297+AO308+AO311</f>
        <v>#REF!</v>
      </c>
      <c r="AP223" s="98"/>
      <c r="AQ223" s="98"/>
      <c r="AR223" s="185" t="e">
        <f t="shared" ref="AR223" si="756">AT223+AX223+AZ223+BB223</f>
        <v>#REF!</v>
      </c>
      <c r="AS223" s="699" t="e">
        <f t="shared" si="631"/>
        <v>#REF!</v>
      </c>
      <c r="AT223" s="185">
        <f>AT228+AT231+AT234</f>
        <v>0</v>
      </c>
      <c r="AU223" s="699"/>
      <c r="AV223" s="98"/>
      <c r="AW223" s="699"/>
      <c r="AX223" s="185">
        <f>AX228+AX231+AX234</f>
        <v>0</v>
      </c>
      <c r="AY223" s="699" t="e">
        <f t="shared" si="634"/>
        <v>#DIV/0!</v>
      </c>
      <c r="AZ223" s="98">
        <f>AZ228+AZ231+AZ234</f>
        <v>0</v>
      </c>
      <c r="BA223" s="699"/>
      <c r="BB223" s="98" t="e">
        <f>BB228+BB276+#REF!+#REF!+#REF!+BB294+BB297+BB308+BB311</f>
        <v>#REF!</v>
      </c>
      <c r="BC223" s="98"/>
      <c r="BD223" s="98"/>
      <c r="BE223" s="98" t="e">
        <f t="shared" ref="BE223" si="757">BF223+BG223+BH223+BI223</f>
        <v>#REF!</v>
      </c>
      <c r="BF223" s="98">
        <f>BF228+BF231+BF234</f>
        <v>0</v>
      </c>
      <c r="BG223" s="98">
        <f>BG228+BG231+BG234</f>
        <v>0</v>
      </c>
      <c r="BH223" s="98">
        <f>BH228+BH231+BH234</f>
        <v>0</v>
      </c>
      <c r="BI223" s="98" t="e">
        <f>BI228+BI276+#REF!+#REF!+#REF!+BI294+BI297+BI308+BI311</f>
        <v>#REF!</v>
      </c>
      <c r="BJ223" s="98" t="e">
        <f>BK223+BL223+BM223</f>
        <v>#REF!</v>
      </c>
      <c r="BK223" s="98" t="e">
        <f>BK228+BK276+#REF!+#REF!+#REF!+BK294+BK297+BK308+BK311</f>
        <v>#REF!</v>
      </c>
      <c r="BL223" s="98" t="e">
        <f>BL228+BL276+#REF!+#REF!+#REF!+BL294+BL297+BL308+BL311</f>
        <v>#REF!</v>
      </c>
      <c r="BM223" s="98" t="e">
        <f>BM228+BM276+#REF!+#REF!+#REF!+BM294+BM297+BM308+BM311</f>
        <v>#REF!</v>
      </c>
      <c r="BN223" s="98" t="e">
        <f>BO223+BR223+BS223</f>
        <v>#REF!</v>
      </c>
      <c r="BO223" s="98" t="e">
        <f>BO228+BO276+#REF!+#REF!+#REF!+BO294+BO297+BO308+BO311</f>
        <v>#REF!</v>
      </c>
      <c r="BP223" s="98"/>
      <c r="BQ223" s="98">
        <f>BQ228+BQ231+BQ234</f>
        <v>0</v>
      </c>
      <c r="BR223" s="98" t="e">
        <f>BR228+BR276+#REF!+#REF!+#REF!+BR294+BR297+BR308+BR311</f>
        <v>#REF!</v>
      </c>
      <c r="BS223" s="98" t="e">
        <f>BS228+BS276+#REF!+#REF!+#REF!+BS294+BS297+BS308+BS311</f>
        <v>#REF!</v>
      </c>
      <c r="BT223" s="626">
        <f t="shared" si="729"/>
        <v>0</v>
      </c>
      <c r="BU223" s="98" t="e">
        <f t="shared" ref="BU223" si="758">BV223+BX223+BY223+BZ223</f>
        <v>#REF!</v>
      </c>
      <c r="BV223" s="98">
        <f>BV228+BV231+BV234</f>
        <v>0</v>
      </c>
      <c r="BW223" s="98"/>
      <c r="BX223" s="98">
        <f>BX228+BX231+BX234</f>
        <v>0</v>
      </c>
      <c r="BY223" s="98">
        <f>BY228+BY231+BY234</f>
        <v>0</v>
      </c>
      <c r="BZ223" s="98" t="e">
        <f>BZ228+BZ276+#REF!+#REF!+#REF!+BZ294+BZ297+BZ308+BZ311</f>
        <v>#REF!</v>
      </c>
      <c r="CE223" s="699"/>
    </row>
    <row r="224" spans="2:83" s="150" customFormat="1" ht="67.5" hidden="1" customHeight="1" x14ac:dyDescent="0.25">
      <c r="B224" s="210"/>
      <c r="C224" s="101" t="s">
        <v>32</v>
      </c>
      <c r="D224" s="166">
        <f t="shared" si="724"/>
        <v>0</v>
      </c>
      <c r="E224" s="176">
        <f>E227+E230+E233</f>
        <v>0</v>
      </c>
      <c r="F224" s="176"/>
      <c r="G224" s="166">
        <f t="shared" ref="G224:AC224" si="759">G227+G230+G233</f>
        <v>0</v>
      </c>
      <c r="H224" s="176">
        <v>0</v>
      </c>
      <c r="I224" s="176">
        <f t="shared" si="759"/>
        <v>0</v>
      </c>
      <c r="J224" s="166">
        <f t="shared" si="728"/>
        <v>0</v>
      </c>
      <c r="K224" s="166">
        <f t="shared" si="725"/>
        <v>0</v>
      </c>
      <c r="L224" s="699" t="e">
        <f t="shared" si="628"/>
        <v>#DIV/0!</v>
      </c>
      <c r="M224" s="176">
        <f>M227+M230+M233</f>
        <v>0</v>
      </c>
      <c r="N224" s="687"/>
      <c r="O224" s="627"/>
      <c r="P224" s="687"/>
      <c r="Q224" s="627">
        <f t="shared" ref="Q224" si="760">Q227+Q230+Q233</f>
        <v>0</v>
      </c>
      <c r="R224" s="687"/>
      <c r="S224" s="627">
        <v>0</v>
      </c>
      <c r="T224" s="687"/>
      <c r="U224" s="627">
        <f t="shared" ref="U224" si="761">U227+U230+U233</f>
        <v>0</v>
      </c>
      <c r="V224" s="627">
        <f t="shared" si="759"/>
        <v>0</v>
      </c>
      <c r="W224" s="627">
        <f t="shared" si="759"/>
        <v>0</v>
      </c>
      <c r="X224" s="627">
        <f t="shared" si="759"/>
        <v>0</v>
      </c>
      <c r="Y224" s="627">
        <f t="shared" si="759"/>
        <v>0</v>
      </c>
      <c r="Z224" s="627">
        <f t="shared" si="759"/>
        <v>0</v>
      </c>
      <c r="AA224" s="627">
        <f t="shared" si="759"/>
        <v>0</v>
      </c>
      <c r="AB224" s="627">
        <f t="shared" si="759"/>
        <v>0</v>
      </c>
      <c r="AC224" s="627">
        <f t="shared" si="759"/>
        <v>0</v>
      </c>
      <c r="AD224" s="687"/>
      <c r="AE224" s="166">
        <f>AE227+AE230+AE233</f>
        <v>0</v>
      </c>
      <c r="AF224" s="699" t="e">
        <f t="shared" si="629"/>
        <v>#DIV/0!</v>
      </c>
      <c r="AG224" s="176">
        <f>AG227+AG230+AG233</f>
        <v>0</v>
      </c>
      <c r="AH224" s="699"/>
      <c r="AI224" s="627"/>
      <c r="AJ224" s="687"/>
      <c r="AK224" s="627">
        <f>AK227+AK230+AK233</f>
        <v>0</v>
      </c>
      <c r="AL224" s="687"/>
      <c r="AM224" s="627">
        <f>AM227+AM230+AM233</f>
        <v>0</v>
      </c>
      <c r="AN224" s="687"/>
      <c r="AO224" s="627" t="e">
        <f>AO227+AO275+AO278+#REF!+#REF!+#REF!+AO293+AO296+AO307+AO310</f>
        <v>#REF!</v>
      </c>
      <c r="AP224" s="627"/>
      <c r="AQ224" s="687"/>
      <c r="AR224" s="176">
        <f>AR227+AR230+AR233</f>
        <v>0</v>
      </c>
      <c r="AS224" s="699" t="e">
        <f t="shared" si="631"/>
        <v>#DIV/0!</v>
      </c>
      <c r="AT224" s="176">
        <f>AT227+AT230+AT233</f>
        <v>0</v>
      </c>
      <c r="AU224" s="699"/>
      <c r="AV224" s="627"/>
      <c r="AW224" s="699"/>
      <c r="AX224" s="176">
        <f>AX227+AX230+AX233</f>
        <v>0</v>
      </c>
      <c r="AY224" s="699" t="e">
        <f t="shared" si="634"/>
        <v>#DIV/0!</v>
      </c>
      <c r="AZ224" s="627">
        <f>AZ227+AZ230+AZ233</f>
        <v>0</v>
      </c>
      <c r="BA224" s="699"/>
      <c r="BB224" s="627" t="e">
        <f>BB227+BB275+BB278+#REF!+#REF!+#REF!+BB293+BB296+BB307+BB310</f>
        <v>#REF!</v>
      </c>
      <c r="BC224" s="279"/>
      <c r="BD224" s="279"/>
      <c r="BE224" s="627">
        <f>BE227+BE230+BE233</f>
        <v>0</v>
      </c>
      <c r="BF224" s="627">
        <f>BF227+BF230+BF233</f>
        <v>0</v>
      </c>
      <c r="BG224" s="627">
        <f>BG227+BG230+BG233</f>
        <v>0</v>
      </c>
      <c r="BH224" s="627">
        <f>BH227+BH230+BH233</f>
        <v>0</v>
      </c>
      <c r="BI224" s="627" t="e">
        <f>BI227+BI275+BI278+#REF!+#REF!+#REF!+BI293+BI296+BI307+BI310</f>
        <v>#REF!</v>
      </c>
      <c r="BJ224" s="627" t="e">
        <f>BK224+BL224+BM224</f>
        <v>#REF!</v>
      </c>
      <c r="BK224" s="627" t="e">
        <f>BK227+BK275+BK278+#REF!+#REF!+#REF!+BK293+BK296+BK307+BK310</f>
        <v>#REF!</v>
      </c>
      <c r="BL224" s="627" t="e">
        <f>BL227+BL275+BL278+#REF!+#REF!+#REF!+BL293+BL296+BL307+BL310</f>
        <v>#REF!</v>
      </c>
      <c r="BM224" s="627" t="e">
        <f>BM227+BM275+BM278+#REF!+#REF!+#REF!+BM293+BM296+BM307+BM310</f>
        <v>#REF!</v>
      </c>
      <c r="BN224" s="627" t="e">
        <f>BO224+BR224+BS224</f>
        <v>#REF!</v>
      </c>
      <c r="BO224" s="627" t="e">
        <f>BO227+BO275+BO278+#REF!+#REF!+#REF!+BO293+BO296+BO307+BO310</f>
        <v>#REF!</v>
      </c>
      <c r="BP224" s="627"/>
      <c r="BQ224" s="681">
        <f>BQ227+BQ230+BQ233</f>
        <v>0</v>
      </c>
      <c r="BR224" s="627" t="e">
        <f>BR227+BR275+BR278+#REF!+#REF!+#REF!+BR293+BR296+BR307+BR310</f>
        <v>#REF!</v>
      </c>
      <c r="BS224" s="627" t="e">
        <f>BS227+BS275+BS278+#REF!+#REF!+#REF!+BS293+BS296+BS307+BS310</f>
        <v>#REF!</v>
      </c>
      <c r="BT224" s="626">
        <f t="shared" si="729"/>
        <v>0</v>
      </c>
      <c r="BU224" s="627">
        <f>BU227+BU230+BU233</f>
        <v>0</v>
      </c>
      <c r="BV224" s="436">
        <f>BV227+BV230+BV233</f>
        <v>0</v>
      </c>
      <c r="BW224" s="520"/>
      <c r="BX224" s="668">
        <f>BX227+BX230+BX233</f>
        <v>0</v>
      </c>
      <c r="BY224" s="436">
        <f>BY227+BY230+BY233</f>
        <v>0</v>
      </c>
      <c r="BZ224" s="436" t="e">
        <f>BZ227+BZ275+BZ278+#REF!+#REF!+#REF!+BZ293+BZ296+BZ307+BZ310</f>
        <v>#REF!</v>
      </c>
      <c r="CE224" s="699"/>
    </row>
    <row r="225" spans="2:83" s="355" customFormat="1" ht="133.5" hidden="1" customHeight="1" x14ac:dyDescent="0.3">
      <c r="B225" s="353" t="s">
        <v>349</v>
      </c>
      <c r="C225" s="350" t="s">
        <v>359</v>
      </c>
      <c r="D225" s="166">
        <f t="shared" si="724"/>
        <v>0</v>
      </c>
      <c r="E225" s="879">
        <f>E227</f>
        <v>0</v>
      </c>
      <c r="F225" s="879"/>
      <c r="G225" s="166"/>
      <c r="H225" s="879">
        <f t="shared" ref="H225:I225" si="762">H227</f>
        <v>0</v>
      </c>
      <c r="I225" s="879">
        <f t="shared" si="762"/>
        <v>0</v>
      </c>
      <c r="J225" s="166">
        <f t="shared" si="728"/>
        <v>0</v>
      </c>
      <c r="K225" s="166">
        <f t="shared" si="725"/>
        <v>0</v>
      </c>
      <c r="L225" s="699" t="e">
        <f t="shared" si="628"/>
        <v>#DIV/0!</v>
      </c>
      <c r="M225" s="879">
        <f>M227</f>
        <v>0</v>
      </c>
      <c r="N225" s="700"/>
      <c r="O225" s="630"/>
      <c r="P225" s="700"/>
      <c r="Q225" s="630"/>
      <c r="R225" s="700"/>
      <c r="S225" s="630">
        <f t="shared" ref="S225:U225" si="763">S227</f>
        <v>0</v>
      </c>
      <c r="T225" s="700"/>
      <c r="U225" s="630">
        <f t="shared" si="763"/>
        <v>0</v>
      </c>
      <c r="V225" s="630">
        <f>W225+X225+Y225</f>
        <v>0</v>
      </c>
      <c r="W225" s="630">
        <f>W229</f>
        <v>0</v>
      </c>
      <c r="X225" s="630">
        <f>X229</f>
        <v>0</v>
      </c>
      <c r="Y225" s="630">
        <f>Y229</f>
        <v>0</v>
      </c>
      <c r="Z225" s="630">
        <f>AA225+AB225+AC225</f>
        <v>0</v>
      </c>
      <c r="AA225" s="630">
        <f>AA229</f>
        <v>0</v>
      </c>
      <c r="AB225" s="630">
        <f>AB229</f>
        <v>0</v>
      </c>
      <c r="AC225" s="630">
        <f>AC229</f>
        <v>0</v>
      </c>
      <c r="AD225" s="700"/>
      <c r="AE225" s="166">
        <f>AG225+AM225+AO225</f>
        <v>0</v>
      </c>
      <c r="AF225" s="699" t="e">
        <f t="shared" si="629"/>
        <v>#DIV/0!</v>
      </c>
      <c r="AG225" s="879">
        <f>AG227</f>
        <v>0</v>
      </c>
      <c r="AH225" s="699"/>
      <c r="AI225" s="630"/>
      <c r="AJ225" s="700"/>
      <c r="AK225" s="630"/>
      <c r="AL225" s="700"/>
      <c r="AM225" s="630">
        <f t="shared" ref="AM225:AO225" si="764">AM227</f>
        <v>0</v>
      </c>
      <c r="AN225" s="700"/>
      <c r="AO225" s="630">
        <f t="shared" si="764"/>
        <v>0</v>
      </c>
      <c r="AP225" s="630"/>
      <c r="AQ225" s="700"/>
      <c r="AR225" s="879">
        <f>AT225+AZ225+BB225</f>
        <v>0</v>
      </c>
      <c r="AS225" s="699" t="e">
        <f t="shared" si="631"/>
        <v>#DIV/0!</v>
      </c>
      <c r="AT225" s="852">
        <f>AT227</f>
        <v>0</v>
      </c>
      <c r="AU225" s="699"/>
      <c r="AV225" s="631"/>
      <c r="AW225" s="699"/>
      <c r="AX225" s="879"/>
      <c r="AY225" s="699" t="e">
        <f t="shared" si="634"/>
        <v>#DIV/0!</v>
      </c>
      <c r="AZ225" s="630">
        <f t="shared" ref="AZ225:BB225" si="765">AZ227</f>
        <v>0</v>
      </c>
      <c r="BA225" s="699"/>
      <c r="BB225" s="630">
        <f t="shared" si="765"/>
        <v>0</v>
      </c>
      <c r="BC225" s="630">
        <f>BC229</f>
        <v>0</v>
      </c>
      <c r="BD225" s="630">
        <f>BD229</f>
        <v>0</v>
      </c>
      <c r="BE225" s="631">
        <f>BF225+BH225+BI225</f>
        <v>0</v>
      </c>
      <c r="BF225" s="630">
        <f>BF227</f>
        <v>0</v>
      </c>
      <c r="BG225" s="630"/>
      <c r="BH225" s="630">
        <f t="shared" ref="BH225:BI225" si="766">BH227</f>
        <v>0</v>
      </c>
      <c r="BI225" s="630">
        <f t="shared" si="766"/>
        <v>0</v>
      </c>
      <c r="BJ225" s="630">
        <f>BK225+BL225+BM225</f>
        <v>0</v>
      </c>
      <c r="BK225" s="630">
        <f>BK227</f>
        <v>0</v>
      </c>
      <c r="BL225" s="630">
        <f t="shared" ref="BL225:BM225" si="767">BL227</f>
        <v>0</v>
      </c>
      <c r="BM225" s="630">
        <f t="shared" si="767"/>
        <v>0</v>
      </c>
      <c r="BN225" s="630">
        <f>BO225+BR225+BS225</f>
        <v>0</v>
      </c>
      <c r="BO225" s="630">
        <f>BO227</f>
        <v>0</v>
      </c>
      <c r="BP225" s="630"/>
      <c r="BQ225" s="679"/>
      <c r="BR225" s="630">
        <f t="shared" ref="BR225:BS225" si="768">BR227</f>
        <v>0</v>
      </c>
      <c r="BS225" s="630">
        <f t="shared" si="768"/>
        <v>0</v>
      </c>
      <c r="BT225" s="626">
        <f t="shared" si="729"/>
        <v>0</v>
      </c>
      <c r="BU225" s="631">
        <f>BV225+BY225+BZ225</f>
        <v>0</v>
      </c>
      <c r="BV225" s="434">
        <f>BV227</f>
        <v>0</v>
      </c>
      <c r="BW225" s="518"/>
      <c r="BX225" s="671"/>
      <c r="BY225" s="434">
        <f t="shared" ref="BY225:BZ225" si="769">BY227</f>
        <v>0</v>
      </c>
      <c r="BZ225" s="434">
        <f t="shared" si="769"/>
        <v>0</v>
      </c>
      <c r="CE225" s="699"/>
    </row>
    <row r="226" spans="2:83" s="173" customFormat="1" ht="55.5" hidden="1" customHeight="1" x14ac:dyDescent="0.3">
      <c r="B226" s="210"/>
      <c r="C226" s="101" t="s">
        <v>32</v>
      </c>
      <c r="D226" s="166">
        <f t="shared" si="724"/>
        <v>0</v>
      </c>
      <c r="E226" s="176">
        <f>E232</f>
        <v>0</v>
      </c>
      <c r="F226" s="176"/>
      <c r="G226" s="166"/>
      <c r="H226" s="176">
        <f t="shared" ref="H226:I226" si="770">H232</f>
        <v>0</v>
      </c>
      <c r="I226" s="176">
        <f t="shared" si="770"/>
        <v>0</v>
      </c>
      <c r="J226" s="166">
        <f t="shared" si="728"/>
        <v>0</v>
      </c>
      <c r="K226" s="166">
        <f t="shared" si="725"/>
        <v>0</v>
      </c>
      <c r="L226" s="699" t="e">
        <f t="shared" si="628"/>
        <v>#DIV/0!</v>
      </c>
      <c r="M226" s="176">
        <f>M232</f>
        <v>0</v>
      </c>
      <c r="N226" s="687"/>
      <c r="O226" s="627"/>
      <c r="P226" s="687"/>
      <c r="Q226" s="627"/>
      <c r="R226" s="687"/>
      <c r="S226" s="627">
        <f t="shared" ref="S226:U226" si="771">S232</f>
        <v>0</v>
      </c>
      <c r="T226" s="687"/>
      <c r="U226" s="627">
        <f t="shared" si="771"/>
        <v>0</v>
      </c>
      <c r="V226" s="627">
        <f>W226+X226+Y226</f>
        <v>0</v>
      </c>
      <c r="W226" s="627">
        <f>W232</f>
        <v>0</v>
      </c>
      <c r="X226" s="627">
        <f t="shared" ref="X226:Y226" si="772">X232</f>
        <v>0</v>
      </c>
      <c r="Y226" s="627">
        <f t="shared" si="772"/>
        <v>0</v>
      </c>
      <c r="Z226" s="627">
        <f>AA226+AB226+AC226</f>
        <v>0</v>
      </c>
      <c r="AA226" s="627">
        <f>AA232</f>
        <v>0</v>
      </c>
      <c r="AB226" s="627">
        <f t="shared" ref="AB226:AC226" si="773">AB232</f>
        <v>0</v>
      </c>
      <c r="AC226" s="627">
        <f t="shared" si="773"/>
        <v>0</v>
      </c>
      <c r="AD226" s="687"/>
      <c r="AE226" s="166">
        <f>AG226+AM226+AO226</f>
        <v>0</v>
      </c>
      <c r="AF226" s="699" t="e">
        <f t="shared" si="629"/>
        <v>#DIV/0!</v>
      </c>
      <c r="AG226" s="176">
        <f>AG232</f>
        <v>0</v>
      </c>
      <c r="AH226" s="699"/>
      <c r="AI226" s="627"/>
      <c r="AJ226" s="687"/>
      <c r="AK226" s="627"/>
      <c r="AL226" s="687"/>
      <c r="AM226" s="627">
        <f t="shared" ref="AM226:AO226" si="774">AM232</f>
        <v>0</v>
      </c>
      <c r="AN226" s="687"/>
      <c r="AO226" s="627">
        <f t="shared" si="774"/>
        <v>0</v>
      </c>
      <c r="AP226" s="627"/>
      <c r="AQ226" s="687"/>
      <c r="AR226" s="176">
        <f>AT226+AZ226+BB226</f>
        <v>0</v>
      </c>
      <c r="AS226" s="699" t="e">
        <f t="shared" si="631"/>
        <v>#DIV/0!</v>
      </c>
      <c r="AT226" s="176">
        <f>AT232</f>
        <v>0</v>
      </c>
      <c r="AU226" s="699"/>
      <c r="AV226" s="627"/>
      <c r="AW226" s="699"/>
      <c r="AX226" s="176"/>
      <c r="AY226" s="699" t="e">
        <f t="shared" si="634"/>
        <v>#DIV/0!</v>
      </c>
      <c r="AZ226" s="627">
        <f t="shared" ref="AZ226:BB226" si="775">AZ232</f>
        <v>0</v>
      </c>
      <c r="BA226" s="699"/>
      <c r="BB226" s="627">
        <f t="shared" si="775"/>
        <v>0</v>
      </c>
      <c r="BC226" s="627">
        <f t="shared" ref="BC226:BD226" si="776">BC232</f>
        <v>0</v>
      </c>
      <c r="BD226" s="627">
        <f t="shared" si="776"/>
        <v>0</v>
      </c>
      <c r="BE226" s="627">
        <f>BF226+BH226+BI226</f>
        <v>0</v>
      </c>
      <c r="BF226" s="627">
        <f>BF232</f>
        <v>0</v>
      </c>
      <c r="BG226" s="627"/>
      <c r="BH226" s="627">
        <f t="shared" ref="BH226:BI226" si="777">BH232</f>
        <v>0</v>
      </c>
      <c r="BI226" s="627">
        <f t="shared" si="777"/>
        <v>0</v>
      </c>
      <c r="BJ226" s="627">
        <f>BK226+BL226+BM226</f>
        <v>0</v>
      </c>
      <c r="BK226" s="627">
        <f>BK232</f>
        <v>0</v>
      </c>
      <c r="BL226" s="627">
        <f t="shared" ref="BL226:BM226" si="778">BL232</f>
        <v>0</v>
      </c>
      <c r="BM226" s="627">
        <f t="shared" si="778"/>
        <v>0</v>
      </c>
      <c r="BN226" s="627">
        <f>BO226+BR226+BS226</f>
        <v>0</v>
      </c>
      <c r="BO226" s="627">
        <f>BO232</f>
        <v>0</v>
      </c>
      <c r="BP226" s="627"/>
      <c r="BQ226" s="681"/>
      <c r="BR226" s="627">
        <f t="shared" ref="BR226:BS226" si="779">BR232</f>
        <v>0</v>
      </c>
      <c r="BS226" s="627">
        <f t="shared" si="779"/>
        <v>0</v>
      </c>
      <c r="BT226" s="626">
        <f t="shared" si="729"/>
        <v>0</v>
      </c>
      <c r="BU226" s="627">
        <f>BV226+BY226+BZ226</f>
        <v>0</v>
      </c>
      <c r="BV226" s="436">
        <f>BV232</f>
        <v>0</v>
      </c>
      <c r="BW226" s="520"/>
      <c r="BX226" s="668"/>
      <c r="BY226" s="436">
        <f t="shared" ref="BY226:BZ226" si="780">BY232</f>
        <v>0</v>
      </c>
      <c r="BZ226" s="436">
        <f t="shared" si="780"/>
        <v>0</v>
      </c>
      <c r="CE226" s="699"/>
    </row>
    <row r="227" spans="2:83" s="68" customFormat="1" ht="57.75" hidden="1" customHeight="1" x14ac:dyDescent="0.3">
      <c r="B227" s="200"/>
      <c r="C227" s="97" t="s">
        <v>31</v>
      </c>
      <c r="D227" s="166">
        <f t="shared" si="724"/>
        <v>0</v>
      </c>
      <c r="E227" s="166">
        <f>E228+E234</f>
        <v>0</v>
      </c>
      <c r="F227" s="166"/>
      <c r="G227" s="166"/>
      <c r="H227" s="166">
        <f>H228+H234</f>
        <v>0</v>
      </c>
      <c r="I227" s="166">
        <f t="shared" ref="I227" si="781">I230+I233</f>
        <v>0</v>
      </c>
      <c r="J227" s="166">
        <f t="shared" si="728"/>
        <v>0</v>
      </c>
      <c r="K227" s="166">
        <f t="shared" si="725"/>
        <v>0</v>
      </c>
      <c r="L227" s="699" t="e">
        <f t="shared" si="628"/>
        <v>#DIV/0!</v>
      </c>
      <c r="M227" s="166">
        <f>M228+M234</f>
        <v>0</v>
      </c>
      <c r="N227" s="687"/>
      <c r="O227" s="626"/>
      <c r="P227" s="687"/>
      <c r="Q227" s="626"/>
      <c r="R227" s="687"/>
      <c r="S227" s="626">
        <f>S228+S234</f>
        <v>0</v>
      </c>
      <c r="T227" s="687"/>
      <c r="U227" s="626">
        <f t="shared" ref="U227" si="782">U230+U233</f>
        <v>0</v>
      </c>
      <c r="V227" s="626">
        <f>W227+X227+Y227</f>
        <v>0</v>
      </c>
      <c r="W227" s="626">
        <f>W230+W233</f>
        <v>0</v>
      </c>
      <c r="X227" s="626">
        <f t="shared" ref="X227:Y227" si="783">X230+X233</f>
        <v>0</v>
      </c>
      <c r="Y227" s="626">
        <f t="shared" si="783"/>
        <v>0</v>
      </c>
      <c r="Z227" s="626">
        <f>AA227+AB227+AC227</f>
        <v>0</v>
      </c>
      <c r="AA227" s="626">
        <f>AA230+AA233</f>
        <v>0</v>
      </c>
      <c r="AB227" s="626">
        <f t="shared" ref="AB227:AC227" si="784">AB230+AB233</f>
        <v>0</v>
      </c>
      <c r="AC227" s="626">
        <f t="shared" si="784"/>
        <v>0</v>
      </c>
      <c r="AD227" s="687"/>
      <c r="AE227" s="166">
        <f>AG227+AM227+AO227</f>
        <v>0</v>
      </c>
      <c r="AF227" s="699" t="e">
        <f t="shared" si="629"/>
        <v>#DIV/0!</v>
      </c>
      <c r="AG227" s="166">
        <f>AG228+AG234</f>
        <v>0</v>
      </c>
      <c r="AH227" s="699"/>
      <c r="AI227" s="626"/>
      <c r="AJ227" s="687"/>
      <c r="AK227" s="626"/>
      <c r="AL227" s="687"/>
      <c r="AM227" s="626">
        <f>AM228+AM234</f>
        <v>0</v>
      </c>
      <c r="AN227" s="687"/>
      <c r="AO227" s="626">
        <f t="shared" ref="AO227" si="785">AO230+AO233</f>
        <v>0</v>
      </c>
      <c r="AP227" s="626"/>
      <c r="AQ227" s="687"/>
      <c r="AR227" s="166">
        <f>AT227+AZ227+BB227</f>
        <v>0</v>
      </c>
      <c r="AS227" s="699" t="e">
        <f t="shared" si="631"/>
        <v>#DIV/0!</v>
      </c>
      <c r="AT227" s="166">
        <f>AT228+AT234</f>
        <v>0</v>
      </c>
      <c r="AU227" s="699"/>
      <c r="AV227" s="626"/>
      <c r="AW227" s="699"/>
      <c r="AX227" s="166"/>
      <c r="AY227" s="699" t="e">
        <f t="shared" si="634"/>
        <v>#DIV/0!</v>
      </c>
      <c r="AZ227" s="626">
        <f>AZ228+AZ234</f>
        <v>0</v>
      </c>
      <c r="BA227" s="699"/>
      <c r="BB227" s="626">
        <f t="shared" ref="BB227" si="786">BB230+BB233</f>
        <v>0</v>
      </c>
      <c r="BC227" s="626">
        <f t="shared" ref="BC227:BD227" si="787">BC230+BC233</f>
        <v>0</v>
      </c>
      <c r="BD227" s="626">
        <f t="shared" si="787"/>
        <v>0</v>
      </c>
      <c r="BE227" s="626">
        <f>BF227+BH227+BI227</f>
        <v>0</v>
      </c>
      <c r="BF227" s="626">
        <f>BF228+BF234</f>
        <v>0</v>
      </c>
      <c r="BG227" s="626"/>
      <c r="BH227" s="626">
        <f>BH228+BH234</f>
        <v>0</v>
      </c>
      <c r="BI227" s="626">
        <f t="shared" ref="BI227" si="788">BI230+BI233</f>
        <v>0</v>
      </c>
      <c r="BJ227" s="626">
        <f>BK227+BL227+BM227</f>
        <v>0</v>
      </c>
      <c r="BK227" s="626">
        <f>BK228+BK234</f>
        <v>0</v>
      </c>
      <c r="BL227" s="626">
        <f>BL228+BL234</f>
        <v>0</v>
      </c>
      <c r="BM227" s="626">
        <f t="shared" ref="BM227" si="789">BM230+BM233</f>
        <v>0</v>
      </c>
      <c r="BN227" s="626">
        <f>BO227+BR227+BS227</f>
        <v>0</v>
      </c>
      <c r="BO227" s="626">
        <f>BO228+BO234</f>
        <v>0</v>
      </c>
      <c r="BP227" s="626"/>
      <c r="BQ227" s="678"/>
      <c r="BR227" s="626">
        <f>BR228+BR234</f>
        <v>0</v>
      </c>
      <c r="BS227" s="626">
        <f t="shared" ref="BS227" si="790">BS230+BS233</f>
        <v>0</v>
      </c>
      <c r="BT227" s="626">
        <f t="shared" si="729"/>
        <v>0</v>
      </c>
      <c r="BU227" s="626">
        <f>BV227+BY227+BZ227</f>
        <v>0</v>
      </c>
      <c r="BV227" s="435">
        <f>BV228+BV234</f>
        <v>0</v>
      </c>
      <c r="BW227" s="522"/>
      <c r="BX227" s="670"/>
      <c r="BY227" s="435">
        <f>BY228+BY234</f>
        <v>0</v>
      </c>
      <c r="BZ227" s="435">
        <f t="shared" ref="BZ227" si="791">BZ230+BZ233</f>
        <v>0</v>
      </c>
      <c r="CE227" s="699"/>
    </row>
    <row r="228" spans="2:83" s="359" customFormat="1" ht="209.25" hidden="1" customHeight="1" x14ac:dyDescent="0.3">
      <c r="B228" s="356" t="s">
        <v>34</v>
      </c>
      <c r="C228" s="357" t="s">
        <v>342</v>
      </c>
      <c r="D228" s="166">
        <f t="shared" si="724"/>
        <v>0</v>
      </c>
      <c r="E228" s="880"/>
      <c r="F228" s="880"/>
      <c r="G228" s="166"/>
      <c r="H228" s="880">
        <f>H229</f>
        <v>0</v>
      </c>
      <c r="I228" s="880"/>
      <c r="J228" s="166">
        <f t="shared" si="728"/>
        <v>0</v>
      </c>
      <c r="K228" s="166">
        <f t="shared" si="725"/>
        <v>0</v>
      </c>
      <c r="L228" s="699" t="e">
        <f t="shared" si="628"/>
        <v>#DIV/0!</v>
      </c>
      <c r="M228" s="880"/>
      <c r="N228" s="421"/>
      <c r="O228" s="358"/>
      <c r="P228" s="421"/>
      <c r="Q228" s="358"/>
      <c r="R228" s="421"/>
      <c r="S228" s="358">
        <f>S229</f>
        <v>0</v>
      </c>
      <c r="T228" s="421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421"/>
      <c r="AE228" s="166">
        <f>AE229</f>
        <v>0</v>
      </c>
      <c r="AF228" s="699" t="e">
        <f t="shared" si="629"/>
        <v>#DIV/0!</v>
      </c>
      <c r="AG228" s="880"/>
      <c r="AH228" s="699"/>
      <c r="AI228" s="358"/>
      <c r="AJ228" s="421"/>
      <c r="AK228" s="358"/>
      <c r="AL228" s="421"/>
      <c r="AM228" s="358">
        <f>AM229</f>
        <v>0</v>
      </c>
      <c r="AN228" s="421"/>
      <c r="AO228" s="358"/>
      <c r="AP228" s="358"/>
      <c r="AQ228" s="421"/>
      <c r="AR228" s="880">
        <f>AR229</f>
        <v>0</v>
      </c>
      <c r="AS228" s="699" t="e">
        <f t="shared" si="631"/>
        <v>#DIV/0!</v>
      </c>
      <c r="AT228" s="882"/>
      <c r="AU228" s="699"/>
      <c r="AV228" s="629"/>
      <c r="AW228" s="699"/>
      <c r="AX228" s="880"/>
      <c r="AY228" s="699" t="e">
        <f t="shared" si="634"/>
        <v>#DIV/0!</v>
      </c>
      <c r="AZ228" s="358">
        <f>AZ229</f>
        <v>0</v>
      </c>
      <c r="BA228" s="699"/>
      <c r="BB228" s="358"/>
      <c r="BC228" s="358"/>
      <c r="BD228" s="358"/>
      <c r="BE228" s="629">
        <f>BE229</f>
        <v>0</v>
      </c>
      <c r="BF228" s="358"/>
      <c r="BG228" s="358"/>
      <c r="BH228" s="358">
        <f>BH229</f>
        <v>0</v>
      </c>
      <c r="BI228" s="358"/>
      <c r="BJ228" s="358">
        <f>BJ229</f>
        <v>0</v>
      </c>
      <c r="BK228" s="358"/>
      <c r="BL228" s="358">
        <f>BL229</f>
        <v>0</v>
      </c>
      <c r="BM228" s="358"/>
      <c r="BN228" s="358">
        <f>BN229</f>
        <v>0</v>
      </c>
      <c r="BO228" s="358"/>
      <c r="BP228" s="358"/>
      <c r="BQ228" s="680"/>
      <c r="BR228" s="358">
        <f>BR229</f>
        <v>0</v>
      </c>
      <c r="BS228" s="358"/>
      <c r="BT228" s="626">
        <f t="shared" si="729"/>
        <v>0</v>
      </c>
      <c r="BU228" s="629">
        <f>BU229</f>
        <v>0</v>
      </c>
      <c r="BV228" s="358"/>
      <c r="BW228" s="358"/>
      <c r="BX228" s="669"/>
      <c r="BY228" s="358">
        <f>BY229</f>
        <v>0</v>
      </c>
      <c r="BZ228" s="358"/>
      <c r="CE228" s="699"/>
    </row>
    <row r="229" spans="2:83" s="68" customFormat="1" ht="206.25" hidden="1" customHeight="1" x14ac:dyDescent="0.3">
      <c r="B229" s="205" t="s">
        <v>36</v>
      </c>
      <c r="C229" s="100" t="s">
        <v>134</v>
      </c>
      <c r="D229" s="166">
        <f t="shared" si="724"/>
        <v>0</v>
      </c>
      <c r="E229" s="166"/>
      <c r="F229" s="166"/>
      <c r="G229" s="166"/>
      <c r="H229" s="166">
        <v>0</v>
      </c>
      <c r="I229" s="237"/>
      <c r="J229" s="166">
        <f t="shared" si="728"/>
        <v>0</v>
      </c>
      <c r="K229" s="166">
        <f t="shared" si="725"/>
        <v>0</v>
      </c>
      <c r="L229" s="699" t="e">
        <f t="shared" si="628"/>
        <v>#DIV/0!</v>
      </c>
      <c r="M229" s="166"/>
      <c r="N229" s="687"/>
      <c r="O229" s="626"/>
      <c r="P229" s="687"/>
      <c r="Q229" s="626"/>
      <c r="R229" s="687"/>
      <c r="S229" s="626">
        <v>0</v>
      </c>
      <c r="T229" s="687"/>
      <c r="U229" s="19"/>
      <c r="V229" s="285">
        <f t="shared" si="523"/>
        <v>0</v>
      </c>
      <c r="W229" s="19"/>
      <c r="X229" s="19"/>
      <c r="Y229" s="19"/>
      <c r="Z229" s="626">
        <f t="shared" si="521"/>
        <v>0</v>
      </c>
      <c r="AA229" s="626">
        <f>E229</f>
        <v>0</v>
      </c>
      <c r="AB229" s="626">
        <f>H229</f>
        <v>0</v>
      </c>
      <c r="AC229" s="19"/>
      <c r="AD229" s="19"/>
      <c r="AE229" s="166">
        <f>AG229+AM229+AO229</f>
        <v>0</v>
      </c>
      <c r="AF229" s="699" t="e">
        <f t="shared" si="629"/>
        <v>#DIV/0!</v>
      </c>
      <c r="AG229" s="166"/>
      <c r="AH229" s="699"/>
      <c r="AI229" s="626"/>
      <c r="AJ229" s="687"/>
      <c r="AK229" s="626"/>
      <c r="AL229" s="687"/>
      <c r="AM229" s="626"/>
      <c r="AN229" s="687"/>
      <c r="AO229" s="19"/>
      <c r="AP229" s="626"/>
      <c r="AQ229" s="687"/>
      <c r="AR229" s="166">
        <f>AT229+AZ229+BB229</f>
        <v>0</v>
      </c>
      <c r="AS229" s="699" t="e">
        <f t="shared" si="631"/>
        <v>#DIV/0!</v>
      </c>
      <c r="AT229" s="166"/>
      <c r="AU229" s="699"/>
      <c r="AV229" s="626"/>
      <c r="AW229" s="699"/>
      <c r="AX229" s="166"/>
      <c r="AY229" s="699" t="e">
        <f t="shared" si="634"/>
        <v>#DIV/0!</v>
      </c>
      <c r="AZ229" s="626"/>
      <c r="BA229" s="699"/>
      <c r="BB229" s="19"/>
      <c r="BC229" s="626"/>
      <c r="BD229" s="19"/>
      <c r="BE229" s="626">
        <f>BF229+BH229+BI229</f>
        <v>0</v>
      </c>
      <c r="BF229" s="626"/>
      <c r="BG229" s="626"/>
      <c r="BH229" s="626"/>
      <c r="BI229" s="19"/>
      <c r="BJ229" s="626">
        <f t="shared" ref="BJ229" si="792">BK229+BL229+BM229</f>
        <v>0</v>
      </c>
      <c r="BK229" s="626"/>
      <c r="BL229" s="626"/>
      <c r="BM229" s="19"/>
      <c r="BN229" s="626">
        <f t="shared" ref="BN229" si="793">BO229+BR229+BS229</f>
        <v>0</v>
      </c>
      <c r="BO229" s="626"/>
      <c r="BP229" s="626"/>
      <c r="BQ229" s="678"/>
      <c r="BR229" s="626"/>
      <c r="BS229" s="19"/>
      <c r="BT229" s="626">
        <f t="shared" si="729"/>
        <v>0</v>
      </c>
      <c r="BU229" s="626">
        <f>BV229+BY229+BZ229</f>
        <v>0</v>
      </c>
      <c r="BV229" s="435"/>
      <c r="BW229" s="522"/>
      <c r="BX229" s="670"/>
      <c r="BY229" s="435"/>
      <c r="BZ229" s="19"/>
      <c r="CE229" s="699"/>
    </row>
    <row r="230" spans="2:83" s="70" customFormat="1" ht="156.75" hidden="1" customHeight="1" x14ac:dyDescent="0.3">
      <c r="B230" s="204"/>
      <c r="C230" s="123" t="s">
        <v>31</v>
      </c>
      <c r="D230" s="166">
        <f t="shared" si="724"/>
        <v>0</v>
      </c>
      <c r="E230" s="109"/>
      <c r="F230" s="109"/>
      <c r="G230" s="166"/>
      <c r="H230" s="109"/>
      <c r="I230" s="236"/>
      <c r="J230" s="166">
        <f t="shared" si="728"/>
        <v>0</v>
      </c>
      <c r="K230" s="166">
        <f t="shared" si="725"/>
        <v>0</v>
      </c>
      <c r="L230" s="699" t="e">
        <f t="shared" si="628"/>
        <v>#DIV/0!</v>
      </c>
      <c r="M230" s="109"/>
      <c r="N230" s="106"/>
      <c r="O230" s="106"/>
      <c r="P230" s="106"/>
      <c r="Q230" s="106"/>
      <c r="R230" s="106"/>
      <c r="S230" s="106"/>
      <c r="T230" s="106"/>
      <c r="U230" s="31"/>
      <c r="V230" s="313"/>
      <c r="W230" s="31"/>
      <c r="X230" s="31"/>
      <c r="Y230" s="31"/>
      <c r="Z230" s="106"/>
      <c r="AA230" s="106"/>
      <c r="AB230" s="106"/>
      <c r="AC230" s="31"/>
      <c r="AD230" s="31"/>
      <c r="AE230" s="166"/>
      <c r="AF230" s="699" t="e">
        <f t="shared" si="629"/>
        <v>#DIV/0!</v>
      </c>
      <c r="AG230" s="109"/>
      <c r="AH230" s="699"/>
      <c r="AI230" s="106"/>
      <c r="AJ230" s="106"/>
      <c r="AK230" s="106"/>
      <c r="AL230" s="106"/>
      <c r="AM230" s="106"/>
      <c r="AN230" s="106"/>
      <c r="AO230" s="31"/>
      <c r="AP230" s="106"/>
      <c r="AQ230" s="106"/>
      <c r="AR230" s="109"/>
      <c r="AS230" s="699" t="e">
        <f t="shared" si="631"/>
        <v>#DIV/0!</v>
      </c>
      <c r="AT230" s="109"/>
      <c r="AU230" s="699"/>
      <c r="AV230" s="106"/>
      <c r="AW230" s="699"/>
      <c r="AX230" s="109"/>
      <c r="AY230" s="699" t="e">
        <f t="shared" si="634"/>
        <v>#DIV/0!</v>
      </c>
      <c r="AZ230" s="106"/>
      <c r="BA230" s="699"/>
      <c r="BB230" s="31"/>
      <c r="BC230" s="106"/>
      <c r="BD230" s="31"/>
      <c r="BE230" s="106"/>
      <c r="BF230" s="106"/>
      <c r="BG230" s="106"/>
      <c r="BH230" s="106"/>
      <c r="BI230" s="31"/>
      <c r="BJ230" s="106"/>
      <c r="BK230" s="106"/>
      <c r="BL230" s="106"/>
      <c r="BM230" s="31"/>
      <c r="BN230" s="106"/>
      <c r="BO230" s="106"/>
      <c r="BP230" s="106"/>
      <c r="BQ230" s="106"/>
      <c r="BR230" s="106"/>
      <c r="BS230" s="31"/>
      <c r="BT230" s="626">
        <f t="shared" si="729"/>
        <v>0</v>
      </c>
      <c r="BU230" s="106"/>
      <c r="BV230" s="106"/>
      <c r="BW230" s="106"/>
      <c r="BX230" s="106"/>
      <c r="BY230" s="106"/>
      <c r="BZ230" s="31"/>
      <c r="CE230" s="699"/>
    </row>
    <row r="231" spans="2:83" s="68" customFormat="1" ht="186" hidden="1" customHeight="1" x14ac:dyDescent="0.3">
      <c r="B231" s="312" t="s">
        <v>186</v>
      </c>
      <c r="C231" s="100" t="s">
        <v>294</v>
      </c>
      <c r="D231" s="166">
        <f t="shared" si="724"/>
        <v>0</v>
      </c>
      <c r="E231" s="166"/>
      <c r="F231" s="166"/>
      <c r="G231" s="166"/>
      <c r="H231" s="166"/>
      <c r="I231" s="237"/>
      <c r="J231" s="166">
        <f t="shared" si="728"/>
        <v>0</v>
      </c>
      <c r="K231" s="166">
        <f t="shared" si="725"/>
        <v>0</v>
      </c>
      <c r="L231" s="699" t="e">
        <f t="shared" si="628"/>
        <v>#DIV/0!</v>
      </c>
      <c r="M231" s="166"/>
      <c r="N231" s="687"/>
      <c r="O231" s="626"/>
      <c r="P231" s="687"/>
      <c r="Q231" s="626"/>
      <c r="R231" s="687"/>
      <c r="S231" s="626"/>
      <c r="T231" s="687"/>
      <c r="U231" s="19"/>
      <c r="V231" s="285"/>
      <c r="W231" s="19"/>
      <c r="X231" s="19"/>
      <c r="Y231" s="19"/>
      <c r="Z231" s="626"/>
      <c r="AA231" s="626"/>
      <c r="AB231" s="626"/>
      <c r="AC231" s="19"/>
      <c r="AD231" s="19"/>
      <c r="AE231" s="166"/>
      <c r="AF231" s="699" t="e">
        <f t="shared" si="629"/>
        <v>#DIV/0!</v>
      </c>
      <c r="AG231" s="166"/>
      <c r="AH231" s="699"/>
      <c r="AI231" s="626"/>
      <c r="AJ231" s="687"/>
      <c r="AK231" s="626"/>
      <c r="AL231" s="687"/>
      <c r="AM231" s="626"/>
      <c r="AN231" s="687"/>
      <c r="AO231" s="19"/>
      <c r="AP231" s="626"/>
      <c r="AQ231" s="687"/>
      <c r="AR231" s="166"/>
      <c r="AS231" s="699" t="e">
        <f t="shared" si="631"/>
        <v>#DIV/0!</v>
      </c>
      <c r="AT231" s="166"/>
      <c r="AU231" s="699"/>
      <c r="AV231" s="626"/>
      <c r="AW231" s="699"/>
      <c r="AX231" s="166"/>
      <c r="AY231" s="699" t="e">
        <f t="shared" si="634"/>
        <v>#DIV/0!</v>
      </c>
      <c r="AZ231" s="626"/>
      <c r="BA231" s="699"/>
      <c r="BB231" s="19"/>
      <c r="BC231" s="626"/>
      <c r="BD231" s="19"/>
      <c r="BE231" s="626"/>
      <c r="BF231" s="626"/>
      <c r="BG231" s="626"/>
      <c r="BH231" s="626"/>
      <c r="BI231" s="19"/>
      <c r="BJ231" s="626"/>
      <c r="BK231" s="626"/>
      <c r="BL231" s="626"/>
      <c r="BM231" s="19"/>
      <c r="BN231" s="626"/>
      <c r="BO231" s="626"/>
      <c r="BP231" s="626"/>
      <c r="BQ231" s="678"/>
      <c r="BR231" s="626"/>
      <c r="BS231" s="19"/>
      <c r="BT231" s="626">
        <f t="shared" si="729"/>
        <v>0</v>
      </c>
      <c r="BU231" s="626"/>
      <c r="BV231" s="435"/>
      <c r="BW231" s="522"/>
      <c r="BX231" s="670"/>
      <c r="BY231" s="435"/>
      <c r="BZ231" s="19"/>
      <c r="CE231" s="699"/>
    </row>
    <row r="232" spans="2:83" s="173" customFormat="1" ht="52.5" hidden="1" customHeight="1" x14ac:dyDescent="0.3">
      <c r="B232" s="201"/>
      <c r="C232" s="101" t="s">
        <v>32</v>
      </c>
      <c r="D232" s="166">
        <f t="shared" si="724"/>
        <v>0</v>
      </c>
      <c r="E232" s="176"/>
      <c r="F232" s="176"/>
      <c r="G232" s="166"/>
      <c r="H232" s="176"/>
      <c r="I232" s="238"/>
      <c r="J232" s="166">
        <f t="shared" si="728"/>
        <v>0</v>
      </c>
      <c r="K232" s="166">
        <f t="shared" si="725"/>
        <v>0</v>
      </c>
      <c r="L232" s="699" t="e">
        <f t="shared" si="628"/>
        <v>#DIV/0!</v>
      </c>
      <c r="M232" s="176"/>
      <c r="N232" s="687"/>
      <c r="O232" s="627"/>
      <c r="P232" s="687"/>
      <c r="Q232" s="627"/>
      <c r="R232" s="687"/>
      <c r="S232" s="627"/>
      <c r="T232" s="687"/>
      <c r="U232" s="279"/>
      <c r="V232" s="279"/>
      <c r="W232" s="279"/>
      <c r="X232" s="279"/>
      <c r="Y232" s="279"/>
      <c r="Z232" s="627"/>
      <c r="AA232" s="627"/>
      <c r="AB232" s="627"/>
      <c r="AC232" s="279"/>
      <c r="AD232" s="19"/>
      <c r="AE232" s="166"/>
      <c r="AF232" s="699" t="e">
        <f t="shared" si="629"/>
        <v>#DIV/0!</v>
      </c>
      <c r="AG232" s="176"/>
      <c r="AH232" s="699"/>
      <c r="AI232" s="627"/>
      <c r="AJ232" s="687"/>
      <c r="AK232" s="627"/>
      <c r="AL232" s="687"/>
      <c r="AM232" s="627"/>
      <c r="AN232" s="687"/>
      <c r="AO232" s="279"/>
      <c r="AP232" s="627"/>
      <c r="AQ232" s="687"/>
      <c r="AR232" s="176"/>
      <c r="AS232" s="699" t="e">
        <f t="shared" si="631"/>
        <v>#DIV/0!</v>
      </c>
      <c r="AT232" s="176"/>
      <c r="AU232" s="699"/>
      <c r="AV232" s="627"/>
      <c r="AW232" s="699"/>
      <c r="AX232" s="176"/>
      <c r="AY232" s="699" t="e">
        <f t="shared" si="634"/>
        <v>#DIV/0!</v>
      </c>
      <c r="AZ232" s="627"/>
      <c r="BA232" s="699"/>
      <c r="BB232" s="279"/>
      <c r="BC232" s="627"/>
      <c r="BD232" s="279"/>
      <c r="BE232" s="627"/>
      <c r="BF232" s="627"/>
      <c r="BG232" s="627"/>
      <c r="BH232" s="627"/>
      <c r="BI232" s="279"/>
      <c r="BJ232" s="627"/>
      <c r="BK232" s="627"/>
      <c r="BL232" s="627"/>
      <c r="BM232" s="279"/>
      <c r="BN232" s="627"/>
      <c r="BO232" s="627"/>
      <c r="BP232" s="627"/>
      <c r="BQ232" s="681"/>
      <c r="BR232" s="627"/>
      <c r="BS232" s="279"/>
      <c r="BT232" s="626">
        <f t="shared" si="729"/>
        <v>0</v>
      </c>
      <c r="BU232" s="627"/>
      <c r="BV232" s="436"/>
      <c r="BW232" s="520"/>
      <c r="BX232" s="668"/>
      <c r="BY232" s="436"/>
      <c r="BZ232" s="279"/>
      <c r="CE232" s="699"/>
    </row>
    <row r="233" spans="2:83" s="68" customFormat="1" ht="52.5" hidden="1" customHeight="1" x14ac:dyDescent="0.3">
      <c r="B233" s="312"/>
      <c r="C233" s="97" t="s">
        <v>31</v>
      </c>
      <c r="D233" s="166">
        <f t="shared" si="724"/>
        <v>0</v>
      </c>
      <c r="E233" s="166"/>
      <c r="F233" s="166"/>
      <c r="G233" s="166"/>
      <c r="H233" s="166"/>
      <c r="I233" s="237"/>
      <c r="J233" s="166">
        <f t="shared" si="728"/>
        <v>0</v>
      </c>
      <c r="K233" s="166">
        <f t="shared" si="725"/>
        <v>0</v>
      </c>
      <c r="L233" s="699" t="e">
        <f t="shared" si="628"/>
        <v>#DIV/0!</v>
      </c>
      <c r="M233" s="166"/>
      <c r="N233" s="687"/>
      <c r="O233" s="626"/>
      <c r="P233" s="687"/>
      <c r="Q233" s="626"/>
      <c r="R233" s="687"/>
      <c r="S233" s="626"/>
      <c r="T233" s="687"/>
      <c r="U233" s="19"/>
      <c r="V233" s="285"/>
      <c r="W233" s="19"/>
      <c r="X233" s="19"/>
      <c r="Y233" s="19"/>
      <c r="Z233" s="626"/>
      <c r="AA233" s="626"/>
      <c r="AB233" s="626"/>
      <c r="AC233" s="19"/>
      <c r="AD233" s="19"/>
      <c r="AE233" s="166"/>
      <c r="AF233" s="699" t="e">
        <f t="shared" si="629"/>
        <v>#DIV/0!</v>
      </c>
      <c r="AG233" s="166"/>
      <c r="AH233" s="699"/>
      <c r="AI233" s="626"/>
      <c r="AJ233" s="687"/>
      <c r="AK233" s="626"/>
      <c r="AL233" s="687"/>
      <c r="AM233" s="626"/>
      <c r="AN233" s="687"/>
      <c r="AO233" s="19"/>
      <c r="AP233" s="626"/>
      <c r="AQ233" s="687"/>
      <c r="AR233" s="166"/>
      <c r="AS233" s="699" t="e">
        <f t="shared" si="631"/>
        <v>#DIV/0!</v>
      </c>
      <c r="AT233" s="166"/>
      <c r="AU233" s="699"/>
      <c r="AV233" s="626"/>
      <c r="AW233" s="699"/>
      <c r="AX233" s="166"/>
      <c r="AY233" s="699" t="e">
        <f t="shared" si="634"/>
        <v>#DIV/0!</v>
      </c>
      <c r="AZ233" s="626"/>
      <c r="BA233" s="699"/>
      <c r="BB233" s="19"/>
      <c r="BC233" s="626"/>
      <c r="BD233" s="19"/>
      <c r="BE233" s="626"/>
      <c r="BF233" s="626"/>
      <c r="BG233" s="626"/>
      <c r="BH233" s="626"/>
      <c r="BI233" s="19"/>
      <c r="BJ233" s="626"/>
      <c r="BK233" s="626"/>
      <c r="BL233" s="626"/>
      <c r="BM233" s="19"/>
      <c r="BN233" s="626"/>
      <c r="BO233" s="626"/>
      <c r="BP233" s="626"/>
      <c r="BQ233" s="678"/>
      <c r="BR233" s="626"/>
      <c r="BS233" s="19"/>
      <c r="BT233" s="626">
        <f t="shared" si="729"/>
        <v>0</v>
      </c>
      <c r="BU233" s="626"/>
      <c r="BV233" s="435"/>
      <c r="BW233" s="522"/>
      <c r="BX233" s="670"/>
      <c r="BY233" s="435"/>
      <c r="BZ233" s="19"/>
      <c r="CE233" s="699"/>
    </row>
    <row r="234" spans="2:83" s="359" customFormat="1" ht="209.25" hidden="1" customHeight="1" x14ac:dyDescent="0.3">
      <c r="B234" s="356" t="s">
        <v>63</v>
      </c>
      <c r="C234" s="357" t="s">
        <v>343</v>
      </c>
      <c r="D234" s="166">
        <f t="shared" si="724"/>
        <v>0</v>
      </c>
      <c r="E234" s="880">
        <f>E235</f>
        <v>0</v>
      </c>
      <c r="F234" s="880"/>
      <c r="G234" s="166"/>
      <c r="H234" s="880"/>
      <c r="I234" s="880"/>
      <c r="J234" s="166">
        <f t="shared" si="728"/>
        <v>0</v>
      </c>
      <c r="K234" s="166">
        <f t="shared" si="725"/>
        <v>0</v>
      </c>
      <c r="L234" s="699" t="e">
        <f t="shared" si="628"/>
        <v>#DIV/0!</v>
      </c>
      <c r="M234" s="880">
        <f>M235</f>
        <v>0</v>
      </c>
      <c r="N234" s="421"/>
      <c r="O234" s="358"/>
      <c r="P234" s="421"/>
      <c r="Q234" s="358"/>
      <c r="R234" s="421"/>
      <c r="S234" s="358"/>
      <c r="T234" s="421"/>
      <c r="U234" s="358"/>
      <c r="V234" s="358"/>
      <c r="W234" s="358"/>
      <c r="X234" s="358"/>
      <c r="Y234" s="358"/>
      <c r="Z234" s="358"/>
      <c r="AA234" s="358"/>
      <c r="AB234" s="358"/>
      <c r="AC234" s="358"/>
      <c r="AD234" s="421"/>
      <c r="AE234" s="166"/>
      <c r="AF234" s="699" t="e">
        <f t="shared" si="629"/>
        <v>#DIV/0!</v>
      </c>
      <c r="AG234" s="880"/>
      <c r="AH234" s="699"/>
      <c r="AI234" s="358"/>
      <c r="AJ234" s="421"/>
      <c r="AK234" s="358"/>
      <c r="AL234" s="421"/>
      <c r="AM234" s="358"/>
      <c r="AN234" s="421"/>
      <c r="AO234" s="358"/>
      <c r="AP234" s="358"/>
      <c r="AQ234" s="421"/>
      <c r="AR234" s="880"/>
      <c r="AS234" s="699" t="e">
        <f t="shared" si="631"/>
        <v>#DIV/0!</v>
      </c>
      <c r="AT234" s="882"/>
      <c r="AU234" s="699"/>
      <c r="AV234" s="629"/>
      <c r="AW234" s="699"/>
      <c r="AX234" s="880"/>
      <c r="AY234" s="699" t="e">
        <f t="shared" si="634"/>
        <v>#DIV/0!</v>
      </c>
      <c r="AZ234" s="358"/>
      <c r="BA234" s="699"/>
      <c r="BB234" s="358"/>
      <c r="BC234" s="358"/>
      <c r="BD234" s="358"/>
      <c r="BE234" s="629"/>
      <c r="BF234" s="358"/>
      <c r="BG234" s="358"/>
      <c r="BH234" s="358"/>
      <c r="BI234" s="358"/>
      <c r="BJ234" s="358"/>
      <c r="BK234" s="358"/>
      <c r="BL234" s="358"/>
      <c r="BM234" s="358"/>
      <c r="BN234" s="358"/>
      <c r="BO234" s="358"/>
      <c r="BP234" s="358"/>
      <c r="BQ234" s="680"/>
      <c r="BR234" s="358"/>
      <c r="BS234" s="358"/>
      <c r="BT234" s="626">
        <f t="shared" si="729"/>
        <v>0</v>
      </c>
      <c r="BU234" s="629"/>
      <c r="BV234" s="358"/>
      <c r="BW234" s="358"/>
      <c r="BX234" s="669"/>
      <c r="BY234" s="358"/>
      <c r="BZ234" s="358"/>
      <c r="CE234" s="699"/>
    </row>
    <row r="235" spans="2:83" s="68" customFormat="1" ht="235.5" hidden="1" customHeight="1" x14ac:dyDescent="0.3">
      <c r="B235" s="334" t="s">
        <v>185</v>
      </c>
      <c r="C235" s="100" t="s">
        <v>344</v>
      </c>
      <c r="D235" s="166">
        <f t="shared" si="724"/>
        <v>0</v>
      </c>
      <c r="E235" s="166"/>
      <c r="F235" s="166"/>
      <c r="G235" s="166"/>
      <c r="H235" s="166"/>
      <c r="I235" s="237"/>
      <c r="J235" s="166">
        <f t="shared" si="728"/>
        <v>0</v>
      </c>
      <c r="K235" s="166">
        <f t="shared" si="725"/>
        <v>0</v>
      </c>
      <c r="L235" s="699" t="e">
        <f t="shared" si="628"/>
        <v>#DIV/0!</v>
      </c>
      <c r="M235" s="166"/>
      <c r="N235" s="687"/>
      <c r="O235" s="626"/>
      <c r="P235" s="687"/>
      <c r="Q235" s="626"/>
      <c r="R235" s="687"/>
      <c r="S235" s="626"/>
      <c r="T235" s="687"/>
      <c r="U235" s="19"/>
      <c r="V235" s="285"/>
      <c r="W235" s="19"/>
      <c r="X235" s="19"/>
      <c r="Y235" s="19"/>
      <c r="Z235" s="626"/>
      <c r="AA235" s="626"/>
      <c r="AB235" s="626"/>
      <c r="AC235" s="19"/>
      <c r="AD235" s="19"/>
      <c r="AE235" s="166"/>
      <c r="AF235" s="699" t="e">
        <f t="shared" si="629"/>
        <v>#DIV/0!</v>
      </c>
      <c r="AG235" s="166"/>
      <c r="AH235" s="699"/>
      <c r="AI235" s="626"/>
      <c r="AJ235" s="687"/>
      <c r="AK235" s="626"/>
      <c r="AL235" s="687"/>
      <c r="AM235" s="626"/>
      <c r="AN235" s="687"/>
      <c r="AO235" s="19"/>
      <c r="AP235" s="626"/>
      <c r="AQ235" s="687"/>
      <c r="AR235" s="166"/>
      <c r="AS235" s="699" t="e">
        <f t="shared" si="631"/>
        <v>#DIV/0!</v>
      </c>
      <c r="AT235" s="166"/>
      <c r="AU235" s="699"/>
      <c r="AV235" s="626"/>
      <c r="AW235" s="699"/>
      <c r="AX235" s="166"/>
      <c r="AY235" s="699" t="e">
        <f t="shared" si="634"/>
        <v>#DIV/0!</v>
      </c>
      <c r="AZ235" s="626"/>
      <c r="BA235" s="699"/>
      <c r="BB235" s="19"/>
      <c r="BC235" s="626"/>
      <c r="BD235" s="19"/>
      <c r="BE235" s="626"/>
      <c r="BF235" s="626"/>
      <c r="BG235" s="626"/>
      <c r="BH235" s="626"/>
      <c r="BI235" s="19"/>
      <c r="BJ235" s="626"/>
      <c r="BK235" s="626"/>
      <c r="BL235" s="626"/>
      <c r="BM235" s="19"/>
      <c r="BN235" s="626"/>
      <c r="BO235" s="626"/>
      <c r="BP235" s="626"/>
      <c r="BQ235" s="678"/>
      <c r="BR235" s="626"/>
      <c r="BS235" s="19"/>
      <c r="BT235" s="626">
        <f t="shared" si="729"/>
        <v>0</v>
      </c>
      <c r="BU235" s="626"/>
      <c r="BV235" s="435"/>
      <c r="BW235" s="522"/>
      <c r="BX235" s="670"/>
      <c r="BY235" s="435"/>
      <c r="BZ235" s="19"/>
      <c r="CE235" s="699"/>
    </row>
    <row r="236" spans="2:83" s="68" customFormat="1" ht="50.25" hidden="1" customHeight="1" x14ac:dyDescent="0.3">
      <c r="B236" s="460"/>
      <c r="C236" s="97" t="s">
        <v>31</v>
      </c>
      <c r="D236" s="166">
        <f t="shared" si="724"/>
        <v>0</v>
      </c>
      <c r="E236" s="166"/>
      <c r="F236" s="166"/>
      <c r="G236" s="166">
        <v>0</v>
      </c>
      <c r="H236" s="166"/>
      <c r="I236" s="237"/>
      <c r="J236" s="166">
        <f t="shared" si="728"/>
        <v>0</v>
      </c>
      <c r="K236" s="166">
        <f t="shared" si="725"/>
        <v>0</v>
      </c>
      <c r="L236" s="699" t="e">
        <f t="shared" si="628"/>
        <v>#DIV/0!</v>
      </c>
      <c r="M236" s="166"/>
      <c r="N236" s="687"/>
      <c r="O236" s="626"/>
      <c r="P236" s="687"/>
      <c r="Q236" s="626">
        <v>0</v>
      </c>
      <c r="R236" s="687"/>
      <c r="S236" s="626"/>
      <c r="T236" s="687"/>
      <c r="U236" s="19"/>
      <c r="V236" s="285"/>
      <c r="W236" s="19"/>
      <c r="X236" s="19"/>
      <c r="Y236" s="19"/>
      <c r="Z236" s="626"/>
      <c r="AA236" s="626"/>
      <c r="AB236" s="626"/>
      <c r="AC236" s="19"/>
      <c r="AD236" s="19"/>
      <c r="AE236" s="166"/>
      <c r="AF236" s="699" t="e">
        <f t="shared" si="629"/>
        <v>#DIV/0!</v>
      </c>
      <c r="AG236" s="166"/>
      <c r="AH236" s="699"/>
      <c r="AI236" s="626"/>
      <c r="AJ236" s="687"/>
      <c r="AK236" s="626"/>
      <c r="AL236" s="687"/>
      <c r="AM236" s="626"/>
      <c r="AN236" s="687"/>
      <c r="AO236" s="19"/>
      <c r="AP236" s="626"/>
      <c r="AQ236" s="687"/>
      <c r="AR236" s="166"/>
      <c r="AS236" s="699" t="e">
        <f t="shared" si="631"/>
        <v>#DIV/0!</v>
      </c>
      <c r="AT236" s="166"/>
      <c r="AU236" s="699"/>
      <c r="AV236" s="626"/>
      <c r="AW236" s="699"/>
      <c r="AX236" s="166"/>
      <c r="AY236" s="699" t="e">
        <f t="shared" si="634"/>
        <v>#DIV/0!</v>
      </c>
      <c r="AZ236" s="626"/>
      <c r="BA236" s="699"/>
      <c r="BB236" s="19"/>
      <c r="BC236" s="626"/>
      <c r="BD236" s="19"/>
      <c r="BE236" s="626"/>
      <c r="BF236" s="626"/>
      <c r="BG236" s="626"/>
      <c r="BH236" s="626"/>
      <c r="BI236" s="19"/>
      <c r="BJ236" s="626"/>
      <c r="BK236" s="626"/>
      <c r="BL236" s="626"/>
      <c r="BM236" s="19"/>
      <c r="BN236" s="626"/>
      <c r="BO236" s="626"/>
      <c r="BP236" s="626"/>
      <c r="BQ236" s="678"/>
      <c r="BR236" s="626"/>
      <c r="BS236" s="19"/>
      <c r="BT236" s="626">
        <f t="shared" si="729"/>
        <v>0</v>
      </c>
      <c r="BU236" s="626"/>
      <c r="BV236" s="457"/>
      <c r="BW236" s="522"/>
      <c r="BX236" s="670"/>
      <c r="BY236" s="457"/>
      <c r="BZ236" s="19"/>
      <c r="CE236" s="699"/>
    </row>
    <row r="237" spans="2:83" s="68" customFormat="1" ht="55.5" customHeight="1" x14ac:dyDescent="0.3">
      <c r="B237" s="573" t="s">
        <v>63</v>
      </c>
      <c r="C237" s="99" t="s">
        <v>420</v>
      </c>
      <c r="D237" s="166">
        <f t="shared" ref="D237" si="794">D238+D239+D240</f>
        <v>1319795.6923199999</v>
      </c>
      <c r="E237" s="166"/>
      <c r="F237" s="166"/>
      <c r="G237" s="166">
        <f>G238+G239+G240</f>
        <v>1319795.6923199999</v>
      </c>
      <c r="H237" s="166"/>
      <c r="I237" s="166"/>
      <c r="J237" s="166">
        <f>K237-D237</f>
        <v>-1173857.8213299999</v>
      </c>
      <c r="K237" s="166">
        <f t="shared" ref="K237" si="795">K238+K239+K240</f>
        <v>145937.87099000002</v>
      </c>
      <c r="L237" s="699">
        <f t="shared" si="628"/>
        <v>0.11057610798339815</v>
      </c>
      <c r="M237" s="166">
        <f>M238+M239</f>
        <v>0</v>
      </c>
      <c r="N237" s="687"/>
      <c r="O237" s="626"/>
      <c r="P237" s="687"/>
      <c r="Q237" s="166">
        <f>Q238+Q239+Q240</f>
        <v>145937.87099000002</v>
      </c>
      <c r="R237" s="687"/>
      <c r="S237" s="626"/>
      <c r="T237" s="687"/>
      <c r="U237" s="626"/>
      <c r="V237" s="626"/>
      <c r="W237" s="626"/>
      <c r="X237" s="626"/>
      <c r="Y237" s="626"/>
      <c r="Z237" s="626"/>
      <c r="AA237" s="626"/>
      <c r="AB237" s="626"/>
      <c r="AC237" s="626"/>
      <c r="AD237" s="687"/>
      <c r="AE237" s="166">
        <f>AG237+AK237+AM237+AO237</f>
        <v>333520.69034000003</v>
      </c>
      <c r="AF237" s="699">
        <f t="shared" si="629"/>
        <v>0.25270630316554638</v>
      </c>
      <c r="AG237" s="166"/>
      <c r="AH237" s="699"/>
      <c r="AI237" s="626"/>
      <c r="AJ237" s="687"/>
      <c r="AK237" s="626">
        <f>AK238+AK239</f>
        <v>333520.69034000003</v>
      </c>
      <c r="AL237" s="699">
        <f>AK237/G237</f>
        <v>0.25270630316554638</v>
      </c>
      <c r="AM237" s="626"/>
      <c r="AN237" s="687"/>
      <c r="AO237" s="626"/>
      <c r="AP237" s="626">
        <f>AR237-AE237</f>
        <v>986272.73986999993</v>
      </c>
      <c r="AQ237" s="687"/>
      <c r="AR237" s="166">
        <f>AT237+AX237+AZ237+BB237</f>
        <v>1319793.4302099999</v>
      </c>
      <c r="AS237" s="699">
        <f t="shared" si="631"/>
        <v>0.99999828601501495</v>
      </c>
      <c r="AT237" s="166"/>
      <c r="AU237" s="699"/>
      <c r="AV237" s="626"/>
      <c r="AW237" s="699"/>
      <c r="AX237" s="166">
        <f>AX238+AX239</f>
        <v>1319793.4302099999</v>
      </c>
      <c r="AY237" s="699">
        <f t="shared" si="634"/>
        <v>0.99999828601501495</v>
      </c>
      <c r="AZ237" s="626"/>
      <c r="BA237" s="699"/>
      <c r="BB237" s="19"/>
      <c r="BC237" s="626"/>
      <c r="BD237" s="19"/>
      <c r="BE237" s="626"/>
      <c r="BF237" s="626"/>
      <c r="BG237" s="626"/>
      <c r="BH237" s="626"/>
      <c r="BI237" s="19"/>
      <c r="BJ237" s="626"/>
      <c r="BK237" s="626"/>
      <c r="BL237" s="626"/>
      <c r="BM237" s="19"/>
      <c r="BN237" s="626">
        <f t="shared" ref="BN237:BN239" si="796">BQ237</f>
        <v>5390134.4649999999</v>
      </c>
      <c r="BO237" s="626"/>
      <c r="BP237" s="626"/>
      <c r="BQ237" s="678">
        <f>BQ238+BQ239</f>
        <v>5390134.4649999999</v>
      </c>
      <c r="BR237" s="626"/>
      <c r="BS237" s="19"/>
      <c r="BT237" s="626">
        <f>BU237-BN237</f>
        <v>0</v>
      </c>
      <c r="BU237" s="626">
        <f t="shared" ref="BU237:BU267" si="797">BX237</f>
        <v>5390134.4649999999</v>
      </c>
      <c r="BV237" s="574"/>
      <c r="BW237" s="574"/>
      <c r="BX237" s="670">
        <f>BX238+BX239</f>
        <v>5390134.4649999999</v>
      </c>
      <c r="BY237" s="574"/>
      <c r="BZ237" s="19"/>
      <c r="CE237" s="699"/>
    </row>
    <row r="238" spans="2:83" s="150" customFormat="1" ht="54" customHeight="1" x14ac:dyDescent="0.25">
      <c r="B238" s="210"/>
      <c r="C238" s="101" t="s">
        <v>32</v>
      </c>
      <c r="D238" s="176">
        <f t="shared" ref="D238:D240" si="798">G238</f>
        <v>857867.2</v>
      </c>
      <c r="E238" s="176">
        <v>0</v>
      </c>
      <c r="F238" s="176"/>
      <c r="G238" s="176">
        <f>G242+G246+G249+G252+G256+G259+G262+G266</f>
        <v>857867.2</v>
      </c>
      <c r="H238" s="187"/>
      <c r="I238" s="238"/>
      <c r="J238" s="176">
        <f t="shared" ref="J238:J240" si="799">K238-D238</f>
        <v>-763007.58386999997</v>
      </c>
      <c r="K238" s="176">
        <f t="shared" ref="K238:K267" si="800">Q238</f>
        <v>94859.616130000009</v>
      </c>
      <c r="L238" s="699">
        <f t="shared" si="628"/>
        <v>0.11057610796869261</v>
      </c>
      <c r="M238" s="176">
        <f>M242+M246+M249+M252+M256+M259+M262+M266</f>
        <v>0</v>
      </c>
      <c r="N238" s="687"/>
      <c r="O238" s="627"/>
      <c r="P238" s="687"/>
      <c r="Q238" s="627">
        <f>Q242+Q246+Q249+Q252+Q256+Q259+Q262+Q266</f>
        <v>94859.616130000009</v>
      </c>
      <c r="R238" s="687"/>
      <c r="S238" s="279"/>
      <c r="T238" s="19"/>
      <c r="U238" s="279"/>
      <c r="V238" s="627">
        <f t="shared" ref="V238:V239" si="801">W238+X238+Y238</f>
        <v>0</v>
      </c>
      <c r="W238" s="627"/>
      <c r="X238" s="102"/>
      <c r="Y238" s="102"/>
      <c r="Z238" s="627">
        <f t="shared" ref="Z238:Z239" si="802">AA238+AB238+AC238</f>
        <v>0</v>
      </c>
      <c r="AA238" s="627">
        <f>E238</f>
        <v>0</v>
      </c>
      <c r="AB238" s="22"/>
      <c r="AC238" s="279"/>
      <c r="AD238" s="19"/>
      <c r="AE238" s="176">
        <f>AK238</f>
        <v>219451.83016000001</v>
      </c>
      <c r="AF238" s="699">
        <f t="shared" si="629"/>
        <v>0.25581095787319996</v>
      </c>
      <c r="AG238" s="176"/>
      <c r="AH238" s="699"/>
      <c r="AI238" s="627"/>
      <c r="AJ238" s="687"/>
      <c r="AK238" s="627">
        <f>AK242+AK246+AK249+AK252+AK256+AK259+AK262+AK266+AK273</f>
        <v>219451.83016000001</v>
      </c>
      <c r="AL238" s="699">
        <f t="shared" ref="AL238:AL257" si="803">AK238/G238</f>
        <v>0.25581095787319996</v>
      </c>
      <c r="AM238" s="22"/>
      <c r="AN238" s="41"/>
      <c r="AO238" s="279"/>
      <c r="AP238" s="627">
        <f t="shared" ref="AP238:AP239" si="804">AR238-AE238</f>
        <v>638413.89946999995</v>
      </c>
      <c r="AQ238" s="687"/>
      <c r="AR238" s="176">
        <f>AX238</f>
        <v>857865.72962999996</v>
      </c>
      <c r="AS238" s="699">
        <f t="shared" si="631"/>
        <v>0.99999828601676344</v>
      </c>
      <c r="AT238" s="176"/>
      <c r="AU238" s="699"/>
      <c r="AV238" s="627"/>
      <c r="AW238" s="699"/>
      <c r="AX238" s="176">
        <f>AX242+AX246+AX249+AX252+AX256+AX259+AX262+AX266</f>
        <v>857865.72962999996</v>
      </c>
      <c r="AY238" s="699">
        <f t="shared" si="634"/>
        <v>0.99999828601676344</v>
      </c>
      <c r="AZ238" s="22"/>
      <c r="BA238" s="699"/>
      <c r="BB238" s="279"/>
      <c r="BC238" s="22"/>
      <c r="BD238" s="279"/>
      <c r="BE238" s="627">
        <f>BF238</f>
        <v>0</v>
      </c>
      <c r="BF238" s="627"/>
      <c r="BG238" s="627"/>
      <c r="BH238" s="22"/>
      <c r="BI238" s="279"/>
      <c r="BJ238" s="627">
        <f t="shared" ref="BJ238:BJ239" si="805">BK238+BL238+BM238</f>
        <v>0</v>
      </c>
      <c r="BK238" s="627"/>
      <c r="BL238" s="22"/>
      <c r="BM238" s="279"/>
      <c r="BN238" s="627">
        <f t="shared" si="796"/>
        <v>3018475.3</v>
      </c>
      <c r="BO238" s="627"/>
      <c r="BP238" s="627"/>
      <c r="BQ238" s="681">
        <f>BQ242+BQ246+BQ249+BQ252+BQ256+BQ259+BQ262+BQ266</f>
        <v>3018475.3</v>
      </c>
      <c r="BR238" s="22"/>
      <c r="BS238" s="279"/>
      <c r="BT238" s="627">
        <f t="shared" ref="BT238:BT239" si="806">BU238-BN238</f>
        <v>0</v>
      </c>
      <c r="BU238" s="627">
        <f t="shared" si="797"/>
        <v>3018475.3</v>
      </c>
      <c r="BV238" s="443"/>
      <c r="BW238" s="520"/>
      <c r="BX238" s="668">
        <f>BX242+BX246+BX249+BX252+BX256+BX259+BX262+BX266</f>
        <v>3018475.3</v>
      </c>
      <c r="BY238" s="22"/>
      <c r="BZ238" s="279"/>
      <c r="CE238" s="699"/>
    </row>
    <row r="239" spans="2:83" s="50" customFormat="1" ht="54" customHeight="1" x14ac:dyDescent="0.25">
      <c r="B239" s="200"/>
      <c r="C239" s="97" t="s">
        <v>421</v>
      </c>
      <c r="D239" s="166">
        <f t="shared" si="798"/>
        <v>461928.49232000002</v>
      </c>
      <c r="E239" s="166">
        <v>0</v>
      </c>
      <c r="F239" s="166"/>
      <c r="G239" s="166">
        <f>G243+G247+G250+G257+G260+G263+G267+G253</f>
        <v>461928.49232000002</v>
      </c>
      <c r="H239" s="236"/>
      <c r="I239" s="236"/>
      <c r="J239" s="166">
        <f t="shared" si="799"/>
        <v>-410850.23746000003</v>
      </c>
      <c r="K239" s="166">
        <f t="shared" si="800"/>
        <v>51078.254860000001</v>
      </c>
      <c r="L239" s="699">
        <f t="shared" si="628"/>
        <v>0.11057610801070838</v>
      </c>
      <c r="M239" s="166">
        <f>M243+M247+M250+M257+M260+M263+M267</f>
        <v>0</v>
      </c>
      <c r="N239" s="687"/>
      <c r="O239" s="626"/>
      <c r="P239" s="687"/>
      <c r="Q239" s="166">
        <f>Q243+Q247+Q250+Q257+Q260+Q263+Q267+Q253</f>
        <v>51078.254860000001</v>
      </c>
      <c r="R239" s="166"/>
      <c r="S239" s="31"/>
      <c r="T239" s="31"/>
      <c r="U239" s="31"/>
      <c r="V239" s="626">
        <f t="shared" si="801"/>
        <v>0</v>
      </c>
      <c r="W239" s="626"/>
      <c r="X239" s="31"/>
      <c r="Y239" s="31"/>
      <c r="Z239" s="626">
        <f t="shared" si="802"/>
        <v>0</v>
      </c>
      <c r="AA239" s="626">
        <f>E239</f>
        <v>0</v>
      </c>
      <c r="AB239" s="31"/>
      <c r="AC239" s="31"/>
      <c r="AD239" s="31"/>
      <c r="AE239" s="166">
        <f>AK239</f>
        <v>114068.86018000002</v>
      </c>
      <c r="AF239" s="699">
        <f t="shared" si="629"/>
        <v>0.24694051585148605</v>
      </c>
      <c r="AG239" s="166"/>
      <c r="AH239" s="699"/>
      <c r="AI239" s="626"/>
      <c r="AJ239" s="687"/>
      <c r="AK239" s="626">
        <f>AK243+AK247+AK250+AK257+AK260+AK263+AK267+AK253+AK274</f>
        <v>114068.86018000002</v>
      </c>
      <c r="AL239" s="699">
        <f t="shared" si="803"/>
        <v>0.24694051585148605</v>
      </c>
      <c r="AM239" s="31"/>
      <c r="AN239" s="31"/>
      <c r="AO239" s="31"/>
      <c r="AP239" s="626">
        <f t="shared" si="804"/>
        <v>347858.84040000004</v>
      </c>
      <c r="AQ239" s="687"/>
      <c r="AR239" s="166">
        <f>AX239</f>
        <v>461927.70058000006</v>
      </c>
      <c r="AS239" s="699">
        <f t="shared" si="631"/>
        <v>0.99999828601176777</v>
      </c>
      <c r="AT239" s="236"/>
      <c r="AU239" s="699"/>
      <c r="AV239" s="626"/>
      <c r="AW239" s="699"/>
      <c r="AX239" s="166">
        <f>AX243+AX247+AX250+AX257+AX260+AX263+AX267+AX253</f>
        <v>461927.70058000006</v>
      </c>
      <c r="AY239" s="699">
        <f t="shared" si="634"/>
        <v>0.99999828601176777</v>
      </c>
      <c r="AZ239" s="31"/>
      <c r="BA239" s="699"/>
      <c r="BB239" s="31"/>
      <c r="BC239" s="31"/>
      <c r="BD239" s="31"/>
      <c r="BE239" s="626">
        <f>BF239</f>
        <v>0</v>
      </c>
      <c r="BF239" s="626"/>
      <c r="BG239" s="626"/>
      <c r="BH239" s="31"/>
      <c r="BI239" s="31"/>
      <c r="BJ239" s="626">
        <f t="shared" si="805"/>
        <v>0</v>
      </c>
      <c r="BK239" s="626"/>
      <c r="BL239" s="31"/>
      <c r="BM239" s="31"/>
      <c r="BN239" s="626">
        <f t="shared" si="796"/>
        <v>2371659.165</v>
      </c>
      <c r="BO239" s="626"/>
      <c r="BP239" s="626"/>
      <c r="BQ239" s="678">
        <f>BQ243+BQ247+BQ250+BQ257+BQ260+BQ263+BQ267+BQ253</f>
        <v>2371659.165</v>
      </c>
      <c r="BR239" s="31"/>
      <c r="BS239" s="31"/>
      <c r="BT239" s="626">
        <f t="shared" si="806"/>
        <v>0</v>
      </c>
      <c r="BU239" s="626">
        <f t="shared" si="797"/>
        <v>2371659.165</v>
      </c>
      <c r="BV239" s="435"/>
      <c r="BW239" s="522"/>
      <c r="BX239" s="670">
        <f>BX243+BX247+BX250+BX257+BX260+BX263+BX267+BX253</f>
        <v>2371659.165</v>
      </c>
      <c r="BY239" s="575"/>
      <c r="BZ239" s="31"/>
      <c r="CE239" s="699"/>
    </row>
    <row r="240" spans="2:83" s="50" customFormat="1" ht="54" hidden="1" customHeight="1" x14ac:dyDescent="0.25">
      <c r="B240" s="200"/>
      <c r="C240" s="97" t="s">
        <v>292</v>
      </c>
      <c r="D240" s="166">
        <f t="shared" si="798"/>
        <v>0</v>
      </c>
      <c r="E240" s="166"/>
      <c r="F240" s="166"/>
      <c r="G240" s="166">
        <f>G244+G264+G254</f>
        <v>0</v>
      </c>
      <c r="H240" s="236"/>
      <c r="I240" s="236"/>
      <c r="J240" s="166">
        <f t="shared" si="799"/>
        <v>0</v>
      </c>
      <c r="K240" s="166">
        <f>Q240</f>
        <v>0</v>
      </c>
      <c r="L240" s="699" t="e">
        <f t="shared" si="628"/>
        <v>#DIV/0!</v>
      </c>
      <c r="M240" s="166"/>
      <c r="N240" s="687"/>
      <c r="O240" s="626"/>
      <c r="P240" s="687"/>
      <c r="Q240" s="626">
        <f>Q244+Q264+Q254</f>
        <v>0</v>
      </c>
      <c r="R240" s="687"/>
      <c r="S240" s="31"/>
      <c r="T240" s="31"/>
      <c r="U240" s="31"/>
      <c r="V240" s="626"/>
      <c r="W240" s="626"/>
      <c r="X240" s="31"/>
      <c r="Y240" s="31"/>
      <c r="Z240" s="626"/>
      <c r="AA240" s="626"/>
      <c r="AB240" s="31"/>
      <c r="AC240" s="31"/>
      <c r="AD240" s="31"/>
      <c r="AE240" s="876"/>
      <c r="AF240" s="699" t="e">
        <f t="shared" si="629"/>
        <v>#DIV/0!</v>
      </c>
      <c r="AG240" s="166"/>
      <c r="AH240" s="699"/>
      <c r="AI240" s="626"/>
      <c r="AJ240" s="687"/>
      <c r="AK240" s="263"/>
      <c r="AL240" s="699" t="e">
        <f t="shared" si="803"/>
        <v>#DIV/0!</v>
      </c>
      <c r="AM240" s="31"/>
      <c r="AN240" s="31"/>
      <c r="AO240" s="31"/>
      <c r="AP240" s="626"/>
      <c r="AQ240" s="687"/>
      <c r="AR240" s="166"/>
      <c r="AS240" s="699" t="e">
        <f t="shared" si="631"/>
        <v>#DIV/0!</v>
      </c>
      <c r="AT240" s="166"/>
      <c r="AU240" s="699"/>
      <c r="AV240" s="626"/>
      <c r="AW240" s="699"/>
      <c r="AX240" s="166"/>
      <c r="AY240" s="699" t="e">
        <f t="shared" si="634"/>
        <v>#DIV/0!</v>
      </c>
      <c r="AZ240" s="31"/>
      <c r="BA240" s="699"/>
      <c r="BB240" s="31"/>
      <c r="BC240" s="31"/>
      <c r="BD240" s="31"/>
      <c r="BE240" s="626"/>
      <c r="BF240" s="626"/>
      <c r="BG240" s="626"/>
      <c r="BH240" s="31"/>
      <c r="BI240" s="31"/>
      <c r="BJ240" s="626"/>
      <c r="BK240" s="626"/>
      <c r="BL240" s="31"/>
      <c r="BM240" s="31"/>
      <c r="BN240" s="626"/>
      <c r="BO240" s="626"/>
      <c r="BP240" s="626"/>
      <c r="BQ240" s="626"/>
      <c r="BR240" s="31"/>
      <c r="BS240" s="31"/>
      <c r="BT240" s="626"/>
      <c r="BU240" s="626"/>
      <c r="BV240" s="457"/>
      <c r="BW240" s="522"/>
      <c r="BX240" s="166"/>
      <c r="BY240" s="31"/>
      <c r="BZ240" s="31"/>
      <c r="CE240" s="699"/>
    </row>
    <row r="241" spans="2:83" s="68" customFormat="1" ht="155.25" customHeight="1" x14ac:dyDescent="0.3">
      <c r="B241" s="506" t="s">
        <v>185</v>
      </c>
      <c r="C241" s="97" t="s">
        <v>53</v>
      </c>
      <c r="D241" s="166">
        <f t="shared" ref="D241:D247" si="807">G241</f>
        <v>509710.92307999998</v>
      </c>
      <c r="E241" s="166"/>
      <c r="F241" s="166"/>
      <c r="G241" s="166">
        <f>G242+G243+G244</f>
        <v>509710.92307999998</v>
      </c>
      <c r="H241" s="166"/>
      <c r="I241" s="237"/>
      <c r="J241" s="166">
        <f>J242+J243+J244</f>
        <v>-138732.67267</v>
      </c>
      <c r="K241" s="166">
        <f t="shared" si="800"/>
        <v>113331.85830000001</v>
      </c>
      <c r="L241" s="699">
        <f t="shared" si="628"/>
        <v>0.22234535923848031</v>
      </c>
      <c r="M241" s="166"/>
      <c r="N241" s="687"/>
      <c r="O241" s="626"/>
      <c r="P241" s="687"/>
      <c r="Q241" s="626">
        <f>Q242+Q243+Q244</f>
        <v>113331.85830000001</v>
      </c>
      <c r="R241" s="687"/>
      <c r="S241" s="626"/>
      <c r="T241" s="687"/>
      <c r="U241" s="19"/>
      <c r="V241" s="285"/>
      <c r="W241" s="19"/>
      <c r="X241" s="19"/>
      <c r="Y241" s="19"/>
      <c r="Z241" s="626"/>
      <c r="AA241" s="626"/>
      <c r="AB241" s="626"/>
      <c r="AC241" s="19"/>
      <c r="AD241" s="19"/>
      <c r="AE241" s="166">
        <f>AK241</f>
        <v>113322.24612</v>
      </c>
      <c r="AF241" s="699">
        <f t="shared" si="629"/>
        <v>0.22232650113761421</v>
      </c>
      <c r="AG241" s="166"/>
      <c r="AH241" s="699"/>
      <c r="AI241" s="626"/>
      <c r="AJ241" s="687"/>
      <c r="AK241" s="626">
        <f>AK242+AK243</f>
        <v>113322.24612</v>
      </c>
      <c r="AL241" s="699">
        <f t="shared" si="803"/>
        <v>0.22232650113761421</v>
      </c>
      <c r="AM241" s="626"/>
      <c r="AN241" s="687"/>
      <c r="AO241" s="19"/>
      <c r="AP241" s="626">
        <f>AP242+AP243</f>
        <v>138735.24519000002</v>
      </c>
      <c r="AQ241" s="687"/>
      <c r="AR241" s="166">
        <f>AX241</f>
        <v>509708.66096999997</v>
      </c>
      <c r="AS241" s="699">
        <f t="shared" si="631"/>
        <v>0.99999556197464567</v>
      </c>
      <c r="AT241" s="166"/>
      <c r="AU241" s="699"/>
      <c r="AV241" s="626"/>
      <c r="AW241" s="699"/>
      <c r="AX241" s="166">
        <f>AX242+AX243</f>
        <v>509708.66096999997</v>
      </c>
      <c r="AY241" s="699">
        <f t="shared" si="634"/>
        <v>0.99999556197464567</v>
      </c>
      <c r="AZ241" s="626"/>
      <c r="BA241" s="699"/>
      <c r="BB241" s="19"/>
      <c r="BC241" s="626"/>
      <c r="BD241" s="19"/>
      <c r="BE241" s="626"/>
      <c r="BF241" s="626"/>
      <c r="BG241" s="626"/>
      <c r="BH241" s="626"/>
      <c r="BI241" s="19"/>
      <c r="BJ241" s="626"/>
      <c r="BK241" s="626"/>
      <c r="BL241" s="626"/>
      <c r="BM241" s="19"/>
      <c r="BN241" s="626">
        <f t="shared" ref="BN241:BN267" si="808">BQ241</f>
        <v>2018454.82143</v>
      </c>
      <c r="BO241" s="626"/>
      <c r="BP241" s="626"/>
      <c r="BQ241" s="626">
        <f>BQ242+BQ243</f>
        <v>2018454.82143</v>
      </c>
      <c r="BR241" s="626"/>
      <c r="BS241" s="19"/>
      <c r="BT241" s="626">
        <f>BT242+BT243</f>
        <v>0</v>
      </c>
      <c r="BU241" s="626">
        <f t="shared" si="797"/>
        <v>2018454.82143</v>
      </c>
      <c r="BV241" s="507"/>
      <c r="BW241" s="522"/>
      <c r="BX241" s="507">
        <f>BX242+BX243</f>
        <v>2018454.82143</v>
      </c>
      <c r="BY241" s="507"/>
      <c r="BZ241" s="19"/>
      <c r="CE241" s="699"/>
    </row>
    <row r="242" spans="2:83" s="173" customFormat="1" ht="44.25" customHeight="1" x14ac:dyDescent="0.3">
      <c r="B242" s="201"/>
      <c r="C242" s="101" t="s">
        <v>32</v>
      </c>
      <c r="D242" s="176">
        <f t="shared" si="807"/>
        <v>331312.09999999998</v>
      </c>
      <c r="E242" s="176"/>
      <c r="F242" s="176"/>
      <c r="G242" s="176">
        <v>331312.09999999998</v>
      </c>
      <c r="H242" s="176"/>
      <c r="I242" s="238"/>
      <c r="J242" s="176">
        <v>0</v>
      </c>
      <c r="K242" s="176">
        <f t="shared" si="800"/>
        <v>73665.707890000005</v>
      </c>
      <c r="L242" s="699">
        <f t="shared" si="628"/>
        <v>0.22234535922473103</v>
      </c>
      <c r="M242" s="176"/>
      <c r="N242" s="687"/>
      <c r="O242" s="627"/>
      <c r="P242" s="687"/>
      <c r="Q242" s="627">
        <v>73665.707890000005</v>
      </c>
      <c r="R242" s="687"/>
      <c r="S242" s="627"/>
      <c r="T242" s="687"/>
      <c r="U242" s="279"/>
      <c r="V242" s="279"/>
      <c r="W242" s="279"/>
      <c r="X242" s="279"/>
      <c r="Y242" s="279"/>
      <c r="Z242" s="627"/>
      <c r="AA242" s="627"/>
      <c r="AB242" s="627"/>
      <c r="AC242" s="279"/>
      <c r="AD242" s="19"/>
      <c r="AE242" s="176">
        <f>AK242</f>
        <v>73659.459969999996</v>
      </c>
      <c r="AF242" s="699">
        <f t="shared" si="629"/>
        <v>0.22232650111480987</v>
      </c>
      <c r="AG242" s="176"/>
      <c r="AH242" s="699"/>
      <c r="AI242" s="627"/>
      <c r="AJ242" s="687"/>
      <c r="AK242" s="627">
        <f>'[6]2 вариант'!$D$35+'[6]2 вариант'!$D$38</f>
        <v>73659.459969999996</v>
      </c>
      <c r="AL242" s="699">
        <f t="shared" si="803"/>
        <v>0.22232650111480987</v>
      </c>
      <c r="AM242" s="627"/>
      <c r="AN242" s="687"/>
      <c r="AO242" s="279"/>
      <c r="AP242" s="627">
        <v>0</v>
      </c>
      <c r="AQ242" s="687"/>
      <c r="AR242" s="176">
        <f>AX242</f>
        <v>331310.62962999998</v>
      </c>
      <c r="AS242" s="699">
        <f t="shared" si="631"/>
        <v>0.99999556197917316</v>
      </c>
      <c r="AT242" s="176"/>
      <c r="AU242" s="699"/>
      <c r="AV242" s="627"/>
      <c r="AW242" s="699"/>
      <c r="AX242" s="176">
        <f>'[6]2 вариант'!$I$35+'[6]2 вариант'!$I$38</f>
        <v>331310.62962999998</v>
      </c>
      <c r="AY242" s="699">
        <f t="shared" si="634"/>
        <v>0.99999556197917316</v>
      </c>
      <c r="AZ242" s="627"/>
      <c r="BA242" s="699"/>
      <c r="BB242" s="279"/>
      <c r="BC242" s="627"/>
      <c r="BD242" s="279"/>
      <c r="BE242" s="627"/>
      <c r="BF242" s="627"/>
      <c r="BG242" s="627"/>
      <c r="BH242" s="627"/>
      <c r="BI242" s="279"/>
      <c r="BJ242" s="627"/>
      <c r="BK242" s="627"/>
      <c r="BL242" s="627"/>
      <c r="BM242" s="279"/>
      <c r="BN242" s="627">
        <f t="shared" si="808"/>
        <v>1130334.7</v>
      </c>
      <c r="BO242" s="627"/>
      <c r="BP242" s="627"/>
      <c r="BQ242" s="627">
        <v>1130334.7</v>
      </c>
      <c r="BR242" s="627"/>
      <c r="BS242" s="279"/>
      <c r="BT242" s="627">
        <f>BX242-BQ242</f>
        <v>0</v>
      </c>
      <c r="BU242" s="627">
        <f t="shared" si="797"/>
        <v>1130334.7</v>
      </c>
      <c r="BV242" s="569"/>
      <c r="BW242" s="569"/>
      <c r="BX242" s="569">
        <v>1130334.7</v>
      </c>
      <c r="BY242" s="569"/>
      <c r="BZ242" s="279"/>
      <c r="CE242" s="699"/>
    </row>
    <row r="243" spans="2:83" s="68" customFormat="1" ht="44.25" customHeight="1" x14ac:dyDescent="0.3">
      <c r="B243" s="506"/>
      <c r="C243" s="97" t="s">
        <v>421</v>
      </c>
      <c r="D243" s="166">
        <f t="shared" si="807"/>
        <v>178398.82308</v>
      </c>
      <c r="E243" s="166"/>
      <c r="F243" s="166"/>
      <c r="G243" s="166">
        <v>178398.82308</v>
      </c>
      <c r="H243" s="166"/>
      <c r="I243" s="237"/>
      <c r="J243" s="166">
        <f>Q243-G243</f>
        <v>-138732.67267</v>
      </c>
      <c r="K243" s="166">
        <f t="shared" si="800"/>
        <v>39666.150410000002</v>
      </c>
      <c r="L243" s="699">
        <f t="shared" si="628"/>
        <v>0.22234535926401472</v>
      </c>
      <c r="M243" s="166"/>
      <c r="N243" s="687"/>
      <c r="O243" s="626"/>
      <c r="P243" s="687"/>
      <c r="Q243" s="626">
        <v>39666.150410000002</v>
      </c>
      <c r="R243" s="687"/>
      <c r="S243" s="626"/>
      <c r="T243" s="687"/>
      <c r="U243" s="19"/>
      <c r="V243" s="285"/>
      <c r="W243" s="19"/>
      <c r="X243" s="19"/>
      <c r="Y243" s="19"/>
      <c r="Z243" s="626"/>
      <c r="AA243" s="626"/>
      <c r="AB243" s="626"/>
      <c r="AC243" s="19"/>
      <c r="AD243" s="19"/>
      <c r="AE243" s="166">
        <f>AK243</f>
        <v>39662.786150000007</v>
      </c>
      <c r="AF243" s="699">
        <f t="shared" si="629"/>
        <v>0.22232650117996511</v>
      </c>
      <c r="AG243" s="166"/>
      <c r="AH243" s="699"/>
      <c r="AI243" s="626"/>
      <c r="AJ243" s="687"/>
      <c r="AK243" s="626">
        <f>'[6]2 вариант'!$D$36+'[6]2 вариант'!$D$39</f>
        <v>39662.786150000007</v>
      </c>
      <c r="AL243" s="699">
        <f t="shared" si="803"/>
        <v>0.22232650117996511</v>
      </c>
      <c r="AM243" s="626"/>
      <c r="AN243" s="687"/>
      <c r="AO243" s="626"/>
      <c r="AP243" s="626">
        <f>AR243-AK243</f>
        <v>138735.24519000002</v>
      </c>
      <c r="AQ243" s="687"/>
      <c r="AR243" s="166">
        <f>AX243</f>
        <v>178398.03134000002</v>
      </c>
      <c r="AS243" s="699">
        <f t="shared" si="631"/>
        <v>0.99999556196623773</v>
      </c>
      <c r="AT243" s="166"/>
      <c r="AU243" s="699"/>
      <c r="AV243" s="626"/>
      <c r="AW243" s="699"/>
      <c r="AX243" s="166">
        <f>'[6]2 вариант'!$I$36+'[6]2 вариант'!$I$39</f>
        <v>178398.03134000002</v>
      </c>
      <c r="AY243" s="699">
        <f t="shared" si="634"/>
        <v>0.99999556196623773</v>
      </c>
      <c r="AZ243" s="626"/>
      <c r="BA243" s="699"/>
      <c r="BB243" s="626"/>
      <c r="BC243" s="626"/>
      <c r="BD243" s="626"/>
      <c r="BE243" s="626"/>
      <c r="BF243" s="626"/>
      <c r="BG243" s="626"/>
      <c r="BH243" s="626"/>
      <c r="BI243" s="626"/>
      <c r="BJ243" s="626"/>
      <c r="BK243" s="626"/>
      <c r="BL243" s="626"/>
      <c r="BM243" s="626"/>
      <c r="BN243" s="626">
        <f t="shared" si="808"/>
        <v>888120.12143000006</v>
      </c>
      <c r="BO243" s="626"/>
      <c r="BP243" s="626"/>
      <c r="BQ243" s="626">
        <v>888120.12143000006</v>
      </c>
      <c r="BR243" s="626"/>
      <c r="BS243" s="19"/>
      <c r="BT243" s="626">
        <f>BU243-BQ243</f>
        <v>0</v>
      </c>
      <c r="BU243" s="626">
        <f t="shared" si="797"/>
        <v>888120.12143000006</v>
      </c>
      <c r="BV243" s="507"/>
      <c r="BW243" s="522"/>
      <c r="BX243" s="507">
        <v>888120.12143000006</v>
      </c>
      <c r="BY243" s="507"/>
      <c r="BZ243" s="19"/>
      <c r="CE243" s="699"/>
    </row>
    <row r="244" spans="2:83" s="68" customFormat="1" ht="44.25" hidden="1" customHeight="1" x14ac:dyDescent="0.3">
      <c r="B244" s="506"/>
      <c r="C244" s="97" t="s">
        <v>31</v>
      </c>
      <c r="D244" s="166">
        <f t="shared" si="807"/>
        <v>0</v>
      </c>
      <c r="E244" s="166"/>
      <c r="F244" s="166"/>
      <c r="G244" s="166">
        <v>0</v>
      </c>
      <c r="H244" s="166"/>
      <c r="I244" s="237"/>
      <c r="J244" s="166">
        <f>Q244-G244</f>
        <v>0</v>
      </c>
      <c r="K244" s="166">
        <f t="shared" ref="K244" si="809">Q244</f>
        <v>0</v>
      </c>
      <c r="L244" s="699" t="e">
        <f t="shared" si="628"/>
        <v>#DIV/0!</v>
      </c>
      <c r="M244" s="166"/>
      <c r="N244" s="687"/>
      <c r="O244" s="626"/>
      <c r="P244" s="687"/>
      <c r="Q244" s="626">
        <v>0</v>
      </c>
      <c r="R244" s="687"/>
      <c r="S244" s="626"/>
      <c r="T244" s="687"/>
      <c r="U244" s="19"/>
      <c r="V244" s="285"/>
      <c r="W244" s="19"/>
      <c r="X244" s="19"/>
      <c r="Y244" s="19"/>
      <c r="Z244" s="626"/>
      <c r="AA244" s="626"/>
      <c r="AB244" s="626"/>
      <c r="AC244" s="19"/>
      <c r="AD244" s="19"/>
      <c r="AE244" s="166">
        <f t="shared" ref="AE244:AE250" si="810">AK244</f>
        <v>0</v>
      </c>
      <c r="AF244" s="699" t="e">
        <f t="shared" si="629"/>
        <v>#DIV/0!</v>
      </c>
      <c r="AG244" s="166"/>
      <c r="AH244" s="699"/>
      <c r="AI244" s="626"/>
      <c r="AJ244" s="687"/>
      <c r="AK244" s="626"/>
      <c r="AL244" s="699" t="e">
        <f t="shared" si="803"/>
        <v>#DIV/0!</v>
      </c>
      <c r="AM244" s="626"/>
      <c r="AN244" s="687"/>
      <c r="AO244" s="19"/>
      <c r="AP244" s="626"/>
      <c r="AQ244" s="687"/>
      <c r="AR244" s="166"/>
      <c r="AS244" s="699" t="e">
        <f t="shared" si="631"/>
        <v>#DIV/0!</v>
      </c>
      <c r="AT244" s="166"/>
      <c r="AU244" s="699"/>
      <c r="AV244" s="626"/>
      <c r="AW244" s="699"/>
      <c r="AX244" s="166"/>
      <c r="AY244" s="699" t="e">
        <f t="shared" si="634"/>
        <v>#DIV/0!</v>
      </c>
      <c r="AZ244" s="626"/>
      <c r="BA244" s="699"/>
      <c r="BB244" s="19"/>
      <c r="BC244" s="626"/>
      <c r="BD244" s="19"/>
      <c r="BE244" s="626"/>
      <c r="BF244" s="626"/>
      <c r="BG244" s="626"/>
      <c r="BH244" s="626"/>
      <c r="BI244" s="19"/>
      <c r="BJ244" s="626"/>
      <c r="BK244" s="626"/>
      <c r="BL244" s="626"/>
      <c r="BM244" s="19"/>
      <c r="BN244" s="626"/>
      <c r="BO244" s="626"/>
      <c r="BP244" s="626"/>
      <c r="BQ244" s="626"/>
      <c r="BR244" s="626"/>
      <c r="BS244" s="19"/>
      <c r="BT244" s="626"/>
      <c r="BU244" s="626"/>
      <c r="BV244" s="507"/>
      <c r="BW244" s="522"/>
      <c r="BX244" s="507"/>
      <c r="BY244" s="507"/>
      <c r="BZ244" s="19"/>
      <c r="CE244" s="699"/>
    </row>
    <row r="245" spans="2:83" s="68" customFormat="1" ht="44.25" hidden="1" customHeight="1" x14ac:dyDescent="0.3">
      <c r="B245" s="506" t="s">
        <v>186</v>
      </c>
      <c r="C245" s="97" t="s">
        <v>38</v>
      </c>
      <c r="D245" s="166">
        <f t="shared" si="807"/>
        <v>0</v>
      </c>
      <c r="E245" s="166"/>
      <c r="F245" s="166"/>
      <c r="G245" s="166">
        <f>G246+G247</f>
        <v>0</v>
      </c>
      <c r="H245" s="166"/>
      <c r="I245" s="237"/>
      <c r="J245" s="166">
        <v>0</v>
      </c>
      <c r="K245" s="166">
        <f t="shared" si="800"/>
        <v>0</v>
      </c>
      <c r="L245" s="699" t="e">
        <f t="shared" si="628"/>
        <v>#DIV/0!</v>
      </c>
      <c r="M245" s="166"/>
      <c r="N245" s="687"/>
      <c r="O245" s="626"/>
      <c r="P245" s="687"/>
      <c r="Q245" s="626">
        <f>Q246+Q247</f>
        <v>0</v>
      </c>
      <c r="R245" s="687"/>
      <c r="S245" s="626"/>
      <c r="T245" s="687"/>
      <c r="U245" s="19"/>
      <c r="V245" s="285"/>
      <c r="W245" s="19"/>
      <c r="X245" s="19"/>
      <c r="Y245" s="19"/>
      <c r="Z245" s="626"/>
      <c r="AA245" s="626"/>
      <c r="AB245" s="626"/>
      <c r="AC245" s="19"/>
      <c r="AD245" s="19"/>
      <c r="AE245" s="166">
        <f t="shared" si="810"/>
        <v>0</v>
      </c>
      <c r="AF245" s="699" t="e">
        <f t="shared" si="629"/>
        <v>#DIV/0!</v>
      </c>
      <c r="AG245" s="166"/>
      <c r="AH245" s="699"/>
      <c r="AI245" s="626"/>
      <c r="AJ245" s="687"/>
      <c r="AK245" s="626">
        <f>AK246+AK247</f>
        <v>0</v>
      </c>
      <c r="AL245" s="699" t="e">
        <f t="shared" si="803"/>
        <v>#DIV/0!</v>
      </c>
      <c r="AM245" s="626"/>
      <c r="AN245" s="687"/>
      <c r="AO245" s="19"/>
      <c r="AP245" s="626">
        <f>AP246+AP247</f>
        <v>0</v>
      </c>
      <c r="AQ245" s="687"/>
      <c r="AR245" s="166">
        <f>AX245</f>
        <v>0</v>
      </c>
      <c r="AS245" s="699" t="e">
        <f t="shared" si="631"/>
        <v>#DIV/0!</v>
      </c>
      <c r="AT245" s="166"/>
      <c r="AU245" s="699"/>
      <c r="AV245" s="626"/>
      <c r="AW245" s="699"/>
      <c r="AX245" s="166">
        <f>AX246+AX247</f>
        <v>0</v>
      </c>
      <c r="AY245" s="699" t="e">
        <f t="shared" si="634"/>
        <v>#DIV/0!</v>
      </c>
      <c r="AZ245" s="626"/>
      <c r="BA245" s="699"/>
      <c r="BB245" s="19"/>
      <c r="BC245" s="626"/>
      <c r="BD245" s="19"/>
      <c r="BE245" s="626"/>
      <c r="BF245" s="626"/>
      <c r="BG245" s="626"/>
      <c r="BH245" s="626"/>
      <c r="BI245" s="19"/>
      <c r="BJ245" s="626"/>
      <c r="BK245" s="626"/>
      <c r="BL245" s="626"/>
      <c r="BM245" s="19"/>
      <c r="BN245" s="626">
        <f t="shared" si="808"/>
        <v>0</v>
      </c>
      <c r="BO245" s="626"/>
      <c r="BP245" s="626"/>
      <c r="BQ245" s="626">
        <f>BQ246+BQ247</f>
        <v>0</v>
      </c>
      <c r="BR245" s="626"/>
      <c r="BS245" s="19"/>
      <c r="BT245" s="626">
        <f>BT246+BT247</f>
        <v>0</v>
      </c>
      <c r="BU245" s="626">
        <f t="shared" si="797"/>
        <v>0</v>
      </c>
      <c r="BV245" s="507"/>
      <c r="BW245" s="522"/>
      <c r="BX245" s="507">
        <f>BX246+BX247</f>
        <v>0</v>
      </c>
      <c r="BY245" s="507"/>
      <c r="BZ245" s="19"/>
      <c r="CE245" s="699"/>
    </row>
    <row r="246" spans="2:83" s="173" customFormat="1" ht="55.5" hidden="1" customHeight="1" x14ac:dyDescent="0.3">
      <c r="B246" s="201"/>
      <c r="C246" s="101" t="s">
        <v>32</v>
      </c>
      <c r="D246" s="176">
        <f t="shared" si="807"/>
        <v>0</v>
      </c>
      <c r="E246" s="176"/>
      <c r="F246" s="176"/>
      <c r="G246" s="176">
        <v>0</v>
      </c>
      <c r="H246" s="176"/>
      <c r="I246" s="238"/>
      <c r="J246" s="176">
        <v>0</v>
      </c>
      <c r="K246" s="176">
        <f t="shared" si="800"/>
        <v>0</v>
      </c>
      <c r="L246" s="699" t="e">
        <f t="shared" si="628"/>
        <v>#DIV/0!</v>
      </c>
      <c r="M246" s="176"/>
      <c r="N246" s="687"/>
      <c r="O246" s="627"/>
      <c r="P246" s="687"/>
      <c r="Q246" s="627">
        <v>0</v>
      </c>
      <c r="R246" s="687"/>
      <c r="S246" s="627"/>
      <c r="T246" s="687"/>
      <c r="U246" s="279"/>
      <c r="V246" s="279"/>
      <c r="W246" s="279"/>
      <c r="X246" s="279"/>
      <c r="Y246" s="279"/>
      <c r="Z246" s="627"/>
      <c r="AA246" s="627"/>
      <c r="AB246" s="627"/>
      <c r="AC246" s="279"/>
      <c r="AD246" s="19"/>
      <c r="AE246" s="176">
        <f t="shared" si="810"/>
        <v>0</v>
      </c>
      <c r="AF246" s="699" t="e">
        <f t="shared" si="629"/>
        <v>#DIV/0!</v>
      </c>
      <c r="AG246" s="176"/>
      <c r="AH246" s="699"/>
      <c r="AI246" s="627"/>
      <c r="AJ246" s="687"/>
      <c r="AK246" s="627">
        <v>0</v>
      </c>
      <c r="AL246" s="699" t="e">
        <f t="shared" si="803"/>
        <v>#DIV/0!</v>
      </c>
      <c r="AM246" s="627"/>
      <c r="AN246" s="687"/>
      <c r="AO246" s="279"/>
      <c r="AP246" s="627">
        <f>AR246-AK246</f>
        <v>0</v>
      </c>
      <c r="AQ246" s="687"/>
      <c r="AR246" s="176">
        <f>AX246</f>
        <v>0</v>
      </c>
      <c r="AS246" s="699" t="e">
        <f t="shared" si="631"/>
        <v>#DIV/0!</v>
      </c>
      <c r="AT246" s="176"/>
      <c r="AU246" s="699"/>
      <c r="AV246" s="627"/>
      <c r="AW246" s="699"/>
      <c r="AX246" s="176">
        <v>0</v>
      </c>
      <c r="AY246" s="699" t="e">
        <f t="shared" si="634"/>
        <v>#DIV/0!</v>
      </c>
      <c r="AZ246" s="627"/>
      <c r="BA246" s="699"/>
      <c r="BB246" s="279"/>
      <c r="BC246" s="627"/>
      <c r="BD246" s="279"/>
      <c r="BE246" s="627"/>
      <c r="BF246" s="627"/>
      <c r="BG246" s="627"/>
      <c r="BH246" s="627"/>
      <c r="BI246" s="279"/>
      <c r="BJ246" s="627"/>
      <c r="BK246" s="627"/>
      <c r="BL246" s="627"/>
      <c r="BM246" s="279"/>
      <c r="BN246" s="627">
        <f t="shared" si="808"/>
        <v>0</v>
      </c>
      <c r="BO246" s="627"/>
      <c r="BP246" s="627"/>
      <c r="BQ246" s="627">
        <v>0</v>
      </c>
      <c r="BR246" s="627"/>
      <c r="BS246" s="279"/>
      <c r="BT246" s="627">
        <f>BU246-BQ246</f>
        <v>0</v>
      </c>
      <c r="BU246" s="627">
        <f t="shared" si="797"/>
        <v>0</v>
      </c>
      <c r="BV246" s="551"/>
      <c r="BW246" s="551"/>
      <c r="BX246" s="551">
        <v>0</v>
      </c>
      <c r="BY246" s="551"/>
      <c r="BZ246" s="279"/>
      <c r="CE246" s="699"/>
    </row>
    <row r="247" spans="2:83" s="68" customFormat="1" ht="55.5" hidden="1" customHeight="1" x14ac:dyDescent="0.3">
      <c r="B247" s="506"/>
      <c r="C247" s="97" t="s">
        <v>421</v>
      </c>
      <c r="D247" s="166">
        <f t="shared" si="807"/>
        <v>0</v>
      </c>
      <c r="E247" s="166"/>
      <c r="F247" s="166"/>
      <c r="G247" s="166">
        <v>0</v>
      </c>
      <c r="H247" s="166"/>
      <c r="I247" s="237"/>
      <c r="J247" s="166">
        <v>0</v>
      </c>
      <c r="K247" s="166">
        <f t="shared" si="800"/>
        <v>0</v>
      </c>
      <c r="L247" s="699" t="e">
        <f t="shared" si="628"/>
        <v>#DIV/0!</v>
      </c>
      <c r="M247" s="166"/>
      <c r="N247" s="687"/>
      <c r="O247" s="626"/>
      <c r="P247" s="687"/>
      <c r="Q247" s="626">
        <v>0</v>
      </c>
      <c r="R247" s="687"/>
      <c r="S247" s="626"/>
      <c r="T247" s="687"/>
      <c r="U247" s="19"/>
      <c r="V247" s="285"/>
      <c r="W247" s="19"/>
      <c r="X247" s="19"/>
      <c r="Y247" s="19"/>
      <c r="Z247" s="626"/>
      <c r="AA247" s="626"/>
      <c r="AB247" s="626"/>
      <c r="AC247" s="19"/>
      <c r="AD247" s="19"/>
      <c r="AE247" s="166">
        <f t="shared" si="810"/>
        <v>0</v>
      </c>
      <c r="AF247" s="699" t="e">
        <f t="shared" si="629"/>
        <v>#DIV/0!</v>
      </c>
      <c r="AG247" s="166"/>
      <c r="AH247" s="699"/>
      <c r="AI247" s="626"/>
      <c r="AJ247" s="687"/>
      <c r="AK247" s="626">
        <v>0</v>
      </c>
      <c r="AL247" s="699" t="e">
        <f t="shared" si="803"/>
        <v>#DIV/0!</v>
      </c>
      <c r="AM247" s="626"/>
      <c r="AN247" s="687"/>
      <c r="AO247" s="19"/>
      <c r="AP247" s="626">
        <f>AR247-AK247</f>
        <v>0</v>
      </c>
      <c r="AQ247" s="687"/>
      <c r="AR247" s="166">
        <f>AX247</f>
        <v>0</v>
      </c>
      <c r="AS247" s="699" t="e">
        <f t="shared" si="631"/>
        <v>#DIV/0!</v>
      </c>
      <c r="AT247" s="166"/>
      <c r="AU247" s="699"/>
      <c r="AV247" s="626"/>
      <c r="AW247" s="699"/>
      <c r="AX247" s="166">
        <v>0</v>
      </c>
      <c r="AY247" s="699" t="e">
        <f t="shared" si="634"/>
        <v>#DIV/0!</v>
      </c>
      <c r="AZ247" s="626"/>
      <c r="BA247" s="699"/>
      <c r="BB247" s="19"/>
      <c r="BC247" s="626"/>
      <c r="BD247" s="19"/>
      <c r="BE247" s="626"/>
      <c r="BF247" s="626"/>
      <c r="BG247" s="626"/>
      <c r="BH247" s="626"/>
      <c r="BI247" s="19"/>
      <c r="BJ247" s="626"/>
      <c r="BK247" s="626"/>
      <c r="BL247" s="626"/>
      <c r="BM247" s="19"/>
      <c r="BN247" s="626">
        <f t="shared" si="808"/>
        <v>0</v>
      </c>
      <c r="BO247" s="626"/>
      <c r="BP247" s="626"/>
      <c r="BQ247" s="626">
        <v>0</v>
      </c>
      <c r="BR247" s="626"/>
      <c r="BS247" s="19"/>
      <c r="BT247" s="626">
        <f>BU247-BQ247</f>
        <v>0</v>
      </c>
      <c r="BU247" s="626">
        <f t="shared" si="797"/>
        <v>0</v>
      </c>
      <c r="BV247" s="507"/>
      <c r="BW247" s="522"/>
      <c r="BX247" s="507">
        <v>0</v>
      </c>
      <c r="BY247" s="507"/>
      <c r="BZ247" s="19"/>
      <c r="CE247" s="699"/>
    </row>
    <row r="248" spans="2:83" s="68" customFormat="1" ht="55.5" hidden="1" customHeight="1" x14ac:dyDescent="0.3">
      <c r="B248" s="506" t="s">
        <v>7</v>
      </c>
      <c r="C248" s="124" t="s">
        <v>228</v>
      </c>
      <c r="D248" s="166">
        <f t="shared" ref="D248:D257" si="811">G248</f>
        <v>0</v>
      </c>
      <c r="E248" s="166"/>
      <c r="F248" s="166"/>
      <c r="G248" s="166">
        <f>G249+G250</f>
        <v>0</v>
      </c>
      <c r="H248" s="166"/>
      <c r="I248" s="237"/>
      <c r="J248" s="166"/>
      <c r="K248" s="166">
        <f t="shared" si="800"/>
        <v>0</v>
      </c>
      <c r="L248" s="699" t="e">
        <f t="shared" si="628"/>
        <v>#DIV/0!</v>
      </c>
      <c r="M248" s="166"/>
      <c r="N248" s="687"/>
      <c r="O248" s="626"/>
      <c r="P248" s="687"/>
      <c r="Q248" s="626">
        <f>Q249+Q250</f>
        <v>0</v>
      </c>
      <c r="R248" s="687"/>
      <c r="S248" s="626"/>
      <c r="T248" s="687"/>
      <c r="U248" s="19"/>
      <c r="V248" s="285"/>
      <c r="W248" s="19"/>
      <c r="X248" s="19"/>
      <c r="Y248" s="19"/>
      <c r="Z248" s="626"/>
      <c r="AA248" s="626"/>
      <c r="AB248" s="626"/>
      <c r="AC248" s="19"/>
      <c r="AD248" s="19"/>
      <c r="AE248" s="166">
        <f t="shared" si="810"/>
        <v>0</v>
      </c>
      <c r="AF248" s="699" t="e">
        <f t="shared" si="629"/>
        <v>#DIV/0!</v>
      </c>
      <c r="AG248" s="166"/>
      <c r="AH248" s="699"/>
      <c r="AI248" s="626"/>
      <c r="AJ248" s="687"/>
      <c r="AK248" s="626"/>
      <c r="AL248" s="699" t="e">
        <f t="shared" si="803"/>
        <v>#DIV/0!</v>
      </c>
      <c r="AM248" s="626"/>
      <c r="AN248" s="687"/>
      <c r="AO248" s="19"/>
      <c r="AP248" s="626"/>
      <c r="AQ248" s="687"/>
      <c r="AR248" s="166"/>
      <c r="AS248" s="699" t="e">
        <f t="shared" si="631"/>
        <v>#DIV/0!</v>
      </c>
      <c r="AT248" s="166"/>
      <c r="AU248" s="699"/>
      <c r="AV248" s="626"/>
      <c r="AW248" s="699"/>
      <c r="AX248" s="166"/>
      <c r="AY248" s="699" t="e">
        <f t="shared" si="634"/>
        <v>#DIV/0!</v>
      </c>
      <c r="AZ248" s="626"/>
      <c r="BA248" s="699"/>
      <c r="BB248" s="19"/>
      <c r="BC248" s="626"/>
      <c r="BD248" s="19"/>
      <c r="BE248" s="626"/>
      <c r="BF248" s="626"/>
      <c r="BG248" s="626"/>
      <c r="BH248" s="626"/>
      <c r="BI248" s="19"/>
      <c r="BJ248" s="626"/>
      <c r="BK248" s="626"/>
      <c r="BL248" s="626"/>
      <c r="BM248" s="19"/>
      <c r="BN248" s="626">
        <f t="shared" si="808"/>
        <v>0</v>
      </c>
      <c r="BO248" s="626"/>
      <c r="BP248" s="626"/>
      <c r="BQ248" s="626">
        <f>BQ249+BQ250</f>
        <v>0</v>
      </c>
      <c r="BR248" s="626"/>
      <c r="BS248" s="19"/>
      <c r="BT248" s="626">
        <f t="shared" ref="BT248:BT263" si="812">BX248</f>
        <v>0</v>
      </c>
      <c r="BU248" s="626">
        <f t="shared" si="797"/>
        <v>0</v>
      </c>
      <c r="BV248" s="507"/>
      <c r="BW248" s="522"/>
      <c r="BX248" s="507">
        <f>BX249+BX250</f>
        <v>0</v>
      </c>
      <c r="BY248" s="507"/>
      <c r="BZ248" s="19"/>
      <c r="CE248" s="699"/>
    </row>
    <row r="249" spans="2:83" s="173" customFormat="1" ht="55.5" hidden="1" customHeight="1" x14ac:dyDescent="0.3">
      <c r="B249" s="201"/>
      <c r="C249" s="101" t="s">
        <v>32</v>
      </c>
      <c r="D249" s="176">
        <f t="shared" si="811"/>
        <v>0</v>
      </c>
      <c r="E249" s="176"/>
      <c r="F249" s="176"/>
      <c r="G249" s="176">
        <v>0</v>
      </c>
      <c r="H249" s="176"/>
      <c r="I249" s="238"/>
      <c r="J249" s="166"/>
      <c r="K249" s="176">
        <f t="shared" si="800"/>
        <v>0</v>
      </c>
      <c r="L249" s="699" t="e">
        <f t="shared" si="628"/>
        <v>#DIV/0!</v>
      </c>
      <c r="M249" s="176"/>
      <c r="N249" s="687"/>
      <c r="O249" s="627"/>
      <c r="P249" s="687"/>
      <c r="Q249" s="627">
        <v>0</v>
      </c>
      <c r="R249" s="687"/>
      <c r="S249" s="627"/>
      <c r="T249" s="687"/>
      <c r="U249" s="279"/>
      <c r="V249" s="279"/>
      <c r="W249" s="279"/>
      <c r="X249" s="279"/>
      <c r="Y249" s="279"/>
      <c r="Z249" s="627"/>
      <c r="AA249" s="627"/>
      <c r="AB249" s="627"/>
      <c r="AC249" s="279"/>
      <c r="AD249" s="19"/>
      <c r="AE249" s="166">
        <f t="shared" si="810"/>
        <v>0</v>
      </c>
      <c r="AF249" s="699" t="e">
        <f t="shared" si="629"/>
        <v>#DIV/0!</v>
      </c>
      <c r="AG249" s="176"/>
      <c r="AH249" s="699"/>
      <c r="AI249" s="627"/>
      <c r="AJ249" s="687"/>
      <c r="AK249" s="627"/>
      <c r="AL249" s="699" t="e">
        <f t="shared" si="803"/>
        <v>#DIV/0!</v>
      </c>
      <c r="AM249" s="627"/>
      <c r="AN249" s="687"/>
      <c r="AO249" s="279"/>
      <c r="AP249" s="627"/>
      <c r="AQ249" s="687"/>
      <c r="AR249" s="176">
        <f>AX249</f>
        <v>0</v>
      </c>
      <c r="AS249" s="699" t="e">
        <f t="shared" si="631"/>
        <v>#DIV/0!</v>
      </c>
      <c r="AT249" s="176"/>
      <c r="AU249" s="699"/>
      <c r="AV249" s="627"/>
      <c r="AW249" s="699"/>
      <c r="AX249" s="176"/>
      <c r="AY249" s="699" t="e">
        <f t="shared" si="634"/>
        <v>#DIV/0!</v>
      </c>
      <c r="AZ249" s="627"/>
      <c r="BA249" s="699"/>
      <c r="BB249" s="279"/>
      <c r="BC249" s="627"/>
      <c r="BD249" s="279"/>
      <c r="BE249" s="627"/>
      <c r="BF249" s="627"/>
      <c r="BG249" s="627"/>
      <c r="BH249" s="627"/>
      <c r="BI249" s="279"/>
      <c r="BJ249" s="627"/>
      <c r="BK249" s="627"/>
      <c r="BL249" s="627"/>
      <c r="BM249" s="279"/>
      <c r="BN249" s="627">
        <f t="shared" si="808"/>
        <v>0</v>
      </c>
      <c r="BO249" s="627"/>
      <c r="BP249" s="627"/>
      <c r="BQ249" s="627">
        <v>0</v>
      </c>
      <c r="BR249" s="627"/>
      <c r="BS249" s="279"/>
      <c r="BT249" s="627">
        <f t="shared" si="812"/>
        <v>0</v>
      </c>
      <c r="BU249" s="627">
        <f t="shared" si="797"/>
        <v>0</v>
      </c>
      <c r="BV249" s="508"/>
      <c r="BW249" s="520"/>
      <c r="BX249" s="508">
        <v>0</v>
      </c>
      <c r="BY249" s="508"/>
      <c r="BZ249" s="279"/>
      <c r="CE249" s="699"/>
    </row>
    <row r="250" spans="2:83" s="68" customFormat="1" ht="55.5" hidden="1" customHeight="1" x14ac:dyDescent="0.3">
      <c r="B250" s="506"/>
      <c r="C250" s="97" t="s">
        <v>421</v>
      </c>
      <c r="D250" s="166">
        <f t="shared" si="811"/>
        <v>0</v>
      </c>
      <c r="E250" s="166"/>
      <c r="F250" s="166"/>
      <c r="G250" s="166">
        <v>0</v>
      </c>
      <c r="H250" s="166"/>
      <c r="I250" s="237"/>
      <c r="J250" s="166"/>
      <c r="K250" s="166">
        <f t="shared" si="800"/>
        <v>0</v>
      </c>
      <c r="L250" s="699" t="e">
        <f t="shared" si="628"/>
        <v>#DIV/0!</v>
      </c>
      <c r="M250" s="166"/>
      <c r="N250" s="687"/>
      <c r="O250" s="626"/>
      <c r="P250" s="687"/>
      <c r="Q250" s="626">
        <v>0</v>
      </c>
      <c r="R250" s="687"/>
      <c r="S250" s="626"/>
      <c r="T250" s="687"/>
      <c r="U250" s="19"/>
      <c r="V250" s="285"/>
      <c r="W250" s="19"/>
      <c r="X250" s="19"/>
      <c r="Y250" s="19"/>
      <c r="Z250" s="626"/>
      <c r="AA250" s="626"/>
      <c r="AB250" s="626"/>
      <c r="AC250" s="19"/>
      <c r="AD250" s="19"/>
      <c r="AE250" s="166">
        <f t="shared" si="810"/>
        <v>0</v>
      </c>
      <c r="AF250" s="699" t="e">
        <f t="shared" si="629"/>
        <v>#DIV/0!</v>
      </c>
      <c r="AG250" s="166"/>
      <c r="AH250" s="699"/>
      <c r="AI250" s="626"/>
      <c r="AJ250" s="687"/>
      <c r="AK250" s="626"/>
      <c r="AL250" s="699" t="e">
        <f t="shared" si="803"/>
        <v>#DIV/0!</v>
      </c>
      <c r="AM250" s="626"/>
      <c r="AN250" s="687"/>
      <c r="AO250" s="19"/>
      <c r="AP250" s="626"/>
      <c r="AQ250" s="687"/>
      <c r="AR250" s="166">
        <f>AX250</f>
        <v>0</v>
      </c>
      <c r="AS250" s="699" t="e">
        <f t="shared" si="631"/>
        <v>#DIV/0!</v>
      </c>
      <c r="AT250" s="166"/>
      <c r="AU250" s="699"/>
      <c r="AV250" s="626"/>
      <c r="AW250" s="699"/>
      <c r="AX250" s="166"/>
      <c r="AY250" s="699" t="e">
        <f t="shared" si="634"/>
        <v>#DIV/0!</v>
      </c>
      <c r="AZ250" s="626"/>
      <c r="BA250" s="699"/>
      <c r="BB250" s="19"/>
      <c r="BC250" s="626"/>
      <c r="BD250" s="19"/>
      <c r="BE250" s="626"/>
      <c r="BF250" s="626"/>
      <c r="BG250" s="626"/>
      <c r="BH250" s="626"/>
      <c r="BI250" s="19"/>
      <c r="BJ250" s="626"/>
      <c r="BK250" s="626"/>
      <c r="BL250" s="626"/>
      <c r="BM250" s="19"/>
      <c r="BN250" s="626">
        <f t="shared" si="808"/>
        <v>0</v>
      </c>
      <c r="BO250" s="626"/>
      <c r="BP250" s="626"/>
      <c r="BQ250" s="626">
        <v>0</v>
      </c>
      <c r="BR250" s="626"/>
      <c r="BS250" s="19"/>
      <c r="BT250" s="626">
        <f t="shared" si="812"/>
        <v>0</v>
      </c>
      <c r="BU250" s="626">
        <f t="shared" si="797"/>
        <v>0</v>
      </c>
      <c r="BV250" s="507"/>
      <c r="BW250" s="522"/>
      <c r="BX250" s="507">
        <v>0</v>
      </c>
      <c r="BY250" s="507"/>
      <c r="BZ250" s="19"/>
      <c r="CE250" s="699"/>
    </row>
    <row r="251" spans="2:83" s="68" customFormat="1" ht="55.5" customHeight="1" x14ac:dyDescent="0.3">
      <c r="B251" s="506" t="s">
        <v>186</v>
      </c>
      <c r="C251" s="124" t="s">
        <v>229</v>
      </c>
      <c r="D251" s="166">
        <f t="shared" si="811"/>
        <v>663557.07692999998</v>
      </c>
      <c r="E251" s="166"/>
      <c r="F251" s="166"/>
      <c r="G251" s="166">
        <f t="shared" ref="G251" si="813">G252+G253</f>
        <v>663557.07692999998</v>
      </c>
      <c r="H251" s="166"/>
      <c r="I251" s="237"/>
      <c r="J251" s="166">
        <f>Q251-G251</f>
        <v>-661942.43093000003</v>
      </c>
      <c r="K251" s="166">
        <f t="shared" si="800"/>
        <v>1614.6460000000002</v>
      </c>
      <c r="L251" s="699">
        <f t="shared" si="628"/>
        <v>2.4333189353812476E-3</v>
      </c>
      <c r="M251" s="166"/>
      <c r="N251" s="687"/>
      <c r="O251" s="626"/>
      <c r="P251" s="687"/>
      <c r="Q251" s="166">
        <f t="shared" ref="Q251" si="814">Q252+Q253</f>
        <v>1614.6460000000002</v>
      </c>
      <c r="R251" s="687"/>
      <c r="S251" s="626"/>
      <c r="T251" s="687"/>
      <c r="U251" s="19"/>
      <c r="V251" s="285"/>
      <c r="W251" s="19"/>
      <c r="X251" s="19"/>
      <c r="Y251" s="19"/>
      <c r="Z251" s="626"/>
      <c r="AA251" s="626"/>
      <c r="AB251" s="626"/>
      <c r="AC251" s="19"/>
      <c r="AD251" s="19"/>
      <c r="AE251" s="166">
        <f>AK251</f>
        <v>56038.003479999999</v>
      </c>
      <c r="AF251" s="699">
        <f t="shared" si="629"/>
        <v>8.4450916776088528E-2</v>
      </c>
      <c r="AG251" s="166">
        <f t="shared" ref="AG251" si="815">AG252+AG253</f>
        <v>0</v>
      </c>
      <c r="AH251" s="699"/>
      <c r="AI251" s="626"/>
      <c r="AJ251" s="687"/>
      <c r="AK251" s="626">
        <f>AK252+AK253</f>
        <v>56038.003479999999</v>
      </c>
      <c r="AL251" s="699">
        <f t="shared" si="803"/>
        <v>8.4450916776088528E-2</v>
      </c>
      <c r="AM251" s="626"/>
      <c r="AN251" s="687"/>
      <c r="AO251" s="19"/>
      <c r="AP251" s="626">
        <f>AP252+AP253</f>
        <v>212631.67569999999</v>
      </c>
      <c r="AQ251" s="687"/>
      <c r="AR251" s="166">
        <f>AX251</f>
        <v>663557.07692999998</v>
      </c>
      <c r="AS251" s="699">
        <f t="shared" si="631"/>
        <v>1</v>
      </c>
      <c r="AT251" s="166">
        <f t="shared" ref="AT251" si="816">AT252+AT253</f>
        <v>0</v>
      </c>
      <c r="AU251" s="699"/>
      <c r="AV251" s="626"/>
      <c r="AW251" s="699"/>
      <c r="AX251" s="166">
        <f>AX252+AX253</f>
        <v>663557.07692999998</v>
      </c>
      <c r="AY251" s="699">
        <f t="shared" si="634"/>
        <v>1</v>
      </c>
      <c r="AZ251" s="626"/>
      <c r="BA251" s="699"/>
      <c r="BB251" s="19"/>
      <c r="BC251" s="626"/>
      <c r="BD251" s="19"/>
      <c r="BE251" s="626"/>
      <c r="BF251" s="626"/>
      <c r="BG251" s="626"/>
      <c r="BH251" s="626"/>
      <c r="BI251" s="19"/>
      <c r="BJ251" s="626"/>
      <c r="BK251" s="626"/>
      <c r="BL251" s="626"/>
      <c r="BM251" s="19"/>
      <c r="BN251" s="626">
        <f t="shared" si="808"/>
        <v>549474.28599999996</v>
      </c>
      <c r="BO251" s="626"/>
      <c r="BP251" s="626"/>
      <c r="BQ251" s="626">
        <f>BQ252+BQ253</f>
        <v>549474.28599999996</v>
      </c>
      <c r="BR251" s="626"/>
      <c r="BS251" s="19"/>
      <c r="BT251" s="626">
        <f>BT252+BT253</f>
        <v>0</v>
      </c>
      <c r="BU251" s="626">
        <f>BU252+BU253</f>
        <v>549474.28599999996</v>
      </c>
      <c r="BV251" s="507"/>
      <c r="BW251" s="522"/>
      <c r="BX251" s="507">
        <f>BX252+BX253</f>
        <v>549474.28599999996</v>
      </c>
      <c r="BY251" s="507"/>
      <c r="BZ251" s="19"/>
      <c r="CE251" s="699"/>
    </row>
    <row r="252" spans="2:83" s="173" customFormat="1" ht="55.5" customHeight="1" x14ac:dyDescent="0.3">
      <c r="B252" s="201"/>
      <c r="C252" s="101" t="s">
        <v>32</v>
      </c>
      <c r="D252" s="176">
        <f t="shared" si="811"/>
        <v>431312.1</v>
      </c>
      <c r="E252" s="176"/>
      <c r="F252" s="176"/>
      <c r="G252" s="176">
        <v>431312.1</v>
      </c>
      <c r="H252" s="176"/>
      <c r="I252" s="238"/>
      <c r="J252" s="176">
        <v>0</v>
      </c>
      <c r="K252" s="176">
        <f t="shared" si="800"/>
        <v>1049.51989</v>
      </c>
      <c r="L252" s="699">
        <f t="shared" si="628"/>
        <v>2.4333189122215677E-3</v>
      </c>
      <c r="M252" s="176"/>
      <c r="N252" s="687"/>
      <c r="O252" s="627"/>
      <c r="P252" s="687"/>
      <c r="Q252" s="627">
        <f>339.42675+710.09314</f>
        <v>1049.51989</v>
      </c>
      <c r="R252" s="687"/>
      <c r="S252" s="627"/>
      <c r="T252" s="687"/>
      <c r="U252" s="279"/>
      <c r="V252" s="279"/>
      <c r="W252" s="279"/>
      <c r="X252" s="279"/>
      <c r="Y252" s="279"/>
      <c r="Z252" s="627"/>
      <c r="AA252" s="627"/>
      <c r="AB252" s="627"/>
      <c r="AC252" s="279"/>
      <c r="AD252" s="19"/>
      <c r="AE252" s="176">
        <f>AK252</f>
        <v>36424.702250000002</v>
      </c>
      <c r="AF252" s="699">
        <f t="shared" si="629"/>
        <v>8.445091674914755E-2</v>
      </c>
      <c r="AG252" s="176">
        <v>0</v>
      </c>
      <c r="AH252" s="699"/>
      <c r="AI252" s="627"/>
      <c r="AJ252" s="687"/>
      <c r="AK252" s="627">
        <f>'[6]2 вариант'!$D$42+'[6]2 вариант'!$C$45</f>
        <v>36424.702250000002</v>
      </c>
      <c r="AL252" s="699">
        <f t="shared" si="803"/>
        <v>8.445091674914755E-2</v>
      </c>
      <c r="AM252" s="627"/>
      <c r="AN252" s="687"/>
      <c r="AO252" s="279"/>
      <c r="AP252" s="627">
        <v>0</v>
      </c>
      <c r="AQ252" s="687"/>
      <c r="AR252" s="176">
        <f>D252</f>
        <v>431312.1</v>
      </c>
      <c r="AS252" s="699">
        <f t="shared" si="631"/>
        <v>1</v>
      </c>
      <c r="AT252" s="176">
        <v>0</v>
      </c>
      <c r="AU252" s="699"/>
      <c r="AV252" s="627"/>
      <c r="AW252" s="699"/>
      <c r="AX252" s="176">
        <f>'[6]2 вариант'!$I$42+'[6]2 вариант'!$I$45</f>
        <v>431312.1</v>
      </c>
      <c r="AY252" s="699">
        <f t="shared" si="634"/>
        <v>1</v>
      </c>
      <c r="AZ252" s="627"/>
      <c r="BA252" s="699"/>
      <c r="BB252" s="279"/>
      <c r="BC252" s="627"/>
      <c r="BD252" s="279"/>
      <c r="BE252" s="627"/>
      <c r="BF252" s="627"/>
      <c r="BG252" s="627"/>
      <c r="BH252" s="627"/>
      <c r="BI252" s="279"/>
      <c r="BJ252" s="627"/>
      <c r="BK252" s="627"/>
      <c r="BL252" s="627"/>
      <c r="BM252" s="279"/>
      <c r="BN252" s="627">
        <f t="shared" si="808"/>
        <v>307705.59999999998</v>
      </c>
      <c r="BO252" s="627"/>
      <c r="BP252" s="627"/>
      <c r="BQ252" s="627">
        <v>307705.59999999998</v>
      </c>
      <c r="BR252" s="627"/>
      <c r="BS252" s="279"/>
      <c r="BT252" s="627">
        <f>BX252-BQ252</f>
        <v>0</v>
      </c>
      <c r="BU252" s="627">
        <f>BQ252</f>
        <v>307705.59999999998</v>
      </c>
      <c r="BV252" s="569"/>
      <c r="BW252" s="569"/>
      <c r="BX252" s="569">
        <v>307705.59999999998</v>
      </c>
      <c r="BY252" s="569"/>
      <c r="BZ252" s="279"/>
      <c r="CE252" s="699"/>
    </row>
    <row r="253" spans="2:83" s="68" customFormat="1" ht="55.5" customHeight="1" x14ac:dyDescent="0.3">
      <c r="B253" s="506"/>
      <c r="C253" s="97" t="s">
        <v>421</v>
      </c>
      <c r="D253" s="166">
        <f t="shared" si="811"/>
        <v>232244.97693</v>
      </c>
      <c r="E253" s="166"/>
      <c r="F253" s="166"/>
      <c r="G253" s="166">
        <v>232244.97693</v>
      </c>
      <c r="H253" s="166"/>
      <c r="I253" s="237"/>
      <c r="J253" s="166">
        <f>Q253-G253</f>
        <v>-231679.85081999999</v>
      </c>
      <c r="K253" s="166">
        <f t="shared" si="800"/>
        <v>565.12611000000004</v>
      </c>
      <c r="L253" s="699">
        <f t="shared" si="628"/>
        <v>2.4333189783920812E-3</v>
      </c>
      <c r="M253" s="166"/>
      <c r="N253" s="687"/>
      <c r="O253" s="626"/>
      <c r="P253" s="687"/>
      <c r="Q253" s="166">
        <f>382.35786+182.76825</f>
        <v>565.12611000000004</v>
      </c>
      <c r="R253" s="166"/>
      <c r="S253" s="626"/>
      <c r="T253" s="687"/>
      <c r="U253" s="19"/>
      <c r="V253" s="285"/>
      <c r="W253" s="19"/>
      <c r="X253" s="19"/>
      <c r="Y253" s="19"/>
      <c r="Z253" s="626"/>
      <c r="AA253" s="626"/>
      <c r="AB253" s="626"/>
      <c r="AC253" s="19"/>
      <c r="AD253" s="19"/>
      <c r="AE253" s="166">
        <f>AK253</f>
        <v>19613.301230000001</v>
      </c>
      <c r="AF253" s="699">
        <f t="shared" si="629"/>
        <v>8.4450916826121769E-2</v>
      </c>
      <c r="AG253" s="166">
        <v>0</v>
      </c>
      <c r="AH253" s="699"/>
      <c r="AI253" s="626"/>
      <c r="AJ253" s="687"/>
      <c r="AK253" s="626">
        <f>'[6]2 вариант'!$D$43+'[6]2 вариант'!$D$46</f>
        <v>19613.301230000001</v>
      </c>
      <c r="AL253" s="699">
        <f t="shared" si="803"/>
        <v>8.4450916826121769E-2</v>
      </c>
      <c r="AM253" s="626"/>
      <c r="AN253" s="687"/>
      <c r="AO253" s="19"/>
      <c r="AP253" s="626">
        <f>AR253-AK253</f>
        <v>212631.67569999999</v>
      </c>
      <c r="AQ253" s="687"/>
      <c r="AR253" s="166">
        <f>D253</f>
        <v>232244.97693</v>
      </c>
      <c r="AS253" s="699">
        <f t="shared" si="631"/>
        <v>1</v>
      </c>
      <c r="AT253" s="166">
        <v>0</v>
      </c>
      <c r="AU253" s="699"/>
      <c r="AV253" s="626"/>
      <c r="AW253" s="699"/>
      <c r="AX253" s="166">
        <f>'[6]2 вариант'!$I$43+'[6]2 вариант'!$I$46</f>
        <v>232244.97693</v>
      </c>
      <c r="AY253" s="699">
        <f t="shared" si="634"/>
        <v>1</v>
      </c>
      <c r="AZ253" s="626"/>
      <c r="BA253" s="699"/>
      <c r="BB253" s="19"/>
      <c r="BC253" s="626"/>
      <c r="BD253" s="19"/>
      <c r="BE253" s="626"/>
      <c r="BF253" s="626"/>
      <c r="BG253" s="626"/>
      <c r="BH253" s="626"/>
      <c r="BI253" s="19"/>
      <c r="BJ253" s="626"/>
      <c r="BK253" s="626"/>
      <c r="BL253" s="626"/>
      <c r="BM253" s="19"/>
      <c r="BN253" s="626">
        <f t="shared" si="808"/>
        <v>241768.68599999999</v>
      </c>
      <c r="BO253" s="626"/>
      <c r="BP253" s="626"/>
      <c r="BQ253" s="626">
        <v>241768.68599999999</v>
      </c>
      <c r="BR253" s="626"/>
      <c r="BS253" s="19"/>
      <c r="BT253" s="626">
        <f>BU253-BQ253</f>
        <v>0</v>
      </c>
      <c r="BU253" s="626">
        <f>BX253</f>
        <v>241768.68599999999</v>
      </c>
      <c r="BV253" s="507"/>
      <c r="BW253" s="522"/>
      <c r="BX253" s="507">
        <v>241768.68599999999</v>
      </c>
      <c r="BY253" s="507"/>
      <c r="BZ253" s="19"/>
      <c r="CE253" s="699"/>
    </row>
    <row r="254" spans="2:83" s="68" customFormat="1" ht="55.5" hidden="1" customHeight="1" x14ac:dyDescent="0.3">
      <c r="B254" s="506"/>
      <c r="C254" s="97" t="s">
        <v>31</v>
      </c>
      <c r="D254" s="166">
        <f t="shared" si="811"/>
        <v>0</v>
      </c>
      <c r="E254" s="166"/>
      <c r="F254" s="166"/>
      <c r="G254" s="166"/>
      <c r="H254" s="166"/>
      <c r="I254" s="237"/>
      <c r="J254" s="166">
        <f>Q254-G254</f>
        <v>0</v>
      </c>
      <c r="K254" s="166">
        <f>Q254</f>
        <v>0</v>
      </c>
      <c r="L254" s="699" t="e">
        <f t="shared" si="628"/>
        <v>#DIV/0!</v>
      </c>
      <c r="M254" s="166"/>
      <c r="N254" s="687"/>
      <c r="O254" s="626"/>
      <c r="P254" s="687"/>
      <c r="Q254" s="626">
        <v>0</v>
      </c>
      <c r="R254" s="687"/>
      <c r="S254" s="626"/>
      <c r="T254" s="687"/>
      <c r="U254" s="19"/>
      <c r="V254" s="285"/>
      <c r="W254" s="19"/>
      <c r="X254" s="19"/>
      <c r="Y254" s="19"/>
      <c r="Z254" s="626"/>
      <c r="AA254" s="626"/>
      <c r="AB254" s="626"/>
      <c r="AC254" s="19"/>
      <c r="AD254" s="19"/>
      <c r="AE254" s="166"/>
      <c r="AF254" s="699" t="e">
        <f t="shared" si="629"/>
        <v>#DIV/0!</v>
      </c>
      <c r="AG254" s="166"/>
      <c r="AH254" s="699"/>
      <c r="AI254" s="626"/>
      <c r="AJ254" s="687"/>
      <c r="AK254" s="626"/>
      <c r="AL254" s="699" t="e">
        <f t="shared" si="803"/>
        <v>#DIV/0!</v>
      </c>
      <c r="AM254" s="626"/>
      <c r="AN254" s="687"/>
      <c r="AO254" s="19"/>
      <c r="AP254" s="626"/>
      <c r="AQ254" s="687"/>
      <c r="AR254" s="166"/>
      <c r="AS254" s="699" t="e">
        <f t="shared" si="631"/>
        <v>#DIV/0!</v>
      </c>
      <c r="AT254" s="166"/>
      <c r="AU254" s="699"/>
      <c r="AV254" s="626"/>
      <c r="AW254" s="699"/>
      <c r="AX254" s="166"/>
      <c r="AY254" s="699" t="e">
        <f t="shared" si="634"/>
        <v>#DIV/0!</v>
      </c>
      <c r="AZ254" s="626"/>
      <c r="BA254" s="699"/>
      <c r="BB254" s="19"/>
      <c r="BC254" s="626"/>
      <c r="BD254" s="19"/>
      <c r="BE254" s="626"/>
      <c r="BF254" s="626"/>
      <c r="BG254" s="626"/>
      <c r="BH254" s="626"/>
      <c r="BI254" s="19"/>
      <c r="BJ254" s="626"/>
      <c r="BK254" s="626"/>
      <c r="BL254" s="626"/>
      <c r="BM254" s="19"/>
      <c r="BN254" s="626"/>
      <c r="BO254" s="626"/>
      <c r="BP254" s="626"/>
      <c r="BQ254" s="626"/>
      <c r="BR254" s="626"/>
      <c r="BS254" s="19"/>
      <c r="BT254" s="626"/>
      <c r="BU254" s="626"/>
      <c r="BV254" s="507"/>
      <c r="BW254" s="522"/>
      <c r="BX254" s="507"/>
      <c r="BY254" s="507"/>
      <c r="BZ254" s="19"/>
      <c r="CE254" s="699"/>
    </row>
    <row r="255" spans="2:83" s="68" customFormat="1" ht="110.25" customHeight="1" x14ac:dyDescent="0.3">
      <c r="B255" s="506" t="s">
        <v>67</v>
      </c>
      <c r="C255" s="124" t="s">
        <v>239</v>
      </c>
      <c r="D255" s="166">
        <f t="shared" si="811"/>
        <v>146527.69231000001</v>
      </c>
      <c r="E255" s="166"/>
      <c r="F255" s="166"/>
      <c r="G255" s="166">
        <f t="shared" ref="G255" si="817">G256+G257</f>
        <v>146527.69231000001</v>
      </c>
      <c r="H255" s="166"/>
      <c r="I255" s="237"/>
      <c r="J255" s="166">
        <f>J256+J257</f>
        <v>-40437.713969999997</v>
      </c>
      <c r="K255" s="166">
        <f t="shared" si="800"/>
        <v>30991.366690000003</v>
      </c>
      <c r="L255" s="699">
        <f t="shared" si="628"/>
        <v>0.21150518513888414</v>
      </c>
      <c r="M255" s="166"/>
      <c r="N255" s="687"/>
      <c r="O255" s="626"/>
      <c r="P255" s="687"/>
      <c r="Q255" s="626">
        <f t="shared" ref="Q255" si="818">Q256+Q257</f>
        <v>30991.366690000003</v>
      </c>
      <c r="R255" s="687"/>
      <c r="S255" s="626"/>
      <c r="T255" s="687"/>
      <c r="U255" s="19"/>
      <c r="V255" s="285"/>
      <c r="W255" s="19"/>
      <c r="X255" s="19"/>
      <c r="Y255" s="19"/>
      <c r="Z255" s="626"/>
      <c r="AA255" s="626"/>
      <c r="AB255" s="626"/>
      <c r="AC255" s="19"/>
      <c r="AD255" s="19"/>
      <c r="AE255" s="166">
        <f t="shared" ref="AE255:AG255" si="819">AE256+AE257</f>
        <v>30991.366690000003</v>
      </c>
      <c r="AF255" s="699">
        <f t="shared" si="629"/>
        <v>0.21150518513888414</v>
      </c>
      <c r="AG255" s="166">
        <f t="shared" si="819"/>
        <v>0</v>
      </c>
      <c r="AH255" s="699"/>
      <c r="AI255" s="626"/>
      <c r="AJ255" s="687"/>
      <c r="AK255" s="626">
        <f>AK256+AK257</f>
        <v>30991.366690000003</v>
      </c>
      <c r="AL255" s="699">
        <f t="shared" si="803"/>
        <v>0.21150518513888414</v>
      </c>
      <c r="AM255" s="626"/>
      <c r="AN255" s="687"/>
      <c r="AO255" s="19"/>
      <c r="AP255" s="626">
        <f>AP256+AP257</f>
        <v>40437.713970000004</v>
      </c>
      <c r="AQ255" s="687"/>
      <c r="AR255" s="166">
        <f t="shared" ref="AR255" si="820">AR256+AR257</f>
        <v>146527.69231000001</v>
      </c>
      <c r="AS255" s="699">
        <f t="shared" si="631"/>
        <v>1</v>
      </c>
      <c r="AT255" s="166">
        <f t="shared" ref="AT255" si="821">AT256+AT257</f>
        <v>0</v>
      </c>
      <c r="AU255" s="699"/>
      <c r="AV255" s="626"/>
      <c r="AW255" s="699"/>
      <c r="AX255" s="166">
        <f>AX256+AX257</f>
        <v>146527.69231000001</v>
      </c>
      <c r="AY255" s="699">
        <f t="shared" si="634"/>
        <v>1</v>
      </c>
      <c r="AZ255" s="626"/>
      <c r="BA255" s="699"/>
      <c r="BB255" s="19"/>
      <c r="BC255" s="626"/>
      <c r="BD255" s="19"/>
      <c r="BE255" s="626"/>
      <c r="BF255" s="626"/>
      <c r="BG255" s="626"/>
      <c r="BH255" s="626"/>
      <c r="BI255" s="19"/>
      <c r="BJ255" s="626"/>
      <c r="BK255" s="626"/>
      <c r="BL255" s="626"/>
      <c r="BM255" s="19"/>
      <c r="BN255" s="626">
        <f t="shared" si="808"/>
        <v>104186.429</v>
      </c>
      <c r="BO255" s="626"/>
      <c r="BP255" s="626"/>
      <c r="BQ255" s="626">
        <f>BQ256+BQ257</f>
        <v>104186.429</v>
      </c>
      <c r="BR255" s="626"/>
      <c r="BS255" s="19"/>
      <c r="BT255" s="626">
        <f>BT256+BT257</f>
        <v>0</v>
      </c>
      <c r="BU255" s="626">
        <f t="shared" si="797"/>
        <v>104186.429</v>
      </c>
      <c r="BV255" s="507"/>
      <c r="BW255" s="522"/>
      <c r="BX255" s="507">
        <f>BX256+BX257</f>
        <v>104186.429</v>
      </c>
      <c r="BY255" s="507"/>
      <c r="BZ255" s="19"/>
      <c r="CE255" s="699"/>
    </row>
    <row r="256" spans="2:83" s="173" customFormat="1" ht="55.5" customHeight="1" x14ac:dyDescent="0.3">
      <c r="B256" s="201"/>
      <c r="C256" s="101" t="s">
        <v>32</v>
      </c>
      <c r="D256" s="176">
        <f t="shared" si="811"/>
        <v>95243</v>
      </c>
      <c r="E256" s="176"/>
      <c r="F256" s="176"/>
      <c r="G256" s="176">
        <v>95243</v>
      </c>
      <c r="H256" s="176"/>
      <c r="I256" s="238"/>
      <c r="J256" s="176">
        <v>0</v>
      </c>
      <c r="K256" s="176">
        <f t="shared" si="800"/>
        <v>20144.388350000001</v>
      </c>
      <c r="L256" s="699">
        <f t="shared" ref="L256:L288" si="822">K256/D256</f>
        <v>0.21150518515796438</v>
      </c>
      <c r="M256" s="176"/>
      <c r="N256" s="687"/>
      <c r="O256" s="627"/>
      <c r="P256" s="687"/>
      <c r="Q256" s="627">
        <v>20144.388350000001</v>
      </c>
      <c r="R256" s="687"/>
      <c r="S256" s="627"/>
      <c r="T256" s="687"/>
      <c r="U256" s="279"/>
      <c r="V256" s="279"/>
      <c r="W256" s="279"/>
      <c r="X256" s="279"/>
      <c r="Y256" s="279"/>
      <c r="Z256" s="627"/>
      <c r="AA256" s="627"/>
      <c r="AB256" s="627"/>
      <c r="AC256" s="279"/>
      <c r="AD256" s="19"/>
      <c r="AE256" s="176">
        <f>AK256</f>
        <v>20144.388350000001</v>
      </c>
      <c r="AF256" s="699">
        <f t="shared" ref="AF256:AF288" si="823">AE256/D256</f>
        <v>0.21150518515796438</v>
      </c>
      <c r="AG256" s="176">
        <v>0</v>
      </c>
      <c r="AH256" s="699"/>
      <c r="AI256" s="627"/>
      <c r="AJ256" s="687"/>
      <c r="AK256" s="627">
        <f>'[6]2 вариант'!$D$48</f>
        <v>20144.388350000001</v>
      </c>
      <c r="AL256" s="699">
        <f t="shared" si="803"/>
        <v>0.21150518515796438</v>
      </c>
      <c r="AM256" s="627"/>
      <c r="AN256" s="687"/>
      <c r="AO256" s="279"/>
      <c r="AP256" s="627">
        <v>0</v>
      </c>
      <c r="AQ256" s="687"/>
      <c r="AR256" s="176">
        <f>AX256</f>
        <v>95243</v>
      </c>
      <c r="AS256" s="699">
        <f t="shared" ref="AS256:AS288" si="824">AR256/D256</f>
        <v>1</v>
      </c>
      <c r="AT256" s="176">
        <v>0</v>
      </c>
      <c r="AU256" s="699"/>
      <c r="AV256" s="627"/>
      <c r="AW256" s="699"/>
      <c r="AX256" s="176">
        <f>'[6]2 вариант'!$I$48</f>
        <v>95243</v>
      </c>
      <c r="AY256" s="699">
        <f t="shared" ref="AY256:AY278" si="825">AX256/G256</f>
        <v>1</v>
      </c>
      <c r="AZ256" s="627"/>
      <c r="BA256" s="699"/>
      <c r="BB256" s="279"/>
      <c r="BC256" s="627"/>
      <c r="BD256" s="279"/>
      <c r="BE256" s="627"/>
      <c r="BF256" s="627"/>
      <c r="BG256" s="627"/>
      <c r="BH256" s="627"/>
      <c r="BI256" s="279"/>
      <c r="BJ256" s="627"/>
      <c r="BK256" s="627"/>
      <c r="BL256" s="627"/>
      <c r="BM256" s="279"/>
      <c r="BN256" s="627">
        <f t="shared" si="808"/>
        <v>58344.4</v>
      </c>
      <c r="BO256" s="627"/>
      <c r="BP256" s="627"/>
      <c r="BQ256" s="627">
        <v>58344.4</v>
      </c>
      <c r="BR256" s="627"/>
      <c r="BS256" s="279"/>
      <c r="BT256" s="627">
        <v>0</v>
      </c>
      <c r="BU256" s="627">
        <f t="shared" si="797"/>
        <v>58344.4</v>
      </c>
      <c r="BV256" s="569"/>
      <c r="BW256" s="569"/>
      <c r="BX256" s="569">
        <v>58344.4</v>
      </c>
      <c r="BY256" s="569"/>
      <c r="BZ256" s="279"/>
      <c r="CE256" s="699"/>
    </row>
    <row r="257" spans="1:12295" s="68" customFormat="1" ht="55.5" customHeight="1" x14ac:dyDescent="0.3">
      <c r="B257" s="506"/>
      <c r="C257" s="97" t="s">
        <v>421</v>
      </c>
      <c r="D257" s="166">
        <f t="shared" si="811"/>
        <v>51284.692309999999</v>
      </c>
      <c r="E257" s="166"/>
      <c r="F257" s="166"/>
      <c r="G257" s="166">
        <v>51284.692309999999</v>
      </c>
      <c r="H257" s="166"/>
      <c r="I257" s="237"/>
      <c r="J257" s="166">
        <f>Q257-G257</f>
        <v>-40437.713969999997</v>
      </c>
      <c r="K257" s="166">
        <f t="shared" si="800"/>
        <v>10846.97834</v>
      </c>
      <c r="L257" s="699">
        <f t="shared" si="822"/>
        <v>0.21150518510344943</v>
      </c>
      <c r="M257" s="166"/>
      <c r="N257" s="687"/>
      <c r="O257" s="626"/>
      <c r="P257" s="687"/>
      <c r="Q257" s="626">
        <v>10846.97834</v>
      </c>
      <c r="R257" s="687"/>
      <c r="S257" s="626"/>
      <c r="T257" s="687"/>
      <c r="U257" s="19"/>
      <c r="V257" s="285"/>
      <c r="W257" s="19"/>
      <c r="X257" s="19"/>
      <c r="Y257" s="19"/>
      <c r="Z257" s="626"/>
      <c r="AA257" s="626"/>
      <c r="AB257" s="626"/>
      <c r="AC257" s="19"/>
      <c r="AD257" s="19"/>
      <c r="AE257" s="166">
        <f>AK257</f>
        <v>10846.97834</v>
      </c>
      <c r="AF257" s="699">
        <f t="shared" si="823"/>
        <v>0.21150518510344943</v>
      </c>
      <c r="AG257" s="166">
        <v>0</v>
      </c>
      <c r="AH257" s="699"/>
      <c r="AI257" s="626"/>
      <c r="AJ257" s="687"/>
      <c r="AK257" s="626">
        <f>'[6]2 вариант'!$D$49</f>
        <v>10846.97834</v>
      </c>
      <c r="AL257" s="699">
        <f t="shared" si="803"/>
        <v>0.21150518510344943</v>
      </c>
      <c r="AM257" s="626"/>
      <c r="AN257" s="687"/>
      <c r="AO257" s="19"/>
      <c r="AP257" s="626">
        <f>AX257-AK257</f>
        <v>40437.713970000004</v>
      </c>
      <c r="AQ257" s="687"/>
      <c r="AR257" s="166">
        <f>AX257</f>
        <v>51284.692310000006</v>
      </c>
      <c r="AS257" s="699">
        <f t="shared" si="824"/>
        <v>1.0000000000000002</v>
      </c>
      <c r="AT257" s="166">
        <v>0</v>
      </c>
      <c r="AU257" s="699"/>
      <c r="AV257" s="626"/>
      <c r="AW257" s="699"/>
      <c r="AX257" s="166">
        <f>'[6]2 вариант'!$I$49</f>
        <v>51284.692310000006</v>
      </c>
      <c r="AY257" s="699">
        <f t="shared" si="825"/>
        <v>1.0000000000000002</v>
      </c>
      <c r="AZ257" s="626"/>
      <c r="BA257" s="699"/>
      <c r="BB257" s="19"/>
      <c r="BC257" s="626"/>
      <c r="BD257" s="19"/>
      <c r="BE257" s="626"/>
      <c r="BF257" s="626"/>
      <c r="BG257" s="626"/>
      <c r="BH257" s="626"/>
      <c r="BI257" s="19"/>
      <c r="BJ257" s="626"/>
      <c r="BK257" s="626"/>
      <c r="BL257" s="626"/>
      <c r="BM257" s="19"/>
      <c r="BN257" s="626">
        <f t="shared" si="808"/>
        <v>45842.029000000002</v>
      </c>
      <c r="BO257" s="626"/>
      <c r="BP257" s="626"/>
      <c r="BQ257" s="626">
        <v>45842.029000000002</v>
      </c>
      <c r="BR257" s="626"/>
      <c r="BS257" s="19"/>
      <c r="BT257" s="626">
        <f>BU257-BN257</f>
        <v>0</v>
      </c>
      <c r="BU257" s="626">
        <f t="shared" si="797"/>
        <v>45842.029000000002</v>
      </c>
      <c r="BV257" s="507"/>
      <c r="BW257" s="522"/>
      <c r="BX257" s="507">
        <v>45842.029000000002</v>
      </c>
      <c r="BY257" s="507"/>
      <c r="BZ257" s="19"/>
      <c r="CE257" s="699"/>
    </row>
    <row r="258" spans="1:12295" s="68" customFormat="1" ht="73.5" hidden="1" customHeight="1" x14ac:dyDescent="0.3">
      <c r="B258" s="506" t="s">
        <v>464</v>
      </c>
      <c r="C258" s="108" t="s">
        <v>298</v>
      </c>
      <c r="D258" s="166">
        <v>0</v>
      </c>
      <c r="E258" s="166"/>
      <c r="F258" s="166"/>
      <c r="G258" s="166"/>
      <c r="H258" s="166"/>
      <c r="I258" s="237"/>
      <c r="J258" s="166">
        <f t="shared" ref="J258:J267" si="826">Q258</f>
        <v>0</v>
      </c>
      <c r="K258" s="166">
        <f t="shared" si="800"/>
        <v>0</v>
      </c>
      <c r="L258" s="699" t="e">
        <f t="shared" si="822"/>
        <v>#DIV/0!</v>
      </c>
      <c r="M258" s="166"/>
      <c r="N258" s="687"/>
      <c r="O258" s="626"/>
      <c r="P258" s="687"/>
      <c r="Q258" s="626">
        <f>Q259+Q260</f>
        <v>0</v>
      </c>
      <c r="R258" s="687"/>
      <c r="S258" s="626"/>
      <c r="T258" s="687"/>
      <c r="U258" s="19"/>
      <c r="V258" s="285"/>
      <c r="W258" s="19"/>
      <c r="X258" s="19"/>
      <c r="Y258" s="19"/>
      <c r="Z258" s="626"/>
      <c r="AA258" s="626"/>
      <c r="AB258" s="626"/>
      <c r="AC258" s="19"/>
      <c r="AD258" s="19"/>
      <c r="AE258" s="166">
        <f t="shared" ref="AE258:AE260" si="827">AK258</f>
        <v>0</v>
      </c>
      <c r="AF258" s="699" t="e">
        <f t="shared" si="823"/>
        <v>#DIV/0!</v>
      </c>
      <c r="AG258" s="166"/>
      <c r="AH258" s="699"/>
      <c r="AI258" s="626"/>
      <c r="AJ258" s="687"/>
      <c r="AK258" s="626">
        <f>AK259+AK260</f>
        <v>0</v>
      </c>
      <c r="AL258" s="687"/>
      <c r="AM258" s="626"/>
      <c r="AN258" s="687"/>
      <c r="AO258" s="19"/>
      <c r="AP258" s="626">
        <f>AP259+AP260</f>
        <v>0</v>
      </c>
      <c r="AQ258" s="687"/>
      <c r="AR258" s="166">
        <f>AX258</f>
        <v>0</v>
      </c>
      <c r="AS258" s="699" t="e">
        <f t="shared" si="824"/>
        <v>#DIV/0!</v>
      </c>
      <c r="AT258" s="166"/>
      <c r="AU258" s="699"/>
      <c r="AV258" s="626"/>
      <c r="AW258" s="699"/>
      <c r="AX258" s="166">
        <f>AX259+AX260</f>
        <v>0</v>
      </c>
      <c r="AY258" s="699" t="e">
        <f t="shared" si="825"/>
        <v>#DIV/0!</v>
      </c>
      <c r="AZ258" s="626"/>
      <c r="BA258" s="699"/>
      <c r="BB258" s="19"/>
      <c r="BC258" s="626"/>
      <c r="BD258" s="19"/>
      <c r="BE258" s="626"/>
      <c r="BF258" s="626"/>
      <c r="BG258" s="626"/>
      <c r="BH258" s="626"/>
      <c r="BI258" s="19"/>
      <c r="BJ258" s="626"/>
      <c r="BK258" s="626"/>
      <c r="BL258" s="626"/>
      <c r="BM258" s="19"/>
      <c r="BN258" s="626">
        <f t="shared" si="808"/>
        <v>2034024.28571</v>
      </c>
      <c r="BO258" s="626"/>
      <c r="BP258" s="626"/>
      <c r="BQ258" s="626">
        <f>BQ259+BQ260</f>
        <v>2034024.28571</v>
      </c>
      <c r="BR258" s="626"/>
      <c r="BS258" s="19"/>
      <c r="BT258" s="626">
        <f>BT259+BT260</f>
        <v>0</v>
      </c>
      <c r="BU258" s="626">
        <f t="shared" si="797"/>
        <v>2034024.28571</v>
      </c>
      <c r="BV258" s="507"/>
      <c r="BW258" s="522"/>
      <c r="BX258" s="507">
        <f>BX259+BX260</f>
        <v>2034024.28571</v>
      </c>
      <c r="BY258" s="507"/>
      <c r="BZ258" s="19"/>
      <c r="CE258" s="699" t="e">
        <f t="shared" ref="CE258:CE315" si="828">BB258/I258</f>
        <v>#DIV/0!</v>
      </c>
    </row>
    <row r="259" spans="1:12295" s="173" customFormat="1" ht="42" hidden="1" customHeight="1" x14ac:dyDescent="0.3">
      <c r="B259" s="201"/>
      <c r="C259" s="101" t="s">
        <v>32</v>
      </c>
      <c r="D259" s="176">
        <v>0</v>
      </c>
      <c r="E259" s="176"/>
      <c r="F259" s="176"/>
      <c r="G259" s="176"/>
      <c r="H259" s="176"/>
      <c r="I259" s="238"/>
      <c r="J259" s="176">
        <f t="shared" si="826"/>
        <v>0</v>
      </c>
      <c r="K259" s="176">
        <f t="shared" si="800"/>
        <v>0</v>
      </c>
      <c r="L259" s="699" t="e">
        <f t="shared" si="822"/>
        <v>#DIV/0!</v>
      </c>
      <c r="M259" s="176"/>
      <c r="N259" s="687"/>
      <c r="O259" s="627"/>
      <c r="P259" s="687"/>
      <c r="Q259" s="627">
        <v>0</v>
      </c>
      <c r="R259" s="687"/>
      <c r="S259" s="627"/>
      <c r="T259" s="687"/>
      <c r="U259" s="279"/>
      <c r="V259" s="279"/>
      <c r="W259" s="279"/>
      <c r="X259" s="279"/>
      <c r="Y259" s="279"/>
      <c r="Z259" s="627"/>
      <c r="AA259" s="627"/>
      <c r="AB259" s="627"/>
      <c r="AC259" s="279"/>
      <c r="AD259" s="19"/>
      <c r="AE259" s="176">
        <f t="shared" si="827"/>
        <v>0</v>
      </c>
      <c r="AF259" s="699" t="e">
        <f t="shared" si="823"/>
        <v>#DIV/0!</v>
      </c>
      <c r="AG259" s="176">
        <v>0</v>
      </c>
      <c r="AH259" s="699"/>
      <c r="AI259" s="627"/>
      <c r="AJ259" s="687"/>
      <c r="AK259" s="627"/>
      <c r="AL259" s="687"/>
      <c r="AM259" s="627"/>
      <c r="AN259" s="687"/>
      <c r="AO259" s="279"/>
      <c r="AP259" s="627">
        <v>0</v>
      </c>
      <c r="AQ259" s="687"/>
      <c r="AR259" s="176">
        <f>AX259</f>
        <v>0</v>
      </c>
      <c r="AS259" s="699" t="e">
        <f t="shared" si="824"/>
        <v>#DIV/0!</v>
      </c>
      <c r="AT259" s="176">
        <v>0</v>
      </c>
      <c r="AU259" s="699"/>
      <c r="AV259" s="627"/>
      <c r="AW259" s="699"/>
      <c r="AX259" s="176"/>
      <c r="AY259" s="699" t="e">
        <f t="shared" si="825"/>
        <v>#DIV/0!</v>
      </c>
      <c r="AZ259" s="627"/>
      <c r="BA259" s="699"/>
      <c r="BB259" s="279"/>
      <c r="BC259" s="627"/>
      <c r="BD259" s="279"/>
      <c r="BE259" s="627"/>
      <c r="BF259" s="627"/>
      <c r="BG259" s="627"/>
      <c r="BH259" s="627"/>
      <c r="BI259" s="279"/>
      <c r="BJ259" s="627"/>
      <c r="BK259" s="627"/>
      <c r="BL259" s="627"/>
      <c r="BM259" s="279"/>
      <c r="BN259" s="627">
        <f t="shared" si="808"/>
        <v>1139053.6000000001</v>
      </c>
      <c r="BO259" s="627"/>
      <c r="BP259" s="627"/>
      <c r="BQ259" s="627">
        <v>1139053.6000000001</v>
      </c>
      <c r="BR259" s="627"/>
      <c r="BS259" s="279"/>
      <c r="BT259" s="627">
        <f>BX259-BQ259</f>
        <v>0</v>
      </c>
      <c r="BU259" s="627">
        <f t="shared" si="797"/>
        <v>1139053.6000000001</v>
      </c>
      <c r="BV259" s="508"/>
      <c r="BW259" s="520"/>
      <c r="BX259" s="508">
        <f>1139053.6</f>
        <v>1139053.6000000001</v>
      </c>
      <c r="BY259" s="508"/>
      <c r="BZ259" s="279"/>
      <c r="CE259" s="699" t="e">
        <f t="shared" si="828"/>
        <v>#DIV/0!</v>
      </c>
    </row>
    <row r="260" spans="1:12295" s="68" customFormat="1" ht="55.5" hidden="1" customHeight="1" x14ac:dyDescent="0.3">
      <c r="B260" s="506"/>
      <c r="C260" s="97" t="s">
        <v>421</v>
      </c>
      <c r="D260" s="166">
        <v>0</v>
      </c>
      <c r="E260" s="166"/>
      <c r="F260" s="166"/>
      <c r="G260" s="166"/>
      <c r="H260" s="166"/>
      <c r="I260" s="237"/>
      <c r="J260" s="166">
        <f t="shared" si="826"/>
        <v>0</v>
      </c>
      <c r="K260" s="166">
        <f t="shared" si="800"/>
        <v>0</v>
      </c>
      <c r="L260" s="699" t="e">
        <f t="shared" si="822"/>
        <v>#DIV/0!</v>
      </c>
      <c r="M260" s="166"/>
      <c r="N260" s="687"/>
      <c r="O260" s="626"/>
      <c r="P260" s="687"/>
      <c r="Q260" s="626">
        <v>0</v>
      </c>
      <c r="R260" s="687"/>
      <c r="S260" s="626"/>
      <c r="T260" s="687"/>
      <c r="U260" s="19"/>
      <c r="V260" s="285"/>
      <c r="W260" s="19"/>
      <c r="X260" s="19"/>
      <c r="Y260" s="19"/>
      <c r="Z260" s="626"/>
      <c r="AA260" s="626"/>
      <c r="AB260" s="626"/>
      <c r="AC260" s="19"/>
      <c r="AD260" s="19"/>
      <c r="AE260" s="166">
        <f t="shared" si="827"/>
        <v>0</v>
      </c>
      <c r="AF260" s="699" t="e">
        <f t="shared" si="823"/>
        <v>#DIV/0!</v>
      </c>
      <c r="AG260" s="166">
        <v>0</v>
      </c>
      <c r="AH260" s="699"/>
      <c r="AI260" s="626"/>
      <c r="AJ260" s="687"/>
      <c r="AK260" s="626"/>
      <c r="AL260" s="687"/>
      <c r="AM260" s="626"/>
      <c r="AN260" s="687"/>
      <c r="AO260" s="19"/>
      <c r="AP260" s="626">
        <f>AX260-AK260</f>
        <v>0</v>
      </c>
      <c r="AQ260" s="687"/>
      <c r="AR260" s="166">
        <f>AX260</f>
        <v>0</v>
      </c>
      <c r="AS260" s="699" t="e">
        <f t="shared" si="824"/>
        <v>#DIV/0!</v>
      </c>
      <c r="AT260" s="166">
        <v>0</v>
      </c>
      <c r="AU260" s="699"/>
      <c r="AV260" s="626"/>
      <c r="AW260" s="699"/>
      <c r="AX260" s="166"/>
      <c r="AY260" s="699" t="e">
        <f t="shared" si="825"/>
        <v>#DIV/0!</v>
      </c>
      <c r="AZ260" s="626"/>
      <c r="BA260" s="699"/>
      <c r="BB260" s="19"/>
      <c r="BC260" s="626"/>
      <c r="BD260" s="19"/>
      <c r="BE260" s="626"/>
      <c r="BF260" s="626"/>
      <c r="BG260" s="626"/>
      <c r="BH260" s="626"/>
      <c r="BI260" s="19"/>
      <c r="BJ260" s="626"/>
      <c r="BK260" s="626"/>
      <c r="BL260" s="626"/>
      <c r="BM260" s="19"/>
      <c r="BN260" s="626">
        <f t="shared" si="808"/>
        <v>894970.68570999999</v>
      </c>
      <c r="BO260" s="626"/>
      <c r="BP260" s="626"/>
      <c r="BQ260" s="626">
        <v>894970.68570999999</v>
      </c>
      <c r="BR260" s="626"/>
      <c r="BS260" s="19"/>
      <c r="BT260" s="626">
        <f>BX260-BQ260</f>
        <v>0</v>
      </c>
      <c r="BU260" s="626">
        <f t="shared" si="797"/>
        <v>894970.68570999999</v>
      </c>
      <c r="BV260" s="507"/>
      <c r="BW260" s="522"/>
      <c r="BX260" s="507">
        <v>894970.68570999999</v>
      </c>
      <c r="BY260" s="507"/>
      <c r="BZ260" s="19"/>
      <c r="CE260" s="699" t="e">
        <f t="shared" si="828"/>
        <v>#DIV/0!</v>
      </c>
    </row>
    <row r="261" spans="1:12295" s="68" customFormat="1" ht="137.25" hidden="1" customHeight="1" x14ac:dyDescent="0.3">
      <c r="B261" s="506" t="s">
        <v>15</v>
      </c>
      <c r="C261" s="108" t="s">
        <v>45</v>
      </c>
      <c r="D261" s="166">
        <f t="shared" ref="D261:D264" si="829">G261</f>
        <v>0</v>
      </c>
      <c r="E261" s="166"/>
      <c r="F261" s="166"/>
      <c r="G261" s="166">
        <f>G262+G263+G264</f>
        <v>0</v>
      </c>
      <c r="H261" s="166"/>
      <c r="I261" s="237"/>
      <c r="J261" s="166">
        <f>J262+J263+J264</f>
        <v>0</v>
      </c>
      <c r="K261" s="166">
        <f t="shared" si="800"/>
        <v>0</v>
      </c>
      <c r="L261" s="699" t="e">
        <f t="shared" si="822"/>
        <v>#DIV/0!</v>
      </c>
      <c r="M261" s="166"/>
      <c r="N261" s="687"/>
      <c r="O261" s="626"/>
      <c r="P261" s="687"/>
      <c r="Q261" s="626">
        <f>Q262+Q263+Q264</f>
        <v>0</v>
      </c>
      <c r="R261" s="687"/>
      <c r="S261" s="626"/>
      <c r="T261" s="687"/>
      <c r="U261" s="19"/>
      <c r="V261" s="285"/>
      <c r="W261" s="19"/>
      <c r="X261" s="19"/>
      <c r="Y261" s="19"/>
      <c r="Z261" s="626"/>
      <c r="AA261" s="626"/>
      <c r="AB261" s="626"/>
      <c r="AC261" s="19"/>
      <c r="AD261" s="19"/>
      <c r="AE261" s="166"/>
      <c r="AF261" s="699" t="e">
        <f t="shared" si="823"/>
        <v>#DIV/0!</v>
      </c>
      <c r="AG261" s="166"/>
      <c r="AH261" s="699"/>
      <c r="AI261" s="626"/>
      <c r="AJ261" s="687"/>
      <c r="AK261" s="626"/>
      <c r="AL261" s="687"/>
      <c r="AM261" s="626"/>
      <c r="AN261" s="687"/>
      <c r="AO261" s="19"/>
      <c r="AP261" s="626"/>
      <c r="AQ261" s="687"/>
      <c r="AR261" s="166"/>
      <c r="AS261" s="699" t="e">
        <f t="shared" si="824"/>
        <v>#DIV/0!</v>
      </c>
      <c r="AT261" s="166"/>
      <c r="AU261" s="699"/>
      <c r="AV261" s="626"/>
      <c r="AW261" s="699"/>
      <c r="AX261" s="166"/>
      <c r="AY261" s="699" t="e">
        <f t="shared" si="825"/>
        <v>#DIV/0!</v>
      </c>
      <c r="AZ261" s="626"/>
      <c r="BA261" s="699"/>
      <c r="BB261" s="19"/>
      <c r="BC261" s="626"/>
      <c r="BD261" s="19"/>
      <c r="BE261" s="626"/>
      <c r="BF261" s="626"/>
      <c r="BG261" s="626"/>
      <c r="BH261" s="626"/>
      <c r="BI261" s="19"/>
      <c r="BJ261" s="626"/>
      <c r="BK261" s="626"/>
      <c r="BL261" s="626"/>
      <c r="BM261" s="19"/>
      <c r="BN261" s="626">
        <f t="shared" si="808"/>
        <v>0</v>
      </c>
      <c r="BO261" s="626"/>
      <c r="BP261" s="626"/>
      <c r="BQ261" s="626">
        <f>BQ262+BQ263</f>
        <v>0</v>
      </c>
      <c r="BR261" s="626"/>
      <c r="BS261" s="19"/>
      <c r="BT261" s="626">
        <f t="shared" si="812"/>
        <v>0</v>
      </c>
      <c r="BU261" s="626">
        <f t="shared" si="797"/>
        <v>0</v>
      </c>
      <c r="BV261" s="507"/>
      <c r="BW261" s="522"/>
      <c r="BX261" s="507">
        <f>BX262+BX263</f>
        <v>0</v>
      </c>
      <c r="BY261" s="507"/>
      <c r="BZ261" s="19"/>
      <c r="CE261" s="699" t="e">
        <f t="shared" si="828"/>
        <v>#DIV/0!</v>
      </c>
    </row>
    <row r="262" spans="1:12295" s="173" customFormat="1" ht="55.5" hidden="1" customHeight="1" x14ac:dyDescent="0.3">
      <c r="B262" s="201"/>
      <c r="C262" s="101" t="s">
        <v>32</v>
      </c>
      <c r="D262" s="176">
        <f t="shared" si="829"/>
        <v>0</v>
      </c>
      <c r="E262" s="176"/>
      <c r="F262" s="176"/>
      <c r="G262" s="176"/>
      <c r="H262" s="176"/>
      <c r="I262" s="238"/>
      <c r="J262" s="176"/>
      <c r="K262" s="176">
        <f t="shared" si="800"/>
        <v>0</v>
      </c>
      <c r="L262" s="699" t="e">
        <f t="shared" si="822"/>
        <v>#DIV/0!</v>
      </c>
      <c r="M262" s="176"/>
      <c r="N262" s="687"/>
      <c r="O262" s="627"/>
      <c r="P262" s="687"/>
      <c r="Q262" s="627"/>
      <c r="R262" s="687"/>
      <c r="S262" s="627"/>
      <c r="T262" s="687"/>
      <c r="U262" s="279"/>
      <c r="V262" s="279"/>
      <c r="W262" s="279"/>
      <c r="X262" s="279"/>
      <c r="Y262" s="279"/>
      <c r="Z262" s="627"/>
      <c r="AA262" s="627"/>
      <c r="AB262" s="627"/>
      <c r="AC262" s="279"/>
      <c r="AD262" s="19"/>
      <c r="AE262" s="176">
        <v>0</v>
      </c>
      <c r="AF262" s="699" t="e">
        <f t="shared" si="823"/>
        <v>#DIV/0!</v>
      </c>
      <c r="AG262" s="176">
        <v>0</v>
      </c>
      <c r="AH262" s="699"/>
      <c r="AI262" s="627"/>
      <c r="AJ262" s="687"/>
      <c r="AK262" s="627"/>
      <c r="AL262" s="687"/>
      <c r="AM262" s="627"/>
      <c r="AN262" s="687"/>
      <c r="AO262" s="279"/>
      <c r="AP262" s="627">
        <f>AX262</f>
        <v>0</v>
      </c>
      <c r="AQ262" s="687"/>
      <c r="AR262" s="176">
        <v>0</v>
      </c>
      <c r="AS262" s="699" t="e">
        <f t="shared" si="824"/>
        <v>#DIV/0!</v>
      </c>
      <c r="AT262" s="176">
        <v>0</v>
      </c>
      <c r="AU262" s="699"/>
      <c r="AV262" s="627"/>
      <c r="AW262" s="699"/>
      <c r="AX262" s="176"/>
      <c r="AY262" s="699" t="e">
        <f t="shared" si="825"/>
        <v>#DIV/0!</v>
      </c>
      <c r="AZ262" s="627"/>
      <c r="BA262" s="699"/>
      <c r="BB262" s="279"/>
      <c r="BC262" s="627"/>
      <c r="BD262" s="279"/>
      <c r="BE262" s="627"/>
      <c r="BF262" s="627"/>
      <c r="BG262" s="627"/>
      <c r="BH262" s="627"/>
      <c r="BI262" s="279"/>
      <c r="BJ262" s="627"/>
      <c r="BK262" s="627"/>
      <c r="BL262" s="627"/>
      <c r="BM262" s="279"/>
      <c r="BN262" s="627">
        <f t="shared" si="808"/>
        <v>0</v>
      </c>
      <c r="BO262" s="627"/>
      <c r="BP262" s="627"/>
      <c r="BQ262" s="627">
        <v>0</v>
      </c>
      <c r="BR262" s="627"/>
      <c r="BS262" s="279"/>
      <c r="BT262" s="627">
        <f t="shared" si="812"/>
        <v>0</v>
      </c>
      <c r="BU262" s="627">
        <f t="shared" si="797"/>
        <v>0</v>
      </c>
      <c r="BV262" s="508"/>
      <c r="BW262" s="520"/>
      <c r="BX262" s="508">
        <v>0</v>
      </c>
      <c r="BY262" s="508"/>
      <c r="BZ262" s="279"/>
      <c r="CE262" s="699" t="e">
        <f t="shared" si="828"/>
        <v>#DIV/0!</v>
      </c>
    </row>
    <row r="263" spans="1:12295" s="68" customFormat="1" ht="55.5" hidden="1" customHeight="1" x14ac:dyDescent="0.3">
      <c r="B263" s="506"/>
      <c r="C263" s="97" t="s">
        <v>421</v>
      </c>
      <c r="D263" s="166">
        <f t="shared" si="829"/>
        <v>0</v>
      </c>
      <c r="E263" s="166"/>
      <c r="F263" s="166"/>
      <c r="G263" s="166"/>
      <c r="H263" s="166"/>
      <c r="I263" s="237"/>
      <c r="J263" s="166">
        <f>Q263-G263</f>
        <v>0</v>
      </c>
      <c r="K263" s="166">
        <f t="shared" si="800"/>
        <v>0</v>
      </c>
      <c r="L263" s="699" t="e">
        <f t="shared" si="822"/>
        <v>#DIV/0!</v>
      </c>
      <c r="M263" s="166"/>
      <c r="N263" s="687"/>
      <c r="O263" s="626"/>
      <c r="P263" s="687"/>
      <c r="Q263" s="626"/>
      <c r="R263" s="687"/>
      <c r="S263" s="626"/>
      <c r="T263" s="687"/>
      <c r="U263" s="19"/>
      <c r="V263" s="285"/>
      <c r="W263" s="19"/>
      <c r="X263" s="19"/>
      <c r="Y263" s="19"/>
      <c r="Z263" s="626"/>
      <c r="AA263" s="626"/>
      <c r="AB263" s="626"/>
      <c r="AC263" s="19"/>
      <c r="AD263" s="19"/>
      <c r="AE263" s="166">
        <v>0</v>
      </c>
      <c r="AF263" s="699" t="e">
        <f t="shared" si="823"/>
        <v>#DIV/0!</v>
      </c>
      <c r="AG263" s="166">
        <v>0</v>
      </c>
      <c r="AH263" s="699"/>
      <c r="AI263" s="626"/>
      <c r="AJ263" s="687"/>
      <c r="AK263" s="626"/>
      <c r="AL263" s="687"/>
      <c r="AM263" s="626"/>
      <c r="AN263" s="687"/>
      <c r="AO263" s="19"/>
      <c r="AP263" s="626">
        <f>AX263</f>
        <v>0</v>
      </c>
      <c r="AQ263" s="687"/>
      <c r="AR263" s="166">
        <v>0</v>
      </c>
      <c r="AS263" s="699" t="e">
        <f t="shared" si="824"/>
        <v>#DIV/0!</v>
      </c>
      <c r="AT263" s="166">
        <v>0</v>
      </c>
      <c r="AU263" s="699"/>
      <c r="AV263" s="626"/>
      <c r="AW263" s="699"/>
      <c r="AX263" s="166"/>
      <c r="AY263" s="699" t="e">
        <f t="shared" si="825"/>
        <v>#DIV/0!</v>
      </c>
      <c r="AZ263" s="626"/>
      <c r="BA263" s="699"/>
      <c r="BB263" s="19"/>
      <c r="BC263" s="626"/>
      <c r="BD263" s="19"/>
      <c r="BE263" s="626"/>
      <c r="BF263" s="626"/>
      <c r="BG263" s="626"/>
      <c r="BH263" s="626"/>
      <c r="BI263" s="19"/>
      <c r="BJ263" s="626"/>
      <c r="BK263" s="626"/>
      <c r="BL263" s="626"/>
      <c r="BM263" s="19"/>
      <c r="BN263" s="626">
        <f t="shared" si="808"/>
        <v>0</v>
      </c>
      <c r="BO263" s="626"/>
      <c r="BP263" s="626"/>
      <c r="BQ263" s="626">
        <v>0</v>
      </c>
      <c r="BR263" s="626"/>
      <c r="BS263" s="19"/>
      <c r="BT263" s="626">
        <f t="shared" si="812"/>
        <v>0</v>
      </c>
      <c r="BU263" s="626">
        <f t="shared" si="797"/>
        <v>0</v>
      </c>
      <c r="BV263" s="507"/>
      <c r="BW263" s="522"/>
      <c r="BX263" s="507">
        <v>0</v>
      </c>
      <c r="BY263" s="507"/>
      <c r="BZ263" s="19"/>
      <c r="CE263" s="699" t="e">
        <f t="shared" si="828"/>
        <v>#DIV/0!</v>
      </c>
    </row>
    <row r="264" spans="1:12295" s="68" customFormat="1" ht="55.5" hidden="1" customHeight="1" x14ac:dyDescent="0.3">
      <c r="B264" s="506"/>
      <c r="C264" s="97" t="s">
        <v>31</v>
      </c>
      <c r="D264" s="166">
        <f t="shared" si="829"/>
        <v>0</v>
      </c>
      <c r="E264" s="166"/>
      <c r="F264" s="166"/>
      <c r="G264" s="166"/>
      <c r="H264" s="166"/>
      <c r="I264" s="237"/>
      <c r="J264" s="166">
        <f>Q264-G264</f>
        <v>0</v>
      </c>
      <c r="K264" s="166">
        <f t="shared" ref="K264" si="830">Q264</f>
        <v>0</v>
      </c>
      <c r="L264" s="699" t="e">
        <f t="shared" si="822"/>
        <v>#DIV/0!</v>
      </c>
      <c r="M264" s="166"/>
      <c r="N264" s="687"/>
      <c r="O264" s="626"/>
      <c r="P264" s="687"/>
      <c r="Q264" s="626">
        <v>0</v>
      </c>
      <c r="R264" s="687"/>
      <c r="S264" s="626"/>
      <c r="T264" s="687"/>
      <c r="U264" s="19"/>
      <c r="V264" s="285"/>
      <c r="W264" s="19"/>
      <c r="X264" s="19"/>
      <c r="Y264" s="19"/>
      <c r="Z264" s="626"/>
      <c r="AA264" s="626"/>
      <c r="AB264" s="626"/>
      <c r="AC264" s="19"/>
      <c r="AD264" s="19"/>
      <c r="AE264" s="166"/>
      <c r="AF264" s="699" t="e">
        <f t="shared" si="823"/>
        <v>#DIV/0!</v>
      </c>
      <c r="AG264" s="166"/>
      <c r="AH264" s="699"/>
      <c r="AI264" s="626"/>
      <c r="AJ264" s="687"/>
      <c r="AK264" s="626"/>
      <c r="AL264" s="687"/>
      <c r="AM264" s="626"/>
      <c r="AN264" s="687"/>
      <c r="AO264" s="19"/>
      <c r="AP264" s="626"/>
      <c r="AQ264" s="687"/>
      <c r="AR264" s="166"/>
      <c r="AS264" s="699" t="e">
        <f t="shared" si="824"/>
        <v>#DIV/0!</v>
      </c>
      <c r="AT264" s="166"/>
      <c r="AU264" s="699"/>
      <c r="AV264" s="626"/>
      <c r="AW264" s="699"/>
      <c r="AX264" s="166"/>
      <c r="AY264" s="699" t="e">
        <f t="shared" si="825"/>
        <v>#DIV/0!</v>
      </c>
      <c r="AZ264" s="626"/>
      <c r="BA264" s="699"/>
      <c r="BB264" s="19"/>
      <c r="BC264" s="626"/>
      <c r="BD264" s="19"/>
      <c r="BE264" s="626"/>
      <c r="BF264" s="626"/>
      <c r="BG264" s="626"/>
      <c r="BH264" s="626"/>
      <c r="BI264" s="19"/>
      <c r="BJ264" s="626"/>
      <c r="BK264" s="626"/>
      <c r="BL264" s="626"/>
      <c r="BM264" s="19"/>
      <c r="BN264" s="626"/>
      <c r="BO264" s="626"/>
      <c r="BP264" s="626"/>
      <c r="BQ264" s="626"/>
      <c r="BR264" s="626"/>
      <c r="BS264" s="19"/>
      <c r="BT264" s="626"/>
      <c r="BU264" s="626"/>
      <c r="BV264" s="507"/>
      <c r="BW264" s="522"/>
      <c r="BX264" s="507"/>
      <c r="BY264" s="507"/>
      <c r="BZ264" s="19"/>
      <c r="CE264" s="699" t="e">
        <f t="shared" si="828"/>
        <v>#DIV/0!</v>
      </c>
    </row>
    <row r="265" spans="1:12295" s="68" customFormat="1" ht="71.25" hidden="1" customHeight="1" x14ac:dyDescent="0.3">
      <c r="B265" s="506" t="s">
        <v>81</v>
      </c>
      <c r="C265" s="108" t="s">
        <v>300</v>
      </c>
      <c r="D265" s="166">
        <v>0</v>
      </c>
      <c r="E265" s="166"/>
      <c r="F265" s="166"/>
      <c r="G265" s="166"/>
      <c r="H265" s="166"/>
      <c r="I265" s="237"/>
      <c r="J265" s="166">
        <f t="shared" si="826"/>
        <v>0</v>
      </c>
      <c r="K265" s="166">
        <f t="shared" si="800"/>
        <v>0</v>
      </c>
      <c r="L265" s="699" t="e">
        <f t="shared" si="822"/>
        <v>#DIV/0!</v>
      </c>
      <c r="M265" s="166"/>
      <c r="N265" s="687"/>
      <c r="O265" s="626"/>
      <c r="P265" s="687"/>
      <c r="Q265" s="626">
        <f>Q266+Q267</f>
        <v>0</v>
      </c>
      <c r="R265" s="687"/>
      <c r="S265" s="626"/>
      <c r="T265" s="687"/>
      <c r="U265" s="19"/>
      <c r="V265" s="285"/>
      <c r="W265" s="19"/>
      <c r="X265" s="19"/>
      <c r="Y265" s="19"/>
      <c r="Z265" s="626"/>
      <c r="AA265" s="626"/>
      <c r="AB265" s="626"/>
      <c r="AC265" s="19"/>
      <c r="AD265" s="19"/>
      <c r="AE265" s="166">
        <f t="shared" ref="AE265:AE267" si="831">AK265</f>
        <v>0</v>
      </c>
      <c r="AF265" s="699" t="e">
        <f t="shared" si="823"/>
        <v>#DIV/0!</v>
      </c>
      <c r="AG265" s="166"/>
      <c r="AH265" s="699"/>
      <c r="AI265" s="626"/>
      <c r="AJ265" s="687"/>
      <c r="AK265" s="626">
        <f>AK266+AK267</f>
        <v>0</v>
      </c>
      <c r="AL265" s="687"/>
      <c r="AM265" s="626"/>
      <c r="AN265" s="687"/>
      <c r="AO265" s="19"/>
      <c r="AP265" s="626">
        <f>AP266+AP267</f>
        <v>0</v>
      </c>
      <c r="AQ265" s="687"/>
      <c r="AR265" s="166">
        <f>AX265</f>
        <v>0</v>
      </c>
      <c r="AS265" s="699" t="e">
        <f t="shared" si="824"/>
        <v>#DIV/0!</v>
      </c>
      <c r="AT265" s="166"/>
      <c r="AU265" s="699"/>
      <c r="AV265" s="626"/>
      <c r="AW265" s="699"/>
      <c r="AX265" s="166">
        <f>AX266+AX267</f>
        <v>0</v>
      </c>
      <c r="AY265" s="699" t="e">
        <f t="shared" si="825"/>
        <v>#DIV/0!</v>
      </c>
      <c r="AZ265" s="626"/>
      <c r="BA265" s="699"/>
      <c r="BB265" s="19"/>
      <c r="BC265" s="626"/>
      <c r="BD265" s="19"/>
      <c r="BE265" s="626"/>
      <c r="BF265" s="626"/>
      <c r="BG265" s="626"/>
      <c r="BH265" s="626"/>
      <c r="BI265" s="19"/>
      <c r="BJ265" s="626"/>
      <c r="BK265" s="626"/>
      <c r="BL265" s="626"/>
      <c r="BM265" s="19"/>
      <c r="BN265" s="626">
        <f t="shared" si="808"/>
        <v>683994.64286000002</v>
      </c>
      <c r="BO265" s="626"/>
      <c r="BP265" s="626"/>
      <c r="BQ265" s="626">
        <f>BQ266+BQ267</f>
        <v>683994.64286000002</v>
      </c>
      <c r="BR265" s="626"/>
      <c r="BS265" s="19"/>
      <c r="BT265" s="626">
        <f>BT266+BT267</f>
        <v>0</v>
      </c>
      <c r="BU265" s="626">
        <f t="shared" si="797"/>
        <v>683994.64286000002</v>
      </c>
      <c r="BV265" s="507"/>
      <c r="BW265" s="522"/>
      <c r="BX265" s="507">
        <f>BX266+BX267</f>
        <v>683994.64286000002</v>
      </c>
      <c r="BY265" s="507"/>
      <c r="BZ265" s="19"/>
      <c r="CE265" s="699" t="e">
        <f t="shared" si="828"/>
        <v>#DIV/0!</v>
      </c>
    </row>
    <row r="266" spans="1:12295" s="173" customFormat="1" ht="55.5" hidden="1" customHeight="1" x14ac:dyDescent="0.3">
      <c r="B266" s="201"/>
      <c r="C266" s="101" t="s">
        <v>32</v>
      </c>
      <c r="D266" s="176">
        <v>0</v>
      </c>
      <c r="E266" s="176"/>
      <c r="F266" s="176"/>
      <c r="G266" s="176"/>
      <c r="H266" s="176"/>
      <c r="I266" s="238"/>
      <c r="J266" s="176">
        <f t="shared" si="826"/>
        <v>0</v>
      </c>
      <c r="K266" s="176">
        <f t="shared" si="800"/>
        <v>0</v>
      </c>
      <c r="L266" s="699" t="e">
        <f t="shared" si="822"/>
        <v>#DIV/0!</v>
      </c>
      <c r="M266" s="176"/>
      <c r="N266" s="687"/>
      <c r="O266" s="627"/>
      <c r="P266" s="687"/>
      <c r="Q266" s="627">
        <v>0</v>
      </c>
      <c r="R266" s="687"/>
      <c r="S266" s="627"/>
      <c r="T266" s="687"/>
      <c r="U266" s="279"/>
      <c r="V266" s="279"/>
      <c r="W266" s="279"/>
      <c r="X266" s="279"/>
      <c r="Y266" s="279"/>
      <c r="Z266" s="627"/>
      <c r="AA266" s="627"/>
      <c r="AB266" s="627"/>
      <c r="AC266" s="279"/>
      <c r="AD266" s="19"/>
      <c r="AE266" s="176">
        <f t="shared" si="831"/>
        <v>0</v>
      </c>
      <c r="AF266" s="699" t="e">
        <f t="shared" si="823"/>
        <v>#DIV/0!</v>
      </c>
      <c r="AG266" s="176">
        <v>0</v>
      </c>
      <c r="AH266" s="699"/>
      <c r="AI266" s="627"/>
      <c r="AJ266" s="687"/>
      <c r="AK266" s="627"/>
      <c r="AL266" s="687"/>
      <c r="AM266" s="627"/>
      <c r="AN266" s="687"/>
      <c r="AO266" s="279"/>
      <c r="AP266" s="627">
        <v>0</v>
      </c>
      <c r="AQ266" s="687"/>
      <c r="AR266" s="176">
        <f>AX266</f>
        <v>0</v>
      </c>
      <c r="AS266" s="699" t="e">
        <f t="shared" si="824"/>
        <v>#DIV/0!</v>
      </c>
      <c r="AT266" s="176">
        <v>0</v>
      </c>
      <c r="AU266" s="699"/>
      <c r="AV266" s="627"/>
      <c r="AW266" s="699"/>
      <c r="AX266" s="176"/>
      <c r="AY266" s="699" t="e">
        <f t="shared" si="825"/>
        <v>#DIV/0!</v>
      </c>
      <c r="AZ266" s="627"/>
      <c r="BA266" s="699"/>
      <c r="BB266" s="279"/>
      <c r="BC266" s="627"/>
      <c r="BD266" s="279"/>
      <c r="BE266" s="627"/>
      <c r="BF266" s="627"/>
      <c r="BG266" s="627"/>
      <c r="BH266" s="627"/>
      <c r="BI266" s="279"/>
      <c r="BJ266" s="627"/>
      <c r="BK266" s="627"/>
      <c r="BL266" s="627"/>
      <c r="BM266" s="279"/>
      <c r="BN266" s="627">
        <f t="shared" si="808"/>
        <v>383037</v>
      </c>
      <c r="BO266" s="627"/>
      <c r="BP266" s="627"/>
      <c r="BQ266" s="627">
        <v>383037</v>
      </c>
      <c r="BR266" s="627"/>
      <c r="BS266" s="279"/>
      <c r="BT266" s="627">
        <f>BX266-BQ266</f>
        <v>0</v>
      </c>
      <c r="BU266" s="627">
        <f t="shared" si="797"/>
        <v>383037</v>
      </c>
      <c r="BV266" s="508"/>
      <c r="BW266" s="520"/>
      <c r="BX266" s="508">
        <f>BQ266</f>
        <v>383037</v>
      </c>
      <c r="BY266" s="508"/>
      <c r="BZ266" s="279"/>
      <c r="CE266" s="699" t="e">
        <f t="shared" si="828"/>
        <v>#DIV/0!</v>
      </c>
    </row>
    <row r="267" spans="1:12295" s="68" customFormat="1" ht="55.5" hidden="1" customHeight="1" x14ac:dyDescent="0.3">
      <c r="B267" s="441"/>
      <c r="C267" s="97" t="s">
        <v>421</v>
      </c>
      <c r="D267" s="166">
        <v>0</v>
      </c>
      <c r="E267" s="166"/>
      <c r="F267" s="166"/>
      <c r="G267" s="166"/>
      <c r="H267" s="166"/>
      <c r="I267" s="237"/>
      <c r="J267" s="166">
        <f t="shared" si="826"/>
        <v>0</v>
      </c>
      <c r="K267" s="166">
        <f t="shared" si="800"/>
        <v>0</v>
      </c>
      <c r="L267" s="699" t="e">
        <f t="shared" si="822"/>
        <v>#DIV/0!</v>
      </c>
      <c r="M267" s="166"/>
      <c r="N267" s="687"/>
      <c r="O267" s="626"/>
      <c r="P267" s="687"/>
      <c r="Q267" s="626">
        <v>0</v>
      </c>
      <c r="R267" s="687"/>
      <c r="S267" s="626"/>
      <c r="T267" s="687"/>
      <c r="U267" s="19"/>
      <c r="V267" s="285"/>
      <c r="W267" s="19"/>
      <c r="X267" s="19"/>
      <c r="Y267" s="19"/>
      <c r="Z267" s="626"/>
      <c r="AA267" s="626"/>
      <c r="AB267" s="626"/>
      <c r="AC267" s="19"/>
      <c r="AD267" s="19"/>
      <c r="AE267" s="166">
        <f t="shared" si="831"/>
        <v>0</v>
      </c>
      <c r="AF267" s="699" t="e">
        <f t="shared" si="823"/>
        <v>#DIV/0!</v>
      </c>
      <c r="AG267" s="166">
        <v>0</v>
      </c>
      <c r="AH267" s="699"/>
      <c r="AI267" s="626"/>
      <c r="AJ267" s="687"/>
      <c r="AK267" s="626"/>
      <c r="AL267" s="687"/>
      <c r="AM267" s="626"/>
      <c r="AN267" s="687"/>
      <c r="AO267" s="19"/>
      <c r="AP267" s="626">
        <f>AX267-AK267</f>
        <v>0</v>
      </c>
      <c r="AQ267" s="687"/>
      <c r="AR267" s="166">
        <f>AX267</f>
        <v>0</v>
      </c>
      <c r="AS267" s="699" t="e">
        <f t="shared" si="824"/>
        <v>#DIV/0!</v>
      </c>
      <c r="AT267" s="166">
        <v>0</v>
      </c>
      <c r="AU267" s="699"/>
      <c r="AV267" s="626"/>
      <c r="AW267" s="699"/>
      <c r="AX267" s="166"/>
      <c r="AY267" s="699" t="e">
        <f t="shared" si="825"/>
        <v>#DIV/0!</v>
      </c>
      <c r="AZ267" s="626"/>
      <c r="BA267" s="699"/>
      <c r="BB267" s="19"/>
      <c r="BC267" s="626"/>
      <c r="BD267" s="19"/>
      <c r="BE267" s="626"/>
      <c r="BF267" s="626"/>
      <c r="BG267" s="626"/>
      <c r="BH267" s="626"/>
      <c r="BI267" s="19"/>
      <c r="BJ267" s="626"/>
      <c r="BK267" s="626"/>
      <c r="BL267" s="626"/>
      <c r="BM267" s="19"/>
      <c r="BN267" s="626">
        <f t="shared" si="808"/>
        <v>300957.64286000002</v>
      </c>
      <c r="BO267" s="626"/>
      <c r="BP267" s="626"/>
      <c r="BQ267" s="626">
        <v>300957.64286000002</v>
      </c>
      <c r="BR267" s="626"/>
      <c r="BS267" s="19"/>
      <c r="BT267" s="626">
        <f>BX267-BQ267</f>
        <v>0</v>
      </c>
      <c r="BU267" s="626">
        <f t="shared" si="797"/>
        <v>300957.64286000002</v>
      </c>
      <c r="BV267" s="435"/>
      <c r="BW267" s="522"/>
      <c r="BX267" s="435">
        <f>BQ267</f>
        <v>300957.64286000002</v>
      </c>
      <c r="BY267" s="435"/>
      <c r="BZ267" s="19"/>
      <c r="CE267" s="699" t="e">
        <f t="shared" si="828"/>
        <v>#DIV/0!</v>
      </c>
    </row>
    <row r="268" spans="1:12295" s="68" customFormat="1" ht="55.5" hidden="1" customHeight="1" x14ac:dyDescent="0.3">
      <c r="B268" s="441"/>
      <c r="C268" s="97"/>
      <c r="D268" s="166"/>
      <c r="E268" s="166"/>
      <c r="F268" s="166"/>
      <c r="G268" s="166"/>
      <c r="H268" s="166"/>
      <c r="I268" s="237"/>
      <c r="J268" s="166"/>
      <c r="K268" s="166"/>
      <c r="L268" s="699" t="e">
        <f t="shared" si="822"/>
        <v>#DIV/0!</v>
      </c>
      <c r="M268" s="166"/>
      <c r="N268" s="687"/>
      <c r="O268" s="626"/>
      <c r="P268" s="687"/>
      <c r="Q268" s="626"/>
      <c r="R268" s="687"/>
      <c r="S268" s="626"/>
      <c r="T268" s="687"/>
      <c r="U268" s="19"/>
      <c r="V268" s="285"/>
      <c r="W268" s="19"/>
      <c r="X268" s="19"/>
      <c r="Y268" s="19"/>
      <c r="Z268" s="626"/>
      <c r="AA268" s="626"/>
      <c r="AB268" s="626"/>
      <c r="AC268" s="19"/>
      <c r="AD268" s="19"/>
      <c r="AE268" s="876"/>
      <c r="AF268" s="699" t="e">
        <f t="shared" si="823"/>
        <v>#DIV/0!</v>
      </c>
      <c r="AG268" s="166"/>
      <c r="AH268" s="699"/>
      <c r="AI268" s="626"/>
      <c r="AJ268" s="687"/>
      <c r="AK268" s="626"/>
      <c r="AL268" s="687"/>
      <c r="AM268" s="626"/>
      <c r="AN268" s="687"/>
      <c r="AO268" s="19"/>
      <c r="AP268" s="626"/>
      <c r="AQ268" s="687"/>
      <c r="AR268" s="166"/>
      <c r="AS268" s="699" t="e">
        <f t="shared" si="824"/>
        <v>#DIV/0!</v>
      </c>
      <c r="AT268" s="166"/>
      <c r="AU268" s="699"/>
      <c r="AV268" s="626"/>
      <c r="AW268" s="699"/>
      <c r="AX268" s="166"/>
      <c r="AY268" s="699" t="e">
        <f t="shared" si="825"/>
        <v>#DIV/0!</v>
      </c>
      <c r="AZ268" s="626"/>
      <c r="BA268" s="699"/>
      <c r="BB268" s="19"/>
      <c r="BC268" s="626"/>
      <c r="BD268" s="19"/>
      <c r="BE268" s="626"/>
      <c r="BF268" s="626"/>
      <c r="BG268" s="626"/>
      <c r="BH268" s="626"/>
      <c r="BI268" s="19"/>
      <c r="BJ268" s="626"/>
      <c r="BK268" s="626"/>
      <c r="BL268" s="626"/>
      <c r="BM268" s="19"/>
      <c r="BN268" s="626"/>
      <c r="BO268" s="626"/>
      <c r="BP268" s="626"/>
      <c r="BQ268" s="626"/>
      <c r="BR268" s="626"/>
      <c r="BS268" s="19"/>
      <c r="BT268" s="626"/>
      <c r="BU268" s="626"/>
      <c r="BV268" s="435"/>
      <c r="BW268" s="522"/>
      <c r="BX268" s="435"/>
      <c r="BY268" s="435"/>
      <c r="BZ268" s="19"/>
      <c r="CE268" s="699" t="e">
        <f t="shared" si="828"/>
        <v>#DIV/0!</v>
      </c>
    </row>
    <row r="269" spans="1:12295" s="68" customFormat="1" ht="55.5" hidden="1" customHeight="1" x14ac:dyDescent="0.3">
      <c r="B269" s="441"/>
      <c r="C269" s="97"/>
      <c r="D269" s="166"/>
      <c r="E269" s="166"/>
      <c r="F269" s="166"/>
      <c r="G269" s="166"/>
      <c r="H269" s="166"/>
      <c r="I269" s="237"/>
      <c r="J269" s="166"/>
      <c r="K269" s="166"/>
      <c r="L269" s="699" t="e">
        <f t="shared" si="822"/>
        <v>#DIV/0!</v>
      </c>
      <c r="M269" s="166"/>
      <c r="N269" s="687"/>
      <c r="O269" s="626"/>
      <c r="P269" s="687"/>
      <c r="Q269" s="626"/>
      <c r="R269" s="687"/>
      <c r="S269" s="626"/>
      <c r="T269" s="687"/>
      <c r="U269" s="19"/>
      <c r="V269" s="285"/>
      <c r="W269" s="19"/>
      <c r="X269" s="19"/>
      <c r="Y269" s="19"/>
      <c r="Z269" s="626"/>
      <c r="AA269" s="626"/>
      <c r="AB269" s="626"/>
      <c r="AC269" s="19"/>
      <c r="AD269" s="19"/>
      <c r="AE269" s="876"/>
      <c r="AF269" s="699" t="e">
        <f t="shared" si="823"/>
        <v>#DIV/0!</v>
      </c>
      <c r="AG269" s="166"/>
      <c r="AH269" s="699"/>
      <c r="AI269" s="626"/>
      <c r="AJ269" s="687"/>
      <c r="AK269" s="626"/>
      <c r="AL269" s="687"/>
      <c r="AM269" s="626"/>
      <c r="AN269" s="687"/>
      <c r="AO269" s="19"/>
      <c r="AP269" s="626"/>
      <c r="AQ269" s="687"/>
      <c r="AR269" s="166"/>
      <c r="AS269" s="699" t="e">
        <f t="shared" si="824"/>
        <v>#DIV/0!</v>
      </c>
      <c r="AT269" s="166"/>
      <c r="AU269" s="699"/>
      <c r="AV269" s="626"/>
      <c r="AW269" s="699"/>
      <c r="AX269" s="166"/>
      <c r="AY269" s="699" t="e">
        <f t="shared" si="825"/>
        <v>#DIV/0!</v>
      </c>
      <c r="AZ269" s="626"/>
      <c r="BA269" s="699"/>
      <c r="BB269" s="19"/>
      <c r="BC269" s="626"/>
      <c r="BD269" s="19"/>
      <c r="BE269" s="626"/>
      <c r="BF269" s="626"/>
      <c r="BG269" s="626"/>
      <c r="BH269" s="626"/>
      <c r="BI269" s="19"/>
      <c r="BJ269" s="626"/>
      <c r="BK269" s="626"/>
      <c r="BL269" s="626"/>
      <c r="BM269" s="19"/>
      <c r="BN269" s="626"/>
      <c r="BO269" s="626"/>
      <c r="BP269" s="626"/>
      <c r="BQ269" s="626"/>
      <c r="BR269" s="626"/>
      <c r="BS269" s="19"/>
      <c r="BT269" s="626"/>
      <c r="BU269" s="626"/>
      <c r="BV269" s="435"/>
      <c r="BW269" s="522"/>
      <c r="BX269" s="435"/>
      <c r="BY269" s="435"/>
      <c r="BZ269" s="19"/>
      <c r="CE269" s="699" t="e">
        <f t="shared" si="828"/>
        <v>#DIV/0!</v>
      </c>
    </row>
    <row r="270" spans="1:12295" s="68" customFormat="1" ht="235.5" hidden="1" customHeight="1" x14ac:dyDescent="0.3">
      <c r="B270" s="441"/>
      <c r="C270" s="100"/>
      <c r="D270" s="166"/>
      <c r="E270" s="166"/>
      <c r="F270" s="166"/>
      <c r="G270" s="166"/>
      <c r="H270" s="166"/>
      <c r="I270" s="237"/>
      <c r="J270" s="166"/>
      <c r="K270" s="166"/>
      <c r="L270" s="699" t="e">
        <f t="shared" si="822"/>
        <v>#DIV/0!</v>
      </c>
      <c r="M270" s="166"/>
      <c r="N270" s="687"/>
      <c r="O270" s="626"/>
      <c r="P270" s="687"/>
      <c r="Q270" s="626"/>
      <c r="R270" s="687"/>
      <c r="S270" s="626"/>
      <c r="T270" s="687"/>
      <c r="U270" s="19"/>
      <c r="V270" s="285"/>
      <c r="W270" s="19"/>
      <c r="X270" s="19"/>
      <c r="Y270" s="19"/>
      <c r="Z270" s="626"/>
      <c r="AA270" s="626"/>
      <c r="AB270" s="626"/>
      <c r="AC270" s="19"/>
      <c r="AD270" s="19"/>
      <c r="AE270" s="876"/>
      <c r="AF270" s="699" t="e">
        <f t="shared" si="823"/>
        <v>#DIV/0!</v>
      </c>
      <c r="AG270" s="166"/>
      <c r="AH270" s="699"/>
      <c r="AI270" s="626"/>
      <c r="AJ270" s="687"/>
      <c r="AK270" s="626"/>
      <c r="AL270" s="687"/>
      <c r="AM270" s="626"/>
      <c r="AN270" s="687"/>
      <c r="AO270" s="19"/>
      <c r="AP270" s="626"/>
      <c r="AQ270" s="687"/>
      <c r="AR270" s="166"/>
      <c r="AS270" s="699" t="e">
        <f t="shared" si="824"/>
        <v>#DIV/0!</v>
      </c>
      <c r="AT270" s="166"/>
      <c r="AU270" s="699"/>
      <c r="AV270" s="626"/>
      <c r="AW270" s="699"/>
      <c r="AX270" s="166"/>
      <c r="AY270" s="699" t="e">
        <f t="shared" si="825"/>
        <v>#DIV/0!</v>
      </c>
      <c r="AZ270" s="626"/>
      <c r="BA270" s="699"/>
      <c r="BB270" s="19"/>
      <c r="BC270" s="626"/>
      <c r="BD270" s="19"/>
      <c r="BE270" s="626"/>
      <c r="BF270" s="626"/>
      <c r="BG270" s="626"/>
      <c r="BH270" s="626"/>
      <c r="BI270" s="19"/>
      <c r="BJ270" s="626"/>
      <c r="BK270" s="626"/>
      <c r="BL270" s="626"/>
      <c r="BM270" s="19"/>
      <c r="BN270" s="626"/>
      <c r="BO270" s="626"/>
      <c r="BP270" s="626"/>
      <c r="BQ270" s="626"/>
      <c r="BR270" s="626"/>
      <c r="BS270" s="19"/>
      <c r="BT270" s="626"/>
      <c r="BU270" s="626"/>
      <c r="BV270" s="435"/>
      <c r="BW270" s="522"/>
      <c r="BX270" s="435"/>
      <c r="BY270" s="435"/>
      <c r="BZ270" s="19"/>
      <c r="CE270" s="699" t="e">
        <f t="shared" si="828"/>
        <v>#DIV/0!</v>
      </c>
    </row>
    <row r="271" spans="1:12295" s="70" customFormat="1" ht="224.25" hidden="1" customHeight="1" x14ac:dyDescent="0.3">
      <c r="A271" s="370"/>
      <c r="B271" s="398" t="s">
        <v>8</v>
      </c>
      <c r="C271" s="397" t="s">
        <v>450</v>
      </c>
      <c r="D271" s="375">
        <f>E271</f>
        <v>0</v>
      </c>
      <c r="E271" s="375">
        <v>0</v>
      </c>
      <c r="F271" s="375"/>
      <c r="G271" s="375"/>
      <c r="H271" s="375"/>
      <c r="I271" s="375"/>
      <c r="J271" s="375">
        <f>K271</f>
        <v>0</v>
      </c>
      <c r="K271" s="168">
        <f>M271</f>
        <v>0</v>
      </c>
      <c r="L271" s="699" t="e">
        <f t="shared" si="822"/>
        <v>#DIV/0!</v>
      </c>
      <c r="M271" s="375"/>
      <c r="N271" s="421"/>
      <c r="O271" s="376"/>
      <c r="P271" s="421"/>
      <c r="Q271" s="376"/>
      <c r="R271" s="421"/>
      <c r="S271" s="376"/>
      <c r="T271" s="421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421"/>
      <c r="AE271" s="910"/>
      <c r="AF271" s="699" t="e">
        <f t="shared" si="823"/>
        <v>#DIV/0!</v>
      </c>
      <c r="AG271" s="375"/>
      <c r="AH271" s="699"/>
      <c r="AI271" s="376"/>
      <c r="AJ271" s="421"/>
      <c r="AK271" s="376"/>
      <c r="AL271" s="421"/>
      <c r="AM271" s="376"/>
      <c r="AN271" s="421"/>
      <c r="AO271" s="376"/>
      <c r="AP271" s="376"/>
      <c r="AQ271" s="421"/>
      <c r="AR271" s="168"/>
      <c r="AS271" s="699" t="e">
        <f t="shared" si="824"/>
        <v>#DIV/0!</v>
      </c>
      <c r="AT271" s="375"/>
      <c r="AU271" s="699"/>
      <c r="AV271" s="376"/>
      <c r="AW271" s="699"/>
      <c r="AX271" s="375"/>
      <c r="AY271" s="699" t="e">
        <f t="shared" si="825"/>
        <v>#DIV/0!</v>
      </c>
      <c r="AZ271" s="376"/>
      <c r="BA271" s="699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632"/>
      <c r="BV271" s="376"/>
      <c r="BW271" s="376"/>
      <c r="BX271" s="376"/>
      <c r="BY271" s="376"/>
      <c r="BZ271" s="370"/>
      <c r="CA271" s="376"/>
      <c r="CB271" s="376"/>
      <c r="CC271" s="376"/>
      <c r="CD271" s="376"/>
      <c r="CE271" s="699" t="e">
        <f t="shared" si="828"/>
        <v>#DIV/0!</v>
      </c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7"/>
      <c r="CP271" s="377"/>
      <c r="CQ271" s="377"/>
      <c r="CR271" s="377"/>
      <c r="CS271" s="377"/>
      <c r="CT271" s="376"/>
      <c r="CU271" s="376"/>
      <c r="CV271" s="377"/>
      <c r="CW271" s="377"/>
      <c r="CX271" s="376"/>
      <c r="CY271" s="376"/>
      <c r="CZ271" s="377"/>
      <c r="DA271" s="377"/>
      <c r="DB271" s="376"/>
      <c r="DC271" s="376"/>
      <c r="DD271" s="376"/>
      <c r="DE271" s="376"/>
      <c r="DF271" s="376"/>
      <c r="DG271" s="376"/>
      <c r="DH271" s="376"/>
      <c r="DI271" s="377"/>
      <c r="DJ271" s="377"/>
      <c r="DK271" s="376"/>
      <c r="DL271" s="376"/>
      <c r="DM271" s="377"/>
      <c r="DN271" s="377"/>
      <c r="DO271" s="376"/>
      <c r="DP271" s="376"/>
      <c r="DQ271" s="376"/>
      <c r="DR271" s="376"/>
      <c r="DS271" s="376"/>
      <c r="DT271" s="370"/>
      <c r="DU271" s="396"/>
      <c r="DV271" s="376"/>
      <c r="DW271" s="376"/>
      <c r="DX271" s="376"/>
      <c r="DY271" s="376"/>
      <c r="DZ271" s="376"/>
      <c r="EA271" s="376"/>
      <c r="EB271" s="376"/>
      <c r="EC271" s="375"/>
      <c r="ED271" s="375"/>
      <c r="EE271" s="375"/>
      <c r="EF271" s="375"/>
      <c r="EG271" s="375"/>
      <c r="EH271" s="375"/>
      <c r="EI271" s="375"/>
      <c r="EJ271" s="375"/>
      <c r="EK271" s="375"/>
      <c r="EL271" s="375"/>
      <c r="EM271" s="375"/>
      <c r="EN271" s="375"/>
      <c r="EO271" s="375"/>
      <c r="EP271" s="375"/>
      <c r="EQ271" s="375"/>
      <c r="ER271" s="375"/>
      <c r="ES271" s="375"/>
      <c r="ET271" s="375"/>
      <c r="EU271" s="375"/>
      <c r="EV271" s="375"/>
      <c r="EW271" s="375"/>
      <c r="EX271" s="375"/>
      <c r="EY271" s="375"/>
      <c r="EZ271" s="375"/>
      <c r="FA271" s="375"/>
      <c r="FB271" s="375"/>
      <c r="FC271" s="375"/>
      <c r="FD271" s="375"/>
      <c r="FE271" s="375"/>
      <c r="FF271" s="375"/>
      <c r="FG271" s="375"/>
      <c r="FH271" s="375"/>
      <c r="FI271" s="375"/>
      <c r="FJ271" s="375"/>
      <c r="FK271" s="375"/>
      <c r="FL271" s="375"/>
      <c r="FM271" s="375"/>
      <c r="FN271" s="375"/>
      <c r="FO271" s="375"/>
      <c r="FP271" s="375"/>
      <c r="FQ271" s="375"/>
      <c r="FR271" s="375"/>
      <c r="FS271" s="375"/>
      <c r="FT271" s="375"/>
      <c r="FU271" s="376"/>
      <c r="FV271" s="376"/>
      <c r="FW271" s="376"/>
      <c r="FX271" s="376"/>
      <c r="FY271" s="376"/>
      <c r="FZ271" s="376"/>
      <c r="GA271" s="376"/>
      <c r="GB271" s="376"/>
      <c r="GC271" s="376"/>
      <c r="GD271" s="376"/>
      <c r="GE271" s="376"/>
      <c r="GF271" s="376"/>
      <c r="GG271" s="376"/>
      <c r="GH271" s="376"/>
      <c r="GI271" s="376"/>
      <c r="GJ271" s="376"/>
      <c r="GK271" s="376"/>
      <c r="GL271" s="376"/>
      <c r="GM271" s="376"/>
      <c r="GN271" s="376"/>
      <c r="GO271" s="376"/>
      <c r="GP271" s="376"/>
      <c r="GQ271" s="376"/>
      <c r="GR271" s="376"/>
      <c r="GS271" s="377"/>
      <c r="GT271" s="377"/>
      <c r="GU271" s="377"/>
      <c r="GV271" s="377"/>
      <c r="GW271" s="377"/>
      <c r="GX271" s="376"/>
      <c r="GY271" s="376"/>
      <c r="GZ271" s="377"/>
      <c r="HA271" s="377"/>
      <c r="HB271" s="376"/>
      <c r="HC271" s="376"/>
      <c r="HD271" s="377"/>
      <c r="HE271" s="377"/>
      <c r="HF271" s="376"/>
      <c r="HG271" s="376"/>
      <c r="HH271" s="376"/>
      <c r="HI271" s="376"/>
      <c r="HJ271" s="376"/>
      <c r="HK271" s="376"/>
      <c r="HL271" s="376"/>
      <c r="HM271" s="377"/>
      <c r="HN271" s="377"/>
      <c r="HO271" s="376"/>
      <c r="HP271" s="376"/>
      <c r="HQ271" s="377"/>
      <c r="HR271" s="377"/>
      <c r="HS271" s="376"/>
      <c r="HT271" s="376"/>
      <c r="HU271" s="376"/>
      <c r="HV271" s="376"/>
      <c r="HW271" s="376"/>
      <c r="HX271" s="370"/>
      <c r="HY271" s="396"/>
      <c r="HZ271" s="376"/>
      <c r="IA271" s="376"/>
      <c r="IB271" s="376"/>
      <c r="IC271" s="376"/>
      <c r="ID271" s="376"/>
      <c r="IE271" s="376"/>
      <c r="IF271" s="376"/>
      <c r="IG271" s="375"/>
      <c r="IH271" s="375"/>
      <c r="II271" s="375"/>
      <c r="IJ271" s="375"/>
      <c r="IK271" s="375"/>
      <c r="IL271" s="375"/>
      <c r="IM271" s="375"/>
      <c r="IN271" s="375"/>
      <c r="IO271" s="375"/>
      <c r="IP271" s="375"/>
      <c r="IQ271" s="375"/>
      <c r="IR271" s="375"/>
      <c r="IS271" s="375"/>
      <c r="IT271" s="375"/>
      <c r="IU271" s="375"/>
      <c r="IV271" s="375"/>
      <c r="IW271" s="375"/>
      <c r="IX271" s="375"/>
      <c r="IY271" s="375"/>
      <c r="IZ271" s="375"/>
      <c r="JA271" s="375"/>
      <c r="JB271" s="375"/>
      <c r="JC271" s="375"/>
      <c r="JD271" s="375"/>
      <c r="JE271" s="375"/>
      <c r="JF271" s="375"/>
      <c r="JG271" s="375"/>
      <c r="JH271" s="375"/>
      <c r="JI271" s="375"/>
      <c r="JJ271" s="375"/>
      <c r="JK271" s="375"/>
      <c r="JL271" s="375"/>
      <c r="JM271" s="375"/>
      <c r="JN271" s="375"/>
      <c r="JO271" s="375"/>
      <c r="JP271" s="375"/>
      <c r="JQ271" s="375"/>
      <c r="JR271" s="375"/>
      <c r="JS271" s="375"/>
      <c r="JT271" s="375"/>
      <c r="JU271" s="375"/>
      <c r="JV271" s="375"/>
      <c r="JW271" s="375"/>
      <c r="JX271" s="375"/>
      <c r="JY271" s="376"/>
      <c r="JZ271" s="376"/>
      <c r="KA271" s="376"/>
      <c r="KB271" s="376"/>
      <c r="KC271" s="376"/>
      <c r="KD271" s="376"/>
      <c r="KE271" s="376"/>
      <c r="KF271" s="376"/>
      <c r="KG271" s="376"/>
      <c r="KH271" s="376"/>
      <c r="KI271" s="376"/>
      <c r="KJ271" s="376"/>
      <c r="KK271" s="376"/>
      <c r="KL271" s="376"/>
      <c r="KM271" s="376"/>
      <c r="KN271" s="376"/>
      <c r="KO271" s="376"/>
      <c r="KP271" s="376"/>
      <c r="KQ271" s="376"/>
      <c r="KR271" s="376"/>
      <c r="KS271" s="376"/>
      <c r="KT271" s="376"/>
      <c r="KU271" s="376"/>
      <c r="KV271" s="376"/>
      <c r="KW271" s="377"/>
      <c r="KX271" s="377"/>
      <c r="KY271" s="377"/>
      <c r="KZ271" s="377"/>
      <c r="LA271" s="377"/>
      <c r="LB271" s="376"/>
      <c r="LC271" s="376"/>
      <c r="LD271" s="377"/>
      <c r="LE271" s="377"/>
      <c r="LF271" s="376"/>
      <c r="LG271" s="376"/>
      <c r="LH271" s="377"/>
      <c r="LI271" s="377"/>
      <c r="LJ271" s="376"/>
      <c r="LK271" s="376"/>
      <c r="LL271" s="376"/>
      <c r="LM271" s="376"/>
      <c r="LN271" s="376"/>
      <c r="LO271" s="376"/>
      <c r="LP271" s="376"/>
      <c r="LQ271" s="377"/>
      <c r="LR271" s="377"/>
      <c r="LS271" s="376"/>
      <c r="LT271" s="376"/>
      <c r="LU271" s="377"/>
      <c r="LV271" s="377"/>
      <c r="LW271" s="376"/>
      <c r="LX271" s="376"/>
      <c r="LY271" s="376"/>
      <c r="LZ271" s="376"/>
      <c r="MA271" s="376"/>
      <c r="MB271" s="370"/>
      <c r="MC271" s="396"/>
      <c r="MD271" s="376"/>
      <c r="ME271" s="376"/>
      <c r="MF271" s="376"/>
      <c r="MG271" s="376"/>
      <c r="MH271" s="376"/>
      <c r="MI271" s="376"/>
      <c r="MJ271" s="376"/>
      <c r="MK271" s="375"/>
      <c r="ML271" s="375"/>
      <c r="MM271" s="375"/>
      <c r="MN271" s="375"/>
      <c r="MO271" s="375"/>
      <c r="MP271" s="375"/>
      <c r="MQ271" s="375"/>
      <c r="MR271" s="375"/>
      <c r="MS271" s="375"/>
      <c r="MT271" s="375"/>
      <c r="MU271" s="375"/>
      <c r="MV271" s="375"/>
      <c r="MW271" s="375"/>
      <c r="MX271" s="375"/>
      <c r="MY271" s="375"/>
      <c r="MZ271" s="375"/>
      <c r="NA271" s="375"/>
      <c r="NB271" s="375"/>
      <c r="NC271" s="375"/>
      <c r="ND271" s="375"/>
      <c r="NE271" s="375"/>
      <c r="NF271" s="375"/>
      <c r="NG271" s="375"/>
      <c r="NH271" s="375"/>
      <c r="NI271" s="375"/>
      <c r="NJ271" s="375"/>
      <c r="NK271" s="375"/>
      <c r="NL271" s="375"/>
      <c r="NM271" s="375"/>
      <c r="NN271" s="375"/>
      <c r="NO271" s="375"/>
      <c r="NP271" s="375"/>
      <c r="NQ271" s="375"/>
      <c r="NR271" s="375"/>
      <c r="NS271" s="375"/>
      <c r="NT271" s="375"/>
      <c r="NU271" s="375"/>
      <c r="NV271" s="375"/>
      <c r="NW271" s="375"/>
      <c r="NX271" s="375"/>
      <c r="NY271" s="375"/>
      <c r="NZ271" s="375"/>
      <c r="OA271" s="375"/>
      <c r="OB271" s="375"/>
      <c r="OC271" s="376"/>
      <c r="OD271" s="376"/>
      <c r="OE271" s="376"/>
      <c r="OF271" s="376"/>
      <c r="OG271" s="376"/>
      <c r="OH271" s="376"/>
      <c r="OI271" s="376"/>
      <c r="OJ271" s="376"/>
      <c r="OK271" s="376"/>
      <c r="OL271" s="376"/>
      <c r="OM271" s="376"/>
      <c r="ON271" s="376"/>
      <c r="OO271" s="376"/>
      <c r="OP271" s="376"/>
      <c r="OQ271" s="376"/>
      <c r="OR271" s="376"/>
      <c r="OS271" s="376"/>
      <c r="OT271" s="376"/>
      <c r="OU271" s="376"/>
      <c r="OV271" s="376"/>
      <c r="OW271" s="376"/>
      <c r="OX271" s="376"/>
      <c r="OY271" s="376"/>
      <c r="OZ271" s="376"/>
      <c r="PA271" s="377"/>
      <c r="PB271" s="377"/>
      <c r="PC271" s="377"/>
      <c r="PD271" s="377"/>
      <c r="PE271" s="377"/>
      <c r="PF271" s="376"/>
      <c r="PG271" s="376"/>
      <c r="PH271" s="377"/>
      <c r="PI271" s="377"/>
      <c r="PJ271" s="376"/>
      <c r="PK271" s="376"/>
      <c r="PL271" s="377"/>
      <c r="PM271" s="377"/>
      <c r="PN271" s="376"/>
      <c r="PO271" s="376"/>
      <c r="PP271" s="376"/>
      <c r="PQ271" s="376"/>
      <c r="PR271" s="376"/>
      <c r="PS271" s="376"/>
      <c r="PT271" s="376"/>
      <c r="PU271" s="377"/>
      <c r="PV271" s="377"/>
      <c r="PW271" s="376"/>
      <c r="PX271" s="376"/>
      <c r="PY271" s="377"/>
      <c r="PZ271" s="377"/>
      <c r="QA271" s="376"/>
      <c r="QB271" s="376"/>
      <c r="QC271" s="376"/>
      <c r="QD271" s="376"/>
      <c r="QE271" s="376"/>
      <c r="QF271" s="370"/>
      <c r="QG271" s="396"/>
      <c r="QH271" s="376"/>
      <c r="QI271" s="376"/>
      <c r="QJ271" s="376"/>
      <c r="QK271" s="376"/>
      <c r="QL271" s="376"/>
      <c r="QM271" s="376"/>
      <c r="QN271" s="376"/>
      <c r="QO271" s="375"/>
      <c r="QP271" s="375"/>
      <c r="QQ271" s="375"/>
      <c r="QR271" s="375"/>
      <c r="QS271" s="375"/>
      <c r="QT271" s="375"/>
      <c r="QU271" s="375"/>
      <c r="QV271" s="375"/>
      <c r="QW271" s="375"/>
      <c r="QX271" s="375"/>
      <c r="QY271" s="375"/>
      <c r="QZ271" s="375"/>
      <c r="RA271" s="375"/>
      <c r="RB271" s="375"/>
      <c r="RC271" s="375"/>
      <c r="RD271" s="375"/>
      <c r="RE271" s="375"/>
      <c r="RF271" s="375"/>
      <c r="RG271" s="375"/>
      <c r="RH271" s="375"/>
      <c r="RI271" s="375"/>
      <c r="RJ271" s="375"/>
      <c r="RK271" s="375"/>
      <c r="RL271" s="375"/>
      <c r="RM271" s="375"/>
      <c r="RN271" s="375"/>
      <c r="RO271" s="375"/>
      <c r="RP271" s="375"/>
      <c r="RQ271" s="375"/>
      <c r="RR271" s="375"/>
      <c r="RS271" s="375"/>
      <c r="RT271" s="375"/>
      <c r="RU271" s="375"/>
      <c r="RV271" s="375"/>
      <c r="RW271" s="375"/>
      <c r="RX271" s="375"/>
      <c r="RY271" s="375"/>
      <c r="RZ271" s="375"/>
      <c r="SA271" s="375"/>
      <c r="SB271" s="375"/>
      <c r="SC271" s="375"/>
      <c r="SD271" s="375"/>
      <c r="SE271" s="375"/>
      <c r="SF271" s="375"/>
      <c r="SG271" s="376"/>
      <c r="SH271" s="376"/>
      <c r="SI271" s="376"/>
      <c r="SJ271" s="376"/>
      <c r="SK271" s="376"/>
      <c r="SL271" s="376"/>
      <c r="SM271" s="376"/>
      <c r="SN271" s="376"/>
      <c r="SO271" s="376"/>
      <c r="SP271" s="376"/>
      <c r="SQ271" s="376"/>
      <c r="SR271" s="376"/>
      <c r="SS271" s="376"/>
      <c r="ST271" s="376"/>
      <c r="SU271" s="376"/>
      <c r="SV271" s="376"/>
      <c r="SW271" s="376"/>
      <c r="SX271" s="376"/>
      <c r="SY271" s="376"/>
      <c r="SZ271" s="376"/>
      <c r="TA271" s="376"/>
      <c r="TB271" s="376"/>
      <c r="TC271" s="376"/>
      <c r="TD271" s="376"/>
      <c r="TE271" s="377"/>
      <c r="TF271" s="377"/>
      <c r="TG271" s="377"/>
      <c r="TH271" s="377"/>
      <c r="TI271" s="377"/>
      <c r="TJ271" s="376"/>
      <c r="TK271" s="376"/>
      <c r="TL271" s="377"/>
      <c r="TM271" s="377"/>
      <c r="TN271" s="376"/>
      <c r="TO271" s="376"/>
      <c r="TP271" s="377"/>
      <c r="TQ271" s="377"/>
      <c r="TR271" s="376"/>
      <c r="TS271" s="376"/>
      <c r="TT271" s="376"/>
      <c r="TU271" s="376"/>
      <c r="TV271" s="376"/>
      <c r="TW271" s="376"/>
      <c r="TX271" s="376"/>
      <c r="TY271" s="377"/>
      <c r="TZ271" s="377"/>
      <c r="UA271" s="376"/>
      <c r="UB271" s="376"/>
      <c r="UC271" s="377"/>
      <c r="UD271" s="377"/>
      <c r="UE271" s="376"/>
      <c r="UF271" s="376"/>
      <c r="UG271" s="376"/>
      <c r="UH271" s="376"/>
      <c r="UI271" s="376"/>
      <c r="UJ271" s="370"/>
      <c r="UK271" s="396"/>
      <c r="UL271" s="376"/>
      <c r="UM271" s="376"/>
      <c r="UN271" s="376"/>
      <c r="UO271" s="376"/>
      <c r="UP271" s="376"/>
      <c r="UQ271" s="376"/>
      <c r="UR271" s="376"/>
      <c r="US271" s="375"/>
      <c r="UT271" s="375"/>
      <c r="UU271" s="375"/>
      <c r="UV271" s="375"/>
      <c r="UW271" s="375"/>
      <c r="UX271" s="375"/>
      <c r="UY271" s="375"/>
      <c r="UZ271" s="375"/>
      <c r="VA271" s="375"/>
      <c r="VB271" s="375"/>
      <c r="VC271" s="375"/>
      <c r="VD271" s="375"/>
      <c r="VE271" s="375"/>
      <c r="VF271" s="375"/>
      <c r="VG271" s="375"/>
      <c r="VH271" s="375"/>
      <c r="VI271" s="375"/>
      <c r="VJ271" s="375"/>
      <c r="VK271" s="375"/>
      <c r="VL271" s="375"/>
      <c r="VM271" s="375"/>
      <c r="VN271" s="375"/>
      <c r="VO271" s="375"/>
      <c r="VP271" s="375"/>
      <c r="VQ271" s="375"/>
      <c r="VR271" s="375"/>
      <c r="VS271" s="375"/>
      <c r="VT271" s="375"/>
      <c r="VU271" s="375"/>
      <c r="VV271" s="375"/>
      <c r="VW271" s="375"/>
      <c r="VX271" s="375"/>
      <c r="VY271" s="375"/>
      <c r="VZ271" s="375"/>
      <c r="WA271" s="375"/>
      <c r="WB271" s="375"/>
      <c r="WC271" s="375"/>
      <c r="WD271" s="375"/>
      <c r="WE271" s="375"/>
      <c r="WF271" s="375"/>
      <c r="WG271" s="375"/>
      <c r="WH271" s="375"/>
      <c r="WI271" s="375"/>
      <c r="WJ271" s="375"/>
      <c r="WK271" s="376"/>
      <c r="WL271" s="376"/>
      <c r="WM271" s="376"/>
      <c r="WN271" s="376"/>
      <c r="WO271" s="376"/>
      <c r="WP271" s="376"/>
      <c r="WQ271" s="376"/>
      <c r="WR271" s="376"/>
      <c r="WS271" s="376"/>
      <c r="WT271" s="376"/>
      <c r="WU271" s="376"/>
      <c r="WV271" s="376"/>
      <c r="WW271" s="376"/>
      <c r="WX271" s="376"/>
      <c r="WY271" s="376"/>
      <c r="WZ271" s="376"/>
      <c r="XA271" s="376"/>
      <c r="XB271" s="376"/>
      <c r="XC271" s="376"/>
      <c r="XD271" s="376"/>
      <c r="XE271" s="376"/>
      <c r="XF271" s="376"/>
      <c r="XG271" s="376"/>
      <c r="XH271" s="376"/>
      <c r="XI271" s="377"/>
      <c r="XJ271" s="377"/>
      <c r="XK271" s="377"/>
      <c r="XL271" s="377"/>
      <c r="XM271" s="377"/>
      <c r="XN271" s="376"/>
      <c r="XO271" s="376"/>
      <c r="XP271" s="377"/>
      <c r="XQ271" s="377"/>
      <c r="XR271" s="376"/>
      <c r="XS271" s="376"/>
      <c r="XT271" s="377"/>
      <c r="XU271" s="377"/>
      <c r="XV271" s="376"/>
      <c r="XW271" s="376"/>
      <c r="XX271" s="376"/>
      <c r="XY271" s="376"/>
      <c r="XZ271" s="376"/>
      <c r="YA271" s="376"/>
      <c r="YB271" s="376"/>
      <c r="YC271" s="377"/>
      <c r="YD271" s="377"/>
      <c r="YE271" s="376"/>
      <c r="YF271" s="376"/>
      <c r="YG271" s="377"/>
      <c r="YH271" s="377"/>
      <c r="YI271" s="376"/>
      <c r="YJ271" s="376"/>
      <c r="YK271" s="376"/>
      <c r="YL271" s="376"/>
      <c r="YM271" s="376"/>
      <c r="YN271" s="370"/>
      <c r="YO271" s="396"/>
      <c r="YP271" s="376"/>
      <c r="YQ271" s="376"/>
      <c r="YR271" s="376"/>
      <c r="YS271" s="376"/>
      <c r="YT271" s="376"/>
      <c r="YU271" s="376"/>
      <c r="YV271" s="376"/>
      <c r="YW271" s="375"/>
      <c r="YX271" s="375"/>
      <c r="YY271" s="375"/>
      <c r="YZ271" s="375"/>
      <c r="ZA271" s="375"/>
      <c r="ZB271" s="375"/>
      <c r="ZC271" s="375"/>
      <c r="ZD271" s="375"/>
      <c r="ZE271" s="375"/>
      <c r="ZF271" s="375"/>
      <c r="ZG271" s="375"/>
      <c r="ZH271" s="375"/>
      <c r="ZI271" s="375"/>
      <c r="ZJ271" s="375"/>
      <c r="ZK271" s="375"/>
      <c r="ZL271" s="375"/>
      <c r="ZM271" s="375"/>
      <c r="ZN271" s="375"/>
      <c r="ZO271" s="375"/>
      <c r="ZP271" s="375"/>
      <c r="ZQ271" s="375"/>
      <c r="ZR271" s="375"/>
      <c r="ZS271" s="375"/>
      <c r="ZT271" s="375"/>
      <c r="ZU271" s="375"/>
      <c r="ZV271" s="375"/>
      <c r="ZW271" s="375"/>
      <c r="ZX271" s="375"/>
      <c r="ZY271" s="375"/>
      <c r="ZZ271" s="375"/>
      <c r="AAA271" s="375"/>
      <c r="AAB271" s="375"/>
      <c r="AAC271" s="375"/>
      <c r="AAD271" s="375"/>
      <c r="AAE271" s="375"/>
      <c r="AAF271" s="375"/>
      <c r="AAG271" s="375"/>
      <c r="AAH271" s="375"/>
      <c r="AAI271" s="375"/>
      <c r="AAJ271" s="375"/>
      <c r="AAK271" s="375"/>
      <c r="AAL271" s="375"/>
      <c r="AAM271" s="375"/>
      <c r="AAN271" s="375"/>
      <c r="AAO271" s="376"/>
      <c r="AAP271" s="376"/>
      <c r="AAQ271" s="376"/>
      <c r="AAR271" s="376"/>
      <c r="AAS271" s="376"/>
      <c r="AAT271" s="376"/>
      <c r="AAU271" s="376"/>
      <c r="AAV271" s="376"/>
      <c r="AAW271" s="376"/>
      <c r="AAX271" s="376"/>
      <c r="AAY271" s="376"/>
      <c r="AAZ271" s="376"/>
      <c r="ABA271" s="376"/>
      <c r="ABB271" s="376"/>
      <c r="ABC271" s="376"/>
      <c r="ABD271" s="376"/>
      <c r="ABE271" s="376"/>
      <c r="ABF271" s="376"/>
      <c r="ABG271" s="376"/>
      <c r="ABH271" s="376"/>
      <c r="ABI271" s="376"/>
      <c r="ABJ271" s="376"/>
      <c r="ABK271" s="376"/>
      <c r="ABL271" s="376"/>
      <c r="ABM271" s="377"/>
      <c r="ABN271" s="377"/>
      <c r="ABO271" s="377"/>
      <c r="ABP271" s="377"/>
      <c r="ABQ271" s="377"/>
      <c r="ABR271" s="376"/>
      <c r="ABS271" s="376"/>
      <c r="ABT271" s="377"/>
      <c r="ABU271" s="377"/>
      <c r="ABV271" s="376"/>
      <c r="ABW271" s="376"/>
      <c r="ABX271" s="377"/>
      <c r="ABY271" s="377"/>
      <c r="ABZ271" s="376"/>
      <c r="ACA271" s="376"/>
      <c r="ACB271" s="376"/>
      <c r="ACC271" s="376"/>
      <c r="ACD271" s="376"/>
      <c r="ACE271" s="376"/>
      <c r="ACF271" s="376"/>
      <c r="ACG271" s="377"/>
      <c r="ACH271" s="377"/>
      <c r="ACI271" s="376"/>
      <c r="ACJ271" s="376"/>
      <c r="ACK271" s="377"/>
      <c r="ACL271" s="377"/>
      <c r="ACM271" s="376"/>
      <c r="ACN271" s="376"/>
      <c r="ACO271" s="376"/>
      <c r="ACP271" s="376"/>
      <c r="ACQ271" s="376"/>
      <c r="ACR271" s="370"/>
      <c r="ACS271" s="396"/>
      <c r="ACT271" s="376"/>
      <c r="ACU271" s="376"/>
      <c r="ACV271" s="376"/>
      <c r="ACW271" s="376"/>
      <c r="ACX271" s="376"/>
      <c r="ACY271" s="376"/>
      <c r="ACZ271" s="376"/>
      <c r="ADA271" s="375"/>
      <c r="ADB271" s="375"/>
      <c r="ADC271" s="375"/>
      <c r="ADD271" s="375"/>
      <c r="ADE271" s="375"/>
      <c r="ADF271" s="375"/>
      <c r="ADG271" s="375"/>
      <c r="ADH271" s="375"/>
      <c r="ADI271" s="375"/>
      <c r="ADJ271" s="375"/>
      <c r="ADK271" s="375"/>
      <c r="ADL271" s="375"/>
      <c r="ADM271" s="375"/>
      <c r="ADN271" s="375"/>
      <c r="ADO271" s="375"/>
      <c r="ADP271" s="375"/>
      <c r="ADQ271" s="375"/>
      <c r="ADR271" s="375"/>
      <c r="ADS271" s="375"/>
      <c r="ADT271" s="375"/>
      <c r="ADU271" s="375"/>
      <c r="ADV271" s="375"/>
      <c r="ADW271" s="375"/>
      <c r="ADX271" s="375"/>
      <c r="ADY271" s="375"/>
      <c r="ADZ271" s="375"/>
      <c r="AEA271" s="375"/>
      <c r="AEB271" s="375"/>
      <c r="AEC271" s="375"/>
      <c r="AED271" s="375"/>
      <c r="AEE271" s="375"/>
      <c r="AEF271" s="375"/>
      <c r="AEG271" s="375"/>
      <c r="AEH271" s="375"/>
      <c r="AEI271" s="375"/>
      <c r="AEJ271" s="375"/>
      <c r="AEK271" s="375"/>
      <c r="AEL271" s="375"/>
      <c r="AEM271" s="375"/>
      <c r="AEN271" s="375"/>
      <c r="AEO271" s="375"/>
      <c r="AEP271" s="375"/>
      <c r="AEQ271" s="375"/>
      <c r="AER271" s="375"/>
      <c r="AES271" s="376"/>
      <c r="AET271" s="376"/>
      <c r="AEU271" s="376"/>
      <c r="AEV271" s="376"/>
      <c r="AEW271" s="376"/>
      <c r="AEX271" s="376"/>
      <c r="AEY271" s="376"/>
      <c r="AEZ271" s="376"/>
      <c r="AFA271" s="376"/>
      <c r="AFB271" s="376"/>
      <c r="AFC271" s="376"/>
      <c r="AFD271" s="376"/>
      <c r="AFE271" s="376"/>
      <c r="AFF271" s="376"/>
      <c r="AFG271" s="376"/>
      <c r="AFH271" s="376"/>
      <c r="AFI271" s="376"/>
      <c r="AFJ271" s="376"/>
      <c r="AFK271" s="376"/>
      <c r="AFL271" s="376"/>
      <c r="AFM271" s="376"/>
      <c r="AFN271" s="376"/>
      <c r="AFO271" s="376"/>
      <c r="AFP271" s="376"/>
      <c r="AFQ271" s="377"/>
      <c r="AFR271" s="377"/>
      <c r="AFS271" s="377"/>
      <c r="AFT271" s="377"/>
      <c r="AFU271" s="377"/>
      <c r="AFV271" s="376"/>
      <c r="AFW271" s="376"/>
      <c r="AFX271" s="377"/>
      <c r="AFY271" s="377"/>
      <c r="AFZ271" s="376"/>
      <c r="AGA271" s="376"/>
      <c r="AGB271" s="377"/>
      <c r="AGC271" s="377"/>
      <c r="AGD271" s="376"/>
      <c r="AGE271" s="376"/>
      <c r="AGF271" s="376"/>
      <c r="AGG271" s="376"/>
      <c r="AGH271" s="376"/>
      <c r="AGI271" s="376"/>
      <c r="AGJ271" s="376"/>
      <c r="AGK271" s="377"/>
      <c r="AGL271" s="377"/>
      <c r="AGM271" s="376"/>
      <c r="AGN271" s="376"/>
      <c r="AGO271" s="377"/>
      <c r="AGP271" s="377"/>
      <c r="AGQ271" s="376"/>
      <c r="AGR271" s="376"/>
      <c r="AGS271" s="376"/>
      <c r="AGT271" s="376"/>
      <c r="AGU271" s="376"/>
      <c r="AGV271" s="370"/>
      <c r="AGW271" s="396"/>
      <c r="AGX271" s="376"/>
      <c r="AGY271" s="376"/>
      <c r="AGZ271" s="376"/>
      <c r="AHA271" s="376"/>
      <c r="AHB271" s="376"/>
      <c r="AHC271" s="376"/>
      <c r="AHD271" s="376"/>
      <c r="AHE271" s="375"/>
      <c r="AHF271" s="375"/>
      <c r="AHG271" s="375"/>
      <c r="AHH271" s="375"/>
      <c r="AHI271" s="375"/>
      <c r="AHJ271" s="375"/>
      <c r="AHK271" s="375"/>
      <c r="AHL271" s="375"/>
      <c r="AHM271" s="375"/>
      <c r="AHN271" s="375"/>
      <c r="AHO271" s="375"/>
      <c r="AHP271" s="375"/>
      <c r="AHQ271" s="375"/>
      <c r="AHR271" s="375"/>
      <c r="AHS271" s="375"/>
      <c r="AHT271" s="375"/>
      <c r="AHU271" s="375"/>
      <c r="AHV271" s="375"/>
      <c r="AHW271" s="375"/>
      <c r="AHX271" s="375"/>
      <c r="AHY271" s="375"/>
      <c r="AHZ271" s="375"/>
      <c r="AIA271" s="375"/>
      <c r="AIB271" s="375"/>
      <c r="AIC271" s="375"/>
      <c r="AID271" s="375"/>
      <c r="AIE271" s="375"/>
      <c r="AIF271" s="375"/>
      <c r="AIG271" s="375"/>
      <c r="AIH271" s="375"/>
      <c r="AII271" s="375"/>
      <c r="AIJ271" s="375"/>
      <c r="AIK271" s="375"/>
      <c r="AIL271" s="375"/>
      <c r="AIM271" s="375"/>
      <c r="AIN271" s="375"/>
      <c r="AIO271" s="375"/>
      <c r="AIP271" s="375"/>
      <c r="AIQ271" s="375"/>
      <c r="AIR271" s="375"/>
      <c r="AIS271" s="375"/>
      <c r="AIT271" s="375"/>
      <c r="AIU271" s="375"/>
      <c r="AIV271" s="375"/>
      <c r="AIW271" s="376"/>
      <c r="AIX271" s="376"/>
      <c r="AIY271" s="376"/>
      <c r="AIZ271" s="376"/>
      <c r="AJA271" s="376"/>
      <c r="AJB271" s="376"/>
      <c r="AJC271" s="376"/>
      <c r="AJD271" s="376"/>
      <c r="AJE271" s="376"/>
      <c r="AJF271" s="376"/>
      <c r="AJG271" s="376"/>
      <c r="AJH271" s="376"/>
      <c r="AJI271" s="376"/>
      <c r="AJJ271" s="376"/>
      <c r="AJK271" s="376"/>
      <c r="AJL271" s="376"/>
      <c r="AJM271" s="376"/>
      <c r="AJN271" s="376"/>
      <c r="AJO271" s="376"/>
      <c r="AJP271" s="376"/>
      <c r="AJQ271" s="376"/>
      <c r="AJR271" s="376"/>
      <c r="AJS271" s="376"/>
      <c r="AJT271" s="376"/>
      <c r="AJU271" s="377"/>
      <c r="AJV271" s="377"/>
      <c r="AJW271" s="377"/>
      <c r="AJX271" s="377"/>
      <c r="AJY271" s="377"/>
      <c r="AJZ271" s="376"/>
      <c r="AKA271" s="376"/>
      <c r="AKB271" s="377"/>
      <c r="AKC271" s="377"/>
      <c r="AKD271" s="376"/>
      <c r="AKE271" s="376"/>
      <c r="AKF271" s="377"/>
      <c r="AKG271" s="377"/>
      <c r="AKH271" s="376"/>
      <c r="AKI271" s="376"/>
      <c r="AKJ271" s="376"/>
      <c r="AKK271" s="376"/>
      <c r="AKL271" s="376"/>
      <c r="AKM271" s="376"/>
      <c r="AKN271" s="376"/>
      <c r="AKO271" s="377"/>
      <c r="AKP271" s="377"/>
      <c r="AKQ271" s="376"/>
      <c r="AKR271" s="376"/>
      <c r="AKS271" s="377"/>
      <c r="AKT271" s="377"/>
      <c r="AKU271" s="376"/>
      <c r="AKV271" s="376"/>
      <c r="AKW271" s="376"/>
      <c r="AKX271" s="376"/>
      <c r="AKY271" s="376"/>
      <c r="AKZ271" s="370"/>
      <c r="ALA271" s="396"/>
      <c r="ALB271" s="376"/>
      <c r="ALC271" s="376"/>
      <c r="ALD271" s="376"/>
      <c r="ALE271" s="376"/>
      <c r="ALF271" s="376"/>
      <c r="ALG271" s="376"/>
      <c r="ALH271" s="376"/>
      <c r="ALI271" s="375"/>
      <c r="ALJ271" s="375"/>
      <c r="ALK271" s="375"/>
      <c r="ALL271" s="375"/>
      <c r="ALM271" s="375"/>
      <c r="ALN271" s="375"/>
      <c r="ALO271" s="375"/>
      <c r="ALP271" s="375"/>
      <c r="ALQ271" s="375"/>
      <c r="ALR271" s="375"/>
      <c r="ALS271" s="375"/>
      <c r="ALT271" s="375"/>
      <c r="ALU271" s="375"/>
      <c r="ALV271" s="375"/>
      <c r="ALW271" s="375"/>
      <c r="ALX271" s="375"/>
      <c r="ALY271" s="375"/>
      <c r="ALZ271" s="375"/>
      <c r="AMA271" s="375"/>
      <c r="AMB271" s="375"/>
      <c r="AMC271" s="375"/>
      <c r="AMD271" s="375"/>
      <c r="AME271" s="375"/>
      <c r="AMF271" s="375"/>
      <c r="AMG271" s="375"/>
      <c r="AMH271" s="375"/>
      <c r="AMI271" s="375"/>
      <c r="AMJ271" s="375"/>
      <c r="AMK271" s="375"/>
      <c r="AML271" s="375"/>
      <c r="AMM271" s="375"/>
      <c r="AMN271" s="375"/>
      <c r="AMO271" s="375"/>
      <c r="AMP271" s="375"/>
      <c r="AMQ271" s="375"/>
      <c r="AMR271" s="375"/>
      <c r="AMS271" s="375"/>
      <c r="AMT271" s="375"/>
      <c r="AMU271" s="375"/>
      <c r="AMV271" s="375"/>
      <c r="AMW271" s="375"/>
      <c r="AMX271" s="375"/>
      <c r="AMY271" s="375"/>
      <c r="AMZ271" s="375"/>
      <c r="ANA271" s="376"/>
      <c r="ANB271" s="376"/>
      <c r="ANC271" s="376"/>
      <c r="AND271" s="376"/>
      <c r="ANE271" s="376"/>
      <c r="ANF271" s="376"/>
      <c r="ANG271" s="376"/>
      <c r="ANH271" s="376"/>
      <c r="ANI271" s="376"/>
      <c r="ANJ271" s="376"/>
      <c r="ANK271" s="376"/>
      <c r="ANL271" s="376"/>
      <c r="ANM271" s="376"/>
      <c r="ANN271" s="376"/>
      <c r="ANO271" s="376"/>
      <c r="ANP271" s="376"/>
      <c r="ANQ271" s="376"/>
      <c r="ANR271" s="376"/>
      <c r="ANS271" s="376"/>
      <c r="ANT271" s="376"/>
      <c r="ANU271" s="376"/>
      <c r="ANV271" s="376"/>
      <c r="ANW271" s="376"/>
      <c r="ANX271" s="376"/>
      <c r="ANY271" s="377"/>
      <c r="ANZ271" s="377"/>
      <c r="AOA271" s="377"/>
      <c r="AOB271" s="377"/>
      <c r="AOC271" s="377"/>
      <c r="AOD271" s="376"/>
      <c r="AOE271" s="376"/>
      <c r="AOF271" s="377"/>
      <c r="AOG271" s="377"/>
      <c r="AOH271" s="376"/>
      <c r="AOI271" s="376"/>
      <c r="AOJ271" s="377"/>
      <c r="AOK271" s="377"/>
      <c r="AOL271" s="376"/>
      <c r="AOM271" s="376"/>
      <c r="AON271" s="376"/>
      <c r="AOO271" s="376"/>
      <c r="AOP271" s="376"/>
      <c r="AOQ271" s="376"/>
      <c r="AOR271" s="376"/>
      <c r="AOS271" s="377"/>
      <c r="AOT271" s="377"/>
      <c r="AOU271" s="376"/>
      <c r="AOV271" s="376"/>
      <c r="AOW271" s="377"/>
      <c r="AOX271" s="377"/>
      <c r="AOY271" s="376"/>
      <c r="AOZ271" s="376"/>
      <c r="APA271" s="376"/>
      <c r="APB271" s="376"/>
      <c r="APC271" s="376"/>
      <c r="APD271" s="370"/>
      <c r="APE271" s="396"/>
      <c r="APF271" s="376"/>
      <c r="APG271" s="376"/>
      <c r="APH271" s="376"/>
      <c r="API271" s="376"/>
      <c r="APJ271" s="376"/>
      <c r="APK271" s="376"/>
      <c r="APL271" s="376"/>
      <c r="APM271" s="375"/>
      <c r="APN271" s="375"/>
      <c r="APO271" s="375"/>
      <c r="APP271" s="375"/>
      <c r="APQ271" s="375"/>
      <c r="APR271" s="375"/>
      <c r="APS271" s="375"/>
      <c r="APT271" s="375"/>
      <c r="APU271" s="375"/>
      <c r="APV271" s="375"/>
      <c r="APW271" s="375"/>
      <c r="APX271" s="375"/>
      <c r="APY271" s="375"/>
      <c r="APZ271" s="375"/>
      <c r="AQA271" s="375"/>
      <c r="AQB271" s="375"/>
      <c r="AQC271" s="375"/>
      <c r="AQD271" s="375"/>
      <c r="AQE271" s="375"/>
      <c r="AQF271" s="375"/>
      <c r="AQG271" s="375"/>
      <c r="AQH271" s="375"/>
      <c r="AQI271" s="375"/>
      <c r="AQJ271" s="375"/>
      <c r="AQK271" s="375"/>
      <c r="AQL271" s="375"/>
      <c r="AQM271" s="375"/>
      <c r="AQN271" s="375"/>
      <c r="AQO271" s="375"/>
      <c r="AQP271" s="375"/>
      <c r="AQQ271" s="375"/>
      <c r="AQR271" s="375"/>
      <c r="AQS271" s="375"/>
      <c r="AQT271" s="375"/>
      <c r="AQU271" s="375"/>
      <c r="AQV271" s="375"/>
      <c r="AQW271" s="375"/>
      <c r="AQX271" s="375"/>
      <c r="AQY271" s="375"/>
      <c r="AQZ271" s="375"/>
      <c r="ARA271" s="375"/>
      <c r="ARB271" s="375"/>
      <c r="ARC271" s="375"/>
      <c r="ARD271" s="375"/>
      <c r="ARE271" s="376"/>
      <c r="ARF271" s="376"/>
      <c r="ARG271" s="376"/>
      <c r="ARH271" s="376"/>
      <c r="ARI271" s="376"/>
      <c r="ARJ271" s="376"/>
      <c r="ARK271" s="376"/>
      <c r="ARL271" s="376"/>
      <c r="ARM271" s="376"/>
      <c r="ARN271" s="376"/>
      <c r="ARO271" s="376"/>
      <c r="ARP271" s="376"/>
      <c r="ARQ271" s="376"/>
      <c r="ARR271" s="376"/>
      <c r="ARS271" s="376"/>
      <c r="ART271" s="376"/>
      <c r="ARU271" s="376"/>
      <c r="ARV271" s="376"/>
      <c r="ARW271" s="376"/>
      <c r="ARX271" s="376"/>
      <c r="ARY271" s="376"/>
      <c r="ARZ271" s="376"/>
      <c r="ASA271" s="376"/>
      <c r="ASB271" s="376"/>
      <c r="ASC271" s="377"/>
      <c r="ASD271" s="377"/>
      <c r="ASE271" s="377"/>
      <c r="ASF271" s="377"/>
      <c r="ASG271" s="377"/>
      <c r="ASH271" s="376"/>
      <c r="ASI271" s="376"/>
      <c r="ASJ271" s="377"/>
      <c r="ASK271" s="377"/>
      <c r="ASL271" s="376"/>
      <c r="ASM271" s="376"/>
      <c r="ASN271" s="377"/>
      <c r="ASO271" s="377"/>
      <c r="ASP271" s="376"/>
      <c r="ASQ271" s="376"/>
      <c r="ASR271" s="376"/>
      <c r="ASS271" s="376"/>
      <c r="AST271" s="376"/>
      <c r="ASU271" s="376"/>
      <c r="ASV271" s="376"/>
      <c r="ASW271" s="377"/>
      <c r="ASX271" s="377"/>
      <c r="ASY271" s="376"/>
      <c r="ASZ271" s="376"/>
      <c r="ATA271" s="377"/>
      <c r="ATB271" s="377"/>
      <c r="ATC271" s="376"/>
      <c r="ATD271" s="376"/>
      <c r="ATE271" s="376"/>
      <c r="ATF271" s="376"/>
      <c r="ATG271" s="376"/>
      <c r="ATH271" s="370"/>
      <c r="ATI271" s="396"/>
      <c r="ATJ271" s="376"/>
      <c r="ATK271" s="376"/>
      <c r="ATL271" s="376"/>
      <c r="ATM271" s="376"/>
      <c r="ATN271" s="376"/>
      <c r="ATO271" s="376"/>
      <c r="ATP271" s="376"/>
      <c r="ATQ271" s="375"/>
      <c r="ATR271" s="375"/>
      <c r="ATS271" s="375"/>
      <c r="ATT271" s="375"/>
      <c r="ATU271" s="375"/>
      <c r="ATV271" s="375"/>
      <c r="ATW271" s="375"/>
      <c r="ATX271" s="375"/>
      <c r="ATY271" s="375"/>
      <c r="ATZ271" s="375"/>
      <c r="AUA271" s="375"/>
      <c r="AUB271" s="375"/>
      <c r="AUC271" s="375"/>
      <c r="AUD271" s="375"/>
      <c r="AUE271" s="375"/>
      <c r="AUF271" s="375"/>
      <c r="AUG271" s="375"/>
      <c r="AUH271" s="375"/>
      <c r="AUI271" s="375"/>
      <c r="AUJ271" s="375"/>
      <c r="AUK271" s="375"/>
      <c r="AUL271" s="375"/>
      <c r="AUM271" s="375"/>
      <c r="AUN271" s="375"/>
      <c r="AUO271" s="375"/>
      <c r="AUP271" s="375"/>
      <c r="AUQ271" s="375"/>
      <c r="AUR271" s="375"/>
      <c r="AUS271" s="375"/>
      <c r="AUT271" s="375"/>
      <c r="AUU271" s="375"/>
      <c r="AUV271" s="375"/>
      <c r="AUW271" s="375"/>
      <c r="AUX271" s="375"/>
      <c r="AUY271" s="375"/>
      <c r="AUZ271" s="375"/>
      <c r="AVA271" s="375"/>
      <c r="AVB271" s="375"/>
      <c r="AVC271" s="375"/>
      <c r="AVD271" s="375"/>
      <c r="AVE271" s="375"/>
      <c r="AVF271" s="375"/>
      <c r="AVG271" s="375"/>
      <c r="AVH271" s="375"/>
      <c r="AVI271" s="376"/>
      <c r="AVJ271" s="376"/>
      <c r="AVK271" s="376"/>
      <c r="AVL271" s="376"/>
      <c r="AVM271" s="376"/>
      <c r="AVN271" s="376"/>
      <c r="AVO271" s="376"/>
      <c r="AVP271" s="376"/>
      <c r="AVQ271" s="376"/>
      <c r="AVR271" s="376"/>
      <c r="AVS271" s="376"/>
      <c r="AVT271" s="376"/>
      <c r="AVU271" s="376"/>
      <c r="AVV271" s="376"/>
      <c r="AVW271" s="376"/>
      <c r="AVX271" s="376"/>
      <c r="AVY271" s="376"/>
      <c r="AVZ271" s="376"/>
      <c r="AWA271" s="376"/>
      <c r="AWB271" s="376"/>
      <c r="AWC271" s="376"/>
      <c r="AWD271" s="376"/>
      <c r="AWE271" s="376"/>
      <c r="AWF271" s="376"/>
      <c r="AWG271" s="377"/>
      <c r="AWH271" s="377"/>
      <c r="AWI271" s="377"/>
      <c r="AWJ271" s="377"/>
      <c r="AWK271" s="377"/>
      <c r="AWL271" s="376"/>
      <c r="AWM271" s="376"/>
      <c r="AWN271" s="377"/>
      <c r="AWO271" s="377"/>
      <c r="AWP271" s="376"/>
      <c r="AWQ271" s="376"/>
      <c r="AWR271" s="377"/>
      <c r="AWS271" s="377"/>
      <c r="AWT271" s="376"/>
      <c r="AWU271" s="376"/>
      <c r="AWV271" s="376"/>
      <c r="AWW271" s="376"/>
      <c r="AWX271" s="376"/>
      <c r="AWY271" s="376"/>
      <c r="AWZ271" s="376"/>
      <c r="AXA271" s="377"/>
      <c r="AXB271" s="377"/>
      <c r="AXC271" s="376"/>
      <c r="AXD271" s="376"/>
      <c r="AXE271" s="377"/>
      <c r="AXF271" s="377"/>
      <c r="AXG271" s="376"/>
      <c r="AXH271" s="376"/>
      <c r="AXI271" s="376"/>
      <c r="AXJ271" s="376"/>
      <c r="AXK271" s="376"/>
      <c r="AXL271" s="370"/>
      <c r="AXM271" s="396"/>
      <c r="AXN271" s="376"/>
      <c r="AXO271" s="376"/>
      <c r="AXP271" s="376"/>
      <c r="AXQ271" s="376"/>
      <c r="AXR271" s="376"/>
      <c r="AXS271" s="376"/>
      <c r="AXT271" s="376"/>
      <c r="AXU271" s="375"/>
      <c r="AXV271" s="375"/>
      <c r="AXW271" s="375"/>
      <c r="AXX271" s="375"/>
      <c r="AXY271" s="375"/>
      <c r="AXZ271" s="375"/>
      <c r="AYA271" s="375"/>
      <c r="AYB271" s="375"/>
      <c r="AYC271" s="375"/>
      <c r="AYD271" s="375"/>
      <c r="AYE271" s="375"/>
      <c r="AYF271" s="375"/>
      <c r="AYG271" s="375"/>
      <c r="AYH271" s="375"/>
      <c r="AYI271" s="375"/>
      <c r="AYJ271" s="375"/>
      <c r="AYK271" s="375"/>
      <c r="AYL271" s="375"/>
      <c r="AYM271" s="375"/>
      <c r="AYN271" s="375"/>
      <c r="AYO271" s="375"/>
      <c r="AYP271" s="375"/>
      <c r="AYQ271" s="375"/>
      <c r="AYR271" s="375"/>
      <c r="AYS271" s="375"/>
      <c r="AYT271" s="375"/>
      <c r="AYU271" s="375"/>
      <c r="AYV271" s="375"/>
      <c r="AYW271" s="375"/>
      <c r="AYX271" s="375"/>
      <c r="AYY271" s="375"/>
      <c r="AYZ271" s="375"/>
      <c r="AZA271" s="375"/>
      <c r="AZB271" s="375"/>
      <c r="AZC271" s="375"/>
      <c r="AZD271" s="375"/>
      <c r="AZE271" s="375"/>
      <c r="AZF271" s="375"/>
      <c r="AZG271" s="375"/>
      <c r="AZH271" s="375"/>
      <c r="AZI271" s="375"/>
      <c r="AZJ271" s="375"/>
      <c r="AZK271" s="375"/>
      <c r="AZL271" s="375"/>
      <c r="AZM271" s="376"/>
      <c r="AZN271" s="376"/>
      <c r="AZO271" s="376"/>
      <c r="AZP271" s="376"/>
      <c r="AZQ271" s="376"/>
      <c r="AZR271" s="376"/>
      <c r="AZS271" s="376"/>
      <c r="AZT271" s="376"/>
      <c r="AZU271" s="376"/>
      <c r="AZV271" s="376"/>
      <c r="AZW271" s="376"/>
      <c r="AZX271" s="376"/>
      <c r="AZY271" s="376"/>
      <c r="AZZ271" s="376"/>
      <c r="BAA271" s="376"/>
      <c r="BAB271" s="376"/>
      <c r="BAC271" s="376"/>
      <c r="BAD271" s="376"/>
      <c r="BAE271" s="376"/>
      <c r="BAF271" s="376"/>
      <c r="BAG271" s="376"/>
      <c r="BAH271" s="376"/>
      <c r="BAI271" s="376"/>
      <c r="BAJ271" s="376"/>
      <c r="BAK271" s="377"/>
      <c r="BAL271" s="377"/>
      <c r="BAM271" s="377"/>
      <c r="BAN271" s="377"/>
      <c r="BAO271" s="377"/>
      <c r="BAP271" s="376"/>
      <c r="BAQ271" s="376"/>
      <c r="BAR271" s="377"/>
      <c r="BAS271" s="377"/>
      <c r="BAT271" s="376"/>
      <c r="BAU271" s="376"/>
      <c r="BAV271" s="377"/>
      <c r="BAW271" s="377"/>
      <c r="BAX271" s="376"/>
      <c r="BAY271" s="376"/>
      <c r="BAZ271" s="376"/>
      <c r="BBA271" s="376"/>
      <c r="BBB271" s="376"/>
      <c r="BBC271" s="376"/>
      <c r="BBD271" s="376"/>
      <c r="BBE271" s="377"/>
      <c r="BBF271" s="377"/>
      <c r="BBG271" s="376"/>
      <c r="BBH271" s="376"/>
      <c r="BBI271" s="377"/>
      <c r="BBJ271" s="377"/>
      <c r="BBK271" s="376"/>
      <c r="BBL271" s="376"/>
      <c r="BBM271" s="376"/>
      <c r="BBN271" s="376"/>
      <c r="BBO271" s="376"/>
      <c r="BBP271" s="370"/>
      <c r="BBQ271" s="396"/>
      <c r="BBR271" s="376"/>
      <c r="BBS271" s="376"/>
      <c r="BBT271" s="376"/>
      <c r="BBU271" s="376"/>
      <c r="BBV271" s="376"/>
      <c r="BBW271" s="376"/>
      <c r="BBX271" s="376"/>
      <c r="BBY271" s="375"/>
      <c r="BBZ271" s="375"/>
      <c r="BCA271" s="375"/>
      <c r="BCB271" s="375"/>
      <c r="BCC271" s="375"/>
      <c r="BCD271" s="375"/>
      <c r="BCE271" s="375"/>
      <c r="BCF271" s="375"/>
      <c r="BCG271" s="375"/>
      <c r="BCH271" s="375"/>
      <c r="BCI271" s="375"/>
      <c r="BCJ271" s="375"/>
      <c r="BCK271" s="375"/>
      <c r="BCL271" s="375"/>
      <c r="BCM271" s="375"/>
      <c r="BCN271" s="375"/>
      <c r="BCO271" s="375"/>
      <c r="BCP271" s="375"/>
      <c r="BCQ271" s="375"/>
      <c r="BCR271" s="375"/>
      <c r="BCS271" s="375"/>
      <c r="BCT271" s="375"/>
      <c r="BCU271" s="375"/>
      <c r="BCV271" s="375"/>
      <c r="BCW271" s="375"/>
      <c r="BCX271" s="375"/>
      <c r="BCY271" s="375"/>
      <c r="BCZ271" s="375"/>
      <c r="BDA271" s="375"/>
      <c r="BDB271" s="375"/>
      <c r="BDC271" s="375"/>
      <c r="BDD271" s="375"/>
      <c r="BDE271" s="375"/>
      <c r="BDF271" s="375"/>
      <c r="BDG271" s="375"/>
      <c r="BDH271" s="375"/>
      <c r="BDI271" s="375"/>
      <c r="BDJ271" s="375"/>
      <c r="BDK271" s="375"/>
      <c r="BDL271" s="375"/>
      <c r="BDM271" s="375"/>
      <c r="BDN271" s="375"/>
      <c r="BDO271" s="375"/>
      <c r="BDP271" s="375"/>
      <c r="BDQ271" s="376"/>
      <c r="BDR271" s="376"/>
      <c r="BDS271" s="376"/>
      <c r="BDT271" s="376"/>
      <c r="BDU271" s="376"/>
      <c r="BDV271" s="376"/>
      <c r="BDW271" s="376"/>
      <c r="BDX271" s="376"/>
      <c r="BDY271" s="376"/>
      <c r="BDZ271" s="376"/>
      <c r="BEA271" s="376"/>
      <c r="BEB271" s="376"/>
      <c r="BEC271" s="376"/>
      <c r="BED271" s="376"/>
      <c r="BEE271" s="376"/>
      <c r="BEF271" s="376"/>
      <c r="BEG271" s="376"/>
      <c r="BEH271" s="376"/>
      <c r="BEI271" s="376"/>
      <c r="BEJ271" s="376"/>
      <c r="BEK271" s="376"/>
      <c r="BEL271" s="376"/>
      <c r="BEM271" s="376"/>
      <c r="BEN271" s="376"/>
      <c r="BEO271" s="377"/>
      <c r="BEP271" s="377"/>
      <c r="BEQ271" s="377"/>
      <c r="BER271" s="377"/>
      <c r="BES271" s="377"/>
      <c r="BET271" s="376"/>
      <c r="BEU271" s="376"/>
      <c r="BEV271" s="377"/>
      <c r="BEW271" s="377"/>
      <c r="BEX271" s="376"/>
      <c r="BEY271" s="376"/>
      <c r="BEZ271" s="377"/>
      <c r="BFA271" s="377"/>
      <c r="BFB271" s="376"/>
      <c r="BFC271" s="376"/>
      <c r="BFD271" s="376"/>
      <c r="BFE271" s="376"/>
      <c r="BFF271" s="376"/>
      <c r="BFG271" s="376"/>
      <c r="BFH271" s="376"/>
      <c r="BFI271" s="377"/>
      <c r="BFJ271" s="377"/>
      <c r="BFK271" s="376"/>
      <c r="BFL271" s="376"/>
      <c r="BFM271" s="377"/>
      <c r="BFN271" s="377"/>
      <c r="BFO271" s="376"/>
      <c r="BFP271" s="376"/>
      <c r="BFQ271" s="376"/>
      <c r="BFR271" s="376"/>
      <c r="BFS271" s="376"/>
      <c r="BFT271" s="370"/>
      <c r="BFU271" s="396"/>
      <c r="BFV271" s="376"/>
      <c r="BFW271" s="376"/>
      <c r="BFX271" s="376"/>
      <c r="BFY271" s="376"/>
      <c r="BFZ271" s="376"/>
      <c r="BGA271" s="376"/>
      <c r="BGB271" s="376"/>
      <c r="BGC271" s="375"/>
      <c r="BGD271" s="375"/>
      <c r="BGE271" s="375"/>
      <c r="BGF271" s="375"/>
      <c r="BGG271" s="375"/>
      <c r="BGH271" s="375"/>
      <c r="BGI271" s="375"/>
      <c r="BGJ271" s="375"/>
      <c r="BGK271" s="375"/>
      <c r="BGL271" s="375"/>
      <c r="BGM271" s="375"/>
      <c r="BGN271" s="375"/>
      <c r="BGO271" s="375"/>
      <c r="BGP271" s="375"/>
      <c r="BGQ271" s="375"/>
      <c r="BGR271" s="375"/>
      <c r="BGS271" s="375"/>
      <c r="BGT271" s="375"/>
      <c r="BGU271" s="375"/>
      <c r="BGV271" s="375"/>
      <c r="BGW271" s="375"/>
      <c r="BGX271" s="375"/>
      <c r="BGY271" s="375"/>
      <c r="BGZ271" s="375"/>
      <c r="BHA271" s="375"/>
      <c r="BHB271" s="375"/>
      <c r="BHC271" s="375"/>
      <c r="BHD271" s="375"/>
      <c r="BHE271" s="375"/>
      <c r="BHF271" s="375"/>
      <c r="BHG271" s="375"/>
      <c r="BHH271" s="375"/>
      <c r="BHI271" s="375"/>
      <c r="BHJ271" s="375"/>
      <c r="BHK271" s="375"/>
      <c r="BHL271" s="375"/>
      <c r="BHM271" s="375"/>
      <c r="BHN271" s="375"/>
      <c r="BHO271" s="375"/>
      <c r="BHP271" s="375"/>
      <c r="BHQ271" s="375"/>
      <c r="BHR271" s="375"/>
      <c r="BHS271" s="375"/>
      <c r="BHT271" s="375"/>
      <c r="BHU271" s="376"/>
      <c r="BHV271" s="376"/>
      <c r="BHW271" s="376"/>
      <c r="BHX271" s="376"/>
      <c r="BHY271" s="376"/>
      <c r="BHZ271" s="376"/>
      <c r="BIA271" s="376"/>
      <c r="BIB271" s="376"/>
      <c r="BIC271" s="376"/>
      <c r="BID271" s="376"/>
      <c r="BIE271" s="376"/>
      <c r="BIF271" s="376"/>
      <c r="BIG271" s="376"/>
      <c r="BIH271" s="376"/>
      <c r="BII271" s="376"/>
      <c r="BIJ271" s="376"/>
      <c r="BIK271" s="376"/>
      <c r="BIL271" s="376"/>
      <c r="BIM271" s="376"/>
      <c r="BIN271" s="376"/>
      <c r="BIO271" s="376"/>
      <c r="BIP271" s="376"/>
      <c r="BIQ271" s="376"/>
      <c r="BIR271" s="376"/>
      <c r="BIS271" s="377"/>
      <c r="BIT271" s="377"/>
      <c r="BIU271" s="377"/>
      <c r="BIV271" s="377"/>
      <c r="BIW271" s="377"/>
      <c r="BIX271" s="376"/>
      <c r="BIY271" s="376"/>
      <c r="BIZ271" s="377"/>
      <c r="BJA271" s="377"/>
      <c r="BJB271" s="376"/>
      <c r="BJC271" s="376"/>
      <c r="BJD271" s="377"/>
      <c r="BJE271" s="377"/>
      <c r="BJF271" s="376"/>
      <c r="BJG271" s="376"/>
      <c r="BJH271" s="376"/>
      <c r="BJI271" s="376"/>
      <c r="BJJ271" s="376"/>
      <c r="BJK271" s="376"/>
      <c r="BJL271" s="376"/>
      <c r="BJM271" s="377"/>
      <c r="BJN271" s="377"/>
      <c r="BJO271" s="376"/>
      <c r="BJP271" s="376"/>
      <c r="BJQ271" s="377"/>
      <c r="BJR271" s="377"/>
      <c r="BJS271" s="376"/>
      <c r="BJT271" s="376"/>
      <c r="BJU271" s="376"/>
      <c r="BJV271" s="376"/>
      <c r="BJW271" s="376"/>
      <c r="BJX271" s="370"/>
      <c r="BJY271" s="396"/>
      <c r="BJZ271" s="376"/>
      <c r="BKA271" s="376"/>
      <c r="BKB271" s="376"/>
      <c r="BKC271" s="376"/>
      <c r="BKD271" s="376"/>
      <c r="BKE271" s="376"/>
      <c r="BKF271" s="376"/>
      <c r="BKG271" s="375"/>
      <c r="BKH271" s="375"/>
      <c r="BKI271" s="375"/>
      <c r="BKJ271" s="375"/>
      <c r="BKK271" s="375"/>
      <c r="BKL271" s="375"/>
      <c r="BKM271" s="375"/>
      <c r="BKN271" s="375"/>
      <c r="BKO271" s="375"/>
      <c r="BKP271" s="375"/>
      <c r="BKQ271" s="375"/>
      <c r="BKR271" s="375"/>
      <c r="BKS271" s="375"/>
      <c r="BKT271" s="375"/>
      <c r="BKU271" s="375"/>
      <c r="BKV271" s="375"/>
      <c r="BKW271" s="375"/>
      <c r="BKX271" s="375"/>
      <c r="BKY271" s="375"/>
      <c r="BKZ271" s="375"/>
      <c r="BLA271" s="375"/>
      <c r="BLB271" s="375"/>
      <c r="BLC271" s="375"/>
      <c r="BLD271" s="375"/>
      <c r="BLE271" s="375"/>
      <c r="BLF271" s="375"/>
      <c r="BLG271" s="375"/>
      <c r="BLH271" s="375"/>
      <c r="BLI271" s="375"/>
      <c r="BLJ271" s="375"/>
      <c r="BLK271" s="375"/>
      <c r="BLL271" s="375"/>
      <c r="BLM271" s="375"/>
      <c r="BLN271" s="375"/>
      <c r="BLO271" s="375"/>
      <c r="BLP271" s="375"/>
      <c r="BLQ271" s="375"/>
      <c r="BLR271" s="375"/>
      <c r="BLS271" s="375"/>
      <c r="BLT271" s="375"/>
      <c r="BLU271" s="375"/>
      <c r="BLV271" s="375"/>
      <c r="BLW271" s="375"/>
      <c r="BLX271" s="375"/>
      <c r="BLY271" s="376"/>
      <c r="BLZ271" s="376"/>
      <c r="BMA271" s="376"/>
      <c r="BMB271" s="376"/>
      <c r="BMC271" s="376"/>
      <c r="BMD271" s="376"/>
      <c r="BME271" s="376"/>
      <c r="BMF271" s="376"/>
      <c r="BMG271" s="376"/>
      <c r="BMH271" s="376"/>
      <c r="BMI271" s="376"/>
      <c r="BMJ271" s="376"/>
      <c r="BMK271" s="376"/>
      <c r="BML271" s="376"/>
      <c r="BMM271" s="376"/>
      <c r="BMN271" s="376"/>
      <c r="BMO271" s="376"/>
      <c r="BMP271" s="376"/>
      <c r="BMQ271" s="376"/>
      <c r="BMR271" s="376"/>
      <c r="BMS271" s="376"/>
      <c r="BMT271" s="376"/>
      <c r="BMU271" s="376"/>
      <c r="BMV271" s="376"/>
      <c r="BMW271" s="377"/>
      <c r="BMX271" s="377"/>
      <c r="BMY271" s="377"/>
      <c r="BMZ271" s="377"/>
      <c r="BNA271" s="377"/>
      <c r="BNB271" s="376"/>
      <c r="BNC271" s="376"/>
      <c r="BND271" s="377"/>
      <c r="BNE271" s="377"/>
      <c r="BNF271" s="376"/>
      <c r="BNG271" s="376"/>
      <c r="BNH271" s="377"/>
      <c r="BNI271" s="377"/>
      <c r="BNJ271" s="376"/>
      <c r="BNK271" s="376"/>
      <c r="BNL271" s="376"/>
      <c r="BNM271" s="376"/>
      <c r="BNN271" s="376"/>
      <c r="BNO271" s="376"/>
      <c r="BNP271" s="376"/>
      <c r="BNQ271" s="377"/>
      <c r="BNR271" s="377"/>
      <c r="BNS271" s="376"/>
      <c r="BNT271" s="376"/>
      <c r="BNU271" s="377"/>
      <c r="BNV271" s="377"/>
      <c r="BNW271" s="376"/>
      <c r="BNX271" s="376"/>
      <c r="BNY271" s="376"/>
      <c r="BNZ271" s="376"/>
      <c r="BOA271" s="376"/>
      <c r="BOB271" s="370"/>
      <c r="BOC271" s="396"/>
      <c r="BOD271" s="376"/>
      <c r="BOE271" s="376"/>
      <c r="BOF271" s="376"/>
      <c r="BOG271" s="376"/>
      <c r="BOH271" s="376"/>
      <c r="BOI271" s="376"/>
      <c r="BOJ271" s="376"/>
      <c r="BOK271" s="375"/>
      <c r="BOL271" s="375"/>
      <c r="BOM271" s="375"/>
      <c r="BON271" s="375"/>
      <c r="BOO271" s="375"/>
      <c r="BOP271" s="375"/>
      <c r="BOQ271" s="375"/>
      <c r="BOR271" s="375"/>
      <c r="BOS271" s="375"/>
      <c r="BOT271" s="375"/>
      <c r="BOU271" s="375"/>
      <c r="BOV271" s="375"/>
      <c r="BOW271" s="375"/>
      <c r="BOX271" s="375"/>
      <c r="BOY271" s="375"/>
      <c r="BOZ271" s="375"/>
      <c r="BPA271" s="375"/>
      <c r="BPB271" s="375"/>
      <c r="BPC271" s="375"/>
      <c r="BPD271" s="375"/>
      <c r="BPE271" s="375"/>
      <c r="BPF271" s="375"/>
      <c r="BPG271" s="375"/>
      <c r="BPH271" s="375"/>
      <c r="BPI271" s="375"/>
      <c r="BPJ271" s="375"/>
      <c r="BPK271" s="375"/>
      <c r="BPL271" s="375"/>
      <c r="BPM271" s="375"/>
      <c r="BPN271" s="375"/>
      <c r="BPO271" s="375"/>
      <c r="BPP271" s="375"/>
      <c r="BPQ271" s="375"/>
      <c r="BPR271" s="375"/>
      <c r="BPS271" s="375"/>
      <c r="BPT271" s="375"/>
      <c r="BPU271" s="375"/>
      <c r="BPV271" s="375"/>
      <c r="BPW271" s="375"/>
      <c r="BPX271" s="375"/>
      <c r="BPY271" s="375"/>
      <c r="BPZ271" s="375"/>
      <c r="BQA271" s="375"/>
      <c r="BQB271" s="375"/>
      <c r="BQC271" s="376"/>
      <c r="BQD271" s="376"/>
      <c r="BQE271" s="376"/>
      <c r="BQF271" s="376"/>
      <c r="BQG271" s="376"/>
      <c r="BQH271" s="376"/>
      <c r="BQI271" s="376"/>
      <c r="BQJ271" s="376"/>
      <c r="BQK271" s="376"/>
      <c r="BQL271" s="376"/>
      <c r="BQM271" s="376"/>
      <c r="BQN271" s="376"/>
      <c r="BQO271" s="376"/>
      <c r="BQP271" s="376"/>
      <c r="BQQ271" s="376"/>
      <c r="BQR271" s="376"/>
      <c r="BQS271" s="376"/>
      <c r="BQT271" s="376"/>
      <c r="BQU271" s="376"/>
      <c r="BQV271" s="376"/>
      <c r="BQW271" s="376"/>
      <c r="BQX271" s="376"/>
      <c r="BQY271" s="376"/>
      <c r="BQZ271" s="376"/>
      <c r="BRA271" s="377"/>
      <c r="BRB271" s="377"/>
      <c r="BRC271" s="377"/>
      <c r="BRD271" s="377"/>
      <c r="BRE271" s="377"/>
      <c r="BRF271" s="376"/>
      <c r="BRG271" s="376"/>
      <c r="BRH271" s="377"/>
      <c r="BRI271" s="377"/>
      <c r="BRJ271" s="376"/>
      <c r="BRK271" s="376"/>
      <c r="BRL271" s="377"/>
      <c r="BRM271" s="377"/>
      <c r="BRN271" s="376"/>
      <c r="BRO271" s="376"/>
      <c r="BRP271" s="376"/>
      <c r="BRQ271" s="376"/>
      <c r="BRR271" s="376"/>
      <c r="BRS271" s="376"/>
      <c r="BRT271" s="376"/>
      <c r="BRU271" s="377"/>
      <c r="BRV271" s="377"/>
      <c r="BRW271" s="376"/>
      <c r="BRX271" s="376"/>
      <c r="BRY271" s="377"/>
      <c r="BRZ271" s="377"/>
      <c r="BSA271" s="376"/>
      <c r="BSB271" s="376"/>
      <c r="BSC271" s="376"/>
      <c r="BSD271" s="376"/>
      <c r="BSE271" s="376"/>
      <c r="BSF271" s="370"/>
      <c r="BSG271" s="396"/>
      <c r="BSH271" s="376"/>
      <c r="BSI271" s="376"/>
      <c r="BSJ271" s="376"/>
      <c r="BSK271" s="376"/>
      <c r="BSL271" s="376"/>
      <c r="BSM271" s="376"/>
      <c r="BSN271" s="376"/>
      <c r="BSO271" s="375"/>
      <c r="BSP271" s="375"/>
      <c r="BSQ271" s="375"/>
      <c r="BSR271" s="375"/>
      <c r="BSS271" s="375"/>
      <c r="BST271" s="375"/>
      <c r="BSU271" s="375"/>
      <c r="BSV271" s="375"/>
      <c r="BSW271" s="375"/>
      <c r="BSX271" s="375"/>
      <c r="BSY271" s="375"/>
      <c r="BSZ271" s="375"/>
      <c r="BTA271" s="375"/>
      <c r="BTB271" s="375"/>
      <c r="BTC271" s="375"/>
      <c r="BTD271" s="375"/>
      <c r="BTE271" s="375"/>
      <c r="BTF271" s="375"/>
      <c r="BTG271" s="375"/>
      <c r="BTH271" s="375"/>
      <c r="BTI271" s="375"/>
      <c r="BTJ271" s="375"/>
      <c r="BTK271" s="375"/>
      <c r="BTL271" s="375"/>
      <c r="BTM271" s="375"/>
      <c r="BTN271" s="375"/>
      <c r="BTO271" s="375"/>
      <c r="BTP271" s="375"/>
      <c r="BTQ271" s="375"/>
      <c r="BTR271" s="375"/>
      <c r="BTS271" s="375"/>
      <c r="BTT271" s="375"/>
      <c r="BTU271" s="375"/>
      <c r="BTV271" s="375"/>
      <c r="BTW271" s="375"/>
      <c r="BTX271" s="375"/>
      <c r="BTY271" s="375"/>
      <c r="BTZ271" s="375"/>
      <c r="BUA271" s="375"/>
      <c r="BUB271" s="375"/>
      <c r="BUC271" s="375"/>
      <c r="BUD271" s="375"/>
      <c r="BUE271" s="375"/>
      <c r="BUF271" s="375"/>
      <c r="BUG271" s="376"/>
      <c r="BUH271" s="376"/>
      <c r="BUI271" s="376"/>
      <c r="BUJ271" s="376"/>
      <c r="BUK271" s="376"/>
      <c r="BUL271" s="376"/>
      <c r="BUM271" s="376"/>
      <c r="BUN271" s="376"/>
      <c r="BUO271" s="376"/>
      <c r="BUP271" s="376"/>
      <c r="BUQ271" s="376"/>
      <c r="BUR271" s="376"/>
      <c r="BUS271" s="376"/>
      <c r="BUT271" s="376"/>
      <c r="BUU271" s="376"/>
      <c r="BUV271" s="376"/>
      <c r="BUW271" s="376"/>
      <c r="BUX271" s="376"/>
      <c r="BUY271" s="376"/>
      <c r="BUZ271" s="376"/>
      <c r="BVA271" s="376"/>
      <c r="BVB271" s="376"/>
      <c r="BVC271" s="376"/>
      <c r="BVD271" s="376"/>
      <c r="BVE271" s="377"/>
      <c r="BVF271" s="377"/>
      <c r="BVG271" s="377"/>
      <c r="BVH271" s="377"/>
      <c r="BVI271" s="377"/>
      <c r="BVJ271" s="376"/>
      <c r="BVK271" s="376"/>
      <c r="BVL271" s="377"/>
      <c r="BVM271" s="377"/>
      <c r="BVN271" s="376"/>
      <c r="BVO271" s="376"/>
      <c r="BVP271" s="377"/>
      <c r="BVQ271" s="377"/>
      <c r="BVR271" s="376"/>
      <c r="BVS271" s="376"/>
      <c r="BVT271" s="376"/>
      <c r="BVU271" s="376"/>
      <c r="BVV271" s="376"/>
      <c r="BVW271" s="376"/>
      <c r="BVX271" s="376"/>
      <c r="BVY271" s="377"/>
      <c r="BVZ271" s="377"/>
      <c r="BWA271" s="376"/>
      <c r="BWB271" s="376"/>
      <c r="BWC271" s="377"/>
      <c r="BWD271" s="377"/>
      <c r="BWE271" s="376"/>
      <c r="BWF271" s="376"/>
      <c r="BWG271" s="376"/>
      <c r="BWH271" s="376"/>
      <c r="BWI271" s="376"/>
      <c r="BWJ271" s="370"/>
      <c r="BWK271" s="396"/>
      <c r="BWL271" s="376"/>
      <c r="BWM271" s="376"/>
      <c r="BWN271" s="376"/>
      <c r="BWO271" s="376"/>
      <c r="BWP271" s="376"/>
      <c r="BWQ271" s="376"/>
      <c r="BWR271" s="376"/>
      <c r="BWS271" s="375"/>
      <c r="BWT271" s="375"/>
      <c r="BWU271" s="375"/>
      <c r="BWV271" s="375"/>
      <c r="BWW271" s="375"/>
      <c r="BWX271" s="375"/>
      <c r="BWY271" s="375"/>
      <c r="BWZ271" s="375"/>
      <c r="BXA271" s="375"/>
      <c r="BXB271" s="375"/>
      <c r="BXC271" s="375"/>
      <c r="BXD271" s="375"/>
      <c r="BXE271" s="375"/>
      <c r="BXF271" s="375"/>
      <c r="BXG271" s="375"/>
      <c r="BXH271" s="375"/>
      <c r="BXI271" s="375"/>
      <c r="BXJ271" s="375"/>
      <c r="BXK271" s="375"/>
      <c r="BXL271" s="375"/>
      <c r="BXM271" s="375"/>
      <c r="BXN271" s="375"/>
      <c r="BXO271" s="375"/>
      <c r="BXP271" s="375"/>
      <c r="BXQ271" s="375"/>
      <c r="BXR271" s="375"/>
      <c r="BXS271" s="375"/>
      <c r="BXT271" s="375"/>
      <c r="BXU271" s="375"/>
      <c r="BXV271" s="375"/>
      <c r="BXW271" s="375"/>
      <c r="BXX271" s="375"/>
      <c r="BXY271" s="375"/>
      <c r="BXZ271" s="375"/>
      <c r="BYA271" s="375"/>
      <c r="BYB271" s="375"/>
      <c r="BYC271" s="375"/>
      <c r="BYD271" s="375"/>
      <c r="BYE271" s="375"/>
      <c r="BYF271" s="375"/>
      <c r="BYG271" s="375"/>
      <c r="BYH271" s="375"/>
      <c r="BYI271" s="375"/>
      <c r="BYJ271" s="375"/>
      <c r="BYK271" s="376"/>
      <c r="BYL271" s="376"/>
      <c r="BYM271" s="376"/>
      <c r="BYN271" s="376"/>
      <c r="BYO271" s="376"/>
      <c r="BYP271" s="376"/>
      <c r="BYQ271" s="376"/>
      <c r="BYR271" s="376"/>
      <c r="BYS271" s="376"/>
      <c r="BYT271" s="376"/>
      <c r="BYU271" s="376"/>
      <c r="BYV271" s="376"/>
      <c r="BYW271" s="376"/>
      <c r="BYX271" s="376"/>
      <c r="BYY271" s="376"/>
      <c r="BYZ271" s="376"/>
      <c r="BZA271" s="376"/>
      <c r="BZB271" s="376"/>
      <c r="BZC271" s="376"/>
      <c r="BZD271" s="376"/>
      <c r="BZE271" s="376"/>
      <c r="BZF271" s="376"/>
      <c r="BZG271" s="376"/>
      <c r="BZH271" s="376"/>
      <c r="BZI271" s="377"/>
      <c r="BZJ271" s="377"/>
      <c r="BZK271" s="377"/>
      <c r="BZL271" s="377"/>
      <c r="BZM271" s="377"/>
      <c r="BZN271" s="376"/>
      <c r="BZO271" s="376"/>
      <c r="BZP271" s="377"/>
      <c r="BZQ271" s="377"/>
      <c r="BZR271" s="376"/>
      <c r="BZS271" s="376"/>
      <c r="BZT271" s="377"/>
      <c r="BZU271" s="377"/>
      <c r="BZV271" s="376"/>
      <c r="BZW271" s="376"/>
      <c r="BZX271" s="376"/>
      <c r="BZY271" s="376"/>
      <c r="BZZ271" s="376"/>
      <c r="CAA271" s="376"/>
      <c r="CAB271" s="376"/>
      <c r="CAC271" s="377"/>
      <c r="CAD271" s="377"/>
      <c r="CAE271" s="376"/>
      <c r="CAF271" s="376"/>
      <c r="CAG271" s="377"/>
      <c r="CAH271" s="377"/>
      <c r="CAI271" s="376"/>
      <c r="CAJ271" s="376"/>
      <c r="CAK271" s="376"/>
      <c r="CAL271" s="376"/>
      <c r="CAM271" s="376"/>
      <c r="CAN271" s="370"/>
      <c r="CAO271" s="396"/>
      <c r="CAP271" s="376"/>
      <c r="CAQ271" s="376"/>
      <c r="CAR271" s="376"/>
      <c r="CAS271" s="376"/>
      <c r="CAT271" s="376"/>
      <c r="CAU271" s="376"/>
      <c r="CAV271" s="376"/>
      <c r="CAW271" s="375"/>
      <c r="CAX271" s="375"/>
      <c r="CAY271" s="375"/>
      <c r="CAZ271" s="375"/>
      <c r="CBA271" s="375"/>
      <c r="CBB271" s="375"/>
      <c r="CBC271" s="375"/>
      <c r="CBD271" s="375"/>
      <c r="CBE271" s="375"/>
      <c r="CBF271" s="375"/>
      <c r="CBG271" s="375"/>
      <c r="CBH271" s="375"/>
      <c r="CBI271" s="375"/>
      <c r="CBJ271" s="375"/>
      <c r="CBK271" s="375"/>
      <c r="CBL271" s="375"/>
      <c r="CBM271" s="375"/>
      <c r="CBN271" s="375"/>
      <c r="CBO271" s="375"/>
      <c r="CBP271" s="375"/>
      <c r="CBQ271" s="375"/>
      <c r="CBR271" s="375"/>
      <c r="CBS271" s="375"/>
      <c r="CBT271" s="375"/>
      <c r="CBU271" s="375"/>
      <c r="CBV271" s="375"/>
      <c r="CBW271" s="375"/>
      <c r="CBX271" s="375"/>
      <c r="CBY271" s="375"/>
      <c r="CBZ271" s="375"/>
      <c r="CCA271" s="375"/>
      <c r="CCB271" s="375"/>
      <c r="CCC271" s="375"/>
      <c r="CCD271" s="375"/>
      <c r="CCE271" s="375"/>
      <c r="CCF271" s="375"/>
      <c r="CCG271" s="375"/>
      <c r="CCH271" s="375"/>
      <c r="CCI271" s="375"/>
      <c r="CCJ271" s="375"/>
      <c r="CCK271" s="375"/>
      <c r="CCL271" s="375"/>
      <c r="CCM271" s="375"/>
      <c r="CCN271" s="375"/>
      <c r="CCO271" s="376"/>
      <c r="CCP271" s="376"/>
      <c r="CCQ271" s="376"/>
      <c r="CCR271" s="376"/>
      <c r="CCS271" s="376"/>
      <c r="CCT271" s="376"/>
      <c r="CCU271" s="376"/>
      <c r="CCV271" s="376"/>
      <c r="CCW271" s="376"/>
      <c r="CCX271" s="376"/>
      <c r="CCY271" s="376"/>
      <c r="CCZ271" s="376"/>
      <c r="CDA271" s="376"/>
      <c r="CDB271" s="376"/>
      <c r="CDC271" s="376"/>
      <c r="CDD271" s="376"/>
      <c r="CDE271" s="376"/>
      <c r="CDF271" s="376"/>
      <c r="CDG271" s="376"/>
      <c r="CDH271" s="376"/>
      <c r="CDI271" s="376"/>
      <c r="CDJ271" s="376"/>
      <c r="CDK271" s="376"/>
      <c r="CDL271" s="376"/>
      <c r="CDM271" s="377"/>
      <c r="CDN271" s="377"/>
      <c r="CDO271" s="377"/>
      <c r="CDP271" s="377"/>
      <c r="CDQ271" s="377"/>
      <c r="CDR271" s="376"/>
      <c r="CDS271" s="376"/>
      <c r="CDT271" s="377"/>
      <c r="CDU271" s="377"/>
      <c r="CDV271" s="376"/>
      <c r="CDW271" s="376"/>
      <c r="CDX271" s="377"/>
      <c r="CDY271" s="377"/>
      <c r="CDZ271" s="376"/>
      <c r="CEA271" s="376"/>
      <c r="CEB271" s="376"/>
      <c r="CEC271" s="376"/>
      <c r="CED271" s="376"/>
      <c r="CEE271" s="376"/>
      <c r="CEF271" s="376"/>
      <c r="CEG271" s="377"/>
      <c r="CEH271" s="377"/>
      <c r="CEI271" s="376"/>
      <c r="CEJ271" s="376"/>
      <c r="CEK271" s="377"/>
      <c r="CEL271" s="377"/>
      <c r="CEM271" s="376"/>
      <c r="CEN271" s="376"/>
      <c r="CEO271" s="376"/>
      <c r="CEP271" s="376"/>
      <c r="CEQ271" s="376"/>
      <c r="CER271" s="370"/>
      <c r="CES271" s="396"/>
      <c r="CET271" s="376"/>
      <c r="CEU271" s="376"/>
      <c r="CEV271" s="376"/>
      <c r="CEW271" s="376"/>
      <c r="CEX271" s="376"/>
      <c r="CEY271" s="376"/>
      <c r="CEZ271" s="376"/>
      <c r="CFA271" s="375"/>
      <c r="CFB271" s="375"/>
      <c r="CFC271" s="375"/>
      <c r="CFD271" s="375"/>
      <c r="CFE271" s="375"/>
      <c r="CFF271" s="375"/>
      <c r="CFG271" s="375"/>
      <c r="CFH271" s="375"/>
      <c r="CFI271" s="375"/>
      <c r="CFJ271" s="375"/>
      <c r="CFK271" s="375"/>
      <c r="CFL271" s="375"/>
      <c r="CFM271" s="375"/>
      <c r="CFN271" s="375"/>
      <c r="CFO271" s="375"/>
      <c r="CFP271" s="375"/>
      <c r="CFQ271" s="375"/>
      <c r="CFR271" s="375"/>
      <c r="CFS271" s="375"/>
      <c r="CFT271" s="375"/>
      <c r="CFU271" s="375"/>
      <c r="CFV271" s="375"/>
      <c r="CFW271" s="375"/>
      <c r="CFX271" s="375"/>
      <c r="CFY271" s="375"/>
      <c r="CFZ271" s="375"/>
      <c r="CGA271" s="375"/>
      <c r="CGB271" s="375"/>
      <c r="CGC271" s="375"/>
      <c r="CGD271" s="375"/>
      <c r="CGE271" s="375"/>
      <c r="CGF271" s="375"/>
      <c r="CGG271" s="375"/>
      <c r="CGH271" s="375"/>
      <c r="CGI271" s="375"/>
      <c r="CGJ271" s="375"/>
      <c r="CGK271" s="375"/>
      <c r="CGL271" s="375"/>
      <c r="CGM271" s="375"/>
      <c r="CGN271" s="375"/>
      <c r="CGO271" s="375"/>
      <c r="CGP271" s="375"/>
      <c r="CGQ271" s="375"/>
      <c r="CGR271" s="375"/>
      <c r="CGS271" s="376"/>
      <c r="CGT271" s="376"/>
      <c r="CGU271" s="376"/>
      <c r="CGV271" s="376"/>
      <c r="CGW271" s="376"/>
      <c r="CGX271" s="376"/>
      <c r="CGY271" s="376"/>
      <c r="CGZ271" s="376"/>
      <c r="CHA271" s="376"/>
      <c r="CHB271" s="376"/>
      <c r="CHC271" s="376"/>
      <c r="CHD271" s="376"/>
      <c r="CHE271" s="376"/>
      <c r="CHF271" s="376"/>
      <c r="CHG271" s="376"/>
      <c r="CHH271" s="376"/>
      <c r="CHI271" s="376"/>
      <c r="CHJ271" s="376"/>
      <c r="CHK271" s="376"/>
      <c r="CHL271" s="376"/>
      <c r="CHM271" s="376"/>
      <c r="CHN271" s="376"/>
      <c r="CHO271" s="376"/>
      <c r="CHP271" s="376"/>
      <c r="CHQ271" s="377"/>
      <c r="CHR271" s="377"/>
      <c r="CHS271" s="377"/>
      <c r="CHT271" s="377"/>
      <c r="CHU271" s="377"/>
      <c r="CHV271" s="376"/>
      <c r="CHW271" s="376"/>
      <c r="CHX271" s="377"/>
      <c r="CHY271" s="377"/>
      <c r="CHZ271" s="376"/>
      <c r="CIA271" s="376"/>
      <c r="CIB271" s="377"/>
      <c r="CIC271" s="377"/>
      <c r="CID271" s="376"/>
      <c r="CIE271" s="376"/>
      <c r="CIF271" s="376"/>
      <c r="CIG271" s="376"/>
      <c r="CIH271" s="376"/>
      <c r="CII271" s="376"/>
      <c r="CIJ271" s="376"/>
      <c r="CIK271" s="377"/>
      <c r="CIL271" s="377"/>
      <c r="CIM271" s="376"/>
      <c r="CIN271" s="376"/>
      <c r="CIO271" s="377"/>
      <c r="CIP271" s="377"/>
      <c r="CIQ271" s="376"/>
      <c r="CIR271" s="376"/>
      <c r="CIS271" s="376"/>
      <c r="CIT271" s="376"/>
      <c r="CIU271" s="376"/>
      <c r="CIV271" s="370"/>
      <c r="CIW271" s="396"/>
      <c r="CIX271" s="376"/>
      <c r="CIY271" s="376"/>
      <c r="CIZ271" s="376"/>
      <c r="CJA271" s="376"/>
      <c r="CJB271" s="376"/>
      <c r="CJC271" s="376"/>
      <c r="CJD271" s="376"/>
      <c r="CJE271" s="375"/>
      <c r="CJF271" s="375"/>
      <c r="CJG271" s="375"/>
      <c r="CJH271" s="375"/>
      <c r="CJI271" s="375"/>
      <c r="CJJ271" s="375"/>
      <c r="CJK271" s="375"/>
      <c r="CJL271" s="375"/>
      <c r="CJM271" s="375"/>
      <c r="CJN271" s="375"/>
      <c r="CJO271" s="375"/>
      <c r="CJP271" s="375"/>
      <c r="CJQ271" s="375"/>
      <c r="CJR271" s="375"/>
      <c r="CJS271" s="375"/>
      <c r="CJT271" s="375"/>
      <c r="CJU271" s="375"/>
      <c r="CJV271" s="375"/>
      <c r="CJW271" s="375"/>
      <c r="CJX271" s="375"/>
      <c r="CJY271" s="375"/>
      <c r="CJZ271" s="375"/>
      <c r="CKA271" s="375"/>
      <c r="CKB271" s="375"/>
      <c r="CKC271" s="375"/>
      <c r="CKD271" s="375"/>
      <c r="CKE271" s="375"/>
      <c r="CKF271" s="375"/>
      <c r="CKG271" s="375"/>
      <c r="CKH271" s="375"/>
      <c r="CKI271" s="375"/>
      <c r="CKJ271" s="375"/>
      <c r="CKK271" s="375"/>
      <c r="CKL271" s="375"/>
      <c r="CKM271" s="375"/>
      <c r="CKN271" s="375"/>
      <c r="CKO271" s="375"/>
      <c r="CKP271" s="375"/>
      <c r="CKQ271" s="375"/>
      <c r="CKR271" s="375"/>
      <c r="CKS271" s="375"/>
      <c r="CKT271" s="375"/>
      <c r="CKU271" s="375"/>
      <c r="CKV271" s="375"/>
      <c r="CKW271" s="376"/>
      <c r="CKX271" s="376"/>
      <c r="CKY271" s="376"/>
      <c r="CKZ271" s="376"/>
      <c r="CLA271" s="376"/>
      <c r="CLB271" s="376"/>
      <c r="CLC271" s="376"/>
      <c r="CLD271" s="376"/>
      <c r="CLE271" s="376"/>
      <c r="CLF271" s="376"/>
      <c r="CLG271" s="376"/>
      <c r="CLH271" s="376"/>
      <c r="CLI271" s="376"/>
      <c r="CLJ271" s="376"/>
      <c r="CLK271" s="376"/>
      <c r="CLL271" s="376"/>
      <c r="CLM271" s="376"/>
      <c r="CLN271" s="376"/>
      <c r="CLO271" s="376"/>
      <c r="CLP271" s="376"/>
      <c r="CLQ271" s="376"/>
      <c r="CLR271" s="376"/>
      <c r="CLS271" s="376"/>
      <c r="CLT271" s="376"/>
      <c r="CLU271" s="377"/>
      <c r="CLV271" s="377"/>
      <c r="CLW271" s="377"/>
      <c r="CLX271" s="377"/>
      <c r="CLY271" s="377"/>
      <c r="CLZ271" s="376"/>
      <c r="CMA271" s="376"/>
      <c r="CMB271" s="377"/>
      <c r="CMC271" s="377"/>
      <c r="CMD271" s="376"/>
      <c r="CME271" s="376"/>
      <c r="CMF271" s="377"/>
      <c r="CMG271" s="377"/>
      <c r="CMH271" s="376"/>
      <c r="CMI271" s="376"/>
      <c r="CMJ271" s="376"/>
      <c r="CMK271" s="376"/>
      <c r="CML271" s="376"/>
      <c r="CMM271" s="376"/>
      <c r="CMN271" s="376"/>
      <c r="CMO271" s="377"/>
      <c r="CMP271" s="377"/>
      <c r="CMQ271" s="376"/>
      <c r="CMR271" s="376"/>
      <c r="CMS271" s="377"/>
      <c r="CMT271" s="377"/>
      <c r="CMU271" s="376"/>
      <c r="CMV271" s="376"/>
      <c r="CMW271" s="376"/>
      <c r="CMX271" s="376"/>
      <c r="CMY271" s="376"/>
      <c r="CMZ271" s="370"/>
      <c r="CNA271" s="396"/>
      <c r="CNB271" s="376"/>
      <c r="CNC271" s="376"/>
      <c r="CND271" s="376"/>
      <c r="CNE271" s="376"/>
      <c r="CNF271" s="376"/>
      <c r="CNG271" s="376"/>
      <c r="CNH271" s="376"/>
      <c r="CNI271" s="375"/>
      <c r="CNJ271" s="375"/>
      <c r="CNK271" s="375"/>
      <c r="CNL271" s="375"/>
      <c r="CNM271" s="375"/>
      <c r="CNN271" s="375"/>
      <c r="CNO271" s="375"/>
      <c r="CNP271" s="375"/>
      <c r="CNQ271" s="375"/>
      <c r="CNR271" s="375"/>
      <c r="CNS271" s="375"/>
      <c r="CNT271" s="375"/>
      <c r="CNU271" s="375"/>
      <c r="CNV271" s="375"/>
      <c r="CNW271" s="375"/>
      <c r="CNX271" s="375"/>
      <c r="CNY271" s="375"/>
      <c r="CNZ271" s="375"/>
      <c r="COA271" s="375"/>
      <c r="COB271" s="375"/>
      <c r="COC271" s="375"/>
      <c r="COD271" s="375"/>
      <c r="COE271" s="375"/>
      <c r="COF271" s="375"/>
      <c r="COG271" s="375"/>
      <c r="COH271" s="375"/>
      <c r="COI271" s="375"/>
      <c r="COJ271" s="375"/>
      <c r="COK271" s="375"/>
      <c r="COL271" s="375"/>
      <c r="COM271" s="375"/>
      <c r="CON271" s="375"/>
      <c r="COO271" s="375"/>
      <c r="COP271" s="375"/>
      <c r="COQ271" s="375"/>
      <c r="COR271" s="375"/>
      <c r="COS271" s="375"/>
      <c r="COT271" s="375"/>
      <c r="COU271" s="375"/>
      <c r="COV271" s="375"/>
      <c r="COW271" s="375"/>
      <c r="COX271" s="375"/>
      <c r="COY271" s="375"/>
      <c r="COZ271" s="375"/>
      <c r="CPA271" s="376"/>
      <c r="CPB271" s="376"/>
      <c r="CPC271" s="376"/>
      <c r="CPD271" s="376"/>
      <c r="CPE271" s="376"/>
      <c r="CPF271" s="376"/>
      <c r="CPG271" s="376"/>
      <c r="CPH271" s="376"/>
      <c r="CPI271" s="376"/>
      <c r="CPJ271" s="376"/>
      <c r="CPK271" s="376"/>
      <c r="CPL271" s="376"/>
      <c r="CPM271" s="376"/>
      <c r="CPN271" s="376"/>
      <c r="CPO271" s="376"/>
      <c r="CPP271" s="376"/>
      <c r="CPQ271" s="376"/>
      <c r="CPR271" s="376"/>
      <c r="CPS271" s="376"/>
      <c r="CPT271" s="376"/>
      <c r="CPU271" s="376"/>
      <c r="CPV271" s="376"/>
      <c r="CPW271" s="376"/>
      <c r="CPX271" s="376"/>
      <c r="CPY271" s="377"/>
      <c r="CPZ271" s="377"/>
      <c r="CQA271" s="377"/>
      <c r="CQB271" s="377"/>
      <c r="CQC271" s="377"/>
      <c r="CQD271" s="376"/>
      <c r="CQE271" s="376"/>
      <c r="CQF271" s="377"/>
      <c r="CQG271" s="377"/>
      <c r="CQH271" s="376"/>
      <c r="CQI271" s="376"/>
      <c r="CQJ271" s="377"/>
      <c r="CQK271" s="377"/>
      <c r="CQL271" s="376"/>
      <c r="CQM271" s="376"/>
      <c r="CQN271" s="376"/>
      <c r="CQO271" s="376"/>
      <c r="CQP271" s="376"/>
      <c r="CQQ271" s="376"/>
      <c r="CQR271" s="376"/>
      <c r="CQS271" s="377"/>
      <c r="CQT271" s="377"/>
      <c r="CQU271" s="376"/>
      <c r="CQV271" s="376"/>
      <c r="CQW271" s="377"/>
      <c r="CQX271" s="377"/>
      <c r="CQY271" s="376"/>
      <c r="CQZ271" s="376"/>
      <c r="CRA271" s="376"/>
      <c r="CRB271" s="376"/>
      <c r="CRC271" s="376"/>
      <c r="CRD271" s="370"/>
      <c r="CRE271" s="396"/>
      <c r="CRF271" s="376"/>
      <c r="CRG271" s="376"/>
      <c r="CRH271" s="376"/>
      <c r="CRI271" s="376"/>
      <c r="CRJ271" s="376"/>
      <c r="CRK271" s="376"/>
      <c r="CRL271" s="376"/>
      <c r="CRM271" s="375"/>
      <c r="CRN271" s="375"/>
      <c r="CRO271" s="375"/>
      <c r="CRP271" s="375"/>
      <c r="CRQ271" s="375"/>
      <c r="CRR271" s="375"/>
      <c r="CRS271" s="375"/>
      <c r="CRT271" s="375"/>
      <c r="CRU271" s="375"/>
      <c r="CRV271" s="375"/>
      <c r="CRW271" s="375"/>
      <c r="CRX271" s="375"/>
      <c r="CRY271" s="375"/>
      <c r="CRZ271" s="375"/>
      <c r="CSA271" s="375"/>
      <c r="CSB271" s="375"/>
      <c r="CSC271" s="375"/>
      <c r="CSD271" s="375"/>
      <c r="CSE271" s="375"/>
      <c r="CSF271" s="375"/>
      <c r="CSG271" s="375"/>
      <c r="CSH271" s="375"/>
      <c r="CSI271" s="375"/>
      <c r="CSJ271" s="375"/>
      <c r="CSK271" s="375"/>
      <c r="CSL271" s="375"/>
      <c r="CSM271" s="375"/>
      <c r="CSN271" s="375"/>
      <c r="CSO271" s="375"/>
      <c r="CSP271" s="375"/>
      <c r="CSQ271" s="375"/>
      <c r="CSR271" s="375"/>
      <c r="CSS271" s="375"/>
      <c r="CST271" s="375"/>
      <c r="CSU271" s="375"/>
      <c r="CSV271" s="375"/>
      <c r="CSW271" s="375"/>
      <c r="CSX271" s="375"/>
      <c r="CSY271" s="375"/>
      <c r="CSZ271" s="375"/>
      <c r="CTA271" s="375"/>
      <c r="CTB271" s="375"/>
      <c r="CTC271" s="375"/>
      <c r="CTD271" s="375"/>
      <c r="CTE271" s="376"/>
      <c r="CTF271" s="376"/>
      <c r="CTG271" s="376"/>
      <c r="CTH271" s="376"/>
      <c r="CTI271" s="376"/>
      <c r="CTJ271" s="376"/>
      <c r="CTK271" s="376"/>
      <c r="CTL271" s="376"/>
      <c r="CTM271" s="376"/>
      <c r="CTN271" s="376"/>
      <c r="CTO271" s="376"/>
      <c r="CTP271" s="376"/>
      <c r="CTQ271" s="376"/>
      <c r="CTR271" s="376"/>
      <c r="CTS271" s="376"/>
      <c r="CTT271" s="376"/>
      <c r="CTU271" s="376"/>
      <c r="CTV271" s="376"/>
      <c r="CTW271" s="376"/>
      <c r="CTX271" s="376"/>
      <c r="CTY271" s="376"/>
      <c r="CTZ271" s="376"/>
      <c r="CUA271" s="376"/>
      <c r="CUB271" s="376"/>
      <c r="CUC271" s="377"/>
      <c r="CUD271" s="377"/>
      <c r="CUE271" s="377"/>
      <c r="CUF271" s="377"/>
      <c r="CUG271" s="377"/>
      <c r="CUH271" s="376"/>
      <c r="CUI271" s="376"/>
      <c r="CUJ271" s="377"/>
      <c r="CUK271" s="377"/>
      <c r="CUL271" s="376"/>
      <c r="CUM271" s="376"/>
      <c r="CUN271" s="377"/>
      <c r="CUO271" s="377"/>
      <c r="CUP271" s="376"/>
      <c r="CUQ271" s="376"/>
      <c r="CUR271" s="376"/>
      <c r="CUS271" s="376"/>
      <c r="CUT271" s="376"/>
      <c r="CUU271" s="376"/>
      <c r="CUV271" s="376"/>
      <c r="CUW271" s="377"/>
      <c r="CUX271" s="377"/>
      <c r="CUY271" s="376"/>
      <c r="CUZ271" s="376"/>
      <c r="CVA271" s="377"/>
      <c r="CVB271" s="377"/>
      <c r="CVC271" s="376"/>
      <c r="CVD271" s="376"/>
      <c r="CVE271" s="376"/>
      <c r="CVF271" s="376"/>
      <c r="CVG271" s="376"/>
      <c r="CVH271" s="370"/>
      <c r="CVI271" s="396"/>
      <c r="CVJ271" s="376"/>
      <c r="CVK271" s="376"/>
      <c r="CVL271" s="376"/>
      <c r="CVM271" s="376"/>
      <c r="CVN271" s="376"/>
      <c r="CVO271" s="376"/>
      <c r="CVP271" s="376"/>
      <c r="CVQ271" s="375"/>
      <c r="CVR271" s="375"/>
      <c r="CVS271" s="375"/>
      <c r="CVT271" s="375"/>
      <c r="CVU271" s="375"/>
      <c r="CVV271" s="375"/>
      <c r="CVW271" s="375"/>
      <c r="CVX271" s="375"/>
      <c r="CVY271" s="375"/>
      <c r="CVZ271" s="375"/>
      <c r="CWA271" s="375"/>
      <c r="CWB271" s="375"/>
      <c r="CWC271" s="375"/>
      <c r="CWD271" s="375"/>
      <c r="CWE271" s="375"/>
      <c r="CWF271" s="375"/>
      <c r="CWG271" s="375"/>
      <c r="CWH271" s="375"/>
      <c r="CWI271" s="375"/>
      <c r="CWJ271" s="375"/>
      <c r="CWK271" s="375"/>
      <c r="CWL271" s="375"/>
      <c r="CWM271" s="375"/>
      <c r="CWN271" s="375"/>
      <c r="CWO271" s="375"/>
      <c r="CWP271" s="375"/>
      <c r="CWQ271" s="375"/>
      <c r="CWR271" s="375"/>
      <c r="CWS271" s="375"/>
      <c r="CWT271" s="375"/>
      <c r="CWU271" s="375"/>
      <c r="CWV271" s="375"/>
      <c r="CWW271" s="375"/>
      <c r="CWX271" s="375"/>
      <c r="CWY271" s="375"/>
      <c r="CWZ271" s="375"/>
      <c r="CXA271" s="375"/>
      <c r="CXB271" s="375"/>
      <c r="CXC271" s="375"/>
      <c r="CXD271" s="375"/>
      <c r="CXE271" s="375"/>
      <c r="CXF271" s="375"/>
      <c r="CXG271" s="375"/>
      <c r="CXH271" s="375"/>
      <c r="CXI271" s="376"/>
      <c r="CXJ271" s="376"/>
      <c r="CXK271" s="376"/>
      <c r="CXL271" s="376"/>
      <c r="CXM271" s="376"/>
      <c r="CXN271" s="376"/>
      <c r="CXO271" s="376"/>
      <c r="CXP271" s="376"/>
      <c r="CXQ271" s="376"/>
      <c r="CXR271" s="376"/>
      <c r="CXS271" s="376"/>
      <c r="CXT271" s="376"/>
      <c r="CXU271" s="376"/>
      <c r="CXV271" s="376"/>
      <c r="CXW271" s="376"/>
      <c r="CXX271" s="376"/>
      <c r="CXY271" s="376"/>
      <c r="CXZ271" s="376"/>
      <c r="CYA271" s="376"/>
      <c r="CYB271" s="376"/>
      <c r="CYC271" s="376"/>
      <c r="CYD271" s="376"/>
      <c r="CYE271" s="376"/>
      <c r="CYF271" s="376"/>
      <c r="CYG271" s="377"/>
      <c r="CYH271" s="377"/>
      <c r="CYI271" s="377"/>
      <c r="CYJ271" s="377"/>
      <c r="CYK271" s="377"/>
      <c r="CYL271" s="376"/>
      <c r="CYM271" s="376"/>
      <c r="CYN271" s="377"/>
      <c r="CYO271" s="377"/>
      <c r="CYP271" s="376"/>
      <c r="CYQ271" s="376"/>
      <c r="CYR271" s="377"/>
      <c r="CYS271" s="377"/>
      <c r="CYT271" s="376"/>
      <c r="CYU271" s="376"/>
      <c r="CYV271" s="376"/>
      <c r="CYW271" s="376"/>
      <c r="CYX271" s="376"/>
      <c r="CYY271" s="376"/>
      <c r="CYZ271" s="376"/>
      <c r="CZA271" s="377"/>
      <c r="CZB271" s="377"/>
      <c r="CZC271" s="376"/>
      <c r="CZD271" s="376"/>
      <c r="CZE271" s="377"/>
      <c r="CZF271" s="377"/>
      <c r="CZG271" s="376"/>
      <c r="CZH271" s="376"/>
      <c r="CZI271" s="376"/>
      <c r="CZJ271" s="376"/>
      <c r="CZK271" s="376"/>
      <c r="CZL271" s="370"/>
      <c r="CZM271" s="396"/>
      <c r="CZN271" s="376"/>
      <c r="CZO271" s="376"/>
      <c r="CZP271" s="376"/>
      <c r="CZQ271" s="376"/>
      <c r="CZR271" s="376"/>
      <c r="CZS271" s="376"/>
      <c r="CZT271" s="376"/>
      <c r="CZU271" s="375"/>
      <c r="CZV271" s="375"/>
      <c r="CZW271" s="375"/>
      <c r="CZX271" s="375"/>
      <c r="CZY271" s="375"/>
      <c r="CZZ271" s="375"/>
      <c r="DAA271" s="375"/>
      <c r="DAB271" s="375"/>
      <c r="DAC271" s="375"/>
      <c r="DAD271" s="375"/>
      <c r="DAE271" s="375"/>
      <c r="DAF271" s="375"/>
      <c r="DAG271" s="375"/>
      <c r="DAH271" s="375"/>
      <c r="DAI271" s="375"/>
      <c r="DAJ271" s="375"/>
      <c r="DAK271" s="375"/>
      <c r="DAL271" s="375"/>
      <c r="DAM271" s="375"/>
      <c r="DAN271" s="375"/>
      <c r="DAO271" s="375"/>
      <c r="DAP271" s="375"/>
      <c r="DAQ271" s="375"/>
      <c r="DAR271" s="375"/>
      <c r="DAS271" s="375"/>
      <c r="DAT271" s="375"/>
      <c r="DAU271" s="375"/>
      <c r="DAV271" s="375"/>
      <c r="DAW271" s="375"/>
      <c r="DAX271" s="375"/>
      <c r="DAY271" s="375"/>
      <c r="DAZ271" s="375"/>
      <c r="DBA271" s="375"/>
      <c r="DBB271" s="375"/>
      <c r="DBC271" s="375"/>
      <c r="DBD271" s="375"/>
      <c r="DBE271" s="375"/>
      <c r="DBF271" s="375"/>
      <c r="DBG271" s="375"/>
      <c r="DBH271" s="375"/>
      <c r="DBI271" s="375"/>
      <c r="DBJ271" s="375"/>
      <c r="DBK271" s="375"/>
      <c r="DBL271" s="375"/>
      <c r="DBM271" s="376"/>
      <c r="DBN271" s="376"/>
      <c r="DBO271" s="376"/>
      <c r="DBP271" s="376"/>
      <c r="DBQ271" s="376"/>
      <c r="DBR271" s="376"/>
      <c r="DBS271" s="376"/>
      <c r="DBT271" s="376"/>
      <c r="DBU271" s="376"/>
      <c r="DBV271" s="376"/>
      <c r="DBW271" s="376"/>
      <c r="DBX271" s="376"/>
      <c r="DBY271" s="376"/>
      <c r="DBZ271" s="376"/>
      <c r="DCA271" s="376"/>
      <c r="DCB271" s="376"/>
      <c r="DCC271" s="376"/>
      <c r="DCD271" s="376"/>
      <c r="DCE271" s="376"/>
      <c r="DCF271" s="376"/>
      <c r="DCG271" s="376"/>
      <c r="DCH271" s="376"/>
      <c r="DCI271" s="376"/>
      <c r="DCJ271" s="376"/>
      <c r="DCK271" s="377"/>
      <c r="DCL271" s="377"/>
      <c r="DCM271" s="377"/>
      <c r="DCN271" s="377"/>
      <c r="DCO271" s="377"/>
      <c r="DCP271" s="376"/>
      <c r="DCQ271" s="376"/>
      <c r="DCR271" s="377"/>
      <c r="DCS271" s="377"/>
      <c r="DCT271" s="376"/>
      <c r="DCU271" s="376"/>
      <c r="DCV271" s="377"/>
      <c r="DCW271" s="377"/>
      <c r="DCX271" s="376"/>
      <c r="DCY271" s="376"/>
      <c r="DCZ271" s="376"/>
      <c r="DDA271" s="376"/>
      <c r="DDB271" s="376"/>
      <c r="DDC271" s="376"/>
      <c r="DDD271" s="376"/>
      <c r="DDE271" s="377"/>
      <c r="DDF271" s="377"/>
      <c r="DDG271" s="376"/>
      <c r="DDH271" s="376"/>
      <c r="DDI271" s="377"/>
      <c r="DDJ271" s="377"/>
      <c r="DDK271" s="376"/>
      <c r="DDL271" s="376"/>
      <c r="DDM271" s="376"/>
      <c r="DDN271" s="376"/>
      <c r="DDO271" s="376"/>
      <c r="DDP271" s="370"/>
      <c r="DDQ271" s="396"/>
      <c r="DDR271" s="376"/>
      <c r="DDS271" s="376"/>
      <c r="DDT271" s="376"/>
      <c r="DDU271" s="376"/>
      <c r="DDV271" s="376"/>
      <c r="DDW271" s="376"/>
      <c r="DDX271" s="376"/>
      <c r="DDY271" s="375"/>
      <c r="DDZ271" s="375"/>
      <c r="DEA271" s="375"/>
      <c r="DEB271" s="375"/>
      <c r="DEC271" s="375"/>
      <c r="DED271" s="375"/>
      <c r="DEE271" s="375"/>
      <c r="DEF271" s="375"/>
      <c r="DEG271" s="375"/>
      <c r="DEH271" s="375"/>
      <c r="DEI271" s="375"/>
      <c r="DEJ271" s="375"/>
      <c r="DEK271" s="375"/>
      <c r="DEL271" s="375"/>
      <c r="DEM271" s="375"/>
      <c r="DEN271" s="375"/>
      <c r="DEO271" s="375"/>
      <c r="DEP271" s="375"/>
      <c r="DEQ271" s="375"/>
      <c r="DER271" s="375"/>
      <c r="DES271" s="375"/>
      <c r="DET271" s="375"/>
      <c r="DEU271" s="375"/>
      <c r="DEV271" s="375"/>
      <c r="DEW271" s="375"/>
      <c r="DEX271" s="375"/>
      <c r="DEY271" s="375"/>
      <c r="DEZ271" s="375"/>
      <c r="DFA271" s="375"/>
      <c r="DFB271" s="375"/>
      <c r="DFC271" s="375"/>
      <c r="DFD271" s="375"/>
      <c r="DFE271" s="375"/>
      <c r="DFF271" s="375"/>
      <c r="DFG271" s="375"/>
      <c r="DFH271" s="375"/>
      <c r="DFI271" s="375"/>
      <c r="DFJ271" s="375"/>
      <c r="DFK271" s="375"/>
      <c r="DFL271" s="375"/>
      <c r="DFM271" s="375"/>
      <c r="DFN271" s="375"/>
      <c r="DFO271" s="375"/>
      <c r="DFP271" s="375"/>
      <c r="DFQ271" s="376"/>
      <c r="DFR271" s="376"/>
      <c r="DFS271" s="376"/>
      <c r="DFT271" s="376"/>
      <c r="DFU271" s="376"/>
      <c r="DFV271" s="376"/>
      <c r="DFW271" s="376"/>
      <c r="DFX271" s="376"/>
      <c r="DFY271" s="376"/>
      <c r="DFZ271" s="376"/>
      <c r="DGA271" s="376"/>
      <c r="DGB271" s="376"/>
      <c r="DGC271" s="376"/>
      <c r="DGD271" s="376"/>
      <c r="DGE271" s="376"/>
      <c r="DGF271" s="376"/>
      <c r="DGG271" s="376"/>
      <c r="DGH271" s="376"/>
      <c r="DGI271" s="376"/>
      <c r="DGJ271" s="376"/>
      <c r="DGK271" s="376"/>
      <c r="DGL271" s="376"/>
      <c r="DGM271" s="376"/>
      <c r="DGN271" s="376"/>
      <c r="DGO271" s="377"/>
      <c r="DGP271" s="377"/>
      <c r="DGQ271" s="377"/>
      <c r="DGR271" s="377"/>
      <c r="DGS271" s="377"/>
      <c r="DGT271" s="376"/>
      <c r="DGU271" s="376"/>
      <c r="DGV271" s="377"/>
      <c r="DGW271" s="377"/>
      <c r="DGX271" s="376"/>
      <c r="DGY271" s="376"/>
      <c r="DGZ271" s="377"/>
      <c r="DHA271" s="377"/>
      <c r="DHB271" s="376"/>
      <c r="DHC271" s="376"/>
      <c r="DHD271" s="376"/>
      <c r="DHE271" s="376"/>
      <c r="DHF271" s="376"/>
      <c r="DHG271" s="376"/>
      <c r="DHH271" s="376"/>
      <c r="DHI271" s="377"/>
      <c r="DHJ271" s="377"/>
      <c r="DHK271" s="376"/>
      <c r="DHL271" s="376"/>
      <c r="DHM271" s="377"/>
      <c r="DHN271" s="377"/>
      <c r="DHO271" s="376"/>
      <c r="DHP271" s="376"/>
      <c r="DHQ271" s="376"/>
      <c r="DHR271" s="376"/>
      <c r="DHS271" s="376"/>
      <c r="DHT271" s="370"/>
      <c r="DHU271" s="396"/>
      <c r="DHV271" s="376"/>
      <c r="DHW271" s="376"/>
      <c r="DHX271" s="376"/>
      <c r="DHY271" s="376"/>
      <c r="DHZ271" s="376"/>
      <c r="DIA271" s="376"/>
      <c r="DIB271" s="376"/>
      <c r="DIC271" s="375"/>
      <c r="DID271" s="375"/>
      <c r="DIE271" s="375"/>
      <c r="DIF271" s="375"/>
      <c r="DIG271" s="375"/>
      <c r="DIH271" s="375"/>
      <c r="DII271" s="375"/>
      <c r="DIJ271" s="375"/>
      <c r="DIK271" s="375"/>
      <c r="DIL271" s="375"/>
      <c r="DIM271" s="375"/>
      <c r="DIN271" s="375"/>
      <c r="DIO271" s="375"/>
      <c r="DIP271" s="375"/>
      <c r="DIQ271" s="375"/>
      <c r="DIR271" s="375"/>
      <c r="DIS271" s="375"/>
      <c r="DIT271" s="375"/>
      <c r="DIU271" s="375"/>
      <c r="DIV271" s="375"/>
      <c r="DIW271" s="375"/>
      <c r="DIX271" s="375"/>
      <c r="DIY271" s="375"/>
      <c r="DIZ271" s="375"/>
      <c r="DJA271" s="375"/>
      <c r="DJB271" s="375"/>
      <c r="DJC271" s="375"/>
      <c r="DJD271" s="375"/>
      <c r="DJE271" s="375"/>
      <c r="DJF271" s="375"/>
      <c r="DJG271" s="375"/>
      <c r="DJH271" s="375"/>
      <c r="DJI271" s="375"/>
      <c r="DJJ271" s="375"/>
      <c r="DJK271" s="375"/>
      <c r="DJL271" s="375"/>
      <c r="DJM271" s="375"/>
      <c r="DJN271" s="375"/>
      <c r="DJO271" s="375"/>
      <c r="DJP271" s="375"/>
      <c r="DJQ271" s="375"/>
      <c r="DJR271" s="375"/>
      <c r="DJS271" s="375"/>
      <c r="DJT271" s="375"/>
      <c r="DJU271" s="376"/>
      <c r="DJV271" s="376"/>
      <c r="DJW271" s="376"/>
      <c r="DJX271" s="376"/>
      <c r="DJY271" s="376"/>
      <c r="DJZ271" s="376"/>
      <c r="DKA271" s="376"/>
      <c r="DKB271" s="376"/>
      <c r="DKC271" s="376"/>
      <c r="DKD271" s="376"/>
      <c r="DKE271" s="376"/>
      <c r="DKF271" s="376"/>
      <c r="DKG271" s="376"/>
      <c r="DKH271" s="376"/>
      <c r="DKI271" s="376"/>
      <c r="DKJ271" s="376"/>
      <c r="DKK271" s="376"/>
      <c r="DKL271" s="376"/>
      <c r="DKM271" s="376"/>
      <c r="DKN271" s="376"/>
      <c r="DKO271" s="376"/>
      <c r="DKP271" s="376"/>
      <c r="DKQ271" s="376"/>
      <c r="DKR271" s="376"/>
      <c r="DKS271" s="377"/>
      <c r="DKT271" s="377"/>
      <c r="DKU271" s="377"/>
      <c r="DKV271" s="377"/>
      <c r="DKW271" s="377"/>
      <c r="DKX271" s="376"/>
      <c r="DKY271" s="376"/>
      <c r="DKZ271" s="377"/>
      <c r="DLA271" s="377"/>
      <c r="DLB271" s="376"/>
      <c r="DLC271" s="376"/>
      <c r="DLD271" s="377"/>
      <c r="DLE271" s="377"/>
      <c r="DLF271" s="376"/>
      <c r="DLG271" s="376"/>
      <c r="DLH271" s="376"/>
      <c r="DLI271" s="376"/>
      <c r="DLJ271" s="376"/>
      <c r="DLK271" s="376"/>
      <c r="DLL271" s="376"/>
      <c r="DLM271" s="377"/>
      <c r="DLN271" s="377"/>
      <c r="DLO271" s="376"/>
      <c r="DLP271" s="376"/>
      <c r="DLQ271" s="377"/>
      <c r="DLR271" s="377"/>
      <c r="DLS271" s="376"/>
      <c r="DLT271" s="376"/>
      <c r="DLU271" s="376"/>
      <c r="DLV271" s="376"/>
      <c r="DLW271" s="376"/>
      <c r="DLX271" s="370"/>
      <c r="DLY271" s="396"/>
      <c r="DLZ271" s="376"/>
      <c r="DMA271" s="376"/>
      <c r="DMB271" s="376"/>
      <c r="DMC271" s="376"/>
      <c r="DMD271" s="376"/>
      <c r="DME271" s="376"/>
      <c r="DMF271" s="376"/>
      <c r="DMG271" s="375"/>
      <c r="DMH271" s="375"/>
      <c r="DMI271" s="375"/>
      <c r="DMJ271" s="375"/>
      <c r="DMK271" s="375"/>
      <c r="DML271" s="375"/>
      <c r="DMM271" s="375"/>
      <c r="DMN271" s="375"/>
      <c r="DMO271" s="375"/>
      <c r="DMP271" s="375"/>
      <c r="DMQ271" s="375"/>
      <c r="DMR271" s="375"/>
      <c r="DMS271" s="375"/>
      <c r="DMT271" s="375"/>
      <c r="DMU271" s="375"/>
      <c r="DMV271" s="375"/>
      <c r="DMW271" s="375"/>
      <c r="DMX271" s="375"/>
      <c r="DMY271" s="375"/>
      <c r="DMZ271" s="375"/>
      <c r="DNA271" s="375"/>
      <c r="DNB271" s="375"/>
      <c r="DNC271" s="375"/>
      <c r="DND271" s="375"/>
      <c r="DNE271" s="375"/>
      <c r="DNF271" s="375"/>
      <c r="DNG271" s="375"/>
      <c r="DNH271" s="375"/>
      <c r="DNI271" s="375"/>
      <c r="DNJ271" s="375"/>
      <c r="DNK271" s="375"/>
      <c r="DNL271" s="375"/>
      <c r="DNM271" s="375"/>
      <c r="DNN271" s="375"/>
      <c r="DNO271" s="375"/>
      <c r="DNP271" s="375"/>
      <c r="DNQ271" s="375"/>
      <c r="DNR271" s="375"/>
      <c r="DNS271" s="375"/>
      <c r="DNT271" s="375"/>
      <c r="DNU271" s="375"/>
      <c r="DNV271" s="375"/>
      <c r="DNW271" s="375"/>
      <c r="DNX271" s="375"/>
      <c r="DNY271" s="376"/>
      <c r="DNZ271" s="376"/>
      <c r="DOA271" s="376"/>
      <c r="DOB271" s="376"/>
      <c r="DOC271" s="376"/>
      <c r="DOD271" s="376"/>
      <c r="DOE271" s="376"/>
      <c r="DOF271" s="376"/>
      <c r="DOG271" s="376"/>
      <c r="DOH271" s="376"/>
      <c r="DOI271" s="376"/>
      <c r="DOJ271" s="376"/>
      <c r="DOK271" s="376"/>
      <c r="DOL271" s="376"/>
      <c r="DOM271" s="376"/>
      <c r="DON271" s="376"/>
      <c r="DOO271" s="376"/>
      <c r="DOP271" s="376"/>
      <c r="DOQ271" s="376"/>
      <c r="DOR271" s="376"/>
      <c r="DOS271" s="376"/>
      <c r="DOT271" s="376"/>
      <c r="DOU271" s="376"/>
      <c r="DOV271" s="376"/>
      <c r="DOW271" s="377"/>
      <c r="DOX271" s="377"/>
      <c r="DOY271" s="377"/>
      <c r="DOZ271" s="377"/>
      <c r="DPA271" s="377"/>
      <c r="DPB271" s="376"/>
      <c r="DPC271" s="376"/>
      <c r="DPD271" s="377"/>
      <c r="DPE271" s="377"/>
      <c r="DPF271" s="376"/>
      <c r="DPG271" s="376"/>
      <c r="DPH271" s="377"/>
      <c r="DPI271" s="377"/>
      <c r="DPJ271" s="376"/>
      <c r="DPK271" s="376"/>
      <c r="DPL271" s="376"/>
      <c r="DPM271" s="376"/>
      <c r="DPN271" s="376"/>
      <c r="DPO271" s="376"/>
      <c r="DPP271" s="376"/>
      <c r="DPQ271" s="377"/>
      <c r="DPR271" s="377"/>
      <c r="DPS271" s="376"/>
      <c r="DPT271" s="376"/>
      <c r="DPU271" s="377"/>
      <c r="DPV271" s="377"/>
      <c r="DPW271" s="376"/>
      <c r="DPX271" s="376"/>
      <c r="DPY271" s="376"/>
      <c r="DPZ271" s="376"/>
      <c r="DQA271" s="376"/>
      <c r="DQB271" s="370"/>
      <c r="DQC271" s="396"/>
      <c r="DQD271" s="376"/>
      <c r="DQE271" s="376"/>
      <c r="DQF271" s="376"/>
      <c r="DQG271" s="376"/>
      <c r="DQH271" s="376"/>
      <c r="DQI271" s="376"/>
      <c r="DQJ271" s="376"/>
      <c r="DQK271" s="375"/>
      <c r="DQL271" s="375"/>
      <c r="DQM271" s="375"/>
      <c r="DQN271" s="375"/>
      <c r="DQO271" s="375"/>
      <c r="DQP271" s="375"/>
      <c r="DQQ271" s="375"/>
      <c r="DQR271" s="375"/>
      <c r="DQS271" s="375"/>
      <c r="DQT271" s="375"/>
      <c r="DQU271" s="375"/>
      <c r="DQV271" s="375"/>
      <c r="DQW271" s="375"/>
      <c r="DQX271" s="375"/>
      <c r="DQY271" s="375"/>
      <c r="DQZ271" s="375"/>
      <c r="DRA271" s="375"/>
      <c r="DRB271" s="375"/>
      <c r="DRC271" s="375"/>
      <c r="DRD271" s="375"/>
      <c r="DRE271" s="375"/>
      <c r="DRF271" s="375"/>
      <c r="DRG271" s="375"/>
      <c r="DRH271" s="375"/>
      <c r="DRI271" s="375"/>
      <c r="DRJ271" s="375"/>
      <c r="DRK271" s="375"/>
      <c r="DRL271" s="375"/>
      <c r="DRM271" s="375"/>
      <c r="DRN271" s="375"/>
      <c r="DRO271" s="375"/>
      <c r="DRP271" s="375"/>
      <c r="DRQ271" s="375"/>
      <c r="DRR271" s="375"/>
      <c r="DRS271" s="375"/>
      <c r="DRT271" s="375"/>
      <c r="DRU271" s="375"/>
      <c r="DRV271" s="375"/>
      <c r="DRW271" s="375"/>
      <c r="DRX271" s="375"/>
      <c r="DRY271" s="375"/>
      <c r="DRZ271" s="375"/>
      <c r="DSA271" s="375"/>
      <c r="DSB271" s="375"/>
      <c r="DSC271" s="376"/>
      <c r="DSD271" s="376"/>
      <c r="DSE271" s="376"/>
      <c r="DSF271" s="376"/>
      <c r="DSG271" s="376"/>
      <c r="DSH271" s="376"/>
      <c r="DSI271" s="376"/>
      <c r="DSJ271" s="376"/>
      <c r="DSK271" s="376"/>
      <c r="DSL271" s="376"/>
      <c r="DSM271" s="376"/>
      <c r="DSN271" s="376"/>
      <c r="DSO271" s="376"/>
      <c r="DSP271" s="376"/>
      <c r="DSQ271" s="376"/>
      <c r="DSR271" s="376"/>
      <c r="DSS271" s="376"/>
      <c r="DST271" s="376"/>
      <c r="DSU271" s="376"/>
      <c r="DSV271" s="376"/>
      <c r="DSW271" s="376"/>
      <c r="DSX271" s="376"/>
      <c r="DSY271" s="376"/>
      <c r="DSZ271" s="376"/>
      <c r="DTA271" s="377"/>
      <c r="DTB271" s="377"/>
      <c r="DTC271" s="377"/>
      <c r="DTD271" s="377"/>
      <c r="DTE271" s="377"/>
      <c r="DTF271" s="376"/>
      <c r="DTG271" s="376"/>
      <c r="DTH271" s="377"/>
      <c r="DTI271" s="377"/>
      <c r="DTJ271" s="376"/>
      <c r="DTK271" s="376"/>
      <c r="DTL271" s="377"/>
      <c r="DTM271" s="377"/>
      <c r="DTN271" s="376"/>
      <c r="DTO271" s="376"/>
      <c r="DTP271" s="376"/>
      <c r="DTQ271" s="376"/>
      <c r="DTR271" s="376"/>
      <c r="DTS271" s="376"/>
      <c r="DTT271" s="376"/>
      <c r="DTU271" s="377"/>
      <c r="DTV271" s="377"/>
      <c r="DTW271" s="376"/>
      <c r="DTX271" s="376"/>
      <c r="DTY271" s="377"/>
      <c r="DTZ271" s="377"/>
      <c r="DUA271" s="376"/>
      <c r="DUB271" s="376"/>
      <c r="DUC271" s="376"/>
      <c r="DUD271" s="376"/>
      <c r="DUE271" s="376"/>
      <c r="DUF271" s="370"/>
      <c r="DUG271" s="396"/>
      <c r="DUH271" s="376"/>
      <c r="DUI271" s="376"/>
      <c r="DUJ271" s="376"/>
      <c r="DUK271" s="376"/>
      <c r="DUL271" s="376"/>
      <c r="DUM271" s="376"/>
      <c r="DUN271" s="376"/>
      <c r="DUO271" s="375"/>
      <c r="DUP271" s="375"/>
      <c r="DUQ271" s="375"/>
      <c r="DUR271" s="375"/>
      <c r="DUS271" s="375"/>
      <c r="DUT271" s="375"/>
      <c r="DUU271" s="375"/>
      <c r="DUV271" s="375"/>
      <c r="DUW271" s="375"/>
      <c r="DUX271" s="375"/>
      <c r="DUY271" s="375"/>
      <c r="DUZ271" s="375"/>
      <c r="DVA271" s="375"/>
      <c r="DVB271" s="375"/>
      <c r="DVC271" s="375"/>
      <c r="DVD271" s="375"/>
      <c r="DVE271" s="375"/>
      <c r="DVF271" s="375"/>
      <c r="DVG271" s="375"/>
      <c r="DVH271" s="375"/>
      <c r="DVI271" s="375"/>
      <c r="DVJ271" s="375"/>
      <c r="DVK271" s="375"/>
      <c r="DVL271" s="375"/>
      <c r="DVM271" s="375"/>
      <c r="DVN271" s="375"/>
      <c r="DVO271" s="375"/>
      <c r="DVP271" s="375"/>
      <c r="DVQ271" s="375"/>
      <c r="DVR271" s="375"/>
      <c r="DVS271" s="375"/>
      <c r="DVT271" s="375"/>
      <c r="DVU271" s="375"/>
      <c r="DVV271" s="375"/>
      <c r="DVW271" s="375"/>
      <c r="DVX271" s="375"/>
      <c r="DVY271" s="375"/>
      <c r="DVZ271" s="375"/>
      <c r="DWA271" s="375"/>
      <c r="DWB271" s="375"/>
      <c r="DWC271" s="375"/>
      <c r="DWD271" s="375"/>
      <c r="DWE271" s="375"/>
      <c r="DWF271" s="375"/>
      <c r="DWG271" s="376"/>
      <c r="DWH271" s="376"/>
      <c r="DWI271" s="376"/>
      <c r="DWJ271" s="376"/>
      <c r="DWK271" s="376"/>
      <c r="DWL271" s="376"/>
      <c r="DWM271" s="376"/>
      <c r="DWN271" s="376"/>
      <c r="DWO271" s="376"/>
      <c r="DWP271" s="376"/>
      <c r="DWQ271" s="376"/>
      <c r="DWR271" s="376"/>
      <c r="DWS271" s="376"/>
      <c r="DWT271" s="376"/>
      <c r="DWU271" s="376"/>
      <c r="DWV271" s="376"/>
      <c r="DWW271" s="376"/>
      <c r="DWX271" s="376"/>
      <c r="DWY271" s="376"/>
      <c r="DWZ271" s="376"/>
      <c r="DXA271" s="376"/>
      <c r="DXB271" s="376"/>
      <c r="DXC271" s="376"/>
      <c r="DXD271" s="376"/>
      <c r="DXE271" s="377"/>
      <c r="DXF271" s="377"/>
      <c r="DXG271" s="377"/>
      <c r="DXH271" s="377"/>
      <c r="DXI271" s="377"/>
      <c r="DXJ271" s="376"/>
      <c r="DXK271" s="376"/>
      <c r="DXL271" s="377"/>
      <c r="DXM271" s="377"/>
      <c r="DXN271" s="376"/>
      <c r="DXO271" s="376"/>
      <c r="DXP271" s="377"/>
      <c r="DXQ271" s="377"/>
      <c r="DXR271" s="376"/>
      <c r="DXS271" s="376"/>
      <c r="DXT271" s="376"/>
      <c r="DXU271" s="376"/>
      <c r="DXV271" s="376"/>
      <c r="DXW271" s="376"/>
      <c r="DXX271" s="376"/>
      <c r="DXY271" s="377"/>
      <c r="DXZ271" s="377"/>
      <c r="DYA271" s="376"/>
      <c r="DYB271" s="376"/>
      <c r="DYC271" s="377"/>
      <c r="DYD271" s="377"/>
      <c r="DYE271" s="376"/>
      <c r="DYF271" s="376"/>
      <c r="DYG271" s="376"/>
      <c r="DYH271" s="376"/>
      <c r="DYI271" s="376"/>
      <c r="DYJ271" s="370"/>
      <c r="DYK271" s="396"/>
      <c r="DYL271" s="376"/>
      <c r="DYM271" s="376"/>
      <c r="DYN271" s="376"/>
      <c r="DYO271" s="376"/>
      <c r="DYP271" s="376"/>
      <c r="DYQ271" s="376"/>
      <c r="DYR271" s="376"/>
      <c r="DYS271" s="375"/>
      <c r="DYT271" s="375"/>
      <c r="DYU271" s="375"/>
      <c r="DYV271" s="375"/>
      <c r="DYW271" s="375"/>
      <c r="DYX271" s="375"/>
      <c r="DYY271" s="375"/>
      <c r="DYZ271" s="375"/>
      <c r="DZA271" s="375"/>
      <c r="DZB271" s="375"/>
      <c r="DZC271" s="375"/>
      <c r="DZD271" s="375"/>
      <c r="DZE271" s="375"/>
      <c r="DZF271" s="375"/>
      <c r="DZG271" s="375"/>
      <c r="DZH271" s="375"/>
      <c r="DZI271" s="375"/>
      <c r="DZJ271" s="375"/>
      <c r="DZK271" s="375"/>
      <c r="DZL271" s="375"/>
      <c r="DZM271" s="375"/>
      <c r="DZN271" s="375"/>
      <c r="DZO271" s="375"/>
      <c r="DZP271" s="375"/>
      <c r="DZQ271" s="375"/>
      <c r="DZR271" s="375"/>
      <c r="DZS271" s="375"/>
      <c r="DZT271" s="375"/>
      <c r="DZU271" s="375"/>
      <c r="DZV271" s="375"/>
      <c r="DZW271" s="375"/>
      <c r="DZX271" s="375"/>
      <c r="DZY271" s="375"/>
      <c r="DZZ271" s="375"/>
      <c r="EAA271" s="375"/>
      <c r="EAB271" s="375"/>
      <c r="EAC271" s="375"/>
      <c r="EAD271" s="375"/>
      <c r="EAE271" s="375"/>
      <c r="EAF271" s="375"/>
      <c r="EAG271" s="375"/>
      <c r="EAH271" s="375"/>
      <c r="EAI271" s="375"/>
      <c r="EAJ271" s="375"/>
      <c r="EAK271" s="376"/>
      <c r="EAL271" s="376"/>
      <c r="EAM271" s="376"/>
      <c r="EAN271" s="376"/>
      <c r="EAO271" s="376"/>
      <c r="EAP271" s="376"/>
      <c r="EAQ271" s="376"/>
      <c r="EAR271" s="376"/>
      <c r="EAS271" s="376"/>
      <c r="EAT271" s="376"/>
      <c r="EAU271" s="376"/>
      <c r="EAV271" s="376"/>
      <c r="EAW271" s="376"/>
      <c r="EAX271" s="376"/>
      <c r="EAY271" s="376"/>
      <c r="EAZ271" s="376"/>
      <c r="EBA271" s="376"/>
      <c r="EBB271" s="376"/>
      <c r="EBC271" s="376"/>
      <c r="EBD271" s="376"/>
      <c r="EBE271" s="376"/>
      <c r="EBF271" s="376"/>
      <c r="EBG271" s="376"/>
      <c r="EBH271" s="376"/>
      <c r="EBI271" s="377"/>
      <c r="EBJ271" s="377"/>
      <c r="EBK271" s="377"/>
      <c r="EBL271" s="377"/>
      <c r="EBM271" s="377"/>
      <c r="EBN271" s="376"/>
      <c r="EBO271" s="376"/>
      <c r="EBP271" s="377"/>
      <c r="EBQ271" s="377"/>
      <c r="EBR271" s="376"/>
      <c r="EBS271" s="376"/>
      <c r="EBT271" s="377"/>
      <c r="EBU271" s="377"/>
      <c r="EBV271" s="376"/>
      <c r="EBW271" s="376"/>
      <c r="EBX271" s="376"/>
      <c r="EBY271" s="376"/>
      <c r="EBZ271" s="376"/>
      <c r="ECA271" s="376"/>
      <c r="ECB271" s="376"/>
      <c r="ECC271" s="377"/>
      <c r="ECD271" s="377"/>
      <c r="ECE271" s="376"/>
      <c r="ECF271" s="376"/>
      <c r="ECG271" s="377"/>
      <c r="ECH271" s="377"/>
      <c r="ECI271" s="376"/>
      <c r="ECJ271" s="376"/>
      <c r="ECK271" s="376"/>
      <c r="ECL271" s="376"/>
      <c r="ECM271" s="376"/>
      <c r="ECN271" s="370"/>
      <c r="ECO271" s="396"/>
      <c r="ECP271" s="376"/>
      <c r="ECQ271" s="376"/>
      <c r="ECR271" s="376"/>
      <c r="ECS271" s="376"/>
      <c r="ECT271" s="376"/>
      <c r="ECU271" s="376"/>
      <c r="ECV271" s="376"/>
      <c r="ECW271" s="375"/>
      <c r="ECX271" s="375"/>
      <c r="ECY271" s="375"/>
      <c r="ECZ271" s="375"/>
      <c r="EDA271" s="375"/>
      <c r="EDB271" s="375"/>
      <c r="EDC271" s="375"/>
      <c r="EDD271" s="375"/>
      <c r="EDE271" s="375"/>
      <c r="EDF271" s="375"/>
      <c r="EDG271" s="375"/>
      <c r="EDH271" s="375"/>
      <c r="EDI271" s="375"/>
      <c r="EDJ271" s="375"/>
      <c r="EDK271" s="375"/>
      <c r="EDL271" s="375"/>
      <c r="EDM271" s="375"/>
      <c r="EDN271" s="375"/>
      <c r="EDO271" s="375"/>
      <c r="EDP271" s="375"/>
      <c r="EDQ271" s="375"/>
      <c r="EDR271" s="375"/>
      <c r="EDS271" s="375"/>
      <c r="EDT271" s="375"/>
      <c r="EDU271" s="375"/>
      <c r="EDV271" s="375"/>
      <c r="EDW271" s="375"/>
      <c r="EDX271" s="375"/>
      <c r="EDY271" s="375"/>
      <c r="EDZ271" s="375"/>
      <c r="EEA271" s="375"/>
      <c r="EEB271" s="375"/>
      <c r="EEC271" s="375"/>
      <c r="EED271" s="375"/>
      <c r="EEE271" s="375"/>
      <c r="EEF271" s="375"/>
      <c r="EEG271" s="375"/>
      <c r="EEH271" s="375"/>
      <c r="EEI271" s="375"/>
      <c r="EEJ271" s="375"/>
      <c r="EEK271" s="375"/>
      <c r="EEL271" s="375"/>
      <c r="EEM271" s="375"/>
      <c r="EEN271" s="375"/>
      <c r="EEO271" s="376"/>
      <c r="EEP271" s="376"/>
      <c r="EEQ271" s="376"/>
      <c r="EER271" s="376"/>
      <c r="EES271" s="376"/>
      <c r="EET271" s="376"/>
      <c r="EEU271" s="376"/>
      <c r="EEV271" s="376"/>
      <c r="EEW271" s="376"/>
      <c r="EEX271" s="376"/>
      <c r="EEY271" s="376"/>
      <c r="EEZ271" s="376"/>
      <c r="EFA271" s="376"/>
      <c r="EFB271" s="376"/>
      <c r="EFC271" s="376"/>
      <c r="EFD271" s="376"/>
      <c r="EFE271" s="376"/>
      <c r="EFF271" s="376"/>
      <c r="EFG271" s="376"/>
      <c r="EFH271" s="376"/>
      <c r="EFI271" s="376"/>
      <c r="EFJ271" s="376"/>
      <c r="EFK271" s="376"/>
      <c r="EFL271" s="376"/>
      <c r="EFM271" s="377"/>
      <c r="EFN271" s="377"/>
      <c r="EFO271" s="377"/>
      <c r="EFP271" s="377"/>
      <c r="EFQ271" s="377"/>
      <c r="EFR271" s="376"/>
      <c r="EFS271" s="376"/>
      <c r="EFT271" s="377"/>
      <c r="EFU271" s="377"/>
      <c r="EFV271" s="376"/>
      <c r="EFW271" s="376"/>
      <c r="EFX271" s="377"/>
      <c r="EFY271" s="377"/>
      <c r="EFZ271" s="376"/>
      <c r="EGA271" s="376"/>
      <c r="EGB271" s="376"/>
      <c r="EGC271" s="376"/>
      <c r="EGD271" s="376"/>
      <c r="EGE271" s="376"/>
      <c r="EGF271" s="376"/>
      <c r="EGG271" s="377"/>
      <c r="EGH271" s="377"/>
      <c r="EGI271" s="376"/>
      <c r="EGJ271" s="376"/>
      <c r="EGK271" s="377"/>
      <c r="EGL271" s="377"/>
      <c r="EGM271" s="376"/>
      <c r="EGN271" s="376"/>
      <c r="EGO271" s="376"/>
      <c r="EGP271" s="376"/>
      <c r="EGQ271" s="376"/>
      <c r="EGR271" s="370"/>
      <c r="EGS271" s="396"/>
      <c r="EGT271" s="376"/>
      <c r="EGU271" s="376"/>
      <c r="EGV271" s="376"/>
      <c r="EGW271" s="376"/>
      <c r="EGX271" s="376"/>
      <c r="EGY271" s="376"/>
      <c r="EGZ271" s="376"/>
      <c r="EHA271" s="375"/>
      <c r="EHB271" s="375"/>
      <c r="EHC271" s="375"/>
      <c r="EHD271" s="375"/>
      <c r="EHE271" s="375"/>
      <c r="EHF271" s="375"/>
      <c r="EHG271" s="375"/>
      <c r="EHH271" s="375"/>
      <c r="EHI271" s="375"/>
      <c r="EHJ271" s="375"/>
      <c r="EHK271" s="375"/>
      <c r="EHL271" s="375"/>
      <c r="EHM271" s="375"/>
      <c r="EHN271" s="375"/>
      <c r="EHO271" s="375"/>
      <c r="EHP271" s="375"/>
      <c r="EHQ271" s="375"/>
      <c r="EHR271" s="375"/>
      <c r="EHS271" s="375"/>
      <c r="EHT271" s="375"/>
      <c r="EHU271" s="375"/>
      <c r="EHV271" s="375"/>
      <c r="EHW271" s="375"/>
      <c r="EHX271" s="375"/>
      <c r="EHY271" s="375"/>
      <c r="EHZ271" s="375"/>
      <c r="EIA271" s="375"/>
      <c r="EIB271" s="375"/>
      <c r="EIC271" s="375"/>
      <c r="EID271" s="375"/>
      <c r="EIE271" s="375"/>
      <c r="EIF271" s="375"/>
      <c r="EIG271" s="375"/>
      <c r="EIH271" s="375"/>
      <c r="EII271" s="375"/>
      <c r="EIJ271" s="375"/>
      <c r="EIK271" s="375"/>
      <c r="EIL271" s="375"/>
      <c r="EIM271" s="375"/>
      <c r="EIN271" s="375"/>
      <c r="EIO271" s="375"/>
      <c r="EIP271" s="375"/>
      <c r="EIQ271" s="375"/>
      <c r="EIR271" s="375"/>
      <c r="EIS271" s="376"/>
      <c r="EIT271" s="376"/>
      <c r="EIU271" s="376"/>
      <c r="EIV271" s="376"/>
      <c r="EIW271" s="376"/>
      <c r="EIX271" s="376"/>
      <c r="EIY271" s="376"/>
      <c r="EIZ271" s="376"/>
      <c r="EJA271" s="376"/>
      <c r="EJB271" s="376"/>
      <c r="EJC271" s="376"/>
      <c r="EJD271" s="376"/>
      <c r="EJE271" s="376"/>
      <c r="EJF271" s="376"/>
      <c r="EJG271" s="376"/>
      <c r="EJH271" s="376"/>
      <c r="EJI271" s="376"/>
      <c r="EJJ271" s="376"/>
      <c r="EJK271" s="376"/>
      <c r="EJL271" s="376"/>
      <c r="EJM271" s="376"/>
      <c r="EJN271" s="376"/>
      <c r="EJO271" s="376"/>
      <c r="EJP271" s="376"/>
      <c r="EJQ271" s="377"/>
      <c r="EJR271" s="377"/>
      <c r="EJS271" s="377"/>
      <c r="EJT271" s="377"/>
      <c r="EJU271" s="377"/>
      <c r="EJV271" s="376"/>
      <c r="EJW271" s="376"/>
      <c r="EJX271" s="377"/>
      <c r="EJY271" s="377"/>
      <c r="EJZ271" s="376"/>
      <c r="EKA271" s="376"/>
      <c r="EKB271" s="377"/>
      <c r="EKC271" s="377"/>
      <c r="EKD271" s="376"/>
      <c r="EKE271" s="376"/>
      <c r="EKF271" s="376"/>
      <c r="EKG271" s="376"/>
      <c r="EKH271" s="376"/>
      <c r="EKI271" s="376"/>
      <c r="EKJ271" s="376"/>
      <c r="EKK271" s="377"/>
      <c r="EKL271" s="377"/>
      <c r="EKM271" s="376"/>
      <c r="EKN271" s="376"/>
      <c r="EKO271" s="377"/>
      <c r="EKP271" s="377"/>
      <c r="EKQ271" s="376"/>
      <c r="EKR271" s="376"/>
      <c r="EKS271" s="376"/>
      <c r="EKT271" s="376"/>
      <c r="EKU271" s="376"/>
      <c r="EKV271" s="370"/>
      <c r="EKW271" s="396"/>
      <c r="EKX271" s="376"/>
      <c r="EKY271" s="376"/>
      <c r="EKZ271" s="376"/>
      <c r="ELA271" s="376"/>
      <c r="ELB271" s="376"/>
      <c r="ELC271" s="376"/>
      <c r="ELD271" s="376"/>
      <c r="ELE271" s="375"/>
      <c r="ELF271" s="375"/>
      <c r="ELG271" s="375"/>
      <c r="ELH271" s="375"/>
      <c r="ELI271" s="375"/>
      <c r="ELJ271" s="375"/>
      <c r="ELK271" s="375"/>
      <c r="ELL271" s="375"/>
      <c r="ELM271" s="375"/>
      <c r="ELN271" s="375"/>
      <c r="ELO271" s="375"/>
      <c r="ELP271" s="375"/>
      <c r="ELQ271" s="375"/>
      <c r="ELR271" s="375"/>
      <c r="ELS271" s="375"/>
      <c r="ELT271" s="375"/>
      <c r="ELU271" s="375"/>
      <c r="ELV271" s="375"/>
      <c r="ELW271" s="375"/>
      <c r="ELX271" s="375"/>
      <c r="ELY271" s="375"/>
      <c r="ELZ271" s="375"/>
      <c r="EMA271" s="375"/>
      <c r="EMB271" s="375"/>
      <c r="EMC271" s="375"/>
      <c r="EMD271" s="375"/>
      <c r="EME271" s="375"/>
      <c r="EMF271" s="375"/>
      <c r="EMG271" s="375"/>
      <c r="EMH271" s="375"/>
      <c r="EMI271" s="375"/>
      <c r="EMJ271" s="375"/>
      <c r="EMK271" s="375"/>
      <c r="EML271" s="375"/>
      <c r="EMM271" s="375"/>
      <c r="EMN271" s="375"/>
      <c r="EMO271" s="375"/>
      <c r="EMP271" s="375"/>
      <c r="EMQ271" s="375"/>
      <c r="EMR271" s="375"/>
      <c r="EMS271" s="375"/>
      <c r="EMT271" s="375"/>
      <c r="EMU271" s="375"/>
      <c r="EMV271" s="375"/>
      <c r="EMW271" s="376"/>
      <c r="EMX271" s="376"/>
      <c r="EMY271" s="376"/>
      <c r="EMZ271" s="376"/>
      <c r="ENA271" s="376"/>
      <c r="ENB271" s="376"/>
      <c r="ENC271" s="376"/>
      <c r="END271" s="376"/>
      <c r="ENE271" s="376"/>
      <c r="ENF271" s="376"/>
      <c r="ENG271" s="376"/>
      <c r="ENH271" s="376"/>
      <c r="ENI271" s="376"/>
      <c r="ENJ271" s="376"/>
      <c r="ENK271" s="376"/>
      <c r="ENL271" s="376"/>
      <c r="ENM271" s="376"/>
      <c r="ENN271" s="376"/>
      <c r="ENO271" s="376"/>
      <c r="ENP271" s="376"/>
      <c r="ENQ271" s="376"/>
      <c r="ENR271" s="376"/>
      <c r="ENS271" s="376"/>
      <c r="ENT271" s="376"/>
      <c r="ENU271" s="377"/>
      <c r="ENV271" s="377"/>
      <c r="ENW271" s="377"/>
      <c r="ENX271" s="377"/>
      <c r="ENY271" s="377"/>
      <c r="ENZ271" s="376"/>
      <c r="EOA271" s="376"/>
      <c r="EOB271" s="377"/>
      <c r="EOC271" s="377"/>
      <c r="EOD271" s="376"/>
      <c r="EOE271" s="376"/>
      <c r="EOF271" s="377"/>
      <c r="EOG271" s="377"/>
      <c r="EOH271" s="376"/>
      <c r="EOI271" s="376"/>
      <c r="EOJ271" s="376"/>
      <c r="EOK271" s="376"/>
      <c r="EOL271" s="376"/>
      <c r="EOM271" s="376"/>
      <c r="EON271" s="376"/>
      <c r="EOO271" s="377"/>
      <c r="EOP271" s="377"/>
      <c r="EOQ271" s="376"/>
      <c r="EOR271" s="376"/>
      <c r="EOS271" s="377"/>
      <c r="EOT271" s="377"/>
      <c r="EOU271" s="376"/>
      <c r="EOV271" s="376"/>
      <c r="EOW271" s="376"/>
      <c r="EOX271" s="376"/>
      <c r="EOY271" s="376"/>
      <c r="EOZ271" s="370"/>
      <c r="EPA271" s="396"/>
      <c r="EPB271" s="376"/>
      <c r="EPC271" s="376"/>
      <c r="EPD271" s="376"/>
      <c r="EPE271" s="376"/>
      <c r="EPF271" s="376"/>
      <c r="EPG271" s="376"/>
      <c r="EPH271" s="376"/>
      <c r="EPI271" s="375"/>
      <c r="EPJ271" s="375"/>
      <c r="EPK271" s="375"/>
      <c r="EPL271" s="375"/>
      <c r="EPM271" s="375"/>
      <c r="EPN271" s="375"/>
      <c r="EPO271" s="375"/>
      <c r="EPP271" s="375"/>
      <c r="EPQ271" s="375"/>
      <c r="EPR271" s="375"/>
      <c r="EPS271" s="375"/>
      <c r="EPT271" s="375"/>
      <c r="EPU271" s="375"/>
      <c r="EPV271" s="375"/>
      <c r="EPW271" s="375"/>
      <c r="EPX271" s="375"/>
      <c r="EPY271" s="375"/>
      <c r="EPZ271" s="375"/>
      <c r="EQA271" s="375"/>
      <c r="EQB271" s="375"/>
      <c r="EQC271" s="375"/>
      <c r="EQD271" s="375"/>
      <c r="EQE271" s="375"/>
      <c r="EQF271" s="375"/>
      <c r="EQG271" s="375"/>
      <c r="EQH271" s="375"/>
      <c r="EQI271" s="375"/>
      <c r="EQJ271" s="375"/>
      <c r="EQK271" s="375"/>
      <c r="EQL271" s="375"/>
      <c r="EQM271" s="375"/>
      <c r="EQN271" s="375"/>
      <c r="EQO271" s="375"/>
      <c r="EQP271" s="375"/>
      <c r="EQQ271" s="375"/>
      <c r="EQR271" s="375"/>
      <c r="EQS271" s="375"/>
      <c r="EQT271" s="375"/>
      <c r="EQU271" s="375"/>
      <c r="EQV271" s="375"/>
      <c r="EQW271" s="375"/>
      <c r="EQX271" s="375"/>
      <c r="EQY271" s="375"/>
      <c r="EQZ271" s="375"/>
      <c r="ERA271" s="376"/>
      <c r="ERB271" s="376"/>
      <c r="ERC271" s="376"/>
      <c r="ERD271" s="376"/>
      <c r="ERE271" s="376"/>
      <c r="ERF271" s="376"/>
      <c r="ERG271" s="376"/>
      <c r="ERH271" s="376"/>
      <c r="ERI271" s="376"/>
      <c r="ERJ271" s="376"/>
      <c r="ERK271" s="376"/>
      <c r="ERL271" s="376"/>
      <c r="ERM271" s="376"/>
      <c r="ERN271" s="376"/>
      <c r="ERO271" s="376"/>
      <c r="ERP271" s="376"/>
      <c r="ERQ271" s="376"/>
      <c r="ERR271" s="376"/>
      <c r="ERS271" s="376"/>
      <c r="ERT271" s="376"/>
      <c r="ERU271" s="376"/>
      <c r="ERV271" s="376"/>
      <c r="ERW271" s="376"/>
      <c r="ERX271" s="376"/>
      <c r="ERY271" s="377"/>
      <c r="ERZ271" s="377"/>
      <c r="ESA271" s="377"/>
      <c r="ESB271" s="377"/>
      <c r="ESC271" s="377"/>
      <c r="ESD271" s="376"/>
      <c r="ESE271" s="376"/>
      <c r="ESF271" s="377"/>
      <c r="ESG271" s="377"/>
      <c r="ESH271" s="376"/>
      <c r="ESI271" s="376"/>
      <c r="ESJ271" s="377"/>
      <c r="ESK271" s="377"/>
      <c r="ESL271" s="376"/>
      <c r="ESM271" s="376"/>
      <c r="ESN271" s="376"/>
      <c r="ESO271" s="376"/>
      <c r="ESP271" s="376"/>
      <c r="ESQ271" s="376"/>
      <c r="ESR271" s="376"/>
      <c r="ESS271" s="377"/>
      <c r="EST271" s="377"/>
      <c r="ESU271" s="376"/>
      <c r="ESV271" s="376"/>
      <c r="ESW271" s="377"/>
      <c r="ESX271" s="377"/>
      <c r="ESY271" s="376"/>
      <c r="ESZ271" s="376"/>
      <c r="ETA271" s="376"/>
      <c r="ETB271" s="376"/>
      <c r="ETC271" s="376"/>
      <c r="ETD271" s="370"/>
      <c r="ETE271" s="396"/>
      <c r="ETF271" s="376"/>
      <c r="ETG271" s="376"/>
      <c r="ETH271" s="376"/>
      <c r="ETI271" s="376"/>
      <c r="ETJ271" s="376"/>
      <c r="ETK271" s="376"/>
      <c r="ETL271" s="376"/>
      <c r="ETM271" s="375"/>
      <c r="ETN271" s="375"/>
      <c r="ETO271" s="375"/>
      <c r="ETP271" s="375"/>
      <c r="ETQ271" s="375"/>
      <c r="ETR271" s="375"/>
      <c r="ETS271" s="375"/>
      <c r="ETT271" s="375"/>
      <c r="ETU271" s="375"/>
      <c r="ETV271" s="375"/>
      <c r="ETW271" s="375"/>
      <c r="ETX271" s="375"/>
      <c r="ETY271" s="375"/>
      <c r="ETZ271" s="375"/>
      <c r="EUA271" s="375"/>
      <c r="EUB271" s="375"/>
      <c r="EUC271" s="375"/>
      <c r="EUD271" s="375"/>
      <c r="EUE271" s="375"/>
      <c r="EUF271" s="375"/>
      <c r="EUG271" s="375"/>
      <c r="EUH271" s="375"/>
      <c r="EUI271" s="375"/>
      <c r="EUJ271" s="375"/>
      <c r="EUK271" s="375"/>
      <c r="EUL271" s="375"/>
      <c r="EUM271" s="375"/>
      <c r="EUN271" s="375"/>
      <c r="EUO271" s="375"/>
      <c r="EUP271" s="375"/>
      <c r="EUQ271" s="375"/>
      <c r="EUR271" s="375"/>
      <c r="EUS271" s="375"/>
      <c r="EUT271" s="375"/>
      <c r="EUU271" s="375"/>
      <c r="EUV271" s="375"/>
      <c r="EUW271" s="375"/>
      <c r="EUX271" s="375"/>
      <c r="EUY271" s="375"/>
      <c r="EUZ271" s="375"/>
      <c r="EVA271" s="375"/>
      <c r="EVB271" s="375"/>
      <c r="EVC271" s="375"/>
      <c r="EVD271" s="375"/>
      <c r="EVE271" s="376"/>
      <c r="EVF271" s="376"/>
      <c r="EVG271" s="376"/>
      <c r="EVH271" s="376"/>
      <c r="EVI271" s="376"/>
      <c r="EVJ271" s="376"/>
      <c r="EVK271" s="376"/>
      <c r="EVL271" s="376"/>
      <c r="EVM271" s="376"/>
      <c r="EVN271" s="376"/>
      <c r="EVO271" s="376"/>
      <c r="EVP271" s="376"/>
      <c r="EVQ271" s="376"/>
      <c r="EVR271" s="376"/>
      <c r="EVS271" s="376"/>
      <c r="EVT271" s="376"/>
      <c r="EVU271" s="376"/>
      <c r="EVV271" s="376"/>
      <c r="EVW271" s="376"/>
      <c r="EVX271" s="376"/>
      <c r="EVY271" s="376"/>
      <c r="EVZ271" s="376"/>
      <c r="EWA271" s="376"/>
      <c r="EWB271" s="376"/>
      <c r="EWC271" s="377"/>
      <c r="EWD271" s="377"/>
      <c r="EWE271" s="377"/>
      <c r="EWF271" s="377"/>
      <c r="EWG271" s="377"/>
      <c r="EWH271" s="376"/>
      <c r="EWI271" s="376"/>
      <c r="EWJ271" s="377"/>
      <c r="EWK271" s="377"/>
      <c r="EWL271" s="376"/>
      <c r="EWM271" s="376"/>
      <c r="EWN271" s="377"/>
      <c r="EWO271" s="377"/>
      <c r="EWP271" s="376"/>
      <c r="EWQ271" s="376"/>
      <c r="EWR271" s="376"/>
      <c r="EWS271" s="376"/>
      <c r="EWT271" s="376"/>
      <c r="EWU271" s="376"/>
      <c r="EWV271" s="376"/>
      <c r="EWW271" s="377"/>
      <c r="EWX271" s="377"/>
      <c r="EWY271" s="376"/>
      <c r="EWZ271" s="376"/>
      <c r="EXA271" s="377"/>
      <c r="EXB271" s="377"/>
      <c r="EXC271" s="376"/>
      <c r="EXD271" s="376"/>
      <c r="EXE271" s="376"/>
      <c r="EXF271" s="376"/>
      <c r="EXG271" s="376"/>
      <c r="EXH271" s="370"/>
      <c r="EXI271" s="396"/>
      <c r="EXJ271" s="376"/>
      <c r="EXK271" s="376"/>
      <c r="EXL271" s="376"/>
      <c r="EXM271" s="376"/>
      <c r="EXN271" s="376"/>
      <c r="EXO271" s="376"/>
      <c r="EXP271" s="376"/>
      <c r="EXQ271" s="375"/>
      <c r="EXR271" s="375"/>
      <c r="EXS271" s="375"/>
      <c r="EXT271" s="375"/>
      <c r="EXU271" s="375"/>
      <c r="EXV271" s="375"/>
      <c r="EXW271" s="375"/>
      <c r="EXX271" s="375"/>
      <c r="EXY271" s="375"/>
      <c r="EXZ271" s="375"/>
      <c r="EYA271" s="375"/>
      <c r="EYB271" s="375"/>
      <c r="EYC271" s="375"/>
      <c r="EYD271" s="375"/>
      <c r="EYE271" s="375"/>
      <c r="EYF271" s="375"/>
      <c r="EYG271" s="375"/>
      <c r="EYH271" s="375"/>
      <c r="EYI271" s="375"/>
      <c r="EYJ271" s="375"/>
      <c r="EYK271" s="375"/>
      <c r="EYL271" s="375"/>
      <c r="EYM271" s="375"/>
      <c r="EYN271" s="375"/>
      <c r="EYO271" s="375"/>
      <c r="EYP271" s="375"/>
      <c r="EYQ271" s="375"/>
      <c r="EYR271" s="375"/>
      <c r="EYS271" s="375"/>
      <c r="EYT271" s="375"/>
      <c r="EYU271" s="375"/>
      <c r="EYV271" s="375"/>
      <c r="EYW271" s="375"/>
      <c r="EYX271" s="375"/>
      <c r="EYY271" s="375"/>
      <c r="EYZ271" s="375"/>
      <c r="EZA271" s="375"/>
      <c r="EZB271" s="375"/>
      <c r="EZC271" s="375"/>
      <c r="EZD271" s="375"/>
      <c r="EZE271" s="375"/>
      <c r="EZF271" s="375"/>
      <c r="EZG271" s="375"/>
      <c r="EZH271" s="375"/>
      <c r="EZI271" s="376"/>
      <c r="EZJ271" s="376"/>
      <c r="EZK271" s="376"/>
      <c r="EZL271" s="376"/>
      <c r="EZM271" s="376"/>
      <c r="EZN271" s="376"/>
      <c r="EZO271" s="376"/>
      <c r="EZP271" s="376"/>
      <c r="EZQ271" s="376"/>
      <c r="EZR271" s="376"/>
      <c r="EZS271" s="376"/>
      <c r="EZT271" s="376"/>
      <c r="EZU271" s="376"/>
      <c r="EZV271" s="376"/>
      <c r="EZW271" s="376"/>
      <c r="EZX271" s="376"/>
      <c r="EZY271" s="376"/>
      <c r="EZZ271" s="376"/>
      <c r="FAA271" s="376"/>
      <c r="FAB271" s="376"/>
      <c r="FAC271" s="376"/>
      <c r="FAD271" s="376"/>
      <c r="FAE271" s="376"/>
      <c r="FAF271" s="376"/>
      <c r="FAG271" s="377"/>
      <c r="FAH271" s="377"/>
      <c r="FAI271" s="377"/>
      <c r="FAJ271" s="377"/>
      <c r="FAK271" s="377"/>
      <c r="FAL271" s="376"/>
      <c r="FAM271" s="376"/>
      <c r="FAN271" s="377"/>
      <c r="FAO271" s="377"/>
      <c r="FAP271" s="376"/>
      <c r="FAQ271" s="376"/>
      <c r="FAR271" s="377"/>
      <c r="FAS271" s="377"/>
      <c r="FAT271" s="376"/>
      <c r="FAU271" s="376"/>
      <c r="FAV271" s="376"/>
      <c r="FAW271" s="376"/>
      <c r="FAX271" s="376"/>
      <c r="FAY271" s="376"/>
      <c r="FAZ271" s="376"/>
      <c r="FBA271" s="377"/>
      <c r="FBB271" s="377"/>
      <c r="FBC271" s="376"/>
      <c r="FBD271" s="376"/>
      <c r="FBE271" s="377"/>
      <c r="FBF271" s="377"/>
      <c r="FBG271" s="376"/>
      <c r="FBH271" s="376"/>
      <c r="FBI271" s="376"/>
      <c r="FBJ271" s="376"/>
      <c r="FBK271" s="376"/>
      <c r="FBL271" s="370"/>
      <c r="FBM271" s="396"/>
      <c r="FBN271" s="376"/>
      <c r="FBO271" s="376"/>
      <c r="FBP271" s="376"/>
      <c r="FBQ271" s="376"/>
      <c r="FBR271" s="376"/>
      <c r="FBS271" s="376"/>
      <c r="FBT271" s="376"/>
      <c r="FBU271" s="375"/>
      <c r="FBV271" s="375"/>
      <c r="FBW271" s="375"/>
      <c r="FBX271" s="375"/>
      <c r="FBY271" s="375"/>
      <c r="FBZ271" s="375"/>
      <c r="FCA271" s="375"/>
      <c r="FCB271" s="375"/>
      <c r="FCC271" s="375"/>
      <c r="FCD271" s="375"/>
      <c r="FCE271" s="375"/>
      <c r="FCF271" s="375"/>
      <c r="FCG271" s="375"/>
      <c r="FCH271" s="375"/>
      <c r="FCI271" s="375"/>
      <c r="FCJ271" s="375"/>
      <c r="FCK271" s="375"/>
      <c r="FCL271" s="375"/>
      <c r="FCM271" s="375"/>
      <c r="FCN271" s="375"/>
      <c r="FCO271" s="375"/>
      <c r="FCP271" s="375"/>
      <c r="FCQ271" s="375"/>
      <c r="FCR271" s="375"/>
      <c r="FCS271" s="375"/>
      <c r="FCT271" s="375"/>
      <c r="FCU271" s="375"/>
      <c r="FCV271" s="375"/>
      <c r="FCW271" s="375"/>
      <c r="FCX271" s="375"/>
      <c r="FCY271" s="375"/>
      <c r="FCZ271" s="375"/>
      <c r="FDA271" s="375"/>
      <c r="FDB271" s="375"/>
      <c r="FDC271" s="375"/>
      <c r="FDD271" s="375"/>
      <c r="FDE271" s="375"/>
      <c r="FDF271" s="375"/>
      <c r="FDG271" s="375"/>
      <c r="FDH271" s="375"/>
      <c r="FDI271" s="375"/>
      <c r="FDJ271" s="375"/>
      <c r="FDK271" s="375"/>
      <c r="FDL271" s="375"/>
      <c r="FDM271" s="376"/>
      <c r="FDN271" s="376"/>
      <c r="FDO271" s="376"/>
      <c r="FDP271" s="376"/>
      <c r="FDQ271" s="376"/>
      <c r="FDR271" s="376"/>
      <c r="FDS271" s="376"/>
      <c r="FDT271" s="376"/>
      <c r="FDU271" s="376"/>
      <c r="FDV271" s="376"/>
      <c r="FDW271" s="376"/>
      <c r="FDX271" s="376"/>
      <c r="FDY271" s="376"/>
      <c r="FDZ271" s="376"/>
      <c r="FEA271" s="376"/>
      <c r="FEB271" s="376"/>
      <c r="FEC271" s="376"/>
      <c r="FED271" s="376"/>
      <c r="FEE271" s="376"/>
      <c r="FEF271" s="376"/>
      <c r="FEG271" s="376"/>
      <c r="FEH271" s="376"/>
      <c r="FEI271" s="376"/>
      <c r="FEJ271" s="376"/>
      <c r="FEK271" s="377"/>
      <c r="FEL271" s="377"/>
      <c r="FEM271" s="377"/>
      <c r="FEN271" s="377"/>
      <c r="FEO271" s="377"/>
      <c r="FEP271" s="376"/>
      <c r="FEQ271" s="376"/>
      <c r="FER271" s="377"/>
      <c r="FES271" s="377"/>
      <c r="FET271" s="376"/>
      <c r="FEU271" s="376"/>
      <c r="FEV271" s="377"/>
      <c r="FEW271" s="377"/>
      <c r="FEX271" s="376"/>
      <c r="FEY271" s="376"/>
      <c r="FEZ271" s="376"/>
      <c r="FFA271" s="376"/>
      <c r="FFB271" s="376"/>
      <c r="FFC271" s="376"/>
      <c r="FFD271" s="376"/>
      <c r="FFE271" s="377"/>
      <c r="FFF271" s="377"/>
      <c r="FFG271" s="376"/>
      <c r="FFH271" s="376"/>
      <c r="FFI271" s="377"/>
      <c r="FFJ271" s="377"/>
      <c r="FFK271" s="376"/>
      <c r="FFL271" s="376"/>
      <c r="FFM271" s="376"/>
      <c r="FFN271" s="376"/>
      <c r="FFO271" s="376"/>
      <c r="FFP271" s="370"/>
      <c r="FFQ271" s="396"/>
      <c r="FFR271" s="376"/>
      <c r="FFS271" s="376"/>
      <c r="FFT271" s="376"/>
      <c r="FFU271" s="376"/>
      <c r="FFV271" s="376"/>
      <c r="FFW271" s="376"/>
      <c r="FFX271" s="376"/>
      <c r="FFY271" s="375"/>
      <c r="FFZ271" s="375"/>
      <c r="FGA271" s="375"/>
      <c r="FGB271" s="375"/>
      <c r="FGC271" s="375"/>
      <c r="FGD271" s="375"/>
      <c r="FGE271" s="375"/>
      <c r="FGF271" s="375"/>
      <c r="FGG271" s="375"/>
      <c r="FGH271" s="375"/>
      <c r="FGI271" s="375"/>
      <c r="FGJ271" s="375"/>
      <c r="FGK271" s="375"/>
      <c r="FGL271" s="375"/>
      <c r="FGM271" s="375"/>
      <c r="FGN271" s="375"/>
      <c r="FGO271" s="375"/>
      <c r="FGP271" s="375"/>
      <c r="FGQ271" s="375"/>
      <c r="FGR271" s="375"/>
      <c r="FGS271" s="375"/>
      <c r="FGT271" s="375"/>
      <c r="FGU271" s="375"/>
      <c r="FGV271" s="375"/>
      <c r="FGW271" s="375"/>
      <c r="FGX271" s="375"/>
      <c r="FGY271" s="375"/>
      <c r="FGZ271" s="375"/>
      <c r="FHA271" s="375"/>
      <c r="FHB271" s="375"/>
      <c r="FHC271" s="375"/>
      <c r="FHD271" s="375"/>
      <c r="FHE271" s="375"/>
      <c r="FHF271" s="375"/>
      <c r="FHG271" s="375"/>
      <c r="FHH271" s="375"/>
      <c r="FHI271" s="375"/>
      <c r="FHJ271" s="375"/>
      <c r="FHK271" s="375"/>
      <c r="FHL271" s="375"/>
      <c r="FHM271" s="375"/>
      <c r="FHN271" s="375"/>
      <c r="FHO271" s="375"/>
      <c r="FHP271" s="375"/>
      <c r="FHQ271" s="376"/>
      <c r="FHR271" s="376"/>
      <c r="FHS271" s="376"/>
      <c r="FHT271" s="376"/>
      <c r="FHU271" s="376"/>
      <c r="FHV271" s="376"/>
      <c r="FHW271" s="376"/>
      <c r="FHX271" s="376"/>
      <c r="FHY271" s="376"/>
      <c r="FHZ271" s="376"/>
      <c r="FIA271" s="376"/>
      <c r="FIB271" s="376"/>
      <c r="FIC271" s="376"/>
      <c r="FID271" s="376"/>
      <c r="FIE271" s="376"/>
      <c r="FIF271" s="376"/>
      <c r="FIG271" s="376"/>
      <c r="FIH271" s="376"/>
      <c r="FII271" s="376"/>
      <c r="FIJ271" s="376"/>
      <c r="FIK271" s="376"/>
      <c r="FIL271" s="376"/>
      <c r="FIM271" s="376"/>
      <c r="FIN271" s="376"/>
      <c r="FIO271" s="377"/>
      <c r="FIP271" s="377"/>
      <c r="FIQ271" s="377"/>
      <c r="FIR271" s="377"/>
      <c r="FIS271" s="377"/>
      <c r="FIT271" s="376"/>
      <c r="FIU271" s="376"/>
      <c r="FIV271" s="377"/>
      <c r="FIW271" s="377"/>
      <c r="FIX271" s="376"/>
      <c r="FIY271" s="376"/>
      <c r="FIZ271" s="377"/>
      <c r="FJA271" s="377"/>
      <c r="FJB271" s="376"/>
      <c r="FJC271" s="376"/>
      <c r="FJD271" s="376"/>
      <c r="FJE271" s="376"/>
      <c r="FJF271" s="376"/>
      <c r="FJG271" s="376"/>
      <c r="FJH271" s="376"/>
      <c r="FJI271" s="377"/>
      <c r="FJJ271" s="377"/>
      <c r="FJK271" s="376"/>
      <c r="FJL271" s="376"/>
      <c r="FJM271" s="377"/>
      <c r="FJN271" s="377"/>
      <c r="FJO271" s="376"/>
      <c r="FJP271" s="376"/>
      <c r="FJQ271" s="376"/>
      <c r="FJR271" s="376"/>
      <c r="FJS271" s="376"/>
      <c r="FJT271" s="370"/>
      <c r="FJU271" s="396"/>
      <c r="FJV271" s="376"/>
      <c r="FJW271" s="376"/>
      <c r="FJX271" s="376"/>
      <c r="FJY271" s="376"/>
      <c r="FJZ271" s="376"/>
      <c r="FKA271" s="376"/>
      <c r="FKB271" s="376"/>
      <c r="FKC271" s="375"/>
      <c r="FKD271" s="375"/>
      <c r="FKE271" s="375"/>
      <c r="FKF271" s="375"/>
      <c r="FKG271" s="375"/>
      <c r="FKH271" s="375"/>
      <c r="FKI271" s="375"/>
      <c r="FKJ271" s="375"/>
      <c r="FKK271" s="375"/>
      <c r="FKL271" s="375"/>
      <c r="FKM271" s="375"/>
      <c r="FKN271" s="375"/>
      <c r="FKO271" s="375"/>
      <c r="FKP271" s="375"/>
      <c r="FKQ271" s="375"/>
      <c r="FKR271" s="375"/>
      <c r="FKS271" s="375"/>
      <c r="FKT271" s="375"/>
      <c r="FKU271" s="375"/>
      <c r="FKV271" s="375"/>
      <c r="FKW271" s="375"/>
      <c r="FKX271" s="375"/>
      <c r="FKY271" s="375"/>
      <c r="FKZ271" s="375"/>
      <c r="FLA271" s="375"/>
      <c r="FLB271" s="375"/>
      <c r="FLC271" s="375"/>
      <c r="FLD271" s="375"/>
      <c r="FLE271" s="375"/>
      <c r="FLF271" s="375"/>
      <c r="FLG271" s="375"/>
      <c r="FLH271" s="375"/>
      <c r="FLI271" s="375"/>
      <c r="FLJ271" s="375"/>
      <c r="FLK271" s="375"/>
      <c r="FLL271" s="375"/>
      <c r="FLM271" s="375"/>
      <c r="FLN271" s="375"/>
      <c r="FLO271" s="375"/>
      <c r="FLP271" s="375"/>
      <c r="FLQ271" s="375"/>
      <c r="FLR271" s="375"/>
      <c r="FLS271" s="375"/>
      <c r="FLT271" s="375"/>
      <c r="FLU271" s="376"/>
      <c r="FLV271" s="376"/>
      <c r="FLW271" s="376"/>
      <c r="FLX271" s="376"/>
      <c r="FLY271" s="376"/>
      <c r="FLZ271" s="376"/>
      <c r="FMA271" s="376"/>
      <c r="FMB271" s="376"/>
      <c r="FMC271" s="376"/>
      <c r="FMD271" s="376"/>
      <c r="FME271" s="376"/>
      <c r="FMF271" s="376"/>
      <c r="FMG271" s="376"/>
      <c r="FMH271" s="376"/>
      <c r="FMI271" s="376"/>
      <c r="FMJ271" s="376"/>
      <c r="FMK271" s="376"/>
      <c r="FML271" s="376"/>
      <c r="FMM271" s="376"/>
      <c r="FMN271" s="376"/>
      <c r="FMO271" s="376"/>
      <c r="FMP271" s="376"/>
      <c r="FMQ271" s="376"/>
      <c r="FMR271" s="376"/>
      <c r="FMS271" s="377"/>
      <c r="FMT271" s="377"/>
      <c r="FMU271" s="377"/>
      <c r="FMV271" s="377"/>
      <c r="FMW271" s="377"/>
      <c r="FMX271" s="376"/>
      <c r="FMY271" s="376"/>
      <c r="FMZ271" s="377"/>
      <c r="FNA271" s="377"/>
      <c r="FNB271" s="376"/>
      <c r="FNC271" s="376"/>
      <c r="FND271" s="377"/>
      <c r="FNE271" s="377"/>
      <c r="FNF271" s="376"/>
      <c r="FNG271" s="376"/>
      <c r="FNH271" s="376"/>
      <c r="FNI271" s="376"/>
      <c r="FNJ271" s="376"/>
      <c r="FNK271" s="376"/>
      <c r="FNL271" s="376"/>
      <c r="FNM271" s="377"/>
      <c r="FNN271" s="377"/>
      <c r="FNO271" s="376"/>
      <c r="FNP271" s="376"/>
      <c r="FNQ271" s="377"/>
      <c r="FNR271" s="377"/>
      <c r="FNS271" s="376"/>
      <c r="FNT271" s="376"/>
      <c r="FNU271" s="376"/>
      <c r="FNV271" s="376"/>
      <c r="FNW271" s="376"/>
      <c r="FNX271" s="370"/>
      <c r="FNY271" s="396"/>
      <c r="FNZ271" s="376"/>
      <c r="FOA271" s="376"/>
      <c r="FOB271" s="376"/>
      <c r="FOC271" s="376"/>
      <c r="FOD271" s="376"/>
      <c r="FOE271" s="376"/>
      <c r="FOF271" s="376"/>
      <c r="FOG271" s="375"/>
      <c r="FOH271" s="375"/>
      <c r="FOI271" s="375"/>
      <c r="FOJ271" s="375"/>
      <c r="FOK271" s="375"/>
      <c r="FOL271" s="375"/>
      <c r="FOM271" s="375"/>
      <c r="FON271" s="375"/>
      <c r="FOO271" s="375"/>
      <c r="FOP271" s="375"/>
      <c r="FOQ271" s="375"/>
      <c r="FOR271" s="375"/>
      <c r="FOS271" s="375"/>
      <c r="FOT271" s="375"/>
      <c r="FOU271" s="375"/>
      <c r="FOV271" s="375"/>
      <c r="FOW271" s="375"/>
      <c r="FOX271" s="375"/>
      <c r="FOY271" s="375"/>
      <c r="FOZ271" s="375"/>
      <c r="FPA271" s="375"/>
      <c r="FPB271" s="375"/>
      <c r="FPC271" s="375"/>
      <c r="FPD271" s="375"/>
      <c r="FPE271" s="375"/>
      <c r="FPF271" s="375"/>
      <c r="FPG271" s="375"/>
      <c r="FPH271" s="375"/>
      <c r="FPI271" s="375"/>
      <c r="FPJ271" s="375"/>
      <c r="FPK271" s="375"/>
      <c r="FPL271" s="375"/>
      <c r="FPM271" s="375"/>
      <c r="FPN271" s="375"/>
      <c r="FPO271" s="375"/>
      <c r="FPP271" s="375"/>
      <c r="FPQ271" s="375"/>
      <c r="FPR271" s="375"/>
      <c r="FPS271" s="375"/>
      <c r="FPT271" s="375"/>
      <c r="FPU271" s="375"/>
      <c r="FPV271" s="375"/>
      <c r="FPW271" s="375"/>
      <c r="FPX271" s="375"/>
      <c r="FPY271" s="376"/>
      <c r="FPZ271" s="376"/>
      <c r="FQA271" s="376"/>
      <c r="FQB271" s="376"/>
      <c r="FQC271" s="376"/>
      <c r="FQD271" s="376"/>
      <c r="FQE271" s="376"/>
      <c r="FQF271" s="376"/>
      <c r="FQG271" s="376"/>
      <c r="FQH271" s="376"/>
      <c r="FQI271" s="376"/>
      <c r="FQJ271" s="376"/>
      <c r="FQK271" s="376"/>
      <c r="FQL271" s="376"/>
      <c r="FQM271" s="376"/>
      <c r="FQN271" s="376"/>
      <c r="FQO271" s="376"/>
      <c r="FQP271" s="376"/>
      <c r="FQQ271" s="376"/>
      <c r="FQR271" s="376"/>
      <c r="FQS271" s="376"/>
      <c r="FQT271" s="376"/>
      <c r="FQU271" s="376"/>
      <c r="FQV271" s="376"/>
      <c r="FQW271" s="377"/>
      <c r="FQX271" s="377"/>
      <c r="FQY271" s="377"/>
      <c r="FQZ271" s="377"/>
      <c r="FRA271" s="377"/>
      <c r="FRB271" s="376"/>
      <c r="FRC271" s="376"/>
      <c r="FRD271" s="377"/>
      <c r="FRE271" s="377"/>
      <c r="FRF271" s="376"/>
      <c r="FRG271" s="376"/>
      <c r="FRH271" s="377"/>
      <c r="FRI271" s="377"/>
      <c r="FRJ271" s="376"/>
      <c r="FRK271" s="376"/>
      <c r="FRL271" s="376"/>
      <c r="FRM271" s="376"/>
      <c r="FRN271" s="376"/>
      <c r="FRO271" s="376"/>
      <c r="FRP271" s="376"/>
      <c r="FRQ271" s="377"/>
      <c r="FRR271" s="377"/>
      <c r="FRS271" s="376"/>
      <c r="FRT271" s="376"/>
      <c r="FRU271" s="377"/>
      <c r="FRV271" s="377"/>
      <c r="FRW271" s="376"/>
      <c r="FRX271" s="376"/>
      <c r="FRY271" s="376"/>
      <c r="FRZ271" s="376"/>
      <c r="FSA271" s="376"/>
      <c r="FSB271" s="370"/>
      <c r="FSC271" s="396"/>
      <c r="FSD271" s="376"/>
      <c r="FSE271" s="376"/>
      <c r="FSF271" s="376"/>
      <c r="FSG271" s="376"/>
      <c r="FSH271" s="376"/>
      <c r="FSI271" s="376"/>
      <c r="FSJ271" s="376"/>
      <c r="FSK271" s="375"/>
      <c r="FSL271" s="375"/>
      <c r="FSM271" s="375"/>
      <c r="FSN271" s="375"/>
      <c r="FSO271" s="375"/>
      <c r="FSP271" s="375"/>
      <c r="FSQ271" s="375"/>
      <c r="FSR271" s="375"/>
      <c r="FSS271" s="375"/>
      <c r="FST271" s="375"/>
      <c r="FSU271" s="375"/>
      <c r="FSV271" s="375"/>
      <c r="FSW271" s="375"/>
      <c r="FSX271" s="375"/>
      <c r="FSY271" s="375"/>
      <c r="FSZ271" s="375"/>
      <c r="FTA271" s="375"/>
      <c r="FTB271" s="375"/>
      <c r="FTC271" s="375"/>
      <c r="FTD271" s="375"/>
      <c r="FTE271" s="375"/>
      <c r="FTF271" s="375"/>
      <c r="FTG271" s="375"/>
      <c r="FTH271" s="375"/>
      <c r="FTI271" s="375"/>
      <c r="FTJ271" s="375"/>
      <c r="FTK271" s="375"/>
      <c r="FTL271" s="375"/>
      <c r="FTM271" s="375"/>
      <c r="FTN271" s="375"/>
      <c r="FTO271" s="375"/>
      <c r="FTP271" s="375"/>
      <c r="FTQ271" s="375"/>
      <c r="FTR271" s="375"/>
      <c r="FTS271" s="375"/>
      <c r="FTT271" s="375"/>
      <c r="FTU271" s="375"/>
      <c r="FTV271" s="375"/>
      <c r="FTW271" s="375"/>
      <c r="FTX271" s="375"/>
      <c r="FTY271" s="375"/>
      <c r="FTZ271" s="375"/>
      <c r="FUA271" s="375"/>
      <c r="FUB271" s="375"/>
      <c r="FUC271" s="376"/>
      <c r="FUD271" s="376"/>
      <c r="FUE271" s="376"/>
      <c r="FUF271" s="376"/>
      <c r="FUG271" s="376"/>
      <c r="FUH271" s="376"/>
      <c r="FUI271" s="376"/>
      <c r="FUJ271" s="376"/>
      <c r="FUK271" s="376"/>
      <c r="FUL271" s="376"/>
      <c r="FUM271" s="376"/>
      <c r="FUN271" s="376"/>
      <c r="FUO271" s="376"/>
      <c r="FUP271" s="376"/>
      <c r="FUQ271" s="376"/>
      <c r="FUR271" s="376"/>
      <c r="FUS271" s="376"/>
      <c r="FUT271" s="376"/>
      <c r="FUU271" s="376"/>
      <c r="FUV271" s="376"/>
      <c r="FUW271" s="376"/>
      <c r="FUX271" s="376"/>
      <c r="FUY271" s="376"/>
      <c r="FUZ271" s="376"/>
      <c r="FVA271" s="377"/>
      <c r="FVB271" s="377"/>
      <c r="FVC271" s="377"/>
      <c r="FVD271" s="377"/>
      <c r="FVE271" s="377"/>
      <c r="FVF271" s="376"/>
      <c r="FVG271" s="376"/>
      <c r="FVH271" s="377"/>
      <c r="FVI271" s="377"/>
      <c r="FVJ271" s="376"/>
      <c r="FVK271" s="376"/>
      <c r="FVL271" s="377"/>
      <c r="FVM271" s="377"/>
      <c r="FVN271" s="376"/>
      <c r="FVO271" s="376"/>
      <c r="FVP271" s="376"/>
      <c r="FVQ271" s="376"/>
      <c r="FVR271" s="376"/>
      <c r="FVS271" s="376"/>
      <c r="FVT271" s="376"/>
      <c r="FVU271" s="377"/>
      <c r="FVV271" s="377"/>
      <c r="FVW271" s="376"/>
      <c r="FVX271" s="376"/>
      <c r="FVY271" s="377"/>
      <c r="FVZ271" s="377"/>
      <c r="FWA271" s="376"/>
      <c r="FWB271" s="376"/>
      <c r="FWC271" s="376"/>
      <c r="FWD271" s="376"/>
      <c r="FWE271" s="376"/>
      <c r="FWF271" s="370"/>
      <c r="FWG271" s="396"/>
      <c r="FWH271" s="376"/>
      <c r="FWI271" s="376"/>
      <c r="FWJ271" s="376"/>
      <c r="FWK271" s="376"/>
      <c r="FWL271" s="376"/>
      <c r="FWM271" s="376"/>
      <c r="FWN271" s="376"/>
      <c r="FWO271" s="375"/>
      <c r="FWP271" s="375"/>
      <c r="FWQ271" s="375"/>
      <c r="FWR271" s="375"/>
      <c r="FWS271" s="375"/>
      <c r="FWT271" s="375"/>
      <c r="FWU271" s="375"/>
      <c r="FWV271" s="375"/>
      <c r="FWW271" s="375"/>
      <c r="FWX271" s="375"/>
      <c r="FWY271" s="375"/>
      <c r="FWZ271" s="375"/>
      <c r="FXA271" s="375"/>
      <c r="FXB271" s="375"/>
      <c r="FXC271" s="375"/>
      <c r="FXD271" s="375"/>
      <c r="FXE271" s="375"/>
      <c r="FXF271" s="375"/>
      <c r="FXG271" s="375"/>
      <c r="FXH271" s="375"/>
      <c r="FXI271" s="375"/>
      <c r="FXJ271" s="375"/>
      <c r="FXK271" s="375"/>
      <c r="FXL271" s="375"/>
      <c r="FXM271" s="375"/>
      <c r="FXN271" s="375"/>
      <c r="FXO271" s="375"/>
      <c r="FXP271" s="375"/>
      <c r="FXQ271" s="375"/>
      <c r="FXR271" s="375"/>
      <c r="FXS271" s="375"/>
      <c r="FXT271" s="375"/>
      <c r="FXU271" s="375"/>
      <c r="FXV271" s="375"/>
      <c r="FXW271" s="375"/>
      <c r="FXX271" s="375"/>
      <c r="FXY271" s="375"/>
      <c r="FXZ271" s="375"/>
      <c r="FYA271" s="375"/>
      <c r="FYB271" s="375"/>
      <c r="FYC271" s="375"/>
      <c r="FYD271" s="375"/>
      <c r="FYE271" s="375"/>
      <c r="FYF271" s="375"/>
      <c r="FYG271" s="376"/>
      <c r="FYH271" s="376"/>
      <c r="FYI271" s="376"/>
      <c r="FYJ271" s="376"/>
      <c r="FYK271" s="376"/>
      <c r="FYL271" s="376"/>
      <c r="FYM271" s="376"/>
      <c r="FYN271" s="376"/>
      <c r="FYO271" s="376"/>
      <c r="FYP271" s="376"/>
      <c r="FYQ271" s="376"/>
      <c r="FYR271" s="376"/>
      <c r="FYS271" s="376"/>
      <c r="FYT271" s="376"/>
      <c r="FYU271" s="376"/>
      <c r="FYV271" s="376"/>
      <c r="FYW271" s="376"/>
      <c r="FYX271" s="376"/>
      <c r="FYY271" s="376"/>
      <c r="FYZ271" s="376"/>
      <c r="FZA271" s="376"/>
      <c r="FZB271" s="376"/>
      <c r="FZC271" s="376"/>
      <c r="FZD271" s="376"/>
      <c r="FZE271" s="377"/>
      <c r="FZF271" s="377"/>
      <c r="FZG271" s="377"/>
      <c r="FZH271" s="377"/>
      <c r="FZI271" s="377"/>
      <c r="FZJ271" s="376"/>
      <c r="FZK271" s="376"/>
      <c r="FZL271" s="377"/>
      <c r="FZM271" s="377"/>
      <c r="FZN271" s="376"/>
      <c r="FZO271" s="376"/>
      <c r="FZP271" s="377"/>
      <c r="FZQ271" s="377"/>
      <c r="FZR271" s="376"/>
      <c r="FZS271" s="376"/>
      <c r="FZT271" s="376"/>
      <c r="FZU271" s="376"/>
      <c r="FZV271" s="376"/>
      <c r="FZW271" s="376"/>
      <c r="FZX271" s="376"/>
      <c r="FZY271" s="377"/>
      <c r="FZZ271" s="377"/>
      <c r="GAA271" s="376"/>
      <c r="GAB271" s="376"/>
      <c r="GAC271" s="377"/>
      <c r="GAD271" s="377"/>
      <c r="GAE271" s="376"/>
      <c r="GAF271" s="376"/>
      <c r="GAG271" s="376"/>
      <c r="GAH271" s="376"/>
      <c r="GAI271" s="376"/>
      <c r="GAJ271" s="370"/>
      <c r="GAK271" s="396"/>
      <c r="GAL271" s="376"/>
      <c r="GAM271" s="376"/>
      <c r="GAN271" s="376"/>
      <c r="GAO271" s="376"/>
      <c r="GAP271" s="376"/>
      <c r="GAQ271" s="376"/>
      <c r="GAR271" s="376"/>
      <c r="GAS271" s="375"/>
      <c r="GAT271" s="375"/>
      <c r="GAU271" s="375"/>
      <c r="GAV271" s="375"/>
      <c r="GAW271" s="375"/>
      <c r="GAX271" s="375"/>
      <c r="GAY271" s="375"/>
      <c r="GAZ271" s="375"/>
      <c r="GBA271" s="375"/>
      <c r="GBB271" s="375"/>
      <c r="GBC271" s="375"/>
      <c r="GBD271" s="375"/>
      <c r="GBE271" s="375"/>
      <c r="GBF271" s="375"/>
      <c r="GBG271" s="375"/>
      <c r="GBH271" s="375"/>
      <c r="GBI271" s="375"/>
      <c r="GBJ271" s="375"/>
      <c r="GBK271" s="375"/>
      <c r="GBL271" s="375"/>
      <c r="GBM271" s="375"/>
      <c r="GBN271" s="375"/>
      <c r="GBO271" s="375"/>
      <c r="GBP271" s="375"/>
      <c r="GBQ271" s="375"/>
      <c r="GBR271" s="375"/>
      <c r="GBS271" s="375"/>
      <c r="GBT271" s="375"/>
      <c r="GBU271" s="375"/>
      <c r="GBV271" s="375"/>
      <c r="GBW271" s="375"/>
      <c r="GBX271" s="375"/>
      <c r="GBY271" s="375"/>
      <c r="GBZ271" s="375"/>
      <c r="GCA271" s="375"/>
      <c r="GCB271" s="375"/>
      <c r="GCC271" s="375"/>
      <c r="GCD271" s="375"/>
      <c r="GCE271" s="375"/>
      <c r="GCF271" s="375"/>
      <c r="GCG271" s="375"/>
      <c r="GCH271" s="375"/>
      <c r="GCI271" s="375"/>
      <c r="GCJ271" s="375"/>
      <c r="GCK271" s="376"/>
      <c r="GCL271" s="376"/>
      <c r="GCM271" s="376"/>
      <c r="GCN271" s="376"/>
      <c r="GCO271" s="376"/>
      <c r="GCP271" s="376"/>
      <c r="GCQ271" s="376"/>
      <c r="GCR271" s="376"/>
      <c r="GCS271" s="376"/>
      <c r="GCT271" s="376"/>
      <c r="GCU271" s="376"/>
      <c r="GCV271" s="376"/>
      <c r="GCW271" s="376"/>
      <c r="GCX271" s="376"/>
      <c r="GCY271" s="376"/>
      <c r="GCZ271" s="376"/>
      <c r="GDA271" s="376"/>
      <c r="GDB271" s="376"/>
      <c r="GDC271" s="376"/>
      <c r="GDD271" s="376"/>
      <c r="GDE271" s="376"/>
      <c r="GDF271" s="376"/>
      <c r="GDG271" s="376"/>
      <c r="GDH271" s="376"/>
      <c r="GDI271" s="377"/>
      <c r="GDJ271" s="377"/>
      <c r="GDK271" s="377"/>
      <c r="GDL271" s="377"/>
      <c r="GDM271" s="377"/>
      <c r="GDN271" s="376"/>
      <c r="GDO271" s="376"/>
      <c r="GDP271" s="377"/>
      <c r="GDQ271" s="377"/>
      <c r="GDR271" s="376"/>
      <c r="GDS271" s="376"/>
      <c r="GDT271" s="377"/>
      <c r="GDU271" s="377"/>
      <c r="GDV271" s="376"/>
      <c r="GDW271" s="376"/>
      <c r="GDX271" s="376"/>
      <c r="GDY271" s="376"/>
      <c r="GDZ271" s="376"/>
      <c r="GEA271" s="376"/>
      <c r="GEB271" s="376"/>
      <c r="GEC271" s="377"/>
      <c r="GED271" s="377"/>
      <c r="GEE271" s="376"/>
      <c r="GEF271" s="376"/>
      <c r="GEG271" s="377"/>
      <c r="GEH271" s="377"/>
      <c r="GEI271" s="376"/>
      <c r="GEJ271" s="376"/>
      <c r="GEK271" s="376"/>
      <c r="GEL271" s="376"/>
      <c r="GEM271" s="376"/>
      <c r="GEN271" s="370"/>
      <c r="GEO271" s="396"/>
      <c r="GEP271" s="376"/>
      <c r="GEQ271" s="376"/>
      <c r="GER271" s="376"/>
      <c r="GES271" s="376"/>
      <c r="GET271" s="376"/>
      <c r="GEU271" s="376"/>
      <c r="GEV271" s="376"/>
      <c r="GEW271" s="375"/>
      <c r="GEX271" s="375"/>
      <c r="GEY271" s="375"/>
      <c r="GEZ271" s="375"/>
      <c r="GFA271" s="375"/>
      <c r="GFB271" s="375"/>
      <c r="GFC271" s="375"/>
      <c r="GFD271" s="375"/>
      <c r="GFE271" s="375"/>
      <c r="GFF271" s="375"/>
      <c r="GFG271" s="375"/>
      <c r="GFH271" s="375"/>
      <c r="GFI271" s="375"/>
      <c r="GFJ271" s="375"/>
      <c r="GFK271" s="375"/>
      <c r="GFL271" s="375"/>
      <c r="GFM271" s="375"/>
      <c r="GFN271" s="375"/>
      <c r="GFO271" s="375"/>
      <c r="GFP271" s="375"/>
      <c r="GFQ271" s="375"/>
      <c r="GFR271" s="375"/>
      <c r="GFS271" s="375"/>
      <c r="GFT271" s="375"/>
      <c r="GFU271" s="375"/>
      <c r="GFV271" s="375"/>
      <c r="GFW271" s="375"/>
      <c r="GFX271" s="375"/>
      <c r="GFY271" s="375"/>
      <c r="GFZ271" s="375"/>
      <c r="GGA271" s="375"/>
      <c r="GGB271" s="375"/>
      <c r="GGC271" s="375"/>
      <c r="GGD271" s="375"/>
      <c r="GGE271" s="375"/>
      <c r="GGF271" s="375"/>
      <c r="GGG271" s="375"/>
      <c r="GGH271" s="375"/>
      <c r="GGI271" s="375"/>
      <c r="GGJ271" s="375"/>
      <c r="GGK271" s="375"/>
      <c r="GGL271" s="375"/>
      <c r="GGM271" s="375"/>
      <c r="GGN271" s="375"/>
      <c r="GGO271" s="376"/>
      <c r="GGP271" s="376"/>
      <c r="GGQ271" s="376"/>
      <c r="GGR271" s="376"/>
      <c r="GGS271" s="376"/>
      <c r="GGT271" s="376"/>
      <c r="GGU271" s="376"/>
      <c r="GGV271" s="376"/>
      <c r="GGW271" s="376"/>
      <c r="GGX271" s="376"/>
      <c r="GGY271" s="376"/>
      <c r="GGZ271" s="376"/>
      <c r="GHA271" s="376"/>
      <c r="GHB271" s="376"/>
      <c r="GHC271" s="376"/>
      <c r="GHD271" s="376"/>
      <c r="GHE271" s="376"/>
      <c r="GHF271" s="376"/>
      <c r="GHG271" s="376"/>
      <c r="GHH271" s="376"/>
      <c r="GHI271" s="376"/>
      <c r="GHJ271" s="376"/>
      <c r="GHK271" s="376"/>
      <c r="GHL271" s="376"/>
      <c r="GHM271" s="377"/>
      <c r="GHN271" s="377"/>
      <c r="GHO271" s="377"/>
      <c r="GHP271" s="377"/>
      <c r="GHQ271" s="377"/>
      <c r="GHR271" s="376"/>
      <c r="GHS271" s="376"/>
      <c r="GHT271" s="377"/>
      <c r="GHU271" s="377"/>
      <c r="GHV271" s="376"/>
      <c r="GHW271" s="376"/>
      <c r="GHX271" s="377"/>
      <c r="GHY271" s="377"/>
      <c r="GHZ271" s="376"/>
      <c r="GIA271" s="376"/>
      <c r="GIB271" s="376"/>
      <c r="GIC271" s="376"/>
      <c r="GID271" s="376"/>
      <c r="GIE271" s="376"/>
      <c r="GIF271" s="376"/>
      <c r="GIG271" s="377"/>
      <c r="GIH271" s="377"/>
      <c r="GII271" s="376"/>
      <c r="GIJ271" s="376"/>
      <c r="GIK271" s="377"/>
      <c r="GIL271" s="377"/>
      <c r="GIM271" s="376"/>
      <c r="GIN271" s="376"/>
      <c r="GIO271" s="376"/>
      <c r="GIP271" s="376"/>
      <c r="GIQ271" s="376"/>
      <c r="GIR271" s="370"/>
      <c r="GIS271" s="396"/>
      <c r="GIT271" s="376"/>
      <c r="GIU271" s="376"/>
      <c r="GIV271" s="376"/>
      <c r="GIW271" s="376"/>
      <c r="GIX271" s="376"/>
      <c r="GIY271" s="376"/>
      <c r="GIZ271" s="376"/>
      <c r="GJA271" s="375"/>
      <c r="GJB271" s="375"/>
      <c r="GJC271" s="375"/>
      <c r="GJD271" s="375"/>
      <c r="GJE271" s="375"/>
      <c r="GJF271" s="375"/>
      <c r="GJG271" s="375"/>
      <c r="GJH271" s="375"/>
      <c r="GJI271" s="375"/>
      <c r="GJJ271" s="375"/>
      <c r="GJK271" s="375"/>
      <c r="GJL271" s="375"/>
      <c r="GJM271" s="375"/>
      <c r="GJN271" s="375"/>
      <c r="GJO271" s="375"/>
      <c r="GJP271" s="375"/>
      <c r="GJQ271" s="375"/>
      <c r="GJR271" s="375"/>
      <c r="GJS271" s="375"/>
      <c r="GJT271" s="375"/>
      <c r="GJU271" s="375"/>
      <c r="GJV271" s="375"/>
      <c r="GJW271" s="375"/>
      <c r="GJX271" s="375"/>
      <c r="GJY271" s="375"/>
      <c r="GJZ271" s="375"/>
      <c r="GKA271" s="375"/>
      <c r="GKB271" s="375"/>
      <c r="GKC271" s="375"/>
      <c r="GKD271" s="375"/>
      <c r="GKE271" s="375"/>
      <c r="GKF271" s="375"/>
      <c r="GKG271" s="375"/>
      <c r="GKH271" s="375"/>
      <c r="GKI271" s="375"/>
      <c r="GKJ271" s="375"/>
      <c r="GKK271" s="375"/>
      <c r="GKL271" s="375"/>
      <c r="GKM271" s="375"/>
      <c r="GKN271" s="375"/>
      <c r="GKO271" s="375"/>
      <c r="GKP271" s="375"/>
      <c r="GKQ271" s="375"/>
      <c r="GKR271" s="375"/>
      <c r="GKS271" s="376"/>
      <c r="GKT271" s="376"/>
      <c r="GKU271" s="376"/>
      <c r="GKV271" s="376"/>
      <c r="GKW271" s="376"/>
      <c r="GKX271" s="376"/>
      <c r="GKY271" s="376"/>
      <c r="GKZ271" s="376"/>
      <c r="GLA271" s="376"/>
      <c r="GLB271" s="376"/>
      <c r="GLC271" s="376"/>
      <c r="GLD271" s="376"/>
      <c r="GLE271" s="376"/>
      <c r="GLF271" s="376"/>
      <c r="GLG271" s="376"/>
      <c r="GLH271" s="376"/>
      <c r="GLI271" s="376"/>
      <c r="GLJ271" s="376"/>
      <c r="GLK271" s="376"/>
      <c r="GLL271" s="376"/>
      <c r="GLM271" s="376"/>
      <c r="GLN271" s="376"/>
      <c r="GLO271" s="376"/>
      <c r="GLP271" s="376"/>
      <c r="GLQ271" s="377"/>
      <c r="GLR271" s="377"/>
      <c r="GLS271" s="377"/>
      <c r="GLT271" s="377"/>
      <c r="GLU271" s="377"/>
      <c r="GLV271" s="376"/>
      <c r="GLW271" s="376"/>
      <c r="GLX271" s="377"/>
      <c r="GLY271" s="377"/>
      <c r="GLZ271" s="376"/>
      <c r="GMA271" s="376"/>
      <c r="GMB271" s="377"/>
      <c r="GMC271" s="377"/>
      <c r="GMD271" s="376"/>
      <c r="GME271" s="376"/>
      <c r="GMF271" s="376"/>
      <c r="GMG271" s="376"/>
      <c r="GMH271" s="376"/>
      <c r="GMI271" s="376"/>
      <c r="GMJ271" s="376"/>
      <c r="GMK271" s="377"/>
      <c r="GML271" s="377"/>
      <c r="GMM271" s="376"/>
      <c r="GMN271" s="376"/>
      <c r="GMO271" s="377"/>
      <c r="GMP271" s="377"/>
      <c r="GMQ271" s="376"/>
      <c r="GMR271" s="376"/>
      <c r="GMS271" s="376"/>
      <c r="GMT271" s="376"/>
      <c r="GMU271" s="376"/>
      <c r="GMV271" s="370"/>
      <c r="GMW271" s="396"/>
      <c r="GMX271" s="376"/>
      <c r="GMY271" s="376"/>
      <c r="GMZ271" s="376"/>
      <c r="GNA271" s="376"/>
      <c r="GNB271" s="376"/>
      <c r="GNC271" s="376"/>
      <c r="GND271" s="376"/>
      <c r="GNE271" s="375"/>
      <c r="GNF271" s="375"/>
      <c r="GNG271" s="375"/>
      <c r="GNH271" s="375"/>
      <c r="GNI271" s="375"/>
      <c r="GNJ271" s="375"/>
      <c r="GNK271" s="375"/>
      <c r="GNL271" s="375"/>
      <c r="GNM271" s="375"/>
      <c r="GNN271" s="375"/>
      <c r="GNO271" s="375"/>
      <c r="GNP271" s="375"/>
      <c r="GNQ271" s="375"/>
      <c r="GNR271" s="375"/>
      <c r="GNS271" s="375"/>
      <c r="GNT271" s="375"/>
      <c r="GNU271" s="375"/>
      <c r="GNV271" s="375"/>
      <c r="GNW271" s="375"/>
      <c r="GNX271" s="375"/>
      <c r="GNY271" s="375"/>
      <c r="GNZ271" s="375"/>
      <c r="GOA271" s="375"/>
      <c r="GOB271" s="375"/>
      <c r="GOC271" s="375"/>
      <c r="GOD271" s="375"/>
      <c r="GOE271" s="375"/>
      <c r="GOF271" s="375"/>
      <c r="GOG271" s="375"/>
      <c r="GOH271" s="375"/>
      <c r="GOI271" s="375"/>
      <c r="GOJ271" s="375"/>
      <c r="GOK271" s="375"/>
      <c r="GOL271" s="375"/>
      <c r="GOM271" s="375"/>
      <c r="GON271" s="375"/>
      <c r="GOO271" s="375"/>
      <c r="GOP271" s="375"/>
      <c r="GOQ271" s="375"/>
      <c r="GOR271" s="375"/>
      <c r="GOS271" s="375"/>
      <c r="GOT271" s="375"/>
      <c r="GOU271" s="375"/>
      <c r="GOV271" s="375"/>
      <c r="GOW271" s="376"/>
      <c r="GOX271" s="376"/>
      <c r="GOY271" s="376"/>
      <c r="GOZ271" s="376"/>
      <c r="GPA271" s="376"/>
      <c r="GPB271" s="376"/>
      <c r="GPC271" s="376"/>
      <c r="GPD271" s="376"/>
      <c r="GPE271" s="376"/>
      <c r="GPF271" s="376"/>
      <c r="GPG271" s="376"/>
      <c r="GPH271" s="376"/>
      <c r="GPI271" s="376"/>
      <c r="GPJ271" s="376"/>
      <c r="GPK271" s="376"/>
      <c r="GPL271" s="376"/>
      <c r="GPM271" s="376"/>
      <c r="GPN271" s="376"/>
      <c r="GPO271" s="376"/>
      <c r="GPP271" s="376"/>
      <c r="GPQ271" s="376"/>
      <c r="GPR271" s="376"/>
      <c r="GPS271" s="376"/>
      <c r="GPT271" s="376"/>
      <c r="GPU271" s="377"/>
      <c r="GPV271" s="377"/>
      <c r="GPW271" s="377"/>
      <c r="GPX271" s="377"/>
      <c r="GPY271" s="377"/>
      <c r="GPZ271" s="376"/>
      <c r="GQA271" s="376"/>
      <c r="GQB271" s="377"/>
      <c r="GQC271" s="377"/>
      <c r="GQD271" s="376"/>
      <c r="GQE271" s="376"/>
      <c r="GQF271" s="377"/>
      <c r="GQG271" s="377"/>
      <c r="GQH271" s="376"/>
      <c r="GQI271" s="376"/>
      <c r="GQJ271" s="376"/>
      <c r="GQK271" s="376"/>
      <c r="GQL271" s="376"/>
      <c r="GQM271" s="376"/>
      <c r="GQN271" s="376"/>
      <c r="GQO271" s="377"/>
      <c r="GQP271" s="377"/>
      <c r="GQQ271" s="376"/>
      <c r="GQR271" s="376"/>
      <c r="GQS271" s="377"/>
      <c r="GQT271" s="377"/>
      <c r="GQU271" s="376"/>
      <c r="GQV271" s="376"/>
      <c r="GQW271" s="376"/>
      <c r="GQX271" s="376"/>
      <c r="GQY271" s="376"/>
      <c r="GQZ271" s="370"/>
      <c r="GRA271" s="396"/>
      <c r="GRB271" s="376"/>
      <c r="GRC271" s="376"/>
      <c r="GRD271" s="376"/>
      <c r="GRE271" s="376"/>
      <c r="GRF271" s="376"/>
      <c r="GRG271" s="376"/>
      <c r="GRH271" s="376"/>
      <c r="GRI271" s="375"/>
      <c r="GRJ271" s="375"/>
      <c r="GRK271" s="375"/>
      <c r="GRL271" s="375"/>
      <c r="GRM271" s="375"/>
      <c r="GRN271" s="375"/>
      <c r="GRO271" s="375"/>
      <c r="GRP271" s="375"/>
      <c r="GRQ271" s="375"/>
      <c r="GRR271" s="375"/>
      <c r="GRS271" s="375"/>
      <c r="GRT271" s="375"/>
      <c r="GRU271" s="375"/>
      <c r="GRV271" s="375"/>
      <c r="GRW271" s="375"/>
      <c r="GRX271" s="375"/>
      <c r="GRY271" s="375"/>
      <c r="GRZ271" s="375"/>
      <c r="GSA271" s="375"/>
      <c r="GSB271" s="375"/>
      <c r="GSC271" s="375"/>
      <c r="GSD271" s="375"/>
      <c r="GSE271" s="375"/>
      <c r="GSF271" s="375"/>
      <c r="GSG271" s="375"/>
      <c r="GSH271" s="375"/>
      <c r="GSI271" s="375"/>
      <c r="GSJ271" s="375"/>
      <c r="GSK271" s="375"/>
      <c r="GSL271" s="375"/>
      <c r="GSM271" s="375"/>
      <c r="GSN271" s="375"/>
      <c r="GSO271" s="375"/>
      <c r="GSP271" s="375"/>
      <c r="GSQ271" s="375"/>
      <c r="GSR271" s="375"/>
      <c r="GSS271" s="375"/>
      <c r="GST271" s="375"/>
      <c r="GSU271" s="375"/>
      <c r="GSV271" s="375"/>
      <c r="GSW271" s="375"/>
      <c r="GSX271" s="375"/>
      <c r="GSY271" s="375"/>
      <c r="GSZ271" s="375"/>
      <c r="GTA271" s="376"/>
      <c r="GTB271" s="376"/>
      <c r="GTC271" s="376"/>
      <c r="GTD271" s="376"/>
      <c r="GTE271" s="376"/>
      <c r="GTF271" s="376"/>
      <c r="GTG271" s="376"/>
      <c r="GTH271" s="376"/>
      <c r="GTI271" s="376"/>
      <c r="GTJ271" s="376"/>
      <c r="GTK271" s="376"/>
      <c r="GTL271" s="376"/>
      <c r="GTM271" s="376"/>
      <c r="GTN271" s="376"/>
      <c r="GTO271" s="376"/>
      <c r="GTP271" s="376"/>
      <c r="GTQ271" s="376"/>
      <c r="GTR271" s="376"/>
      <c r="GTS271" s="376"/>
      <c r="GTT271" s="376"/>
      <c r="GTU271" s="376"/>
      <c r="GTV271" s="376"/>
      <c r="GTW271" s="376"/>
      <c r="GTX271" s="376"/>
      <c r="GTY271" s="377"/>
      <c r="GTZ271" s="377"/>
      <c r="GUA271" s="377"/>
      <c r="GUB271" s="377"/>
      <c r="GUC271" s="377"/>
      <c r="GUD271" s="376"/>
      <c r="GUE271" s="376"/>
      <c r="GUF271" s="377"/>
      <c r="GUG271" s="377"/>
      <c r="GUH271" s="376"/>
      <c r="GUI271" s="376"/>
      <c r="GUJ271" s="377"/>
      <c r="GUK271" s="377"/>
      <c r="GUL271" s="376"/>
      <c r="GUM271" s="376"/>
      <c r="GUN271" s="376"/>
      <c r="GUO271" s="376"/>
      <c r="GUP271" s="376"/>
      <c r="GUQ271" s="376"/>
      <c r="GUR271" s="376"/>
      <c r="GUS271" s="377"/>
      <c r="GUT271" s="377"/>
      <c r="GUU271" s="376"/>
      <c r="GUV271" s="376"/>
      <c r="GUW271" s="377"/>
      <c r="GUX271" s="377"/>
      <c r="GUY271" s="376"/>
      <c r="GUZ271" s="376"/>
      <c r="GVA271" s="376"/>
      <c r="GVB271" s="376"/>
      <c r="GVC271" s="376"/>
      <c r="GVD271" s="370"/>
      <c r="GVE271" s="396"/>
      <c r="GVF271" s="376"/>
      <c r="GVG271" s="376"/>
      <c r="GVH271" s="376"/>
      <c r="GVI271" s="376"/>
      <c r="GVJ271" s="376"/>
      <c r="GVK271" s="376"/>
      <c r="GVL271" s="376"/>
      <c r="GVM271" s="375"/>
      <c r="GVN271" s="375"/>
      <c r="GVO271" s="375"/>
      <c r="GVP271" s="375"/>
      <c r="GVQ271" s="375"/>
      <c r="GVR271" s="375"/>
      <c r="GVS271" s="375"/>
      <c r="GVT271" s="375"/>
      <c r="GVU271" s="375"/>
      <c r="GVV271" s="375"/>
      <c r="GVW271" s="375"/>
      <c r="GVX271" s="375"/>
      <c r="GVY271" s="375"/>
      <c r="GVZ271" s="375"/>
      <c r="GWA271" s="375"/>
      <c r="GWB271" s="375"/>
      <c r="GWC271" s="375"/>
      <c r="GWD271" s="375"/>
      <c r="GWE271" s="375"/>
      <c r="GWF271" s="375"/>
      <c r="GWG271" s="375"/>
      <c r="GWH271" s="375"/>
      <c r="GWI271" s="375"/>
      <c r="GWJ271" s="375"/>
      <c r="GWK271" s="375"/>
      <c r="GWL271" s="375"/>
      <c r="GWM271" s="375"/>
      <c r="GWN271" s="375"/>
      <c r="GWO271" s="375"/>
      <c r="GWP271" s="375"/>
      <c r="GWQ271" s="375"/>
      <c r="GWR271" s="375"/>
      <c r="GWS271" s="375"/>
      <c r="GWT271" s="375"/>
      <c r="GWU271" s="375"/>
      <c r="GWV271" s="375"/>
      <c r="GWW271" s="375"/>
      <c r="GWX271" s="375"/>
      <c r="GWY271" s="375"/>
      <c r="GWZ271" s="375"/>
      <c r="GXA271" s="375"/>
      <c r="GXB271" s="375"/>
      <c r="GXC271" s="375"/>
      <c r="GXD271" s="375"/>
      <c r="GXE271" s="376"/>
      <c r="GXF271" s="376"/>
      <c r="GXG271" s="376"/>
      <c r="GXH271" s="376"/>
      <c r="GXI271" s="376"/>
      <c r="GXJ271" s="376"/>
      <c r="GXK271" s="376"/>
      <c r="GXL271" s="376"/>
      <c r="GXM271" s="376"/>
      <c r="GXN271" s="376"/>
      <c r="GXO271" s="376"/>
      <c r="GXP271" s="376"/>
      <c r="GXQ271" s="376"/>
      <c r="GXR271" s="376"/>
      <c r="GXS271" s="376"/>
      <c r="GXT271" s="376"/>
      <c r="GXU271" s="376"/>
      <c r="GXV271" s="376"/>
      <c r="GXW271" s="376"/>
      <c r="GXX271" s="376"/>
      <c r="GXY271" s="376"/>
      <c r="GXZ271" s="376"/>
      <c r="GYA271" s="376"/>
      <c r="GYB271" s="376"/>
      <c r="GYC271" s="377"/>
      <c r="GYD271" s="377"/>
      <c r="GYE271" s="377"/>
      <c r="GYF271" s="377"/>
      <c r="GYG271" s="377"/>
      <c r="GYH271" s="376"/>
      <c r="GYI271" s="376"/>
      <c r="GYJ271" s="377"/>
      <c r="GYK271" s="377"/>
      <c r="GYL271" s="376"/>
      <c r="GYM271" s="376"/>
      <c r="GYN271" s="377"/>
      <c r="GYO271" s="377"/>
      <c r="GYP271" s="376"/>
      <c r="GYQ271" s="376"/>
      <c r="GYR271" s="376"/>
      <c r="GYS271" s="376"/>
      <c r="GYT271" s="376"/>
      <c r="GYU271" s="376"/>
      <c r="GYV271" s="376"/>
      <c r="GYW271" s="377"/>
      <c r="GYX271" s="377"/>
      <c r="GYY271" s="376"/>
      <c r="GYZ271" s="376"/>
      <c r="GZA271" s="377"/>
      <c r="GZB271" s="377"/>
      <c r="GZC271" s="376"/>
      <c r="GZD271" s="376"/>
      <c r="GZE271" s="376"/>
      <c r="GZF271" s="376"/>
      <c r="GZG271" s="376"/>
      <c r="GZH271" s="370"/>
      <c r="GZI271" s="396"/>
      <c r="GZJ271" s="376"/>
      <c r="GZK271" s="376"/>
      <c r="GZL271" s="376"/>
      <c r="GZM271" s="376"/>
      <c r="GZN271" s="376"/>
      <c r="GZO271" s="376"/>
      <c r="GZP271" s="376"/>
      <c r="GZQ271" s="375"/>
      <c r="GZR271" s="375"/>
      <c r="GZS271" s="375"/>
      <c r="GZT271" s="375"/>
      <c r="GZU271" s="375"/>
      <c r="GZV271" s="375"/>
      <c r="GZW271" s="375"/>
      <c r="GZX271" s="375"/>
      <c r="GZY271" s="375"/>
      <c r="GZZ271" s="375"/>
      <c r="HAA271" s="375"/>
      <c r="HAB271" s="375"/>
      <c r="HAC271" s="375"/>
      <c r="HAD271" s="375"/>
      <c r="HAE271" s="375"/>
      <c r="HAF271" s="375"/>
      <c r="HAG271" s="375"/>
      <c r="HAH271" s="375"/>
      <c r="HAI271" s="375"/>
      <c r="HAJ271" s="375"/>
      <c r="HAK271" s="375"/>
      <c r="HAL271" s="375"/>
      <c r="HAM271" s="375"/>
      <c r="HAN271" s="375"/>
      <c r="HAO271" s="375"/>
      <c r="HAP271" s="375"/>
      <c r="HAQ271" s="375"/>
      <c r="HAR271" s="375"/>
      <c r="HAS271" s="375"/>
      <c r="HAT271" s="375"/>
      <c r="HAU271" s="375"/>
      <c r="HAV271" s="375"/>
      <c r="HAW271" s="375"/>
      <c r="HAX271" s="375"/>
      <c r="HAY271" s="375"/>
      <c r="HAZ271" s="375"/>
      <c r="HBA271" s="375"/>
      <c r="HBB271" s="375"/>
      <c r="HBC271" s="375"/>
      <c r="HBD271" s="375"/>
      <c r="HBE271" s="375"/>
      <c r="HBF271" s="375"/>
      <c r="HBG271" s="375"/>
      <c r="HBH271" s="375"/>
      <c r="HBI271" s="376"/>
      <c r="HBJ271" s="376"/>
      <c r="HBK271" s="376"/>
      <c r="HBL271" s="376"/>
      <c r="HBM271" s="376"/>
      <c r="HBN271" s="376"/>
      <c r="HBO271" s="376"/>
      <c r="HBP271" s="376"/>
      <c r="HBQ271" s="376"/>
      <c r="HBR271" s="376"/>
      <c r="HBS271" s="376"/>
      <c r="HBT271" s="376"/>
      <c r="HBU271" s="376"/>
      <c r="HBV271" s="376"/>
      <c r="HBW271" s="376"/>
      <c r="HBX271" s="376"/>
      <c r="HBY271" s="376"/>
      <c r="HBZ271" s="376"/>
      <c r="HCA271" s="376"/>
      <c r="HCB271" s="376"/>
      <c r="HCC271" s="376"/>
      <c r="HCD271" s="376"/>
      <c r="HCE271" s="376"/>
      <c r="HCF271" s="376"/>
      <c r="HCG271" s="377"/>
      <c r="HCH271" s="377"/>
      <c r="HCI271" s="377"/>
      <c r="HCJ271" s="377"/>
      <c r="HCK271" s="377"/>
      <c r="HCL271" s="376"/>
      <c r="HCM271" s="376"/>
      <c r="HCN271" s="377"/>
      <c r="HCO271" s="377"/>
      <c r="HCP271" s="376"/>
      <c r="HCQ271" s="376"/>
      <c r="HCR271" s="377"/>
      <c r="HCS271" s="377"/>
      <c r="HCT271" s="376"/>
      <c r="HCU271" s="376"/>
      <c r="HCV271" s="376"/>
      <c r="HCW271" s="376"/>
      <c r="HCX271" s="376"/>
      <c r="HCY271" s="376"/>
      <c r="HCZ271" s="376"/>
      <c r="HDA271" s="377"/>
      <c r="HDB271" s="377"/>
      <c r="HDC271" s="376"/>
      <c r="HDD271" s="376"/>
      <c r="HDE271" s="377"/>
      <c r="HDF271" s="377"/>
      <c r="HDG271" s="376"/>
      <c r="HDH271" s="376"/>
      <c r="HDI271" s="376"/>
      <c r="HDJ271" s="376"/>
      <c r="HDK271" s="376"/>
      <c r="HDL271" s="370"/>
      <c r="HDM271" s="396"/>
      <c r="HDN271" s="376"/>
      <c r="HDO271" s="376"/>
      <c r="HDP271" s="376"/>
      <c r="HDQ271" s="376"/>
      <c r="HDR271" s="376"/>
      <c r="HDS271" s="376"/>
      <c r="HDT271" s="376"/>
      <c r="HDU271" s="375"/>
      <c r="HDV271" s="375"/>
      <c r="HDW271" s="375"/>
      <c r="HDX271" s="375"/>
      <c r="HDY271" s="375"/>
      <c r="HDZ271" s="375"/>
      <c r="HEA271" s="375"/>
      <c r="HEB271" s="375"/>
      <c r="HEC271" s="375"/>
      <c r="HED271" s="375"/>
      <c r="HEE271" s="375"/>
      <c r="HEF271" s="375"/>
      <c r="HEG271" s="375"/>
      <c r="HEH271" s="375"/>
      <c r="HEI271" s="375"/>
      <c r="HEJ271" s="375"/>
      <c r="HEK271" s="375"/>
      <c r="HEL271" s="375"/>
      <c r="HEM271" s="375"/>
      <c r="HEN271" s="375"/>
      <c r="HEO271" s="375"/>
      <c r="HEP271" s="375"/>
      <c r="HEQ271" s="375"/>
      <c r="HER271" s="375"/>
      <c r="HES271" s="375"/>
      <c r="HET271" s="375"/>
      <c r="HEU271" s="375"/>
      <c r="HEV271" s="375"/>
      <c r="HEW271" s="375"/>
      <c r="HEX271" s="375"/>
      <c r="HEY271" s="375"/>
      <c r="HEZ271" s="375"/>
      <c r="HFA271" s="375"/>
      <c r="HFB271" s="375"/>
      <c r="HFC271" s="375"/>
      <c r="HFD271" s="375"/>
      <c r="HFE271" s="375"/>
      <c r="HFF271" s="375"/>
      <c r="HFG271" s="375"/>
      <c r="HFH271" s="375"/>
      <c r="HFI271" s="375"/>
      <c r="HFJ271" s="375"/>
      <c r="HFK271" s="375"/>
      <c r="HFL271" s="375"/>
      <c r="HFM271" s="376"/>
      <c r="HFN271" s="376"/>
      <c r="HFO271" s="376"/>
      <c r="HFP271" s="376"/>
      <c r="HFQ271" s="376"/>
      <c r="HFR271" s="376"/>
      <c r="HFS271" s="376"/>
      <c r="HFT271" s="376"/>
      <c r="HFU271" s="376"/>
      <c r="HFV271" s="376"/>
      <c r="HFW271" s="376"/>
      <c r="HFX271" s="376"/>
      <c r="HFY271" s="376"/>
      <c r="HFZ271" s="376"/>
      <c r="HGA271" s="376"/>
      <c r="HGB271" s="376"/>
      <c r="HGC271" s="376"/>
      <c r="HGD271" s="376"/>
      <c r="HGE271" s="376"/>
      <c r="HGF271" s="376"/>
      <c r="HGG271" s="376"/>
      <c r="HGH271" s="376"/>
      <c r="HGI271" s="376"/>
      <c r="HGJ271" s="376"/>
      <c r="HGK271" s="377"/>
      <c r="HGL271" s="377"/>
      <c r="HGM271" s="377"/>
      <c r="HGN271" s="377"/>
      <c r="HGO271" s="377"/>
      <c r="HGP271" s="376"/>
      <c r="HGQ271" s="376"/>
      <c r="HGR271" s="377"/>
      <c r="HGS271" s="377"/>
      <c r="HGT271" s="376"/>
      <c r="HGU271" s="376"/>
      <c r="HGV271" s="377"/>
      <c r="HGW271" s="377"/>
      <c r="HGX271" s="376"/>
      <c r="HGY271" s="376"/>
      <c r="HGZ271" s="376"/>
      <c r="HHA271" s="376"/>
      <c r="HHB271" s="376"/>
      <c r="HHC271" s="376"/>
      <c r="HHD271" s="376"/>
      <c r="HHE271" s="377"/>
      <c r="HHF271" s="377"/>
      <c r="HHG271" s="376"/>
      <c r="HHH271" s="376"/>
      <c r="HHI271" s="377"/>
      <c r="HHJ271" s="377"/>
      <c r="HHK271" s="376"/>
      <c r="HHL271" s="376"/>
      <c r="HHM271" s="376"/>
      <c r="HHN271" s="376"/>
      <c r="HHO271" s="376"/>
      <c r="HHP271" s="370"/>
      <c r="HHQ271" s="396"/>
      <c r="HHR271" s="376"/>
      <c r="HHS271" s="376"/>
      <c r="HHT271" s="376"/>
      <c r="HHU271" s="376"/>
      <c r="HHV271" s="376"/>
      <c r="HHW271" s="376"/>
      <c r="HHX271" s="376"/>
      <c r="HHY271" s="375"/>
      <c r="HHZ271" s="375"/>
      <c r="HIA271" s="375"/>
      <c r="HIB271" s="375"/>
      <c r="HIC271" s="375"/>
      <c r="HID271" s="375"/>
      <c r="HIE271" s="375"/>
      <c r="HIF271" s="375"/>
      <c r="HIG271" s="375"/>
      <c r="HIH271" s="375"/>
      <c r="HII271" s="375"/>
      <c r="HIJ271" s="375"/>
      <c r="HIK271" s="375"/>
      <c r="HIL271" s="375"/>
      <c r="HIM271" s="375"/>
      <c r="HIN271" s="375"/>
      <c r="HIO271" s="375"/>
      <c r="HIP271" s="375"/>
      <c r="HIQ271" s="375"/>
      <c r="HIR271" s="375"/>
      <c r="HIS271" s="375"/>
      <c r="HIT271" s="375"/>
      <c r="HIU271" s="375"/>
      <c r="HIV271" s="375"/>
      <c r="HIW271" s="375"/>
      <c r="HIX271" s="375"/>
      <c r="HIY271" s="375"/>
      <c r="HIZ271" s="375"/>
      <c r="HJA271" s="375"/>
      <c r="HJB271" s="375"/>
      <c r="HJC271" s="375"/>
      <c r="HJD271" s="375"/>
      <c r="HJE271" s="375"/>
      <c r="HJF271" s="375"/>
      <c r="HJG271" s="375"/>
      <c r="HJH271" s="375"/>
      <c r="HJI271" s="375"/>
      <c r="HJJ271" s="375"/>
      <c r="HJK271" s="375"/>
      <c r="HJL271" s="375"/>
      <c r="HJM271" s="375"/>
      <c r="HJN271" s="375"/>
      <c r="HJO271" s="375"/>
      <c r="HJP271" s="375"/>
      <c r="HJQ271" s="376"/>
      <c r="HJR271" s="376"/>
      <c r="HJS271" s="376"/>
      <c r="HJT271" s="376"/>
      <c r="HJU271" s="376"/>
      <c r="HJV271" s="376"/>
      <c r="HJW271" s="376"/>
      <c r="HJX271" s="376"/>
      <c r="HJY271" s="376"/>
      <c r="HJZ271" s="376"/>
      <c r="HKA271" s="376"/>
      <c r="HKB271" s="376"/>
      <c r="HKC271" s="376"/>
      <c r="HKD271" s="376"/>
      <c r="HKE271" s="376"/>
      <c r="HKF271" s="376"/>
      <c r="HKG271" s="376"/>
      <c r="HKH271" s="376"/>
      <c r="HKI271" s="376"/>
      <c r="HKJ271" s="376"/>
      <c r="HKK271" s="376"/>
      <c r="HKL271" s="376"/>
      <c r="HKM271" s="376"/>
      <c r="HKN271" s="376"/>
      <c r="HKO271" s="377"/>
      <c r="HKP271" s="377"/>
      <c r="HKQ271" s="377"/>
      <c r="HKR271" s="377"/>
      <c r="HKS271" s="377"/>
      <c r="HKT271" s="376"/>
      <c r="HKU271" s="376"/>
      <c r="HKV271" s="377"/>
      <c r="HKW271" s="377"/>
      <c r="HKX271" s="376"/>
      <c r="HKY271" s="376"/>
      <c r="HKZ271" s="377"/>
      <c r="HLA271" s="377"/>
      <c r="HLB271" s="376"/>
      <c r="HLC271" s="376"/>
      <c r="HLD271" s="376"/>
      <c r="HLE271" s="376"/>
      <c r="HLF271" s="376"/>
      <c r="HLG271" s="376"/>
      <c r="HLH271" s="376"/>
      <c r="HLI271" s="377"/>
      <c r="HLJ271" s="377"/>
      <c r="HLK271" s="376"/>
      <c r="HLL271" s="376"/>
      <c r="HLM271" s="377"/>
      <c r="HLN271" s="377"/>
      <c r="HLO271" s="376"/>
      <c r="HLP271" s="376"/>
      <c r="HLQ271" s="376"/>
      <c r="HLR271" s="376"/>
      <c r="HLS271" s="376"/>
      <c r="HLT271" s="370"/>
      <c r="HLU271" s="396"/>
      <c r="HLV271" s="376"/>
      <c r="HLW271" s="376"/>
      <c r="HLX271" s="376"/>
      <c r="HLY271" s="376"/>
      <c r="HLZ271" s="376"/>
      <c r="HMA271" s="376"/>
      <c r="HMB271" s="376"/>
      <c r="HMC271" s="375"/>
      <c r="HMD271" s="375"/>
      <c r="HME271" s="375"/>
      <c r="HMF271" s="375"/>
      <c r="HMG271" s="375"/>
      <c r="HMH271" s="375"/>
      <c r="HMI271" s="375"/>
      <c r="HMJ271" s="375"/>
      <c r="HMK271" s="375"/>
      <c r="HML271" s="375"/>
      <c r="HMM271" s="375"/>
      <c r="HMN271" s="375"/>
      <c r="HMO271" s="375"/>
      <c r="HMP271" s="375"/>
      <c r="HMQ271" s="375"/>
      <c r="HMR271" s="375"/>
      <c r="HMS271" s="375"/>
      <c r="HMT271" s="375"/>
      <c r="HMU271" s="375"/>
      <c r="HMV271" s="375"/>
      <c r="HMW271" s="375"/>
      <c r="HMX271" s="375"/>
      <c r="HMY271" s="375"/>
      <c r="HMZ271" s="375"/>
      <c r="HNA271" s="375"/>
      <c r="HNB271" s="375"/>
      <c r="HNC271" s="375"/>
      <c r="HND271" s="375"/>
      <c r="HNE271" s="375"/>
      <c r="HNF271" s="375"/>
      <c r="HNG271" s="375"/>
      <c r="HNH271" s="375"/>
      <c r="HNI271" s="375"/>
      <c r="HNJ271" s="375"/>
      <c r="HNK271" s="375"/>
      <c r="HNL271" s="375"/>
      <c r="HNM271" s="375"/>
      <c r="HNN271" s="375"/>
      <c r="HNO271" s="375"/>
      <c r="HNP271" s="375"/>
      <c r="HNQ271" s="375"/>
      <c r="HNR271" s="375"/>
      <c r="HNS271" s="375"/>
      <c r="HNT271" s="375"/>
      <c r="HNU271" s="376"/>
      <c r="HNV271" s="376"/>
      <c r="HNW271" s="376"/>
      <c r="HNX271" s="376"/>
      <c r="HNY271" s="376"/>
      <c r="HNZ271" s="376"/>
      <c r="HOA271" s="376"/>
      <c r="HOB271" s="376"/>
      <c r="HOC271" s="376"/>
      <c r="HOD271" s="376"/>
      <c r="HOE271" s="376"/>
      <c r="HOF271" s="376"/>
      <c r="HOG271" s="376"/>
      <c r="HOH271" s="376"/>
      <c r="HOI271" s="376"/>
      <c r="HOJ271" s="376"/>
      <c r="HOK271" s="376"/>
      <c r="HOL271" s="376"/>
      <c r="HOM271" s="376"/>
      <c r="HON271" s="376"/>
      <c r="HOO271" s="376"/>
      <c r="HOP271" s="376"/>
      <c r="HOQ271" s="376"/>
      <c r="HOR271" s="376"/>
      <c r="HOS271" s="377"/>
      <c r="HOT271" s="377"/>
      <c r="HOU271" s="377"/>
      <c r="HOV271" s="377"/>
      <c r="HOW271" s="377"/>
      <c r="HOX271" s="376"/>
      <c r="HOY271" s="376"/>
      <c r="HOZ271" s="377"/>
      <c r="HPA271" s="377"/>
      <c r="HPB271" s="376"/>
      <c r="HPC271" s="376"/>
      <c r="HPD271" s="377"/>
      <c r="HPE271" s="377"/>
      <c r="HPF271" s="376"/>
      <c r="HPG271" s="376"/>
      <c r="HPH271" s="376"/>
      <c r="HPI271" s="376"/>
      <c r="HPJ271" s="376"/>
      <c r="HPK271" s="376"/>
      <c r="HPL271" s="376"/>
      <c r="HPM271" s="377"/>
      <c r="HPN271" s="377"/>
      <c r="HPO271" s="376"/>
      <c r="HPP271" s="376"/>
      <c r="HPQ271" s="377"/>
      <c r="HPR271" s="377"/>
      <c r="HPS271" s="376"/>
      <c r="HPT271" s="376"/>
      <c r="HPU271" s="376"/>
      <c r="HPV271" s="376"/>
      <c r="HPW271" s="376"/>
      <c r="HPX271" s="370"/>
      <c r="HPY271" s="396"/>
      <c r="HPZ271" s="376"/>
      <c r="HQA271" s="376"/>
      <c r="HQB271" s="376"/>
      <c r="HQC271" s="376"/>
      <c r="HQD271" s="376"/>
      <c r="HQE271" s="376"/>
      <c r="HQF271" s="376"/>
      <c r="HQG271" s="375"/>
      <c r="HQH271" s="375"/>
      <c r="HQI271" s="375"/>
      <c r="HQJ271" s="375"/>
      <c r="HQK271" s="375"/>
      <c r="HQL271" s="375"/>
      <c r="HQM271" s="375"/>
      <c r="HQN271" s="375"/>
      <c r="HQO271" s="375"/>
      <c r="HQP271" s="375"/>
      <c r="HQQ271" s="375"/>
      <c r="HQR271" s="375"/>
      <c r="HQS271" s="375"/>
      <c r="HQT271" s="375"/>
      <c r="HQU271" s="375"/>
      <c r="HQV271" s="375"/>
      <c r="HQW271" s="375"/>
      <c r="HQX271" s="375"/>
      <c r="HQY271" s="375"/>
      <c r="HQZ271" s="375"/>
      <c r="HRA271" s="375"/>
      <c r="HRB271" s="375"/>
      <c r="HRC271" s="375"/>
      <c r="HRD271" s="375"/>
      <c r="HRE271" s="375"/>
      <c r="HRF271" s="375"/>
      <c r="HRG271" s="375"/>
      <c r="HRH271" s="375"/>
      <c r="HRI271" s="375"/>
      <c r="HRJ271" s="375"/>
      <c r="HRK271" s="375"/>
      <c r="HRL271" s="375"/>
      <c r="HRM271" s="375"/>
      <c r="HRN271" s="375"/>
      <c r="HRO271" s="375"/>
      <c r="HRP271" s="375"/>
      <c r="HRQ271" s="375"/>
      <c r="HRR271" s="375"/>
      <c r="HRS271" s="375"/>
      <c r="HRT271" s="375"/>
      <c r="HRU271" s="375"/>
      <c r="HRV271" s="375"/>
      <c r="HRW271" s="375"/>
      <c r="HRX271" s="375"/>
      <c r="HRY271" s="376"/>
      <c r="HRZ271" s="376"/>
      <c r="HSA271" s="376"/>
      <c r="HSB271" s="376"/>
      <c r="HSC271" s="376"/>
      <c r="HSD271" s="376"/>
      <c r="HSE271" s="376"/>
      <c r="HSF271" s="376"/>
      <c r="HSG271" s="376"/>
      <c r="HSH271" s="376"/>
      <c r="HSI271" s="376"/>
      <c r="HSJ271" s="376"/>
      <c r="HSK271" s="376"/>
      <c r="HSL271" s="376"/>
      <c r="HSM271" s="376"/>
      <c r="HSN271" s="376"/>
      <c r="HSO271" s="376"/>
      <c r="HSP271" s="376"/>
      <c r="HSQ271" s="376"/>
      <c r="HSR271" s="376"/>
      <c r="HSS271" s="376"/>
      <c r="HST271" s="376"/>
      <c r="HSU271" s="376"/>
      <c r="HSV271" s="376"/>
      <c r="HSW271" s="377"/>
      <c r="HSX271" s="377"/>
      <c r="HSY271" s="377"/>
      <c r="HSZ271" s="377"/>
      <c r="HTA271" s="377"/>
      <c r="HTB271" s="376"/>
      <c r="HTC271" s="376"/>
      <c r="HTD271" s="377"/>
      <c r="HTE271" s="377"/>
      <c r="HTF271" s="376"/>
      <c r="HTG271" s="376"/>
      <c r="HTH271" s="377"/>
      <c r="HTI271" s="377"/>
      <c r="HTJ271" s="376"/>
      <c r="HTK271" s="376"/>
      <c r="HTL271" s="376"/>
      <c r="HTM271" s="376"/>
      <c r="HTN271" s="376"/>
      <c r="HTO271" s="376"/>
      <c r="HTP271" s="376"/>
      <c r="HTQ271" s="377"/>
      <c r="HTR271" s="377"/>
      <c r="HTS271" s="376"/>
      <c r="HTT271" s="376"/>
      <c r="HTU271" s="377"/>
      <c r="HTV271" s="377"/>
      <c r="HTW271" s="376"/>
      <c r="HTX271" s="376"/>
      <c r="HTY271" s="376"/>
      <c r="HTZ271" s="376"/>
      <c r="HUA271" s="376"/>
      <c r="HUB271" s="370"/>
      <c r="HUC271" s="396"/>
      <c r="HUD271" s="376"/>
      <c r="HUE271" s="376"/>
      <c r="HUF271" s="376"/>
      <c r="HUG271" s="376"/>
      <c r="HUH271" s="376"/>
      <c r="HUI271" s="376"/>
      <c r="HUJ271" s="376"/>
      <c r="HUK271" s="375"/>
      <c r="HUL271" s="375"/>
      <c r="HUM271" s="375"/>
      <c r="HUN271" s="375"/>
      <c r="HUO271" s="375"/>
      <c r="HUP271" s="375"/>
      <c r="HUQ271" s="375"/>
      <c r="HUR271" s="375"/>
      <c r="HUS271" s="375"/>
      <c r="HUT271" s="375"/>
      <c r="HUU271" s="375"/>
      <c r="HUV271" s="375"/>
      <c r="HUW271" s="375"/>
      <c r="HUX271" s="375"/>
      <c r="HUY271" s="375"/>
      <c r="HUZ271" s="375"/>
      <c r="HVA271" s="375"/>
      <c r="HVB271" s="375"/>
      <c r="HVC271" s="375"/>
      <c r="HVD271" s="375"/>
      <c r="HVE271" s="375"/>
      <c r="HVF271" s="375"/>
      <c r="HVG271" s="375"/>
      <c r="HVH271" s="375"/>
      <c r="HVI271" s="375"/>
      <c r="HVJ271" s="375"/>
      <c r="HVK271" s="375"/>
      <c r="HVL271" s="375"/>
      <c r="HVM271" s="375"/>
      <c r="HVN271" s="375"/>
      <c r="HVO271" s="375"/>
      <c r="HVP271" s="375"/>
      <c r="HVQ271" s="375"/>
      <c r="HVR271" s="375"/>
      <c r="HVS271" s="375"/>
      <c r="HVT271" s="375"/>
      <c r="HVU271" s="375"/>
      <c r="HVV271" s="375"/>
      <c r="HVW271" s="375"/>
      <c r="HVX271" s="375"/>
      <c r="HVY271" s="375"/>
      <c r="HVZ271" s="375"/>
      <c r="HWA271" s="375"/>
      <c r="HWB271" s="375"/>
      <c r="HWC271" s="376"/>
      <c r="HWD271" s="376"/>
      <c r="HWE271" s="376"/>
      <c r="HWF271" s="376"/>
      <c r="HWG271" s="376"/>
      <c r="HWH271" s="376"/>
      <c r="HWI271" s="376"/>
      <c r="HWJ271" s="376"/>
      <c r="HWK271" s="376"/>
      <c r="HWL271" s="376"/>
      <c r="HWM271" s="376"/>
      <c r="HWN271" s="376"/>
      <c r="HWO271" s="376"/>
      <c r="HWP271" s="376"/>
      <c r="HWQ271" s="376"/>
      <c r="HWR271" s="376"/>
      <c r="HWS271" s="376"/>
      <c r="HWT271" s="376"/>
      <c r="HWU271" s="376"/>
      <c r="HWV271" s="376"/>
      <c r="HWW271" s="376"/>
      <c r="HWX271" s="376"/>
      <c r="HWY271" s="376"/>
      <c r="HWZ271" s="376"/>
      <c r="HXA271" s="377"/>
      <c r="HXB271" s="377"/>
      <c r="HXC271" s="377"/>
      <c r="HXD271" s="377"/>
      <c r="HXE271" s="377"/>
      <c r="HXF271" s="376"/>
      <c r="HXG271" s="376"/>
      <c r="HXH271" s="377"/>
      <c r="HXI271" s="377"/>
      <c r="HXJ271" s="376"/>
      <c r="HXK271" s="376"/>
      <c r="HXL271" s="377"/>
      <c r="HXM271" s="377"/>
      <c r="HXN271" s="376"/>
      <c r="HXO271" s="376"/>
      <c r="HXP271" s="376"/>
      <c r="HXQ271" s="376"/>
      <c r="HXR271" s="376"/>
      <c r="HXS271" s="376"/>
      <c r="HXT271" s="376"/>
      <c r="HXU271" s="377"/>
      <c r="HXV271" s="377"/>
      <c r="HXW271" s="376"/>
      <c r="HXX271" s="376"/>
      <c r="HXY271" s="377"/>
      <c r="HXZ271" s="377"/>
      <c r="HYA271" s="376"/>
      <c r="HYB271" s="376"/>
      <c r="HYC271" s="376"/>
      <c r="HYD271" s="376"/>
      <c r="HYE271" s="376"/>
      <c r="HYF271" s="370"/>
      <c r="HYG271" s="396"/>
      <c r="HYH271" s="376"/>
      <c r="HYI271" s="376"/>
      <c r="HYJ271" s="376"/>
      <c r="HYK271" s="376"/>
      <c r="HYL271" s="376"/>
      <c r="HYM271" s="376"/>
      <c r="HYN271" s="376"/>
      <c r="HYO271" s="375"/>
      <c r="HYP271" s="375"/>
      <c r="HYQ271" s="375"/>
      <c r="HYR271" s="375"/>
      <c r="HYS271" s="375"/>
      <c r="HYT271" s="375"/>
      <c r="HYU271" s="375"/>
      <c r="HYV271" s="375"/>
      <c r="HYW271" s="375"/>
      <c r="HYX271" s="375"/>
      <c r="HYY271" s="375"/>
      <c r="HYZ271" s="375"/>
      <c r="HZA271" s="375"/>
      <c r="HZB271" s="375"/>
      <c r="HZC271" s="375"/>
      <c r="HZD271" s="375"/>
      <c r="HZE271" s="375"/>
      <c r="HZF271" s="375"/>
      <c r="HZG271" s="375"/>
      <c r="HZH271" s="375"/>
      <c r="HZI271" s="375"/>
      <c r="HZJ271" s="375"/>
      <c r="HZK271" s="375"/>
      <c r="HZL271" s="375"/>
      <c r="HZM271" s="375"/>
      <c r="HZN271" s="375"/>
      <c r="HZO271" s="375"/>
      <c r="HZP271" s="375"/>
      <c r="HZQ271" s="375"/>
      <c r="HZR271" s="375"/>
      <c r="HZS271" s="375"/>
      <c r="HZT271" s="375"/>
      <c r="HZU271" s="375"/>
      <c r="HZV271" s="375"/>
      <c r="HZW271" s="375"/>
      <c r="HZX271" s="375"/>
      <c r="HZY271" s="375"/>
      <c r="HZZ271" s="375"/>
      <c r="IAA271" s="375"/>
      <c r="IAB271" s="375"/>
      <c r="IAC271" s="375"/>
      <c r="IAD271" s="375"/>
      <c r="IAE271" s="375"/>
      <c r="IAF271" s="375"/>
      <c r="IAG271" s="376"/>
      <c r="IAH271" s="376"/>
      <c r="IAI271" s="376"/>
      <c r="IAJ271" s="376"/>
      <c r="IAK271" s="376"/>
      <c r="IAL271" s="376"/>
      <c r="IAM271" s="376"/>
      <c r="IAN271" s="376"/>
      <c r="IAO271" s="376"/>
      <c r="IAP271" s="376"/>
      <c r="IAQ271" s="376"/>
      <c r="IAR271" s="376"/>
      <c r="IAS271" s="376"/>
      <c r="IAT271" s="376"/>
      <c r="IAU271" s="376"/>
      <c r="IAV271" s="376"/>
      <c r="IAW271" s="376"/>
      <c r="IAX271" s="376"/>
      <c r="IAY271" s="376"/>
      <c r="IAZ271" s="376"/>
      <c r="IBA271" s="376"/>
      <c r="IBB271" s="376"/>
      <c r="IBC271" s="376"/>
      <c r="IBD271" s="376"/>
      <c r="IBE271" s="377"/>
      <c r="IBF271" s="377"/>
      <c r="IBG271" s="377"/>
      <c r="IBH271" s="377"/>
      <c r="IBI271" s="377"/>
      <c r="IBJ271" s="376"/>
      <c r="IBK271" s="376"/>
      <c r="IBL271" s="377"/>
      <c r="IBM271" s="377"/>
      <c r="IBN271" s="376"/>
      <c r="IBO271" s="376"/>
      <c r="IBP271" s="377"/>
      <c r="IBQ271" s="377"/>
      <c r="IBR271" s="376"/>
      <c r="IBS271" s="376"/>
      <c r="IBT271" s="376"/>
      <c r="IBU271" s="376"/>
      <c r="IBV271" s="376"/>
      <c r="IBW271" s="376"/>
      <c r="IBX271" s="376"/>
      <c r="IBY271" s="377"/>
      <c r="IBZ271" s="377"/>
      <c r="ICA271" s="376"/>
      <c r="ICB271" s="376"/>
      <c r="ICC271" s="377"/>
      <c r="ICD271" s="377"/>
      <c r="ICE271" s="376"/>
      <c r="ICF271" s="376"/>
      <c r="ICG271" s="376"/>
      <c r="ICH271" s="376"/>
      <c r="ICI271" s="376"/>
      <c r="ICJ271" s="370"/>
      <c r="ICK271" s="396"/>
      <c r="ICL271" s="376"/>
      <c r="ICM271" s="376"/>
      <c r="ICN271" s="376"/>
      <c r="ICO271" s="376"/>
      <c r="ICP271" s="376"/>
      <c r="ICQ271" s="376"/>
      <c r="ICR271" s="376"/>
      <c r="ICS271" s="375"/>
      <c r="ICT271" s="375"/>
      <c r="ICU271" s="375"/>
      <c r="ICV271" s="375"/>
      <c r="ICW271" s="375"/>
      <c r="ICX271" s="375"/>
      <c r="ICY271" s="375"/>
      <c r="ICZ271" s="375"/>
      <c r="IDA271" s="375"/>
      <c r="IDB271" s="375"/>
      <c r="IDC271" s="375"/>
      <c r="IDD271" s="375"/>
      <c r="IDE271" s="375"/>
      <c r="IDF271" s="375"/>
      <c r="IDG271" s="375"/>
      <c r="IDH271" s="375"/>
      <c r="IDI271" s="375"/>
      <c r="IDJ271" s="375"/>
      <c r="IDK271" s="375"/>
      <c r="IDL271" s="375"/>
      <c r="IDM271" s="375"/>
      <c r="IDN271" s="375"/>
      <c r="IDO271" s="375"/>
      <c r="IDP271" s="375"/>
      <c r="IDQ271" s="375"/>
      <c r="IDR271" s="375"/>
      <c r="IDS271" s="375"/>
      <c r="IDT271" s="375"/>
      <c r="IDU271" s="375"/>
      <c r="IDV271" s="375"/>
      <c r="IDW271" s="375"/>
      <c r="IDX271" s="375"/>
      <c r="IDY271" s="375"/>
      <c r="IDZ271" s="375"/>
      <c r="IEA271" s="375"/>
      <c r="IEB271" s="375"/>
      <c r="IEC271" s="375"/>
      <c r="IED271" s="375"/>
      <c r="IEE271" s="375"/>
      <c r="IEF271" s="375"/>
      <c r="IEG271" s="375"/>
      <c r="IEH271" s="375"/>
      <c r="IEI271" s="375"/>
      <c r="IEJ271" s="375"/>
      <c r="IEK271" s="376"/>
      <c r="IEL271" s="376"/>
      <c r="IEM271" s="376"/>
      <c r="IEN271" s="376"/>
      <c r="IEO271" s="376"/>
      <c r="IEP271" s="376"/>
      <c r="IEQ271" s="376"/>
      <c r="IER271" s="376"/>
      <c r="IES271" s="376"/>
      <c r="IET271" s="376"/>
      <c r="IEU271" s="376"/>
      <c r="IEV271" s="376"/>
      <c r="IEW271" s="376"/>
      <c r="IEX271" s="376"/>
      <c r="IEY271" s="376"/>
      <c r="IEZ271" s="376"/>
      <c r="IFA271" s="376"/>
      <c r="IFB271" s="376"/>
      <c r="IFC271" s="376"/>
      <c r="IFD271" s="376"/>
      <c r="IFE271" s="376"/>
      <c r="IFF271" s="376"/>
      <c r="IFG271" s="376"/>
      <c r="IFH271" s="376"/>
      <c r="IFI271" s="377"/>
      <c r="IFJ271" s="377"/>
      <c r="IFK271" s="377"/>
      <c r="IFL271" s="377"/>
      <c r="IFM271" s="377"/>
      <c r="IFN271" s="376"/>
      <c r="IFO271" s="376"/>
      <c r="IFP271" s="377"/>
      <c r="IFQ271" s="377"/>
      <c r="IFR271" s="376"/>
      <c r="IFS271" s="376"/>
      <c r="IFT271" s="377"/>
      <c r="IFU271" s="377"/>
      <c r="IFV271" s="376"/>
      <c r="IFW271" s="376"/>
      <c r="IFX271" s="376"/>
      <c r="IFY271" s="376"/>
      <c r="IFZ271" s="376"/>
      <c r="IGA271" s="376"/>
      <c r="IGB271" s="376"/>
      <c r="IGC271" s="377"/>
      <c r="IGD271" s="377"/>
      <c r="IGE271" s="376"/>
      <c r="IGF271" s="376"/>
      <c r="IGG271" s="377"/>
      <c r="IGH271" s="377"/>
      <c r="IGI271" s="376"/>
      <c r="IGJ271" s="376"/>
      <c r="IGK271" s="376"/>
      <c r="IGL271" s="376"/>
      <c r="IGM271" s="376"/>
      <c r="IGN271" s="370"/>
      <c r="IGO271" s="396"/>
      <c r="IGP271" s="376"/>
      <c r="IGQ271" s="376"/>
      <c r="IGR271" s="376"/>
      <c r="IGS271" s="376"/>
      <c r="IGT271" s="376"/>
      <c r="IGU271" s="376"/>
      <c r="IGV271" s="376"/>
      <c r="IGW271" s="375"/>
      <c r="IGX271" s="375"/>
      <c r="IGY271" s="375"/>
      <c r="IGZ271" s="375"/>
      <c r="IHA271" s="375"/>
      <c r="IHB271" s="375"/>
      <c r="IHC271" s="375"/>
      <c r="IHD271" s="375"/>
      <c r="IHE271" s="375"/>
      <c r="IHF271" s="375"/>
      <c r="IHG271" s="375"/>
      <c r="IHH271" s="375"/>
      <c r="IHI271" s="375"/>
      <c r="IHJ271" s="375"/>
      <c r="IHK271" s="375"/>
      <c r="IHL271" s="375"/>
      <c r="IHM271" s="375"/>
      <c r="IHN271" s="375"/>
      <c r="IHO271" s="375"/>
      <c r="IHP271" s="375"/>
      <c r="IHQ271" s="375"/>
      <c r="IHR271" s="375"/>
      <c r="IHS271" s="375"/>
      <c r="IHT271" s="375"/>
      <c r="IHU271" s="375"/>
      <c r="IHV271" s="375"/>
      <c r="IHW271" s="375"/>
      <c r="IHX271" s="375"/>
      <c r="IHY271" s="375"/>
      <c r="IHZ271" s="375"/>
      <c r="IIA271" s="375"/>
      <c r="IIB271" s="375"/>
      <c r="IIC271" s="375"/>
      <c r="IID271" s="375"/>
      <c r="IIE271" s="375"/>
      <c r="IIF271" s="375"/>
      <c r="IIG271" s="375"/>
      <c r="IIH271" s="375"/>
      <c r="III271" s="375"/>
      <c r="IIJ271" s="375"/>
      <c r="IIK271" s="375"/>
      <c r="IIL271" s="375"/>
      <c r="IIM271" s="375"/>
      <c r="IIN271" s="375"/>
      <c r="IIO271" s="376"/>
      <c r="IIP271" s="376"/>
      <c r="IIQ271" s="376"/>
      <c r="IIR271" s="376"/>
      <c r="IIS271" s="376"/>
      <c r="IIT271" s="376"/>
      <c r="IIU271" s="376"/>
      <c r="IIV271" s="376"/>
      <c r="IIW271" s="376"/>
      <c r="IIX271" s="376"/>
      <c r="IIY271" s="376"/>
      <c r="IIZ271" s="376"/>
      <c r="IJA271" s="376"/>
      <c r="IJB271" s="376"/>
      <c r="IJC271" s="376"/>
      <c r="IJD271" s="376"/>
      <c r="IJE271" s="376"/>
      <c r="IJF271" s="376"/>
      <c r="IJG271" s="376"/>
      <c r="IJH271" s="376"/>
      <c r="IJI271" s="376"/>
      <c r="IJJ271" s="376"/>
      <c r="IJK271" s="376"/>
      <c r="IJL271" s="376"/>
      <c r="IJM271" s="377"/>
      <c r="IJN271" s="377"/>
      <c r="IJO271" s="377"/>
      <c r="IJP271" s="377"/>
      <c r="IJQ271" s="377"/>
      <c r="IJR271" s="376"/>
      <c r="IJS271" s="376"/>
      <c r="IJT271" s="377"/>
      <c r="IJU271" s="377"/>
      <c r="IJV271" s="376"/>
      <c r="IJW271" s="376"/>
      <c r="IJX271" s="377"/>
      <c r="IJY271" s="377"/>
      <c r="IJZ271" s="376"/>
      <c r="IKA271" s="376"/>
      <c r="IKB271" s="376"/>
      <c r="IKC271" s="376"/>
      <c r="IKD271" s="376"/>
      <c r="IKE271" s="376"/>
      <c r="IKF271" s="376"/>
      <c r="IKG271" s="377"/>
      <c r="IKH271" s="377"/>
      <c r="IKI271" s="376"/>
      <c r="IKJ271" s="376"/>
      <c r="IKK271" s="377"/>
      <c r="IKL271" s="377"/>
      <c r="IKM271" s="376"/>
      <c r="IKN271" s="376"/>
      <c r="IKO271" s="376"/>
      <c r="IKP271" s="376"/>
      <c r="IKQ271" s="376"/>
      <c r="IKR271" s="370"/>
      <c r="IKS271" s="396"/>
      <c r="IKT271" s="376"/>
      <c r="IKU271" s="376"/>
      <c r="IKV271" s="376"/>
      <c r="IKW271" s="376"/>
      <c r="IKX271" s="376"/>
      <c r="IKY271" s="376"/>
      <c r="IKZ271" s="376"/>
      <c r="ILA271" s="375"/>
      <c r="ILB271" s="375"/>
      <c r="ILC271" s="375"/>
      <c r="ILD271" s="375"/>
      <c r="ILE271" s="375"/>
      <c r="ILF271" s="375"/>
      <c r="ILG271" s="375"/>
      <c r="ILH271" s="375"/>
      <c r="ILI271" s="375"/>
      <c r="ILJ271" s="375"/>
      <c r="ILK271" s="375"/>
      <c r="ILL271" s="375"/>
      <c r="ILM271" s="375"/>
      <c r="ILN271" s="375"/>
      <c r="ILO271" s="375"/>
      <c r="ILP271" s="375"/>
      <c r="ILQ271" s="375"/>
      <c r="ILR271" s="375"/>
      <c r="ILS271" s="375"/>
      <c r="ILT271" s="375"/>
      <c r="ILU271" s="375"/>
      <c r="ILV271" s="375"/>
      <c r="ILW271" s="375"/>
      <c r="ILX271" s="375"/>
      <c r="ILY271" s="375"/>
      <c r="ILZ271" s="375"/>
      <c r="IMA271" s="375"/>
      <c r="IMB271" s="375"/>
      <c r="IMC271" s="375"/>
      <c r="IMD271" s="375"/>
      <c r="IME271" s="375"/>
      <c r="IMF271" s="375"/>
      <c r="IMG271" s="375"/>
      <c r="IMH271" s="375"/>
      <c r="IMI271" s="375"/>
      <c r="IMJ271" s="375"/>
      <c r="IMK271" s="375"/>
      <c r="IML271" s="375"/>
      <c r="IMM271" s="375"/>
      <c r="IMN271" s="375"/>
      <c r="IMO271" s="375"/>
      <c r="IMP271" s="375"/>
      <c r="IMQ271" s="375"/>
      <c r="IMR271" s="375"/>
      <c r="IMS271" s="376"/>
      <c r="IMT271" s="376"/>
      <c r="IMU271" s="376"/>
      <c r="IMV271" s="376"/>
      <c r="IMW271" s="376"/>
      <c r="IMX271" s="376"/>
      <c r="IMY271" s="376"/>
      <c r="IMZ271" s="376"/>
      <c r="INA271" s="376"/>
      <c r="INB271" s="376"/>
      <c r="INC271" s="376"/>
      <c r="IND271" s="376"/>
      <c r="INE271" s="376"/>
      <c r="INF271" s="376"/>
      <c r="ING271" s="376"/>
      <c r="INH271" s="376"/>
      <c r="INI271" s="376"/>
      <c r="INJ271" s="376"/>
      <c r="INK271" s="376"/>
      <c r="INL271" s="376"/>
      <c r="INM271" s="376"/>
      <c r="INN271" s="376"/>
      <c r="INO271" s="376"/>
      <c r="INP271" s="376"/>
      <c r="INQ271" s="377"/>
      <c r="INR271" s="377"/>
      <c r="INS271" s="377"/>
      <c r="INT271" s="377"/>
      <c r="INU271" s="377"/>
      <c r="INV271" s="376"/>
      <c r="INW271" s="376"/>
      <c r="INX271" s="377"/>
      <c r="INY271" s="377"/>
      <c r="INZ271" s="376"/>
      <c r="IOA271" s="376"/>
      <c r="IOB271" s="377"/>
      <c r="IOC271" s="377"/>
      <c r="IOD271" s="376"/>
      <c r="IOE271" s="376"/>
      <c r="IOF271" s="376"/>
      <c r="IOG271" s="376"/>
      <c r="IOH271" s="376"/>
      <c r="IOI271" s="376"/>
      <c r="IOJ271" s="376"/>
      <c r="IOK271" s="377"/>
      <c r="IOL271" s="377"/>
      <c r="IOM271" s="376"/>
      <c r="ION271" s="376"/>
      <c r="IOO271" s="377"/>
      <c r="IOP271" s="377"/>
      <c r="IOQ271" s="376"/>
      <c r="IOR271" s="376"/>
      <c r="IOS271" s="376"/>
      <c r="IOT271" s="376"/>
      <c r="IOU271" s="376"/>
      <c r="IOV271" s="370"/>
      <c r="IOW271" s="396"/>
      <c r="IOX271" s="376"/>
      <c r="IOY271" s="376"/>
      <c r="IOZ271" s="376"/>
      <c r="IPA271" s="376"/>
      <c r="IPB271" s="376"/>
      <c r="IPC271" s="376"/>
      <c r="IPD271" s="376"/>
      <c r="IPE271" s="375"/>
      <c r="IPF271" s="375"/>
      <c r="IPG271" s="375"/>
      <c r="IPH271" s="375"/>
      <c r="IPI271" s="375"/>
      <c r="IPJ271" s="375"/>
      <c r="IPK271" s="375"/>
      <c r="IPL271" s="375"/>
      <c r="IPM271" s="375"/>
      <c r="IPN271" s="375"/>
      <c r="IPO271" s="375"/>
      <c r="IPP271" s="375"/>
      <c r="IPQ271" s="375"/>
      <c r="IPR271" s="375"/>
      <c r="IPS271" s="375"/>
      <c r="IPT271" s="375"/>
      <c r="IPU271" s="375"/>
      <c r="IPV271" s="375"/>
      <c r="IPW271" s="375"/>
      <c r="IPX271" s="375"/>
      <c r="IPY271" s="375"/>
      <c r="IPZ271" s="375"/>
      <c r="IQA271" s="375"/>
      <c r="IQB271" s="375"/>
      <c r="IQC271" s="375"/>
      <c r="IQD271" s="375"/>
      <c r="IQE271" s="375"/>
      <c r="IQF271" s="375"/>
      <c r="IQG271" s="375"/>
      <c r="IQH271" s="375"/>
      <c r="IQI271" s="375"/>
      <c r="IQJ271" s="375"/>
      <c r="IQK271" s="375"/>
      <c r="IQL271" s="375"/>
      <c r="IQM271" s="375"/>
      <c r="IQN271" s="375"/>
      <c r="IQO271" s="375"/>
      <c r="IQP271" s="375"/>
      <c r="IQQ271" s="375"/>
      <c r="IQR271" s="375"/>
      <c r="IQS271" s="375"/>
      <c r="IQT271" s="375"/>
      <c r="IQU271" s="375"/>
      <c r="IQV271" s="375"/>
      <c r="IQW271" s="376"/>
      <c r="IQX271" s="376"/>
      <c r="IQY271" s="376"/>
      <c r="IQZ271" s="376"/>
      <c r="IRA271" s="376"/>
      <c r="IRB271" s="376"/>
      <c r="IRC271" s="376"/>
      <c r="IRD271" s="376"/>
      <c r="IRE271" s="376"/>
      <c r="IRF271" s="376"/>
      <c r="IRG271" s="376"/>
      <c r="IRH271" s="376"/>
      <c r="IRI271" s="376"/>
      <c r="IRJ271" s="376"/>
      <c r="IRK271" s="376"/>
      <c r="IRL271" s="376"/>
      <c r="IRM271" s="376"/>
      <c r="IRN271" s="376"/>
      <c r="IRO271" s="376"/>
      <c r="IRP271" s="376"/>
      <c r="IRQ271" s="376"/>
      <c r="IRR271" s="376"/>
      <c r="IRS271" s="376"/>
      <c r="IRT271" s="376"/>
      <c r="IRU271" s="377"/>
      <c r="IRV271" s="377"/>
      <c r="IRW271" s="377"/>
      <c r="IRX271" s="377"/>
      <c r="IRY271" s="377"/>
      <c r="IRZ271" s="376"/>
      <c r="ISA271" s="376"/>
      <c r="ISB271" s="377"/>
      <c r="ISC271" s="377"/>
      <c r="ISD271" s="376"/>
      <c r="ISE271" s="376"/>
      <c r="ISF271" s="377"/>
      <c r="ISG271" s="377"/>
      <c r="ISH271" s="376"/>
      <c r="ISI271" s="376"/>
      <c r="ISJ271" s="376"/>
      <c r="ISK271" s="376"/>
      <c r="ISL271" s="376"/>
      <c r="ISM271" s="376"/>
      <c r="ISN271" s="376"/>
      <c r="ISO271" s="377"/>
      <c r="ISP271" s="377"/>
      <c r="ISQ271" s="376"/>
      <c r="ISR271" s="376"/>
      <c r="ISS271" s="377"/>
      <c r="IST271" s="377"/>
      <c r="ISU271" s="376"/>
      <c r="ISV271" s="376"/>
      <c r="ISW271" s="376"/>
      <c r="ISX271" s="376"/>
      <c r="ISY271" s="376"/>
      <c r="ISZ271" s="370"/>
      <c r="ITA271" s="396"/>
      <c r="ITB271" s="376"/>
      <c r="ITC271" s="376"/>
      <c r="ITD271" s="376"/>
      <c r="ITE271" s="376"/>
      <c r="ITF271" s="376"/>
      <c r="ITG271" s="376"/>
      <c r="ITH271" s="376"/>
      <c r="ITI271" s="375"/>
      <c r="ITJ271" s="375"/>
      <c r="ITK271" s="375"/>
      <c r="ITL271" s="375"/>
      <c r="ITM271" s="375"/>
      <c r="ITN271" s="375"/>
      <c r="ITO271" s="375"/>
      <c r="ITP271" s="375"/>
      <c r="ITQ271" s="375"/>
      <c r="ITR271" s="375"/>
      <c r="ITS271" s="375"/>
      <c r="ITT271" s="375"/>
      <c r="ITU271" s="375"/>
      <c r="ITV271" s="375"/>
      <c r="ITW271" s="375"/>
      <c r="ITX271" s="375"/>
      <c r="ITY271" s="375"/>
      <c r="ITZ271" s="375"/>
      <c r="IUA271" s="375"/>
      <c r="IUB271" s="375"/>
      <c r="IUC271" s="375"/>
      <c r="IUD271" s="375"/>
      <c r="IUE271" s="375"/>
      <c r="IUF271" s="375"/>
      <c r="IUG271" s="375"/>
      <c r="IUH271" s="375"/>
      <c r="IUI271" s="375"/>
      <c r="IUJ271" s="375"/>
      <c r="IUK271" s="375"/>
      <c r="IUL271" s="375"/>
      <c r="IUM271" s="375"/>
      <c r="IUN271" s="375"/>
      <c r="IUO271" s="375"/>
      <c r="IUP271" s="375"/>
      <c r="IUQ271" s="375"/>
      <c r="IUR271" s="375"/>
      <c r="IUS271" s="375"/>
      <c r="IUT271" s="375"/>
      <c r="IUU271" s="375"/>
      <c r="IUV271" s="375"/>
      <c r="IUW271" s="375"/>
      <c r="IUX271" s="375"/>
      <c r="IUY271" s="375"/>
      <c r="IUZ271" s="375"/>
      <c r="IVA271" s="376"/>
      <c r="IVB271" s="376"/>
      <c r="IVC271" s="376"/>
      <c r="IVD271" s="376"/>
      <c r="IVE271" s="376"/>
      <c r="IVF271" s="376"/>
      <c r="IVG271" s="376"/>
      <c r="IVH271" s="376"/>
      <c r="IVI271" s="376"/>
      <c r="IVJ271" s="376"/>
      <c r="IVK271" s="376"/>
      <c r="IVL271" s="376"/>
      <c r="IVM271" s="376"/>
      <c r="IVN271" s="376"/>
      <c r="IVO271" s="376"/>
      <c r="IVP271" s="376"/>
      <c r="IVQ271" s="376"/>
      <c r="IVR271" s="376"/>
      <c r="IVS271" s="376"/>
      <c r="IVT271" s="376"/>
      <c r="IVU271" s="376"/>
      <c r="IVV271" s="376"/>
      <c r="IVW271" s="376"/>
      <c r="IVX271" s="376"/>
      <c r="IVY271" s="377"/>
      <c r="IVZ271" s="377"/>
      <c r="IWA271" s="377"/>
      <c r="IWB271" s="377"/>
      <c r="IWC271" s="377"/>
      <c r="IWD271" s="376"/>
      <c r="IWE271" s="376"/>
      <c r="IWF271" s="377"/>
      <c r="IWG271" s="377"/>
      <c r="IWH271" s="376"/>
      <c r="IWI271" s="376"/>
      <c r="IWJ271" s="377"/>
      <c r="IWK271" s="377"/>
      <c r="IWL271" s="376"/>
      <c r="IWM271" s="376"/>
      <c r="IWN271" s="376"/>
      <c r="IWO271" s="376"/>
      <c r="IWP271" s="376"/>
      <c r="IWQ271" s="376"/>
      <c r="IWR271" s="376"/>
      <c r="IWS271" s="377"/>
      <c r="IWT271" s="377"/>
      <c r="IWU271" s="376"/>
      <c r="IWV271" s="376"/>
      <c r="IWW271" s="377"/>
      <c r="IWX271" s="377"/>
      <c r="IWY271" s="376"/>
      <c r="IWZ271" s="376"/>
      <c r="IXA271" s="376"/>
      <c r="IXB271" s="376"/>
      <c r="IXC271" s="376"/>
      <c r="IXD271" s="370"/>
      <c r="IXE271" s="396"/>
      <c r="IXF271" s="376"/>
      <c r="IXG271" s="376"/>
      <c r="IXH271" s="376"/>
      <c r="IXI271" s="376"/>
      <c r="IXJ271" s="376"/>
      <c r="IXK271" s="376"/>
      <c r="IXL271" s="376"/>
      <c r="IXM271" s="375"/>
      <c r="IXN271" s="375"/>
      <c r="IXO271" s="375"/>
      <c r="IXP271" s="375"/>
      <c r="IXQ271" s="375"/>
      <c r="IXR271" s="375"/>
      <c r="IXS271" s="375"/>
      <c r="IXT271" s="375"/>
      <c r="IXU271" s="375"/>
      <c r="IXV271" s="375"/>
      <c r="IXW271" s="375"/>
      <c r="IXX271" s="375"/>
      <c r="IXY271" s="375"/>
      <c r="IXZ271" s="375"/>
      <c r="IYA271" s="375"/>
      <c r="IYB271" s="375"/>
      <c r="IYC271" s="375"/>
      <c r="IYD271" s="375"/>
      <c r="IYE271" s="375"/>
      <c r="IYF271" s="375"/>
      <c r="IYG271" s="375"/>
      <c r="IYH271" s="375"/>
      <c r="IYI271" s="375"/>
      <c r="IYJ271" s="375"/>
      <c r="IYK271" s="375"/>
      <c r="IYL271" s="375"/>
      <c r="IYM271" s="375"/>
      <c r="IYN271" s="375"/>
      <c r="IYO271" s="375"/>
      <c r="IYP271" s="375"/>
      <c r="IYQ271" s="375"/>
      <c r="IYR271" s="375"/>
      <c r="IYS271" s="375"/>
      <c r="IYT271" s="375"/>
      <c r="IYU271" s="375"/>
      <c r="IYV271" s="375"/>
      <c r="IYW271" s="375"/>
      <c r="IYX271" s="375"/>
      <c r="IYY271" s="375"/>
      <c r="IYZ271" s="375"/>
      <c r="IZA271" s="375"/>
      <c r="IZB271" s="375"/>
      <c r="IZC271" s="375"/>
      <c r="IZD271" s="375"/>
      <c r="IZE271" s="376"/>
      <c r="IZF271" s="376"/>
      <c r="IZG271" s="376"/>
      <c r="IZH271" s="376"/>
      <c r="IZI271" s="376"/>
      <c r="IZJ271" s="376"/>
      <c r="IZK271" s="376"/>
      <c r="IZL271" s="376"/>
      <c r="IZM271" s="376"/>
      <c r="IZN271" s="376"/>
      <c r="IZO271" s="376"/>
      <c r="IZP271" s="376"/>
      <c r="IZQ271" s="376"/>
      <c r="IZR271" s="376"/>
      <c r="IZS271" s="376"/>
      <c r="IZT271" s="376"/>
      <c r="IZU271" s="376"/>
      <c r="IZV271" s="376"/>
      <c r="IZW271" s="376"/>
      <c r="IZX271" s="376"/>
      <c r="IZY271" s="376"/>
      <c r="IZZ271" s="376"/>
      <c r="JAA271" s="376"/>
      <c r="JAB271" s="376"/>
      <c r="JAC271" s="377"/>
      <c r="JAD271" s="377"/>
      <c r="JAE271" s="377"/>
      <c r="JAF271" s="377"/>
      <c r="JAG271" s="377"/>
      <c r="JAH271" s="376"/>
      <c r="JAI271" s="376"/>
      <c r="JAJ271" s="377"/>
      <c r="JAK271" s="377"/>
      <c r="JAL271" s="376"/>
      <c r="JAM271" s="376"/>
      <c r="JAN271" s="377"/>
      <c r="JAO271" s="377"/>
      <c r="JAP271" s="376"/>
      <c r="JAQ271" s="376"/>
      <c r="JAR271" s="376"/>
      <c r="JAS271" s="376"/>
      <c r="JAT271" s="376"/>
      <c r="JAU271" s="376"/>
      <c r="JAV271" s="376"/>
      <c r="JAW271" s="377"/>
      <c r="JAX271" s="377"/>
      <c r="JAY271" s="376"/>
      <c r="JAZ271" s="376"/>
      <c r="JBA271" s="377"/>
      <c r="JBB271" s="377"/>
      <c r="JBC271" s="376"/>
      <c r="JBD271" s="376"/>
      <c r="JBE271" s="376"/>
      <c r="JBF271" s="376"/>
      <c r="JBG271" s="376"/>
      <c r="JBH271" s="370"/>
      <c r="JBI271" s="396"/>
      <c r="JBJ271" s="376"/>
      <c r="JBK271" s="376"/>
      <c r="JBL271" s="376"/>
      <c r="JBM271" s="376"/>
      <c r="JBN271" s="376"/>
      <c r="JBO271" s="376"/>
      <c r="JBP271" s="376"/>
      <c r="JBQ271" s="375"/>
      <c r="JBR271" s="375"/>
      <c r="JBS271" s="375"/>
      <c r="JBT271" s="375"/>
      <c r="JBU271" s="375"/>
      <c r="JBV271" s="375"/>
      <c r="JBW271" s="375"/>
      <c r="JBX271" s="375"/>
      <c r="JBY271" s="375"/>
      <c r="JBZ271" s="375"/>
      <c r="JCA271" s="375"/>
      <c r="JCB271" s="375"/>
      <c r="JCC271" s="375"/>
      <c r="JCD271" s="375"/>
      <c r="JCE271" s="375"/>
      <c r="JCF271" s="375"/>
      <c r="JCG271" s="375"/>
      <c r="JCH271" s="375"/>
      <c r="JCI271" s="375"/>
      <c r="JCJ271" s="375"/>
      <c r="JCK271" s="375"/>
      <c r="JCL271" s="375"/>
      <c r="JCM271" s="375"/>
      <c r="JCN271" s="375"/>
      <c r="JCO271" s="375"/>
      <c r="JCP271" s="375"/>
      <c r="JCQ271" s="375"/>
      <c r="JCR271" s="375"/>
      <c r="JCS271" s="375"/>
      <c r="JCT271" s="375"/>
      <c r="JCU271" s="375"/>
      <c r="JCV271" s="375"/>
      <c r="JCW271" s="375"/>
      <c r="JCX271" s="375"/>
      <c r="JCY271" s="375"/>
      <c r="JCZ271" s="375"/>
      <c r="JDA271" s="375"/>
      <c r="JDB271" s="375"/>
      <c r="JDC271" s="375"/>
      <c r="JDD271" s="375"/>
      <c r="JDE271" s="375"/>
      <c r="JDF271" s="375"/>
      <c r="JDG271" s="375"/>
      <c r="JDH271" s="375"/>
      <c r="JDI271" s="376"/>
      <c r="JDJ271" s="376"/>
      <c r="JDK271" s="376"/>
      <c r="JDL271" s="376"/>
      <c r="JDM271" s="376"/>
      <c r="JDN271" s="376"/>
      <c r="JDO271" s="376"/>
      <c r="JDP271" s="376"/>
      <c r="JDQ271" s="376"/>
      <c r="JDR271" s="376"/>
      <c r="JDS271" s="376"/>
      <c r="JDT271" s="376"/>
      <c r="JDU271" s="376"/>
      <c r="JDV271" s="376"/>
      <c r="JDW271" s="376"/>
      <c r="JDX271" s="376"/>
      <c r="JDY271" s="376"/>
      <c r="JDZ271" s="376"/>
      <c r="JEA271" s="376"/>
      <c r="JEB271" s="376"/>
      <c r="JEC271" s="376"/>
      <c r="JED271" s="376"/>
      <c r="JEE271" s="376"/>
      <c r="JEF271" s="376"/>
      <c r="JEG271" s="377"/>
      <c r="JEH271" s="377"/>
      <c r="JEI271" s="377"/>
      <c r="JEJ271" s="377"/>
      <c r="JEK271" s="377"/>
      <c r="JEL271" s="376"/>
      <c r="JEM271" s="376"/>
      <c r="JEN271" s="377"/>
      <c r="JEO271" s="377"/>
      <c r="JEP271" s="376"/>
      <c r="JEQ271" s="376"/>
      <c r="JER271" s="377"/>
      <c r="JES271" s="377"/>
      <c r="JET271" s="376"/>
      <c r="JEU271" s="376"/>
      <c r="JEV271" s="376"/>
      <c r="JEW271" s="376"/>
      <c r="JEX271" s="376"/>
      <c r="JEY271" s="376"/>
      <c r="JEZ271" s="376"/>
      <c r="JFA271" s="377"/>
      <c r="JFB271" s="377"/>
      <c r="JFC271" s="376"/>
      <c r="JFD271" s="376"/>
      <c r="JFE271" s="377"/>
      <c r="JFF271" s="377"/>
      <c r="JFG271" s="376"/>
      <c r="JFH271" s="376"/>
      <c r="JFI271" s="376"/>
      <c r="JFJ271" s="376"/>
      <c r="JFK271" s="376"/>
      <c r="JFL271" s="370"/>
      <c r="JFM271" s="396"/>
      <c r="JFN271" s="376"/>
      <c r="JFO271" s="376"/>
      <c r="JFP271" s="376"/>
      <c r="JFQ271" s="376"/>
      <c r="JFR271" s="376"/>
      <c r="JFS271" s="376"/>
      <c r="JFT271" s="376"/>
      <c r="JFU271" s="375"/>
      <c r="JFV271" s="375"/>
      <c r="JFW271" s="375"/>
      <c r="JFX271" s="375"/>
      <c r="JFY271" s="375"/>
      <c r="JFZ271" s="375"/>
      <c r="JGA271" s="375"/>
      <c r="JGB271" s="375"/>
      <c r="JGC271" s="375"/>
      <c r="JGD271" s="375"/>
      <c r="JGE271" s="375"/>
      <c r="JGF271" s="375"/>
      <c r="JGG271" s="375"/>
      <c r="JGH271" s="375"/>
      <c r="JGI271" s="375"/>
      <c r="JGJ271" s="375"/>
      <c r="JGK271" s="375"/>
      <c r="JGL271" s="375"/>
      <c r="JGM271" s="375"/>
      <c r="JGN271" s="375"/>
      <c r="JGO271" s="375"/>
      <c r="JGP271" s="375"/>
      <c r="JGQ271" s="375"/>
      <c r="JGR271" s="375"/>
      <c r="JGS271" s="375"/>
      <c r="JGT271" s="375"/>
      <c r="JGU271" s="375"/>
      <c r="JGV271" s="375"/>
      <c r="JGW271" s="375"/>
      <c r="JGX271" s="375"/>
      <c r="JGY271" s="375"/>
      <c r="JGZ271" s="375"/>
      <c r="JHA271" s="375"/>
      <c r="JHB271" s="375"/>
      <c r="JHC271" s="375"/>
      <c r="JHD271" s="375"/>
      <c r="JHE271" s="375"/>
      <c r="JHF271" s="375"/>
      <c r="JHG271" s="375"/>
      <c r="JHH271" s="375"/>
      <c r="JHI271" s="375"/>
      <c r="JHJ271" s="375"/>
      <c r="JHK271" s="375"/>
      <c r="JHL271" s="375"/>
      <c r="JHM271" s="376"/>
      <c r="JHN271" s="376"/>
      <c r="JHO271" s="376"/>
      <c r="JHP271" s="376"/>
      <c r="JHQ271" s="376"/>
      <c r="JHR271" s="376"/>
      <c r="JHS271" s="376"/>
      <c r="JHT271" s="376"/>
      <c r="JHU271" s="376"/>
      <c r="JHV271" s="376"/>
      <c r="JHW271" s="376"/>
      <c r="JHX271" s="376"/>
      <c r="JHY271" s="376"/>
      <c r="JHZ271" s="376"/>
      <c r="JIA271" s="376"/>
      <c r="JIB271" s="376"/>
      <c r="JIC271" s="376"/>
      <c r="JID271" s="376"/>
      <c r="JIE271" s="376"/>
      <c r="JIF271" s="376"/>
      <c r="JIG271" s="376"/>
      <c r="JIH271" s="376"/>
      <c r="JII271" s="376"/>
      <c r="JIJ271" s="376"/>
      <c r="JIK271" s="377"/>
      <c r="JIL271" s="377"/>
      <c r="JIM271" s="377"/>
      <c r="JIN271" s="377"/>
      <c r="JIO271" s="377"/>
      <c r="JIP271" s="376"/>
      <c r="JIQ271" s="376"/>
      <c r="JIR271" s="377"/>
      <c r="JIS271" s="377"/>
      <c r="JIT271" s="376"/>
      <c r="JIU271" s="376"/>
      <c r="JIV271" s="377"/>
      <c r="JIW271" s="377"/>
      <c r="JIX271" s="376"/>
      <c r="JIY271" s="376"/>
      <c r="JIZ271" s="376"/>
      <c r="JJA271" s="376"/>
      <c r="JJB271" s="376"/>
      <c r="JJC271" s="376"/>
      <c r="JJD271" s="376"/>
      <c r="JJE271" s="377"/>
      <c r="JJF271" s="377"/>
      <c r="JJG271" s="376"/>
      <c r="JJH271" s="376"/>
      <c r="JJI271" s="377"/>
      <c r="JJJ271" s="377"/>
      <c r="JJK271" s="376"/>
      <c r="JJL271" s="376"/>
      <c r="JJM271" s="376"/>
      <c r="JJN271" s="376"/>
      <c r="JJO271" s="376"/>
      <c r="JJP271" s="370"/>
      <c r="JJQ271" s="396"/>
      <c r="JJR271" s="376"/>
      <c r="JJS271" s="376"/>
      <c r="JJT271" s="376"/>
      <c r="JJU271" s="376"/>
      <c r="JJV271" s="376"/>
      <c r="JJW271" s="376"/>
      <c r="JJX271" s="376"/>
      <c r="JJY271" s="375"/>
      <c r="JJZ271" s="375"/>
      <c r="JKA271" s="375"/>
      <c r="JKB271" s="375"/>
      <c r="JKC271" s="375"/>
      <c r="JKD271" s="375"/>
      <c r="JKE271" s="375"/>
      <c r="JKF271" s="375"/>
      <c r="JKG271" s="375"/>
      <c r="JKH271" s="375"/>
      <c r="JKI271" s="375"/>
      <c r="JKJ271" s="375"/>
      <c r="JKK271" s="375"/>
      <c r="JKL271" s="375"/>
      <c r="JKM271" s="375"/>
      <c r="JKN271" s="375"/>
      <c r="JKO271" s="375"/>
      <c r="JKP271" s="375"/>
      <c r="JKQ271" s="375"/>
      <c r="JKR271" s="375"/>
      <c r="JKS271" s="375"/>
      <c r="JKT271" s="375"/>
      <c r="JKU271" s="375"/>
      <c r="JKV271" s="375"/>
      <c r="JKW271" s="375"/>
      <c r="JKX271" s="375"/>
      <c r="JKY271" s="375"/>
      <c r="JKZ271" s="375"/>
      <c r="JLA271" s="375"/>
      <c r="JLB271" s="375"/>
      <c r="JLC271" s="375"/>
      <c r="JLD271" s="375"/>
      <c r="JLE271" s="375"/>
      <c r="JLF271" s="375"/>
      <c r="JLG271" s="375"/>
      <c r="JLH271" s="375"/>
      <c r="JLI271" s="375"/>
      <c r="JLJ271" s="375"/>
      <c r="JLK271" s="375"/>
      <c r="JLL271" s="375"/>
      <c r="JLM271" s="375"/>
      <c r="JLN271" s="375"/>
      <c r="JLO271" s="375"/>
      <c r="JLP271" s="375"/>
      <c r="JLQ271" s="376"/>
      <c r="JLR271" s="376"/>
      <c r="JLS271" s="376"/>
      <c r="JLT271" s="376"/>
      <c r="JLU271" s="376"/>
      <c r="JLV271" s="376"/>
      <c r="JLW271" s="376"/>
      <c r="JLX271" s="376"/>
      <c r="JLY271" s="376"/>
      <c r="JLZ271" s="376"/>
      <c r="JMA271" s="376"/>
      <c r="JMB271" s="376"/>
      <c r="JMC271" s="376"/>
      <c r="JMD271" s="376"/>
      <c r="JME271" s="376"/>
      <c r="JMF271" s="376"/>
      <c r="JMG271" s="376"/>
      <c r="JMH271" s="376"/>
      <c r="JMI271" s="376"/>
      <c r="JMJ271" s="376"/>
      <c r="JMK271" s="376"/>
      <c r="JML271" s="376"/>
      <c r="JMM271" s="376"/>
      <c r="JMN271" s="376"/>
      <c r="JMO271" s="377"/>
      <c r="JMP271" s="377"/>
      <c r="JMQ271" s="377"/>
      <c r="JMR271" s="377"/>
      <c r="JMS271" s="377"/>
      <c r="JMT271" s="376"/>
      <c r="JMU271" s="376"/>
      <c r="JMV271" s="377"/>
      <c r="JMW271" s="377"/>
      <c r="JMX271" s="376"/>
      <c r="JMY271" s="376"/>
      <c r="JMZ271" s="377"/>
      <c r="JNA271" s="377"/>
      <c r="JNB271" s="376"/>
      <c r="JNC271" s="376"/>
      <c r="JND271" s="376"/>
      <c r="JNE271" s="376"/>
      <c r="JNF271" s="376"/>
      <c r="JNG271" s="376"/>
      <c r="JNH271" s="376"/>
      <c r="JNI271" s="377"/>
      <c r="JNJ271" s="377"/>
      <c r="JNK271" s="376"/>
      <c r="JNL271" s="376"/>
      <c r="JNM271" s="377"/>
      <c r="JNN271" s="377"/>
      <c r="JNO271" s="376"/>
      <c r="JNP271" s="376"/>
      <c r="JNQ271" s="376"/>
      <c r="JNR271" s="376"/>
      <c r="JNS271" s="376"/>
      <c r="JNT271" s="370"/>
      <c r="JNU271" s="396"/>
      <c r="JNV271" s="376"/>
      <c r="JNW271" s="376"/>
      <c r="JNX271" s="376"/>
      <c r="JNY271" s="376"/>
      <c r="JNZ271" s="376"/>
      <c r="JOA271" s="376"/>
      <c r="JOB271" s="376"/>
      <c r="JOC271" s="375"/>
      <c r="JOD271" s="375"/>
      <c r="JOE271" s="375"/>
      <c r="JOF271" s="375"/>
      <c r="JOG271" s="375"/>
      <c r="JOH271" s="375"/>
      <c r="JOI271" s="375"/>
      <c r="JOJ271" s="375"/>
      <c r="JOK271" s="375"/>
      <c r="JOL271" s="375"/>
      <c r="JOM271" s="375"/>
      <c r="JON271" s="375"/>
      <c r="JOO271" s="375"/>
      <c r="JOP271" s="375"/>
      <c r="JOQ271" s="375"/>
      <c r="JOR271" s="375"/>
      <c r="JOS271" s="375"/>
      <c r="JOT271" s="375"/>
      <c r="JOU271" s="375"/>
      <c r="JOV271" s="375"/>
      <c r="JOW271" s="375"/>
      <c r="JOX271" s="375"/>
      <c r="JOY271" s="375"/>
      <c r="JOZ271" s="375"/>
      <c r="JPA271" s="375"/>
      <c r="JPB271" s="375"/>
      <c r="JPC271" s="375"/>
      <c r="JPD271" s="375"/>
      <c r="JPE271" s="375"/>
      <c r="JPF271" s="375"/>
      <c r="JPG271" s="375"/>
      <c r="JPH271" s="375"/>
      <c r="JPI271" s="375"/>
      <c r="JPJ271" s="375"/>
      <c r="JPK271" s="375"/>
      <c r="JPL271" s="375"/>
      <c r="JPM271" s="375"/>
      <c r="JPN271" s="375"/>
      <c r="JPO271" s="375"/>
      <c r="JPP271" s="375"/>
      <c r="JPQ271" s="375"/>
      <c r="JPR271" s="375"/>
      <c r="JPS271" s="375"/>
      <c r="JPT271" s="375"/>
      <c r="JPU271" s="376"/>
      <c r="JPV271" s="376"/>
      <c r="JPW271" s="376"/>
      <c r="JPX271" s="376"/>
      <c r="JPY271" s="376"/>
      <c r="JPZ271" s="376"/>
      <c r="JQA271" s="376"/>
      <c r="JQB271" s="376"/>
      <c r="JQC271" s="376"/>
      <c r="JQD271" s="376"/>
      <c r="JQE271" s="376"/>
      <c r="JQF271" s="376"/>
      <c r="JQG271" s="376"/>
      <c r="JQH271" s="376"/>
      <c r="JQI271" s="376"/>
      <c r="JQJ271" s="376"/>
      <c r="JQK271" s="376"/>
      <c r="JQL271" s="376"/>
      <c r="JQM271" s="376"/>
      <c r="JQN271" s="376"/>
      <c r="JQO271" s="376"/>
      <c r="JQP271" s="376"/>
      <c r="JQQ271" s="376"/>
      <c r="JQR271" s="376"/>
      <c r="JQS271" s="377"/>
      <c r="JQT271" s="377"/>
      <c r="JQU271" s="377"/>
      <c r="JQV271" s="377"/>
      <c r="JQW271" s="377"/>
      <c r="JQX271" s="376"/>
      <c r="JQY271" s="376"/>
      <c r="JQZ271" s="377"/>
      <c r="JRA271" s="377"/>
      <c r="JRB271" s="376"/>
      <c r="JRC271" s="376"/>
      <c r="JRD271" s="377"/>
      <c r="JRE271" s="377"/>
      <c r="JRF271" s="376"/>
      <c r="JRG271" s="376"/>
      <c r="JRH271" s="376"/>
      <c r="JRI271" s="376"/>
      <c r="JRJ271" s="376"/>
      <c r="JRK271" s="376"/>
      <c r="JRL271" s="376"/>
      <c r="JRM271" s="377"/>
      <c r="JRN271" s="377"/>
      <c r="JRO271" s="376"/>
      <c r="JRP271" s="376"/>
      <c r="JRQ271" s="377"/>
      <c r="JRR271" s="377"/>
      <c r="JRS271" s="376"/>
      <c r="JRT271" s="376"/>
      <c r="JRU271" s="376"/>
      <c r="JRV271" s="376"/>
      <c r="JRW271" s="376"/>
      <c r="JRX271" s="370"/>
      <c r="JRY271" s="396"/>
      <c r="JRZ271" s="376"/>
      <c r="JSA271" s="376"/>
      <c r="JSB271" s="376"/>
      <c r="JSC271" s="376"/>
      <c r="JSD271" s="376"/>
      <c r="JSE271" s="376"/>
      <c r="JSF271" s="376"/>
      <c r="JSG271" s="375"/>
      <c r="JSH271" s="375"/>
      <c r="JSI271" s="375"/>
      <c r="JSJ271" s="375"/>
      <c r="JSK271" s="375"/>
      <c r="JSL271" s="375"/>
      <c r="JSM271" s="375"/>
      <c r="JSN271" s="375"/>
      <c r="JSO271" s="375"/>
      <c r="JSP271" s="375"/>
      <c r="JSQ271" s="375"/>
      <c r="JSR271" s="375"/>
      <c r="JSS271" s="375"/>
      <c r="JST271" s="375"/>
      <c r="JSU271" s="375"/>
      <c r="JSV271" s="375"/>
      <c r="JSW271" s="375"/>
      <c r="JSX271" s="375"/>
      <c r="JSY271" s="375"/>
      <c r="JSZ271" s="375"/>
      <c r="JTA271" s="375"/>
      <c r="JTB271" s="375"/>
      <c r="JTC271" s="375"/>
      <c r="JTD271" s="375"/>
      <c r="JTE271" s="375"/>
      <c r="JTF271" s="375"/>
      <c r="JTG271" s="375"/>
      <c r="JTH271" s="375"/>
      <c r="JTI271" s="375"/>
      <c r="JTJ271" s="375"/>
      <c r="JTK271" s="375"/>
      <c r="JTL271" s="375"/>
      <c r="JTM271" s="375"/>
      <c r="JTN271" s="375"/>
      <c r="JTO271" s="375"/>
      <c r="JTP271" s="375"/>
      <c r="JTQ271" s="375"/>
      <c r="JTR271" s="375"/>
      <c r="JTS271" s="375"/>
      <c r="JTT271" s="375"/>
      <c r="JTU271" s="375"/>
      <c r="JTV271" s="375"/>
      <c r="JTW271" s="375"/>
      <c r="JTX271" s="375"/>
      <c r="JTY271" s="376"/>
      <c r="JTZ271" s="376"/>
      <c r="JUA271" s="376"/>
      <c r="JUB271" s="376"/>
      <c r="JUC271" s="376"/>
      <c r="JUD271" s="376"/>
      <c r="JUE271" s="376"/>
      <c r="JUF271" s="376"/>
      <c r="JUG271" s="376"/>
      <c r="JUH271" s="376"/>
      <c r="JUI271" s="376"/>
      <c r="JUJ271" s="376"/>
      <c r="JUK271" s="376"/>
      <c r="JUL271" s="376"/>
      <c r="JUM271" s="376"/>
      <c r="JUN271" s="376"/>
      <c r="JUO271" s="376"/>
      <c r="JUP271" s="376"/>
      <c r="JUQ271" s="376"/>
      <c r="JUR271" s="376"/>
      <c r="JUS271" s="376"/>
      <c r="JUT271" s="376"/>
      <c r="JUU271" s="376"/>
      <c r="JUV271" s="376"/>
      <c r="JUW271" s="377"/>
      <c r="JUX271" s="377"/>
      <c r="JUY271" s="377"/>
      <c r="JUZ271" s="377"/>
      <c r="JVA271" s="377"/>
      <c r="JVB271" s="376"/>
      <c r="JVC271" s="376"/>
      <c r="JVD271" s="377"/>
      <c r="JVE271" s="377"/>
      <c r="JVF271" s="376"/>
      <c r="JVG271" s="376"/>
      <c r="JVH271" s="377"/>
      <c r="JVI271" s="377"/>
      <c r="JVJ271" s="376"/>
      <c r="JVK271" s="376"/>
      <c r="JVL271" s="376"/>
      <c r="JVM271" s="376"/>
      <c r="JVN271" s="376"/>
      <c r="JVO271" s="376"/>
      <c r="JVP271" s="376"/>
      <c r="JVQ271" s="377"/>
      <c r="JVR271" s="377"/>
      <c r="JVS271" s="376"/>
      <c r="JVT271" s="376"/>
      <c r="JVU271" s="377"/>
      <c r="JVV271" s="377"/>
      <c r="JVW271" s="376"/>
      <c r="JVX271" s="376"/>
      <c r="JVY271" s="376"/>
      <c r="JVZ271" s="376"/>
      <c r="JWA271" s="376"/>
      <c r="JWB271" s="370"/>
      <c r="JWC271" s="396"/>
      <c r="JWD271" s="376"/>
      <c r="JWE271" s="376"/>
      <c r="JWF271" s="376"/>
      <c r="JWG271" s="376"/>
      <c r="JWH271" s="376"/>
      <c r="JWI271" s="376"/>
      <c r="JWJ271" s="376"/>
      <c r="JWK271" s="375"/>
      <c r="JWL271" s="375"/>
      <c r="JWM271" s="375"/>
      <c r="JWN271" s="375"/>
      <c r="JWO271" s="375"/>
      <c r="JWP271" s="375"/>
      <c r="JWQ271" s="375"/>
      <c r="JWR271" s="375"/>
      <c r="JWS271" s="375"/>
      <c r="JWT271" s="375"/>
      <c r="JWU271" s="375"/>
      <c r="JWV271" s="375"/>
      <c r="JWW271" s="375"/>
      <c r="JWX271" s="375"/>
      <c r="JWY271" s="375"/>
      <c r="JWZ271" s="375"/>
      <c r="JXA271" s="375"/>
      <c r="JXB271" s="375"/>
      <c r="JXC271" s="375"/>
      <c r="JXD271" s="375"/>
      <c r="JXE271" s="375"/>
      <c r="JXF271" s="375"/>
      <c r="JXG271" s="375"/>
      <c r="JXH271" s="375"/>
      <c r="JXI271" s="375"/>
      <c r="JXJ271" s="375"/>
      <c r="JXK271" s="375"/>
      <c r="JXL271" s="375"/>
      <c r="JXM271" s="375"/>
      <c r="JXN271" s="375"/>
      <c r="JXO271" s="375"/>
      <c r="JXP271" s="375"/>
      <c r="JXQ271" s="375"/>
      <c r="JXR271" s="375"/>
      <c r="JXS271" s="375"/>
      <c r="JXT271" s="375"/>
      <c r="JXU271" s="375"/>
      <c r="JXV271" s="375"/>
      <c r="JXW271" s="375"/>
      <c r="JXX271" s="375"/>
      <c r="JXY271" s="375"/>
      <c r="JXZ271" s="375"/>
      <c r="JYA271" s="375"/>
      <c r="JYB271" s="375"/>
      <c r="JYC271" s="376"/>
      <c r="JYD271" s="376"/>
      <c r="JYE271" s="376"/>
      <c r="JYF271" s="376"/>
      <c r="JYG271" s="376"/>
      <c r="JYH271" s="376"/>
      <c r="JYI271" s="376"/>
      <c r="JYJ271" s="376"/>
      <c r="JYK271" s="376"/>
      <c r="JYL271" s="376"/>
      <c r="JYM271" s="376"/>
      <c r="JYN271" s="376"/>
      <c r="JYO271" s="376"/>
      <c r="JYP271" s="376"/>
      <c r="JYQ271" s="376"/>
      <c r="JYR271" s="376"/>
      <c r="JYS271" s="376"/>
      <c r="JYT271" s="376"/>
      <c r="JYU271" s="376"/>
      <c r="JYV271" s="376"/>
      <c r="JYW271" s="376"/>
      <c r="JYX271" s="376"/>
      <c r="JYY271" s="376"/>
      <c r="JYZ271" s="376"/>
      <c r="JZA271" s="377"/>
      <c r="JZB271" s="377"/>
      <c r="JZC271" s="377"/>
      <c r="JZD271" s="377"/>
      <c r="JZE271" s="377"/>
      <c r="JZF271" s="376"/>
      <c r="JZG271" s="376"/>
      <c r="JZH271" s="377"/>
      <c r="JZI271" s="377"/>
      <c r="JZJ271" s="376"/>
      <c r="JZK271" s="376"/>
      <c r="JZL271" s="377"/>
      <c r="JZM271" s="377"/>
      <c r="JZN271" s="376"/>
      <c r="JZO271" s="376"/>
      <c r="JZP271" s="376"/>
      <c r="JZQ271" s="376"/>
      <c r="JZR271" s="376"/>
      <c r="JZS271" s="376"/>
      <c r="JZT271" s="376"/>
      <c r="JZU271" s="377"/>
      <c r="JZV271" s="377"/>
      <c r="JZW271" s="376"/>
      <c r="JZX271" s="376"/>
      <c r="JZY271" s="377"/>
      <c r="JZZ271" s="377"/>
      <c r="KAA271" s="376"/>
      <c r="KAB271" s="376"/>
      <c r="KAC271" s="376"/>
      <c r="KAD271" s="376"/>
      <c r="KAE271" s="376"/>
      <c r="KAF271" s="370"/>
      <c r="KAG271" s="396"/>
      <c r="KAH271" s="376"/>
      <c r="KAI271" s="376"/>
      <c r="KAJ271" s="376"/>
      <c r="KAK271" s="376"/>
      <c r="KAL271" s="376"/>
      <c r="KAM271" s="376"/>
      <c r="KAN271" s="376"/>
      <c r="KAO271" s="375"/>
      <c r="KAP271" s="375"/>
      <c r="KAQ271" s="375"/>
      <c r="KAR271" s="375"/>
      <c r="KAS271" s="375"/>
      <c r="KAT271" s="375"/>
      <c r="KAU271" s="375"/>
      <c r="KAV271" s="375"/>
      <c r="KAW271" s="375"/>
      <c r="KAX271" s="375"/>
      <c r="KAY271" s="375"/>
      <c r="KAZ271" s="375"/>
      <c r="KBA271" s="375"/>
      <c r="KBB271" s="375"/>
      <c r="KBC271" s="375"/>
      <c r="KBD271" s="375"/>
      <c r="KBE271" s="375"/>
      <c r="KBF271" s="375"/>
      <c r="KBG271" s="375"/>
      <c r="KBH271" s="375"/>
      <c r="KBI271" s="375"/>
      <c r="KBJ271" s="375"/>
      <c r="KBK271" s="375"/>
      <c r="KBL271" s="375"/>
      <c r="KBM271" s="375"/>
      <c r="KBN271" s="375"/>
      <c r="KBO271" s="375"/>
      <c r="KBP271" s="375"/>
      <c r="KBQ271" s="375"/>
      <c r="KBR271" s="375"/>
      <c r="KBS271" s="375"/>
      <c r="KBT271" s="375"/>
      <c r="KBU271" s="375"/>
      <c r="KBV271" s="375"/>
      <c r="KBW271" s="375"/>
      <c r="KBX271" s="375"/>
      <c r="KBY271" s="375"/>
      <c r="KBZ271" s="375"/>
      <c r="KCA271" s="375"/>
      <c r="KCB271" s="375"/>
      <c r="KCC271" s="375"/>
      <c r="KCD271" s="375"/>
      <c r="KCE271" s="375"/>
      <c r="KCF271" s="375"/>
      <c r="KCG271" s="376"/>
      <c r="KCH271" s="376"/>
      <c r="KCI271" s="376"/>
      <c r="KCJ271" s="376"/>
      <c r="KCK271" s="376"/>
      <c r="KCL271" s="376"/>
      <c r="KCM271" s="376"/>
      <c r="KCN271" s="376"/>
      <c r="KCO271" s="376"/>
      <c r="KCP271" s="376"/>
      <c r="KCQ271" s="376"/>
      <c r="KCR271" s="376"/>
      <c r="KCS271" s="376"/>
      <c r="KCT271" s="376"/>
      <c r="KCU271" s="376"/>
      <c r="KCV271" s="376"/>
      <c r="KCW271" s="376"/>
      <c r="KCX271" s="376"/>
      <c r="KCY271" s="376"/>
      <c r="KCZ271" s="376"/>
      <c r="KDA271" s="376"/>
      <c r="KDB271" s="376"/>
      <c r="KDC271" s="376"/>
      <c r="KDD271" s="376"/>
      <c r="KDE271" s="377"/>
      <c r="KDF271" s="377"/>
      <c r="KDG271" s="377"/>
      <c r="KDH271" s="377"/>
      <c r="KDI271" s="377"/>
      <c r="KDJ271" s="376"/>
      <c r="KDK271" s="376"/>
      <c r="KDL271" s="377"/>
      <c r="KDM271" s="377"/>
      <c r="KDN271" s="376"/>
      <c r="KDO271" s="376"/>
      <c r="KDP271" s="377"/>
      <c r="KDQ271" s="377"/>
      <c r="KDR271" s="376"/>
      <c r="KDS271" s="376"/>
      <c r="KDT271" s="376"/>
      <c r="KDU271" s="376"/>
      <c r="KDV271" s="376"/>
      <c r="KDW271" s="376"/>
      <c r="KDX271" s="376"/>
      <c r="KDY271" s="377"/>
      <c r="KDZ271" s="377"/>
      <c r="KEA271" s="376"/>
      <c r="KEB271" s="376"/>
      <c r="KEC271" s="377"/>
      <c r="KED271" s="377"/>
      <c r="KEE271" s="376"/>
      <c r="KEF271" s="376"/>
      <c r="KEG271" s="376"/>
      <c r="KEH271" s="376"/>
      <c r="KEI271" s="376"/>
      <c r="KEJ271" s="370"/>
      <c r="KEK271" s="396"/>
      <c r="KEL271" s="376"/>
      <c r="KEM271" s="376"/>
      <c r="KEN271" s="376"/>
      <c r="KEO271" s="376"/>
      <c r="KEP271" s="376"/>
      <c r="KEQ271" s="376"/>
      <c r="KER271" s="376"/>
      <c r="KES271" s="375"/>
      <c r="KET271" s="375"/>
      <c r="KEU271" s="375"/>
      <c r="KEV271" s="375"/>
      <c r="KEW271" s="375"/>
      <c r="KEX271" s="375"/>
      <c r="KEY271" s="375"/>
      <c r="KEZ271" s="375"/>
      <c r="KFA271" s="375"/>
      <c r="KFB271" s="375"/>
      <c r="KFC271" s="375"/>
      <c r="KFD271" s="375"/>
      <c r="KFE271" s="375"/>
      <c r="KFF271" s="375"/>
      <c r="KFG271" s="375"/>
      <c r="KFH271" s="375"/>
      <c r="KFI271" s="375"/>
      <c r="KFJ271" s="375"/>
      <c r="KFK271" s="375"/>
      <c r="KFL271" s="375"/>
      <c r="KFM271" s="375"/>
      <c r="KFN271" s="375"/>
      <c r="KFO271" s="375"/>
      <c r="KFP271" s="375"/>
      <c r="KFQ271" s="375"/>
      <c r="KFR271" s="375"/>
      <c r="KFS271" s="375"/>
      <c r="KFT271" s="375"/>
      <c r="KFU271" s="375"/>
      <c r="KFV271" s="375"/>
      <c r="KFW271" s="375"/>
      <c r="KFX271" s="375"/>
      <c r="KFY271" s="375"/>
      <c r="KFZ271" s="375"/>
      <c r="KGA271" s="375"/>
      <c r="KGB271" s="375"/>
      <c r="KGC271" s="375"/>
      <c r="KGD271" s="375"/>
      <c r="KGE271" s="375"/>
      <c r="KGF271" s="375"/>
      <c r="KGG271" s="375"/>
      <c r="KGH271" s="375"/>
      <c r="KGI271" s="375"/>
      <c r="KGJ271" s="375"/>
      <c r="KGK271" s="376"/>
      <c r="KGL271" s="376"/>
      <c r="KGM271" s="376"/>
      <c r="KGN271" s="376"/>
      <c r="KGO271" s="376"/>
      <c r="KGP271" s="376"/>
      <c r="KGQ271" s="376"/>
      <c r="KGR271" s="376"/>
      <c r="KGS271" s="376"/>
      <c r="KGT271" s="376"/>
      <c r="KGU271" s="376"/>
      <c r="KGV271" s="376"/>
      <c r="KGW271" s="376"/>
      <c r="KGX271" s="376"/>
      <c r="KGY271" s="376"/>
      <c r="KGZ271" s="376"/>
      <c r="KHA271" s="376"/>
      <c r="KHB271" s="376"/>
      <c r="KHC271" s="376"/>
      <c r="KHD271" s="376"/>
      <c r="KHE271" s="376"/>
      <c r="KHF271" s="376"/>
      <c r="KHG271" s="376"/>
      <c r="KHH271" s="376"/>
      <c r="KHI271" s="377"/>
      <c r="KHJ271" s="377"/>
      <c r="KHK271" s="377"/>
      <c r="KHL271" s="377"/>
      <c r="KHM271" s="377"/>
      <c r="KHN271" s="376"/>
      <c r="KHO271" s="376"/>
      <c r="KHP271" s="377"/>
      <c r="KHQ271" s="377"/>
      <c r="KHR271" s="376"/>
      <c r="KHS271" s="376"/>
      <c r="KHT271" s="377"/>
      <c r="KHU271" s="377"/>
      <c r="KHV271" s="376"/>
      <c r="KHW271" s="376"/>
      <c r="KHX271" s="376"/>
      <c r="KHY271" s="376"/>
      <c r="KHZ271" s="376"/>
      <c r="KIA271" s="376"/>
      <c r="KIB271" s="376"/>
      <c r="KIC271" s="377"/>
      <c r="KID271" s="377"/>
      <c r="KIE271" s="376"/>
      <c r="KIF271" s="376"/>
      <c r="KIG271" s="377"/>
      <c r="KIH271" s="377"/>
      <c r="KII271" s="376"/>
      <c r="KIJ271" s="376"/>
      <c r="KIK271" s="376"/>
      <c r="KIL271" s="376"/>
      <c r="KIM271" s="376"/>
      <c r="KIN271" s="370"/>
      <c r="KIO271" s="396"/>
      <c r="KIP271" s="376"/>
      <c r="KIQ271" s="376"/>
      <c r="KIR271" s="376"/>
      <c r="KIS271" s="376"/>
      <c r="KIT271" s="376"/>
      <c r="KIU271" s="376"/>
      <c r="KIV271" s="376"/>
      <c r="KIW271" s="375"/>
      <c r="KIX271" s="375"/>
      <c r="KIY271" s="375"/>
      <c r="KIZ271" s="375"/>
      <c r="KJA271" s="375"/>
      <c r="KJB271" s="375"/>
      <c r="KJC271" s="375"/>
      <c r="KJD271" s="375"/>
      <c r="KJE271" s="375"/>
      <c r="KJF271" s="375"/>
      <c r="KJG271" s="375"/>
      <c r="KJH271" s="375"/>
      <c r="KJI271" s="375"/>
      <c r="KJJ271" s="375"/>
      <c r="KJK271" s="375"/>
      <c r="KJL271" s="375"/>
      <c r="KJM271" s="375"/>
      <c r="KJN271" s="375"/>
      <c r="KJO271" s="375"/>
      <c r="KJP271" s="375"/>
      <c r="KJQ271" s="375"/>
      <c r="KJR271" s="375"/>
      <c r="KJS271" s="375"/>
      <c r="KJT271" s="375"/>
      <c r="KJU271" s="375"/>
      <c r="KJV271" s="375"/>
      <c r="KJW271" s="375"/>
      <c r="KJX271" s="375"/>
      <c r="KJY271" s="375"/>
      <c r="KJZ271" s="375"/>
      <c r="KKA271" s="375"/>
      <c r="KKB271" s="375"/>
      <c r="KKC271" s="375"/>
      <c r="KKD271" s="375"/>
      <c r="KKE271" s="375"/>
      <c r="KKF271" s="375"/>
      <c r="KKG271" s="375"/>
      <c r="KKH271" s="375"/>
      <c r="KKI271" s="375"/>
      <c r="KKJ271" s="375"/>
      <c r="KKK271" s="375"/>
      <c r="KKL271" s="375"/>
      <c r="KKM271" s="375"/>
      <c r="KKN271" s="375"/>
      <c r="KKO271" s="376"/>
      <c r="KKP271" s="376"/>
      <c r="KKQ271" s="376"/>
      <c r="KKR271" s="376"/>
      <c r="KKS271" s="376"/>
      <c r="KKT271" s="376"/>
      <c r="KKU271" s="376"/>
      <c r="KKV271" s="376"/>
      <c r="KKW271" s="376"/>
      <c r="KKX271" s="376"/>
      <c r="KKY271" s="376"/>
      <c r="KKZ271" s="376"/>
      <c r="KLA271" s="376"/>
      <c r="KLB271" s="376"/>
      <c r="KLC271" s="376"/>
      <c r="KLD271" s="376"/>
      <c r="KLE271" s="376"/>
      <c r="KLF271" s="376"/>
      <c r="KLG271" s="376"/>
      <c r="KLH271" s="376"/>
      <c r="KLI271" s="376"/>
      <c r="KLJ271" s="376"/>
      <c r="KLK271" s="376"/>
      <c r="KLL271" s="376"/>
      <c r="KLM271" s="377"/>
      <c r="KLN271" s="377"/>
      <c r="KLO271" s="377"/>
      <c r="KLP271" s="377"/>
      <c r="KLQ271" s="377"/>
      <c r="KLR271" s="376"/>
      <c r="KLS271" s="376"/>
      <c r="KLT271" s="377"/>
      <c r="KLU271" s="377"/>
      <c r="KLV271" s="376"/>
      <c r="KLW271" s="376"/>
      <c r="KLX271" s="377"/>
      <c r="KLY271" s="377"/>
      <c r="KLZ271" s="376"/>
      <c r="KMA271" s="376"/>
      <c r="KMB271" s="376"/>
      <c r="KMC271" s="376"/>
      <c r="KMD271" s="376"/>
      <c r="KME271" s="376"/>
      <c r="KMF271" s="376"/>
      <c r="KMG271" s="377"/>
      <c r="KMH271" s="377"/>
      <c r="KMI271" s="376"/>
      <c r="KMJ271" s="376"/>
      <c r="KMK271" s="377"/>
      <c r="KML271" s="377"/>
      <c r="KMM271" s="376"/>
      <c r="KMN271" s="376"/>
      <c r="KMO271" s="376"/>
      <c r="KMP271" s="376"/>
      <c r="KMQ271" s="376"/>
      <c r="KMR271" s="370"/>
      <c r="KMS271" s="396"/>
      <c r="KMT271" s="376"/>
      <c r="KMU271" s="376"/>
      <c r="KMV271" s="376"/>
      <c r="KMW271" s="376"/>
      <c r="KMX271" s="376"/>
      <c r="KMY271" s="376"/>
      <c r="KMZ271" s="376"/>
      <c r="KNA271" s="375"/>
      <c r="KNB271" s="375"/>
      <c r="KNC271" s="375"/>
      <c r="KND271" s="375"/>
      <c r="KNE271" s="375"/>
      <c r="KNF271" s="375"/>
      <c r="KNG271" s="375"/>
      <c r="KNH271" s="375"/>
      <c r="KNI271" s="375"/>
      <c r="KNJ271" s="375"/>
      <c r="KNK271" s="375"/>
      <c r="KNL271" s="375"/>
      <c r="KNM271" s="375"/>
      <c r="KNN271" s="375"/>
      <c r="KNO271" s="375"/>
      <c r="KNP271" s="375"/>
      <c r="KNQ271" s="375"/>
      <c r="KNR271" s="375"/>
      <c r="KNS271" s="375"/>
      <c r="KNT271" s="375"/>
      <c r="KNU271" s="375"/>
      <c r="KNV271" s="375"/>
      <c r="KNW271" s="375"/>
      <c r="KNX271" s="375"/>
      <c r="KNY271" s="375"/>
      <c r="KNZ271" s="375"/>
      <c r="KOA271" s="375"/>
      <c r="KOB271" s="375"/>
      <c r="KOC271" s="375"/>
      <c r="KOD271" s="375"/>
      <c r="KOE271" s="375"/>
      <c r="KOF271" s="375"/>
      <c r="KOG271" s="375"/>
      <c r="KOH271" s="375"/>
      <c r="KOI271" s="375"/>
      <c r="KOJ271" s="375"/>
      <c r="KOK271" s="375"/>
      <c r="KOL271" s="375"/>
      <c r="KOM271" s="375"/>
      <c r="KON271" s="375"/>
      <c r="KOO271" s="375"/>
      <c r="KOP271" s="375"/>
      <c r="KOQ271" s="375"/>
      <c r="KOR271" s="375"/>
      <c r="KOS271" s="376"/>
      <c r="KOT271" s="376"/>
      <c r="KOU271" s="376"/>
      <c r="KOV271" s="376"/>
      <c r="KOW271" s="376"/>
      <c r="KOX271" s="376"/>
      <c r="KOY271" s="376"/>
      <c r="KOZ271" s="376"/>
      <c r="KPA271" s="376"/>
      <c r="KPB271" s="376"/>
      <c r="KPC271" s="376"/>
      <c r="KPD271" s="376"/>
      <c r="KPE271" s="376"/>
      <c r="KPF271" s="376"/>
      <c r="KPG271" s="376"/>
      <c r="KPH271" s="376"/>
      <c r="KPI271" s="376"/>
      <c r="KPJ271" s="376"/>
      <c r="KPK271" s="376"/>
      <c r="KPL271" s="376"/>
      <c r="KPM271" s="376"/>
      <c r="KPN271" s="376"/>
      <c r="KPO271" s="376"/>
      <c r="KPP271" s="376"/>
      <c r="KPQ271" s="377"/>
      <c r="KPR271" s="377"/>
      <c r="KPS271" s="377"/>
      <c r="KPT271" s="377"/>
      <c r="KPU271" s="377"/>
      <c r="KPV271" s="376"/>
      <c r="KPW271" s="376"/>
      <c r="KPX271" s="377"/>
      <c r="KPY271" s="377"/>
      <c r="KPZ271" s="376"/>
      <c r="KQA271" s="376"/>
      <c r="KQB271" s="377"/>
      <c r="KQC271" s="377"/>
      <c r="KQD271" s="376"/>
      <c r="KQE271" s="376"/>
      <c r="KQF271" s="376"/>
      <c r="KQG271" s="376"/>
      <c r="KQH271" s="376"/>
      <c r="KQI271" s="376"/>
      <c r="KQJ271" s="376"/>
      <c r="KQK271" s="377"/>
      <c r="KQL271" s="377"/>
      <c r="KQM271" s="376"/>
      <c r="KQN271" s="376"/>
      <c r="KQO271" s="377"/>
      <c r="KQP271" s="377"/>
      <c r="KQQ271" s="376"/>
      <c r="KQR271" s="376"/>
      <c r="KQS271" s="376"/>
      <c r="KQT271" s="376"/>
      <c r="KQU271" s="376"/>
      <c r="KQV271" s="370"/>
      <c r="KQW271" s="396"/>
      <c r="KQX271" s="376"/>
      <c r="KQY271" s="376"/>
      <c r="KQZ271" s="376"/>
      <c r="KRA271" s="376"/>
      <c r="KRB271" s="376"/>
      <c r="KRC271" s="376"/>
      <c r="KRD271" s="376"/>
      <c r="KRE271" s="375"/>
      <c r="KRF271" s="375"/>
      <c r="KRG271" s="375"/>
      <c r="KRH271" s="375"/>
      <c r="KRI271" s="375"/>
      <c r="KRJ271" s="375"/>
      <c r="KRK271" s="375"/>
      <c r="KRL271" s="375"/>
      <c r="KRM271" s="375"/>
      <c r="KRN271" s="375"/>
      <c r="KRO271" s="375"/>
      <c r="KRP271" s="375"/>
      <c r="KRQ271" s="375"/>
      <c r="KRR271" s="375"/>
      <c r="KRS271" s="375"/>
      <c r="KRT271" s="375"/>
      <c r="KRU271" s="375"/>
      <c r="KRV271" s="375"/>
      <c r="KRW271" s="375"/>
      <c r="KRX271" s="375"/>
      <c r="KRY271" s="375"/>
      <c r="KRZ271" s="375"/>
      <c r="KSA271" s="375"/>
      <c r="KSB271" s="375"/>
      <c r="KSC271" s="375"/>
      <c r="KSD271" s="375"/>
      <c r="KSE271" s="375"/>
      <c r="KSF271" s="375"/>
      <c r="KSG271" s="375"/>
      <c r="KSH271" s="375"/>
      <c r="KSI271" s="375"/>
      <c r="KSJ271" s="375"/>
      <c r="KSK271" s="375"/>
      <c r="KSL271" s="375"/>
      <c r="KSM271" s="375"/>
      <c r="KSN271" s="375"/>
      <c r="KSO271" s="375"/>
      <c r="KSP271" s="375"/>
      <c r="KSQ271" s="375"/>
      <c r="KSR271" s="375"/>
      <c r="KSS271" s="375"/>
      <c r="KST271" s="375"/>
      <c r="KSU271" s="375"/>
      <c r="KSV271" s="375"/>
      <c r="KSW271" s="376"/>
      <c r="KSX271" s="376"/>
      <c r="KSY271" s="376"/>
      <c r="KSZ271" s="376"/>
      <c r="KTA271" s="376"/>
      <c r="KTB271" s="376"/>
      <c r="KTC271" s="376"/>
      <c r="KTD271" s="376"/>
      <c r="KTE271" s="376"/>
      <c r="KTF271" s="376"/>
      <c r="KTG271" s="376"/>
      <c r="KTH271" s="376"/>
      <c r="KTI271" s="376"/>
      <c r="KTJ271" s="376"/>
      <c r="KTK271" s="376"/>
      <c r="KTL271" s="376"/>
      <c r="KTM271" s="376"/>
      <c r="KTN271" s="376"/>
      <c r="KTO271" s="376"/>
      <c r="KTP271" s="376"/>
      <c r="KTQ271" s="376"/>
      <c r="KTR271" s="376"/>
      <c r="KTS271" s="376"/>
      <c r="KTT271" s="376"/>
      <c r="KTU271" s="377"/>
      <c r="KTV271" s="377"/>
      <c r="KTW271" s="377"/>
      <c r="KTX271" s="377"/>
      <c r="KTY271" s="377"/>
      <c r="KTZ271" s="376"/>
      <c r="KUA271" s="376"/>
      <c r="KUB271" s="377"/>
      <c r="KUC271" s="377"/>
      <c r="KUD271" s="376"/>
      <c r="KUE271" s="376"/>
      <c r="KUF271" s="377"/>
      <c r="KUG271" s="377"/>
      <c r="KUH271" s="376"/>
      <c r="KUI271" s="376"/>
      <c r="KUJ271" s="376"/>
      <c r="KUK271" s="376"/>
      <c r="KUL271" s="376"/>
      <c r="KUM271" s="376"/>
      <c r="KUN271" s="376"/>
      <c r="KUO271" s="377"/>
      <c r="KUP271" s="377"/>
      <c r="KUQ271" s="376"/>
      <c r="KUR271" s="376"/>
      <c r="KUS271" s="377"/>
      <c r="KUT271" s="377"/>
      <c r="KUU271" s="376"/>
      <c r="KUV271" s="376"/>
      <c r="KUW271" s="376"/>
      <c r="KUX271" s="376"/>
      <c r="KUY271" s="376"/>
      <c r="KUZ271" s="370"/>
      <c r="KVA271" s="396"/>
      <c r="KVB271" s="376"/>
      <c r="KVC271" s="376"/>
      <c r="KVD271" s="376"/>
      <c r="KVE271" s="376"/>
      <c r="KVF271" s="376"/>
      <c r="KVG271" s="376"/>
      <c r="KVH271" s="376"/>
      <c r="KVI271" s="375"/>
      <c r="KVJ271" s="375"/>
      <c r="KVK271" s="375"/>
      <c r="KVL271" s="375"/>
      <c r="KVM271" s="375"/>
      <c r="KVN271" s="375"/>
      <c r="KVO271" s="375"/>
      <c r="KVP271" s="375"/>
      <c r="KVQ271" s="375"/>
      <c r="KVR271" s="375"/>
      <c r="KVS271" s="375"/>
      <c r="KVT271" s="375"/>
      <c r="KVU271" s="375"/>
      <c r="KVV271" s="375"/>
      <c r="KVW271" s="375"/>
      <c r="KVX271" s="375"/>
      <c r="KVY271" s="375"/>
      <c r="KVZ271" s="375"/>
      <c r="KWA271" s="375"/>
      <c r="KWB271" s="375"/>
      <c r="KWC271" s="375"/>
      <c r="KWD271" s="375"/>
      <c r="KWE271" s="375"/>
      <c r="KWF271" s="375"/>
      <c r="KWG271" s="375"/>
      <c r="KWH271" s="375"/>
      <c r="KWI271" s="375"/>
      <c r="KWJ271" s="375"/>
      <c r="KWK271" s="375"/>
      <c r="KWL271" s="375"/>
      <c r="KWM271" s="375"/>
      <c r="KWN271" s="375"/>
      <c r="KWO271" s="375"/>
      <c r="KWP271" s="375"/>
      <c r="KWQ271" s="375"/>
      <c r="KWR271" s="375"/>
      <c r="KWS271" s="375"/>
      <c r="KWT271" s="375"/>
      <c r="KWU271" s="375"/>
      <c r="KWV271" s="375"/>
      <c r="KWW271" s="375"/>
      <c r="KWX271" s="375"/>
      <c r="KWY271" s="375"/>
      <c r="KWZ271" s="375"/>
      <c r="KXA271" s="376"/>
      <c r="KXB271" s="376"/>
      <c r="KXC271" s="376"/>
      <c r="KXD271" s="376"/>
      <c r="KXE271" s="376"/>
      <c r="KXF271" s="376"/>
      <c r="KXG271" s="376"/>
      <c r="KXH271" s="376"/>
      <c r="KXI271" s="376"/>
      <c r="KXJ271" s="376"/>
      <c r="KXK271" s="376"/>
      <c r="KXL271" s="376"/>
      <c r="KXM271" s="376"/>
      <c r="KXN271" s="376"/>
      <c r="KXO271" s="376"/>
      <c r="KXP271" s="376"/>
      <c r="KXQ271" s="376"/>
      <c r="KXR271" s="376"/>
      <c r="KXS271" s="376"/>
      <c r="KXT271" s="376"/>
      <c r="KXU271" s="376"/>
      <c r="KXV271" s="376"/>
      <c r="KXW271" s="376"/>
      <c r="KXX271" s="376"/>
      <c r="KXY271" s="377"/>
      <c r="KXZ271" s="377"/>
      <c r="KYA271" s="377"/>
      <c r="KYB271" s="377"/>
      <c r="KYC271" s="377"/>
      <c r="KYD271" s="376"/>
      <c r="KYE271" s="376"/>
      <c r="KYF271" s="377"/>
      <c r="KYG271" s="377"/>
      <c r="KYH271" s="376"/>
      <c r="KYI271" s="376"/>
      <c r="KYJ271" s="377"/>
      <c r="KYK271" s="377"/>
      <c r="KYL271" s="376"/>
      <c r="KYM271" s="376"/>
      <c r="KYN271" s="376"/>
      <c r="KYO271" s="376"/>
      <c r="KYP271" s="376"/>
      <c r="KYQ271" s="376"/>
      <c r="KYR271" s="376"/>
      <c r="KYS271" s="377"/>
      <c r="KYT271" s="377"/>
      <c r="KYU271" s="376"/>
      <c r="KYV271" s="376"/>
      <c r="KYW271" s="377"/>
      <c r="KYX271" s="377"/>
      <c r="KYY271" s="376"/>
      <c r="KYZ271" s="376"/>
      <c r="KZA271" s="376"/>
      <c r="KZB271" s="376"/>
      <c r="KZC271" s="376"/>
      <c r="KZD271" s="370"/>
      <c r="KZE271" s="396"/>
      <c r="KZF271" s="376"/>
      <c r="KZG271" s="376"/>
      <c r="KZH271" s="376"/>
      <c r="KZI271" s="376"/>
      <c r="KZJ271" s="376"/>
      <c r="KZK271" s="376"/>
      <c r="KZL271" s="376"/>
      <c r="KZM271" s="375"/>
      <c r="KZN271" s="375"/>
      <c r="KZO271" s="375"/>
      <c r="KZP271" s="375"/>
      <c r="KZQ271" s="375"/>
      <c r="KZR271" s="375"/>
      <c r="KZS271" s="375"/>
      <c r="KZT271" s="375"/>
      <c r="KZU271" s="375"/>
      <c r="KZV271" s="375"/>
      <c r="KZW271" s="375"/>
      <c r="KZX271" s="375"/>
      <c r="KZY271" s="375"/>
      <c r="KZZ271" s="375"/>
      <c r="LAA271" s="375"/>
      <c r="LAB271" s="375"/>
      <c r="LAC271" s="375"/>
      <c r="LAD271" s="375"/>
      <c r="LAE271" s="375"/>
      <c r="LAF271" s="375"/>
      <c r="LAG271" s="375"/>
      <c r="LAH271" s="375"/>
      <c r="LAI271" s="375"/>
      <c r="LAJ271" s="375"/>
      <c r="LAK271" s="375"/>
      <c r="LAL271" s="375"/>
      <c r="LAM271" s="375"/>
      <c r="LAN271" s="375"/>
      <c r="LAO271" s="375"/>
      <c r="LAP271" s="375"/>
      <c r="LAQ271" s="375"/>
      <c r="LAR271" s="375"/>
      <c r="LAS271" s="375"/>
      <c r="LAT271" s="375"/>
      <c r="LAU271" s="375"/>
      <c r="LAV271" s="375"/>
      <c r="LAW271" s="375"/>
      <c r="LAX271" s="375"/>
      <c r="LAY271" s="375"/>
      <c r="LAZ271" s="375"/>
      <c r="LBA271" s="375"/>
      <c r="LBB271" s="375"/>
      <c r="LBC271" s="375"/>
      <c r="LBD271" s="375"/>
      <c r="LBE271" s="376"/>
      <c r="LBF271" s="376"/>
      <c r="LBG271" s="376"/>
      <c r="LBH271" s="376"/>
      <c r="LBI271" s="376"/>
      <c r="LBJ271" s="376"/>
      <c r="LBK271" s="376"/>
      <c r="LBL271" s="376"/>
      <c r="LBM271" s="376"/>
      <c r="LBN271" s="376"/>
      <c r="LBO271" s="376"/>
      <c r="LBP271" s="376"/>
      <c r="LBQ271" s="376"/>
      <c r="LBR271" s="376"/>
      <c r="LBS271" s="376"/>
      <c r="LBT271" s="376"/>
      <c r="LBU271" s="376"/>
      <c r="LBV271" s="376"/>
      <c r="LBW271" s="376"/>
      <c r="LBX271" s="376"/>
      <c r="LBY271" s="376"/>
      <c r="LBZ271" s="376"/>
      <c r="LCA271" s="376"/>
      <c r="LCB271" s="376"/>
      <c r="LCC271" s="377"/>
      <c r="LCD271" s="377"/>
      <c r="LCE271" s="377"/>
      <c r="LCF271" s="377"/>
      <c r="LCG271" s="377"/>
      <c r="LCH271" s="376"/>
      <c r="LCI271" s="376"/>
      <c r="LCJ271" s="377"/>
      <c r="LCK271" s="377"/>
      <c r="LCL271" s="376"/>
      <c r="LCM271" s="376"/>
      <c r="LCN271" s="377"/>
      <c r="LCO271" s="377"/>
      <c r="LCP271" s="376"/>
      <c r="LCQ271" s="376"/>
      <c r="LCR271" s="376"/>
      <c r="LCS271" s="376"/>
      <c r="LCT271" s="376"/>
      <c r="LCU271" s="376"/>
      <c r="LCV271" s="376"/>
      <c r="LCW271" s="377"/>
      <c r="LCX271" s="377"/>
      <c r="LCY271" s="376"/>
      <c r="LCZ271" s="376"/>
      <c r="LDA271" s="377"/>
      <c r="LDB271" s="377"/>
      <c r="LDC271" s="376"/>
      <c r="LDD271" s="376"/>
      <c r="LDE271" s="376"/>
      <c r="LDF271" s="376"/>
      <c r="LDG271" s="376"/>
      <c r="LDH271" s="370"/>
      <c r="LDI271" s="396"/>
      <c r="LDJ271" s="376"/>
      <c r="LDK271" s="376"/>
      <c r="LDL271" s="376"/>
      <c r="LDM271" s="376"/>
      <c r="LDN271" s="376"/>
      <c r="LDO271" s="376"/>
      <c r="LDP271" s="376"/>
      <c r="LDQ271" s="375"/>
      <c r="LDR271" s="375"/>
      <c r="LDS271" s="375"/>
      <c r="LDT271" s="375"/>
      <c r="LDU271" s="375"/>
      <c r="LDV271" s="375"/>
      <c r="LDW271" s="375"/>
      <c r="LDX271" s="375"/>
      <c r="LDY271" s="375"/>
      <c r="LDZ271" s="375"/>
      <c r="LEA271" s="375"/>
      <c r="LEB271" s="375"/>
      <c r="LEC271" s="375"/>
      <c r="LED271" s="375"/>
      <c r="LEE271" s="375"/>
      <c r="LEF271" s="375"/>
      <c r="LEG271" s="375"/>
      <c r="LEH271" s="375"/>
      <c r="LEI271" s="375"/>
      <c r="LEJ271" s="375"/>
      <c r="LEK271" s="375"/>
      <c r="LEL271" s="375"/>
      <c r="LEM271" s="375"/>
      <c r="LEN271" s="375"/>
      <c r="LEO271" s="375"/>
      <c r="LEP271" s="375"/>
      <c r="LEQ271" s="375"/>
      <c r="LER271" s="375"/>
      <c r="LES271" s="375"/>
      <c r="LET271" s="375"/>
      <c r="LEU271" s="375"/>
      <c r="LEV271" s="375"/>
      <c r="LEW271" s="375"/>
      <c r="LEX271" s="375"/>
      <c r="LEY271" s="375"/>
      <c r="LEZ271" s="375"/>
      <c r="LFA271" s="375"/>
      <c r="LFB271" s="375"/>
      <c r="LFC271" s="375"/>
      <c r="LFD271" s="375"/>
      <c r="LFE271" s="375"/>
      <c r="LFF271" s="375"/>
      <c r="LFG271" s="375"/>
      <c r="LFH271" s="375"/>
      <c r="LFI271" s="376"/>
      <c r="LFJ271" s="376"/>
      <c r="LFK271" s="376"/>
      <c r="LFL271" s="376"/>
      <c r="LFM271" s="376"/>
      <c r="LFN271" s="376"/>
      <c r="LFO271" s="376"/>
      <c r="LFP271" s="376"/>
      <c r="LFQ271" s="376"/>
      <c r="LFR271" s="376"/>
      <c r="LFS271" s="376"/>
      <c r="LFT271" s="376"/>
      <c r="LFU271" s="376"/>
      <c r="LFV271" s="376"/>
      <c r="LFW271" s="376"/>
      <c r="LFX271" s="376"/>
      <c r="LFY271" s="376"/>
      <c r="LFZ271" s="376"/>
      <c r="LGA271" s="376"/>
      <c r="LGB271" s="376"/>
      <c r="LGC271" s="376"/>
      <c r="LGD271" s="376"/>
      <c r="LGE271" s="376"/>
      <c r="LGF271" s="376"/>
      <c r="LGG271" s="377"/>
      <c r="LGH271" s="377"/>
      <c r="LGI271" s="377"/>
      <c r="LGJ271" s="377"/>
      <c r="LGK271" s="377"/>
      <c r="LGL271" s="376"/>
      <c r="LGM271" s="376"/>
      <c r="LGN271" s="377"/>
      <c r="LGO271" s="377"/>
      <c r="LGP271" s="376"/>
      <c r="LGQ271" s="376"/>
      <c r="LGR271" s="377"/>
      <c r="LGS271" s="377"/>
      <c r="LGT271" s="376"/>
      <c r="LGU271" s="376"/>
      <c r="LGV271" s="376"/>
      <c r="LGW271" s="376"/>
      <c r="LGX271" s="376"/>
      <c r="LGY271" s="376"/>
      <c r="LGZ271" s="376"/>
      <c r="LHA271" s="377"/>
      <c r="LHB271" s="377"/>
      <c r="LHC271" s="376"/>
      <c r="LHD271" s="376"/>
      <c r="LHE271" s="377"/>
      <c r="LHF271" s="377"/>
      <c r="LHG271" s="376"/>
      <c r="LHH271" s="376"/>
      <c r="LHI271" s="376"/>
      <c r="LHJ271" s="376"/>
      <c r="LHK271" s="376"/>
      <c r="LHL271" s="370"/>
      <c r="LHM271" s="396"/>
      <c r="LHN271" s="376"/>
      <c r="LHO271" s="376"/>
      <c r="LHP271" s="376"/>
      <c r="LHQ271" s="376"/>
      <c r="LHR271" s="376"/>
      <c r="LHS271" s="376"/>
      <c r="LHT271" s="376"/>
      <c r="LHU271" s="375"/>
      <c r="LHV271" s="375"/>
      <c r="LHW271" s="375"/>
      <c r="LHX271" s="375"/>
      <c r="LHY271" s="375"/>
      <c r="LHZ271" s="375"/>
      <c r="LIA271" s="375"/>
      <c r="LIB271" s="375"/>
      <c r="LIC271" s="375"/>
      <c r="LID271" s="375"/>
      <c r="LIE271" s="375"/>
      <c r="LIF271" s="375"/>
      <c r="LIG271" s="375"/>
      <c r="LIH271" s="375"/>
      <c r="LII271" s="375"/>
      <c r="LIJ271" s="375"/>
      <c r="LIK271" s="375"/>
      <c r="LIL271" s="375"/>
      <c r="LIM271" s="375"/>
      <c r="LIN271" s="375"/>
      <c r="LIO271" s="375"/>
      <c r="LIP271" s="375"/>
      <c r="LIQ271" s="375"/>
      <c r="LIR271" s="375"/>
      <c r="LIS271" s="375"/>
      <c r="LIT271" s="375"/>
      <c r="LIU271" s="375"/>
      <c r="LIV271" s="375"/>
      <c r="LIW271" s="375"/>
      <c r="LIX271" s="375"/>
      <c r="LIY271" s="375"/>
      <c r="LIZ271" s="375"/>
      <c r="LJA271" s="375"/>
      <c r="LJB271" s="375"/>
      <c r="LJC271" s="375"/>
      <c r="LJD271" s="375"/>
      <c r="LJE271" s="375"/>
      <c r="LJF271" s="375"/>
      <c r="LJG271" s="375"/>
      <c r="LJH271" s="375"/>
      <c r="LJI271" s="375"/>
      <c r="LJJ271" s="375"/>
      <c r="LJK271" s="375"/>
      <c r="LJL271" s="375"/>
      <c r="LJM271" s="376"/>
      <c r="LJN271" s="376"/>
      <c r="LJO271" s="376"/>
      <c r="LJP271" s="376"/>
      <c r="LJQ271" s="376"/>
      <c r="LJR271" s="376"/>
      <c r="LJS271" s="376"/>
      <c r="LJT271" s="376"/>
      <c r="LJU271" s="376"/>
      <c r="LJV271" s="376"/>
      <c r="LJW271" s="376"/>
      <c r="LJX271" s="376"/>
      <c r="LJY271" s="376"/>
      <c r="LJZ271" s="376"/>
      <c r="LKA271" s="376"/>
      <c r="LKB271" s="376"/>
      <c r="LKC271" s="376"/>
      <c r="LKD271" s="376"/>
      <c r="LKE271" s="376"/>
      <c r="LKF271" s="376"/>
      <c r="LKG271" s="376"/>
      <c r="LKH271" s="376"/>
      <c r="LKI271" s="376"/>
      <c r="LKJ271" s="376"/>
      <c r="LKK271" s="377"/>
      <c r="LKL271" s="377"/>
      <c r="LKM271" s="377"/>
      <c r="LKN271" s="377"/>
      <c r="LKO271" s="377"/>
      <c r="LKP271" s="376"/>
      <c r="LKQ271" s="376"/>
      <c r="LKR271" s="377"/>
      <c r="LKS271" s="377"/>
      <c r="LKT271" s="376"/>
      <c r="LKU271" s="376"/>
      <c r="LKV271" s="377"/>
      <c r="LKW271" s="377"/>
      <c r="LKX271" s="376"/>
      <c r="LKY271" s="376"/>
      <c r="LKZ271" s="376"/>
      <c r="LLA271" s="376"/>
      <c r="LLB271" s="376"/>
      <c r="LLC271" s="376"/>
      <c r="LLD271" s="376"/>
      <c r="LLE271" s="377"/>
      <c r="LLF271" s="377"/>
      <c r="LLG271" s="376"/>
      <c r="LLH271" s="376"/>
      <c r="LLI271" s="377"/>
      <c r="LLJ271" s="377"/>
      <c r="LLK271" s="376"/>
      <c r="LLL271" s="376"/>
      <c r="LLM271" s="376"/>
      <c r="LLN271" s="376"/>
      <c r="LLO271" s="376"/>
      <c r="LLP271" s="370"/>
      <c r="LLQ271" s="396"/>
      <c r="LLR271" s="376"/>
      <c r="LLS271" s="376"/>
      <c r="LLT271" s="376"/>
      <c r="LLU271" s="376"/>
      <c r="LLV271" s="376"/>
      <c r="LLW271" s="376"/>
      <c r="LLX271" s="376"/>
      <c r="LLY271" s="375"/>
      <c r="LLZ271" s="375"/>
      <c r="LMA271" s="375"/>
      <c r="LMB271" s="375"/>
      <c r="LMC271" s="375"/>
      <c r="LMD271" s="375"/>
      <c r="LME271" s="375"/>
      <c r="LMF271" s="375"/>
      <c r="LMG271" s="375"/>
      <c r="LMH271" s="375"/>
      <c r="LMI271" s="375"/>
      <c r="LMJ271" s="375"/>
      <c r="LMK271" s="375"/>
      <c r="LML271" s="375"/>
      <c r="LMM271" s="375"/>
      <c r="LMN271" s="375"/>
      <c r="LMO271" s="375"/>
      <c r="LMP271" s="375"/>
      <c r="LMQ271" s="375"/>
      <c r="LMR271" s="375"/>
      <c r="LMS271" s="375"/>
      <c r="LMT271" s="375"/>
      <c r="LMU271" s="375"/>
      <c r="LMV271" s="375"/>
      <c r="LMW271" s="375"/>
      <c r="LMX271" s="375"/>
      <c r="LMY271" s="375"/>
      <c r="LMZ271" s="375"/>
      <c r="LNA271" s="375"/>
      <c r="LNB271" s="375"/>
      <c r="LNC271" s="375"/>
      <c r="LND271" s="375"/>
      <c r="LNE271" s="375"/>
      <c r="LNF271" s="375"/>
      <c r="LNG271" s="375"/>
      <c r="LNH271" s="375"/>
      <c r="LNI271" s="375"/>
      <c r="LNJ271" s="375"/>
      <c r="LNK271" s="375"/>
      <c r="LNL271" s="375"/>
      <c r="LNM271" s="375"/>
      <c r="LNN271" s="375"/>
      <c r="LNO271" s="375"/>
      <c r="LNP271" s="375"/>
      <c r="LNQ271" s="376"/>
      <c r="LNR271" s="376"/>
      <c r="LNS271" s="376"/>
      <c r="LNT271" s="376"/>
      <c r="LNU271" s="376"/>
      <c r="LNV271" s="376"/>
      <c r="LNW271" s="376"/>
      <c r="LNX271" s="376"/>
      <c r="LNY271" s="376"/>
      <c r="LNZ271" s="376"/>
      <c r="LOA271" s="376"/>
      <c r="LOB271" s="376"/>
      <c r="LOC271" s="376"/>
      <c r="LOD271" s="376"/>
      <c r="LOE271" s="376"/>
      <c r="LOF271" s="376"/>
      <c r="LOG271" s="376"/>
      <c r="LOH271" s="376"/>
      <c r="LOI271" s="376"/>
      <c r="LOJ271" s="376"/>
      <c r="LOK271" s="376"/>
      <c r="LOL271" s="376"/>
      <c r="LOM271" s="376"/>
      <c r="LON271" s="376"/>
      <c r="LOO271" s="377"/>
      <c r="LOP271" s="377"/>
      <c r="LOQ271" s="377"/>
      <c r="LOR271" s="377"/>
      <c r="LOS271" s="377"/>
      <c r="LOT271" s="376"/>
      <c r="LOU271" s="376"/>
      <c r="LOV271" s="377"/>
      <c r="LOW271" s="377"/>
      <c r="LOX271" s="376"/>
      <c r="LOY271" s="376"/>
      <c r="LOZ271" s="377"/>
      <c r="LPA271" s="377"/>
      <c r="LPB271" s="376"/>
      <c r="LPC271" s="376"/>
      <c r="LPD271" s="376"/>
      <c r="LPE271" s="376"/>
      <c r="LPF271" s="376"/>
      <c r="LPG271" s="376"/>
      <c r="LPH271" s="376"/>
      <c r="LPI271" s="377"/>
      <c r="LPJ271" s="377"/>
      <c r="LPK271" s="376"/>
      <c r="LPL271" s="376"/>
      <c r="LPM271" s="377"/>
      <c r="LPN271" s="377"/>
      <c r="LPO271" s="376"/>
      <c r="LPP271" s="376"/>
      <c r="LPQ271" s="376"/>
      <c r="LPR271" s="376"/>
      <c r="LPS271" s="376"/>
      <c r="LPT271" s="370"/>
      <c r="LPU271" s="396"/>
      <c r="LPV271" s="376"/>
      <c r="LPW271" s="376"/>
      <c r="LPX271" s="376"/>
      <c r="LPY271" s="376"/>
      <c r="LPZ271" s="376"/>
      <c r="LQA271" s="376"/>
      <c r="LQB271" s="376"/>
      <c r="LQC271" s="375"/>
      <c r="LQD271" s="375"/>
      <c r="LQE271" s="375"/>
      <c r="LQF271" s="375"/>
      <c r="LQG271" s="375"/>
      <c r="LQH271" s="375"/>
      <c r="LQI271" s="375"/>
      <c r="LQJ271" s="375"/>
      <c r="LQK271" s="375"/>
      <c r="LQL271" s="375"/>
      <c r="LQM271" s="375"/>
      <c r="LQN271" s="375"/>
      <c r="LQO271" s="375"/>
      <c r="LQP271" s="375"/>
      <c r="LQQ271" s="375"/>
      <c r="LQR271" s="375"/>
      <c r="LQS271" s="375"/>
      <c r="LQT271" s="375"/>
      <c r="LQU271" s="375"/>
      <c r="LQV271" s="375"/>
      <c r="LQW271" s="375"/>
      <c r="LQX271" s="375"/>
      <c r="LQY271" s="375"/>
      <c r="LQZ271" s="375"/>
      <c r="LRA271" s="375"/>
      <c r="LRB271" s="375"/>
      <c r="LRC271" s="375"/>
      <c r="LRD271" s="375"/>
      <c r="LRE271" s="375"/>
      <c r="LRF271" s="375"/>
      <c r="LRG271" s="375"/>
      <c r="LRH271" s="375"/>
      <c r="LRI271" s="375"/>
      <c r="LRJ271" s="375"/>
      <c r="LRK271" s="375"/>
      <c r="LRL271" s="375"/>
      <c r="LRM271" s="375"/>
      <c r="LRN271" s="375"/>
      <c r="LRO271" s="375"/>
      <c r="LRP271" s="375"/>
      <c r="LRQ271" s="375"/>
      <c r="LRR271" s="375"/>
      <c r="LRS271" s="375"/>
      <c r="LRT271" s="375"/>
      <c r="LRU271" s="376"/>
      <c r="LRV271" s="376"/>
      <c r="LRW271" s="376"/>
      <c r="LRX271" s="376"/>
      <c r="LRY271" s="376"/>
      <c r="LRZ271" s="376"/>
      <c r="LSA271" s="376"/>
      <c r="LSB271" s="376"/>
      <c r="LSC271" s="376"/>
      <c r="LSD271" s="376"/>
      <c r="LSE271" s="376"/>
      <c r="LSF271" s="376"/>
      <c r="LSG271" s="376"/>
      <c r="LSH271" s="376"/>
      <c r="LSI271" s="376"/>
      <c r="LSJ271" s="376"/>
      <c r="LSK271" s="376"/>
      <c r="LSL271" s="376"/>
      <c r="LSM271" s="376"/>
      <c r="LSN271" s="376"/>
      <c r="LSO271" s="376"/>
      <c r="LSP271" s="376"/>
      <c r="LSQ271" s="376"/>
      <c r="LSR271" s="376"/>
      <c r="LSS271" s="377"/>
      <c r="LST271" s="377"/>
      <c r="LSU271" s="377"/>
      <c r="LSV271" s="377"/>
      <c r="LSW271" s="377"/>
      <c r="LSX271" s="376"/>
      <c r="LSY271" s="376"/>
      <c r="LSZ271" s="377"/>
      <c r="LTA271" s="377"/>
      <c r="LTB271" s="376"/>
      <c r="LTC271" s="376"/>
      <c r="LTD271" s="377"/>
      <c r="LTE271" s="377"/>
      <c r="LTF271" s="376"/>
      <c r="LTG271" s="376"/>
      <c r="LTH271" s="376"/>
      <c r="LTI271" s="376"/>
      <c r="LTJ271" s="376"/>
      <c r="LTK271" s="376"/>
      <c r="LTL271" s="376"/>
      <c r="LTM271" s="377"/>
      <c r="LTN271" s="377"/>
      <c r="LTO271" s="376"/>
      <c r="LTP271" s="376"/>
      <c r="LTQ271" s="377"/>
      <c r="LTR271" s="377"/>
      <c r="LTS271" s="376"/>
      <c r="LTT271" s="376"/>
      <c r="LTU271" s="376"/>
      <c r="LTV271" s="376"/>
      <c r="LTW271" s="376"/>
      <c r="LTX271" s="370"/>
      <c r="LTY271" s="396"/>
      <c r="LTZ271" s="376"/>
      <c r="LUA271" s="376"/>
      <c r="LUB271" s="376"/>
      <c r="LUC271" s="376"/>
      <c r="LUD271" s="376"/>
      <c r="LUE271" s="376"/>
      <c r="LUF271" s="376"/>
      <c r="LUG271" s="375"/>
      <c r="LUH271" s="375"/>
      <c r="LUI271" s="375"/>
      <c r="LUJ271" s="375"/>
      <c r="LUK271" s="375"/>
      <c r="LUL271" s="375"/>
      <c r="LUM271" s="375"/>
      <c r="LUN271" s="375"/>
      <c r="LUO271" s="375"/>
      <c r="LUP271" s="375"/>
      <c r="LUQ271" s="375"/>
      <c r="LUR271" s="375"/>
      <c r="LUS271" s="375"/>
      <c r="LUT271" s="375"/>
      <c r="LUU271" s="375"/>
      <c r="LUV271" s="375"/>
      <c r="LUW271" s="375"/>
      <c r="LUX271" s="375"/>
      <c r="LUY271" s="375"/>
      <c r="LUZ271" s="375"/>
      <c r="LVA271" s="375"/>
      <c r="LVB271" s="375"/>
      <c r="LVC271" s="375"/>
      <c r="LVD271" s="375"/>
      <c r="LVE271" s="375"/>
      <c r="LVF271" s="375"/>
      <c r="LVG271" s="375"/>
      <c r="LVH271" s="375"/>
      <c r="LVI271" s="375"/>
      <c r="LVJ271" s="375"/>
      <c r="LVK271" s="375"/>
      <c r="LVL271" s="375"/>
      <c r="LVM271" s="375"/>
      <c r="LVN271" s="375"/>
      <c r="LVO271" s="375"/>
      <c r="LVP271" s="375"/>
      <c r="LVQ271" s="375"/>
      <c r="LVR271" s="375"/>
      <c r="LVS271" s="375"/>
      <c r="LVT271" s="375"/>
      <c r="LVU271" s="375"/>
      <c r="LVV271" s="375"/>
      <c r="LVW271" s="375"/>
      <c r="LVX271" s="375"/>
      <c r="LVY271" s="376"/>
      <c r="LVZ271" s="376"/>
      <c r="LWA271" s="376"/>
      <c r="LWB271" s="376"/>
      <c r="LWC271" s="376"/>
      <c r="LWD271" s="376"/>
      <c r="LWE271" s="376"/>
      <c r="LWF271" s="376"/>
      <c r="LWG271" s="376"/>
      <c r="LWH271" s="376"/>
      <c r="LWI271" s="376"/>
      <c r="LWJ271" s="376"/>
      <c r="LWK271" s="376"/>
      <c r="LWL271" s="376"/>
      <c r="LWM271" s="376"/>
      <c r="LWN271" s="376"/>
      <c r="LWO271" s="376"/>
      <c r="LWP271" s="376"/>
      <c r="LWQ271" s="376"/>
      <c r="LWR271" s="376"/>
      <c r="LWS271" s="376"/>
      <c r="LWT271" s="376"/>
      <c r="LWU271" s="376"/>
      <c r="LWV271" s="376"/>
      <c r="LWW271" s="377"/>
      <c r="LWX271" s="377"/>
      <c r="LWY271" s="377"/>
      <c r="LWZ271" s="377"/>
      <c r="LXA271" s="377"/>
      <c r="LXB271" s="376"/>
      <c r="LXC271" s="376"/>
      <c r="LXD271" s="377"/>
      <c r="LXE271" s="377"/>
      <c r="LXF271" s="376"/>
      <c r="LXG271" s="376"/>
      <c r="LXH271" s="377"/>
      <c r="LXI271" s="377"/>
      <c r="LXJ271" s="376"/>
      <c r="LXK271" s="376"/>
      <c r="LXL271" s="376"/>
      <c r="LXM271" s="376"/>
      <c r="LXN271" s="376"/>
      <c r="LXO271" s="376"/>
      <c r="LXP271" s="376"/>
      <c r="LXQ271" s="377"/>
      <c r="LXR271" s="377"/>
      <c r="LXS271" s="376"/>
      <c r="LXT271" s="376"/>
      <c r="LXU271" s="377"/>
      <c r="LXV271" s="377"/>
      <c r="LXW271" s="376"/>
      <c r="LXX271" s="376"/>
      <c r="LXY271" s="376"/>
      <c r="LXZ271" s="376"/>
      <c r="LYA271" s="376"/>
      <c r="LYB271" s="370"/>
      <c r="LYC271" s="396"/>
      <c r="LYD271" s="376"/>
      <c r="LYE271" s="376"/>
      <c r="LYF271" s="376"/>
      <c r="LYG271" s="376"/>
      <c r="LYH271" s="376"/>
      <c r="LYI271" s="376"/>
      <c r="LYJ271" s="376"/>
      <c r="LYK271" s="375"/>
      <c r="LYL271" s="375"/>
      <c r="LYM271" s="375"/>
      <c r="LYN271" s="375"/>
      <c r="LYO271" s="375"/>
      <c r="LYP271" s="375"/>
      <c r="LYQ271" s="375"/>
      <c r="LYR271" s="375"/>
      <c r="LYS271" s="375"/>
      <c r="LYT271" s="375"/>
      <c r="LYU271" s="375"/>
      <c r="LYV271" s="375"/>
      <c r="LYW271" s="375"/>
      <c r="LYX271" s="375"/>
      <c r="LYY271" s="375"/>
      <c r="LYZ271" s="375"/>
      <c r="LZA271" s="375"/>
      <c r="LZB271" s="375"/>
      <c r="LZC271" s="375"/>
      <c r="LZD271" s="375"/>
      <c r="LZE271" s="375"/>
      <c r="LZF271" s="375"/>
      <c r="LZG271" s="375"/>
      <c r="LZH271" s="375"/>
      <c r="LZI271" s="375"/>
      <c r="LZJ271" s="375"/>
      <c r="LZK271" s="375"/>
      <c r="LZL271" s="375"/>
      <c r="LZM271" s="375"/>
      <c r="LZN271" s="375"/>
      <c r="LZO271" s="375"/>
      <c r="LZP271" s="375"/>
      <c r="LZQ271" s="375"/>
      <c r="LZR271" s="375"/>
      <c r="LZS271" s="375"/>
      <c r="LZT271" s="375"/>
      <c r="LZU271" s="375"/>
      <c r="LZV271" s="375"/>
      <c r="LZW271" s="375"/>
      <c r="LZX271" s="375"/>
      <c r="LZY271" s="375"/>
      <c r="LZZ271" s="375"/>
      <c r="MAA271" s="375"/>
      <c r="MAB271" s="375"/>
      <c r="MAC271" s="376"/>
      <c r="MAD271" s="376"/>
      <c r="MAE271" s="376"/>
      <c r="MAF271" s="376"/>
      <c r="MAG271" s="376"/>
      <c r="MAH271" s="376"/>
      <c r="MAI271" s="376"/>
      <c r="MAJ271" s="376"/>
      <c r="MAK271" s="376"/>
      <c r="MAL271" s="376"/>
      <c r="MAM271" s="376"/>
      <c r="MAN271" s="376"/>
      <c r="MAO271" s="376"/>
      <c r="MAP271" s="376"/>
      <c r="MAQ271" s="376"/>
      <c r="MAR271" s="376"/>
      <c r="MAS271" s="376"/>
      <c r="MAT271" s="376"/>
      <c r="MAU271" s="376"/>
      <c r="MAV271" s="376"/>
      <c r="MAW271" s="376"/>
      <c r="MAX271" s="376"/>
      <c r="MAY271" s="376"/>
      <c r="MAZ271" s="376"/>
      <c r="MBA271" s="377"/>
      <c r="MBB271" s="377"/>
      <c r="MBC271" s="377"/>
      <c r="MBD271" s="377"/>
      <c r="MBE271" s="377"/>
      <c r="MBF271" s="376"/>
      <c r="MBG271" s="376"/>
      <c r="MBH271" s="377"/>
      <c r="MBI271" s="377"/>
      <c r="MBJ271" s="376"/>
      <c r="MBK271" s="376"/>
      <c r="MBL271" s="377"/>
      <c r="MBM271" s="377"/>
      <c r="MBN271" s="376"/>
      <c r="MBO271" s="376"/>
      <c r="MBP271" s="376"/>
      <c r="MBQ271" s="376"/>
      <c r="MBR271" s="376"/>
      <c r="MBS271" s="376"/>
      <c r="MBT271" s="376"/>
      <c r="MBU271" s="377"/>
      <c r="MBV271" s="377"/>
      <c r="MBW271" s="376"/>
      <c r="MBX271" s="376"/>
      <c r="MBY271" s="377"/>
      <c r="MBZ271" s="377"/>
      <c r="MCA271" s="376"/>
      <c r="MCB271" s="376"/>
      <c r="MCC271" s="376"/>
      <c r="MCD271" s="376"/>
      <c r="MCE271" s="376"/>
      <c r="MCF271" s="370"/>
      <c r="MCG271" s="396"/>
      <c r="MCH271" s="376"/>
      <c r="MCI271" s="376"/>
      <c r="MCJ271" s="376"/>
      <c r="MCK271" s="376"/>
      <c r="MCL271" s="376"/>
      <c r="MCM271" s="376"/>
      <c r="MCN271" s="376"/>
      <c r="MCO271" s="375"/>
      <c r="MCP271" s="375"/>
      <c r="MCQ271" s="375"/>
      <c r="MCR271" s="375"/>
      <c r="MCS271" s="375"/>
      <c r="MCT271" s="375"/>
      <c r="MCU271" s="375"/>
      <c r="MCV271" s="375"/>
      <c r="MCW271" s="375"/>
      <c r="MCX271" s="375"/>
      <c r="MCY271" s="375"/>
      <c r="MCZ271" s="375"/>
      <c r="MDA271" s="375"/>
      <c r="MDB271" s="375"/>
      <c r="MDC271" s="375"/>
      <c r="MDD271" s="375"/>
      <c r="MDE271" s="375"/>
      <c r="MDF271" s="375"/>
      <c r="MDG271" s="375"/>
      <c r="MDH271" s="375"/>
      <c r="MDI271" s="375"/>
      <c r="MDJ271" s="375"/>
      <c r="MDK271" s="375"/>
      <c r="MDL271" s="375"/>
      <c r="MDM271" s="375"/>
      <c r="MDN271" s="375"/>
      <c r="MDO271" s="375"/>
      <c r="MDP271" s="375"/>
      <c r="MDQ271" s="375"/>
      <c r="MDR271" s="375"/>
      <c r="MDS271" s="375"/>
      <c r="MDT271" s="375"/>
      <c r="MDU271" s="375"/>
      <c r="MDV271" s="375"/>
      <c r="MDW271" s="375"/>
      <c r="MDX271" s="375"/>
      <c r="MDY271" s="375"/>
      <c r="MDZ271" s="375"/>
      <c r="MEA271" s="375"/>
      <c r="MEB271" s="375"/>
      <c r="MEC271" s="375"/>
      <c r="MED271" s="375"/>
      <c r="MEE271" s="375"/>
      <c r="MEF271" s="375"/>
      <c r="MEG271" s="376"/>
      <c r="MEH271" s="376"/>
      <c r="MEI271" s="376"/>
      <c r="MEJ271" s="376"/>
      <c r="MEK271" s="376"/>
      <c r="MEL271" s="376"/>
      <c r="MEM271" s="376"/>
      <c r="MEN271" s="376"/>
      <c r="MEO271" s="376"/>
      <c r="MEP271" s="376"/>
      <c r="MEQ271" s="376"/>
      <c r="MER271" s="376"/>
      <c r="MES271" s="376"/>
      <c r="MET271" s="376"/>
      <c r="MEU271" s="376"/>
      <c r="MEV271" s="376"/>
      <c r="MEW271" s="376"/>
      <c r="MEX271" s="376"/>
      <c r="MEY271" s="376"/>
      <c r="MEZ271" s="376"/>
      <c r="MFA271" s="376"/>
      <c r="MFB271" s="376"/>
      <c r="MFC271" s="376"/>
      <c r="MFD271" s="376"/>
      <c r="MFE271" s="377"/>
      <c r="MFF271" s="377"/>
      <c r="MFG271" s="377"/>
      <c r="MFH271" s="377"/>
      <c r="MFI271" s="377"/>
      <c r="MFJ271" s="376"/>
      <c r="MFK271" s="376"/>
      <c r="MFL271" s="377"/>
      <c r="MFM271" s="377"/>
      <c r="MFN271" s="376"/>
      <c r="MFO271" s="376"/>
      <c r="MFP271" s="377"/>
      <c r="MFQ271" s="377"/>
      <c r="MFR271" s="376"/>
      <c r="MFS271" s="376"/>
      <c r="MFT271" s="376"/>
      <c r="MFU271" s="376"/>
      <c r="MFV271" s="376"/>
      <c r="MFW271" s="376"/>
      <c r="MFX271" s="376"/>
      <c r="MFY271" s="377"/>
      <c r="MFZ271" s="377"/>
      <c r="MGA271" s="376"/>
      <c r="MGB271" s="376"/>
      <c r="MGC271" s="377"/>
      <c r="MGD271" s="377"/>
      <c r="MGE271" s="376"/>
      <c r="MGF271" s="376"/>
      <c r="MGG271" s="376"/>
      <c r="MGH271" s="376"/>
      <c r="MGI271" s="376"/>
      <c r="MGJ271" s="370"/>
      <c r="MGK271" s="396"/>
      <c r="MGL271" s="376"/>
      <c r="MGM271" s="376"/>
      <c r="MGN271" s="376"/>
      <c r="MGO271" s="376"/>
      <c r="MGP271" s="376"/>
      <c r="MGQ271" s="376"/>
      <c r="MGR271" s="376"/>
      <c r="MGS271" s="375"/>
      <c r="MGT271" s="375"/>
      <c r="MGU271" s="375"/>
      <c r="MGV271" s="375"/>
      <c r="MGW271" s="375"/>
      <c r="MGX271" s="375"/>
      <c r="MGY271" s="375"/>
      <c r="MGZ271" s="375"/>
      <c r="MHA271" s="375"/>
      <c r="MHB271" s="375"/>
      <c r="MHC271" s="375"/>
      <c r="MHD271" s="375"/>
      <c r="MHE271" s="375"/>
      <c r="MHF271" s="375"/>
      <c r="MHG271" s="375"/>
      <c r="MHH271" s="375"/>
      <c r="MHI271" s="375"/>
      <c r="MHJ271" s="375"/>
      <c r="MHK271" s="375"/>
      <c r="MHL271" s="375"/>
      <c r="MHM271" s="375"/>
      <c r="MHN271" s="375"/>
      <c r="MHO271" s="375"/>
      <c r="MHP271" s="375"/>
      <c r="MHQ271" s="375"/>
      <c r="MHR271" s="375"/>
      <c r="MHS271" s="375"/>
      <c r="MHT271" s="375"/>
      <c r="MHU271" s="375"/>
      <c r="MHV271" s="375"/>
      <c r="MHW271" s="375"/>
      <c r="MHX271" s="375"/>
      <c r="MHY271" s="375"/>
      <c r="MHZ271" s="375"/>
      <c r="MIA271" s="375"/>
      <c r="MIB271" s="375"/>
      <c r="MIC271" s="375"/>
      <c r="MID271" s="375"/>
      <c r="MIE271" s="375"/>
      <c r="MIF271" s="375"/>
      <c r="MIG271" s="375"/>
      <c r="MIH271" s="375"/>
      <c r="MII271" s="375"/>
      <c r="MIJ271" s="375"/>
      <c r="MIK271" s="376"/>
      <c r="MIL271" s="376"/>
      <c r="MIM271" s="376"/>
      <c r="MIN271" s="376"/>
      <c r="MIO271" s="376"/>
      <c r="MIP271" s="376"/>
      <c r="MIQ271" s="376"/>
      <c r="MIR271" s="376"/>
      <c r="MIS271" s="376"/>
      <c r="MIT271" s="376"/>
      <c r="MIU271" s="376"/>
      <c r="MIV271" s="376"/>
      <c r="MIW271" s="376"/>
      <c r="MIX271" s="376"/>
      <c r="MIY271" s="376"/>
      <c r="MIZ271" s="376"/>
      <c r="MJA271" s="376"/>
      <c r="MJB271" s="376"/>
      <c r="MJC271" s="376"/>
      <c r="MJD271" s="376"/>
      <c r="MJE271" s="376"/>
      <c r="MJF271" s="376"/>
      <c r="MJG271" s="376"/>
      <c r="MJH271" s="376"/>
      <c r="MJI271" s="377"/>
      <c r="MJJ271" s="377"/>
      <c r="MJK271" s="377"/>
      <c r="MJL271" s="377"/>
      <c r="MJM271" s="377"/>
      <c r="MJN271" s="376"/>
      <c r="MJO271" s="376"/>
      <c r="MJP271" s="377"/>
      <c r="MJQ271" s="377"/>
      <c r="MJR271" s="376"/>
      <c r="MJS271" s="376"/>
      <c r="MJT271" s="377"/>
      <c r="MJU271" s="377"/>
      <c r="MJV271" s="376"/>
      <c r="MJW271" s="376"/>
      <c r="MJX271" s="376"/>
      <c r="MJY271" s="376"/>
      <c r="MJZ271" s="376"/>
      <c r="MKA271" s="376"/>
      <c r="MKB271" s="376"/>
      <c r="MKC271" s="377"/>
      <c r="MKD271" s="377"/>
      <c r="MKE271" s="376"/>
      <c r="MKF271" s="376"/>
      <c r="MKG271" s="377"/>
      <c r="MKH271" s="377"/>
      <c r="MKI271" s="376"/>
      <c r="MKJ271" s="376"/>
      <c r="MKK271" s="376"/>
      <c r="MKL271" s="376"/>
      <c r="MKM271" s="376"/>
      <c r="MKN271" s="370"/>
      <c r="MKO271" s="396"/>
      <c r="MKP271" s="376"/>
      <c r="MKQ271" s="376"/>
      <c r="MKR271" s="376"/>
      <c r="MKS271" s="376"/>
      <c r="MKT271" s="376"/>
      <c r="MKU271" s="376"/>
      <c r="MKV271" s="376"/>
      <c r="MKW271" s="375"/>
      <c r="MKX271" s="375"/>
      <c r="MKY271" s="375"/>
      <c r="MKZ271" s="375"/>
      <c r="MLA271" s="375"/>
      <c r="MLB271" s="375"/>
      <c r="MLC271" s="375"/>
      <c r="MLD271" s="375"/>
      <c r="MLE271" s="375"/>
      <c r="MLF271" s="375"/>
      <c r="MLG271" s="375"/>
      <c r="MLH271" s="375"/>
      <c r="MLI271" s="375"/>
      <c r="MLJ271" s="375"/>
      <c r="MLK271" s="375"/>
      <c r="MLL271" s="375"/>
      <c r="MLM271" s="375"/>
      <c r="MLN271" s="375"/>
      <c r="MLO271" s="375"/>
      <c r="MLP271" s="375"/>
      <c r="MLQ271" s="375"/>
      <c r="MLR271" s="375"/>
      <c r="MLS271" s="375"/>
      <c r="MLT271" s="375"/>
      <c r="MLU271" s="375"/>
      <c r="MLV271" s="375"/>
      <c r="MLW271" s="375"/>
      <c r="MLX271" s="375"/>
      <c r="MLY271" s="375"/>
      <c r="MLZ271" s="375"/>
      <c r="MMA271" s="375"/>
      <c r="MMB271" s="375"/>
      <c r="MMC271" s="375"/>
      <c r="MMD271" s="375"/>
      <c r="MME271" s="375"/>
      <c r="MMF271" s="375"/>
      <c r="MMG271" s="375"/>
      <c r="MMH271" s="375"/>
      <c r="MMI271" s="375"/>
      <c r="MMJ271" s="375"/>
      <c r="MMK271" s="375"/>
      <c r="MML271" s="375"/>
      <c r="MMM271" s="375"/>
      <c r="MMN271" s="375"/>
      <c r="MMO271" s="376"/>
      <c r="MMP271" s="376"/>
      <c r="MMQ271" s="376"/>
      <c r="MMR271" s="376"/>
      <c r="MMS271" s="376"/>
      <c r="MMT271" s="376"/>
      <c r="MMU271" s="376"/>
      <c r="MMV271" s="376"/>
      <c r="MMW271" s="376"/>
      <c r="MMX271" s="376"/>
      <c r="MMY271" s="376"/>
      <c r="MMZ271" s="376"/>
      <c r="MNA271" s="376"/>
      <c r="MNB271" s="376"/>
      <c r="MNC271" s="376"/>
      <c r="MND271" s="376"/>
      <c r="MNE271" s="376"/>
      <c r="MNF271" s="376"/>
      <c r="MNG271" s="376"/>
      <c r="MNH271" s="376"/>
      <c r="MNI271" s="376"/>
      <c r="MNJ271" s="376"/>
      <c r="MNK271" s="376"/>
      <c r="MNL271" s="376"/>
      <c r="MNM271" s="377"/>
      <c r="MNN271" s="377"/>
      <c r="MNO271" s="377"/>
      <c r="MNP271" s="377"/>
      <c r="MNQ271" s="377"/>
      <c r="MNR271" s="376"/>
      <c r="MNS271" s="376"/>
      <c r="MNT271" s="377"/>
      <c r="MNU271" s="377"/>
      <c r="MNV271" s="376"/>
      <c r="MNW271" s="376"/>
      <c r="MNX271" s="377"/>
      <c r="MNY271" s="377"/>
      <c r="MNZ271" s="376"/>
      <c r="MOA271" s="376"/>
      <c r="MOB271" s="376"/>
      <c r="MOC271" s="376"/>
      <c r="MOD271" s="376"/>
      <c r="MOE271" s="376"/>
      <c r="MOF271" s="376"/>
      <c r="MOG271" s="377"/>
      <c r="MOH271" s="377"/>
      <c r="MOI271" s="376"/>
      <c r="MOJ271" s="376"/>
      <c r="MOK271" s="377"/>
      <c r="MOL271" s="377"/>
      <c r="MOM271" s="376"/>
      <c r="MON271" s="376"/>
      <c r="MOO271" s="376"/>
      <c r="MOP271" s="376"/>
      <c r="MOQ271" s="376"/>
      <c r="MOR271" s="370"/>
      <c r="MOS271" s="396"/>
      <c r="MOT271" s="376"/>
      <c r="MOU271" s="376"/>
      <c r="MOV271" s="376"/>
      <c r="MOW271" s="376"/>
      <c r="MOX271" s="376"/>
      <c r="MOY271" s="376"/>
      <c r="MOZ271" s="376"/>
      <c r="MPA271" s="375"/>
      <c r="MPB271" s="375"/>
      <c r="MPC271" s="375"/>
      <c r="MPD271" s="375"/>
      <c r="MPE271" s="375"/>
      <c r="MPF271" s="375"/>
      <c r="MPG271" s="375"/>
      <c r="MPH271" s="375"/>
      <c r="MPI271" s="375"/>
      <c r="MPJ271" s="375"/>
      <c r="MPK271" s="375"/>
      <c r="MPL271" s="375"/>
      <c r="MPM271" s="375"/>
      <c r="MPN271" s="375"/>
      <c r="MPO271" s="375"/>
      <c r="MPP271" s="375"/>
      <c r="MPQ271" s="375"/>
      <c r="MPR271" s="375"/>
      <c r="MPS271" s="375"/>
      <c r="MPT271" s="375"/>
      <c r="MPU271" s="375"/>
      <c r="MPV271" s="375"/>
      <c r="MPW271" s="375"/>
      <c r="MPX271" s="375"/>
      <c r="MPY271" s="375"/>
      <c r="MPZ271" s="375"/>
      <c r="MQA271" s="375"/>
      <c r="MQB271" s="375"/>
      <c r="MQC271" s="375"/>
      <c r="MQD271" s="375"/>
      <c r="MQE271" s="375"/>
      <c r="MQF271" s="375"/>
      <c r="MQG271" s="375"/>
      <c r="MQH271" s="375"/>
      <c r="MQI271" s="375"/>
      <c r="MQJ271" s="375"/>
      <c r="MQK271" s="375"/>
      <c r="MQL271" s="375"/>
      <c r="MQM271" s="375"/>
      <c r="MQN271" s="375"/>
      <c r="MQO271" s="375"/>
      <c r="MQP271" s="375"/>
      <c r="MQQ271" s="375"/>
      <c r="MQR271" s="375"/>
      <c r="MQS271" s="376"/>
      <c r="MQT271" s="376"/>
      <c r="MQU271" s="376"/>
      <c r="MQV271" s="376"/>
      <c r="MQW271" s="376"/>
      <c r="MQX271" s="376"/>
      <c r="MQY271" s="376"/>
      <c r="MQZ271" s="376"/>
      <c r="MRA271" s="376"/>
      <c r="MRB271" s="376"/>
      <c r="MRC271" s="376"/>
      <c r="MRD271" s="376"/>
      <c r="MRE271" s="376"/>
      <c r="MRF271" s="376"/>
      <c r="MRG271" s="376"/>
      <c r="MRH271" s="376"/>
      <c r="MRI271" s="376"/>
      <c r="MRJ271" s="376"/>
      <c r="MRK271" s="376"/>
      <c r="MRL271" s="376"/>
      <c r="MRM271" s="376"/>
      <c r="MRN271" s="376"/>
      <c r="MRO271" s="376"/>
      <c r="MRP271" s="376"/>
      <c r="MRQ271" s="377"/>
      <c r="MRR271" s="377"/>
      <c r="MRS271" s="377"/>
      <c r="MRT271" s="377"/>
      <c r="MRU271" s="377"/>
      <c r="MRV271" s="376"/>
      <c r="MRW271" s="376"/>
      <c r="MRX271" s="377"/>
      <c r="MRY271" s="377"/>
      <c r="MRZ271" s="376"/>
      <c r="MSA271" s="376"/>
      <c r="MSB271" s="377"/>
      <c r="MSC271" s="377"/>
      <c r="MSD271" s="376"/>
      <c r="MSE271" s="376"/>
      <c r="MSF271" s="376"/>
      <c r="MSG271" s="376"/>
      <c r="MSH271" s="376"/>
      <c r="MSI271" s="376"/>
      <c r="MSJ271" s="376"/>
      <c r="MSK271" s="377"/>
      <c r="MSL271" s="377"/>
      <c r="MSM271" s="376"/>
      <c r="MSN271" s="376"/>
      <c r="MSO271" s="377"/>
      <c r="MSP271" s="377"/>
      <c r="MSQ271" s="376"/>
      <c r="MSR271" s="376"/>
      <c r="MSS271" s="376"/>
      <c r="MST271" s="376"/>
      <c r="MSU271" s="376"/>
      <c r="MSV271" s="370"/>
      <c r="MSW271" s="396"/>
      <c r="MSX271" s="376"/>
      <c r="MSY271" s="376"/>
      <c r="MSZ271" s="376"/>
      <c r="MTA271" s="376"/>
      <c r="MTB271" s="376"/>
      <c r="MTC271" s="376"/>
      <c r="MTD271" s="376"/>
      <c r="MTE271" s="375"/>
      <c r="MTF271" s="375"/>
      <c r="MTG271" s="375"/>
      <c r="MTH271" s="375"/>
      <c r="MTI271" s="375"/>
      <c r="MTJ271" s="375"/>
      <c r="MTK271" s="375"/>
      <c r="MTL271" s="375"/>
      <c r="MTM271" s="375"/>
      <c r="MTN271" s="375"/>
      <c r="MTO271" s="375"/>
      <c r="MTP271" s="375"/>
      <c r="MTQ271" s="375"/>
      <c r="MTR271" s="375"/>
      <c r="MTS271" s="375"/>
      <c r="MTT271" s="375"/>
      <c r="MTU271" s="375"/>
      <c r="MTV271" s="375"/>
      <c r="MTW271" s="375"/>
      <c r="MTX271" s="375"/>
      <c r="MTY271" s="375"/>
      <c r="MTZ271" s="375"/>
      <c r="MUA271" s="375"/>
      <c r="MUB271" s="375"/>
      <c r="MUC271" s="375"/>
      <c r="MUD271" s="375"/>
      <c r="MUE271" s="375"/>
      <c r="MUF271" s="375"/>
      <c r="MUG271" s="375"/>
      <c r="MUH271" s="375"/>
      <c r="MUI271" s="375"/>
      <c r="MUJ271" s="375"/>
      <c r="MUK271" s="375"/>
      <c r="MUL271" s="375"/>
      <c r="MUM271" s="375"/>
      <c r="MUN271" s="375"/>
      <c r="MUO271" s="375"/>
      <c r="MUP271" s="375"/>
      <c r="MUQ271" s="375"/>
      <c r="MUR271" s="375"/>
      <c r="MUS271" s="375"/>
      <c r="MUT271" s="375"/>
      <c r="MUU271" s="375"/>
      <c r="MUV271" s="375"/>
      <c r="MUW271" s="376"/>
      <c r="MUX271" s="376"/>
      <c r="MUY271" s="376"/>
      <c r="MUZ271" s="376"/>
      <c r="MVA271" s="376"/>
      <c r="MVB271" s="376"/>
      <c r="MVC271" s="376"/>
      <c r="MVD271" s="376"/>
      <c r="MVE271" s="376"/>
      <c r="MVF271" s="376"/>
      <c r="MVG271" s="376"/>
      <c r="MVH271" s="376"/>
      <c r="MVI271" s="376"/>
      <c r="MVJ271" s="376"/>
      <c r="MVK271" s="376"/>
      <c r="MVL271" s="376"/>
      <c r="MVM271" s="376"/>
      <c r="MVN271" s="376"/>
      <c r="MVO271" s="376"/>
      <c r="MVP271" s="376"/>
      <c r="MVQ271" s="376"/>
      <c r="MVR271" s="376"/>
      <c r="MVS271" s="376"/>
      <c r="MVT271" s="376"/>
      <c r="MVU271" s="377"/>
      <c r="MVV271" s="377"/>
      <c r="MVW271" s="377"/>
      <c r="MVX271" s="377"/>
      <c r="MVY271" s="377"/>
      <c r="MVZ271" s="376"/>
      <c r="MWA271" s="376"/>
      <c r="MWB271" s="377"/>
      <c r="MWC271" s="377"/>
      <c r="MWD271" s="376"/>
      <c r="MWE271" s="376"/>
      <c r="MWF271" s="377"/>
      <c r="MWG271" s="377"/>
      <c r="MWH271" s="376"/>
      <c r="MWI271" s="376"/>
      <c r="MWJ271" s="376"/>
      <c r="MWK271" s="376"/>
      <c r="MWL271" s="376"/>
      <c r="MWM271" s="376"/>
      <c r="MWN271" s="376"/>
      <c r="MWO271" s="377"/>
      <c r="MWP271" s="377"/>
      <c r="MWQ271" s="376"/>
      <c r="MWR271" s="376"/>
      <c r="MWS271" s="377"/>
      <c r="MWT271" s="377"/>
      <c r="MWU271" s="376"/>
      <c r="MWV271" s="376"/>
      <c r="MWW271" s="376"/>
      <c r="MWX271" s="376"/>
      <c r="MWY271" s="376"/>
      <c r="MWZ271" s="370"/>
      <c r="MXA271" s="396"/>
      <c r="MXB271" s="376"/>
      <c r="MXC271" s="376"/>
      <c r="MXD271" s="376"/>
      <c r="MXE271" s="376"/>
      <c r="MXF271" s="376"/>
      <c r="MXG271" s="376"/>
      <c r="MXH271" s="376"/>
      <c r="MXI271" s="375"/>
      <c r="MXJ271" s="375"/>
      <c r="MXK271" s="375"/>
      <c r="MXL271" s="375"/>
      <c r="MXM271" s="375"/>
      <c r="MXN271" s="375"/>
      <c r="MXO271" s="375"/>
      <c r="MXP271" s="375"/>
      <c r="MXQ271" s="375"/>
      <c r="MXR271" s="375"/>
      <c r="MXS271" s="375"/>
      <c r="MXT271" s="375"/>
      <c r="MXU271" s="375"/>
      <c r="MXV271" s="375"/>
      <c r="MXW271" s="375"/>
      <c r="MXX271" s="375"/>
      <c r="MXY271" s="375"/>
      <c r="MXZ271" s="375"/>
      <c r="MYA271" s="375"/>
      <c r="MYB271" s="375"/>
      <c r="MYC271" s="375"/>
      <c r="MYD271" s="375"/>
      <c r="MYE271" s="375"/>
      <c r="MYF271" s="375"/>
      <c r="MYG271" s="375"/>
      <c r="MYH271" s="375"/>
      <c r="MYI271" s="375"/>
      <c r="MYJ271" s="375"/>
      <c r="MYK271" s="375"/>
      <c r="MYL271" s="375"/>
      <c r="MYM271" s="375"/>
      <c r="MYN271" s="375"/>
      <c r="MYO271" s="375"/>
      <c r="MYP271" s="375"/>
      <c r="MYQ271" s="375"/>
      <c r="MYR271" s="375"/>
      <c r="MYS271" s="375"/>
      <c r="MYT271" s="375"/>
      <c r="MYU271" s="375"/>
      <c r="MYV271" s="375"/>
      <c r="MYW271" s="375"/>
      <c r="MYX271" s="375"/>
      <c r="MYY271" s="375"/>
      <c r="MYZ271" s="375"/>
      <c r="MZA271" s="376"/>
      <c r="MZB271" s="376"/>
      <c r="MZC271" s="376"/>
      <c r="MZD271" s="376"/>
      <c r="MZE271" s="376"/>
      <c r="MZF271" s="376"/>
      <c r="MZG271" s="376"/>
      <c r="MZH271" s="376"/>
      <c r="MZI271" s="376"/>
      <c r="MZJ271" s="376"/>
      <c r="MZK271" s="376"/>
      <c r="MZL271" s="376"/>
      <c r="MZM271" s="376"/>
      <c r="MZN271" s="376"/>
      <c r="MZO271" s="376"/>
      <c r="MZP271" s="376"/>
      <c r="MZQ271" s="376"/>
      <c r="MZR271" s="376"/>
      <c r="MZS271" s="376"/>
      <c r="MZT271" s="376"/>
      <c r="MZU271" s="376"/>
      <c r="MZV271" s="376"/>
      <c r="MZW271" s="376"/>
      <c r="MZX271" s="376"/>
      <c r="MZY271" s="377"/>
      <c r="MZZ271" s="377"/>
      <c r="NAA271" s="377"/>
      <c r="NAB271" s="377"/>
      <c r="NAC271" s="377"/>
      <c r="NAD271" s="376"/>
      <c r="NAE271" s="376"/>
      <c r="NAF271" s="377"/>
      <c r="NAG271" s="377"/>
      <c r="NAH271" s="376"/>
      <c r="NAI271" s="376"/>
      <c r="NAJ271" s="377"/>
      <c r="NAK271" s="377"/>
      <c r="NAL271" s="376"/>
      <c r="NAM271" s="376"/>
      <c r="NAN271" s="376"/>
      <c r="NAO271" s="376"/>
      <c r="NAP271" s="376"/>
      <c r="NAQ271" s="376"/>
      <c r="NAR271" s="376"/>
      <c r="NAS271" s="377"/>
      <c r="NAT271" s="377"/>
      <c r="NAU271" s="376"/>
      <c r="NAV271" s="376"/>
      <c r="NAW271" s="377"/>
      <c r="NAX271" s="377"/>
      <c r="NAY271" s="376"/>
      <c r="NAZ271" s="376"/>
      <c r="NBA271" s="376"/>
      <c r="NBB271" s="376"/>
      <c r="NBC271" s="376"/>
      <c r="NBD271" s="370"/>
      <c r="NBE271" s="396"/>
      <c r="NBF271" s="376"/>
      <c r="NBG271" s="376"/>
      <c r="NBH271" s="376"/>
      <c r="NBI271" s="376"/>
      <c r="NBJ271" s="376"/>
      <c r="NBK271" s="376"/>
      <c r="NBL271" s="376"/>
      <c r="NBM271" s="375"/>
      <c r="NBN271" s="375"/>
      <c r="NBO271" s="375"/>
      <c r="NBP271" s="375"/>
      <c r="NBQ271" s="375"/>
      <c r="NBR271" s="375"/>
      <c r="NBS271" s="375"/>
      <c r="NBT271" s="375"/>
      <c r="NBU271" s="375"/>
      <c r="NBV271" s="375"/>
      <c r="NBW271" s="375"/>
      <c r="NBX271" s="375"/>
      <c r="NBY271" s="375"/>
      <c r="NBZ271" s="375"/>
      <c r="NCA271" s="375"/>
      <c r="NCB271" s="375"/>
      <c r="NCC271" s="375"/>
      <c r="NCD271" s="375"/>
      <c r="NCE271" s="375"/>
      <c r="NCF271" s="375"/>
      <c r="NCG271" s="375"/>
      <c r="NCH271" s="375"/>
      <c r="NCI271" s="375"/>
      <c r="NCJ271" s="375"/>
      <c r="NCK271" s="375"/>
      <c r="NCL271" s="375"/>
      <c r="NCM271" s="375"/>
      <c r="NCN271" s="375"/>
      <c r="NCO271" s="375"/>
      <c r="NCP271" s="375"/>
      <c r="NCQ271" s="375"/>
      <c r="NCR271" s="375"/>
      <c r="NCS271" s="375"/>
      <c r="NCT271" s="375"/>
      <c r="NCU271" s="375"/>
      <c r="NCV271" s="375"/>
      <c r="NCW271" s="375"/>
      <c r="NCX271" s="375"/>
      <c r="NCY271" s="375"/>
      <c r="NCZ271" s="375"/>
      <c r="NDA271" s="375"/>
      <c r="NDB271" s="375"/>
      <c r="NDC271" s="375"/>
      <c r="NDD271" s="375"/>
      <c r="NDE271" s="376"/>
      <c r="NDF271" s="376"/>
      <c r="NDG271" s="376"/>
      <c r="NDH271" s="376"/>
      <c r="NDI271" s="376"/>
      <c r="NDJ271" s="376"/>
      <c r="NDK271" s="376"/>
      <c r="NDL271" s="376"/>
      <c r="NDM271" s="376"/>
      <c r="NDN271" s="376"/>
      <c r="NDO271" s="376"/>
      <c r="NDP271" s="376"/>
      <c r="NDQ271" s="376"/>
      <c r="NDR271" s="376"/>
      <c r="NDS271" s="376"/>
      <c r="NDT271" s="376"/>
      <c r="NDU271" s="376"/>
      <c r="NDV271" s="376"/>
      <c r="NDW271" s="376"/>
      <c r="NDX271" s="376"/>
      <c r="NDY271" s="376"/>
      <c r="NDZ271" s="376"/>
      <c r="NEA271" s="376"/>
      <c r="NEB271" s="376"/>
      <c r="NEC271" s="377"/>
      <c r="NED271" s="377"/>
      <c r="NEE271" s="377"/>
      <c r="NEF271" s="377"/>
      <c r="NEG271" s="377"/>
      <c r="NEH271" s="376"/>
      <c r="NEI271" s="376"/>
      <c r="NEJ271" s="377"/>
      <c r="NEK271" s="377"/>
      <c r="NEL271" s="376"/>
      <c r="NEM271" s="376"/>
      <c r="NEN271" s="377"/>
      <c r="NEO271" s="377"/>
      <c r="NEP271" s="376"/>
      <c r="NEQ271" s="376"/>
      <c r="NER271" s="376"/>
      <c r="NES271" s="376"/>
      <c r="NET271" s="376"/>
      <c r="NEU271" s="376"/>
      <c r="NEV271" s="376"/>
      <c r="NEW271" s="377"/>
      <c r="NEX271" s="377"/>
      <c r="NEY271" s="376"/>
      <c r="NEZ271" s="376"/>
      <c r="NFA271" s="377"/>
      <c r="NFB271" s="377"/>
      <c r="NFC271" s="376"/>
      <c r="NFD271" s="376"/>
      <c r="NFE271" s="376"/>
      <c r="NFF271" s="376"/>
      <c r="NFG271" s="376"/>
      <c r="NFH271" s="370"/>
      <c r="NFI271" s="396"/>
      <c r="NFJ271" s="376"/>
      <c r="NFK271" s="376"/>
      <c r="NFL271" s="376"/>
      <c r="NFM271" s="376"/>
      <c r="NFN271" s="376"/>
      <c r="NFO271" s="376"/>
      <c r="NFP271" s="376"/>
      <c r="NFQ271" s="375"/>
      <c r="NFR271" s="375"/>
      <c r="NFS271" s="375"/>
      <c r="NFT271" s="375"/>
      <c r="NFU271" s="375"/>
      <c r="NFV271" s="375"/>
      <c r="NFW271" s="375"/>
      <c r="NFX271" s="375"/>
      <c r="NFY271" s="375"/>
      <c r="NFZ271" s="375"/>
      <c r="NGA271" s="375"/>
      <c r="NGB271" s="375"/>
      <c r="NGC271" s="375"/>
      <c r="NGD271" s="375"/>
      <c r="NGE271" s="375"/>
      <c r="NGF271" s="375"/>
      <c r="NGG271" s="375"/>
      <c r="NGH271" s="375"/>
      <c r="NGI271" s="375"/>
      <c r="NGJ271" s="375"/>
      <c r="NGK271" s="375"/>
      <c r="NGL271" s="375"/>
      <c r="NGM271" s="375"/>
      <c r="NGN271" s="375"/>
      <c r="NGO271" s="375"/>
      <c r="NGP271" s="375"/>
      <c r="NGQ271" s="375"/>
      <c r="NGR271" s="375"/>
      <c r="NGS271" s="375"/>
      <c r="NGT271" s="375"/>
      <c r="NGU271" s="375"/>
      <c r="NGV271" s="375"/>
      <c r="NGW271" s="375"/>
      <c r="NGX271" s="375"/>
      <c r="NGY271" s="375"/>
      <c r="NGZ271" s="375"/>
      <c r="NHA271" s="375"/>
      <c r="NHB271" s="375"/>
      <c r="NHC271" s="375"/>
      <c r="NHD271" s="375"/>
      <c r="NHE271" s="375"/>
      <c r="NHF271" s="375"/>
      <c r="NHG271" s="375"/>
      <c r="NHH271" s="375"/>
      <c r="NHI271" s="376"/>
      <c r="NHJ271" s="376"/>
      <c r="NHK271" s="376"/>
      <c r="NHL271" s="376"/>
      <c r="NHM271" s="376"/>
      <c r="NHN271" s="376"/>
      <c r="NHO271" s="376"/>
      <c r="NHP271" s="376"/>
      <c r="NHQ271" s="376"/>
      <c r="NHR271" s="376"/>
      <c r="NHS271" s="376"/>
      <c r="NHT271" s="376"/>
      <c r="NHU271" s="376"/>
      <c r="NHV271" s="376"/>
      <c r="NHW271" s="376"/>
      <c r="NHX271" s="376"/>
      <c r="NHY271" s="376"/>
      <c r="NHZ271" s="376"/>
      <c r="NIA271" s="376"/>
      <c r="NIB271" s="376"/>
      <c r="NIC271" s="376"/>
      <c r="NID271" s="376"/>
      <c r="NIE271" s="376"/>
      <c r="NIF271" s="376"/>
      <c r="NIG271" s="377"/>
      <c r="NIH271" s="377"/>
      <c r="NII271" s="377"/>
      <c r="NIJ271" s="377"/>
      <c r="NIK271" s="377"/>
      <c r="NIL271" s="376"/>
      <c r="NIM271" s="376"/>
      <c r="NIN271" s="377"/>
      <c r="NIO271" s="377"/>
      <c r="NIP271" s="376"/>
      <c r="NIQ271" s="376"/>
      <c r="NIR271" s="377"/>
      <c r="NIS271" s="377"/>
      <c r="NIT271" s="376"/>
      <c r="NIU271" s="376"/>
      <c r="NIV271" s="376"/>
      <c r="NIW271" s="376"/>
      <c r="NIX271" s="376"/>
      <c r="NIY271" s="376"/>
      <c r="NIZ271" s="376"/>
      <c r="NJA271" s="377"/>
      <c r="NJB271" s="377"/>
      <c r="NJC271" s="376"/>
      <c r="NJD271" s="376"/>
      <c r="NJE271" s="377"/>
      <c r="NJF271" s="377"/>
      <c r="NJG271" s="376"/>
      <c r="NJH271" s="376"/>
      <c r="NJI271" s="376"/>
      <c r="NJJ271" s="376"/>
      <c r="NJK271" s="376"/>
      <c r="NJL271" s="370"/>
      <c r="NJM271" s="396"/>
      <c r="NJN271" s="376"/>
      <c r="NJO271" s="376"/>
      <c r="NJP271" s="376"/>
      <c r="NJQ271" s="376"/>
      <c r="NJR271" s="376"/>
      <c r="NJS271" s="376"/>
      <c r="NJT271" s="376"/>
      <c r="NJU271" s="375"/>
      <c r="NJV271" s="375"/>
      <c r="NJW271" s="375"/>
      <c r="NJX271" s="375"/>
      <c r="NJY271" s="375"/>
      <c r="NJZ271" s="375"/>
      <c r="NKA271" s="375"/>
      <c r="NKB271" s="375"/>
      <c r="NKC271" s="375"/>
      <c r="NKD271" s="375"/>
      <c r="NKE271" s="375"/>
      <c r="NKF271" s="375"/>
      <c r="NKG271" s="375"/>
      <c r="NKH271" s="375"/>
      <c r="NKI271" s="375"/>
      <c r="NKJ271" s="375"/>
      <c r="NKK271" s="375"/>
      <c r="NKL271" s="375"/>
      <c r="NKM271" s="375"/>
      <c r="NKN271" s="375"/>
      <c r="NKO271" s="375"/>
      <c r="NKP271" s="375"/>
      <c r="NKQ271" s="375"/>
      <c r="NKR271" s="375"/>
      <c r="NKS271" s="375"/>
      <c r="NKT271" s="375"/>
      <c r="NKU271" s="375"/>
      <c r="NKV271" s="375"/>
      <c r="NKW271" s="375"/>
      <c r="NKX271" s="375"/>
      <c r="NKY271" s="375"/>
      <c r="NKZ271" s="375"/>
      <c r="NLA271" s="375"/>
      <c r="NLB271" s="375"/>
      <c r="NLC271" s="375"/>
      <c r="NLD271" s="375"/>
      <c r="NLE271" s="375"/>
      <c r="NLF271" s="375"/>
      <c r="NLG271" s="375"/>
      <c r="NLH271" s="375"/>
      <c r="NLI271" s="375"/>
      <c r="NLJ271" s="375"/>
      <c r="NLK271" s="375"/>
      <c r="NLL271" s="375"/>
      <c r="NLM271" s="376"/>
      <c r="NLN271" s="376"/>
      <c r="NLO271" s="376"/>
      <c r="NLP271" s="376"/>
      <c r="NLQ271" s="376"/>
      <c r="NLR271" s="376"/>
      <c r="NLS271" s="376"/>
      <c r="NLT271" s="376"/>
      <c r="NLU271" s="376"/>
      <c r="NLV271" s="376"/>
      <c r="NLW271" s="376"/>
      <c r="NLX271" s="376"/>
      <c r="NLY271" s="376"/>
      <c r="NLZ271" s="376"/>
      <c r="NMA271" s="376"/>
      <c r="NMB271" s="376"/>
      <c r="NMC271" s="376"/>
      <c r="NMD271" s="376"/>
      <c r="NME271" s="376"/>
      <c r="NMF271" s="376"/>
      <c r="NMG271" s="376"/>
      <c r="NMH271" s="376"/>
      <c r="NMI271" s="376"/>
      <c r="NMJ271" s="376"/>
      <c r="NMK271" s="377"/>
      <c r="NML271" s="377"/>
      <c r="NMM271" s="377"/>
      <c r="NMN271" s="377"/>
      <c r="NMO271" s="377"/>
      <c r="NMP271" s="376"/>
      <c r="NMQ271" s="376"/>
      <c r="NMR271" s="377"/>
      <c r="NMS271" s="377"/>
      <c r="NMT271" s="376"/>
      <c r="NMU271" s="376"/>
      <c r="NMV271" s="377"/>
      <c r="NMW271" s="377"/>
      <c r="NMX271" s="376"/>
      <c r="NMY271" s="376"/>
      <c r="NMZ271" s="376"/>
      <c r="NNA271" s="376"/>
      <c r="NNB271" s="376"/>
      <c r="NNC271" s="376"/>
      <c r="NND271" s="376"/>
      <c r="NNE271" s="377"/>
      <c r="NNF271" s="377"/>
      <c r="NNG271" s="376"/>
      <c r="NNH271" s="376"/>
      <c r="NNI271" s="377"/>
      <c r="NNJ271" s="377"/>
      <c r="NNK271" s="376"/>
      <c r="NNL271" s="376"/>
      <c r="NNM271" s="376"/>
      <c r="NNN271" s="376"/>
      <c r="NNO271" s="376"/>
      <c r="NNP271" s="370"/>
      <c r="NNQ271" s="396"/>
      <c r="NNR271" s="376"/>
      <c r="NNS271" s="376"/>
      <c r="NNT271" s="376"/>
      <c r="NNU271" s="376"/>
      <c r="NNV271" s="376"/>
      <c r="NNW271" s="376"/>
      <c r="NNX271" s="376"/>
      <c r="NNY271" s="375"/>
      <c r="NNZ271" s="375"/>
      <c r="NOA271" s="375"/>
      <c r="NOB271" s="375"/>
      <c r="NOC271" s="375"/>
      <c r="NOD271" s="375"/>
      <c r="NOE271" s="375"/>
      <c r="NOF271" s="375"/>
      <c r="NOG271" s="375"/>
      <c r="NOH271" s="375"/>
      <c r="NOI271" s="375"/>
      <c r="NOJ271" s="375"/>
      <c r="NOK271" s="375"/>
      <c r="NOL271" s="375"/>
      <c r="NOM271" s="375"/>
      <c r="NON271" s="375"/>
      <c r="NOO271" s="375"/>
      <c r="NOP271" s="375"/>
      <c r="NOQ271" s="375"/>
      <c r="NOR271" s="375"/>
      <c r="NOS271" s="375"/>
      <c r="NOT271" s="375"/>
      <c r="NOU271" s="375"/>
      <c r="NOV271" s="375"/>
      <c r="NOW271" s="375"/>
      <c r="NOX271" s="375"/>
      <c r="NOY271" s="375"/>
      <c r="NOZ271" s="375"/>
      <c r="NPA271" s="375"/>
      <c r="NPB271" s="375"/>
      <c r="NPC271" s="375"/>
      <c r="NPD271" s="375"/>
      <c r="NPE271" s="375"/>
      <c r="NPF271" s="375"/>
      <c r="NPG271" s="375"/>
      <c r="NPH271" s="375"/>
      <c r="NPI271" s="375"/>
      <c r="NPJ271" s="375"/>
      <c r="NPK271" s="375"/>
      <c r="NPL271" s="375"/>
      <c r="NPM271" s="375"/>
      <c r="NPN271" s="375"/>
      <c r="NPO271" s="375"/>
      <c r="NPP271" s="375"/>
      <c r="NPQ271" s="376"/>
      <c r="NPR271" s="376"/>
      <c r="NPS271" s="376"/>
      <c r="NPT271" s="376"/>
      <c r="NPU271" s="376"/>
      <c r="NPV271" s="376"/>
      <c r="NPW271" s="376"/>
      <c r="NPX271" s="376"/>
      <c r="NPY271" s="376"/>
      <c r="NPZ271" s="376"/>
      <c r="NQA271" s="376"/>
      <c r="NQB271" s="376"/>
      <c r="NQC271" s="376"/>
      <c r="NQD271" s="376"/>
      <c r="NQE271" s="376"/>
      <c r="NQF271" s="376"/>
      <c r="NQG271" s="376"/>
      <c r="NQH271" s="376"/>
      <c r="NQI271" s="376"/>
      <c r="NQJ271" s="376"/>
      <c r="NQK271" s="376"/>
      <c r="NQL271" s="376"/>
      <c r="NQM271" s="376"/>
      <c r="NQN271" s="376"/>
      <c r="NQO271" s="377"/>
      <c r="NQP271" s="377"/>
      <c r="NQQ271" s="377"/>
      <c r="NQR271" s="377"/>
      <c r="NQS271" s="377"/>
      <c r="NQT271" s="376"/>
      <c r="NQU271" s="376"/>
      <c r="NQV271" s="377"/>
      <c r="NQW271" s="377"/>
      <c r="NQX271" s="376"/>
      <c r="NQY271" s="376"/>
      <c r="NQZ271" s="377"/>
      <c r="NRA271" s="377"/>
      <c r="NRB271" s="376"/>
      <c r="NRC271" s="376"/>
      <c r="NRD271" s="376"/>
      <c r="NRE271" s="376"/>
      <c r="NRF271" s="376"/>
      <c r="NRG271" s="376"/>
      <c r="NRH271" s="376"/>
      <c r="NRI271" s="377"/>
      <c r="NRJ271" s="377"/>
      <c r="NRK271" s="376"/>
      <c r="NRL271" s="376"/>
      <c r="NRM271" s="377"/>
      <c r="NRN271" s="377"/>
      <c r="NRO271" s="376"/>
      <c r="NRP271" s="376"/>
      <c r="NRQ271" s="376"/>
      <c r="NRR271" s="376"/>
      <c r="NRS271" s="376"/>
      <c r="NRT271" s="370"/>
      <c r="NRU271" s="396"/>
      <c r="NRV271" s="376"/>
      <c r="NRW271" s="376"/>
      <c r="NRX271" s="376"/>
      <c r="NRY271" s="376"/>
      <c r="NRZ271" s="376"/>
      <c r="NSA271" s="376"/>
      <c r="NSB271" s="376"/>
      <c r="NSC271" s="375"/>
      <c r="NSD271" s="375"/>
      <c r="NSE271" s="375"/>
      <c r="NSF271" s="375"/>
      <c r="NSG271" s="375"/>
      <c r="NSH271" s="375"/>
      <c r="NSI271" s="375"/>
      <c r="NSJ271" s="375"/>
      <c r="NSK271" s="375"/>
      <c r="NSL271" s="375"/>
      <c r="NSM271" s="375"/>
      <c r="NSN271" s="375"/>
      <c r="NSO271" s="375"/>
      <c r="NSP271" s="375"/>
      <c r="NSQ271" s="375"/>
      <c r="NSR271" s="375"/>
      <c r="NSS271" s="375"/>
      <c r="NST271" s="375"/>
      <c r="NSU271" s="375"/>
      <c r="NSV271" s="375"/>
      <c r="NSW271" s="375"/>
      <c r="NSX271" s="375"/>
      <c r="NSY271" s="375"/>
      <c r="NSZ271" s="375"/>
      <c r="NTA271" s="375"/>
      <c r="NTB271" s="375"/>
      <c r="NTC271" s="375"/>
      <c r="NTD271" s="375"/>
      <c r="NTE271" s="375"/>
      <c r="NTF271" s="375"/>
      <c r="NTG271" s="375"/>
      <c r="NTH271" s="375"/>
      <c r="NTI271" s="375"/>
      <c r="NTJ271" s="375"/>
      <c r="NTK271" s="375"/>
      <c r="NTL271" s="375"/>
      <c r="NTM271" s="375"/>
      <c r="NTN271" s="375"/>
      <c r="NTO271" s="375"/>
      <c r="NTP271" s="375"/>
      <c r="NTQ271" s="375"/>
      <c r="NTR271" s="375"/>
      <c r="NTS271" s="375"/>
      <c r="NTT271" s="375"/>
      <c r="NTU271" s="376"/>
      <c r="NTV271" s="376"/>
      <c r="NTW271" s="376"/>
      <c r="NTX271" s="376"/>
      <c r="NTY271" s="376"/>
      <c r="NTZ271" s="376"/>
      <c r="NUA271" s="376"/>
      <c r="NUB271" s="376"/>
      <c r="NUC271" s="376"/>
      <c r="NUD271" s="376"/>
      <c r="NUE271" s="376"/>
      <c r="NUF271" s="376"/>
      <c r="NUG271" s="376"/>
      <c r="NUH271" s="376"/>
      <c r="NUI271" s="376"/>
      <c r="NUJ271" s="376"/>
      <c r="NUK271" s="376"/>
      <c r="NUL271" s="376"/>
      <c r="NUM271" s="376"/>
      <c r="NUN271" s="376"/>
      <c r="NUO271" s="376"/>
      <c r="NUP271" s="376"/>
      <c r="NUQ271" s="376"/>
      <c r="NUR271" s="376"/>
      <c r="NUS271" s="377"/>
      <c r="NUT271" s="377"/>
      <c r="NUU271" s="377"/>
      <c r="NUV271" s="377"/>
      <c r="NUW271" s="377"/>
      <c r="NUX271" s="376"/>
      <c r="NUY271" s="376"/>
      <c r="NUZ271" s="377"/>
      <c r="NVA271" s="377"/>
      <c r="NVB271" s="376"/>
      <c r="NVC271" s="376"/>
      <c r="NVD271" s="377"/>
      <c r="NVE271" s="377"/>
      <c r="NVF271" s="376"/>
      <c r="NVG271" s="376"/>
      <c r="NVH271" s="376"/>
      <c r="NVI271" s="376"/>
      <c r="NVJ271" s="376"/>
      <c r="NVK271" s="376"/>
      <c r="NVL271" s="376"/>
      <c r="NVM271" s="377"/>
      <c r="NVN271" s="377"/>
      <c r="NVO271" s="376"/>
      <c r="NVP271" s="376"/>
      <c r="NVQ271" s="377"/>
      <c r="NVR271" s="377"/>
      <c r="NVS271" s="376"/>
      <c r="NVT271" s="376"/>
      <c r="NVU271" s="376"/>
      <c r="NVV271" s="376"/>
      <c r="NVW271" s="376"/>
      <c r="NVX271" s="370"/>
      <c r="NVY271" s="396"/>
      <c r="NVZ271" s="376"/>
      <c r="NWA271" s="376"/>
      <c r="NWB271" s="376"/>
      <c r="NWC271" s="376"/>
      <c r="NWD271" s="376"/>
      <c r="NWE271" s="376"/>
      <c r="NWF271" s="376"/>
      <c r="NWG271" s="375"/>
      <c r="NWH271" s="375"/>
      <c r="NWI271" s="375"/>
      <c r="NWJ271" s="375"/>
      <c r="NWK271" s="375"/>
      <c r="NWL271" s="375"/>
      <c r="NWM271" s="375"/>
      <c r="NWN271" s="375"/>
      <c r="NWO271" s="375"/>
      <c r="NWP271" s="375"/>
      <c r="NWQ271" s="375"/>
      <c r="NWR271" s="375"/>
      <c r="NWS271" s="375"/>
      <c r="NWT271" s="375"/>
      <c r="NWU271" s="375"/>
      <c r="NWV271" s="375"/>
      <c r="NWW271" s="375"/>
      <c r="NWX271" s="375"/>
      <c r="NWY271" s="375"/>
      <c r="NWZ271" s="375"/>
      <c r="NXA271" s="375"/>
      <c r="NXB271" s="375"/>
      <c r="NXC271" s="375"/>
      <c r="NXD271" s="375"/>
      <c r="NXE271" s="375"/>
      <c r="NXF271" s="375"/>
      <c r="NXG271" s="375"/>
      <c r="NXH271" s="375"/>
      <c r="NXI271" s="375"/>
      <c r="NXJ271" s="375"/>
      <c r="NXK271" s="375"/>
      <c r="NXL271" s="375"/>
      <c r="NXM271" s="375"/>
      <c r="NXN271" s="375"/>
      <c r="NXO271" s="375"/>
      <c r="NXP271" s="375"/>
      <c r="NXQ271" s="375"/>
      <c r="NXR271" s="375"/>
      <c r="NXS271" s="375"/>
      <c r="NXT271" s="375"/>
      <c r="NXU271" s="375"/>
      <c r="NXV271" s="375"/>
      <c r="NXW271" s="375"/>
      <c r="NXX271" s="375"/>
      <c r="NXY271" s="376"/>
      <c r="NXZ271" s="376"/>
      <c r="NYA271" s="376"/>
      <c r="NYB271" s="376"/>
      <c r="NYC271" s="376"/>
      <c r="NYD271" s="376"/>
      <c r="NYE271" s="376"/>
      <c r="NYF271" s="376"/>
      <c r="NYG271" s="376"/>
      <c r="NYH271" s="376"/>
      <c r="NYI271" s="376"/>
      <c r="NYJ271" s="376"/>
      <c r="NYK271" s="376"/>
      <c r="NYL271" s="376"/>
      <c r="NYM271" s="376"/>
      <c r="NYN271" s="376"/>
      <c r="NYO271" s="376"/>
      <c r="NYP271" s="376"/>
      <c r="NYQ271" s="376"/>
      <c r="NYR271" s="376"/>
      <c r="NYS271" s="376"/>
      <c r="NYT271" s="376"/>
      <c r="NYU271" s="376"/>
      <c r="NYV271" s="376"/>
      <c r="NYW271" s="377"/>
      <c r="NYX271" s="377"/>
      <c r="NYY271" s="377"/>
      <c r="NYZ271" s="377"/>
      <c r="NZA271" s="377"/>
      <c r="NZB271" s="376"/>
      <c r="NZC271" s="376"/>
      <c r="NZD271" s="377"/>
      <c r="NZE271" s="377"/>
      <c r="NZF271" s="376"/>
      <c r="NZG271" s="376"/>
      <c r="NZH271" s="377"/>
      <c r="NZI271" s="377"/>
      <c r="NZJ271" s="376"/>
      <c r="NZK271" s="376"/>
      <c r="NZL271" s="376"/>
      <c r="NZM271" s="376"/>
      <c r="NZN271" s="376"/>
      <c r="NZO271" s="376"/>
      <c r="NZP271" s="376"/>
      <c r="NZQ271" s="377"/>
      <c r="NZR271" s="377"/>
      <c r="NZS271" s="376"/>
      <c r="NZT271" s="376"/>
      <c r="NZU271" s="377"/>
      <c r="NZV271" s="377"/>
      <c r="NZW271" s="376"/>
      <c r="NZX271" s="376"/>
      <c r="NZY271" s="376"/>
      <c r="NZZ271" s="376"/>
      <c r="OAA271" s="376"/>
      <c r="OAB271" s="370"/>
      <c r="OAC271" s="396"/>
      <c r="OAD271" s="376"/>
      <c r="OAE271" s="376"/>
      <c r="OAF271" s="376"/>
      <c r="OAG271" s="376"/>
      <c r="OAH271" s="376"/>
      <c r="OAI271" s="376"/>
      <c r="OAJ271" s="376"/>
      <c r="OAK271" s="375"/>
      <c r="OAL271" s="375"/>
      <c r="OAM271" s="375"/>
      <c r="OAN271" s="375"/>
      <c r="OAO271" s="375"/>
      <c r="OAP271" s="375"/>
      <c r="OAQ271" s="375"/>
      <c r="OAR271" s="375"/>
      <c r="OAS271" s="375"/>
      <c r="OAT271" s="375"/>
      <c r="OAU271" s="375"/>
      <c r="OAV271" s="375"/>
      <c r="OAW271" s="375"/>
      <c r="OAX271" s="375"/>
      <c r="OAY271" s="375"/>
      <c r="OAZ271" s="375"/>
      <c r="OBA271" s="375"/>
      <c r="OBB271" s="375"/>
      <c r="OBC271" s="375"/>
      <c r="OBD271" s="375"/>
      <c r="OBE271" s="375"/>
      <c r="OBF271" s="375"/>
      <c r="OBG271" s="375"/>
      <c r="OBH271" s="375"/>
      <c r="OBI271" s="375"/>
      <c r="OBJ271" s="375"/>
      <c r="OBK271" s="375"/>
      <c r="OBL271" s="375"/>
      <c r="OBM271" s="375"/>
      <c r="OBN271" s="375"/>
      <c r="OBO271" s="375"/>
      <c r="OBP271" s="375"/>
      <c r="OBQ271" s="375"/>
      <c r="OBR271" s="375"/>
      <c r="OBS271" s="375"/>
      <c r="OBT271" s="375"/>
      <c r="OBU271" s="375"/>
      <c r="OBV271" s="375"/>
      <c r="OBW271" s="375"/>
      <c r="OBX271" s="375"/>
      <c r="OBY271" s="375"/>
      <c r="OBZ271" s="375"/>
      <c r="OCA271" s="375"/>
      <c r="OCB271" s="375"/>
      <c r="OCC271" s="376"/>
      <c r="OCD271" s="376"/>
      <c r="OCE271" s="376"/>
      <c r="OCF271" s="376"/>
      <c r="OCG271" s="376"/>
      <c r="OCH271" s="376"/>
      <c r="OCI271" s="376"/>
      <c r="OCJ271" s="376"/>
      <c r="OCK271" s="376"/>
      <c r="OCL271" s="376"/>
      <c r="OCM271" s="376"/>
      <c r="OCN271" s="376"/>
      <c r="OCO271" s="376"/>
      <c r="OCP271" s="376"/>
      <c r="OCQ271" s="376"/>
      <c r="OCR271" s="376"/>
      <c r="OCS271" s="376"/>
      <c r="OCT271" s="376"/>
      <c r="OCU271" s="376"/>
      <c r="OCV271" s="376"/>
      <c r="OCW271" s="376"/>
      <c r="OCX271" s="376"/>
      <c r="OCY271" s="376"/>
      <c r="OCZ271" s="376"/>
      <c r="ODA271" s="377"/>
      <c r="ODB271" s="377"/>
      <c r="ODC271" s="377"/>
      <c r="ODD271" s="377"/>
      <c r="ODE271" s="377"/>
      <c r="ODF271" s="376"/>
      <c r="ODG271" s="376"/>
      <c r="ODH271" s="377"/>
      <c r="ODI271" s="377"/>
      <c r="ODJ271" s="376"/>
      <c r="ODK271" s="376"/>
      <c r="ODL271" s="377"/>
      <c r="ODM271" s="377"/>
      <c r="ODN271" s="376"/>
      <c r="ODO271" s="376"/>
      <c r="ODP271" s="376"/>
      <c r="ODQ271" s="376"/>
      <c r="ODR271" s="376"/>
      <c r="ODS271" s="376"/>
      <c r="ODT271" s="376"/>
      <c r="ODU271" s="377"/>
      <c r="ODV271" s="377"/>
      <c r="ODW271" s="376"/>
      <c r="ODX271" s="376"/>
      <c r="ODY271" s="377"/>
      <c r="ODZ271" s="377"/>
      <c r="OEA271" s="376"/>
      <c r="OEB271" s="376"/>
      <c r="OEC271" s="376"/>
      <c r="OED271" s="376"/>
      <c r="OEE271" s="376"/>
      <c r="OEF271" s="370"/>
      <c r="OEG271" s="396"/>
      <c r="OEH271" s="376"/>
      <c r="OEI271" s="376"/>
      <c r="OEJ271" s="376"/>
      <c r="OEK271" s="376"/>
      <c r="OEL271" s="376"/>
      <c r="OEM271" s="376"/>
      <c r="OEN271" s="376"/>
      <c r="OEO271" s="375"/>
      <c r="OEP271" s="375"/>
      <c r="OEQ271" s="375"/>
      <c r="OER271" s="375"/>
      <c r="OES271" s="375"/>
      <c r="OET271" s="375"/>
      <c r="OEU271" s="375"/>
      <c r="OEV271" s="375"/>
      <c r="OEW271" s="375"/>
      <c r="OEX271" s="375"/>
      <c r="OEY271" s="375"/>
      <c r="OEZ271" s="375"/>
      <c r="OFA271" s="375"/>
      <c r="OFB271" s="375"/>
      <c r="OFC271" s="375"/>
      <c r="OFD271" s="375"/>
      <c r="OFE271" s="375"/>
      <c r="OFF271" s="375"/>
      <c r="OFG271" s="375"/>
      <c r="OFH271" s="375"/>
      <c r="OFI271" s="375"/>
      <c r="OFJ271" s="375"/>
      <c r="OFK271" s="375"/>
      <c r="OFL271" s="375"/>
      <c r="OFM271" s="375"/>
      <c r="OFN271" s="375"/>
      <c r="OFO271" s="375"/>
      <c r="OFP271" s="375"/>
      <c r="OFQ271" s="375"/>
      <c r="OFR271" s="375"/>
      <c r="OFS271" s="375"/>
      <c r="OFT271" s="375"/>
      <c r="OFU271" s="375"/>
      <c r="OFV271" s="375"/>
      <c r="OFW271" s="375"/>
      <c r="OFX271" s="375"/>
      <c r="OFY271" s="375"/>
      <c r="OFZ271" s="375"/>
      <c r="OGA271" s="375"/>
      <c r="OGB271" s="375"/>
      <c r="OGC271" s="375"/>
      <c r="OGD271" s="375"/>
      <c r="OGE271" s="375"/>
      <c r="OGF271" s="375"/>
      <c r="OGG271" s="376"/>
      <c r="OGH271" s="376"/>
      <c r="OGI271" s="376"/>
      <c r="OGJ271" s="376"/>
      <c r="OGK271" s="376"/>
      <c r="OGL271" s="376"/>
      <c r="OGM271" s="376"/>
      <c r="OGN271" s="376"/>
      <c r="OGO271" s="376"/>
      <c r="OGP271" s="376"/>
      <c r="OGQ271" s="376"/>
      <c r="OGR271" s="376"/>
      <c r="OGS271" s="376"/>
      <c r="OGT271" s="376"/>
      <c r="OGU271" s="376"/>
      <c r="OGV271" s="376"/>
      <c r="OGW271" s="376"/>
      <c r="OGX271" s="376"/>
      <c r="OGY271" s="376"/>
      <c r="OGZ271" s="376"/>
      <c r="OHA271" s="376"/>
      <c r="OHB271" s="376"/>
      <c r="OHC271" s="376"/>
      <c r="OHD271" s="376"/>
      <c r="OHE271" s="377"/>
      <c r="OHF271" s="377"/>
      <c r="OHG271" s="377"/>
      <c r="OHH271" s="377"/>
      <c r="OHI271" s="377"/>
      <c r="OHJ271" s="376"/>
      <c r="OHK271" s="376"/>
      <c r="OHL271" s="377"/>
      <c r="OHM271" s="377"/>
      <c r="OHN271" s="376"/>
      <c r="OHO271" s="376"/>
      <c r="OHP271" s="377"/>
      <c r="OHQ271" s="377"/>
      <c r="OHR271" s="376"/>
      <c r="OHS271" s="376"/>
      <c r="OHT271" s="376"/>
      <c r="OHU271" s="376"/>
      <c r="OHV271" s="376"/>
      <c r="OHW271" s="376"/>
      <c r="OHX271" s="376"/>
      <c r="OHY271" s="377"/>
      <c r="OHZ271" s="377"/>
      <c r="OIA271" s="376"/>
      <c r="OIB271" s="376"/>
      <c r="OIC271" s="377"/>
      <c r="OID271" s="377"/>
      <c r="OIE271" s="376"/>
      <c r="OIF271" s="376"/>
      <c r="OIG271" s="376"/>
      <c r="OIH271" s="376"/>
      <c r="OII271" s="376"/>
      <c r="OIJ271" s="370"/>
      <c r="OIK271" s="396"/>
      <c r="OIL271" s="376"/>
      <c r="OIM271" s="376"/>
      <c r="OIN271" s="376"/>
      <c r="OIO271" s="376"/>
      <c r="OIP271" s="376"/>
      <c r="OIQ271" s="376"/>
      <c r="OIR271" s="376"/>
      <c r="OIS271" s="375"/>
      <c r="OIT271" s="375"/>
      <c r="OIU271" s="375"/>
      <c r="OIV271" s="375"/>
      <c r="OIW271" s="375"/>
      <c r="OIX271" s="375"/>
      <c r="OIY271" s="375"/>
      <c r="OIZ271" s="375"/>
      <c r="OJA271" s="375"/>
      <c r="OJB271" s="375"/>
      <c r="OJC271" s="375"/>
      <c r="OJD271" s="375"/>
      <c r="OJE271" s="375"/>
      <c r="OJF271" s="375"/>
      <c r="OJG271" s="375"/>
      <c r="OJH271" s="375"/>
      <c r="OJI271" s="375"/>
      <c r="OJJ271" s="375"/>
      <c r="OJK271" s="375"/>
      <c r="OJL271" s="375"/>
      <c r="OJM271" s="375"/>
      <c r="OJN271" s="375"/>
      <c r="OJO271" s="375"/>
      <c r="OJP271" s="375"/>
      <c r="OJQ271" s="375"/>
      <c r="OJR271" s="375"/>
      <c r="OJS271" s="375"/>
      <c r="OJT271" s="375"/>
      <c r="OJU271" s="375"/>
      <c r="OJV271" s="375"/>
      <c r="OJW271" s="375"/>
      <c r="OJX271" s="375"/>
      <c r="OJY271" s="375"/>
      <c r="OJZ271" s="375"/>
      <c r="OKA271" s="375"/>
      <c r="OKB271" s="375"/>
      <c r="OKC271" s="375"/>
      <c r="OKD271" s="375"/>
      <c r="OKE271" s="375"/>
      <c r="OKF271" s="375"/>
      <c r="OKG271" s="375"/>
      <c r="OKH271" s="375"/>
      <c r="OKI271" s="375"/>
      <c r="OKJ271" s="375"/>
      <c r="OKK271" s="376"/>
      <c r="OKL271" s="376"/>
      <c r="OKM271" s="376"/>
      <c r="OKN271" s="376"/>
      <c r="OKO271" s="376"/>
      <c r="OKP271" s="376"/>
      <c r="OKQ271" s="376"/>
      <c r="OKR271" s="376"/>
      <c r="OKS271" s="376"/>
      <c r="OKT271" s="376"/>
      <c r="OKU271" s="376"/>
      <c r="OKV271" s="376"/>
      <c r="OKW271" s="376"/>
      <c r="OKX271" s="376"/>
      <c r="OKY271" s="376"/>
      <c r="OKZ271" s="376"/>
      <c r="OLA271" s="376"/>
      <c r="OLB271" s="376"/>
      <c r="OLC271" s="376"/>
      <c r="OLD271" s="376"/>
      <c r="OLE271" s="376"/>
      <c r="OLF271" s="376"/>
      <c r="OLG271" s="376"/>
      <c r="OLH271" s="376"/>
      <c r="OLI271" s="377"/>
      <c r="OLJ271" s="377"/>
      <c r="OLK271" s="377"/>
      <c r="OLL271" s="377"/>
      <c r="OLM271" s="377"/>
      <c r="OLN271" s="376"/>
      <c r="OLO271" s="376"/>
      <c r="OLP271" s="377"/>
      <c r="OLQ271" s="377"/>
      <c r="OLR271" s="376"/>
      <c r="OLS271" s="376"/>
      <c r="OLT271" s="377"/>
      <c r="OLU271" s="377"/>
      <c r="OLV271" s="376"/>
      <c r="OLW271" s="376"/>
      <c r="OLX271" s="376"/>
      <c r="OLY271" s="376"/>
      <c r="OLZ271" s="376"/>
      <c r="OMA271" s="376"/>
      <c r="OMB271" s="376"/>
      <c r="OMC271" s="377"/>
      <c r="OMD271" s="377"/>
      <c r="OME271" s="376"/>
      <c r="OMF271" s="376"/>
      <c r="OMG271" s="377"/>
      <c r="OMH271" s="377"/>
      <c r="OMI271" s="376"/>
      <c r="OMJ271" s="376"/>
      <c r="OMK271" s="376"/>
      <c r="OML271" s="376"/>
      <c r="OMM271" s="376"/>
      <c r="OMN271" s="370"/>
      <c r="OMO271" s="396"/>
      <c r="OMP271" s="376"/>
      <c r="OMQ271" s="376"/>
      <c r="OMR271" s="376"/>
      <c r="OMS271" s="376"/>
      <c r="OMT271" s="376"/>
      <c r="OMU271" s="376"/>
      <c r="OMV271" s="376"/>
      <c r="OMW271" s="375"/>
      <c r="OMX271" s="375"/>
      <c r="OMY271" s="375"/>
      <c r="OMZ271" s="375"/>
      <c r="ONA271" s="375"/>
      <c r="ONB271" s="375"/>
      <c r="ONC271" s="375"/>
      <c r="OND271" s="375"/>
      <c r="ONE271" s="375"/>
      <c r="ONF271" s="375"/>
      <c r="ONG271" s="375"/>
      <c r="ONH271" s="375"/>
      <c r="ONI271" s="375"/>
      <c r="ONJ271" s="375"/>
      <c r="ONK271" s="375"/>
      <c r="ONL271" s="375"/>
      <c r="ONM271" s="375"/>
      <c r="ONN271" s="375"/>
      <c r="ONO271" s="375"/>
      <c r="ONP271" s="375"/>
      <c r="ONQ271" s="375"/>
      <c r="ONR271" s="375"/>
      <c r="ONS271" s="375"/>
      <c r="ONT271" s="375"/>
      <c r="ONU271" s="375"/>
      <c r="ONV271" s="375"/>
      <c r="ONW271" s="375"/>
      <c r="ONX271" s="375"/>
      <c r="ONY271" s="375"/>
      <c r="ONZ271" s="375"/>
      <c r="OOA271" s="375"/>
      <c r="OOB271" s="375"/>
      <c r="OOC271" s="375"/>
      <c r="OOD271" s="375"/>
      <c r="OOE271" s="375"/>
      <c r="OOF271" s="375"/>
      <c r="OOG271" s="375"/>
      <c r="OOH271" s="375"/>
      <c r="OOI271" s="375"/>
      <c r="OOJ271" s="375"/>
      <c r="OOK271" s="375"/>
      <c r="OOL271" s="375"/>
      <c r="OOM271" s="375"/>
      <c r="OON271" s="375"/>
      <c r="OOO271" s="376"/>
      <c r="OOP271" s="376"/>
      <c r="OOQ271" s="376"/>
      <c r="OOR271" s="376"/>
      <c r="OOS271" s="376"/>
      <c r="OOT271" s="376"/>
      <c r="OOU271" s="376"/>
      <c r="OOV271" s="376"/>
      <c r="OOW271" s="376"/>
      <c r="OOX271" s="376"/>
      <c r="OOY271" s="376"/>
      <c r="OOZ271" s="376"/>
      <c r="OPA271" s="376"/>
      <c r="OPB271" s="376"/>
      <c r="OPC271" s="376"/>
      <c r="OPD271" s="376"/>
      <c r="OPE271" s="376"/>
      <c r="OPF271" s="376"/>
      <c r="OPG271" s="376"/>
      <c r="OPH271" s="376"/>
      <c r="OPI271" s="376"/>
      <c r="OPJ271" s="376"/>
      <c r="OPK271" s="376"/>
      <c r="OPL271" s="376"/>
      <c r="OPM271" s="377"/>
      <c r="OPN271" s="377"/>
      <c r="OPO271" s="377"/>
      <c r="OPP271" s="377"/>
      <c r="OPQ271" s="377"/>
      <c r="OPR271" s="376"/>
      <c r="OPS271" s="376"/>
      <c r="OPT271" s="377"/>
      <c r="OPU271" s="377"/>
      <c r="OPV271" s="376"/>
      <c r="OPW271" s="376"/>
      <c r="OPX271" s="377"/>
      <c r="OPY271" s="377"/>
      <c r="OPZ271" s="376"/>
      <c r="OQA271" s="376"/>
      <c r="OQB271" s="376"/>
      <c r="OQC271" s="376"/>
      <c r="OQD271" s="376"/>
      <c r="OQE271" s="376"/>
      <c r="OQF271" s="376"/>
      <c r="OQG271" s="377"/>
      <c r="OQH271" s="377"/>
      <c r="OQI271" s="376"/>
      <c r="OQJ271" s="376"/>
      <c r="OQK271" s="377"/>
      <c r="OQL271" s="377"/>
      <c r="OQM271" s="376"/>
      <c r="OQN271" s="376"/>
      <c r="OQO271" s="376"/>
      <c r="OQP271" s="376"/>
      <c r="OQQ271" s="376"/>
      <c r="OQR271" s="370"/>
      <c r="OQS271" s="396"/>
      <c r="OQT271" s="376"/>
      <c r="OQU271" s="376"/>
      <c r="OQV271" s="376"/>
      <c r="OQW271" s="376"/>
      <c r="OQX271" s="376"/>
      <c r="OQY271" s="376"/>
      <c r="OQZ271" s="376"/>
      <c r="ORA271" s="375"/>
      <c r="ORB271" s="375"/>
      <c r="ORC271" s="375"/>
      <c r="ORD271" s="375"/>
      <c r="ORE271" s="375"/>
      <c r="ORF271" s="375"/>
      <c r="ORG271" s="375"/>
      <c r="ORH271" s="375"/>
      <c r="ORI271" s="375"/>
      <c r="ORJ271" s="375"/>
      <c r="ORK271" s="375"/>
      <c r="ORL271" s="375"/>
      <c r="ORM271" s="375"/>
      <c r="ORN271" s="375"/>
      <c r="ORO271" s="375"/>
      <c r="ORP271" s="375"/>
      <c r="ORQ271" s="375"/>
      <c r="ORR271" s="375"/>
      <c r="ORS271" s="375"/>
      <c r="ORT271" s="375"/>
      <c r="ORU271" s="375"/>
      <c r="ORV271" s="375"/>
      <c r="ORW271" s="375"/>
      <c r="ORX271" s="375"/>
      <c r="ORY271" s="375"/>
      <c r="ORZ271" s="375"/>
      <c r="OSA271" s="375"/>
      <c r="OSB271" s="375"/>
      <c r="OSC271" s="375"/>
      <c r="OSD271" s="375"/>
      <c r="OSE271" s="375"/>
      <c r="OSF271" s="375"/>
      <c r="OSG271" s="375"/>
      <c r="OSH271" s="375"/>
      <c r="OSI271" s="375"/>
      <c r="OSJ271" s="375"/>
      <c r="OSK271" s="375"/>
      <c r="OSL271" s="375"/>
      <c r="OSM271" s="375"/>
      <c r="OSN271" s="375"/>
      <c r="OSO271" s="375"/>
      <c r="OSP271" s="375"/>
      <c r="OSQ271" s="375"/>
      <c r="OSR271" s="375"/>
      <c r="OSS271" s="376"/>
      <c r="OST271" s="376"/>
      <c r="OSU271" s="376"/>
      <c r="OSV271" s="376"/>
      <c r="OSW271" s="376"/>
      <c r="OSX271" s="376"/>
      <c r="OSY271" s="376"/>
      <c r="OSZ271" s="376"/>
      <c r="OTA271" s="376"/>
      <c r="OTB271" s="376"/>
      <c r="OTC271" s="376"/>
      <c r="OTD271" s="376"/>
      <c r="OTE271" s="376"/>
      <c r="OTF271" s="376"/>
      <c r="OTG271" s="376"/>
      <c r="OTH271" s="376"/>
      <c r="OTI271" s="376"/>
      <c r="OTJ271" s="376"/>
      <c r="OTK271" s="376"/>
      <c r="OTL271" s="376"/>
      <c r="OTM271" s="376"/>
      <c r="OTN271" s="376"/>
      <c r="OTO271" s="376"/>
      <c r="OTP271" s="376"/>
      <c r="OTQ271" s="377"/>
      <c r="OTR271" s="377"/>
      <c r="OTS271" s="377"/>
      <c r="OTT271" s="377"/>
      <c r="OTU271" s="377"/>
      <c r="OTV271" s="376"/>
      <c r="OTW271" s="376"/>
      <c r="OTX271" s="377"/>
      <c r="OTY271" s="377"/>
      <c r="OTZ271" s="376"/>
      <c r="OUA271" s="376"/>
      <c r="OUB271" s="377"/>
      <c r="OUC271" s="377"/>
      <c r="OUD271" s="376"/>
      <c r="OUE271" s="376"/>
      <c r="OUF271" s="376"/>
      <c r="OUG271" s="376"/>
      <c r="OUH271" s="376"/>
      <c r="OUI271" s="376"/>
      <c r="OUJ271" s="376"/>
      <c r="OUK271" s="377"/>
      <c r="OUL271" s="377"/>
      <c r="OUM271" s="376"/>
      <c r="OUN271" s="376"/>
      <c r="OUO271" s="377"/>
      <c r="OUP271" s="377"/>
      <c r="OUQ271" s="376"/>
      <c r="OUR271" s="376"/>
      <c r="OUS271" s="376"/>
      <c r="OUT271" s="376"/>
      <c r="OUU271" s="376"/>
      <c r="OUV271" s="370"/>
      <c r="OUW271" s="396"/>
      <c r="OUX271" s="376"/>
      <c r="OUY271" s="376"/>
      <c r="OUZ271" s="376"/>
      <c r="OVA271" s="376"/>
      <c r="OVB271" s="376"/>
      <c r="OVC271" s="376"/>
      <c r="OVD271" s="376"/>
      <c r="OVE271" s="375"/>
      <c r="OVF271" s="375"/>
      <c r="OVG271" s="375"/>
      <c r="OVH271" s="375"/>
      <c r="OVI271" s="375"/>
      <c r="OVJ271" s="375"/>
      <c r="OVK271" s="375"/>
      <c r="OVL271" s="375"/>
      <c r="OVM271" s="375"/>
      <c r="OVN271" s="375"/>
      <c r="OVO271" s="375"/>
      <c r="OVP271" s="375"/>
      <c r="OVQ271" s="375"/>
      <c r="OVR271" s="375"/>
      <c r="OVS271" s="375"/>
      <c r="OVT271" s="375"/>
      <c r="OVU271" s="375"/>
      <c r="OVV271" s="375"/>
      <c r="OVW271" s="375"/>
      <c r="OVX271" s="375"/>
      <c r="OVY271" s="375"/>
      <c r="OVZ271" s="375"/>
      <c r="OWA271" s="375"/>
      <c r="OWB271" s="375"/>
      <c r="OWC271" s="375"/>
      <c r="OWD271" s="375"/>
      <c r="OWE271" s="375"/>
      <c r="OWF271" s="375"/>
      <c r="OWG271" s="375"/>
      <c r="OWH271" s="375"/>
      <c r="OWI271" s="375"/>
      <c r="OWJ271" s="375"/>
      <c r="OWK271" s="375"/>
      <c r="OWL271" s="375"/>
      <c r="OWM271" s="375"/>
      <c r="OWN271" s="375"/>
      <c r="OWO271" s="375"/>
      <c r="OWP271" s="375"/>
      <c r="OWQ271" s="375"/>
      <c r="OWR271" s="375"/>
      <c r="OWS271" s="375"/>
      <c r="OWT271" s="375"/>
      <c r="OWU271" s="375"/>
      <c r="OWV271" s="375"/>
      <c r="OWW271" s="376"/>
      <c r="OWX271" s="376"/>
      <c r="OWY271" s="376"/>
      <c r="OWZ271" s="376"/>
      <c r="OXA271" s="376"/>
      <c r="OXB271" s="376"/>
      <c r="OXC271" s="376"/>
      <c r="OXD271" s="376"/>
      <c r="OXE271" s="376"/>
      <c r="OXF271" s="376"/>
      <c r="OXG271" s="376"/>
      <c r="OXH271" s="376"/>
      <c r="OXI271" s="376"/>
      <c r="OXJ271" s="376"/>
      <c r="OXK271" s="376"/>
      <c r="OXL271" s="376"/>
      <c r="OXM271" s="376"/>
      <c r="OXN271" s="376"/>
      <c r="OXO271" s="376"/>
      <c r="OXP271" s="376"/>
      <c r="OXQ271" s="376"/>
      <c r="OXR271" s="376"/>
      <c r="OXS271" s="376"/>
      <c r="OXT271" s="376"/>
      <c r="OXU271" s="377"/>
      <c r="OXV271" s="377"/>
      <c r="OXW271" s="377"/>
      <c r="OXX271" s="377"/>
      <c r="OXY271" s="377"/>
      <c r="OXZ271" s="376"/>
      <c r="OYA271" s="376"/>
      <c r="OYB271" s="377"/>
      <c r="OYC271" s="377"/>
      <c r="OYD271" s="376"/>
      <c r="OYE271" s="376"/>
      <c r="OYF271" s="377"/>
      <c r="OYG271" s="377"/>
      <c r="OYH271" s="376"/>
      <c r="OYI271" s="376"/>
      <c r="OYJ271" s="376"/>
      <c r="OYK271" s="376"/>
      <c r="OYL271" s="376"/>
      <c r="OYM271" s="376"/>
      <c r="OYN271" s="376"/>
      <c r="OYO271" s="377"/>
      <c r="OYP271" s="377"/>
      <c r="OYQ271" s="376"/>
      <c r="OYR271" s="376"/>
      <c r="OYS271" s="377"/>
      <c r="OYT271" s="377"/>
      <c r="OYU271" s="376"/>
      <c r="OYV271" s="376"/>
      <c r="OYW271" s="376"/>
      <c r="OYX271" s="376"/>
      <c r="OYY271" s="376"/>
      <c r="OYZ271" s="370"/>
      <c r="OZA271" s="396"/>
      <c r="OZB271" s="376"/>
      <c r="OZC271" s="376"/>
      <c r="OZD271" s="376"/>
      <c r="OZE271" s="376"/>
      <c r="OZF271" s="376"/>
      <c r="OZG271" s="376"/>
      <c r="OZH271" s="376"/>
      <c r="OZI271" s="375"/>
      <c r="OZJ271" s="375"/>
      <c r="OZK271" s="375"/>
      <c r="OZL271" s="375"/>
      <c r="OZM271" s="375"/>
      <c r="OZN271" s="375"/>
      <c r="OZO271" s="375"/>
      <c r="OZP271" s="375"/>
      <c r="OZQ271" s="375"/>
      <c r="OZR271" s="375"/>
      <c r="OZS271" s="375"/>
      <c r="OZT271" s="375"/>
      <c r="OZU271" s="375"/>
      <c r="OZV271" s="375"/>
      <c r="OZW271" s="375"/>
      <c r="OZX271" s="375"/>
      <c r="OZY271" s="375"/>
      <c r="OZZ271" s="375"/>
      <c r="PAA271" s="375"/>
      <c r="PAB271" s="375"/>
      <c r="PAC271" s="375"/>
      <c r="PAD271" s="375"/>
      <c r="PAE271" s="375"/>
      <c r="PAF271" s="375"/>
      <c r="PAG271" s="375"/>
      <c r="PAH271" s="375"/>
      <c r="PAI271" s="375"/>
      <c r="PAJ271" s="375"/>
      <c r="PAK271" s="375"/>
      <c r="PAL271" s="375"/>
      <c r="PAM271" s="375"/>
      <c r="PAN271" s="375"/>
      <c r="PAO271" s="375"/>
      <c r="PAP271" s="375"/>
      <c r="PAQ271" s="375"/>
      <c r="PAR271" s="375"/>
      <c r="PAS271" s="375"/>
      <c r="PAT271" s="375"/>
      <c r="PAU271" s="375"/>
      <c r="PAV271" s="375"/>
      <c r="PAW271" s="375"/>
      <c r="PAX271" s="375"/>
      <c r="PAY271" s="375"/>
      <c r="PAZ271" s="375"/>
      <c r="PBA271" s="376"/>
      <c r="PBB271" s="376"/>
      <c r="PBC271" s="376"/>
      <c r="PBD271" s="376"/>
      <c r="PBE271" s="376"/>
      <c r="PBF271" s="376"/>
      <c r="PBG271" s="376"/>
      <c r="PBH271" s="376"/>
      <c r="PBI271" s="376"/>
      <c r="PBJ271" s="376"/>
      <c r="PBK271" s="376"/>
      <c r="PBL271" s="376"/>
      <c r="PBM271" s="376"/>
      <c r="PBN271" s="376"/>
      <c r="PBO271" s="376"/>
      <c r="PBP271" s="376"/>
      <c r="PBQ271" s="376"/>
      <c r="PBR271" s="376"/>
      <c r="PBS271" s="376"/>
      <c r="PBT271" s="376"/>
      <c r="PBU271" s="376"/>
      <c r="PBV271" s="376"/>
      <c r="PBW271" s="376"/>
      <c r="PBX271" s="376"/>
      <c r="PBY271" s="377"/>
      <c r="PBZ271" s="377"/>
      <c r="PCA271" s="377"/>
      <c r="PCB271" s="377"/>
      <c r="PCC271" s="377"/>
      <c r="PCD271" s="376"/>
      <c r="PCE271" s="376"/>
      <c r="PCF271" s="377"/>
      <c r="PCG271" s="377"/>
      <c r="PCH271" s="376"/>
      <c r="PCI271" s="376"/>
      <c r="PCJ271" s="377"/>
      <c r="PCK271" s="377"/>
      <c r="PCL271" s="376"/>
      <c r="PCM271" s="376"/>
      <c r="PCN271" s="376"/>
      <c r="PCO271" s="376"/>
      <c r="PCP271" s="376"/>
      <c r="PCQ271" s="376"/>
      <c r="PCR271" s="376"/>
      <c r="PCS271" s="377"/>
      <c r="PCT271" s="377"/>
      <c r="PCU271" s="376"/>
      <c r="PCV271" s="376"/>
      <c r="PCW271" s="377"/>
      <c r="PCX271" s="377"/>
      <c r="PCY271" s="376"/>
      <c r="PCZ271" s="376"/>
      <c r="PDA271" s="376"/>
      <c r="PDB271" s="376"/>
      <c r="PDC271" s="376"/>
      <c r="PDD271" s="370"/>
      <c r="PDE271" s="396"/>
      <c r="PDF271" s="376"/>
      <c r="PDG271" s="376"/>
      <c r="PDH271" s="376"/>
      <c r="PDI271" s="376"/>
      <c r="PDJ271" s="376"/>
      <c r="PDK271" s="376"/>
      <c r="PDL271" s="376"/>
      <c r="PDM271" s="375"/>
      <c r="PDN271" s="375"/>
      <c r="PDO271" s="375"/>
      <c r="PDP271" s="375"/>
      <c r="PDQ271" s="375"/>
      <c r="PDR271" s="375"/>
      <c r="PDS271" s="375"/>
      <c r="PDT271" s="375"/>
      <c r="PDU271" s="375"/>
      <c r="PDV271" s="375"/>
      <c r="PDW271" s="375"/>
      <c r="PDX271" s="375"/>
      <c r="PDY271" s="375"/>
      <c r="PDZ271" s="375"/>
      <c r="PEA271" s="375"/>
      <c r="PEB271" s="375"/>
      <c r="PEC271" s="375"/>
      <c r="PED271" s="375"/>
      <c r="PEE271" s="375"/>
      <c r="PEF271" s="375"/>
      <c r="PEG271" s="375"/>
      <c r="PEH271" s="375"/>
      <c r="PEI271" s="375"/>
      <c r="PEJ271" s="375"/>
      <c r="PEK271" s="375"/>
      <c r="PEL271" s="375"/>
      <c r="PEM271" s="375"/>
      <c r="PEN271" s="375"/>
      <c r="PEO271" s="375"/>
      <c r="PEP271" s="375"/>
      <c r="PEQ271" s="375"/>
      <c r="PER271" s="375"/>
      <c r="PES271" s="375"/>
      <c r="PET271" s="375"/>
      <c r="PEU271" s="375"/>
      <c r="PEV271" s="375"/>
      <c r="PEW271" s="375"/>
      <c r="PEX271" s="375"/>
      <c r="PEY271" s="375"/>
      <c r="PEZ271" s="375"/>
      <c r="PFA271" s="375"/>
      <c r="PFB271" s="375"/>
      <c r="PFC271" s="375"/>
      <c r="PFD271" s="375"/>
      <c r="PFE271" s="376"/>
      <c r="PFF271" s="376"/>
      <c r="PFG271" s="376"/>
      <c r="PFH271" s="376"/>
      <c r="PFI271" s="376"/>
      <c r="PFJ271" s="376"/>
      <c r="PFK271" s="376"/>
      <c r="PFL271" s="376"/>
      <c r="PFM271" s="376"/>
      <c r="PFN271" s="376"/>
      <c r="PFO271" s="376"/>
      <c r="PFP271" s="376"/>
      <c r="PFQ271" s="376"/>
      <c r="PFR271" s="376"/>
      <c r="PFS271" s="376"/>
      <c r="PFT271" s="376"/>
      <c r="PFU271" s="376"/>
      <c r="PFV271" s="376"/>
      <c r="PFW271" s="376"/>
      <c r="PFX271" s="376"/>
      <c r="PFY271" s="376"/>
      <c r="PFZ271" s="376"/>
      <c r="PGA271" s="376"/>
      <c r="PGB271" s="376"/>
      <c r="PGC271" s="377"/>
      <c r="PGD271" s="377"/>
      <c r="PGE271" s="377"/>
      <c r="PGF271" s="377"/>
      <c r="PGG271" s="377"/>
      <c r="PGH271" s="376"/>
      <c r="PGI271" s="376"/>
      <c r="PGJ271" s="377"/>
      <c r="PGK271" s="377"/>
      <c r="PGL271" s="376"/>
      <c r="PGM271" s="376"/>
      <c r="PGN271" s="377"/>
      <c r="PGO271" s="377"/>
      <c r="PGP271" s="376"/>
      <c r="PGQ271" s="376"/>
      <c r="PGR271" s="376"/>
      <c r="PGS271" s="376"/>
      <c r="PGT271" s="376"/>
      <c r="PGU271" s="376"/>
      <c r="PGV271" s="376"/>
      <c r="PGW271" s="377"/>
      <c r="PGX271" s="377"/>
      <c r="PGY271" s="376"/>
      <c r="PGZ271" s="376"/>
      <c r="PHA271" s="377"/>
      <c r="PHB271" s="377"/>
      <c r="PHC271" s="376"/>
      <c r="PHD271" s="376"/>
      <c r="PHE271" s="376"/>
      <c r="PHF271" s="376"/>
      <c r="PHG271" s="376"/>
      <c r="PHH271" s="370"/>
      <c r="PHI271" s="396"/>
      <c r="PHJ271" s="376"/>
      <c r="PHK271" s="376"/>
      <c r="PHL271" s="376"/>
      <c r="PHM271" s="376"/>
      <c r="PHN271" s="376"/>
      <c r="PHO271" s="376"/>
      <c r="PHP271" s="376"/>
      <c r="PHQ271" s="375"/>
      <c r="PHR271" s="375"/>
      <c r="PHS271" s="375"/>
      <c r="PHT271" s="375"/>
      <c r="PHU271" s="375"/>
      <c r="PHV271" s="375"/>
      <c r="PHW271" s="375"/>
      <c r="PHX271" s="375"/>
      <c r="PHY271" s="375"/>
      <c r="PHZ271" s="375"/>
      <c r="PIA271" s="375"/>
      <c r="PIB271" s="375"/>
      <c r="PIC271" s="375"/>
      <c r="PID271" s="375"/>
      <c r="PIE271" s="375"/>
      <c r="PIF271" s="375"/>
      <c r="PIG271" s="375"/>
      <c r="PIH271" s="375"/>
      <c r="PII271" s="375"/>
      <c r="PIJ271" s="375"/>
      <c r="PIK271" s="375"/>
      <c r="PIL271" s="375"/>
      <c r="PIM271" s="375"/>
      <c r="PIN271" s="375"/>
      <c r="PIO271" s="375"/>
      <c r="PIP271" s="375"/>
      <c r="PIQ271" s="375"/>
      <c r="PIR271" s="375"/>
      <c r="PIS271" s="375"/>
      <c r="PIT271" s="375"/>
      <c r="PIU271" s="375"/>
      <c r="PIV271" s="375"/>
      <c r="PIW271" s="375"/>
      <c r="PIX271" s="375"/>
      <c r="PIY271" s="375"/>
      <c r="PIZ271" s="375"/>
      <c r="PJA271" s="375"/>
      <c r="PJB271" s="375"/>
      <c r="PJC271" s="375"/>
      <c r="PJD271" s="375"/>
      <c r="PJE271" s="375"/>
      <c r="PJF271" s="375"/>
      <c r="PJG271" s="375"/>
      <c r="PJH271" s="375"/>
      <c r="PJI271" s="376"/>
      <c r="PJJ271" s="376"/>
      <c r="PJK271" s="376"/>
      <c r="PJL271" s="376"/>
      <c r="PJM271" s="376"/>
      <c r="PJN271" s="376"/>
      <c r="PJO271" s="376"/>
      <c r="PJP271" s="376"/>
      <c r="PJQ271" s="376"/>
      <c r="PJR271" s="376"/>
      <c r="PJS271" s="376"/>
      <c r="PJT271" s="376"/>
      <c r="PJU271" s="376"/>
      <c r="PJV271" s="376"/>
      <c r="PJW271" s="376"/>
      <c r="PJX271" s="376"/>
      <c r="PJY271" s="376"/>
      <c r="PJZ271" s="376"/>
      <c r="PKA271" s="376"/>
      <c r="PKB271" s="376"/>
      <c r="PKC271" s="376"/>
      <c r="PKD271" s="376"/>
      <c r="PKE271" s="376"/>
      <c r="PKF271" s="376"/>
      <c r="PKG271" s="377"/>
      <c r="PKH271" s="377"/>
      <c r="PKI271" s="377"/>
      <c r="PKJ271" s="377"/>
      <c r="PKK271" s="377"/>
      <c r="PKL271" s="376"/>
      <c r="PKM271" s="376"/>
      <c r="PKN271" s="377"/>
      <c r="PKO271" s="377"/>
      <c r="PKP271" s="376"/>
      <c r="PKQ271" s="376"/>
      <c r="PKR271" s="377"/>
      <c r="PKS271" s="377"/>
      <c r="PKT271" s="376"/>
      <c r="PKU271" s="376"/>
      <c r="PKV271" s="376"/>
      <c r="PKW271" s="376"/>
      <c r="PKX271" s="376"/>
      <c r="PKY271" s="376"/>
      <c r="PKZ271" s="376"/>
      <c r="PLA271" s="377"/>
      <c r="PLB271" s="377"/>
      <c r="PLC271" s="376"/>
      <c r="PLD271" s="376"/>
      <c r="PLE271" s="377"/>
      <c r="PLF271" s="377"/>
      <c r="PLG271" s="376"/>
      <c r="PLH271" s="376"/>
      <c r="PLI271" s="376"/>
      <c r="PLJ271" s="376"/>
      <c r="PLK271" s="376"/>
      <c r="PLL271" s="370"/>
      <c r="PLM271" s="396"/>
      <c r="PLN271" s="376"/>
      <c r="PLO271" s="376"/>
      <c r="PLP271" s="376"/>
      <c r="PLQ271" s="376"/>
      <c r="PLR271" s="376"/>
      <c r="PLS271" s="376"/>
      <c r="PLT271" s="376"/>
      <c r="PLU271" s="375"/>
      <c r="PLV271" s="375"/>
      <c r="PLW271" s="375"/>
      <c r="PLX271" s="375"/>
      <c r="PLY271" s="375"/>
      <c r="PLZ271" s="375"/>
      <c r="PMA271" s="375"/>
      <c r="PMB271" s="375"/>
      <c r="PMC271" s="375"/>
      <c r="PMD271" s="375"/>
      <c r="PME271" s="375"/>
      <c r="PMF271" s="375"/>
      <c r="PMG271" s="375"/>
      <c r="PMH271" s="375"/>
      <c r="PMI271" s="375"/>
      <c r="PMJ271" s="375"/>
      <c r="PMK271" s="375"/>
      <c r="PML271" s="375"/>
      <c r="PMM271" s="375"/>
      <c r="PMN271" s="375"/>
      <c r="PMO271" s="375"/>
      <c r="PMP271" s="375"/>
      <c r="PMQ271" s="375"/>
      <c r="PMR271" s="375"/>
      <c r="PMS271" s="375"/>
      <c r="PMT271" s="375"/>
      <c r="PMU271" s="375"/>
      <c r="PMV271" s="375"/>
      <c r="PMW271" s="375"/>
      <c r="PMX271" s="375"/>
      <c r="PMY271" s="375"/>
      <c r="PMZ271" s="375"/>
      <c r="PNA271" s="375"/>
      <c r="PNB271" s="375"/>
      <c r="PNC271" s="375"/>
      <c r="PND271" s="375"/>
      <c r="PNE271" s="375"/>
      <c r="PNF271" s="375"/>
      <c r="PNG271" s="375"/>
      <c r="PNH271" s="375"/>
      <c r="PNI271" s="375"/>
      <c r="PNJ271" s="375"/>
      <c r="PNK271" s="375"/>
      <c r="PNL271" s="375"/>
      <c r="PNM271" s="376"/>
      <c r="PNN271" s="376"/>
      <c r="PNO271" s="376"/>
      <c r="PNP271" s="376"/>
      <c r="PNQ271" s="376"/>
      <c r="PNR271" s="376"/>
      <c r="PNS271" s="376"/>
      <c r="PNT271" s="376"/>
      <c r="PNU271" s="376"/>
      <c r="PNV271" s="376"/>
      <c r="PNW271" s="376"/>
      <c r="PNX271" s="376"/>
      <c r="PNY271" s="376"/>
      <c r="PNZ271" s="376"/>
      <c r="POA271" s="376"/>
      <c r="POB271" s="376"/>
      <c r="POC271" s="376"/>
      <c r="POD271" s="376"/>
      <c r="POE271" s="376"/>
      <c r="POF271" s="376"/>
      <c r="POG271" s="376"/>
      <c r="POH271" s="376"/>
      <c r="POI271" s="376"/>
      <c r="POJ271" s="376"/>
      <c r="POK271" s="377"/>
      <c r="POL271" s="377"/>
      <c r="POM271" s="377"/>
      <c r="PON271" s="377"/>
      <c r="POO271" s="377"/>
      <c r="POP271" s="376"/>
      <c r="POQ271" s="376"/>
      <c r="POR271" s="377"/>
      <c r="POS271" s="377"/>
      <c r="POT271" s="376"/>
      <c r="POU271" s="376"/>
      <c r="POV271" s="377"/>
      <c r="POW271" s="377"/>
      <c r="POX271" s="376"/>
      <c r="POY271" s="376"/>
      <c r="POZ271" s="376"/>
      <c r="PPA271" s="376"/>
      <c r="PPB271" s="376"/>
      <c r="PPC271" s="376"/>
      <c r="PPD271" s="376"/>
      <c r="PPE271" s="377"/>
      <c r="PPF271" s="377"/>
      <c r="PPG271" s="376"/>
      <c r="PPH271" s="376"/>
      <c r="PPI271" s="377"/>
      <c r="PPJ271" s="377"/>
      <c r="PPK271" s="376"/>
      <c r="PPL271" s="376"/>
      <c r="PPM271" s="376"/>
      <c r="PPN271" s="376"/>
      <c r="PPO271" s="376"/>
      <c r="PPP271" s="370"/>
      <c r="PPQ271" s="396"/>
      <c r="PPR271" s="376"/>
      <c r="PPS271" s="376"/>
      <c r="PPT271" s="376"/>
      <c r="PPU271" s="376"/>
      <c r="PPV271" s="376"/>
      <c r="PPW271" s="376"/>
      <c r="PPX271" s="376"/>
      <c r="PPY271" s="375"/>
      <c r="PPZ271" s="375"/>
      <c r="PQA271" s="375"/>
      <c r="PQB271" s="375"/>
      <c r="PQC271" s="375"/>
      <c r="PQD271" s="375"/>
      <c r="PQE271" s="375"/>
      <c r="PQF271" s="375"/>
      <c r="PQG271" s="375"/>
      <c r="PQH271" s="375"/>
      <c r="PQI271" s="375"/>
      <c r="PQJ271" s="375"/>
      <c r="PQK271" s="375"/>
      <c r="PQL271" s="375"/>
      <c r="PQM271" s="375"/>
      <c r="PQN271" s="375"/>
      <c r="PQO271" s="375"/>
      <c r="PQP271" s="375"/>
      <c r="PQQ271" s="375"/>
      <c r="PQR271" s="375"/>
      <c r="PQS271" s="375"/>
      <c r="PQT271" s="375"/>
      <c r="PQU271" s="375"/>
      <c r="PQV271" s="375"/>
      <c r="PQW271" s="375"/>
      <c r="PQX271" s="375"/>
      <c r="PQY271" s="375"/>
      <c r="PQZ271" s="375"/>
      <c r="PRA271" s="375"/>
      <c r="PRB271" s="375"/>
      <c r="PRC271" s="375"/>
      <c r="PRD271" s="375"/>
      <c r="PRE271" s="375"/>
      <c r="PRF271" s="375"/>
      <c r="PRG271" s="375"/>
      <c r="PRH271" s="375"/>
      <c r="PRI271" s="375"/>
      <c r="PRJ271" s="375"/>
      <c r="PRK271" s="375"/>
      <c r="PRL271" s="375"/>
      <c r="PRM271" s="375"/>
      <c r="PRN271" s="375"/>
      <c r="PRO271" s="375"/>
      <c r="PRP271" s="375"/>
      <c r="PRQ271" s="376"/>
      <c r="PRR271" s="376"/>
      <c r="PRS271" s="376"/>
      <c r="PRT271" s="376"/>
      <c r="PRU271" s="376"/>
      <c r="PRV271" s="376"/>
      <c r="PRW271" s="376"/>
      <c r="PRX271" s="376"/>
      <c r="PRY271" s="376"/>
      <c r="PRZ271" s="376"/>
      <c r="PSA271" s="376"/>
      <c r="PSB271" s="376"/>
      <c r="PSC271" s="376"/>
      <c r="PSD271" s="376"/>
      <c r="PSE271" s="376"/>
      <c r="PSF271" s="376"/>
      <c r="PSG271" s="376"/>
      <c r="PSH271" s="376"/>
      <c r="PSI271" s="376"/>
      <c r="PSJ271" s="376"/>
      <c r="PSK271" s="376"/>
      <c r="PSL271" s="376"/>
      <c r="PSM271" s="376"/>
      <c r="PSN271" s="376"/>
      <c r="PSO271" s="377"/>
      <c r="PSP271" s="377"/>
      <c r="PSQ271" s="377"/>
      <c r="PSR271" s="377"/>
      <c r="PSS271" s="377"/>
      <c r="PST271" s="376"/>
      <c r="PSU271" s="376"/>
      <c r="PSV271" s="377"/>
      <c r="PSW271" s="377"/>
      <c r="PSX271" s="376"/>
      <c r="PSY271" s="376"/>
      <c r="PSZ271" s="377"/>
      <c r="PTA271" s="377"/>
      <c r="PTB271" s="376"/>
      <c r="PTC271" s="376"/>
      <c r="PTD271" s="376"/>
      <c r="PTE271" s="376"/>
      <c r="PTF271" s="376"/>
      <c r="PTG271" s="376"/>
      <c r="PTH271" s="376"/>
      <c r="PTI271" s="377"/>
      <c r="PTJ271" s="377"/>
      <c r="PTK271" s="376"/>
      <c r="PTL271" s="376"/>
      <c r="PTM271" s="377"/>
      <c r="PTN271" s="377"/>
      <c r="PTO271" s="376"/>
      <c r="PTP271" s="376"/>
      <c r="PTQ271" s="376"/>
      <c r="PTR271" s="376"/>
      <c r="PTS271" s="376"/>
      <c r="PTT271" s="370"/>
      <c r="PTU271" s="396"/>
      <c r="PTV271" s="376"/>
      <c r="PTW271" s="376"/>
      <c r="PTX271" s="376"/>
      <c r="PTY271" s="376"/>
      <c r="PTZ271" s="376"/>
      <c r="PUA271" s="376"/>
      <c r="PUB271" s="376"/>
      <c r="PUC271" s="375"/>
      <c r="PUD271" s="375"/>
      <c r="PUE271" s="375"/>
      <c r="PUF271" s="375"/>
      <c r="PUG271" s="375"/>
      <c r="PUH271" s="375"/>
      <c r="PUI271" s="375"/>
      <c r="PUJ271" s="375"/>
      <c r="PUK271" s="375"/>
      <c r="PUL271" s="375"/>
      <c r="PUM271" s="375"/>
      <c r="PUN271" s="375"/>
      <c r="PUO271" s="375"/>
      <c r="PUP271" s="375"/>
      <c r="PUQ271" s="375"/>
      <c r="PUR271" s="375"/>
      <c r="PUS271" s="375"/>
      <c r="PUT271" s="375"/>
      <c r="PUU271" s="375"/>
      <c r="PUV271" s="375"/>
      <c r="PUW271" s="375"/>
      <c r="PUX271" s="375"/>
      <c r="PUY271" s="375"/>
      <c r="PUZ271" s="375"/>
      <c r="PVA271" s="375"/>
      <c r="PVB271" s="375"/>
      <c r="PVC271" s="375"/>
      <c r="PVD271" s="375"/>
      <c r="PVE271" s="375"/>
      <c r="PVF271" s="375"/>
      <c r="PVG271" s="375"/>
      <c r="PVH271" s="375"/>
      <c r="PVI271" s="375"/>
      <c r="PVJ271" s="375"/>
      <c r="PVK271" s="375"/>
      <c r="PVL271" s="375"/>
      <c r="PVM271" s="375"/>
      <c r="PVN271" s="375"/>
      <c r="PVO271" s="375"/>
      <c r="PVP271" s="375"/>
      <c r="PVQ271" s="375"/>
      <c r="PVR271" s="375"/>
      <c r="PVS271" s="375"/>
      <c r="PVT271" s="375"/>
      <c r="PVU271" s="376"/>
      <c r="PVV271" s="376"/>
      <c r="PVW271" s="376"/>
      <c r="PVX271" s="376"/>
      <c r="PVY271" s="376"/>
      <c r="PVZ271" s="376"/>
      <c r="PWA271" s="376"/>
      <c r="PWB271" s="376"/>
      <c r="PWC271" s="376"/>
      <c r="PWD271" s="376"/>
      <c r="PWE271" s="376"/>
      <c r="PWF271" s="376"/>
      <c r="PWG271" s="376"/>
      <c r="PWH271" s="376"/>
      <c r="PWI271" s="376"/>
      <c r="PWJ271" s="376"/>
      <c r="PWK271" s="376"/>
      <c r="PWL271" s="376"/>
      <c r="PWM271" s="376"/>
      <c r="PWN271" s="376"/>
      <c r="PWO271" s="376"/>
      <c r="PWP271" s="376"/>
      <c r="PWQ271" s="376"/>
      <c r="PWR271" s="376"/>
      <c r="PWS271" s="377"/>
      <c r="PWT271" s="377"/>
      <c r="PWU271" s="377"/>
      <c r="PWV271" s="377"/>
      <c r="PWW271" s="377"/>
      <c r="PWX271" s="376"/>
      <c r="PWY271" s="376"/>
      <c r="PWZ271" s="377"/>
      <c r="PXA271" s="377"/>
      <c r="PXB271" s="376"/>
      <c r="PXC271" s="376"/>
      <c r="PXD271" s="377"/>
      <c r="PXE271" s="377"/>
      <c r="PXF271" s="376"/>
      <c r="PXG271" s="376"/>
      <c r="PXH271" s="376"/>
      <c r="PXI271" s="376"/>
      <c r="PXJ271" s="376"/>
      <c r="PXK271" s="376"/>
      <c r="PXL271" s="376"/>
      <c r="PXM271" s="377"/>
      <c r="PXN271" s="377"/>
      <c r="PXO271" s="376"/>
      <c r="PXP271" s="376"/>
      <c r="PXQ271" s="377"/>
      <c r="PXR271" s="377"/>
      <c r="PXS271" s="376"/>
      <c r="PXT271" s="376"/>
      <c r="PXU271" s="376"/>
      <c r="PXV271" s="376"/>
      <c r="PXW271" s="376"/>
      <c r="PXX271" s="370"/>
      <c r="PXY271" s="396"/>
      <c r="PXZ271" s="376"/>
      <c r="PYA271" s="376"/>
      <c r="PYB271" s="376"/>
      <c r="PYC271" s="376"/>
      <c r="PYD271" s="376"/>
      <c r="PYE271" s="376"/>
      <c r="PYF271" s="376"/>
      <c r="PYG271" s="375"/>
      <c r="PYH271" s="375"/>
      <c r="PYI271" s="375"/>
      <c r="PYJ271" s="375"/>
      <c r="PYK271" s="375"/>
      <c r="PYL271" s="375"/>
      <c r="PYM271" s="375"/>
      <c r="PYN271" s="375"/>
      <c r="PYO271" s="375"/>
      <c r="PYP271" s="375"/>
      <c r="PYQ271" s="375"/>
      <c r="PYR271" s="375"/>
      <c r="PYS271" s="375"/>
      <c r="PYT271" s="375"/>
      <c r="PYU271" s="375"/>
      <c r="PYV271" s="375"/>
      <c r="PYW271" s="375"/>
      <c r="PYX271" s="375"/>
      <c r="PYY271" s="375"/>
      <c r="PYZ271" s="375"/>
      <c r="PZA271" s="375"/>
      <c r="PZB271" s="375"/>
      <c r="PZC271" s="375"/>
      <c r="PZD271" s="375"/>
      <c r="PZE271" s="375"/>
      <c r="PZF271" s="375"/>
      <c r="PZG271" s="375"/>
      <c r="PZH271" s="375"/>
      <c r="PZI271" s="375"/>
      <c r="PZJ271" s="375"/>
      <c r="PZK271" s="375"/>
      <c r="PZL271" s="375"/>
      <c r="PZM271" s="375"/>
      <c r="PZN271" s="375"/>
      <c r="PZO271" s="375"/>
      <c r="PZP271" s="375"/>
      <c r="PZQ271" s="375"/>
      <c r="PZR271" s="375"/>
      <c r="PZS271" s="375"/>
      <c r="PZT271" s="375"/>
      <c r="PZU271" s="375"/>
      <c r="PZV271" s="375"/>
      <c r="PZW271" s="375"/>
      <c r="PZX271" s="375"/>
      <c r="PZY271" s="376"/>
      <c r="PZZ271" s="376"/>
      <c r="QAA271" s="376"/>
      <c r="QAB271" s="376"/>
      <c r="QAC271" s="376"/>
      <c r="QAD271" s="376"/>
      <c r="QAE271" s="376"/>
      <c r="QAF271" s="376"/>
      <c r="QAG271" s="376"/>
      <c r="QAH271" s="376"/>
      <c r="QAI271" s="376"/>
      <c r="QAJ271" s="376"/>
      <c r="QAK271" s="376"/>
      <c r="QAL271" s="376"/>
      <c r="QAM271" s="376"/>
      <c r="QAN271" s="376"/>
      <c r="QAO271" s="376"/>
      <c r="QAP271" s="376"/>
      <c r="QAQ271" s="376"/>
      <c r="QAR271" s="376"/>
      <c r="QAS271" s="376"/>
      <c r="QAT271" s="376"/>
      <c r="QAU271" s="376"/>
      <c r="QAV271" s="376"/>
      <c r="QAW271" s="377"/>
      <c r="QAX271" s="377"/>
      <c r="QAY271" s="377"/>
      <c r="QAZ271" s="377"/>
      <c r="QBA271" s="377"/>
      <c r="QBB271" s="376"/>
      <c r="QBC271" s="376"/>
      <c r="QBD271" s="377"/>
      <c r="QBE271" s="377"/>
      <c r="QBF271" s="376"/>
      <c r="QBG271" s="376"/>
      <c r="QBH271" s="377"/>
      <c r="QBI271" s="377"/>
      <c r="QBJ271" s="376"/>
      <c r="QBK271" s="376"/>
      <c r="QBL271" s="376"/>
      <c r="QBM271" s="376"/>
      <c r="QBN271" s="376"/>
      <c r="QBO271" s="376"/>
      <c r="QBP271" s="376"/>
      <c r="QBQ271" s="377"/>
      <c r="QBR271" s="377"/>
      <c r="QBS271" s="376"/>
      <c r="QBT271" s="376"/>
      <c r="QBU271" s="377"/>
      <c r="QBV271" s="377"/>
      <c r="QBW271" s="376"/>
      <c r="QBX271" s="376"/>
      <c r="QBY271" s="376"/>
      <c r="QBZ271" s="376"/>
      <c r="QCA271" s="376"/>
      <c r="QCB271" s="370"/>
      <c r="QCC271" s="396"/>
      <c r="QCD271" s="376"/>
      <c r="QCE271" s="376"/>
      <c r="QCF271" s="376"/>
      <c r="QCG271" s="376"/>
      <c r="QCH271" s="376"/>
      <c r="QCI271" s="376"/>
      <c r="QCJ271" s="376"/>
      <c r="QCK271" s="375"/>
      <c r="QCL271" s="375"/>
      <c r="QCM271" s="375"/>
      <c r="QCN271" s="375"/>
      <c r="QCO271" s="375"/>
      <c r="QCP271" s="375"/>
      <c r="QCQ271" s="375"/>
      <c r="QCR271" s="375"/>
      <c r="QCS271" s="375"/>
      <c r="QCT271" s="375"/>
      <c r="QCU271" s="375"/>
      <c r="QCV271" s="375"/>
      <c r="QCW271" s="375"/>
      <c r="QCX271" s="375"/>
      <c r="QCY271" s="375"/>
      <c r="QCZ271" s="375"/>
      <c r="QDA271" s="375"/>
      <c r="QDB271" s="375"/>
      <c r="QDC271" s="375"/>
      <c r="QDD271" s="375"/>
      <c r="QDE271" s="375"/>
      <c r="QDF271" s="375"/>
      <c r="QDG271" s="375"/>
      <c r="QDH271" s="375"/>
      <c r="QDI271" s="375"/>
      <c r="QDJ271" s="375"/>
      <c r="QDK271" s="375"/>
      <c r="QDL271" s="375"/>
      <c r="QDM271" s="375"/>
      <c r="QDN271" s="375"/>
      <c r="QDO271" s="375"/>
      <c r="QDP271" s="375"/>
      <c r="QDQ271" s="375"/>
      <c r="QDR271" s="375"/>
      <c r="QDS271" s="375"/>
      <c r="QDT271" s="375"/>
      <c r="QDU271" s="375"/>
      <c r="QDV271" s="375"/>
      <c r="QDW271" s="375"/>
      <c r="QDX271" s="375"/>
      <c r="QDY271" s="375"/>
      <c r="QDZ271" s="375"/>
      <c r="QEA271" s="375"/>
      <c r="QEB271" s="375"/>
      <c r="QEC271" s="376"/>
      <c r="QED271" s="376"/>
      <c r="QEE271" s="376"/>
      <c r="QEF271" s="376"/>
      <c r="QEG271" s="376"/>
      <c r="QEH271" s="376"/>
      <c r="QEI271" s="376"/>
      <c r="QEJ271" s="376"/>
      <c r="QEK271" s="376"/>
      <c r="QEL271" s="376"/>
      <c r="QEM271" s="376"/>
      <c r="QEN271" s="376"/>
      <c r="QEO271" s="376"/>
      <c r="QEP271" s="376"/>
      <c r="QEQ271" s="376"/>
      <c r="QER271" s="376"/>
      <c r="QES271" s="376"/>
      <c r="QET271" s="376"/>
      <c r="QEU271" s="376"/>
      <c r="QEV271" s="376"/>
      <c r="QEW271" s="376"/>
      <c r="QEX271" s="376"/>
      <c r="QEY271" s="376"/>
      <c r="QEZ271" s="376"/>
      <c r="QFA271" s="377"/>
      <c r="QFB271" s="377"/>
      <c r="QFC271" s="377"/>
      <c r="QFD271" s="377"/>
      <c r="QFE271" s="377"/>
      <c r="QFF271" s="376"/>
      <c r="QFG271" s="376"/>
      <c r="QFH271" s="377"/>
      <c r="QFI271" s="377"/>
      <c r="QFJ271" s="376"/>
      <c r="QFK271" s="376"/>
      <c r="QFL271" s="377"/>
      <c r="QFM271" s="377"/>
      <c r="QFN271" s="376"/>
      <c r="QFO271" s="376"/>
      <c r="QFP271" s="376"/>
      <c r="QFQ271" s="376"/>
      <c r="QFR271" s="376"/>
      <c r="QFS271" s="376"/>
      <c r="QFT271" s="376"/>
      <c r="QFU271" s="377"/>
      <c r="QFV271" s="377"/>
      <c r="QFW271" s="376"/>
      <c r="QFX271" s="376"/>
      <c r="QFY271" s="377"/>
      <c r="QFZ271" s="377"/>
      <c r="QGA271" s="376"/>
      <c r="QGB271" s="376"/>
      <c r="QGC271" s="376"/>
      <c r="QGD271" s="376"/>
      <c r="QGE271" s="376"/>
      <c r="QGF271" s="370"/>
      <c r="QGG271" s="396"/>
      <c r="QGH271" s="376"/>
      <c r="QGI271" s="376"/>
      <c r="QGJ271" s="376"/>
      <c r="QGK271" s="376"/>
      <c r="QGL271" s="376"/>
      <c r="QGM271" s="376"/>
      <c r="QGN271" s="376"/>
      <c r="QGO271" s="375"/>
      <c r="QGP271" s="375"/>
      <c r="QGQ271" s="375"/>
      <c r="QGR271" s="375"/>
      <c r="QGS271" s="375"/>
      <c r="QGT271" s="375"/>
      <c r="QGU271" s="375"/>
      <c r="QGV271" s="375"/>
      <c r="QGW271" s="375"/>
      <c r="QGX271" s="375"/>
      <c r="QGY271" s="375"/>
      <c r="QGZ271" s="375"/>
      <c r="QHA271" s="375"/>
      <c r="QHB271" s="375"/>
      <c r="QHC271" s="375"/>
      <c r="QHD271" s="375"/>
      <c r="QHE271" s="375"/>
      <c r="QHF271" s="375"/>
      <c r="QHG271" s="375"/>
      <c r="QHH271" s="375"/>
      <c r="QHI271" s="375"/>
      <c r="QHJ271" s="375"/>
      <c r="QHK271" s="375"/>
      <c r="QHL271" s="375"/>
      <c r="QHM271" s="375"/>
      <c r="QHN271" s="375"/>
      <c r="QHO271" s="375"/>
      <c r="QHP271" s="375"/>
      <c r="QHQ271" s="375"/>
      <c r="QHR271" s="375"/>
      <c r="QHS271" s="375"/>
      <c r="QHT271" s="375"/>
      <c r="QHU271" s="375"/>
      <c r="QHV271" s="375"/>
      <c r="QHW271" s="375"/>
      <c r="QHX271" s="375"/>
      <c r="QHY271" s="375"/>
      <c r="QHZ271" s="375"/>
      <c r="QIA271" s="375"/>
      <c r="QIB271" s="375"/>
      <c r="QIC271" s="375"/>
      <c r="QID271" s="375"/>
      <c r="QIE271" s="375"/>
      <c r="QIF271" s="375"/>
      <c r="QIG271" s="376"/>
      <c r="QIH271" s="376"/>
      <c r="QII271" s="376"/>
      <c r="QIJ271" s="376"/>
      <c r="QIK271" s="376"/>
      <c r="QIL271" s="376"/>
      <c r="QIM271" s="376"/>
      <c r="QIN271" s="376"/>
      <c r="QIO271" s="376"/>
      <c r="QIP271" s="376"/>
      <c r="QIQ271" s="376"/>
      <c r="QIR271" s="376"/>
      <c r="QIS271" s="376"/>
      <c r="QIT271" s="376"/>
      <c r="QIU271" s="376"/>
      <c r="QIV271" s="376"/>
      <c r="QIW271" s="376"/>
      <c r="QIX271" s="376"/>
      <c r="QIY271" s="376"/>
      <c r="QIZ271" s="376"/>
      <c r="QJA271" s="376"/>
      <c r="QJB271" s="376"/>
      <c r="QJC271" s="376"/>
      <c r="QJD271" s="376"/>
      <c r="QJE271" s="377"/>
      <c r="QJF271" s="377"/>
      <c r="QJG271" s="377"/>
      <c r="QJH271" s="377"/>
      <c r="QJI271" s="377"/>
      <c r="QJJ271" s="376"/>
      <c r="QJK271" s="376"/>
      <c r="QJL271" s="377"/>
      <c r="QJM271" s="377"/>
      <c r="QJN271" s="376"/>
      <c r="QJO271" s="376"/>
      <c r="QJP271" s="377"/>
      <c r="QJQ271" s="377"/>
      <c r="QJR271" s="376"/>
      <c r="QJS271" s="376"/>
      <c r="QJT271" s="376"/>
      <c r="QJU271" s="376"/>
      <c r="QJV271" s="376"/>
      <c r="QJW271" s="376"/>
      <c r="QJX271" s="376"/>
      <c r="QJY271" s="377"/>
      <c r="QJZ271" s="377"/>
      <c r="QKA271" s="376"/>
      <c r="QKB271" s="376"/>
      <c r="QKC271" s="377"/>
      <c r="QKD271" s="377"/>
      <c r="QKE271" s="376"/>
      <c r="QKF271" s="376"/>
      <c r="QKG271" s="376"/>
      <c r="QKH271" s="376"/>
      <c r="QKI271" s="376"/>
      <c r="QKJ271" s="370"/>
      <c r="QKK271" s="396"/>
      <c r="QKL271" s="376"/>
      <c r="QKM271" s="376"/>
      <c r="QKN271" s="376"/>
      <c r="QKO271" s="376"/>
      <c r="QKP271" s="376"/>
      <c r="QKQ271" s="376"/>
      <c r="QKR271" s="376"/>
      <c r="QKS271" s="375"/>
      <c r="QKT271" s="375"/>
      <c r="QKU271" s="375"/>
      <c r="QKV271" s="375"/>
      <c r="QKW271" s="375"/>
      <c r="QKX271" s="375"/>
      <c r="QKY271" s="375"/>
      <c r="QKZ271" s="375"/>
      <c r="QLA271" s="375"/>
      <c r="QLB271" s="375"/>
      <c r="QLC271" s="375"/>
      <c r="QLD271" s="375"/>
      <c r="QLE271" s="375"/>
      <c r="QLF271" s="375"/>
      <c r="QLG271" s="375"/>
      <c r="QLH271" s="375"/>
      <c r="QLI271" s="375"/>
      <c r="QLJ271" s="375"/>
      <c r="QLK271" s="375"/>
      <c r="QLL271" s="375"/>
      <c r="QLM271" s="375"/>
      <c r="QLN271" s="375"/>
      <c r="QLO271" s="375"/>
      <c r="QLP271" s="375"/>
      <c r="QLQ271" s="375"/>
      <c r="QLR271" s="375"/>
      <c r="QLS271" s="375"/>
      <c r="QLT271" s="375"/>
      <c r="QLU271" s="375"/>
      <c r="QLV271" s="375"/>
      <c r="QLW271" s="375"/>
      <c r="QLX271" s="375"/>
      <c r="QLY271" s="375"/>
      <c r="QLZ271" s="375"/>
      <c r="QMA271" s="375"/>
      <c r="QMB271" s="375"/>
      <c r="QMC271" s="375"/>
      <c r="QMD271" s="375"/>
      <c r="QME271" s="375"/>
      <c r="QMF271" s="375"/>
      <c r="QMG271" s="375"/>
      <c r="QMH271" s="375"/>
      <c r="QMI271" s="375"/>
      <c r="QMJ271" s="375"/>
      <c r="QMK271" s="376"/>
      <c r="QML271" s="376"/>
      <c r="QMM271" s="376"/>
      <c r="QMN271" s="376"/>
      <c r="QMO271" s="376"/>
      <c r="QMP271" s="376"/>
      <c r="QMQ271" s="376"/>
      <c r="QMR271" s="376"/>
      <c r="QMS271" s="376"/>
      <c r="QMT271" s="376"/>
      <c r="QMU271" s="376"/>
      <c r="QMV271" s="376"/>
      <c r="QMW271" s="376"/>
      <c r="QMX271" s="376"/>
      <c r="QMY271" s="376"/>
      <c r="QMZ271" s="376"/>
      <c r="QNA271" s="376"/>
      <c r="QNB271" s="376"/>
      <c r="QNC271" s="376"/>
      <c r="QND271" s="376"/>
      <c r="QNE271" s="376"/>
      <c r="QNF271" s="376"/>
      <c r="QNG271" s="376"/>
      <c r="QNH271" s="376"/>
      <c r="QNI271" s="377"/>
      <c r="QNJ271" s="377"/>
      <c r="QNK271" s="377"/>
      <c r="QNL271" s="377"/>
      <c r="QNM271" s="377"/>
      <c r="QNN271" s="376"/>
      <c r="QNO271" s="376"/>
      <c r="QNP271" s="377"/>
      <c r="QNQ271" s="377"/>
      <c r="QNR271" s="376"/>
      <c r="QNS271" s="376"/>
      <c r="QNT271" s="377"/>
      <c r="QNU271" s="377"/>
      <c r="QNV271" s="376"/>
      <c r="QNW271" s="376"/>
      <c r="QNX271" s="376"/>
      <c r="QNY271" s="376"/>
      <c r="QNZ271" s="376"/>
      <c r="QOA271" s="376"/>
      <c r="QOB271" s="376"/>
      <c r="QOC271" s="377"/>
      <c r="QOD271" s="377"/>
      <c r="QOE271" s="376"/>
      <c r="QOF271" s="376"/>
      <c r="QOG271" s="377"/>
      <c r="QOH271" s="377"/>
      <c r="QOI271" s="376"/>
      <c r="QOJ271" s="376"/>
      <c r="QOK271" s="376"/>
      <c r="QOL271" s="376"/>
      <c r="QOM271" s="376"/>
      <c r="QON271" s="370"/>
      <c r="QOO271" s="396"/>
      <c r="QOP271" s="376"/>
      <c r="QOQ271" s="376"/>
      <c r="QOR271" s="376"/>
      <c r="QOS271" s="376"/>
      <c r="QOT271" s="376"/>
      <c r="QOU271" s="376"/>
      <c r="QOV271" s="376"/>
      <c r="QOW271" s="375"/>
      <c r="QOX271" s="375"/>
      <c r="QOY271" s="375"/>
      <c r="QOZ271" s="375"/>
      <c r="QPA271" s="375"/>
      <c r="QPB271" s="375"/>
      <c r="QPC271" s="375"/>
      <c r="QPD271" s="375"/>
      <c r="QPE271" s="375"/>
      <c r="QPF271" s="375"/>
      <c r="QPG271" s="375"/>
      <c r="QPH271" s="375"/>
      <c r="QPI271" s="375"/>
      <c r="QPJ271" s="375"/>
      <c r="QPK271" s="375"/>
      <c r="QPL271" s="375"/>
      <c r="QPM271" s="375"/>
      <c r="QPN271" s="375"/>
      <c r="QPO271" s="375"/>
      <c r="QPP271" s="375"/>
      <c r="QPQ271" s="375"/>
      <c r="QPR271" s="375"/>
      <c r="QPS271" s="375"/>
      <c r="QPT271" s="375"/>
      <c r="QPU271" s="375"/>
      <c r="QPV271" s="375"/>
      <c r="QPW271" s="375"/>
      <c r="QPX271" s="375"/>
      <c r="QPY271" s="375"/>
      <c r="QPZ271" s="375"/>
      <c r="QQA271" s="375"/>
      <c r="QQB271" s="375"/>
      <c r="QQC271" s="375"/>
      <c r="QQD271" s="375"/>
      <c r="QQE271" s="375"/>
      <c r="QQF271" s="375"/>
      <c r="QQG271" s="375"/>
      <c r="QQH271" s="375"/>
      <c r="QQI271" s="375"/>
      <c r="QQJ271" s="375"/>
      <c r="QQK271" s="375"/>
      <c r="QQL271" s="375"/>
      <c r="QQM271" s="375"/>
      <c r="QQN271" s="375"/>
      <c r="QQO271" s="376"/>
      <c r="QQP271" s="376"/>
      <c r="QQQ271" s="376"/>
      <c r="QQR271" s="376"/>
      <c r="QQS271" s="376"/>
      <c r="QQT271" s="376"/>
      <c r="QQU271" s="376"/>
      <c r="QQV271" s="376"/>
      <c r="QQW271" s="376"/>
      <c r="QQX271" s="376"/>
      <c r="QQY271" s="376"/>
      <c r="QQZ271" s="376"/>
      <c r="QRA271" s="376"/>
      <c r="QRB271" s="376"/>
      <c r="QRC271" s="376"/>
      <c r="QRD271" s="376"/>
      <c r="QRE271" s="376"/>
      <c r="QRF271" s="376"/>
      <c r="QRG271" s="376"/>
      <c r="QRH271" s="376"/>
      <c r="QRI271" s="376"/>
      <c r="QRJ271" s="376"/>
      <c r="QRK271" s="376"/>
      <c r="QRL271" s="376"/>
      <c r="QRM271" s="377"/>
      <c r="QRN271" s="377"/>
      <c r="QRO271" s="377"/>
      <c r="QRP271" s="377"/>
      <c r="QRQ271" s="377"/>
      <c r="QRR271" s="376"/>
      <c r="QRS271" s="376"/>
      <c r="QRT271" s="377"/>
      <c r="QRU271" s="377"/>
      <c r="QRV271" s="376"/>
      <c r="QRW271" s="376"/>
      <c r="QRX271" s="377"/>
      <c r="QRY271" s="377"/>
      <c r="QRZ271" s="376"/>
      <c r="QSA271" s="376"/>
      <c r="QSB271" s="376"/>
      <c r="QSC271" s="376"/>
      <c r="QSD271" s="376"/>
      <c r="QSE271" s="376"/>
      <c r="QSF271" s="376"/>
      <c r="QSG271" s="377"/>
      <c r="QSH271" s="377"/>
      <c r="QSI271" s="376"/>
      <c r="QSJ271" s="376"/>
      <c r="QSK271" s="377"/>
      <c r="QSL271" s="377"/>
      <c r="QSM271" s="376"/>
      <c r="QSN271" s="376"/>
      <c r="QSO271" s="376"/>
      <c r="QSP271" s="376"/>
      <c r="QSQ271" s="376"/>
      <c r="QSR271" s="370"/>
      <c r="QSS271" s="396"/>
      <c r="QST271" s="376"/>
      <c r="QSU271" s="376"/>
      <c r="QSV271" s="376"/>
      <c r="QSW271" s="376"/>
      <c r="QSX271" s="376"/>
      <c r="QSY271" s="376"/>
      <c r="QSZ271" s="376"/>
      <c r="QTA271" s="375"/>
      <c r="QTB271" s="375"/>
      <c r="QTC271" s="375"/>
      <c r="QTD271" s="375"/>
      <c r="QTE271" s="375"/>
      <c r="QTF271" s="375"/>
      <c r="QTG271" s="375"/>
      <c r="QTH271" s="375"/>
      <c r="QTI271" s="375"/>
      <c r="QTJ271" s="375"/>
      <c r="QTK271" s="375"/>
      <c r="QTL271" s="375"/>
      <c r="QTM271" s="375"/>
      <c r="QTN271" s="375"/>
      <c r="QTO271" s="375"/>
      <c r="QTP271" s="375"/>
      <c r="QTQ271" s="375"/>
      <c r="QTR271" s="375"/>
      <c r="QTS271" s="375"/>
      <c r="QTT271" s="375"/>
      <c r="QTU271" s="375"/>
      <c r="QTV271" s="375"/>
      <c r="QTW271" s="375"/>
      <c r="QTX271" s="375"/>
      <c r="QTY271" s="375"/>
      <c r="QTZ271" s="375"/>
      <c r="QUA271" s="375"/>
      <c r="QUB271" s="375"/>
      <c r="QUC271" s="375"/>
      <c r="QUD271" s="375"/>
      <c r="QUE271" s="375"/>
      <c r="QUF271" s="375"/>
      <c r="QUG271" s="375"/>
      <c r="QUH271" s="375"/>
      <c r="QUI271" s="375"/>
      <c r="QUJ271" s="375"/>
      <c r="QUK271" s="375"/>
      <c r="QUL271" s="375"/>
      <c r="QUM271" s="375"/>
      <c r="QUN271" s="375"/>
      <c r="QUO271" s="375"/>
      <c r="QUP271" s="375"/>
      <c r="QUQ271" s="375"/>
      <c r="QUR271" s="375"/>
      <c r="QUS271" s="376"/>
      <c r="QUT271" s="376"/>
      <c r="QUU271" s="376"/>
      <c r="QUV271" s="376"/>
      <c r="QUW271" s="376"/>
      <c r="QUX271" s="376"/>
      <c r="QUY271" s="376"/>
      <c r="QUZ271" s="376"/>
      <c r="QVA271" s="376"/>
      <c r="QVB271" s="376"/>
      <c r="QVC271" s="376"/>
      <c r="QVD271" s="376"/>
      <c r="QVE271" s="376"/>
      <c r="QVF271" s="376"/>
      <c r="QVG271" s="376"/>
      <c r="QVH271" s="376"/>
      <c r="QVI271" s="376"/>
      <c r="QVJ271" s="376"/>
      <c r="QVK271" s="376"/>
      <c r="QVL271" s="376"/>
      <c r="QVM271" s="376"/>
      <c r="QVN271" s="376"/>
      <c r="QVO271" s="376"/>
      <c r="QVP271" s="376"/>
      <c r="QVQ271" s="377"/>
      <c r="QVR271" s="377"/>
      <c r="QVS271" s="377"/>
      <c r="QVT271" s="377"/>
      <c r="QVU271" s="377"/>
      <c r="QVV271" s="376"/>
      <c r="QVW271" s="376"/>
      <c r="QVX271" s="377"/>
      <c r="QVY271" s="377"/>
      <c r="QVZ271" s="376"/>
      <c r="QWA271" s="376"/>
      <c r="QWB271" s="377"/>
      <c r="QWC271" s="377"/>
      <c r="QWD271" s="376"/>
      <c r="QWE271" s="376"/>
      <c r="QWF271" s="376"/>
      <c r="QWG271" s="376"/>
      <c r="QWH271" s="376"/>
      <c r="QWI271" s="376"/>
      <c r="QWJ271" s="376"/>
      <c r="QWK271" s="377"/>
      <c r="QWL271" s="377"/>
      <c r="QWM271" s="376"/>
      <c r="QWN271" s="376"/>
      <c r="QWO271" s="377"/>
      <c r="QWP271" s="377"/>
      <c r="QWQ271" s="376"/>
      <c r="QWR271" s="376"/>
      <c r="QWS271" s="376"/>
      <c r="QWT271" s="376"/>
      <c r="QWU271" s="376"/>
      <c r="QWV271" s="370"/>
      <c r="QWW271" s="396"/>
      <c r="QWX271" s="376"/>
      <c r="QWY271" s="376"/>
      <c r="QWZ271" s="376"/>
      <c r="QXA271" s="376"/>
      <c r="QXB271" s="376"/>
      <c r="QXC271" s="376"/>
      <c r="QXD271" s="376"/>
      <c r="QXE271" s="375"/>
      <c r="QXF271" s="375"/>
      <c r="QXG271" s="375"/>
      <c r="QXH271" s="375"/>
      <c r="QXI271" s="375"/>
      <c r="QXJ271" s="375"/>
      <c r="QXK271" s="375"/>
      <c r="QXL271" s="375"/>
      <c r="QXM271" s="375"/>
      <c r="QXN271" s="375"/>
      <c r="QXO271" s="375"/>
      <c r="QXP271" s="375"/>
      <c r="QXQ271" s="375"/>
      <c r="QXR271" s="375"/>
      <c r="QXS271" s="375"/>
      <c r="QXT271" s="375"/>
      <c r="QXU271" s="375"/>
      <c r="QXV271" s="375"/>
      <c r="QXW271" s="375"/>
      <c r="QXX271" s="375"/>
      <c r="QXY271" s="375"/>
      <c r="QXZ271" s="375"/>
      <c r="QYA271" s="375"/>
      <c r="QYB271" s="375"/>
      <c r="QYC271" s="375"/>
      <c r="QYD271" s="375"/>
      <c r="QYE271" s="375"/>
      <c r="QYF271" s="375"/>
      <c r="QYG271" s="375"/>
      <c r="QYH271" s="375"/>
      <c r="QYI271" s="375"/>
      <c r="QYJ271" s="375"/>
      <c r="QYK271" s="375"/>
      <c r="QYL271" s="375"/>
      <c r="QYM271" s="375"/>
      <c r="QYN271" s="375"/>
      <c r="QYO271" s="375"/>
      <c r="QYP271" s="375"/>
      <c r="QYQ271" s="375"/>
      <c r="QYR271" s="375"/>
      <c r="QYS271" s="375"/>
      <c r="QYT271" s="375"/>
      <c r="QYU271" s="375"/>
      <c r="QYV271" s="375"/>
      <c r="QYW271" s="376"/>
      <c r="QYX271" s="376"/>
      <c r="QYY271" s="376"/>
      <c r="QYZ271" s="376"/>
      <c r="QZA271" s="376"/>
      <c r="QZB271" s="376"/>
      <c r="QZC271" s="376"/>
      <c r="QZD271" s="376"/>
      <c r="QZE271" s="376"/>
      <c r="QZF271" s="376"/>
      <c r="QZG271" s="376"/>
      <c r="QZH271" s="376"/>
      <c r="QZI271" s="376"/>
      <c r="QZJ271" s="376"/>
      <c r="QZK271" s="376"/>
      <c r="QZL271" s="376"/>
      <c r="QZM271" s="376"/>
      <c r="QZN271" s="376"/>
      <c r="QZO271" s="376"/>
      <c r="QZP271" s="376"/>
      <c r="QZQ271" s="376"/>
      <c r="QZR271" s="376"/>
      <c r="QZS271" s="376"/>
      <c r="QZT271" s="376"/>
      <c r="QZU271" s="377"/>
      <c r="QZV271" s="377"/>
      <c r="QZW271" s="377"/>
      <c r="QZX271" s="377"/>
      <c r="QZY271" s="377"/>
      <c r="QZZ271" s="376"/>
      <c r="RAA271" s="376"/>
      <c r="RAB271" s="377"/>
      <c r="RAC271" s="377"/>
      <c r="RAD271" s="376"/>
      <c r="RAE271" s="376"/>
      <c r="RAF271" s="377"/>
      <c r="RAG271" s="377"/>
      <c r="RAH271" s="376"/>
      <c r="RAI271" s="376"/>
      <c r="RAJ271" s="376"/>
      <c r="RAK271" s="376"/>
      <c r="RAL271" s="376"/>
      <c r="RAM271" s="376"/>
      <c r="RAN271" s="376"/>
      <c r="RAO271" s="377"/>
      <c r="RAP271" s="377"/>
      <c r="RAQ271" s="376"/>
      <c r="RAR271" s="376"/>
      <c r="RAS271" s="377"/>
      <c r="RAT271" s="377"/>
      <c r="RAU271" s="376"/>
      <c r="RAV271" s="376"/>
      <c r="RAW271" s="376"/>
      <c r="RAX271" s="376"/>
      <c r="RAY271" s="376"/>
      <c r="RAZ271" s="370"/>
      <c r="RBA271" s="396"/>
      <c r="RBB271" s="376"/>
      <c r="RBC271" s="376"/>
      <c r="RBD271" s="376"/>
      <c r="RBE271" s="376"/>
      <c r="RBF271" s="376"/>
      <c r="RBG271" s="376"/>
      <c r="RBH271" s="376"/>
      <c r="RBI271" s="375"/>
      <c r="RBJ271" s="375"/>
      <c r="RBK271" s="375"/>
      <c r="RBL271" s="375"/>
      <c r="RBM271" s="375"/>
      <c r="RBN271" s="375"/>
      <c r="RBO271" s="375"/>
      <c r="RBP271" s="375"/>
      <c r="RBQ271" s="375"/>
      <c r="RBR271" s="375"/>
      <c r="RBS271" s="375"/>
      <c r="RBT271" s="375"/>
      <c r="RBU271" s="375"/>
      <c r="RBV271" s="375"/>
      <c r="RBW271" s="375"/>
      <c r="RBX271" s="375"/>
      <c r="RBY271" s="375"/>
      <c r="RBZ271" s="375"/>
      <c r="RCA271" s="375"/>
      <c r="RCB271" s="375"/>
      <c r="RCC271" s="375"/>
      <c r="RCD271" s="375"/>
      <c r="RCE271" s="375"/>
      <c r="RCF271" s="375"/>
      <c r="RCG271" s="375"/>
      <c r="RCH271" s="375"/>
      <c r="RCI271" s="375"/>
      <c r="RCJ271" s="375"/>
      <c r="RCK271" s="375"/>
      <c r="RCL271" s="375"/>
      <c r="RCM271" s="375"/>
      <c r="RCN271" s="375"/>
      <c r="RCO271" s="375"/>
      <c r="RCP271" s="375"/>
      <c r="RCQ271" s="375"/>
      <c r="RCR271" s="375"/>
      <c r="RCS271" s="375"/>
      <c r="RCT271" s="375"/>
      <c r="RCU271" s="375"/>
      <c r="RCV271" s="375"/>
      <c r="RCW271" s="375"/>
      <c r="RCX271" s="375"/>
      <c r="RCY271" s="375"/>
      <c r="RCZ271" s="375"/>
      <c r="RDA271" s="376"/>
      <c r="RDB271" s="376"/>
      <c r="RDC271" s="376"/>
      <c r="RDD271" s="376"/>
      <c r="RDE271" s="376"/>
      <c r="RDF271" s="376"/>
      <c r="RDG271" s="376"/>
      <c r="RDH271" s="376"/>
      <c r="RDI271" s="376"/>
      <c r="RDJ271" s="376"/>
      <c r="RDK271" s="376"/>
      <c r="RDL271" s="376"/>
      <c r="RDM271" s="376"/>
      <c r="RDN271" s="376"/>
      <c r="RDO271" s="376"/>
      <c r="RDP271" s="376"/>
      <c r="RDQ271" s="376"/>
      <c r="RDR271" s="376"/>
      <c r="RDS271" s="376"/>
      <c r="RDT271" s="376"/>
      <c r="RDU271" s="376"/>
      <c r="RDV271" s="376"/>
      <c r="RDW271" s="376"/>
    </row>
    <row r="272" spans="1:12295" s="70" customFormat="1" ht="158.25" customHeight="1" x14ac:dyDescent="0.3">
      <c r="A272" s="853"/>
      <c r="B272" s="836" t="s">
        <v>74</v>
      </c>
      <c r="C272" s="97" t="s">
        <v>542</v>
      </c>
      <c r="D272" s="168"/>
      <c r="E272" s="168"/>
      <c r="F272" s="168"/>
      <c r="G272" s="168"/>
      <c r="H272" s="168"/>
      <c r="I272" s="168"/>
      <c r="J272" s="168"/>
      <c r="K272" s="168"/>
      <c r="L272" s="699"/>
      <c r="M272" s="168"/>
      <c r="N272" s="833"/>
      <c r="O272" s="835"/>
      <c r="P272" s="833"/>
      <c r="Q272" s="835"/>
      <c r="R272" s="833"/>
      <c r="S272" s="835"/>
      <c r="T272" s="833"/>
      <c r="U272" s="835"/>
      <c r="V272" s="835"/>
      <c r="W272" s="835"/>
      <c r="X272" s="835"/>
      <c r="Y272" s="835"/>
      <c r="Z272" s="835"/>
      <c r="AA272" s="835"/>
      <c r="AB272" s="835"/>
      <c r="AC272" s="835"/>
      <c r="AD272" s="833"/>
      <c r="AE272" s="166">
        <f t="shared" ref="AE272" si="832">AE273+AE274</f>
        <v>133169.07405</v>
      </c>
      <c r="AF272" s="699" t="e">
        <f t="shared" si="823"/>
        <v>#DIV/0!</v>
      </c>
      <c r="AG272" s="166">
        <f t="shared" ref="AG272" si="833">AG273+AG274</f>
        <v>0</v>
      </c>
      <c r="AH272" s="699"/>
      <c r="AI272" s="956"/>
      <c r="AJ272" s="956"/>
      <c r="AK272" s="956">
        <f>AK273+AK274</f>
        <v>133169.07405</v>
      </c>
      <c r="AL272" s="699">
        <v>0</v>
      </c>
      <c r="AM272" s="835"/>
      <c r="AN272" s="833"/>
      <c r="AO272" s="835"/>
      <c r="AP272" s="835"/>
      <c r="AQ272" s="833"/>
      <c r="AR272" s="168"/>
      <c r="AS272" s="699"/>
      <c r="AT272" s="168"/>
      <c r="AU272" s="699"/>
      <c r="AV272" s="835"/>
      <c r="AW272" s="699"/>
      <c r="AX272" s="168"/>
      <c r="AY272" s="699"/>
      <c r="AZ272" s="835"/>
      <c r="BA272" s="699"/>
      <c r="BB272" s="835"/>
      <c r="BC272" s="835"/>
      <c r="BD272" s="835"/>
      <c r="BE272" s="835"/>
      <c r="BF272" s="835"/>
      <c r="BG272" s="835"/>
      <c r="BH272" s="835"/>
      <c r="BI272" s="835"/>
      <c r="BJ272" s="835"/>
      <c r="BK272" s="835"/>
      <c r="BL272" s="835"/>
      <c r="BM272" s="835"/>
      <c r="BN272" s="835"/>
      <c r="BO272" s="835"/>
      <c r="BP272" s="835"/>
      <c r="BQ272" s="835"/>
      <c r="BR272" s="835"/>
      <c r="BS272" s="835"/>
      <c r="BT272" s="835"/>
      <c r="BU272" s="835"/>
      <c r="BV272" s="835"/>
      <c r="BW272" s="835"/>
      <c r="BX272" s="835"/>
      <c r="BY272" s="835"/>
      <c r="BZ272" s="203"/>
      <c r="CA272" s="837"/>
      <c r="CB272" s="837"/>
      <c r="CC272" s="837"/>
      <c r="CD272" s="837"/>
      <c r="CE272" s="699"/>
      <c r="CF272" s="837"/>
      <c r="CG272" s="837"/>
      <c r="CH272" s="837"/>
      <c r="CI272" s="837"/>
      <c r="CJ272" s="837"/>
      <c r="CK272" s="837"/>
      <c r="CL272" s="837"/>
      <c r="CM272" s="837"/>
      <c r="CN272" s="837"/>
      <c r="CO272" s="854"/>
      <c r="CP272" s="854"/>
      <c r="CQ272" s="854"/>
      <c r="CR272" s="854"/>
      <c r="CS272" s="854"/>
      <c r="CT272" s="837"/>
      <c r="CU272" s="837"/>
      <c r="CV272" s="854"/>
      <c r="CW272" s="854"/>
      <c r="CX272" s="837"/>
      <c r="CY272" s="837"/>
      <c r="CZ272" s="854"/>
      <c r="DA272" s="854"/>
      <c r="DB272" s="837"/>
      <c r="DC272" s="837"/>
      <c r="DD272" s="837"/>
      <c r="DE272" s="837"/>
      <c r="DF272" s="837"/>
      <c r="DG272" s="837"/>
      <c r="DH272" s="837"/>
      <c r="DI272" s="854"/>
      <c r="DJ272" s="854"/>
      <c r="DK272" s="837"/>
      <c r="DL272" s="837"/>
      <c r="DM272" s="854"/>
      <c r="DN272" s="854"/>
      <c r="DO272" s="837"/>
      <c r="DP272" s="837"/>
      <c r="DQ272" s="837"/>
      <c r="DR272" s="837"/>
      <c r="DS272" s="837"/>
      <c r="DT272" s="853"/>
      <c r="DU272" s="855"/>
      <c r="DV272" s="837"/>
      <c r="DW272" s="837"/>
      <c r="DX272" s="837"/>
      <c r="DY272" s="837"/>
      <c r="DZ272" s="837"/>
      <c r="EA272" s="837"/>
      <c r="EB272" s="837"/>
      <c r="EC272" s="856"/>
      <c r="ED272" s="856"/>
      <c r="EE272" s="856"/>
      <c r="EF272" s="856"/>
      <c r="EG272" s="856"/>
      <c r="EH272" s="856"/>
      <c r="EI272" s="856"/>
      <c r="EJ272" s="856"/>
      <c r="EK272" s="856"/>
      <c r="EL272" s="856"/>
      <c r="EM272" s="856"/>
      <c r="EN272" s="856"/>
      <c r="EO272" s="856"/>
      <c r="EP272" s="856"/>
      <c r="EQ272" s="856"/>
      <c r="ER272" s="856"/>
      <c r="ES272" s="856"/>
      <c r="ET272" s="856"/>
      <c r="EU272" s="856"/>
      <c r="EV272" s="856"/>
      <c r="EW272" s="856"/>
      <c r="EX272" s="856"/>
      <c r="EY272" s="856"/>
      <c r="EZ272" s="856"/>
      <c r="FA272" s="856"/>
      <c r="FB272" s="856"/>
      <c r="FC272" s="856"/>
      <c r="FD272" s="856"/>
      <c r="FE272" s="856"/>
      <c r="FF272" s="856"/>
      <c r="FG272" s="856"/>
      <c r="FH272" s="856"/>
      <c r="FI272" s="856"/>
      <c r="FJ272" s="856"/>
      <c r="FK272" s="856"/>
      <c r="FL272" s="856"/>
      <c r="FM272" s="856"/>
      <c r="FN272" s="856"/>
      <c r="FO272" s="856"/>
      <c r="FP272" s="856"/>
      <c r="FQ272" s="856"/>
      <c r="FR272" s="856"/>
      <c r="FS272" s="856"/>
      <c r="FT272" s="856"/>
      <c r="FU272" s="837"/>
      <c r="FV272" s="837"/>
      <c r="FW272" s="837"/>
      <c r="FX272" s="837"/>
      <c r="FY272" s="837"/>
      <c r="FZ272" s="837"/>
      <c r="GA272" s="837"/>
      <c r="GB272" s="837"/>
      <c r="GC272" s="837"/>
      <c r="GD272" s="837"/>
      <c r="GE272" s="837"/>
      <c r="GF272" s="837"/>
      <c r="GG272" s="837"/>
      <c r="GH272" s="837"/>
      <c r="GI272" s="837"/>
      <c r="GJ272" s="837"/>
      <c r="GK272" s="837"/>
      <c r="GL272" s="837"/>
      <c r="GM272" s="837"/>
      <c r="GN272" s="837"/>
      <c r="GO272" s="837"/>
      <c r="GP272" s="837"/>
      <c r="GQ272" s="837"/>
      <c r="GR272" s="837"/>
      <c r="GS272" s="854"/>
      <c r="GT272" s="854"/>
      <c r="GU272" s="854"/>
      <c r="GV272" s="854"/>
      <c r="GW272" s="854"/>
      <c r="GX272" s="837"/>
      <c r="GY272" s="837"/>
      <c r="GZ272" s="854"/>
      <c r="HA272" s="854"/>
      <c r="HB272" s="837"/>
      <c r="HC272" s="837"/>
      <c r="HD272" s="854"/>
      <c r="HE272" s="854"/>
      <c r="HF272" s="837"/>
      <c r="HG272" s="837"/>
      <c r="HH272" s="837"/>
      <c r="HI272" s="837"/>
      <c r="HJ272" s="837"/>
      <c r="HK272" s="837"/>
      <c r="HL272" s="837"/>
      <c r="HM272" s="854"/>
      <c r="HN272" s="854"/>
      <c r="HO272" s="837"/>
      <c r="HP272" s="837"/>
      <c r="HQ272" s="854"/>
      <c r="HR272" s="854"/>
      <c r="HS272" s="837"/>
      <c r="HT272" s="837"/>
      <c r="HU272" s="837"/>
      <c r="HV272" s="837"/>
      <c r="HW272" s="837"/>
      <c r="HX272" s="853"/>
      <c r="HY272" s="855"/>
      <c r="HZ272" s="837"/>
      <c r="IA272" s="837"/>
      <c r="IB272" s="837"/>
      <c r="IC272" s="837"/>
      <c r="ID272" s="837"/>
      <c r="IE272" s="837"/>
      <c r="IF272" s="837"/>
      <c r="IG272" s="856"/>
      <c r="IH272" s="856"/>
      <c r="II272" s="856"/>
      <c r="IJ272" s="856"/>
      <c r="IK272" s="856"/>
      <c r="IL272" s="856"/>
      <c r="IM272" s="856"/>
      <c r="IN272" s="856"/>
      <c r="IO272" s="856"/>
      <c r="IP272" s="856"/>
      <c r="IQ272" s="856"/>
      <c r="IR272" s="856"/>
      <c r="IS272" s="856"/>
      <c r="IT272" s="856"/>
      <c r="IU272" s="856"/>
      <c r="IV272" s="856"/>
      <c r="IW272" s="856"/>
      <c r="IX272" s="856"/>
      <c r="IY272" s="856"/>
      <c r="IZ272" s="856"/>
      <c r="JA272" s="856"/>
      <c r="JB272" s="856"/>
      <c r="JC272" s="856"/>
      <c r="JD272" s="856"/>
      <c r="JE272" s="856"/>
      <c r="JF272" s="856"/>
      <c r="JG272" s="856"/>
      <c r="JH272" s="856"/>
      <c r="JI272" s="856"/>
      <c r="JJ272" s="856"/>
      <c r="JK272" s="856"/>
      <c r="JL272" s="856"/>
      <c r="JM272" s="856"/>
      <c r="JN272" s="856"/>
      <c r="JO272" s="856"/>
      <c r="JP272" s="856"/>
      <c r="JQ272" s="856"/>
      <c r="JR272" s="856"/>
      <c r="JS272" s="856"/>
      <c r="JT272" s="856"/>
      <c r="JU272" s="856"/>
      <c r="JV272" s="856"/>
      <c r="JW272" s="856"/>
      <c r="JX272" s="856"/>
      <c r="JY272" s="837"/>
      <c r="JZ272" s="837"/>
      <c r="KA272" s="837"/>
      <c r="KB272" s="837"/>
      <c r="KC272" s="837"/>
      <c r="KD272" s="837"/>
      <c r="KE272" s="837"/>
      <c r="KF272" s="837"/>
      <c r="KG272" s="837"/>
      <c r="KH272" s="837"/>
      <c r="KI272" s="837"/>
      <c r="KJ272" s="837"/>
      <c r="KK272" s="837"/>
      <c r="KL272" s="837"/>
      <c r="KM272" s="837"/>
      <c r="KN272" s="837"/>
      <c r="KO272" s="837"/>
      <c r="KP272" s="837"/>
      <c r="KQ272" s="837"/>
      <c r="KR272" s="837"/>
      <c r="KS272" s="837"/>
      <c r="KT272" s="837"/>
      <c r="KU272" s="837"/>
      <c r="KV272" s="837"/>
      <c r="KW272" s="854"/>
      <c r="KX272" s="854"/>
      <c r="KY272" s="854"/>
      <c r="KZ272" s="854"/>
      <c r="LA272" s="854"/>
      <c r="LB272" s="837"/>
      <c r="LC272" s="837"/>
      <c r="LD272" s="854"/>
      <c r="LE272" s="854"/>
      <c r="LF272" s="837"/>
      <c r="LG272" s="837"/>
      <c r="LH272" s="854"/>
      <c r="LI272" s="854"/>
      <c r="LJ272" s="837"/>
      <c r="LK272" s="837"/>
      <c r="LL272" s="837"/>
      <c r="LM272" s="837"/>
      <c r="LN272" s="837"/>
      <c r="LO272" s="837"/>
      <c r="LP272" s="837"/>
      <c r="LQ272" s="854"/>
      <c r="LR272" s="854"/>
      <c r="LS272" s="837"/>
      <c r="LT272" s="837"/>
      <c r="LU272" s="854"/>
      <c r="LV272" s="854"/>
      <c r="LW272" s="837"/>
      <c r="LX272" s="837"/>
      <c r="LY272" s="837"/>
      <c r="LZ272" s="837"/>
      <c r="MA272" s="837"/>
      <c r="MB272" s="853"/>
      <c r="MC272" s="855"/>
      <c r="MD272" s="837"/>
      <c r="ME272" s="837"/>
      <c r="MF272" s="837"/>
      <c r="MG272" s="837"/>
      <c r="MH272" s="837"/>
      <c r="MI272" s="837"/>
      <c r="MJ272" s="837"/>
      <c r="MK272" s="856"/>
      <c r="ML272" s="856"/>
      <c r="MM272" s="856"/>
      <c r="MN272" s="856"/>
      <c r="MO272" s="856"/>
      <c r="MP272" s="856"/>
      <c r="MQ272" s="856"/>
      <c r="MR272" s="856"/>
      <c r="MS272" s="856"/>
      <c r="MT272" s="856"/>
      <c r="MU272" s="856"/>
      <c r="MV272" s="856"/>
      <c r="MW272" s="856"/>
      <c r="MX272" s="856"/>
      <c r="MY272" s="856"/>
      <c r="MZ272" s="856"/>
      <c r="NA272" s="856"/>
      <c r="NB272" s="856"/>
      <c r="NC272" s="856"/>
      <c r="ND272" s="856"/>
      <c r="NE272" s="856"/>
      <c r="NF272" s="856"/>
      <c r="NG272" s="856"/>
      <c r="NH272" s="856"/>
      <c r="NI272" s="856"/>
      <c r="NJ272" s="856"/>
      <c r="NK272" s="856"/>
      <c r="NL272" s="856"/>
      <c r="NM272" s="856"/>
      <c r="NN272" s="856"/>
      <c r="NO272" s="856"/>
      <c r="NP272" s="856"/>
      <c r="NQ272" s="856"/>
      <c r="NR272" s="856"/>
      <c r="NS272" s="856"/>
      <c r="NT272" s="856"/>
      <c r="NU272" s="856"/>
      <c r="NV272" s="856"/>
      <c r="NW272" s="856"/>
      <c r="NX272" s="856"/>
      <c r="NY272" s="856"/>
      <c r="NZ272" s="856"/>
      <c r="OA272" s="856"/>
      <c r="OB272" s="856"/>
      <c r="OC272" s="837"/>
      <c r="OD272" s="837"/>
      <c r="OE272" s="837"/>
      <c r="OF272" s="837"/>
      <c r="OG272" s="837"/>
      <c r="OH272" s="837"/>
      <c r="OI272" s="837"/>
      <c r="OJ272" s="837"/>
      <c r="OK272" s="837"/>
      <c r="OL272" s="837"/>
      <c r="OM272" s="837"/>
      <c r="ON272" s="837"/>
      <c r="OO272" s="837"/>
      <c r="OP272" s="837"/>
      <c r="OQ272" s="837"/>
      <c r="OR272" s="837"/>
      <c r="OS272" s="837"/>
      <c r="OT272" s="837"/>
      <c r="OU272" s="837"/>
      <c r="OV272" s="837"/>
      <c r="OW272" s="837"/>
      <c r="OX272" s="837"/>
      <c r="OY272" s="837"/>
      <c r="OZ272" s="837"/>
      <c r="PA272" s="854"/>
      <c r="PB272" s="854"/>
      <c r="PC272" s="854"/>
      <c r="PD272" s="854"/>
      <c r="PE272" s="854"/>
      <c r="PF272" s="837"/>
      <c r="PG272" s="837"/>
      <c r="PH272" s="854"/>
      <c r="PI272" s="854"/>
      <c r="PJ272" s="837"/>
      <c r="PK272" s="837"/>
      <c r="PL272" s="854"/>
      <c r="PM272" s="854"/>
      <c r="PN272" s="837"/>
      <c r="PO272" s="837"/>
      <c r="PP272" s="837"/>
      <c r="PQ272" s="837"/>
      <c r="PR272" s="837"/>
      <c r="PS272" s="837"/>
      <c r="PT272" s="837"/>
      <c r="PU272" s="854"/>
      <c r="PV272" s="854"/>
      <c r="PW272" s="837"/>
      <c r="PX272" s="837"/>
      <c r="PY272" s="854"/>
      <c r="PZ272" s="854"/>
      <c r="QA272" s="837"/>
      <c r="QB272" s="837"/>
      <c r="QC272" s="837"/>
      <c r="QD272" s="837"/>
      <c r="QE272" s="837"/>
      <c r="QF272" s="853"/>
      <c r="QG272" s="855"/>
      <c r="QH272" s="837"/>
      <c r="QI272" s="837"/>
      <c r="QJ272" s="837"/>
      <c r="QK272" s="837"/>
      <c r="QL272" s="837"/>
      <c r="QM272" s="837"/>
      <c r="QN272" s="837"/>
      <c r="QO272" s="856"/>
      <c r="QP272" s="856"/>
      <c r="QQ272" s="856"/>
      <c r="QR272" s="856"/>
      <c r="QS272" s="856"/>
      <c r="QT272" s="856"/>
      <c r="QU272" s="856"/>
      <c r="QV272" s="856"/>
      <c r="QW272" s="856"/>
      <c r="QX272" s="856"/>
      <c r="QY272" s="856"/>
      <c r="QZ272" s="856"/>
      <c r="RA272" s="856"/>
      <c r="RB272" s="856"/>
      <c r="RC272" s="856"/>
      <c r="RD272" s="856"/>
      <c r="RE272" s="856"/>
      <c r="RF272" s="856"/>
      <c r="RG272" s="856"/>
      <c r="RH272" s="856"/>
      <c r="RI272" s="856"/>
      <c r="RJ272" s="856"/>
      <c r="RK272" s="856"/>
      <c r="RL272" s="856"/>
      <c r="RM272" s="856"/>
      <c r="RN272" s="856"/>
      <c r="RO272" s="856"/>
      <c r="RP272" s="856"/>
      <c r="RQ272" s="856"/>
      <c r="RR272" s="856"/>
      <c r="RS272" s="856"/>
      <c r="RT272" s="856"/>
      <c r="RU272" s="856"/>
      <c r="RV272" s="856"/>
      <c r="RW272" s="856"/>
      <c r="RX272" s="856"/>
      <c r="RY272" s="856"/>
      <c r="RZ272" s="856"/>
      <c r="SA272" s="856"/>
      <c r="SB272" s="856"/>
      <c r="SC272" s="856"/>
      <c r="SD272" s="856"/>
      <c r="SE272" s="856"/>
      <c r="SF272" s="856"/>
      <c r="SG272" s="837"/>
      <c r="SH272" s="837"/>
      <c r="SI272" s="837"/>
      <c r="SJ272" s="837"/>
      <c r="SK272" s="837"/>
      <c r="SL272" s="837"/>
      <c r="SM272" s="837"/>
      <c r="SN272" s="837"/>
      <c r="SO272" s="837"/>
      <c r="SP272" s="837"/>
      <c r="SQ272" s="837"/>
      <c r="SR272" s="837"/>
      <c r="SS272" s="837"/>
      <c r="ST272" s="837"/>
      <c r="SU272" s="837"/>
      <c r="SV272" s="837"/>
      <c r="SW272" s="837"/>
      <c r="SX272" s="837"/>
      <c r="SY272" s="837"/>
      <c r="SZ272" s="837"/>
      <c r="TA272" s="837"/>
      <c r="TB272" s="837"/>
      <c r="TC272" s="837"/>
      <c r="TD272" s="837"/>
      <c r="TE272" s="854"/>
      <c r="TF272" s="854"/>
      <c r="TG272" s="854"/>
      <c r="TH272" s="854"/>
      <c r="TI272" s="854"/>
      <c r="TJ272" s="837"/>
      <c r="TK272" s="837"/>
      <c r="TL272" s="854"/>
      <c r="TM272" s="854"/>
      <c r="TN272" s="837"/>
      <c r="TO272" s="837"/>
      <c r="TP272" s="854"/>
      <c r="TQ272" s="854"/>
      <c r="TR272" s="837"/>
      <c r="TS272" s="837"/>
      <c r="TT272" s="837"/>
      <c r="TU272" s="837"/>
      <c r="TV272" s="837"/>
      <c r="TW272" s="837"/>
      <c r="TX272" s="837"/>
      <c r="TY272" s="854"/>
      <c r="TZ272" s="854"/>
      <c r="UA272" s="837"/>
      <c r="UB272" s="837"/>
      <c r="UC272" s="854"/>
      <c r="UD272" s="854"/>
      <c r="UE272" s="837"/>
      <c r="UF272" s="837"/>
      <c r="UG272" s="837"/>
      <c r="UH272" s="837"/>
      <c r="UI272" s="837"/>
      <c r="UJ272" s="853"/>
      <c r="UK272" s="855"/>
      <c r="UL272" s="837"/>
      <c r="UM272" s="837"/>
      <c r="UN272" s="837"/>
      <c r="UO272" s="837"/>
      <c r="UP272" s="837"/>
      <c r="UQ272" s="837"/>
      <c r="UR272" s="837"/>
      <c r="US272" s="856"/>
      <c r="UT272" s="856"/>
      <c r="UU272" s="856"/>
      <c r="UV272" s="856"/>
      <c r="UW272" s="856"/>
      <c r="UX272" s="856"/>
      <c r="UY272" s="856"/>
      <c r="UZ272" s="856"/>
      <c r="VA272" s="856"/>
      <c r="VB272" s="856"/>
      <c r="VC272" s="856"/>
      <c r="VD272" s="856"/>
      <c r="VE272" s="856"/>
      <c r="VF272" s="856"/>
      <c r="VG272" s="856"/>
      <c r="VH272" s="856"/>
      <c r="VI272" s="856"/>
      <c r="VJ272" s="856"/>
      <c r="VK272" s="856"/>
      <c r="VL272" s="856"/>
      <c r="VM272" s="856"/>
      <c r="VN272" s="856"/>
      <c r="VO272" s="856"/>
      <c r="VP272" s="856"/>
      <c r="VQ272" s="856"/>
      <c r="VR272" s="856"/>
      <c r="VS272" s="856"/>
      <c r="VT272" s="856"/>
      <c r="VU272" s="856"/>
      <c r="VV272" s="856"/>
      <c r="VW272" s="856"/>
      <c r="VX272" s="856"/>
      <c r="VY272" s="856"/>
      <c r="VZ272" s="856"/>
      <c r="WA272" s="856"/>
      <c r="WB272" s="856"/>
      <c r="WC272" s="856"/>
      <c r="WD272" s="856"/>
      <c r="WE272" s="856"/>
      <c r="WF272" s="856"/>
      <c r="WG272" s="856"/>
      <c r="WH272" s="856"/>
      <c r="WI272" s="856"/>
      <c r="WJ272" s="856"/>
      <c r="WK272" s="837"/>
      <c r="WL272" s="837"/>
      <c r="WM272" s="837"/>
      <c r="WN272" s="837"/>
      <c r="WO272" s="837"/>
      <c r="WP272" s="837"/>
      <c r="WQ272" s="837"/>
      <c r="WR272" s="837"/>
      <c r="WS272" s="837"/>
      <c r="WT272" s="837"/>
      <c r="WU272" s="837"/>
      <c r="WV272" s="837"/>
      <c r="WW272" s="837"/>
      <c r="WX272" s="837"/>
      <c r="WY272" s="837"/>
      <c r="WZ272" s="837"/>
      <c r="XA272" s="837"/>
      <c r="XB272" s="837"/>
      <c r="XC272" s="837"/>
      <c r="XD272" s="837"/>
      <c r="XE272" s="837"/>
      <c r="XF272" s="837"/>
      <c r="XG272" s="837"/>
      <c r="XH272" s="837"/>
      <c r="XI272" s="854"/>
      <c r="XJ272" s="854"/>
      <c r="XK272" s="854"/>
      <c r="XL272" s="854"/>
      <c r="XM272" s="854"/>
      <c r="XN272" s="837"/>
      <c r="XO272" s="837"/>
      <c r="XP272" s="854"/>
      <c r="XQ272" s="854"/>
      <c r="XR272" s="837"/>
      <c r="XS272" s="837"/>
      <c r="XT272" s="854"/>
      <c r="XU272" s="854"/>
      <c r="XV272" s="837"/>
      <c r="XW272" s="837"/>
      <c r="XX272" s="837"/>
      <c r="XY272" s="837"/>
      <c r="XZ272" s="837"/>
      <c r="YA272" s="837"/>
      <c r="YB272" s="837"/>
      <c r="YC272" s="854"/>
      <c r="YD272" s="854"/>
      <c r="YE272" s="837"/>
      <c r="YF272" s="837"/>
      <c r="YG272" s="854"/>
      <c r="YH272" s="854"/>
      <c r="YI272" s="837"/>
      <c r="YJ272" s="837"/>
      <c r="YK272" s="837"/>
      <c r="YL272" s="837"/>
      <c r="YM272" s="837"/>
      <c r="YN272" s="853"/>
      <c r="YO272" s="855"/>
      <c r="YP272" s="837"/>
      <c r="YQ272" s="837"/>
      <c r="YR272" s="837"/>
      <c r="YS272" s="837"/>
      <c r="YT272" s="837"/>
      <c r="YU272" s="837"/>
      <c r="YV272" s="837"/>
      <c r="YW272" s="856"/>
      <c r="YX272" s="856"/>
      <c r="YY272" s="856"/>
      <c r="YZ272" s="856"/>
      <c r="ZA272" s="856"/>
      <c r="ZB272" s="856"/>
      <c r="ZC272" s="856"/>
      <c r="ZD272" s="856"/>
      <c r="ZE272" s="856"/>
      <c r="ZF272" s="856"/>
      <c r="ZG272" s="856"/>
      <c r="ZH272" s="856"/>
      <c r="ZI272" s="856"/>
      <c r="ZJ272" s="856"/>
      <c r="ZK272" s="856"/>
      <c r="ZL272" s="856"/>
      <c r="ZM272" s="856"/>
      <c r="ZN272" s="856"/>
      <c r="ZO272" s="856"/>
      <c r="ZP272" s="856"/>
      <c r="ZQ272" s="856"/>
      <c r="ZR272" s="856"/>
      <c r="ZS272" s="856"/>
      <c r="ZT272" s="856"/>
      <c r="ZU272" s="856"/>
      <c r="ZV272" s="856"/>
      <c r="ZW272" s="856"/>
      <c r="ZX272" s="856"/>
      <c r="ZY272" s="856"/>
      <c r="ZZ272" s="856"/>
      <c r="AAA272" s="856"/>
      <c r="AAB272" s="856"/>
      <c r="AAC272" s="856"/>
      <c r="AAD272" s="856"/>
      <c r="AAE272" s="856"/>
      <c r="AAF272" s="856"/>
      <c r="AAG272" s="856"/>
      <c r="AAH272" s="856"/>
      <c r="AAI272" s="856"/>
      <c r="AAJ272" s="856"/>
      <c r="AAK272" s="856"/>
      <c r="AAL272" s="856"/>
      <c r="AAM272" s="856"/>
      <c r="AAN272" s="856"/>
      <c r="AAO272" s="837"/>
      <c r="AAP272" s="837"/>
      <c r="AAQ272" s="837"/>
      <c r="AAR272" s="837"/>
      <c r="AAS272" s="837"/>
      <c r="AAT272" s="837"/>
      <c r="AAU272" s="837"/>
      <c r="AAV272" s="837"/>
      <c r="AAW272" s="837"/>
      <c r="AAX272" s="837"/>
      <c r="AAY272" s="837"/>
      <c r="AAZ272" s="837"/>
      <c r="ABA272" s="837"/>
      <c r="ABB272" s="837"/>
      <c r="ABC272" s="837"/>
      <c r="ABD272" s="837"/>
      <c r="ABE272" s="837"/>
      <c r="ABF272" s="837"/>
      <c r="ABG272" s="837"/>
      <c r="ABH272" s="837"/>
      <c r="ABI272" s="837"/>
      <c r="ABJ272" s="837"/>
      <c r="ABK272" s="837"/>
      <c r="ABL272" s="837"/>
      <c r="ABM272" s="854"/>
      <c r="ABN272" s="854"/>
      <c r="ABO272" s="854"/>
      <c r="ABP272" s="854"/>
      <c r="ABQ272" s="854"/>
      <c r="ABR272" s="837"/>
      <c r="ABS272" s="837"/>
      <c r="ABT272" s="854"/>
      <c r="ABU272" s="854"/>
      <c r="ABV272" s="837"/>
      <c r="ABW272" s="837"/>
      <c r="ABX272" s="854"/>
      <c r="ABY272" s="854"/>
      <c r="ABZ272" s="837"/>
      <c r="ACA272" s="837"/>
      <c r="ACB272" s="837"/>
      <c r="ACC272" s="837"/>
      <c r="ACD272" s="837"/>
      <c r="ACE272" s="837"/>
      <c r="ACF272" s="837"/>
      <c r="ACG272" s="854"/>
      <c r="ACH272" s="854"/>
      <c r="ACI272" s="837"/>
      <c r="ACJ272" s="837"/>
      <c r="ACK272" s="854"/>
      <c r="ACL272" s="854"/>
      <c r="ACM272" s="837"/>
      <c r="ACN272" s="837"/>
      <c r="ACO272" s="837"/>
      <c r="ACP272" s="837"/>
      <c r="ACQ272" s="837"/>
      <c r="ACR272" s="853"/>
      <c r="ACS272" s="855"/>
      <c r="ACT272" s="837"/>
      <c r="ACU272" s="837"/>
      <c r="ACV272" s="837"/>
      <c r="ACW272" s="837"/>
      <c r="ACX272" s="837"/>
      <c r="ACY272" s="837"/>
      <c r="ACZ272" s="837"/>
      <c r="ADA272" s="856"/>
      <c r="ADB272" s="856"/>
      <c r="ADC272" s="856"/>
      <c r="ADD272" s="856"/>
      <c r="ADE272" s="856"/>
      <c r="ADF272" s="856"/>
      <c r="ADG272" s="856"/>
      <c r="ADH272" s="856"/>
      <c r="ADI272" s="856"/>
      <c r="ADJ272" s="856"/>
      <c r="ADK272" s="856"/>
      <c r="ADL272" s="856"/>
      <c r="ADM272" s="856"/>
      <c r="ADN272" s="856"/>
      <c r="ADO272" s="856"/>
      <c r="ADP272" s="856"/>
      <c r="ADQ272" s="856"/>
      <c r="ADR272" s="856"/>
      <c r="ADS272" s="856"/>
      <c r="ADT272" s="856"/>
      <c r="ADU272" s="856"/>
      <c r="ADV272" s="856"/>
      <c r="ADW272" s="856"/>
      <c r="ADX272" s="856"/>
      <c r="ADY272" s="856"/>
      <c r="ADZ272" s="856"/>
      <c r="AEA272" s="856"/>
      <c r="AEB272" s="856"/>
      <c r="AEC272" s="856"/>
      <c r="AED272" s="856"/>
      <c r="AEE272" s="856"/>
      <c r="AEF272" s="856"/>
      <c r="AEG272" s="856"/>
      <c r="AEH272" s="856"/>
      <c r="AEI272" s="856"/>
      <c r="AEJ272" s="856"/>
      <c r="AEK272" s="856"/>
      <c r="AEL272" s="856"/>
      <c r="AEM272" s="856"/>
      <c r="AEN272" s="856"/>
      <c r="AEO272" s="856"/>
      <c r="AEP272" s="856"/>
      <c r="AEQ272" s="856"/>
      <c r="AER272" s="856"/>
      <c r="AES272" s="837"/>
      <c r="AET272" s="837"/>
      <c r="AEU272" s="837"/>
      <c r="AEV272" s="837"/>
      <c r="AEW272" s="837"/>
      <c r="AEX272" s="837"/>
      <c r="AEY272" s="837"/>
      <c r="AEZ272" s="837"/>
      <c r="AFA272" s="837"/>
      <c r="AFB272" s="837"/>
      <c r="AFC272" s="837"/>
      <c r="AFD272" s="837"/>
      <c r="AFE272" s="837"/>
      <c r="AFF272" s="837"/>
      <c r="AFG272" s="837"/>
      <c r="AFH272" s="837"/>
      <c r="AFI272" s="837"/>
      <c r="AFJ272" s="837"/>
      <c r="AFK272" s="837"/>
      <c r="AFL272" s="837"/>
      <c r="AFM272" s="837"/>
      <c r="AFN272" s="837"/>
      <c r="AFO272" s="837"/>
      <c r="AFP272" s="837"/>
      <c r="AFQ272" s="854"/>
      <c r="AFR272" s="854"/>
      <c r="AFS272" s="854"/>
      <c r="AFT272" s="854"/>
      <c r="AFU272" s="854"/>
      <c r="AFV272" s="837"/>
      <c r="AFW272" s="837"/>
      <c r="AFX272" s="854"/>
      <c r="AFY272" s="854"/>
      <c r="AFZ272" s="837"/>
      <c r="AGA272" s="837"/>
      <c r="AGB272" s="854"/>
      <c r="AGC272" s="854"/>
      <c r="AGD272" s="837"/>
      <c r="AGE272" s="837"/>
      <c r="AGF272" s="837"/>
      <c r="AGG272" s="837"/>
      <c r="AGH272" s="837"/>
      <c r="AGI272" s="837"/>
      <c r="AGJ272" s="837"/>
      <c r="AGK272" s="854"/>
      <c r="AGL272" s="854"/>
      <c r="AGM272" s="837"/>
      <c r="AGN272" s="837"/>
      <c r="AGO272" s="854"/>
      <c r="AGP272" s="854"/>
      <c r="AGQ272" s="837"/>
      <c r="AGR272" s="837"/>
      <c r="AGS272" s="837"/>
      <c r="AGT272" s="837"/>
      <c r="AGU272" s="837"/>
      <c r="AGV272" s="853"/>
      <c r="AGW272" s="855"/>
      <c r="AGX272" s="837"/>
      <c r="AGY272" s="837"/>
      <c r="AGZ272" s="837"/>
      <c r="AHA272" s="837"/>
      <c r="AHB272" s="837"/>
      <c r="AHC272" s="837"/>
      <c r="AHD272" s="837"/>
      <c r="AHE272" s="856"/>
      <c r="AHF272" s="856"/>
      <c r="AHG272" s="856"/>
      <c r="AHH272" s="856"/>
      <c r="AHI272" s="856"/>
      <c r="AHJ272" s="856"/>
      <c r="AHK272" s="856"/>
      <c r="AHL272" s="856"/>
      <c r="AHM272" s="856"/>
      <c r="AHN272" s="856"/>
      <c r="AHO272" s="856"/>
      <c r="AHP272" s="856"/>
      <c r="AHQ272" s="856"/>
      <c r="AHR272" s="856"/>
      <c r="AHS272" s="856"/>
      <c r="AHT272" s="856"/>
      <c r="AHU272" s="856"/>
      <c r="AHV272" s="856"/>
      <c r="AHW272" s="856"/>
      <c r="AHX272" s="856"/>
      <c r="AHY272" s="856"/>
      <c r="AHZ272" s="856"/>
      <c r="AIA272" s="856"/>
      <c r="AIB272" s="856"/>
      <c r="AIC272" s="856"/>
      <c r="AID272" s="856"/>
      <c r="AIE272" s="856"/>
      <c r="AIF272" s="856"/>
      <c r="AIG272" s="856"/>
      <c r="AIH272" s="856"/>
      <c r="AII272" s="856"/>
      <c r="AIJ272" s="856"/>
      <c r="AIK272" s="856"/>
      <c r="AIL272" s="856"/>
      <c r="AIM272" s="856"/>
      <c r="AIN272" s="856"/>
      <c r="AIO272" s="856"/>
      <c r="AIP272" s="856"/>
      <c r="AIQ272" s="856"/>
      <c r="AIR272" s="856"/>
      <c r="AIS272" s="856"/>
      <c r="AIT272" s="856"/>
      <c r="AIU272" s="856"/>
      <c r="AIV272" s="856"/>
      <c r="AIW272" s="837"/>
      <c r="AIX272" s="837"/>
      <c r="AIY272" s="837"/>
      <c r="AIZ272" s="837"/>
      <c r="AJA272" s="837"/>
      <c r="AJB272" s="837"/>
      <c r="AJC272" s="837"/>
      <c r="AJD272" s="837"/>
      <c r="AJE272" s="837"/>
      <c r="AJF272" s="837"/>
      <c r="AJG272" s="837"/>
      <c r="AJH272" s="837"/>
      <c r="AJI272" s="837"/>
      <c r="AJJ272" s="837"/>
      <c r="AJK272" s="837"/>
      <c r="AJL272" s="837"/>
      <c r="AJM272" s="837"/>
      <c r="AJN272" s="837"/>
      <c r="AJO272" s="837"/>
      <c r="AJP272" s="837"/>
      <c r="AJQ272" s="837"/>
      <c r="AJR272" s="837"/>
      <c r="AJS272" s="837"/>
      <c r="AJT272" s="837"/>
      <c r="AJU272" s="854"/>
      <c r="AJV272" s="854"/>
      <c r="AJW272" s="854"/>
      <c r="AJX272" s="854"/>
      <c r="AJY272" s="854"/>
      <c r="AJZ272" s="837"/>
      <c r="AKA272" s="837"/>
      <c r="AKB272" s="854"/>
      <c r="AKC272" s="854"/>
      <c r="AKD272" s="837"/>
      <c r="AKE272" s="837"/>
      <c r="AKF272" s="854"/>
      <c r="AKG272" s="854"/>
      <c r="AKH272" s="837"/>
      <c r="AKI272" s="837"/>
      <c r="AKJ272" s="837"/>
      <c r="AKK272" s="837"/>
      <c r="AKL272" s="837"/>
      <c r="AKM272" s="837"/>
      <c r="AKN272" s="837"/>
      <c r="AKO272" s="854"/>
      <c r="AKP272" s="854"/>
      <c r="AKQ272" s="837"/>
      <c r="AKR272" s="837"/>
      <c r="AKS272" s="854"/>
      <c r="AKT272" s="854"/>
      <c r="AKU272" s="837"/>
      <c r="AKV272" s="837"/>
      <c r="AKW272" s="837"/>
      <c r="AKX272" s="837"/>
      <c r="AKY272" s="837"/>
      <c r="AKZ272" s="853"/>
      <c r="ALA272" s="855"/>
      <c r="ALB272" s="837"/>
      <c r="ALC272" s="837"/>
      <c r="ALD272" s="837"/>
      <c r="ALE272" s="837"/>
      <c r="ALF272" s="837"/>
      <c r="ALG272" s="837"/>
      <c r="ALH272" s="837"/>
      <c r="ALI272" s="856"/>
      <c r="ALJ272" s="856"/>
      <c r="ALK272" s="856"/>
      <c r="ALL272" s="856"/>
      <c r="ALM272" s="856"/>
      <c r="ALN272" s="856"/>
      <c r="ALO272" s="856"/>
      <c r="ALP272" s="856"/>
      <c r="ALQ272" s="856"/>
      <c r="ALR272" s="856"/>
      <c r="ALS272" s="856"/>
      <c r="ALT272" s="856"/>
      <c r="ALU272" s="856"/>
      <c r="ALV272" s="856"/>
      <c r="ALW272" s="856"/>
      <c r="ALX272" s="856"/>
      <c r="ALY272" s="856"/>
      <c r="ALZ272" s="856"/>
      <c r="AMA272" s="856"/>
      <c r="AMB272" s="856"/>
      <c r="AMC272" s="856"/>
      <c r="AMD272" s="856"/>
      <c r="AME272" s="856"/>
      <c r="AMF272" s="856"/>
      <c r="AMG272" s="856"/>
      <c r="AMH272" s="856"/>
      <c r="AMI272" s="856"/>
      <c r="AMJ272" s="856"/>
      <c r="AMK272" s="856"/>
      <c r="AML272" s="856"/>
      <c r="AMM272" s="856"/>
      <c r="AMN272" s="856"/>
      <c r="AMO272" s="856"/>
      <c r="AMP272" s="856"/>
      <c r="AMQ272" s="856"/>
      <c r="AMR272" s="856"/>
      <c r="AMS272" s="856"/>
      <c r="AMT272" s="856"/>
      <c r="AMU272" s="856"/>
      <c r="AMV272" s="856"/>
      <c r="AMW272" s="856"/>
      <c r="AMX272" s="856"/>
      <c r="AMY272" s="856"/>
      <c r="AMZ272" s="856"/>
      <c r="ANA272" s="837"/>
      <c r="ANB272" s="837"/>
      <c r="ANC272" s="837"/>
      <c r="AND272" s="837"/>
      <c r="ANE272" s="837"/>
      <c r="ANF272" s="837"/>
      <c r="ANG272" s="837"/>
      <c r="ANH272" s="837"/>
      <c r="ANI272" s="837"/>
      <c r="ANJ272" s="837"/>
      <c r="ANK272" s="837"/>
      <c r="ANL272" s="837"/>
      <c r="ANM272" s="837"/>
      <c r="ANN272" s="837"/>
      <c r="ANO272" s="837"/>
      <c r="ANP272" s="837"/>
      <c r="ANQ272" s="837"/>
      <c r="ANR272" s="837"/>
      <c r="ANS272" s="837"/>
      <c r="ANT272" s="837"/>
      <c r="ANU272" s="837"/>
      <c r="ANV272" s="837"/>
      <c r="ANW272" s="837"/>
      <c r="ANX272" s="837"/>
      <c r="ANY272" s="854"/>
      <c r="ANZ272" s="854"/>
      <c r="AOA272" s="854"/>
      <c r="AOB272" s="854"/>
      <c r="AOC272" s="854"/>
      <c r="AOD272" s="837"/>
      <c r="AOE272" s="837"/>
      <c r="AOF272" s="854"/>
      <c r="AOG272" s="854"/>
      <c r="AOH272" s="837"/>
      <c r="AOI272" s="837"/>
      <c r="AOJ272" s="854"/>
      <c r="AOK272" s="854"/>
      <c r="AOL272" s="837"/>
      <c r="AOM272" s="837"/>
      <c r="AON272" s="837"/>
      <c r="AOO272" s="837"/>
      <c r="AOP272" s="837"/>
      <c r="AOQ272" s="837"/>
      <c r="AOR272" s="837"/>
      <c r="AOS272" s="854"/>
      <c r="AOT272" s="854"/>
      <c r="AOU272" s="837"/>
      <c r="AOV272" s="837"/>
      <c r="AOW272" s="854"/>
      <c r="AOX272" s="854"/>
      <c r="AOY272" s="837"/>
      <c r="AOZ272" s="837"/>
      <c r="APA272" s="837"/>
      <c r="APB272" s="837"/>
      <c r="APC272" s="837"/>
      <c r="APD272" s="853"/>
      <c r="APE272" s="855"/>
      <c r="APF272" s="837"/>
      <c r="APG272" s="837"/>
      <c r="APH272" s="837"/>
      <c r="API272" s="837"/>
      <c r="APJ272" s="837"/>
      <c r="APK272" s="837"/>
      <c r="APL272" s="837"/>
      <c r="APM272" s="856"/>
      <c r="APN272" s="856"/>
      <c r="APO272" s="856"/>
      <c r="APP272" s="856"/>
      <c r="APQ272" s="856"/>
      <c r="APR272" s="856"/>
      <c r="APS272" s="856"/>
      <c r="APT272" s="856"/>
      <c r="APU272" s="856"/>
      <c r="APV272" s="856"/>
      <c r="APW272" s="856"/>
      <c r="APX272" s="856"/>
      <c r="APY272" s="856"/>
      <c r="APZ272" s="856"/>
      <c r="AQA272" s="856"/>
      <c r="AQB272" s="856"/>
      <c r="AQC272" s="856"/>
      <c r="AQD272" s="856"/>
      <c r="AQE272" s="856"/>
      <c r="AQF272" s="856"/>
      <c r="AQG272" s="856"/>
      <c r="AQH272" s="856"/>
      <c r="AQI272" s="856"/>
      <c r="AQJ272" s="856"/>
      <c r="AQK272" s="856"/>
      <c r="AQL272" s="856"/>
      <c r="AQM272" s="856"/>
      <c r="AQN272" s="856"/>
      <c r="AQO272" s="856"/>
      <c r="AQP272" s="856"/>
      <c r="AQQ272" s="856"/>
      <c r="AQR272" s="856"/>
      <c r="AQS272" s="856"/>
      <c r="AQT272" s="856"/>
      <c r="AQU272" s="856"/>
      <c r="AQV272" s="856"/>
      <c r="AQW272" s="856"/>
      <c r="AQX272" s="856"/>
      <c r="AQY272" s="856"/>
      <c r="AQZ272" s="856"/>
      <c r="ARA272" s="856"/>
      <c r="ARB272" s="856"/>
      <c r="ARC272" s="856"/>
      <c r="ARD272" s="856"/>
      <c r="ARE272" s="837"/>
      <c r="ARF272" s="837"/>
      <c r="ARG272" s="837"/>
      <c r="ARH272" s="837"/>
      <c r="ARI272" s="837"/>
      <c r="ARJ272" s="837"/>
      <c r="ARK272" s="837"/>
      <c r="ARL272" s="837"/>
      <c r="ARM272" s="837"/>
      <c r="ARN272" s="837"/>
      <c r="ARO272" s="837"/>
      <c r="ARP272" s="837"/>
      <c r="ARQ272" s="837"/>
      <c r="ARR272" s="837"/>
      <c r="ARS272" s="837"/>
      <c r="ART272" s="837"/>
      <c r="ARU272" s="837"/>
      <c r="ARV272" s="837"/>
      <c r="ARW272" s="837"/>
      <c r="ARX272" s="837"/>
      <c r="ARY272" s="837"/>
      <c r="ARZ272" s="837"/>
      <c r="ASA272" s="837"/>
      <c r="ASB272" s="837"/>
      <c r="ASC272" s="854"/>
      <c r="ASD272" s="854"/>
      <c r="ASE272" s="854"/>
      <c r="ASF272" s="854"/>
      <c r="ASG272" s="854"/>
      <c r="ASH272" s="837"/>
      <c r="ASI272" s="837"/>
      <c r="ASJ272" s="854"/>
      <c r="ASK272" s="854"/>
      <c r="ASL272" s="837"/>
      <c r="ASM272" s="837"/>
      <c r="ASN272" s="854"/>
      <c r="ASO272" s="854"/>
      <c r="ASP272" s="837"/>
      <c r="ASQ272" s="837"/>
      <c r="ASR272" s="837"/>
      <c r="ASS272" s="837"/>
      <c r="AST272" s="837"/>
      <c r="ASU272" s="837"/>
      <c r="ASV272" s="837"/>
      <c r="ASW272" s="854"/>
      <c r="ASX272" s="854"/>
      <c r="ASY272" s="837"/>
      <c r="ASZ272" s="837"/>
      <c r="ATA272" s="854"/>
      <c r="ATB272" s="854"/>
      <c r="ATC272" s="837"/>
      <c r="ATD272" s="837"/>
      <c r="ATE272" s="837"/>
      <c r="ATF272" s="837"/>
      <c r="ATG272" s="837"/>
      <c r="ATH272" s="853"/>
      <c r="ATI272" s="855"/>
      <c r="ATJ272" s="837"/>
      <c r="ATK272" s="837"/>
      <c r="ATL272" s="837"/>
      <c r="ATM272" s="837"/>
      <c r="ATN272" s="837"/>
      <c r="ATO272" s="837"/>
      <c r="ATP272" s="837"/>
      <c r="ATQ272" s="856"/>
      <c r="ATR272" s="856"/>
      <c r="ATS272" s="856"/>
      <c r="ATT272" s="856"/>
      <c r="ATU272" s="856"/>
      <c r="ATV272" s="856"/>
      <c r="ATW272" s="856"/>
      <c r="ATX272" s="856"/>
      <c r="ATY272" s="856"/>
      <c r="ATZ272" s="856"/>
      <c r="AUA272" s="856"/>
      <c r="AUB272" s="856"/>
      <c r="AUC272" s="856"/>
      <c r="AUD272" s="856"/>
      <c r="AUE272" s="856"/>
      <c r="AUF272" s="856"/>
      <c r="AUG272" s="856"/>
      <c r="AUH272" s="856"/>
      <c r="AUI272" s="856"/>
      <c r="AUJ272" s="856"/>
      <c r="AUK272" s="856"/>
      <c r="AUL272" s="856"/>
      <c r="AUM272" s="856"/>
      <c r="AUN272" s="856"/>
      <c r="AUO272" s="856"/>
      <c r="AUP272" s="856"/>
      <c r="AUQ272" s="856"/>
      <c r="AUR272" s="856"/>
      <c r="AUS272" s="856"/>
      <c r="AUT272" s="856"/>
      <c r="AUU272" s="856"/>
      <c r="AUV272" s="856"/>
      <c r="AUW272" s="856"/>
      <c r="AUX272" s="856"/>
      <c r="AUY272" s="856"/>
      <c r="AUZ272" s="856"/>
      <c r="AVA272" s="856"/>
      <c r="AVB272" s="856"/>
      <c r="AVC272" s="856"/>
      <c r="AVD272" s="856"/>
      <c r="AVE272" s="856"/>
      <c r="AVF272" s="856"/>
      <c r="AVG272" s="856"/>
      <c r="AVH272" s="856"/>
      <c r="AVI272" s="837"/>
      <c r="AVJ272" s="837"/>
      <c r="AVK272" s="837"/>
      <c r="AVL272" s="837"/>
      <c r="AVM272" s="837"/>
      <c r="AVN272" s="837"/>
      <c r="AVO272" s="837"/>
      <c r="AVP272" s="837"/>
      <c r="AVQ272" s="837"/>
      <c r="AVR272" s="837"/>
      <c r="AVS272" s="837"/>
      <c r="AVT272" s="837"/>
      <c r="AVU272" s="837"/>
      <c r="AVV272" s="837"/>
      <c r="AVW272" s="837"/>
      <c r="AVX272" s="837"/>
      <c r="AVY272" s="837"/>
      <c r="AVZ272" s="837"/>
      <c r="AWA272" s="837"/>
      <c r="AWB272" s="837"/>
      <c r="AWC272" s="837"/>
      <c r="AWD272" s="837"/>
      <c r="AWE272" s="837"/>
      <c r="AWF272" s="837"/>
      <c r="AWG272" s="854"/>
      <c r="AWH272" s="854"/>
      <c r="AWI272" s="854"/>
      <c r="AWJ272" s="854"/>
      <c r="AWK272" s="854"/>
      <c r="AWL272" s="837"/>
      <c r="AWM272" s="837"/>
      <c r="AWN272" s="854"/>
      <c r="AWO272" s="854"/>
      <c r="AWP272" s="837"/>
      <c r="AWQ272" s="837"/>
      <c r="AWR272" s="854"/>
      <c r="AWS272" s="854"/>
      <c r="AWT272" s="837"/>
      <c r="AWU272" s="837"/>
      <c r="AWV272" s="837"/>
      <c r="AWW272" s="837"/>
      <c r="AWX272" s="837"/>
      <c r="AWY272" s="837"/>
      <c r="AWZ272" s="837"/>
      <c r="AXA272" s="854"/>
      <c r="AXB272" s="854"/>
      <c r="AXC272" s="837"/>
      <c r="AXD272" s="837"/>
      <c r="AXE272" s="854"/>
      <c r="AXF272" s="854"/>
      <c r="AXG272" s="837"/>
      <c r="AXH272" s="837"/>
      <c r="AXI272" s="837"/>
      <c r="AXJ272" s="837"/>
      <c r="AXK272" s="837"/>
      <c r="AXL272" s="853"/>
      <c r="AXM272" s="855"/>
      <c r="AXN272" s="837"/>
      <c r="AXO272" s="837"/>
      <c r="AXP272" s="837"/>
      <c r="AXQ272" s="837"/>
      <c r="AXR272" s="837"/>
      <c r="AXS272" s="837"/>
      <c r="AXT272" s="837"/>
      <c r="AXU272" s="856"/>
      <c r="AXV272" s="856"/>
      <c r="AXW272" s="856"/>
      <c r="AXX272" s="856"/>
      <c r="AXY272" s="856"/>
      <c r="AXZ272" s="856"/>
      <c r="AYA272" s="856"/>
      <c r="AYB272" s="856"/>
      <c r="AYC272" s="856"/>
      <c r="AYD272" s="856"/>
      <c r="AYE272" s="856"/>
      <c r="AYF272" s="856"/>
      <c r="AYG272" s="856"/>
      <c r="AYH272" s="856"/>
      <c r="AYI272" s="856"/>
      <c r="AYJ272" s="856"/>
      <c r="AYK272" s="856"/>
      <c r="AYL272" s="856"/>
      <c r="AYM272" s="856"/>
      <c r="AYN272" s="856"/>
      <c r="AYO272" s="856"/>
      <c r="AYP272" s="856"/>
      <c r="AYQ272" s="856"/>
      <c r="AYR272" s="856"/>
      <c r="AYS272" s="856"/>
      <c r="AYT272" s="856"/>
      <c r="AYU272" s="856"/>
      <c r="AYV272" s="856"/>
      <c r="AYW272" s="856"/>
      <c r="AYX272" s="856"/>
      <c r="AYY272" s="856"/>
      <c r="AYZ272" s="856"/>
      <c r="AZA272" s="856"/>
      <c r="AZB272" s="856"/>
      <c r="AZC272" s="856"/>
      <c r="AZD272" s="856"/>
      <c r="AZE272" s="856"/>
      <c r="AZF272" s="856"/>
      <c r="AZG272" s="856"/>
      <c r="AZH272" s="856"/>
      <c r="AZI272" s="856"/>
      <c r="AZJ272" s="856"/>
      <c r="AZK272" s="856"/>
      <c r="AZL272" s="856"/>
      <c r="AZM272" s="837"/>
      <c r="AZN272" s="837"/>
      <c r="AZO272" s="837"/>
      <c r="AZP272" s="837"/>
      <c r="AZQ272" s="837"/>
      <c r="AZR272" s="837"/>
      <c r="AZS272" s="837"/>
      <c r="AZT272" s="837"/>
      <c r="AZU272" s="837"/>
      <c r="AZV272" s="837"/>
      <c r="AZW272" s="837"/>
      <c r="AZX272" s="837"/>
      <c r="AZY272" s="837"/>
      <c r="AZZ272" s="837"/>
      <c r="BAA272" s="837"/>
      <c r="BAB272" s="837"/>
      <c r="BAC272" s="837"/>
      <c r="BAD272" s="837"/>
      <c r="BAE272" s="837"/>
      <c r="BAF272" s="837"/>
      <c r="BAG272" s="837"/>
      <c r="BAH272" s="837"/>
      <c r="BAI272" s="837"/>
      <c r="BAJ272" s="837"/>
      <c r="BAK272" s="854"/>
      <c r="BAL272" s="854"/>
      <c r="BAM272" s="854"/>
      <c r="BAN272" s="854"/>
      <c r="BAO272" s="854"/>
      <c r="BAP272" s="837"/>
      <c r="BAQ272" s="837"/>
      <c r="BAR272" s="854"/>
      <c r="BAS272" s="854"/>
      <c r="BAT272" s="837"/>
      <c r="BAU272" s="837"/>
      <c r="BAV272" s="854"/>
      <c r="BAW272" s="854"/>
      <c r="BAX272" s="837"/>
      <c r="BAY272" s="837"/>
      <c r="BAZ272" s="837"/>
      <c r="BBA272" s="837"/>
      <c r="BBB272" s="837"/>
      <c r="BBC272" s="837"/>
      <c r="BBD272" s="837"/>
      <c r="BBE272" s="854"/>
      <c r="BBF272" s="854"/>
      <c r="BBG272" s="837"/>
      <c r="BBH272" s="837"/>
      <c r="BBI272" s="854"/>
      <c r="BBJ272" s="854"/>
      <c r="BBK272" s="837"/>
      <c r="BBL272" s="837"/>
      <c r="BBM272" s="837"/>
      <c r="BBN272" s="837"/>
      <c r="BBO272" s="837"/>
      <c r="BBP272" s="853"/>
      <c r="BBQ272" s="855"/>
      <c r="BBR272" s="837"/>
      <c r="BBS272" s="837"/>
      <c r="BBT272" s="837"/>
      <c r="BBU272" s="837"/>
      <c r="BBV272" s="837"/>
      <c r="BBW272" s="837"/>
      <c r="BBX272" s="837"/>
      <c r="BBY272" s="856"/>
      <c r="BBZ272" s="856"/>
      <c r="BCA272" s="856"/>
      <c r="BCB272" s="856"/>
      <c r="BCC272" s="856"/>
      <c r="BCD272" s="856"/>
      <c r="BCE272" s="856"/>
      <c r="BCF272" s="856"/>
      <c r="BCG272" s="856"/>
      <c r="BCH272" s="856"/>
      <c r="BCI272" s="856"/>
      <c r="BCJ272" s="856"/>
      <c r="BCK272" s="856"/>
      <c r="BCL272" s="856"/>
      <c r="BCM272" s="856"/>
      <c r="BCN272" s="856"/>
      <c r="BCO272" s="856"/>
      <c r="BCP272" s="856"/>
      <c r="BCQ272" s="856"/>
      <c r="BCR272" s="856"/>
      <c r="BCS272" s="856"/>
      <c r="BCT272" s="856"/>
      <c r="BCU272" s="856"/>
      <c r="BCV272" s="856"/>
      <c r="BCW272" s="856"/>
      <c r="BCX272" s="856"/>
      <c r="BCY272" s="856"/>
      <c r="BCZ272" s="856"/>
      <c r="BDA272" s="856"/>
      <c r="BDB272" s="856"/>
      <c r="BDC272" s="856"/>
      <c r="BDD272" s="856"/>
      <c r="BDE272" s="856"/>
      <c r="BDF272" s="856"/>
      <c r="BDG272" s="856"/>
      <c r="BDH272" s="856"/>
      <c r="BDI272" s="856"/>
      <c r="BDJ272" s="856"/>
      <c r="BDK272" s="856"/>
      <c r="BDL272" s="856"/>
      <c r="BDM272" s="856"/>
      <c r="BDN272" s="856"/>
      <c r="BDO272" s="856"/>
      <c r="BDP272" s="856"/>
      <c r="BDQ272" s="837"/>
      <c r="BDR272" s="837"/>
      <c r="BDS272" s="837"/>
      <c r="BDT272" s="837"/>
      <c r="BDU272" s="837"/>
      <c r="BDV272" s="837"/>
      <c r="BDW272" s="837"/>
      <c r="BDX272" s="837"/>
      <c r="BDY272" s="837"/>
      <c r="BDZ272" s="837"/>
      <c r="BEA272" s="837"/>
      <c r="BEB272" s="837"/>
      <c r="BEC272" s="837"/>
      <c r="BED272" s="837"/>
      <c r="BEE272" s="837"/>
      <c r="BEF272" s="837"/>
      <c r="BEG272" s="837"/>
      <c r="BEH272" s="837"/>
      <c r="BEI272" s="837"/>
      <c r="BEJ272" s="837"/>
      <c r="BEK272" s="837"/>
      <c r="BEL272" s="837"/>
      <c r="BEM272" s="837"/>
      <c r="BEN272" s="837"/>
      <c r="BEO272" s="854"/>
      <c r="BEP272" s="854"/>
      <c r="BEQ272" s="854"/>
      <c r="BER272" s="854"/>
      <c r="BES272" s="854"/>
      <c r="BET272" s="837"/>
      <c r="BEU272" s="837"/>
      <c r="BEV272" s="854"/>
      <c r="BEW272" s="854"/>
      <c r="BEX272" s="837"/>
      <c r="BEY272" s="837"/>
      <c r="BEZ272" s="854"/>
      <c r="BFA272" s="854"/>
      <c r="BFB272" s="837"/>
      <c r="BFC272" s="837"/>
      <c r="BFD272" s="837"/>
      <c r="BFE272" s="837"/>
      <c r="BFF272" s="837"/>
      <c r="BFG272" s="837"/>
      <c r="BFH272" s="837"/>
      <c r="BFI272" s="854"/>
      <c r="BFJ272" s="854"/>
      <c r="BFK272" s="837"/>
      <c r="BFL272" s="837"/>
      <c r="BFM272" s="854"/>
      <c r="BFN272" s="854"/>
      <c r="BFO272" s="837"/>
      <c r="BFP272" s="837"/>
      <c r="BFQ272" s="837"/>
      <c r="BFR272" s="837"/>
      <c r="BFS272" s="837"/>
      <c r="BFT272" s="853"/>
      <c r="BFU272" s="855"/>
      <c r="BFV272" s="837"/>
      <c r="BFW272" s="837"/>
      <c r="BFX272" s="837"/>
      <c r="BFY272" s="837"/>
      <c r="BFZ272" s="837"/>
      <c r="BGA272" s="837"/>
      <c r="BGB272" s="837"/>
      <c r="BGC272" s="856"/>
      <c r="BGD272" s="856"/>
      <c r="BGE272" s="856"/>
      <c r="BGF272" s="856"/>
      <c r="BGG272" s="856"/>
      <c r="BGH272" s="856"/>
      <c r="BGI272" s="856"/>
      <c r="BGJ272" s="856"/>
      <c r="BGK272" s="856"/>
      <c r="BGL272" s="856"/>
      <c r="BGM272" s="856"/>
      <c r="BGN272" s="856"/>
      <c r="BGO272" s="856"/>
      <c r="BGP272" s="856"/>
      <c r="BGQ272" s="856"/>
      <c r="BGR272" s="856"/>
      <c r="BGS272" s="856"/>
      <c r="BGT272" s="856"/>
      <c r="BGU272" s="856"/>
      <c r="BGV272" s="856"/>
      <c r="BGW272" s="856"/>
      <c r="BGX272" s="856"/>
      <c r="BGY272" s="856"/>
      <c r="BGZ272" s="856"/>
      <c r="BHA272" s="856"/>
      <c r="BHB272" s="856"/>
      <c r="BHC272" s="856"/>
      <c r="BHD272" s="856"/>
      <c r="BHE272" s="856"/>
      <c r="BHF272" s="856"/>
      <c r="BHG272" s="856"/>
      <c r="BHH272" s="856"/>
      <c r="BHI272" s="856"/>
      <c r="BHJ272" s="856"/>
      <c r="BHK272" s="856"/>
      <c r="BHL272" s="856"/>
      <c r="BHM272" s="856"/>
      <c r="BHN272" s="856"/>
      <c r="BHO272" s="856"/>
      <c r="BHP272" s="856"/>
      <c r="BHQ272" s="856"/>
      <c r="BHR272" s="856"/>
      <c r="BHS272" s="856"/>
      <c r="BHT272" s="856"/>
      <c r="BHU272" s="837"/>
      <c r="BHV272" s="837"/>
      <c r="BHW272" s="837"/>
      <c r="BHX272" s="837"/>
      <c r="BHY272" s="837"/>
      <c r="BHZ272" s="837"/>
      <c r="BIA272" s="837"/>
      <c r="BIB272" s="837"/>
      <c r="BIC272" s="837"/>
      <c r="BID272" s="837"/>
      <c r="BIE272" s="837"/>
      <c r="BIF272" s="837"/>
      <c r="BIG272" s="837"/>
      <c r="BIH272" s="837"/>
      <c r="BII272" s="837"/>
      <c r="BIJ272" s="837"/>
      <c r="BIK272" s="837"/>
      <c r="BIL272" s="837"/>
      <c r="BIM272" s="837"/>
      <c r="BIN272" s="837"/>
      <c r="BIO272" s="837"/>
      <c r="BIP272" s="837"/>
      <c r="BIQ272" s="837"/>
      <c r="BIR272" s="837"/>
      <c r="BIS272" s="854"/>
      <c r="BIT272" s="854"/>
      <c r="BIU272" s="854"/>
      <c r="BIV272" s="854"/>
      <c r="BIW272" s="854"/>
      <c r="BIX272" s="837"/>
      <c r="BIY272" s="837"/>
      <c r="BIZ272" s="854"/>
      <c r="BJA272" s="854"/>
      <c r="BJB272" s="837"/>
      <c r="BJC272" s="837"/>
      <c r="BJD272" s="854"/>
      <c r="BJE272" s="854"/>
      <c r="BJF272" s="837"/>
      <c r="BJG272" s="837"/>
      <c r="BJH272" s="837"/>
      <c r="BJI272" s="837"/>
      <c r="BJJ272" s="837"/>
      <c r="BJK272" s="837"/>
      <c r="BJL272" s="837"/>
      <c r="BJM272" s="854"/>
      <c r="BJN272" s="854"/>
      <c r="BJO272" s="837"/>
      <c r="BJP272" s="837"/>
      <c r="BJQ272" s="854"/>
      <c r="BJR272" s="854"/>
      <c r="BJS272" s="837"/>
      <c r="BJT272" s="837"/>
      <c r="BJU272" s="837"/>
      <c r="BJV272" s="837"/>
      <c r="BJW272" s="837"/>
      <c r="BJX272" s="853"/>
      <c r="BJY272" s="855"/>
      <c r="BJZ272" s="837"/>
      <c r="BKA272" s="837"/>
      <c r="BKB272" s="837"/>
      <c r="BKC272" s="837"/>
      <c r="BKD272" s="837"/>
      <c r="BKE272" s="837"/>
      <c r="BKF272" s="837"/>
      <c r="BKG272" s="856"/>
      <c r="BKH272" s="856"/>
      <c r="BKI272" s="856"/>
      <c r="BKJ272" s="856"/>
      <c r="BKK272" s="856"/>
      <c r="BKL272" s="856"/>
      <c r="BKM272" s="856"/>
      <c r="BKN272" s="856"/>
      <c r="BKO272" s="856"/>
      <c r="BKP272" s="856"/>
      <c r="BKQ272" s="856"/>
      <c r="BKR272" s="856"/>
      <c r="BKS272" s="856"/>
      <c r="BKT272" s="856"/>
      <c r="BKU272" s="856"/>
      <c r="BKV272" s="856"/>
      <c r="BKW272" s="856"/>
      <c r="BKX272" s="856"/>
      <c r="BKY272" s="856"/>
      <c r="BKZ272" s="856"/>
      <c r="BLA272" s="856"/>
      <c r="BLB272" s="856"/>
      <c r="BLC272" s="856"/>
      <c r="BLD272" s="856"/>
      <c r="BLE272" s="856"/>
      <c r="BLF272" s="856"/>
      <c r="BLG272" s="856"/>
      <c r="BLH272" s="856"/>
      <c r="BLI272" s="856"/>
      <c r="BLJ272" s="856"/>
      <c r="BLK272" s="856"/>
      <c r="BLL272" s="856"/>
      <c r="BLM272" s="856"/>
      <c r="BLN272" s="856"/>
      <c r="BLO272" s="856"/>
      <c r="BLP272" s="856"/>
      <c r="BLQ272" s="856"/>
      <c r="BLR272" s="856"/>
      <c r="BLS272" s="856"/>
      <c r="BLT272" s="856"/>
      <c r="BLU272" s="856"/>
      <c r="BLV272" s="856"/>
      <c r="BLW272" s="856"/>
      <c r="BLX272" s="856"/>
      <c r="BLY272" s="837"/>
      <c r="BLZ272" s="837"/>
      <c r="BMA272" s="837"/>
      <c r="BMB272" s="837"/>
      <c r="BMC272" s="837"/>
      <c r="BMD272" s="837"/>
      <c r="BME272" s="837"/>
      <c r="BMF272" s="837"/>
      <c r="BMG272" s="837"/>
      <c r="BMH272" s="837"/>
      <c r="BMI272" s="837"/>
      <c r="BMJ272" s="837"/>
      <c r="BMK272" s="837"/>
      <c r="BML272" s="837"/>
      <c r="BMM272" s="837"/>
      <c r="BMN272" s="837"/>
      <c r="BMO272" s="837"/>
      <c r="BMP272" s="837"/>
      <c r="BMQ272" s="837"/>
      <c r="BMR272" s="837"/>
      <c r="BMS272" s="837"/>
      <c r="BMT272" s="837"/>
      <c r="BMU272" s="837"/>
      <c r="BMV272" s="837"/>
      <c r="BMW272" s="854"/>
      <c r="BMX272" s="854"/>
      <c r="BMY272" s="854"/>
      <c r="BMZ272" s="854"/>
      <c r="BNA272" s="854"/>
      <c r="BNB272" s="837"/>
      <c r="BNC272" s="837"/>
      <c r="BND272" s="854"/>
      <c r="BNE272" s="854"/>
      <c r="BNF272" s="837"/>
      <c r="BNG272" s="837"/>
      <c r="BNH272" s="854"/>
      <c r="BNI272" s="854"/>
      <c r="BNJ272" s="837"/>
      <c r="BNK272" s="837"/>
      <c r="BNL272" s="837"/>
      <c r="BNM272" s="837"/>
      <c r="BNN272" s="837"/>
      <c r="BNO272" s="837"/>
      <c r="BNP272" s="837"/>
      <c r="BNQ272" s="854"/>
      <c r="BNR272" s="854"/>
      <c r="BNS272" s="837"/>
      <c r="BNT272" s="837"/>
      <c r="BNU272" s="854"/>
      <c r="BNV272" s="854"/>
      <c r="BNW272" s="837"/>
      <c r="BNX272" s="837"/>
      <c r="BNY272" s="837"/>
      <c r="BNZ272" s="837"/>
      <c r="BOA272" s="837"/>
      <c r="BOB272" s="853"/>
      <c r="BOC272" s="855"/>
      <c r="BOD272" s="837"/>
      <c r="BOE272" s="837"/>
      <c r="BOF272" s="837"/>
      <c r="BOG272" s="837"/>
      <c r="BOH272" s="837"/>
      <c r="BOI272" s="837"/>
      <c r="BOJ272" s="837"/>
      <c r="BOK272" s="856"/>
      <c r="BOL272" s="856"/>
      <c r="BOM272" s="856"/>
      <c r="BON272" s="856"/>
      <c r="BOO272" s="856"/>
      <c r="BOP272" s="856"/>
      <c r="BOQ272" s="856"/>
      <c r="BOR272" s="856"/>
      <c r="BOS272" s="856"/>
      <c r="BOT272" s="856"/>
      <c r="BOU272" s="856"/>
      <c r="BOV272" s="856"/>
      <c r="BOW272" s="856"/>
      <c r="BOX272" s="856"/>
      <c r="BOY272" s="856"/>
      <c r="BOZ272" s="856"/>
      <c r="BPA272" s="856"/>
      <c r="BPB272" s="856"/>
      <c r="BPC272" s="856"/>
      <c r="BPD272" s="856"/>
      <c r="BPE272" s="856"/>
      <c r="BPF272" s="856"/>
      <c r="BPG272" s="856"/>
      <c r="BPH272" s="856"/>
      <c r="BPI272" s="856"/>
      <c r="BPJ272" s="856"/>
      <c r="BPK272" s="856"/>
      <c r="BPL272" s="856"/>
      <c r="BPM272" s="856"/>
      <c r="BPN272" s="856"/>
      <c r="BPO272" s="856"/>
      <c r="BPP272" s="856"/>
      <c r="BPQ272" s="856"/>
      <c r="BPR272" s="856"/>
      <c r="BPS272" s="856"/>
      <c r="BPT272" s="856"/>
      <c r="BPU272" s="856"/>
      <c r="BPV272" s="856"/>
      <c r="BPW272" s="856"/>
      <c r="BPX272" s="856"/>
      <c r="BPY272" s="856"/>
      <c r="BPZ272" s="856"/>
      <c r="BQA272" s="856"/>
      <c r="BQB272" s="856"/>
      <c r="BQC272" s="837"/>
      <c r="BQD272" s="837"/>
      <c r="BQE272" s="837"/>
      <c r="BQF272" s="837"/>
      <c r="BQG272" s="837"/>
      <c r="BQH272" s="837"/>
      <c r="BQI272" s="837"/>
      <c r="BQJ272" s="837"/>
      <c r="BQK272" s="837"/>
      <c r="BQL272" s="837"/>
      <c r="BQM272" s="837"/>
      <c r="BQN272" s="837"/>
      <c r="BQO272" s="837"/>
      <c r="BQP272" s="837"/>
      <c r="BQQ272" s="837"/>
      <c r="BQR272" s="837"/>
      <c r="BQS272" s="837"/>
      <c r="BQT272" s="837"/>
      <c r="BQU272" s="837"/>
      <c r="BQV272" s="837"/>
      <c r="BQW272" s="837"/>
      <c r="BQX272" s="837"/>
      <c r="BQY272" s="837"/>
      <c r="BQZ272" s="837"/>
      <c r="BRA272" s="854"/>
      <c r="BRB272" s="854"/>
      <c r="BRC272" s="854"/>
      <c r="BRD272" s="854"/>
      <c r="BRE272" s="854"/>
      <c r="BRF272" s="837"/>
      <c r="BRG272" s="837"/>
      <c r="BRH272" s="854"/>
      <c r="BRI272" s="854"/>
      <c r="BRJ272" s="837"/>
      <c r="BRK272" s="837"/>
      <c r="BRL272" s="854"/>
      <c r="BRM272" s="854"/>
      <c r="BRN272" s="837"/>
      <c r="BRO272" s="837"/>
      <c r="BRP272" s="837"/>
      <c r="BRQ272" s="837"/>
      <c r="BRR272" s="837"/>
      <c r="BRS272" s="837"/>
      <c r="BRT272" s="837"/>
      <c r="BRU272" s="854"/>
      <c r="BRV272" s="854"/>
      <c r="BRW272" s="837"/>
      <c r="BRX272" s="837"/>
      <c r="BRY272" s="854"/>
      <c r="BRZ272" s="854"/>
      <c r="BSA272" s="837"/>
      <c r="BSB272" s="837"/>
      <c r="BSC272" s="837"/>
      <c r="BSD272" s="837"/>
      <c r="BSE272" s="837"/>
      <c r="BSF272" s="853"/>
      <c r="BSG272" s="855"/>
      <c r="BSH272" s="837"/>
      <c r="BSI272" s="837"/>
      <c r="BSJ272" s="837"/>
      <c r="BSK272" s="837"/>
      <c r="BSL272" s="837"/>
      <c r="BSM272" s="837"/>
      <c r="BSN272" s="837"/>
      <c r="BSO272" s="856"/>
      <c r="BSP272" s="856"/>
      <c r="BSQ272" s="856"/>
      <c r="BSR272" s="856"/>
      <c r="BSS272" s="856"/>
      <c r="BST272" s="856"/>
      <c r="BSU272" s="856"/>
      <c r="BSV272" s="856"/>
      <c r="BSW272" s="856"/>
      <c r="BSX272" s="856"/>
      <c r="BSY272" s="856"/>
      <c r="BSZ272" s="856"/>
      <c r="BTA272" s="856"/>
      <c r="BTB272" s="856"/>
      <c r="BTC272" s="856"/>
      <c r="BTD272" s="856"/>
      <c r="BTE272" s="856"/>
      <c r="BTF272" s="856"/>
      <c r="BTG272" s="856"/>
      <c r="BTH272" s="856"/>
      <c r="BTI272" s="856"/>
      <c r="BTJ272" s="856"/>
      <c r="BTK272" s="856"/>
      <c r="BTL272" s="856"/>
      <c r="BTM272" s="856"/>
      <c r="BTN272" s="856"/>
      <c r="BTO272" s="856"/>
      <c r="BTP272" s="856"/>
      <c r="BTQ272" s="856"/>
      <c r="BTR272" s="856"/>
      <c r="BTS272" s="856"/>
      <c r="BTT272" s="856"/>
      <c r="BTU272" s="856"/>
      <c r="BTV272" s="856"/>
      <c r="BTW272" s="856"/>
      <c r="BTX272" s="856"/>
      <c r="BTY272" s="856"/>
      <c r="BTZ272" s="856"/>
      <c r="BUA272" s="856"/>
      <c r="BUB272" s="856"/>
      <c r="BUC272" s="856"/>
      <c r="BUD272" s="856"/>
      <c r="BUE272" s="856"/>
      <c r="BUF272" s="856"/>
      <c r="BUG272" s="837"/>
      <c r="BUH272" s="837"/>
      <c r="BUI272" s="837"/>
      <c r="BUJ272" s="837"/>
      <c r="BUK272" s="837"/>
      <c r="BUL272" s="837"/>
      <c r="BUM272" s="837"/>
      <c r="BUN272" s="837"/>
      <c r="BUO272" s="837"/>
      <c r="BUP272" s="837"/>
      <c r="BUQ272" s="837"/>
      <c r="BUR272" s="837"/>
      <c r="BUS272" s="837"/>
      <c r="BUT272" s="837"/>
      <c r="BUU272" s="837"/>
      <c r="BUV272" s="837"/>
      <c r="BUW272" s="837"/>
      <c r="BUX272" s="837"/>
      <c r="BUY272" s="837"/>
      <c r="BUZ272" s="837"/>
      <c r="BVA272" s="837"/>
      <c r="BVB272" s="837"/>
      <c r="BVC272" s="837"/>
      <c r="BVD272" s="837"/>
      <c r="BVE272" s="854"/>
      <c r="BVF272" s="854"/>
      <c r="BVG272" s="854"/>
      <c r="BVH272" s="854"/>
      <c r="BVI272" s="854"/>
      <c r="BVJ272" s="837"/>
      <c r="BVK272" s="837"/>
      <c r="BVL272" s="854"/>
      <c r="BVM272" s="854"/>
      <c r="BVN272" s="837"/>
      <c r="BVO272" s="837"/>
      <c r="BVP272" s="854"/>
      <c r="BVQ272" s="854"/>
      <c r="BVR272" s="837"/>
      <c r="BVS272" s="837"/>
      <c r="BVT272" s="837"/>
      <c r="BVU272" s="837"/>
      <c r="BVV272" s="837"/>
      <c r="BVW272" s="837"/>
      <c r="BVX272" s="837"/>
      <c r="BVY272" s="854"/>
      <c r="BVZ272" s="854"/>
      <c r="BWA272" s="837"/>
      <c r="BWB272" s="837"/>
      <c r="BWC272" s="854"/>
      <c r="BWD272" s="854"/>
      <c r="BWE272" s="837"/>
      <c r="BWF272" s="837"/>
      <c r="BWG272" s="837"/>
      <c r="BWH272" s="837"/>
      <c r="BWI272" s="837"/>
      <c r="BWJ272" s="853"/>
      <c r="BWK272" s="855"/>
      <c r="BWL272" s="837"/>
      <c r="BWM272" s="837"/>
      <c r="BWN272" s="837"/>
      <c r="BWO272" s="837"/>
      <c r="BWP272" s="837"/>
      <c r="BWQ272" s="837"/>
      <c r="BWR272" s="837"/>
      <c r="BWS272" s="856"/>
      <c r="BWT272" s="856"/>
      <c r="BWU272" s="856"/>
      <c r="BWV272" s="856"/>
      <c r="BWW272" s="856"/>
      <c r="BWX272" s="856"/>
      <c r="BWY272" s="856"/>
      <c r="BWZ272" s="856"/>
      <c r="BXA272" s="856"/>
      <c r="BXB272" s="856"/>
      <c r="BXC272" s="856"/>
      <c r="BXD272" s="856"/>
      <c r="BXE272" s="856"/>
      <c r="BXF272" s="856"/>
      <c r="BXG272" s="856"/>
      <c r="BXH272" s="856"/>
      <c r="BXI272" s="856"/>
      <c r="BXJ272" s="856"/>
      <c r="BXK272" s="856"/>
      <c r="BXL272" s="856"/>
      <c r="BXM272" s="856"/>
      <c r="BXN272" s="856"/>
      <c r="BXO272" s="856"/>
      <c r="BXP272" s="856"/>
      <c r="BXQ272" s="856"/>
      <c r="BXR272" s="856"/>
      <c r="BXS272" s="856"/>
      <c r="BXT272" s="856"/>
      <c r="BXU272" s="856"/>
      <c r="BXV272" s="856"/>
      <c r="BXW272" s="856"/>
      <c r="BXX272" s="856"/>
      <c r="BXY272" s="856"/>
      <c r="BXZ272" s="856"/>
      <c r="BYA272" s="856"/>
      <c r="BYB272" s="856"/>
      <c r="BYC272" s="856"/>
      <c r="BYD272" s="856"/>
      <c r="BYE272" s="856"/>
      <c r="BYF272" s="856"/>
      <c r="BYG272" s="856"/>
      <c r="BYH272" s="856"/>
      <c r="BYI272" s="856"/>
      <c r="BYJ272" s="856"/>
      <c r="BYK272" s="837"/>
      <c r="BYL272" s="837"/>
      <c r="BYM272" s="837"/>
      <c r="BYN272" s="837"/>
      <c r="BYO272" s="837"/>
      <c r="BYP272" s="837"/>
      <c r="BYQ272" s="837"/>
      <c r="BYR272" s="837"/>
      <c r="BYS272" s="837"/>
      <c r="BYT272" s="837"/>
      <c r="BYU272" s="837"/>
      <c r="BYV272" s="837"/>
      <c r="BYW272" s="837"/>
      <c r="BYX272" s="837"/>
      <c r="BYY272" s="837"/>
      <c r="BYZ272" s="837"/>
      <c r="BZA272" s="837"/>
      <c r="BZB272" s="837"/>
      <c r="BZC272" s="837"/>
      <c r="BZD272" s="837"/>
      <c r="BZE272" s="837"/>
      <c r="BZF272" s="837"/>
      <c r="BZG272" s="837"/>
      <c r="BZH272" s="837"/>
      <c r="BZI272" s="854"/>
      <c r="BZJ272" s="854"/>
      <c r="BZK272" s="854"/>
      <c r="BZL272" s="854"/>
      <c r="BZM272" s="854"/>
      <c r="BZN272" s="837"/>
      <c r="BZO272" s="837"/>
      <c r="BZP272" s="854"/>
      <c r="BZQ272" s="854"/>
      <c r="BZR272" s="837"/>
      <c r="BZS272" s="837"/>
      <c r="BZT272" s="854"/>
      <c r="BZU272" s="854"/>
      <c r="BZV272" s="837"/>
      <c r="BZW272" s="837"/>
      <c r="BZX272" s="837"/>
      <c r="BZY272" s="837"/>
      <c r="BZZ272" s="837"/>
      <c r="CAA272" s="837"/>
      <c r="CAB272" s="837"/>
      <c r="CAC272" s="854"/>
      <c r="CAD272" s="854"/>
      <c r="CAE272" s="837"/>
      <c r="CAF272" s="837"/>
      <c r="CAG272" s="854"/>
      <c r="CAH272" s="854"/>
      <c r="CAI272" s="837"/>
      <c r="CAJ272" s="837"/>
      <c r="CAK272" s="837"/>
      <c r="CAL272" s="837"/>
      <c r="CAM272" s="837"/>
      <c r="CAN272" s="853"/>
      <c r="CAO272" s="855"/>
      <c r="CAP272" s="837"/>
      <c r="CAQ272" s="837"/>
      <c r="CAR272" s="837"/>
      <c r="CAS272" s="837"/>
      <c r="CAT272" s="837"/>
      <c r="CAU272" s="837"/>
      <c r="CAV272" s="837"/>
      <c r="CAW272" s="856"/>
      <c r="CAX272" s="856"/>
      <c r="CAY272" s="856"/>
      <c r="CAZ272" s="856"/>
      <c r="CBA272" s="856"/>
      <c r="CBB272" s="856"/>
      <c r="CBC272" s="856"/>
      <c r="CBD272" s="856"/>
      <c r="CBE272" s="856"/>
      <c r="CBF272" s="856"/>
      <c r="CBG272" s="856"/>
      <c r="CBH272" s="856"/>
      <c r="CBI272" s="856"/>
      <c r="CBJ272" s="856"/>
      <c r="CBK272" s="856"/>
      <c r="CBL272" s="856"/>
      <c r="CBM272" s="856"/>
      <c r="CBN272" s="856"/>
      <c r="CBO272" s="856"/>
      <c r="CBP272" s="856"/>
      <c r="CBQ272" s="856"/>
      <c r="CBR272" s="856"/>
      <c r="CBS272" s="856"/>
      <c r="CBT272" s="856"/>
      <c r="CBU272" s="856"/>
      <c r="CBV272" s="856"/>
      <c r="CBW272" s="856"/>
      <c r="CBX272" s="856"/>
      <c r="CBY272" s="856"/>
      <c r="CBZ272" s="856"/>
      <c r="CCA272" s="856"/>
      <c r="CCB272" s="856"/>
      <c r="CCC272" s="856"/>
      <c r="CCD272" s="856"/>
      <c r="CCE272" s="856"/>
      <c r="CCF272" s="856"/>
      <c r="CCG272" s="856"/>
      <c r="CCH272" s="856"/>
      <c r="CCI272" s="856"/>
      <c r="CCJ272" s="856"/>
      <c r="CCK272" s="856"/>
      <c r="CCL272" s="856"/>
      <c r="CCM272" s="856"/>
      <c r="CCN272" s="856"/>
      <c r="CCO272" s="837"/>
      <c r="CCP272" s="837"/>
      <c r="CCQ272" s="837"/>
      <c r="CCR272" s="837"/>
      <c r="CCS272" s="837"/>
      <c r="CCT272" s="837"/>
      <c r="CCU272" s="837"/>
      <c r="CCV272" s="837"/>
      <c r="CCW272" s="837"/>
      <c r="CCX272" s="837"/>
      <c r="CCY272" s="837"/>
      <c r="CCZ272" s="837"/>
      <c r="CDA272" s="837"/>
      <c r="CDB272" s="837"/>
      <c r="CDC272" s="837"/>
      <c r="CDD272" s="837"/>
      <c r="CDE272" s="837"/>
      <c r="CDF272" s="837"/>
      <c r="CDG272" s="837"/>
      <c r="CDH272" s="837"/>
      <c r="CDI272" s="837"/>
      <c r="CDJ272" s="837"/>
      <c r="CDK272" s="837"/>
      <c r="CDL272" s="837"/>
      <c r="CDM272" s="854"/>
      <c r="CDN272" s="854"/>
      <c r="CDO272" s="854"/>
      <c r="CDP272" s="854"/>
      <c r="CDQ272" s="854"/>
      <c r="CDR272" s="837"/>
      <c r="CDS272" s="837"/>
      <c r="CDT272" s="854"/>
      <c r="CDU272" s="854"/>
      <c r="CDV272" s="837"/>
      <c r="CDW272" s="837"/>
      <c r="CDX272" s="854"/>
      <c r="CDY272" s="854"/>
      <c r="CDZ272" s="837"/>
      <c r="CEA272" s="837"/>
      <c r="CEB272" s="837"/>
      <c r="CEC272" s="837"/>
      <c r="CED272" s="837"/>
      <c r="CEE272" s="837"/>
      <c r="CEF272" s="837"/>
      <c r="CEG272" s="854"/>
      <c r="CEH272" s="854"/>
      <c r="CEI272" s="837"/>
      <c r="CEJ272" s="837"/>
      <c r="CEK272" s="854"/>
      <c r="CEL272" s="854"/>
      <c r="CEM272" s="837"/>
      <c r="CEN272" s="837"/>
      <c r="CEO272" s="837"/>
      <c r="CEP272" s="837"/>
      <c r="CEQ272" s="837"/>
      <c r="CER272" s="853"/>
      <c r="CES272" s="855"/>
      <c r="CET272" s="837"/>
      <c r="CEU272" s="837"/>
      <c r="CEV272" s="837"/>
      <c r="CEW272" s="837"/>
      <c r="CEX272" s="837"/>
      <c r="CEY272" s="837"/>
      <c r="CEZ272" s="837"/>
      <c r="CFA272" s="856"/>
      <c r="CFB272" s="856"/>
      <c r="CFC272" s="856"/>
      <c r="CFD272" s="856"/>
      <c r="CFE272" s="856"/>
      <c r="CFF272" s="856"/>
      <c r="CFG272" s="856"/>
      <c r="CFH272" s="856"/>
      <c r="CFI272" s="856"/>
      <c r="CFJ272" s="856"/>
      <c r="CFK272" s="856"/>
      <c r="CFL272" s="856"/>
      <c r="CFM272" s="856"/>
      <c r="CFN272" s="856"/>
      <c r="CFO272" s="856"/>
      <c r="CFP272" s="856"/>
      <c r="CFQ272" s="856"/>
      <c r="CFR272" s="856"/>
      <c r="CFS272" s="856"/>
      <c r="CFT272" s="856"/>
      <c r="CFU272" s="856"/>
      <c r="CFV272" s="856"/>
      <c r="CFW272" s="856"/>
      <c r="CFX272" s="856"/>
      <c r="CFY272" s="856"/>
      <c r="CFZ272" s="856"/>
      <c r="CGA272" s="856"/>
      <c r="CGB272" s="856"/>
      <c r="CGC272" s="856"/>
      <c r="CGD272" s="856"/>
      <c r="CGE272" s="856"/>
      <c r="CGF272" s="856"/>
      <c r="CGG272" s="856"/>
      <c r="CGH272" s="856"/>
      <c r="CGI272" s="856"/>
      <c r="CGJ272" s="856"/>
      <c r="CGK272" s="856"/>
      <c r="CGL272" s="856"/>
      <c r="CGM272" s="856"/>
      <c r="CGN272" s="856"/>
      <c r="CGO272" s="856"/>
      <c r="CGP272" s="856"/>
      <c r="CGQ272" s="856"/>
      <c r="CGR272" s="856"/>
      <c r="CGS272" s="837"/>
      <c r="CGT272" s="837"/>
      <c r="CGU272" s="837"/>
      <c r="CGV272" s="837"/>
      <c r="CGW272" s="837"/>
      <c r="CGX272" s="837"/>
      <c r="CGY272" s="837"/>
      <c r="CGZ272" s="837"/>
      <c r="CHA272" s="837"/>
      <c r="CHB272" s="837"/>
      <c r="CHC272" s="837"/>
      <c r="CHD272" s="837"/>
      <c r="CHE272" s="837"/>
      <c r="CHF272" s="837"/>
      <c r="CHG272" s="837"/>
      <c r="CHH272" s="837"/>
      <c r="CHI272" s="837"/>
      <c r="CHJ272" s="837"/>
      <c r="CHK272" s="837"/>
      <c r="CHL272" s="837"/>
      <c r="CHM272" s="837"/>
      <c r="CHN272" s="837"/>
      <c r="CHO272" s="837"/>
      <c r="CHP272" s="837"/>
      <c r="CHQ272" s="854"/>
      <c r="CHR272" s="854"/>
      <c r="CHS272" s="854"/>
      <c r="CHT272" s="854"/>
      <c r="CHU272" s="854"/>
      <c r="CHV272" s="837"/>
      <c r="CHW272" s="837"/>
      <c r="CHX272" s="854"/>
      <c r="CHY272" s="854"/>
      <c r="CHZ272" s="837"/>
      <c r="CIA272" s="837"/>
      <c r="CIB272" s="854"/>
      <c r="CIC272" s="854"/>
      <c r="CID272" s="837"/>
      <c r="CIE272" s="837"/>
      <c r="CIF272" s="837"/>
      <c r="CIG272" s="837"/>
      <c r="CIH272" s="837"/>
      <c r="CII272" s="837"/>
      <c r="CIJ272" s="837"/>
      <c r="CIK272" s="854"/>
      <c r="CIL272" s="854"/>
      <c r="CIM272" s="837"/>
      <c r="CIN272" s="837"/>
      <c r="CIO272" s="854"/>
      <c r="CIP272" s="854"/>
      <c r="CIQ272" s="837"/>
      <c r="CIR272" s="837"/>
      <c r="CIS272" s="837"/>
      <c r="CIT272" s="837"/>
      <c r="CIU272" s="837"/>
      <c r="CIV272" s="853"/>
      <c r="CIW272" s="855"/>
      <c r="CIX272" s="837"/>
      <c r="CIY272" s="837"/>
      <c r="CIZ272" s="837"/>
      <c r="CJA272" s="837"/>
      <c r="CJB272" s="837"/>
      <c r="CJC272" s="837"/>
      <c r="CJD272" s="837"/>
      <c r="CJE272" s="856"/>
      <c r="CJF272" s="856"/>
      <c r="CJG272" s="856"/>
      <c r="CJH272" s="856"/>
      <c r="CJI272" s="856"/>
      <c r="CJJ272" s="856"/>
      <c r="CJK272" s="856"/>
      <c r="CJL272" s="856"/>
      <c r="CJM272" s="856"/>
      <c r="CJN272" s="856"/>
      <c r="CJO272" s="856"/>
      <c r="CJP272" s="856"/>
      <c r="CJQ272" s="856"/>
      <c r="CJR272" s="856"/>
      <c r="CJS272" s="856"/>
      <c r="CJT272" s="856"/>
      <c r="CJU272" s="856"/>
      <c r="CJV272" s="856"/>
      <c r="CJW272" s="856"/>
      <c r="CJX272" s="856"/>
      <c r="CJY272" s="856"/>
      <c r="CJZ272" s="856"/>
      <c r="CKA272" s="856"/>
      <c r="CKB272" s="856"/>
      <c r="CKC272" s="856"/>
      <c r="CKD272" s="856"/>
      <c r="CKE272" s="856"/>
      <c r="CKF272" s="856"/>
      <c r="CKG272" s="856"/>
      <c r="CKH272" s="856"/>
      <c r="CKI272" s="856"/>
      <c r="CKJ272" s="856"/>
      <c r="CKK272" s="856"/>
      <c r="CKL272" s="856"/>
      <c r="CKM272" s="856"/>
      <c r="CKN272" s="856"/>
      <c r="CKO272" s="856"/>
      <c r="CKP272" s="856"/>
      <c r="CKQ272" s="856"/>
      <c r="CKR272" s="856"/>
      <c r="CKS272" s="856"/>
      <c r="CKT272" s="856"/>
      <c r="CKU272" s="856"/>
      <c r="CKV272" s="856"/>
      <c r="CKW272" s="837"/>
      <c r="CKX272" s="837"/>
      <c r="CKY272" s="837"/>
      <c r="CKZ272" s="837"/>
      <c r="CLA272" s="837"/>
      <c r="CLB272" s="837"/>
      <c r="CLC272" s="837"/>
      <c r="CLD272" s="837"/>
      <c r="CLE272" s="837"/>
      <c r="CLF272" s="837"/>
      <c r="CLG272" s="837"/>
      <c r="CLH272" s="837"/>
      <c r="CLI272" s="837"/>
      <c r="CLJ272" s="837"/>
      <c r="CLK272" s="837"/>
      <c r="CLL272" s="837"/>
      <c r="CLM272" s="837"/>
      <c r="CLN272" s="837"/>
      <c r="CLO272" s="837"/>
      <c r="CLP272" s="837"/>
      <c r="CLQ272" s="837"/>
      <c r="CLR272" s="837"/>
      <c r="CLS272" s="837"/>
      <c r="CLT272" s="837"/>
      <c r="CLU272" s="854"/>
      <c r="CLV272" s="854"/>
      <c r="CLW272" s="854"/>
      <c r="CLX272" s="854"/>
      <c r="CLY272" s="854"/>
      <c r="CLZ272" s="837"/>
      <c r="CMA272" s="837"/>
      <c r="CMB272" s="854"/>
      <c r="CMC272" s="854"/>
      <c r="CMD272" s="837"/>
      <c r="CME272" s="837"/>
      <c r="CMF272" s="854"/>
      <c r="CMG272" s="854"/>
      <c r="CMH272" s="837"/>
      <c r="CMI272" s="837"/>
      <c r="CMJ272" s="837"/>
      <c r="CMK272" s="837"/>
      <c r="CML272" s="837"/>
      <c r="CMM272" s="837"/>
      <c r="CMN272" s="837"/>
      <c r="CMO272" s="854"/>
      <c r="CMP272" s="854"/>
      <c r="CMQ272" s="837"/>
      <c r="CMR272" s="837"/>
      <c r="CMS272" s="854"/>
      <c r="CMT272" s="854"/>
      <c r="CMU272" s="837"/>
      <c r="CMV272" s="837"/>
      <c r="CMW272" s="837"/>
      <c r="CMX272" s="837"/>
      <c r="CMY272" s="837"/>
      <c r="CMZ272" s="853"/>
      <c r="CNA272" s="855"/>
      <c r="CNB272" s="837"/>
      <c r="CNC272" s="837"/>
      <c r="CND272" s="837"/>
      <c r="CNE272" s="837"/>
      <c r="CNF272" s="837"/>
      <c r="CNG272" s="837"/>
      <c r="CNH272" s="837"/>
      <c r="CNI272" s="856"/>
      <c r="CNJ272" s="856"/>
      <c r="CNK272" s="856"/>
      <c r="CNL272" s="856"/>
      <c r="CNM272" s="856"/>
      <c r="CNN272" s="856"/>
      <c r="CNO272" s="856"/>
      <c r="CNP272" s="856"/>
      <c r="CNQ272" s="856"/>
      <c r="CNR272" s="856"/>
      <c r="CNS272" s="856"/>
      <c r="CNT272" s="856"/>
      <c r="CNU272" s="856"/>
      <c r="CNV272" s="856"/>
      <c r="CNW272" s="856"/>
      <c r="CNX272" s="856"/>
      <c r="CNY272" s="856"/>
      <c r="CNZ272" s="856"/>
      <c r="COA272" s="856"/>
      <c r="COB272" s="856"/>
      <c r="COC272" s="856"/>
      <c r="COD272" s="856"/>
      <c r="COE272" s="856"/>
      <c r="COF272" s="856"/>
      <c r="COG272" s="856"/>
      <c r="COH272" s="856"/>
      <c r="COI272" s="856"/>
      <c r="COJ272" s="856"/>
      <c r="COK272" s="856"/>
      <c r="COL272" s="856"/>
      <c r="COM272" s="856"/>
      <c r="CON272" s="856"/>
      <c r="COO272" s="856"/>
      <c r="COP272" s="856"/>
      <c r="COQ272" s="856"/>
      <c r="COR272" s="856"/>
      <c r="COS272" s="856"/>
      <c r="COT272" s="856"/>
      <c r="COU272" s="856"/>
      <c r="COV272" s="856"/>
      <c r="COW272" s="856"/>
      <c r="COX272" s="856"/>
      <c r="COY272" s="856"/>
      <c r="COZ272" s="856"/>
      <c r="CPA272" s="837"/>
      <c r="CPB272" s="837"/>
      <c r="CPC272" s="837"/>
      <c r="CPD272" s="837"/>
      <c r="CPE272" s="837"/>
      <c r="CPF272" s="837"/>
      <c r="CPG272" s="837"/>
      <c r="CPH272" s="837"/>
      <c r="CPI272" s="837"/>
      <c r="CPJ272" s="837"/>
      <c r="CPK272" s="837"/>
      <c r="CPL272" s="837"/>
      <c r="CPM272" s="837"/>
      <c r="CPN272" s="837"/>
      <c r="CPO272" s="837"/>
      <c r="CPP272" s="837"/>
      <c r="CPQ272" s="837"/>
      <c r="CPR272" s="837"/>
      <c r="CPS272" s="837"/>
      <c r="CPT272" s="837"/>
      <c r="CPU272" s="837"/>
      <c r="CPV272" s="837"/>
      <c r="CPW272" s="837"/>
      <c r="CPX272" s="837"/>
      <c r="CPY272" s="854"/>
      <c r="CPZ272" s="854"/>
      <c r="CQA272" s="854"/>
      <c r="CQB272" s="854"/>
      <c r="CQC272" s="854"/>
      <c r="CQD272" s="837"/>
      <c r="CQE272" s="837"/>
      <c r="CQF272" s="854"/>
      <c r="CQG272" s="854"/>
      <c r="CQH272" s="837"/>
      <c r="CQI272" s="837"/>
      <c r="CQJ272" s="854"/>
      <c r="CQK272" s="854"/>
      <c r="CQL272" s="837"/>
      <c r="CQM272" s="837"/>
      <c r="CQN272" s="837"/>
      <c r="CQO272" s="837"/>
      <c r="CQP272" s="837"/>
      <c r="CQQ272" s="837"/>
      <c r="CQR272" s="837"/>
      <c r="CQS272" s="854"/>
      <c r="CQT272" s="854"/>
      <c r="CQU272" s="837"/>
      <c r="CQV272" s="837"/>
      <c r="CQW272" s="854"/>
      <c r="CQX272" s="854"/>
      <c r="CQY272" s="837"/>
      <c r="CQZ272" s="837"/>
      <c r="CRA272" s="837"/>
      <c r="CRB272" s="837"/>
      <c r="CRC272" s="837"/>
      <c r="CRD272" s="853"/>
      <c r="CRE272" s="855"/>
      <c r="CRF272" s="837"/>
      <c r="CRG272" s="837"/>
      <c r="CRH272" s="837"/>
      <c r="CRI272" s="837"/>
      <c r="CRJ272" s="837"/>
      <c r="CRK272" s="837"/>
      <c r="CRL272" s="837"/>
      <c r="CRM272" s="856"/>
      <c r="CRN272" s="856"/>
      <c r="CRO272" s="856"/>
      <c r="CRP272" s="856"/>
      <c r="CRQ272" s="856"/>
      <c r="CRR272" s="856"/>
      <c r="CRS272" s="856"/>
      <c r="CRT272" s="856"/>
      <c r="CRU272" s="856"/>
      <c r="CRV272" s="856"/>
      <c r="CRW272" s="856"/>
      <c r="CRX272" s="856"/>
      <c r="CRY272" s="856"/>
      <c r="CRZ272" s="856"/>
      <c r="CSA272" s="856"/>
      <c r="CSB272" s="856"/>
      <c r="CSC272" s="856"/>
      <c r="CSD272" s="856"/>
      <c r="CSE272" s="856"/>
      <c r="CSF272" s="856"/>
      <c r="CSG272" s="856"/>
      <c r="CSH272" s="856"/>
      <c r="CSI272" s="856"/>
      <c r="CSJ272" s="856"/>
      <c r="CSK272" s="856"/>
      <c r="CSL272" s="856"/>
      <c r="CSM272" s="856"/>
      <c r="CSN272" s="856"/>
      <c r="CSO272" s="856"/>
      <c r="CSP272" s="856"/>
      <c r="CSQ272" s="856"/>
      <c r="CSR272" s="856"/>
      <c r="CSS272" s="856"/>
      <c r="CST272" s="856"/>
      <c r="CSU272" s="856"/>
      <c r="CSV272" s="856"/>
      <c r="CSW272" s="856"/>
      <c r="CSX272" s="856"/>
      <c r="CSY272" s="856"/>
      <c r="CSZ272" s="856"/>
      <c r="CTA272" s="856"/>
      <c r="CTB272" s="856"/>
      <c r="CTC272" s="856"/>
      <c r="CTD272" s="856"/>
      <c r="CTE272" s="837"/>
      <c r="CTF272" s="837"/>
      <c r="CTG272" s="837"/>
      <c r="CTH272" s="837"/>
      <c r="CTI272" s="837"/>
      <c r="CTJ272" s="837"/>
      <c r="CTK272" s="837"/>
      <c r="CTL272" s="837"/>
      <c r="CTM272" s="837"/>
      <c r="CTN272" s="837"/>
      <c r="CTO272" s="837"/>
      <c r="CTP272" s="837"/>
      <c r="CTQ272" s="837"/>
      <c r="CTR272" s="837"/>
      <c r="CTS272" s="837"/>
      <c r="CTT272" s="837"/>
      <c r="CTU272" s="837"/>
      <c r="CTV272" s="837"/>
      <c r="CTW272" s="837"/>
      <c r="CTX272" s="837"/>
      <c r="CTY272" s="837"/>
      <c r="CTZ272" s="837"/>
      <c r="CUA272" s="837"/>
      <c r="CUB272" s="837"/>
      <c r="CUC272" s="854"/>
      <c r="CUD272" s="854"/>
      <c r="CUE272" s="854"/>
      <c r="CUF272" s="854"/>
      <c r="CUG272" s="854"/>
      <c r="CUH272" s="837"/>
      <c r="CUI272" s="837"/>
      <c r="CUJ272" s="854"/>
      <c r="CUK272" s="854"/>
      <c r="CUL272" s="837"/>
      <c r="CUM272" s="837"/>
      <c r="CUN272" s="854"/>
      <c r="CUO272" s="854"/>
      <c r="CUP272" s="837"/>
      <c r="CUQ272" s="837"/>
      <c r="CUR272" s="837"/>
      <c r="CUS272" s="837"/>
      <c r="CUT272" s="837"/>
      <c r="CUU272" s="837"/>
      <c r="CUV272" s="837"/>
      <c r="CUW272" s="854"/>
      <c r="CUX272" s="854"/>
      <c r="CUY272" s="837"/>
      <c r="CUZ272" s="837"/>
      <c r="CVA272" s="854"/>
      <c r="CVB272" s="854"/>
      <c r="CVC272" s="837"/>
      <c r="CVD272" s="837"/>
      <c r="CVE272" s="837"/>
      <c r="CVF272" s="837"/>
      <c r="CVG272" s="837"/>
      <c r="CVH272" s="853"/>
      <c r="CVI272" s="855"/>
      <c r="CVJ272" s="837"/>
      <c r="CVK272" s="837"/>
      <c r="CVL272" s="837"/>
      <c r="CVM272" s="837"/>
      <c r="CVN272" s="837"/>
      <c r="CVO272" s="837"/>
      <c r="CVP272" s="837"/>
      <c r="CVQ272" s="856"/>
      <c r="CVR272" s="856"/>
      <c r="CVS272" s="856"/>
      <c r="CVT272" s="856"/>
      <c r="CVU272" s="856"/>
      <c r="CVV272" s="856"/>
      <c r="CVW272" s="856"/>
      <c r="CVX272" s="856"/>
      <c r="CVY272" s="856"/>
      <c r="CVZ272" s="856"/>
      <c r="CWA272" s="856"/>
      <c r="CWB272" s="856"/>
      <c r="CWC272" s="856"/>
      <c r="CWD272" s="856"/>
      <c r="CWE272" s="856"/>
      <c r="CWF272" s="856"/>
      <c r="CWG272" s="856"/>
      <c r="CWH272" s="856"/>
      <c r="CWI272" s="856"/>
      <c r="CWJ272" s="856"/>
      <c r="CWK272" s="856"/>
      <c r="CWL272" s="856"/>
      <c r="CWM272" s="856"/>
      <c r="CWN272" s="856"/>
      <c r="CWO272" s="856"/>
      <c r="CWP272" s="856"/>
      <c r="CWQ272" s="856"/>
      <c r="CWR272" s="856"/>
      <c r="CWS272" s="856"/>
      <c r="CWT272" s="856"/>
      <c r="CWU272" s="856"/>
      <c r="CWV272" s="856"/>
      <c r="CWW272" s="856"/>
      <c r="CWX272" s="856"/>
      <c r="CWY272" s="856"/>
      <c r="CWZ272" s="856"/>
      <c r="CXA272" s="856"/>
      <c r="CXB272" s="856"/>
      <c r="CXC272" s="856"/>
      <c r="CXD272" s="856"/>
      <c r="CXE272" s="856"/>
      <c r="CXF272" s="856"/>
      <c r="CXG272" s="856"/>
      <c r="CXH272" s="856"/>
      <c r="CXI272" s="837"/>
      <c r="CXJ272" s="837"/>
      <c r="CXK272" s="837"/>
      <c r="CXL272" s="837"/>
      <c r="CXM272" s="837"/>
      <c r="CXN272" s="837"/>
      <c r="CXO272" s="837"/>
      <c r="CXP272" s="837"/>
      <c r="CXQ272" s="837"/>
      <c r="CXR272" s="837"/>
      <c r="CXS272" s="837"/>
      <c r="CXT272" s="837"/>
      <c r="CXU272" s="837"/>
      <c r="CXV272" s="837"/>
      <c r="CXW272" s="837"/>
      <c r="CXX272" s="837"/>
      <c r="CXY272" s="837"/>
      <c r="CXZ272" s="837"/>
      <c r="CYA272" s="837"/>
      <c r="CYB272" s="837"/>
      <c r="CYC272" s="837"/>
      <c r="CYD272" s="837"/>
      <c r="CYE272" s="837"/>
      <c r="CYF272" s="837"/>
      <c r="CYG272" s="854"/>
      <c r="CYH272" s="854"/>
      <c r="CYI272" s="854"/>
      <c r="CYJ272" s="854"/>
      <c r="CYK272" s="854"/>
      <c r="CYL272" s="837"/>
      <c r="CYM272" s="837"/>
      <c r="CYN272" s="854"/>
      <c r="CYO272" s="854"/>
      <c r="CYP272" s="837"/>
      <c r="CYQ272" s="837"/>
      <c r="CYR272" s="854"/>
      <c r="CYS272" s="854"/>
      <c r="CYT272" s="837"/>
      <c r="CYU272" s="837"/>
      <c r="CYV272" s="837"/>
      <c r="CYW272" s="837"/>
      <c r="CYX272" s="837"/>
      <c r="CYY272" s="837"/>
      <c r="CYZ272" s="837"/>
      <c r="CZA272" s="854"/>
      <c r="CZB272" s="854"/>
      <c r="CZC272" s="837"/>
      <c r="CZD272" s="837"/>
      <c r="CZE272" s="854"/>
      <c r="CZF272" s="854"/>
      <c r="CZG272" s="837"/>
      <c r="CZH272" s="837"/>
      <c r="CZI272" s="837"/>
      <c r="CZJ272" s="837"/>
      <c r="CZK272" s="837"/>
      <c r="CZL272" s="853"/>
      <c r="CZM272" s="855"/>
      <c r="CZN272" s="837"/>
      <c r="CZO272" s="837"/>
      <c r="CZP272" s="837"/>
      <c r="CZQ272" s="837"/>
      <c r="CZR272" s="837"/>
      <c r="CZS272" s="837"/>
      <c r="CZT272" s="837"/>
      <c r="CZU272" s="856"/>
      <c r="CZV272" s="856"/>
      <c r="CZW272" s="856"/>
      <c r="CZX272" s="856"/>
      <c r="CZY272" s="856"/>
      <c r="CZZ272" s="856"/>
      <c r="DAA272" s="856"/>
      <c r="DAB272" s="856"/>
      <c r="DAC272" s="856"/>
      <c r="DAD272" s="856"/>
      <c r="DAE272" s="856"/>
      <c r="DAF272" s="856"/>
      <c r="DAG272" s="856"/>
      <c r="DAH272" s="856"/>
      <c r="DAI272" s="856"/>
      <c r="DAJ272" s="856"/>
      <c r="DAK272" s="856"/>
      <c r="DAL272" s="856"/>
      <c r="DAM272" s="856"/>
      <c r="DAN272" s="856"/>
      <c r="DAO272" s="856"/>
      <c r="DAP272" s="856"/>
      <c r="DAQ272" s="856"/>
      <c r="DAR272" s="856"/>
      <c r="DAS272" s="856"/>
      <c r="DAT272" s="856"/>
      <c r="DAU272" s="856"/>
      <c r="DAV272" s="856"/>
      <c r="DAW272" s="856"/>
      <c r="DAX272" s="856"/>
      <c r="DAY272" s="856"/>
      <c r="DAZ272" s="856"/>
      <c r="DBA272" s="856"/>
      <c r="DBB272" s="856"/>
      <c r="DBC272" s="856"/>
      <c r="DBD272" s="856"/>
      <c r="DBE272" s="856"/>
      <c r="DBF272" s="856"/>
      <c r="DBG272" s="856"/>
      <c r="DBH272" s="856"/>
      <c r="DBI272" s="856"/>
      <c r="DBJ272" s="856"/>
      <c r="DBK272" s="856"/>
      <c r="DBL272" s="856"/>
      <c r="DBM272" s="837"/>
      <c r="DBN272" s="837"/>
      <c r="DBO272" s="837"/>
      <c r="DBP272" s="837"/>
      <c r="DBQ272" s="837"/>
      <c r="DBR272" s="837"/>
      <c r="DBS272" s="837"/>
      <c r="DBT272" s="837"/>
      <c r="DBU272" s="837"/>
      <c r="DBV272" s="837"/>
      <c r="DBW272" s="837"/>
      <c r="DBX272" s="837"/>
      <c r="DBY272" s="837"/>
      <c r="DBZ272" s="837"/>
      <c r="DCA272" s="837"/>
      <c r="DCB272" s="837"/>
      <c r="DCC272" s="837"/>
      <c r="DCD272" s="837"/>
      <c r="DCE272" s="837"/>
      <c r="DCF272" s="837"/>
      <c r="DCG272" s="837"/>
      <c r="DCH272" s="837"/>
      <c r="DCI272" s="837"/>
      <c r="DCJ272" s="837"/>
      <c r="DCK272" s="854"/>
      <c r="DCL272" s="854"/>
      <c r="DCM272" s="854"/>
      <c r="DCN272" s="854"/>
      <c r="DCO272" s="854"/>
      <c r="DCP272" s="837"/>
      <c r="DCQ272" s="837"/>
      <c r="DCR272" s="854"/>
      <c r="DCS272" s="854"/>
      <c r="DCT272" s="837"/>
      <c r="DCU272" s="837"/>
      <c r="DCV272" s="854"/>
      <c r="DCW272" s="854"/>
      <c r="DCX272" s="837"/>
      <c r="DCY272" s="837"/>
      <c r="DCZ272" s="837"/>
      <c r="DDA272" s="837"/>
      <c r="DDB272" s="837"/>
      <c r="DDC272" s="837"/>
      <c r="DDD272" s="837"/>
      <c r="DDE272" s="854"/>
      <c r="DDF272" s="854"/>
      <c r="DDG272" s="837"/>
      <c r="DDH272" s="837"/>
      <c r="DDI272" s="854"/>
      <c r="DDJ272" s="854"/>
      <c r="DDK272" s="837"/>
      <c r="DDL272" s="837"/>
      <c r="DDM272" s="837"/>
      <c r="DDN272" s="837"/>
      <c r="DDO272" s="837"/>
      <c r="DDP272" s="853"/>
      <c r="DDQ272" s="855"/>
      <c r="DDR272" s="837"/>
      <c r="DDS272" s="837"/>
      <c r="DDT272" s="837"/>
      <c r="DDU272" s="837"/>
      <c r="DDV272" s="837"/>
      <c r="DDW272" s="837"/>
      <c r="DDX272" s="837"/>
      <c r="DDY272" s="856"/>
      <c r="DDZ272" s="856"/>
      <c r="DEA272" s="856"/>
      <c r="DEB272" s="856"/>
      <c r="DEC272" s="856"/>
      <c r="DED272" s="856"/>
      <c r="DEE272" s="856"/>
      <c r="DEF272" s="856"/>
      <c r="DEG272" s="856"/>
      <c r="DEH272" s="856"/>
      <c r="DEI272" s="856"/>
      <c r="DEJ272" s="856"/>
      <c r="DEK272" s="856"/>
      <c r="DEL272" s="856"/>
      <c r="DEM272" s="856"/>
      <c r="DEN272" s="856"/>
      <c r="DEO272" s="856"/>
      <c r="DEP272" s="856"/>
      <c r="DEQ272" s="856"/>
      <c r="DER272" s="856"/>
      <c r="DES272" s="856"/>
      <c r="DET272" s="856"/>
      <c r="DEU272" s="856"/>
      <c r="DEV272" s="856"/>
      <c r="DEW272" s="856"/>
      <c r="DEX272" s="856"/>
      <c r="DEY272" s="856"/>
      <c r="DEZ272" s="856"/>
      <c r="DFA272" s="856"/>
      <c r="DFB272" s="856"/>
      <c r="DFC272" s="856"/>
      <c r="DFD272" s="856"/>
      <c r="DFE272" s="856"/>
      <c r="DFF272" s="856"/>
      <c r="DFG272" s="856"/>
      <c r="DFH272" s="856"/>
      <c r="DFI272" s="856"/>
      <c r="DFJ272" s="856"/>
      <c r="DFK272" s="856"/>
      <c r="DFL272" s="856"/>
      <c r="DFM272" s="856"/>
      <c r="DFN272" s="856"/>
      <c r="DFO272" s="856"/>
      <c r="DFP272" s="856"/>
      <c r="DFQ272" s="837"/>
      <c r="DFR272" s="837"/>
      <c r="DFS272" s="837"/>
      <c r="DFT272" s="837"/>
      <c r="DFU272" s="837"/>
      <c r="DFV272" s="837"/>
      <c r="DFW272" s="837"/>
      <c r="DFX272" s="837"/>
      <c r="DFY272" s="837"/>
      <c r="DFZ272" s="837"/>
      <c r="DGA272" s="837"/>
      <c r="DGB272" s="837"/>
      <c r="DGC272" s="837"/>
      <c r="DGD272" s="837"/>
      <c r="DGE272" s="837"/>
      <c r="DGF272" s="837"/>
      <c r="DGG272" s="837"/>
      <c r="DGH272" s="837"/>
      <c r="DGI272" s="837"/>
      <c r="DGJ272" s="837"/>
      <c r="DGK272" s="837"/>
      <c r="DGL272" s="837"/>
      <c r="DGM272" s="837"/>
      <c r="DGN272" s="837"/>
      <c r="DGO272" s="854"/>
      <c r="DGP272" s="854"/>
      <c r="DGQ272" s="854"/>
      <c r="DGR272" s="854"/>
      <c r="DGS272" s="854"/>
      <c r="DGT272" s="837"/>
      <c r="DGU272" s="837"/>
      <c r="DGV272" s="854"/>
      <c r="DGW272" s="854"/>
      <c r="DGX272" s="837"/>
      <c r="DGY272" s="837"/>
      <c r="DGZ272" s="854"/>
      <c r="DHA272" s="854"/>
      <c r="DHB272" s="837"/>
      <c r="DHC272" s="837"/>
      <c r="DHD272" s="837"/>
      <c r="DHE272" s="837"/>
      <c r="DHF272" s="837"/>
      <c r="DHG272" s="837"/>
      <c r="DHH272" s="837"/>
      <c r="DHI272" s="854"/>
      <c r="DHJ272" s="854"/>
      <c r="DHK272" s="837"/>
      <c r="DHL272" s="837"/>
      <c r="DHM272" s="854"/>
      <c r="DHN272" s="854"/>
      <c r="DHO272" s="837"/>
      <c r="DHP272" s="837"/>
      <c r="DHQ272" s="837"/>
      <c r="DHR272" s="837"/>
      <c r="DHS272" s="837"/>
      <c r="DHT272" s="853"/>
      <c r="DHU272" s="855"/>
      <c r="DHV272" s="837"/>
      <c r="DHW272" s="837"/>
      <c r="DHX272" s="837"/>
      <c r="DHY272" s="837"/>
      <c r="DHZ272" s="837"/>
      <c r="DIA272" s="837"/>
      <c r="DIB272" s="837"/>
      <c r="DIC272" s="856"/>
      <c r="DID272" s="856"/>
      <c r="DIE272" s="856"/>
      <c r="DIF272" s="856"/>
      <c r="DIG272" s="856"/>
      <c r="DIH272" s="856"/>
      <c r="DII272" s="856"/>
      <c r="DIJ272" s="856"/>
      <c r="DIK272" s="856"/>
      <c r="DIL272" s="856"/>
      <c r="DIM272" s="856"/>
      <c r="DIN272" s="856"/>
      <c r="DIO272" s="856"/>
      <c r="DIP272" s="856"/>
      <c r="DIQ272" s="856"/>
      <c r="DIR272" s="856"/>
      <c r="DIS272" s="856"/>
      <c r="DIT272" s="856"/>
      <c r="DIU272" s="856"/>
      <c r="DIV272" s="856"/>
      <c r="DIW272" s="856"/>
      <c r="DIX272" s="856"/>
      <c r="DIY272" s="856"/>
      <c r="DIZ272" s="856"/>
      <c r="DJA272" s="856"/>
      <c r="DJB272" s="856"/>
      <c r="DJC272" s="856"/>
      <c r="DJD272" s="856"/>
      <c r="DJE272" s="856"/>
      <c r="DJF272" s="856"/>
      <c r="DJG272" s="856"/>
      <c r="DJH272" s="856"/>
      <c r="DJI272" s="856"/>
      <c r="DJJ272" s="856"/>
      <c r="DJK272" s="856"/>
      <c r="DJL272" s="856"/>
      <c r="DJM272" s="856"/>
      <c r="DJN272" s="856"/>
      <c r="DJO272" s="856"/>
      <c r="DJP272" s="856"/>
      <c r="DJQ272" s="856"/>
      <c r="DJR272" s="856"/>
      <c r="DJS272" s="856"/>
      <c r="DJT272" s="856"/>
      <c r="DJU272" s="837"/>
      <c r="DJV272" s="837"/>
      <c r="DJW272" s="837"/>
      <c r="DJX272" s="837"/>
      <c r="DJY272" s="837"/>
      <c r="DJZ272" s="837"/>
      <c r="DKA272" s="837"/>
      <c r="DKB272" s="837"/>
      <c r="DKC272" s="837"/>
      <c r="DKD272" s="837"/>
      <c r="DKE272" s="837"/>
      <c r="DKF272" s="837"/>
      <c r="DKG272" s="837"/>
      <c r="DKH272" s="837"/>
      <c r="DKI272" s="837"/>
      <c r="DKJ272" s="837"/>
      <c r="DKK272" s="837"/>
      <c r="DKL272" s="837"/>
      <c r="DKM272" s="837"/>
      <c r="DKN272" s="837"/>
      <c r="DKO272" s="837"/>
      <c r="DKP272" s="837"/>
      <c r="DKQ272" s="837"/>
      <c r="DKR272" s="837"/>
      <c r="DKS272" s="854"/>
      <c r="DKT272" s="854"/>
      <c r="DKU272" s="854"/>
      <c r="DKV272" s="854"/>
      <c r="DKW272" s="854"/>
      <c r="DKX272" s="837"/>
      <c r="DKY272" s="837"/>
      <c r="DKZ272" s="854"/>
      <c r="DLA272" s="854"/>
      <c r="DLB272" s="837"/>
      <c r="DLC272" s="837"/>
      <c r="DLD272" s="854"/>
      <c r="DLE272" s="854"/>
      <c r="DLF272" s="837"/>
      <c r="DLG272" s="837"/>
      <c r="DLH272" s="837"/>
      <c r="DLI272" s="837"/>
      <c r="DLJ272" s="837"/>
      <c r="DLK272" s="837"/>
      <c r="DLL272" s="837"/>
      <c r="DLM272" s="854"/>
      <c r="DLN272" s="854"/>
      <c r="DLO272" s="837"/>
      <c r="DLP272" s="837"/>
      <c r="DLQ272" s="854"/>
      <c r="DLR272" s="854"/>
      <c r="DLS272" s="837"/>
      <c r="DLT272" s="837"/>
      <c r="DLU272" s="837"/>
      <c r="DLV272" s="837"/>
      <c r="DLW272" s="837"/>
      <c r="DLX272" s="853"/>
      <c r="DLY272" s="855"/>
      <c r="DLZ272" s="837"/>
      <c r="DMA272" s="837"/>
      <c r="DMB272" s="837"/>
      <c r="DMC272" s="837"/>
      <c r="DMD272" s="837"/>
      <c r="DME272" s="837"/>
      <c r="DMF272" s="837"/>
      <c r="DMG272" s="856"/>
      <c r="DMH272" s="856"/>
      <c r="DMI272" s="856"/>
      <c r="DMJ272" s="856"/>
      <c r="DMK272" s="856"/>
      <c r="DML272" s="856"/>
      <c r="DMM272" s="856"/>
      <c r="DMN272" s="856"/>
      <c r="DMO272" s="856"/>
      <c r="DMP272" s="856"/>
      <c r="DMQ272" s="856"/>
      <c r="DMR272" s="856"/>
      <c r="DMS272" s="856"/>
      <c r="DMT272" s="856"/>
      <c r="DMU272" s="856"/>
      <c r="DMV272" s="856"/>
      <c r="DMW272" s="856"/>
      <c r="DMX272" s="856"/>
      <c r="DMY272" s="856"/>
      <c r="DMZ272" s="856"/>
      <c r="DNA272" s="856"/>
      <c r="DNB272" s="856"/>
      <c r="DNC272" s="856"/>
      <c r="DND272" s="856"/>
      <c r="DNE272" s="856"/>
      <c r="DNF272" s="856"/>
      <c r="DNG272" s="856"/>
      <c r="DNH272" s="856"/>
      <c r="DNI272" s="856"/>
      <c r="DNJ272" s="856"/>
      <c r="DNK272" s="856"/>
      <c r="DNL272" s="856"/>
      <c r="DNM272" s="856"/>
      <c r="DNN272" s="856"/>
      <c r="DNO272" s="856"/>
      <c r="DNP272" s="856"/>
      <c r="DNQ272" s="856"/>
      <c r="DNR272" s="856"/>
      <c r="DNS272" s="856"/>
      <c r="DNT272" s="856"/>
      <c r="DNU272" s="856"/>
      <c r="DNV272" s="856"/>
      <c r="DNW272" s="856"/>
      <c r="DNX272" s="856"/>
      <c r="DNY272" s="837"/>
      <c r="DNZ272" s="837"/>
      <c r="DOA272" s="837"/>
      <c r="DOB272" s="837"/>
      <c r="DOC272" s="837"/>
      <c r="DOD272" s="837"/>
      <c r="DOE272" s="837"/>
      <c r="DOF272" s="837"/>
      <c r="DOG272" s="837"/>
      <c r="DOH272" s="837"/>
      <c r="DOI272" s="837"/>
      <c r="DOJ272" s="837"/>
      <c r="DOK272" s="837"/>
      <c r="DOL272" s="837"/>
      <c r="DOM272" s="837"/>
      <c r="DON272" s="837"/>
      <c r="DOO272" s="837"/>
      <c r="DOP272" s="837"/>
      <c r="DOQ272" s="837"/>
      <c r="DOR272" s="837"/>
      <c r="DOS272" s="837"/>
      <c r="DOT272" s="837"/>
      <c r="DOU272" s="837"/>
      <c r="DOV272" s="837"/>
      <c r="DOW272" s="854"/>
      <c r="DOX272" s="854"/>
      <c r="DOY272" s="854"/>
      <c r="DOZ272" s="854"/>
      <c r="DPA272" s="854"/>
      <c r="DPB272" s="837"/>
      <c r="DPC272" s="837"/>
      <c r="DPD272" s="854"/>
      <c r="DPE272" s="854"/>
      <c r="DPF272" s="837"/>
      <c r="DPG272" s="837"/>
      <c r="DPH272" s="854"/>
      <c r="DPI272" s="854"/>
      <c r="DPJ272" s="837"/>
      <c r="DPK272" s="837"/>
      <c r="DPL272" s="837"/>
      <c r="DPM272" s="837"/>
      <c r="DPN272" s="837"/>
      <c r="DPO272" s="837"/>
      <c r="DPP272" s="837"/>
      <c r="DPQ272" s="854"/>
      <c r="DPR272" s="854"/>
      <c r="DPS272" s="837"/>
      <c r="DPT272" s="837"/>
      <c r="DPU272" s="854"/>
      <c r="DPV272" s="854"/>
      <c r="DPW272" s="837"/>
      <c r="DPX272" s="837"/>
      <c r="DPY272" s="837"/>
      <c r="DPZ272" s="837"/>
      <c r="DQA272" s="837"/>
      <c r="DQB272" s="853"/>
      <c r="DQC272" s="855"/>
      <c r="DQD272" s="837"/>
      <c r="DQE272" s="837"/>
      <c r="DQF272" s="837"/>
      <c r="DQG272" s="837"/>
      <c r="DQH272" s="837"/>
      <c r="DQI272" s="837"/>
      <c r="DQJ272" s="837"/>
      <c r="DQK272" s="856"/>
      <c r="DQL272" s="856"/>
      <c r="DQM272" s="856"/>
      <c r="DQN272" s="856"/>
      <c r="DQO272" s="856"/>
      <c r="DQP272" s="856"/>
      <c r="DQQ272" s="856"/>
      <c r="DQR272" s="856"/>
      <c r="DQS272" s="856"/>
      <c r="DQT272" s="856"/>
      <c r="DQU272" s="856"/>
      <c r="DQV272" s="856"/>
      <c r="DQW272" s="856"/>
      <c r="DQX272" s="856"/>
      <c r="DQY272" s="856"/>
      <c r="DQZ272" s="856"/>
      <c r="DRA272" s="856"/>
      <c r="DRB272" s="856"/>
      <c r="DRC272" s="856"/>
      <c r="DRD272" s="856"/>
      <c r="DRE272" s="856"/>
      <c r="DRF272" s="856"/>
      <c r="DRG272" s="856"/>
      <c r="DRH272" s="856"/>
      <c r="DRI272" s="856"/>
      <c r="DRJ272" s="856"/>
      <c r="DRK272" s="856"/>
      <c r="DRL272" s="856"/>
      <c r="DRM272" s="856"/>
      <c r="DRN272" s="856"/>
      <c r="DRO272" s="856"/>
      <c r="DRP272" s="856"/>
      <c r="DRQ272" s="856"/>
      <c r="DRR272" s="856"/>
      <c r="DRS272" s="856"/>
      <c r="DRT272" s="856"/>
      <c r="DRU272" s="856"/>
      <c r="DRV272" s="856"/>
      <c r="DRW272" s="856"/>
      <c r="DRX272" s="856"/>
      <c r="DRY272" s="856"/>
      <c r="DRZ272" s="856"/>
      <c r="DSA272" s="856"/>
      <c r="DSB272" s="856"/>
      <c r="DSC272" s="837"/>
      <c r="DSD272" s="837"/>
      <c r="DSE272" s="837"/>
      <c r="DSF272" s="837"/>
      <c r="DSG272" s="837"/>
      <c r="DSH272" s="837"/>
      <c r="DSI272" s="837"/>
      <c r="DSJ272" s="837"/>
      <c r="DSK272" s="837"/>
      <c r="DSL272" s="837"/>
      <c r="DSM272" s="837"/>
      <c r="DSN272" s="837"/>
      <c r="DSO272" s="837"/>
      <c r="DSP272" s="837"/>
      <c r="DSQ272" s="837"/>
      <c r="DSR272" s="837"/>
      <c r="DSS272" s="837"/>
      <c r="DST272" s="837"/>
      <c r="DSU272" s="837"/>
      <c r="DSV272" s="837"/>
      <c r="DSW272" s="837"/>
      <c r="DSX272" s="837"/>
      <c r="DSY272" s="837"/>
      <c r="DSZ272" s="837"/>
      <c r="DTA272" s="854"/>
      <c r="DTB272" s="854"/>
      <c r="DTC272" s="854"/>
      <c r="DTD272" s="854"/>
      <c r="DTE272" s="854"/>
      <c r="DTF272" s="837"/>
      <c r="DTG272" s="837"/>
      <c r="DTH272" s="854"/>
      <c r="DTI272" s="854"/>
      <c r="DTJ272" s="837"/>
      <c r="DTK272" s="837"/>
      <c r="DTL272" s="854"/>
      <c r="DTM272" s="854"/>
      <c r="DTN272" s="837"/>
      <c r="DTO272" s="837"/>
      <c r="DTP272" s="837"/>
      <c r="DTQ272" s="837"/>
      <c r="DTR272" s="837"/>
      <c r="DTS272" s="837"/>
      <c r="DTT272" s="837"/>
      <c r="DTU272" s="854"/>
      <c r="DTV272" s="854"/>
      <c r="DTW272" s="837"/>
      <c r="DTX272" s="837"/>
      <c r="DTY272" s="854"/>
      <c r="DTZ272" s="854"/>
      <c r="DUA272" s="837"/>
      <c r="DUB272" s="837"/>
      <c r="DUC272" s="837"/>
      <c r="DUD272" s="837"/>
      <c r="DUE272" s="837"/>
      <c r="DUF272" s="853"/>
      <c r="DUG272" s="855"/>
      <c r="DUH272" s="837"/>
      <c r="DUI272" s="837"/>
      <c r="DUJ272" s="837"/>
      <c r="DUK272" s="837"/>
      <c r="DUL272" s="837"/>
      <c r="DUM272" s="837"/>
      <c r="DUN272" s="837"/>
      <c r="DUO272" s="856"/>
      <c r="DUP272" s="856"/>
      <c r="DUQ272" s="856"/>
      <c r="DUR272" s="856"/>
      <c r="DUS272" s="856"/>
      <c r="DUT272" s="856"/>
      <c r="DUU272" s="856"/>
      <c r="DUV272" s="856"/>
      <c r="DUW272" s="856"/>
      <c r="DUX272" s="856"/>
      <c r="DUY272" s="856"/>
      <c r="DUZ272" s="856"/>
      <c r="DVA272" s="856"/>
      <c r="DVB272" s="856"/>
      <c r="DVC272" s="856"/>
      <c r="DVD272" s="856"/>
      <c r="DVE272" s="856"/>
      <c r="DVF272" s="856"/>
      <c r="DVG272" s="856"/>
      <c r="DVH272" s="856"/>
      <c r="DVI272" s="856"/>
      <c r="DVJ272" s="856"/>
      <c r="DVK272" s="856"/>
      <c r="DVL272" s="856"/>
      <c r="DVM272" s="856"/>
      <c r="DVN272" s="856"/>
      <c r="DVO272" s="856"/>
      <c r="DVP272" s="856"/>
      <c r="DVQ272" s="856"/>
      <c r="DVR272" s="856"/>
      <c r="DVS272" s="856"/>
      <c r="DVT272" s="856"/>
      <c r="DVU272" s="856"/>
      <c r="DVV272" s="856"/>
      <c r="DVW272" s="856"/>
      <c r="DVX272" s="856"/>
      <c r="DVY272" s="856"/>
      <c r="DVZ272" s="856"/>
      <c r="DWA272" s="856"/>
      <c r="DWB272" s="856"/>
      <c r="DWC272" s="856"/>
      <c r="DWD272" s="856"/>
      <c r="DWE272" s="856"/>
      <c r="DWF272" s="856"/>
      <c r="DWG272" s="837"/>
      <c r="DWH272" s="837"/>
      <c r="DWI272" s="837"/>
      <c r="DWJ272" s="837"/>
      <c r="DWK272" s="837"/>
      <c r="DWL272" s="837"/>
      <c r="DWM272" s="837"/>
      <c r="DWN272" s="837"/>
      <c r="DWO272" s="837"/>
      <c r="DWP272" s="837"/>
      <c r="DWQ272" s="837"/>
      <c r="DWR272" s="837"/>
      <c r="DWS272" s="837"/>
      <c r="DWT272" s="837"/>
      <c r="DWU272" s="837"/>
      <c r="DWV272" s="837"/>
      <c r="DWW272" s="837"/>
      <c r="DWX272" s="837"/>
      <c r="DWY272" s="837"/>
      <c r="DWZ272" s="837"/>
      <c r="DXA272" s="837"/>
      <c r="DXB272" s="837"/>
      <c r="DXC272" s="837"/>
      <c r="DXD272" s="837"/>
      <c r="DXE272" s="854"/>
      <c r="DXF272" s="854"/>
      <c r="DXG272" s="854"/>
      <c r="DXH272" s="854"/>
      <c r="DXI272" s="854"/>
      <c r="DXJ272" s="837"/>
      <c r="DXK272" s="837"/>
      <c r="DXL272" s="854"/>
      <c r="DXM272" s="854"/>
      <c r="DXN272" s="837"/>
      <c r="DXO272" s="837"/>
      <c r="DXP272" s="854"/>
      <c r="DXQ272" s="854"/>
      <c r="DXR272" s="837"/>
      <c r="DXS272" s="837"/>
      <c r="DXT272" s="837"/>
      <c r="DXU272" s="837"/>
      <c r="DXV272" s="837"/>
      <c r="DXW272" s="837"/>
      <c r="DXX272" s="837"/>
      <c r="DXY272" s="854"/>
      <c r="DXZ272" s="854"/>
      <c r="DYA272" s="837"/>
      <c r="DYB272" s="837"/>
      <c r="DYC272" s="854"/>
      <c r="DYD272" s="854"/>
      <c r="DYE272" s="837"/>
      <c r="DYF272" s="837"/>
      <c r="DYG272" s="837"/>
      <c r="DYH272" s="837"/>
      <c r="DYI272" s="837"/>
      <c r="DYJ272" s="853"/>
      <c r="DYK272" s="855"/>
      <c r="DYL272" s="837"/>
      <c r="DYM272" s="837"/>
      <c r="DYN272" s="837"/>
      <c r="DYO272" s="837"/>
      <c r="DYP272" s="837"/>
      <c r="DYQ272" s="837"/>
      <c r="DYR272" s="837"/>
      <c r="DYS272" s="856"/>
      <c r="DYT272" s="856"/>
      <c r="DYU272" s="856"/>
      <c r="DYV272" s="856"/>
      <c r="DYW272" s="856"/>
      <c r="DYX272" s="856"/>
      <c r="DYY272" s="856"/>
      <c r="DYZ272" s="856"/>
      <c r="DZA272" s="856"/>
      <c r="DZB272" s="856"/>
      <c r="DZC272" s="856"/>
      <c r="DZD272" s="856"/>
      <c r="DZE272" s="856"/>
      <c r="DZF272" s="856"/>
      <c r="DZG272" s="856"/>
      <c r="DZH272" s="856"/>
      <c r="DZI272" s="856"/>
      <c r="DZJ272" s="856"/>
      <c r="DZK272" s="856"/>
      <c r="DZL272" s="856"/>
      <c r="DZM272" s="856"/>
      <c r="DZN272" s="856"/>
      <c r="DZO272" s="856"/>
      <c r="DZP272" s="856"/>
      <c r="DZQ272" s="856"/>
      <c r="DZR272" s="856"/>
      <c r="DZS272" s="856"/>
      <c r="DZT272" s="856"/>
      <c r="DZU272" s="856"/>
      <c r="DZV272" s="856"/>
      <c r="DZW272" s="856"/>
      <c r="DZX272" s="856"/>
      <c r="DZY272" s="856"/>
      <c r="DZZ272" s="856"/>
      <c r="EAA272" s="856"/>
      <c r="EAB272" s="856"/>
      <c r="EAC272" s="856"/>
      <c r="EAD272" s="856"/>
      <c r="EAE272" s="856"/>
      <c r="EAF272" s="856"/>
      <c r="EAG272" s="856"/>
      <c r="EAH272" s="856"/>
      <c r="EAI272" s="856"/>
      <c r="EAJ272" s="856"/>
      <c r="EAK272" s="837"/>
      <c r="EAL272" s="837"/>
      <c r="EAM272" s="837"/>
      <c r="EAN272" s="837"/>
      <c r="EAO272" s="837"/>
      <c r="EAP272" s="837"/>
      <c r="EAQ272" s="837"/>
      <c r="EAR272" s="837"/>
      <c r="EAS272" s="837"/>
      <c r="EAT272" s="837"/>
      <c r="EAU272" s="837"/>
      <c r="EAV272" s="837"/>
      <c r="EAW272" s="837"/>
      <c r="EAX272" s="837"/>
      <c r="EAY272" s="837"/>
      <c r="EAZ272" s="837"/>
      <c r="EBA272" s="837"/>
      <c r="EBB272" s="837"/>
      <c r="EBC272" s="837"/>
      <c r="EBD272" s="837"/>
      <c r="EBE272" s="837"/>
      <c r="EBF272" s="837"/>
      <c r="EBG272" s="837"/>
      <c r="EBH272" s="837"/>
      <c r="EBI272" s="854"/>
      <c r="EBJ272" s="854"/>
      <c r="EBK272" s="854"/>
      <c r="EBL272" s="854"/>
      <c r="EBM272" s="854"/>
      <c r="EBN272" s="837"/>
      <c r="EBO272" s="837"/>
      <c r="EBP272" s="854"/>
      <c r="EBQ272" s="854"/>
      <c r="EBR272" s="837"/>
      <c r="EBS272" s="837"/>
      <c r="EBT272" s="854"/>
      <c r="EBU272" s="854"/>
      <c r="EBV272" s="837"/>
      <c r="EBW272" s="837"/>
      <c r="EBX272" s="837"/>
      <c r="EBY272" s="837"/>
      <c r="EBZ272" s="837"/>
      <c r="ECA272" s="837"/>
      <c r="ECB272" s="837"/>
      <c r="ECC272" s="854"/>
      <c r="ECD272" s="854"/>
      <c r="ECE272" s="837"/>
      <c r="ECF272" s="837"/>
      <c r="ECG272" s="854"/>
      <c r="ECH272" s="854"/>
      <c r="ECI272" s="837"/>
      <c r="ECJ272" s="837"/>
      <c r="ECK272" s="837"/>
      <c r="ECL272" s="837"/>
      <c r="ECM272" s="837"/>
      <c r="ECN272" s="853"/>
      <c r="ECO272" s="855"/>
      <c r="ECP272" s="837"/>
      <c r="ECQ272" s="837"/>
      <c r="ECR272" s="837"/>
      <c r="ECS272" s="837"/>
      <c r="ECT272" s="837"/>
      <c r="ECU272" s="837"/>
      <c r="ECV272" s="837"/>
      <c r="ECW272" s="856"/>
      <c r="ECX272" s="856"/>
      <c r="ECY272" s="856"/>
      <c r="ECZ272" s="856"/>
      <c r="EDA272" s="856"/>
      <c r="EDB272" s="856"/>
      <c r="EDC272" s="856"/>
      <c r="EDD272" s="856"/>
      <c r="EDE272" s="856"/>
      <c r="EDF272" s="856"/>
      <c r="EDG272" s="856"/>
      <c r="EDH272" s="856"/>
      <c r="EDI272" s="856"/>
      <c r="EDJ272" s="856"/>
      <c r="EDK272" s="856"/>
      <c r="EDL272" s="856"/>
      <c r="EDM272" s="856"/>
      <c r="EDN272" s="856"/>
      <c r="EDO272" s="856"/>
      <c r="EDP272" s="856"/>
      <c r="EDQ272" s="856"/>
      <c r="EDR272" s="856"/>
      <c r="EDS272" s="856"/>
      <c r="EDT272" s="856"/>
      <c r="EDU272" s="856"/>
      <c r="EDV272" s="856"/>
      <c r="EDW272" s="856"/>
      <c r="EDX272" s="856"/>
      <c r="EDY272" s="856"/>
      <c r="EDZ272" s="856"/>
      <c r="EEA272" s="856"/>
      <c r="EEB272" s="856"/>
      <c r="EEC272" s="856"/>
      <c r="EED272" s="856"/>
      <c r="EEE272" s="856"/>
      <c r="EEF272" s="856"/>
      <c r="EEG272" s="856"/>
      <c r="EEH272" s="856"/>
      <c r="EEI272" s="856"/>
      <c r="EEJ272" s="856"/>
      <c r="EEK272" s="856"/>
      <c r="EEL272" s="856"/>
      <c r="EEM272" s="856"/>
      <c r="EEN272" s="856"/>
      <c r="EEO272" s="837"/>
      <c r="EEP272" s="837"/>
      <c r="EEQ272" s="837"/>
      <c r="EER272" s="837"/>
      <c r="EES272" s="837"/>
      <c r="EET272" s="837"/>
      <c r="EEU272" s="837"/>
      <c r="EEV272" s="837"/>
      <c r="EEW272" s="837"/>
      <c r="EEX272" s="837"/>
      <c r="EEY272" s="837"/>
      <c r="EEZ272" s="837"/>
      <c r="EFA272" s="837"/>
      <c r="EFB272" s="837"/>
      <c r="EFC272" s="837"/>
      <c r="EFD272" s="837"/>
      <c r="EFE272" s="837"/>
      <c r="EFF272" s="837"/>
      <c r="EFG272" s="837"/>
      <c r="EFH272" s="837"/>
      <c r="EFI272" s="837"/>
      <c r="EFJ272" s="837"/>
      <c r="EFK272" s="837"/>
      <c r="EFL272" s="837"/>
      <c r="EFM272" s="854"/>
      <c r="EFN272" s="854"/>
      <c r="EFO272" s="854"/>
      <c r="EFP272" s="854"/>
      <c r="EFQ272" s="854"/>
      <c r="EFR272" s="837"/>
      <c r="EFS272" s="837"/>
      <c r="EFT272" s="854"/>
      <c r="EFU272" s="854"/>
      <c r="EFV272" s="837"/>
      <c r="EFW272" s="837"/>
      <c r="EFX272" s="854"/>
      <c r="EFY272" s="854"/>
      <c r="EFZ272" s="837"/>
      <c r="EGA272" s="837"/>
      <c r="EGB272" s="837"/>
      <c r="EGC272" s="837"/>
      <c r="EGD272" s="837"/>
      <c r="EGE272" s="837"/>
      <c r="EGF272" s="837"/>
      <c r="EGG272" s="854"/>
      <c r="EGH272" s="854"/>
      <c r="EGI272" s="837"/>
      <c r="EGJ272" s="837"/>
      <c r="EGK272" s="854"/>
      <c r="EGL272" s="854"/>
      <c r="EGM272" s="837"/>
      <c r="EGN272" s="837"/>
      <c r="EGO272" s="837"/>
      <c r="EGP272" s="837"/>
      <c r="EGQ272" s="837"/>
      <c r="EGR272" s="853"/>
      <c r="EGS272" s="855"/>
      <c r="EGT272" s="837"/>
      <c r="EGU272" s="837"/>
      <c r="EGV272" s="837"/>
      <c r="EGW272" s="837"/>
      <c r="EGX272" s="837"/>
      <c r="EGY272" s="837"/>
      <c r="EGZ272" s="837"/>
      <c r="EHA272" s="856"/>
      <c r="EHB272" s="856"/>
      <c r="EHC272" s="856"/>
      <c r="EHD272" s="856"/>
      <c r="EHE272" s="856"/>
      <c r="EHF272" s="856"/>
      <c r="EHG272" s="856"/>
      <c r="EHH272" s="856"/>
      <c r="EHI272" s="856"/>
      <c r="EHJ272" s="856"/>
      <c r="EHK272" s="856"/>
      <c r="EHL272" s="856"/>
      <c r="EHM272" s="856"/>
      <c r="EHN272" s="856"/>
      <c r="EHO272" s="856"/>
      <c r="EHP272" s="856"/>
      <c r="EHQ272" s="856"/>
      <c r="EHR272" s="856"/>
      <c r="EHS272" s="856"/>
      <c r="EHT272" s="856"/>
      <c r="EHU272" s="856"/>
      <c r="EHV272" s="856"/>
      <c r="EHW272" s="856"/>
      <c r="EHX272" s="856"/>
      <c r="EHY272" s="856"/>
      <c r="EHZ272" s="856"/>
      <c r="EIA272" s="856"/>
      <c r="EIB272" s="856"/>
      <c r="EIC272" s="856"/>
      <c r="EID272" s="856"/>
      <c r="EIE272" s="856"/>
      <c r="EIF272" s="856"/>
      <c r="EIG272" s="856"/>
      <c r="EIH272" s="856"/>
      <c r="EII272" s="856"/>
      <c r="EIJ272" s="856"/>
      <c r="EIK272" s="856"/>
      <c r="EIL272" s="856"/>
      <c r="EIM272" s="856"/>
      <c r="EIN272" s="856"/>
      <c r="EIO272" s="856"/>
      <c r="EIP272" s="856"/>
      <c r="EIQ272" s="856"/>
      <c r="EIR272" s="856"/>
      <c r="EIS272" s="837"/>
      <c r="EIT272" s="837"/>
      <c r="EIU272" s="837"/>
      <c r="EIV272" s="837"/>
      <c r="EIW272" s="837"/>
      <c r="EIX272" s="837"/>
      <c r="EIY272" s="837"/>
      <c r="EIZ272" s="837"/>
      <c r="EJA272" s="837"/>
      <c r="EJB272" s="837"/>
      <c r="EJC272" s="837"/>
      <c r="EJD272" s="837"/>
      <c r="EJE272" s="837"/>
      <c r="EJF272" s="837"/>
      <c r="EJG272" s="837"/>
      <c r="EJH272" s="837"/>
      <c r="EJI272" s="837"/>
      <c r="EJJ272" s="837"/>
      <c r="EJK272" s="837"/>
      <c r="EJL272" s="837"/>
      <c r="EJM272" s="837"/>
      <c r="EJN272" s="837"/>
      <c r="EJO272" s="837"/>
      <c r="EJP272" s="837"/>
      <c r="EJQ272" s="854"/>
      <c r="EJR272" s="854"/>
      <c r="EJS272" s="854"/>
      <c r="EJT272" s="854"/>
      <c r="EJU272" s="854"/>
      <c r="EJV272" s="837"/>
      <c r="EJW272" s="837"/>
      <c r="EJX272" s="854"/>
      <c r="EJY272" s="854"/>
      <c r="EJZ272" s="837"/>
      <c r="EKA272" s="837"/>
      <c r="EKB272" s="854"/>
      <c r="EKC272" s="854"/>
      <c r="EKD272" s="837"/>
      <c r="EKE272" s="837"/>
      <c r="EKF272" s="837"/>
      <c r="EKG272" s="837"/>
      <c r="EKH272" s="837"/>
      <c r="EKI272" s="837"/>
      <c r="EKJ272" s="837"/>
      <c r="EKK272" s="854"/>
      <c r="EKL272" s="854"/>
      <c r="EKM272" s="837"/>
      <c r="EKN272" s="837"/>
      <c r="EKO272" s="854"/>
      <c r="EKP272" s="854"/>
      <c r="EKQ272" s="837"/>
      <c r="EKR272" s="837"/>
      <c r="EKS272" s="837"/>
      <c r="EKT272" s="837"/>
      <c r="EKU272" s="837"/>
      <c r="EKV272" s="853"/>
      <c r="EKW272" s="855"/>
      <c r="EKX272" s="837"/>
      <c r="EKY272" s="837"/>
      <c r="EKZ272" s="837"/>
      <c r="ELA272" s="837"/>
      <c r="ELB272" s="837"/>
      <c r="ELC272" s="837"/>
      <c r="ELD272" s="837"/>
      <c r="ELE272" s="856"/>
      <c r="ELF272" s="856"/>
      <c r="ELG272" s="856"/>
      <c r="ELH272" s="856"/>
      <c r="ELI272" s="856"/>
      <c r="ELJ272" s="856"/>
      <c r="ELK272" s="856"/>
      <c r="ELL272" s="856"/>
      <c r="ELM272" s="856"/>
      <c r="ELN272" s="856"/>
      <c r="ELO272" s="856"/>
      <c r="ELP272" s="856"/>
      <c r="ELQ272" s="856"/>
      <c r="ELR272" s="856"/>
      <c r="ELS272" s="856"/>
      <c r="ELT272" s="856"/>
      <c r="ELU272" s="856"/>
      <c r="ELV272" s="856"/>
      <c r="ELW272" s="856"/>
      <c r="ELX272" s="856"/>
      <c r="ELY272" s="856"/>
      <c r="ELZ272" s="856"/>
      <c r="EMA272" s="856"/>
      <c r="EMB272" s="856"/>
      <c r="EMC272" s="856"/>
      <c r="EMD272" s="856"/>
      <c r="EME272" s="856"/>
      <c r="EMF272" s="856"/>
      <c r="EMG272" s="856"/>
      <c r="EMH272" s="856"/>
      <c r="EMI272" s="856"/>
      <c r="EMJ272" s="856"/>
      <c r="EMK272" s="856"/>
      <c r="EML272" s="856"/>
      <c r="EMM272" s="856"/>
      <c r="EMN272" s="856"/>
      <c r="EMO272" s="856"/>
      <c r="EMP272" s="856"/>
      <c r="EMQ272" s="856"/>
      <c r="EMR272" s="856"/>
      <c r="EMS272" s="856"/>
      <c r="EMT272" s="856"/>
      <c r="EMU272" s="856"/>
      <c r="EMV272" s="856"/>
      <c r="EMW272" s="837"/>
      <c r="EMX272" s="837"/>
      <c r="EMY272" s="837"/>
      <c r="EMZ272" s="837"/>
      <c r="ENA272" s="837"/>
      <c r="ENB272" s="837"/>
      <c r="ENC272" s="837"/>
      <c r="END272" s="837"/>
      <c r="ENE272" s="837"/>
      <c r="ENF272" s="837"/>
      <c r="ENG272" s="837"/>
      <c r="ENH272" s="837"/>
      <c r="ENI272" s="837"/>
      <c r="ENJ272" s="837"/>
      <c r="ENK272" s="837"/>
      <c r="ENL272" s="837"/>
      <c r="ENM272" s="837"/>
      <c r="ENN272" s="837"/>
      <c r="ENO272" s="837"/>
      <c r="ENP272" s="837"/>
      <c r="ENQ272" s="837"/>
      <c r="ENR272" s="837"/>
      <c r="ENS272" s="837"/>
      <c r="ENT272" s="837"/>
      <c r="ENU272" s="854"/>
      <c r="ENV272" s="854"/>
      <c r="ENW272" s="854"/>
      <c r="ENX272" s="854"/>
      <c r="ENY272" s="854"/>
      <c r="ENZ272" s="837"/>
      <c r="EOA272" s="837"/>
      <c r="EOB272" s="854"/>
      <c r="EOC272" s="854"/>
      <c r="EOD272" s="837"/>
      <c r="EOE272" s="837"/>
      <c r="EOF272" s="854"/>
      <c r="EOG272" s="854"/>
      <c r="EOH272" s="837"/>
      <c r="EOI272" s="837"/>
      <c r="EOJ272" s="837"/>
      <c r="EOK272" s="837"/>
      <c r="EOL272" s="837"/>
      <c r="EOM272" s="837"/>
      <c r="EON272" s="837"/>
      <c r="EOO272" s="854"/>
      <c r="EOP272" s="854"/>
      <c r="EOQ272" s="837"/>
      <c r="EOR272" s="837"/>
      <c r="EOS272" s="854"/>
      <c r="EOT272" s="854"/>
      <c r="EOU272" s="837"/>
      <c r="EOV272" s="837"/>
      <c r="EOW272" s="837"/>
      <c r="EOX272" s="837"/>
      <c r="EOY272" s="837"/>
      <c r="EOZ272" s="853"/>
      <c r="EPA272" s="855"/>
      <c r="EPB272" s="837"/>
      <c r="EPC272" s="837"/>
      <c r="EPD272" s="837"/>
      <c r="EPE272" s="837"/>
      <c r="EPF272" s="837"/>
      <c r="EPG272" s="837"/>
      <c r="EPH272" s="837"/>
      <c r="EPI272" s="856"/>
      <c r="EPJ272" s="856"/>
      <c r="EPK272" s="856"/>
      <c r="EPL272" s="856"/>
      <c r="EPM272" s="856"/>
      <c r="EPN272" s="856"/>
      <c r="EPO272" s="856"/>
      <c r="EPP272" s="856"/>
      <c r="EPQ272" s="856"/>
      <c r="EPR272" s="856"/>
      <c r="EPS272" s="856"/>
      <c r="EPT272" s="856"/>
      <c r="EPU272" s="856"/>
      <c r="EPV272" s="856"/>
      <c r="EPW272" s="856"/>
      <c r="EPX272" s="856"/>
      <c r="EPY272" s="856"/>
      <c r="EPZ272" s="856"/>
      <c r="EQA272" s="856"/>
      <c r="EQB272" s="856"/>
      <c r="EQC272" s="856"/>
      <c r="EQD272" s="856"/>
      <c r="EQE272" s="856"/>
      <c r="EQF272" s="856"/>
      <c r="EQG272" s="856"/>
      <c r="EQH272" s="856"/>
      <c r="EQI272" s="856"/>
      <c r="EQJ272" s="856"/>
      <c r="EQK272" s="856"/>
      <c r="EQL272" s="856"/>
      <c r="EQM272" s="856"/>
      <c r="EQN272" s="856"/>
      <c r="EQO272" s="856"/>
      <c r="EQP272" s="856"/>
      <c r="EQQ272" s="856"/>
      <c r="EQR272" s="856"/>
      <c r="EQS272" s="856"/>
      <c r="EQT272" s="856"/>
      <c r="EQU272" s="856"/>
      <c r="EQV272" s="856"/>
      <c r="EQW272" s="856"/>
      <c r="EQX272" s="856"/>
      <c r="EQY272" s="856"/>
      <c r="EQZ272" s="856"/>
      <c r="ERA272" s="837"/>
      <c r="ERB272" s="837"/>
      <c r="ERC272" s="837"/>
      <c r="ERD272" s="837"/>
      <c r="ERE272" s="837"/>
      <c r="ERF272" s="837"/>
      <c r="ERG272" s="837"/>
      <c r="ERH272" s="837"/>
      <c r="ERI272" s="837"/>
      <c r="ERJ272" s="837"/>
      <c r="ERK272" s="837"/>
      <c r="ERL272" s="837"/>
      <c r="ERM272" s="837"/>
      <c r="ERN272" s="837"/>
      <c r="ERO272" s="837"/>
      <c r="ERP272" s="837"/>
      <c r="ERQ272" s="837"/>
      <c r="ERR272" s="837"/>
      <c r="ERS272" s="837"/>
      <c r="ERT272" s="837"/>
      <c r="ERU272" s="837"/>
      <c r="ERV272" s="837"/>
      <c r="ERW272" s="837"/>
      <c r="ERX272" s="837"/>
      <c r="ERY272" s="854"/>
      <c r="ERZ272" s="854"/>
      <c r="ESA272" s="854"/>
      <c r="ESB272" s="854"/>
      <c r="ESC272" s="854"/>
      <c r="ESD272" s="837"/>
      <c r="ESE272" s="837"/>
      <c r="ESF272" s="854"/>
      <c r="ESG272" s="854"/>
      <c r="ESH272" s="837"/>
      <c r="ESI272" s="837"/>
      <c r="ESJ272" s="854"/>
      <c r="ESK272" s="854"/>
      <c r="ESL272" s="837"/>
      <c r="ESM272" s="837"/>
      <c r="ESN272" s="837"/>
      <c r="ESO272" s="837"/>
      <c r="ESP272" s="837"/>
      <c r="ESQ272" s="837"/>
      <c r="ESR272" s="837"/>
      <c r="ESS272" s="854"/>
      <c r="EST272" s="854"/>
      <c r="ESU272" s="837"/>
      <c r="ESV272" s="837"/>
      <c r="ESW272" s="854"/>
      <c r="ESX272" s="854"/>
      <c r="ESY272" s="837"/>
      <c r="ESZ272" s="837"/>
      <c r="ETA272" s="837"/>
      <c r="ETB272" s="837"/>
      <c r="ETC272" s="837"/>
      <c r="ETD272" s="853"/>
      <c r="ETE272" s="855"/>
      <c r="ETF272" s="837"/>
      <c r="ETG272" s="837"/>
      <c r="ETH272" s="837"/>
      <c r="ETI272" s="837"/>
      <c r="ETJ272" s="837"/>
      <c r="ETK272" s="837"/>
      <c r="ETL272" s="837"/>
      <c r="ETM272" s="856"/>
      <c r="ETN272" s="856"/>
      <c r="ETO272" s="856"/>
      <c r="ETP272" s="856"/>
      <c r="ETQ272" s="856"/>
      <c r="ETR272" s="856"/>
      <c r="ETS272" s="856"/>
      <c r="ETT272" s="856"/>
      <c r="ETU272" s="856"/>
      <c r="ETV272" s="856"/>
      <c r="ETW272" s="856"/>
      <c r="ETX272" s="856"/>
      <c r="ETY272" s="856"/>
      <c r="ETZ272" s="856"/>
      <c r="EUA272" s="856"/>
      <c r="EUB272" s="856"/>
      <c r="EUC272" s="856"/>
      <c r="EUD272" s="856"/>
      <c r="EUE272" s="856"/>
      <c r="EUF272" s="856"/>
      <c r="EUG272" s="856"/>
      <c r="EUH272" s="856"/>
      <c r="EUI272" s="856"/>
      <c r="EUJ272" s="856"/>
      <c r="EUK272" s="856"/>
      <c r="EUL272" s="856"/>
      <c r="EUM272" s="856"/>
      <c r="EUN272" s="856"/>
      <c r="EUO272" s="856"/>
      <c r="EUP272" s="856"/>
      <c r="EUQ272" s="856"/>
      <c r="EUR272" s="856"/>
      <c r="EUS272" s="856"/>
      <c r="EUT272" s="856"/>
      <c r="EUU272" s="856"/>
      <c r="EUV272" s="856"/>
      <c r="EUW272" s="856"/>
      <c r="EUX272" s="856"/>
      <c r="EUY272" s="856"/>
      <c r="EUZ272" s="856"/>
      <c r="EVA272" s="856"/>
      <c r="EVB272" s="856"/>
      <c r="EVC272" s="856"/>
      <c r="EVD272" s="856"/>
      <c r="EVE272" s="837"/>
      <c r="EVF272" s="837"/>
      <c r="EVG272" s="837"/>
      <c r="EVH272" s="837"/>
      <c r="EVI272" s="837"/>
      <c r="EVJ272" s="837"/>
      <c r="EVK272" s="837"/>
      <c r="EVL272" s="837"/>
      <c r="EVM272" s="837"/>
      <c r="EVN272" s="837"/>
      <c r="EVO272" s="837"/>
      <c r="EVP272" s="837"/>
      <c r="EVQ272" s="837"/>
      <c r="EVR272" s="837"/>
      <c r="EVS272" s="837"/>
      <c r="EVT272" s="837"/>
      <c r="EVU272" s="837"/>
      <c r="EVV272" s="837"/>
      <c r="EVW272" s="837"/>
      <c r="EVX272" s="837"/>
      <c r="EVY272" s="837"/>
      <c r="EVZ272" s="837"/>
      <c r="EWA272" s="837"/>
      <c r="EWB272" s="837"/>
      <c r="EWC272" s="854"/>
      <c r="EWD272" s="854"/>
      <c r="EWE272" s="854"/>
      <c r="EWF272" s="854"/>
      <c r="EWG272" s="854"/>
      <c r="EWH272" s="837"/>
      <c r="EWI272" s="837"/>
      <c r="EWJ272" s="854"/>
      <c r="EWK272" s="854"/>
      <c r="EWL272" s="837"/>
      <c r="EWM272" s="837"/>
      <c r="EWN272" s="854"/>
      <c r="EWO272" s="854"/>
      <c r="EWP272" s="837"/>
      <c r="EWQ272" s="837"/>
      <c r="EWR272" s="837"/>
      <c r="EWS272" s="837"/>
      <c r="EWT272" s="837"/>
      <c r="EWU272" s="837"/>
      <c r="EWV272" s="837"/>
      <c r="EWW272" s="854"/>
      <c r="EWX272" s="854"/>
      <c r="EWY272" s="837"/>
      <c r="EWZ272" s="837"/>
      <c r="EXA272" s="854"/>
      <c r="EXB272" s="854"/>
      <c r="EXC272" s="837"/>
      <c r="EXD272" s="837"/>
      <c r="EXE272" s="837"/>
      <c r="EXF272" s="837"/>
      <c r="EXG272" s="837"/>
      <c r="EXH272" s="853"/>
      <c r="EXI272" s="855"/>
      <c r="EXJ272" s="837"/>
      <c r="EXK272" s="837"/>
      <c r="EXL272" s="837"/>
      <c r="EXM272" s="837"/>
      <c r="EXN272" s="837"/>
      <c r="EXO272" s="837"/>
      <c r="EXP272" s="837"/>
      <c r="EXQ272" s="856"/>
      <c r="EXR272" s="856"/>
      <c r="EXS272" s="856"/>
      <c r="EXT272" s="856"/>
      <c r="EXU272" s="856"/>
      <c r="EXV272" s="856"/>
      <c r="EXW272" s="856"/>
      <c r="EXX272" s="856"/>
      <c r="EXY272" s="856"/>
      <c r="EXZ272" s="856"/>
      <c r="EYA272" s="856"/>
      <c r="EYB272" s="856"/>
      <c r="EYC272" s="856"/>
      <c r="EYD272" s="856"/>
      <c r="EYE272" s="856"/>
      <c r="EYF272" s="856"/>
      <c r="EYG272" s="856"/>
      <c r="EYH272" s="856"/>
      <c r="EYI272" s="856"/>
      <c r="EYJ272" s="856"/>
      <c r="EYK272" s="856"/>
      <c r="EYL272" s="856"/>
      <c r="EYM272" s="856"/>
      <c r="EYN272" s="856"/>
      <c r="EYO272" s="856"/>
      <c r="EYP272" s="856"/>
      <c r="EYQ272" s="856"/>
      <c r="EYR272" s="856"/>
      <c r="EYS272" s="856"/>
      <c r="EYT272" s="856"/>
      <c r="EYU272" s="856"/>
      <c r="EYV272" s="856"/>
      <c r="EYW272" s="856"/>
      <c r="EYX272" s="856"/>
      <c r="EYY272" s="856"/>
      <c r="EYZ272" s="856"/>
      <c r="EZA272" s="856"/>
      <c r="EZB272" s="856"/>
      <c r="EZC272" s="856"/>
      <c r="EZD272" s="856"/>
      <c r="EZE272" s="856"/>
      <c r="EZF272" s="856"/>
      <c r="EZG272" s="856"/>
      <c r="EZH272" s="856"/>
      <c r="EZI272" s="837"/>
      <c r="EZJ272" s="837"/>
      <c r="EZK272" s="837"/>
      <c r="EZL272" s="837"/>
      <c r="EZM272" s="837"/>
      <c r="EZN272" s="837"/>
      <c r="EZO272" s="837"/>
      <c r="EZP272" s="837"/>
      <c r="EZQ272" s="837"/>
      <c r="EZR272" s="837"/>
      <c r="EZS272" s="837"/>
      <c r="EZT272" s="837"/>
      <c r="EZU272" s="837"/>
      <c r="EZV272" s="837"/>
      <c r="EZW272" s="837"/>
      <c r="EZX272" s="837"/>
      <c r="EZY272" s="837"/>
      <c r="EZZ272" s="837"/>
      <c r="FAA272" s="837"/>
      <c r="FAB272" s="837"/>
      <c r="FAC272" s="837"/>
      <c r="FAD272" s="837"/>
      <c r="FAE272" s="837"/>
      <c r="FAF272" s="837"/>
      <c r="FAG272" s="854"/>
      <c r="FAH272" s="854"/>
      <c r="FAI272" s="854"/>
      <c r="FAJ272" s="854"/>
      <c r="FAK272" s="854"/>
      <c r="FAL272" s="837"/>
      <c r="FAM272" s="837"/>
      <c r="FAN272" s="854"/>
      <c r="FAO272" s="854"/>
      <c r="FAP272" s="837"/>
      <c r="FAQ272" s="837"/>
      <c r="FAR272" s="854"/>
      <c r="FAS272" s="854"/>
      <c r="FAT272" s="837"/>
      <c r="FAU272" s="837"/>
      <c r="FAV272" s="837"/>
      <c r="FAW272" s="837"/>
      <c r="FAX272" s="837"/>
      <c r="FAY272" s="837"/>
      <c r="FAZ272" s="837"/>
      <c r="FBA272" s="854"/>
      <c r="FBB272" s="854"/>
      <c r="FBC272" s="837"/>
      <c r="FBD272" s="837"/>
      <c r="FBE272" s="854"/>
      <c r="FBF272" s="854"/>
      <c r="FBG272" s="837"/>
      <c r="FBH272" s="837"/>
      <c r="FBI272" s="837"/>
      <c r="FBJ272" s="837"/>
      <c r="FBK272" s="837"/>
      <c r="FBL272" s="853"/>
      <c r="FBM272" s="855"/>
      <c r="FBN272" s="837"/>
      <c r="FBO272" s="837"/>
      <c r="FBP272" s="837"/>
      <c r="FBQ272" s="837"/>
      <c r="FBR272" s="837"/>
      <c r="FBS272" s="837"/>
      <c r="FBT272" s="837"/>
      <c r="FBU272" s="856"/>
      <c r="FBV272" s="856"/>
      <c r="FBW272" s="856"/>
      <c r="FBX272" s="856"/>
      <c r="FBY272" s="856"/>
      <c r="FBZ272" s="856"/>
      <c r="FCA272" s="856"/>
      <c r="FCB272" s="856"/>
      <c r="FCC272" s="856"/>
      <c r="FCD272" s="856"/>
      <c r="FCE272" s="856"/>
      <c r="FCF272" s="856"/>
      <c r="FCG272" s="856"/>
      <c r="FCH272" s="856"/>
      <c r="FCI272" s="856"/>
      <c r="FCJ272" s="856"/>
      <c r="FCK272" s="856"/>
      <c r="FCL272" s="856"/>
      <c r="FCM272" s="856"/>
      <c r="FCN272" s="856"/>
      <c r="FCO272" s="856"/>
      <c r="FCP272" s="856"/>
      <c r="FCQ272" s="856"/>
      <c r="FCR272" s="856"/>
      <c r="FCS272" s="856"/>
      <c r="FCT272" s="856"/>
      <c r="FCU272" s="856"/>
      <c r="FCV272" s="856"/>
      <c r="FCW272" s="856"/>
      <c r="FCX272" s="856"/>
      <c r="FCY272" s="856"/>
      <c r="FCZ272" s="856"/>
      <c r="FDA272" s="856"/>
      <c r="FDB272" s="856"/>
      <c r="FDC272" s="856"/>
      <c r="FDD272" s="856"/>
      <c r="FDE272" s="856"/>
      <c r="FDF272" s="856"/>
      <c r="FDG272" s="856"/>
      <c r="FDH272" s="856"/>
      <c r="FDI272" s="856"/>
      <c r="FDJ272" s="856"/>
      <c r="FDK272" s="856"/>
      <c r="FDL272" s="856"/>
      <c r="FDM272" s="837"/>
      <c r="FDN272" s="837"/>
      <c r="FDO272" s="837"/>
      <c r="FDP272" s="837"/>
      <c r="FDQ272" s="837"/>
      <c r="FDR272" s="837"/>
      <c r="FDS272" s="837"/>
      <c r="FDT272" s="837"/>
      <c r="FDU272" s="837"/>
      <c r="FDV272" s="837"/>
      <c r="FDW272" s="837"/>
      <c r="FDX272" s="837"/>
      <c r="FDY272" s="837"/>
      <c r="FDZ272" s="837"/>
      <c r="FEA272" s="837"/>
      <c r="FEB272" s="837"/>
      <c r="FEC272" s="837"/>
      <c r="FED272" s="837"/>
      <c r="FEE272" s="837"/>
      <c r="FEF272" s="837"/>
      <c r="FEG272" s="837"/>
      <c r="FEH272" s="837"/>
      <c r="FEI272" s="837"/>
      <c r="FEJ272" s="837"/>
      <c r="FEK272" s="854"/>
      <c r="FEL272" s="854"/>
      <c r="FEM272" s="854"/>
      <c r="FEN272" s="854"/>
      <c r="FEO272" s="854"/>
      <c r="FEP272" s="837"/>
      <c r="FEQ272" s="837"/>
      <c r="FER272" s="854"/>
      <c r="FES272" s="854"/>
      <c r="FET272" s="837"/>
      <c r="FEU272" s="837"/>
      <c r="FEV272" s="854"/>
      <c r="FEW272" s="854"/>
      <c r="FEX272" s="837"/>
      <c r="FEY272" s="837"/>
      <c r="FEZ272" s="837"/>
      <c r="FFA272" s="837"/>
      <c r="FFB272" s="837"/>
      <c r="FFC272" s="837"/>
      <c r="FFD272" s="837"/>
      <c r="FFE272" s="854"/>
      <c r="FFF272" s="854"/>
      <c r="FFG272" s="837"/>
      <c r="FFH272" s="837"/>
      <c r="FFI272" s="854"/>
      <c r="FFJ272" s="854"/>
      <c r="FFK272" s="837"/>
      <c r="FFL272" s="837"/>
      <c r="FFM272" s="837"/>
      <c r="FFN272" s="837"/>
      <c r="FFO272" s="837"/>
      <c r="FFP272" s="853"/>
      <c r="FFQ272" s="855"/>
      <c r="FFR272" s="837"/>
      <c r="FFS272" s="837"/>
      <c r="FFT272" s="837"/>
      <c r="FFU272" s="837"/>
      <c r="FFV272" s="837"/>
      <c r="FFW272" s="837"/>
      <c r="FFX272" s="837"/>
      <c r="FFY272" s="856"/>
      <c r="FFZ272" s="856"/>
      <c r="FGA272" s="856"/>
      <c r="FGB272" s="856"/>
      <c r="FGC272" s="856"/>
      <c r="FGD272" s="856"/>
      <c r="FGE272" s="856"/>
      <c r="FGF272" s="856"/>
      <c r="FGG272" s="856"/>
      <c r="FGH272" s="856"/>
      <c r="FGI272" s="856"/>
      <c r="FGJ272" s="856"/>
      <c r="FGK272" s="856"/>
      <c r="FGL272" s="856"/>
      <c r="FGM272" s="856"/>
      <c r="FGN272" s="856"/>
      <c r="FGO272" s="856"/>
      <c r="FGP272" s="856"/>
      <c r="FGQ272" s="856"/>
      <c r="FGR272" s="856"/>
      <c r="FGS272" s="856"/>
      <c r="FGT272" s="856"/>
      <c r="FGU272" s="856"/>
      <c r="FGV272" s="856"/>
      <c r="FGW272" s="856"/>
      <c r="FGX272" s="856"/>
      <c r="FGY272" s="856"/>
      <c r="FGZ272" s="856"/>
      <c r="FHA272" s="856"/>
      <c r="FHB272" s="856"/>
      <c r="FHC272" s="856"/>
      <c r="FHD272" s="856"/>
      <c r="FHE272" s="856"/>
      <c r="FHF272" s="856"/>
      <c r="FHG272" s="856"/>
      <c r="FHH272" s="856"/>
      <c r="FHI272" s="856"/>
      <c r="FHJ272" s="856"/>
      <c r="FHK272" s="856"/>
      <c r="FHL272" s="856"/>
      <c r="FHM272" s="856"/>
      <c r="FHN272" s="856"/>
      <c r="FHO272" s="856"/>
      <c r="FHP272" s="856"/>
      <c r="FHQ272" s="837"/>
      <c r="FHR272" s="837"/>
      <c r="FHS272" s="837"/>
      <c r="FHT272" s="837"/>
      <c r="FHU272" s="837"/>
      <c r="FHV272" s="837"/>
      <c r="FHW272" s="837"/>
      <c r="FHX272" s="837"/>
      <c r="FHY272" s="837"/>
      <c r="FHZ272" s="837"/>
      <c r="FIA272" s="837"/>
      <c r="FIB272" s="837"/>
      <c r="FIC272" s="837"/>
      <c r="FID272" s="837"/>
      <c r="FIE272" s="837"/>
      <c r="FIF272" s="837"/>
      <c r="FIG272" s="837"/>
      <c r="FIH272" s="837"/>
      <c r="FII272" s="837"/>
      <c r="FIJ272" s="837"/>
      <c r="FIK272" s="837"/>
      <c r="FIL272" s="837"/>
      <c r="FIM272" s="837"/>
      <c r="FIN272" s="837"/>
      <c r="FIO272" s="854"/>
      <c r="FIP272" s="854"/>
      <c r="FIQ272" s="854"/>
      <c r="FIR272" s="854"/>
      <c r="FIS272" s="854"/>
      <c r="FIT272" s="837"/>
      <c r="FIU272" s="837"/>
      <c r="FIV272" s="854"/>
      <c r="FIW272" s="854"/>
      <c r="FIX272" s="837"/>
      <c r="FIY272" s="837"/>
      <c r="FIZ272" s="854"/>
      <c r="FJA272" s="854"/>
      <c r="FJB272" s="837"/>
      <c r="FJC272" s="837"/>
      <c r="FJD272" s="837"/>
      <c r="FJE272" s="837"/>
      <c r="FJF272" s="837"/>
      <c r="FJG272" s="837"/>
      <c r="FJH272" s="837"/>
      <c r="FJI272" s="854"/>
      <c r="FJJ272" s="854"/>
      <c r="FJK272" s="837"/>
      <c r="FJL272" s="837"/>
      <c r="FJM272" s="854"/>
      <c r="FJN272" s="854"/>
      <c r="FJO272" s="837"/>
      <c r="FJP272" s="837"/>
      <c r="FJQ272" s="837"/>
      <c r="FJR272" s="837"/>
      <c r="FJS272" s="837"/>
      <c r="FJT272" s="853"/>
      <c r="FJU272" s="855"/>
      <c r="FJV272" s="837"/>
      <c r="FJW272" s="837"/>
      <c r="FJX272" s="837"/>
      <c r="FJY272" s="837"/>
      <c r="FJZ272" s="837"/>
      <c r="FKA272" s="837"/>
      <c r="FKB272" s="837"/>
      <c r="FKC272" s="856"/>
      <c r="FKD272" s="856"/>
      <c r="FKE272" s="856"/>
      <c r="FKF272" s="856"/>
      <c r="FKG272" s="856"/>
      <c r="FKH272" s="856"/>
      <c r="FKI272" s="856"/>
      <c r="FKJ272" s="856"/>
      <c r="FKK272" s="856"/>
      <c r="FKL272" s="856"/>
      <c r="FKM272" s="856"/>
      <c r="FKN272" s="856"/>
      <c r="FKO272" s="856"/>
      <c r="FKP272" s="856"/>
      <c r="FKQ272" s="856"/>
      <c r="FKR272" s="856"/>
      <c r="FKS272" s="856"/>
      <c r="FKT272" s="856"/>
      <c r="FKU272" s="856"/>
      <c r="FKV272" s="856"/>
      <c r="FKW272" s="856"/>
      <c r="FKX272" s="856"/>
      <c r="FKY272" s="856"/>
      <c r="FKZ272" s="856"/>
      <c r="FLA272" s="856"/>
      <c r="FLB272" s="856"/>
      <c r="FLC272" s="856"/>
      <c r="FLD272" s="856"/>
      <c r="FLE272" s="856"/>
      <c r="FLF272" s="856"/>
      <c r="FLG272" s="856"/>
      <c r="FLH272" s="856"/>
      <c r="FLI272" s="856"/>
      <c r="FLJ272" s="856"/>
      <c r="FLK272" s="856"/>
      <c r="FLL272" s="856"/>
      <c r="FLM272" s="856"/>
      <c r="FLN272" s="856"/>
      <c r="FLO272" s="856"/>
      <c r="FLP272" s="856"/>
      <c r="FLQ272" s="856"/>
      <c r="FLR272" s="856"/>
      <c r="FLS272" s="856"/>
      <c r="FLT272" s="856"/>
      <c r="FLU272" s="837"/>
      <c r="FLV272" s="837"/>
      <c r="FLW272" s="837"/>
      <c r="FLX272" s="837"/>
      <c r="FLY272" s="837"/>
      <c r="FLZ272" s="837"/>
      <c r="FMA272" s="837"/>
      <c r="FMB272" s="837"/>
      <c r="FMC272" s="837"/>
      <c r="FMD272" s="837"/>
      <c r="FME272" s="837"/>
      <c r="FMF272" s="837"/>
      <c r="FMG272" s="837"/>
      <c r="FMH272" s="837"/>
      <c r="FMI272" s="837"/>
      <c r="FMJ272" s="837"/>
      <c r="FMK272" s="837"/>
      <c r="FML272" s="837"/>
      <c r="FMM272" s="837"/>
      <c r="FMN272" s="837"/>
      <c r="FMO272" s="837"/>
      <c r="FMP272" s="837"/>
      <c r="FMQ272" s="837"/>
      <c r="FMR272" s="837"/>
      <c r="FMS272" s="854"/>
      <c r="FMT272" s="854"/>
      <c r="FMU272" s="854"/>
      <c r="FMV272" s="854"/>
      <c r="FMW272" s="854"/>
      <c r="FMX272" s="837"/>
      <c r="FMY272" s="837"/>
      <c r="FMZ272" s="854"/>
      <c r="FNA272" s="854"/>
      <c r="FNB272" s="837"/>
      <c r="FNC272" s="837"/>
      <c r="FND272" s="854"/>
      <c r="FNE272" s="854"/>
      <c r="FNF272" s="837"/>
      <c r="FNG272" s="837"/>
      <c r="FNH272" s="837"/>
      <c r="FNI272" s="837"/>
      <c r="FNJ272" s="837"/>
      <c r="FNK272" s="837"/>
      <c r="FNL272" s="837"/>
      <c r="FNM272" s="854"/>
      <c r="FNN272" s="854"/>
      <c r="FNO272" s="837"/>
      <c r="FNP272" s="837"/>
      <c r="FNQ272" s="854"/>
      <c r="FNR272" s="854"/>
      <c r="FNS272" s="837"/>
      <c r="FNT272" s="837"/>
      <c r="FNU272" s="837"/>
      <c r="FNV272" s="837"/>
      <c r="FNW272" s="837"/>
      <c r="FNX272" s="853"/>
      <c r="FNY272" s="855"/>
      <c r="FNZ272" s="837"/>
      <c r="FOA272" s="837"/>
      <c r="FOB272" s="837"/>
      <c r="FOC272" s="837"/>
      <c r="FOD272" s="837"/>
      <c r="FOE272" s="837"/>
      <c r="FOF272" s="837"/>
      <c r="FOG272" s="856"/>
      <c r="FOH272" s="856"/>
      <c r="FOI272" s="856"/>
      <c r="FOJ272" s="856"/>
      <c r="FOK272" s="856"/>
      <c r="FOL272" s="856"/>
      <c r="FOM272" s="856"/>
      <c r="FON272" s="856"/>
      <c r="FOO272" s="856"/>
      <c r="FOP272" s="856"/>
      <c r="FOQ272" s="856"/>
      <c r="FOR272" s="856"/>
      <c r="FOS272" s="856"/>
      <c r="FOT272" s="856"/>
      <c r="FOU272" s="856"/>
      <c r="FOV272" s="856"/>
      <c r="FOW272" s="856"/>
      <c r="FOX272" s="856"/>
      <c r="FOY272" s="856"/>
      <c r="FOZ272" s="856"/>
      <c r="FPA272" s="856"/>
      <c r="FPB272" s="856"/>
      <c r="FPC272" s="856"/>
      <c r="FPD272" s="856"/>
      <c r="FPE272" s="856"/>
      <c r="FPF272" s="856"/>
      <c r="FPG272" s="856"/>
      <c r="FPH272" s="856"/>
      <c r="FPI272" s="856"/>
      <c r="FPJ272" s="856"/>
      <c r="FPK272" s="856"/>
      <c r="FPL272" s="856"/>
      <c r="FPM272" s="856"/>
      <c r="FPN272" s="856"/>
      <c r="FPO272" s="856"/>
      <c r="FPP272" s="856"/>
      <c r="FPQ272" s="856"/>
      <c r="FPR272" s="856"/>
      <c r="FPS272" s="856"/>
      <c r="FPT272" s="856"/>
      <c r="FPU272" s="856"/>
      <c r="FPV272" s="856"/>
      <c r="FPW272" s="856"/>
      <c r="FPX272" s="856"/>
      <c r="FPY272" s="837"/>
      <c r="FPZ272" s="837"/>
      <c r="FQA272" s="837"/>
      <c r="FQB272" s="837"/>
      <c r="FQC272" s="837"/>
      <c r="FQD272" s="837"/>
      <c r="FQE272" s="837"/>
      <c r="FQF272" s="837"/>
      <c r="FQG272" s="837"/>
      <c r="FQH272" s="837"/>
      <c r="FQI272" s="837"/>
      <c r="FQJ272" s="837"/>
      <c r="FQK272" s="837"/>
      <c r="FQL272" s="837"/>
      <c r="FQM272" s="837"/>
      <c r="FQN272" s="837"/>
      <c r="FQO272" s="837"/>
      <c r="FQP272" s="837"/>
      <c r="FQQ272" s="837"/>
      <c r="FQR272" s="837"/>
      <c r="FQS272" s="837"/>
      <c r="FQT272" s="837"/>
      <c r="FQU272" s="837"/>
      <c r="FQV272" s="837"/>
      <c r="FQW272" s="854"/>
      <c r="FQX272" s="854"/>
      <c r="FQY272" s="854"/>
      <c r="FQZ272" s="854"/>
      <c r="FRA272" s="854"/>
      <c r="FRB272" s="837"/>
      <c r="FRC272" s="837"/>
      <c r="FRD272" s="854"/>
      <c r="FRE272" s="854"/>
      <c r="FRF272" s="837"/>
      <c r="FRG272" s="837"/>
      <c r="FRH272" s="854"/>
      <c r="FRI272" s="854"/>
      <c r="FRJ272" s="837"/>
      <c r="FRK272" s="837"/>
      <c r="FRL272" s="837"/>
      <c r="FRM272" s="837"/>
      <c r="FRN272" s="837"/>
      <c r="FRO272" s="837"/>
      <c r="FRP272" s="837"/>
      <c r="FRQ272" s="854"/>
      <c r="FRR272" s="854"/>
      <c r="FRS272" s="837"/>
      <c r="FRT272" s="837"/>
      <c r="FRU272" s="854"/>
      <c r="FRV272" s="854"/>
      <c r="FRW272" s="837"/>
      <c r="FRX272" s="837"/>
      <c r="FRY272" s="837"/>
      <c r="FRZ272" s="837"/>
      <c r="FSA272" s="837"/>
      <c r="FSB272" s="853"/>
      <c r="FSC272" s="855"/>
      <c r="FSD272" s="837"/>
      <c r="FSE272" s="837"/>
      <c r="FSF272" s="837"/>
      <c r="FSG272" s="837"/>
      <c r="FSH272" s="837"/>
      <c r="FSI272" s="837"/>
      <c r="FSJ272" s="837"/>
      <c r="FSK272" s="856"/>
      <c r="FSL272" s="856"/>
      <c r="FSM272" s="856"/>
      <c r="FSN272" s="856"/>
      <c r="FSO272" s="856"/>
      <c r="FSP272" s="856"/>
      <c r="FSQ272" s="856"/>
      <c r="FSR272" s="856"/>
      <c r="FSS272" s="856"/>
      <c r="FST272" s="856"/>
      <c r="FSU272" s="856"/>
      <c r="FSV272" s="856"/>
      <c r="FSW272" s="856"/>
      <c r="FSX272" s="856"/>
      <c r="FSY272" s="856"/>
      <c r="FSZ272" s="856"/>
      <c r="FTA272" s="856"/>
      <c r="FTB272" s="856"/>
      <c r="FTC272" s="856"/>
      <c r="FTD272" s="856"/>
      <c r="FTE272" s="856"/>
      <c r="FTF272" s="856"/>
      <c r="FTG272" s="856"/>
      <c r="FTH272" s="856"/>
      <c r="FTI272" s="856"/>
      <c r="FTJ272" s="856"/>
      <c r="FTK272" s="856"/>
      <c r="FTL272" s="856"/>
      <c r="FTM272" s="856"/>
      <c r="FTN272" s="856"/>
      <c r="FTO272" s="856"/>
      <c r="FTP272" s="856"/>
      <c r="FTQ272" s="856"/>
      <c r="FTR272" s="856"/>
      <c r="FTS272" s="856"/>
      <c r="FTT272" s="856"/>
      <c r="FTU272" s="856"/>
      <c r="FTV272" s="856"/>
      <c r="FTW272" s="856"/>
      <c r="FTX272" s="856"/>
      <c r="FTY272" s="856"/>
      <c r="FTZ272" s="856"/>
      <c r="FUA272" s="856"/>
      <c r="FUB272" s="856"/>
      <c r="FUC272" s="837"/>
      <c r="FUD272" s="837"/>
      <c r="FUE272" s="837"/>
      <c r="FUF272" s="837"/>
      <c r="FUG272" s="837"/>
      <c r="FUH272" s="837"/>
      <c r="FUI272" s="837"/>
      <c r="FUJ272" s="837"/>
      <c r="FUK272" s="837"/>
      <c r="FUL272" s="837"/>
      <c r="FUM272" s="837"/>
      <c r="FUN272" s="837"/>
      <c r="FUO272" s="837"/>
      <c r="FUP272" s="837"/>
      <c r="FUQ272" s="837"/>
      <c r="FUR272" s="837"/>
      <c r="FUS272" s="837"/>
      <c r="FUT272" s="837"/>
      <c r="FUU272" s="837"/>
      <c r="FUV272" s="837"/>
      <c r="FUW272" s="837"/>
      <c r="FUX272" s="837"/>
      <c r="FUY272" s="837"/>
      <c r="FUZ272" s="837"/>
      <c r="FVA272" s="854"/>
      <c r="FVB272" s="854"/>
      <c r="FVC272" s="854"/>
      <c r="FVD272" s="854"/>
      <c r="FVE272" s="854"/>
      <c r="FVF272" s="837"/>
      <c r="FVG272" s="837"/>
      <c r="FVH272" s="854"/>
      <c r="FVI272" s="854"/>
      <c r="FVJ272" s="837"/>
      <c r="FVK272" s="837"/>
      <c r="FVL272" s="854"/>
      <c r="FVM272" s="854"/>
      <c r="FVN272" s="837"/>
      <c r="FVO272" s="837"/>
      <c r="FVP272" s="837"/>
      <c r="FVQ272" s="837"/>
      <c r="FVR272" s="837"/>
      <c r="FVS272" s="837"/>
      <c r="FVT272" s="837"/>
      <c r="FVU272" s="854"/>
      <c r="FVV272" s="854"/>
      <c r="FVW272" s="837"/>
      <c r="FVX272" s="837"/>
      <c r="FVY272" s="854"/>
      <c r="FVZ272" s="854"/>
      <c r="FWA272" s="837"/>
      <c r="FWB272" s="837"/>
      <c r="FWC272" s="837"/>
      <c r="FWD272" s="837"/>
      <c r="FWE272" s="837"/>
      <c r="FWF272" s="853"/>
      <c r="FWG272" s="855"/>
      <c r="FWH272" s="837"/>
      <c r="FWI272" s="837"/>
      <c r="FWJ272" s="837"/>
      <c r="FWK272" s="837"/>
      <c r="FWL272" s="837"/>
      <c r="FWM272" s="837"/>
      <c r="FWN272" s="837"/>
      <c r="FWO272" s="856"/>
      <c r="FWP272" s="856"/>
      <c r="FWQ272" s="856"/>
      <c r="FWR272" s="856"/>
      <c r="FWS272" s="856"/>
      <c r="FWT272" s="856"/>
      <c r="FWU272" s="856"/>
      <c r="FWV272" s="856"/>
      <c r="FWW272" s="856"/>
      <c r="FWX272" s="856"/>
      <c r="FWY272" s="856"/>
      <c r="FWZ272" s="856"/>
      <c r="FXA272" s="856"/>
      <c r="FXB272" s="856"/>
      <c r="FXC272" s="856"/>
      <c r="FXD272" s="856"/>
      <c r="FXE272" s="856"/>
      <c r="FXF272" s="856"/>
      <c r="FXG272" s="856"/>
      <c r="FXH272" s="856"/>
      <c r="FXI272" s="856"/>
      <c r="FXJ272" s="856"/>
      <c r="FXK272" s="856"/>
      <c r="FXL272" s="856"/>
      <c r="FXM272" s="856"/>
      <c r="FXN272" s="856"/>
      <c r="FXO272" s="856"/>
      <c r="FXP272" s="856"/>
      <c r="FXQ272" s="856"/>
      <c r="FXR272" s="856"/>
      <c r="FXS272" s="856"/>
      <c r="FXT272" s="856"/>
      <c r="FXU272" s="856"/>
      <c r="FXV272" s="856"/>
      <c r="FXW272" s="856"/>
      <c r="FXX272" s="856"/>
      <c r="FXY272" s="856"/>
      <c r="FXZ272" s="856"/>
      <c r="FYA272" s="856"/>
      <c r="FYB272" s="856"/>
      <c r="FYC272" s="856"/>
      <c r="FYD272" s="856"/>
      <c r="FYE272" s="856"/>
      <c r="FYF272" s="856"/>
      <c r="FYG272" s="837"/>
      <c r="FYH272" s="837"/>
      <c r="FYI272" s="837"/>
      <c r="FYJ272" s="837"/>
      <c r="FYK272" s="837"/>
      <c r="FYL272" s="837"/>
      <c r="FYM272" s="837"/>
      <c r="FYN272" s="837"/>
      <c r="FYO272" s="837"/>
      <c r="FYP272" s="837"/>
      <c r="FYQ272" s="837"/>
      <c r="FYR272" s="837"/>
      <c r="FYS272" s="837"/>
      <c r="FYT272" s="837"/>
      <c r="FYU272" s="837"/>
      <c r="FYV272" s="837"/>
      <c r="FYW272" s="837"/>
      <c r="FYX272" s="837"/>
      <c r="FYY272" s="837"/>
      <c r="FYZ272" s="837"/>
      <c r="FZA272" s="837"/>
      <c r="FZB272" s="837"/>
      <c r="FZC272" s="837"/>
      <c r="FZD272" s="837"/>
      <c r="FZE272" s="854"/>
      <c r="FZF272" s="854"/>
      <c r="FZG272" s="854"/>
      <c r="FZH272" s="854"/>
      <c r="FZI272" s="854"/>
      <c r="FZJ272" s="837"/>
      <c r="FZK272" s="837"/>
      <c r="FZL272" s="854"/>
      <c r="FZM272" s="854"/>
      <c r="FZN272" s="837"/>
      <c r="FZO272" s="837"/>
      <c r="FZP272" s="854"/>
      <c r="FZQ272" s="854"/>
      <c r="FZR272" s="837"/>
      <c r="FZS272" s="837"/>
      <c r="FZT272" s="837"/>
      <c r="FZU272" s="837"/>
      <c r="FZV272" s="837"/>
      <c r="FZW272" s="837"/>
      <c r="FZX272" s="837"/>
      <c r="FZY272" s="854"/>
      <c r="FZZ272" s="854"/>
      <c r="GAA272" s="837"/>
      <c r="GAB272" s="837"/>
      <c r="GAC272" s="854"/>
      <c r="GAD272" s="854"/>
      <c r="GAE272" s="837"/>
      <c r="GAF272" s="837"/>
      <c r="GAG272" s="837"/>
      <c r="GAH272" s="837"/>
      <c r="GAI272" s="837"/>
      <c r="GAJ272" s="853"/>
      <c r="GAK272" s="855"/>
      <c r="GAL272" s="837"/>
      <c r="GAM272" s="837"/>
      <c r="GAN272" s="837"/>
      <c r="GAO272" s="837"/>
      <c r="GAP272" s="837"/>
      <c r="GAQ272" s="837"/>
      <c r="GAR272" s="837"/>
      <c r="GAS272" s="856"/>
      <c r="GAT272" s="856"/>
      <c r="GAU272" s="856"/>
      <c r="GAV272" s="856"/>
      <c r="GAW272" s="856"/>
      <c r="GAX272" s="856"/>
      <c r="GAY272" s="856"/>
      <c r="GAZ272" s="856"/>
      <c r="GBA272" s="856"/>
      <c r="GBB272" s="856"/>
      <c r="GBC272" s="856"/>
      <c r="GBD272" s="856"/>
      <c r="GBE272" s="856"/>
      <c r="GBF272" s="856"/>
      <c r="GBG272" s="856"/>
      <c r="GBH272" s="856"/>
      <c r="GBI272" s="856"/>
      <c r="GBJ272" s="856"/>
      <c r="GBK272" s="856"/>
      <c r="GBL272" s="856"/>
      <c r="GBM272" s="856"/>
      <c r="GBN272" s="856"/>
      <c r="GBO272" s="856"/>
      <c r="GBP272" s="856"/>
      <c r="GBQ272" s="856"/>
      <c r="GBR272" s="856"/>
      <c r="GBS272" s="856"/>
      <c r="GBT272" s="856"/>
      <c r="GBU272" s="856"/>
      <c r="GBV272" s="856"/>
      <c r="GBW272" s="856"/>
      <c r="GBX272" s="856"/>
      <c r="GBY272" s="856"/>
      <c r="GBZ272" s="856"/>
      <c r="GCA272" s="856"/>
      <c r="GCB272" s="856"/>
      <c r="GCC272" s="856"/>
      <c r="GCD272" s="856"/>
      <c r="GCE272" s="856"/>
      <c r="GCF272" s="856"/>
      <c r="GCG272" s="856"/>
      <c r="GCH272" s="856"/>
      <c r="GCI272" s="856"/>
      <c r="GCJ272" s="856"/>
      <c r="GCK272" s="837"/>
      <c r="GCL272" s="837"/>
      <c r="GCM272" s="837"/>
      <c r="GCN272" s="837"/>
      <c r="GCO272" s="837"/>
      <c r="GCP272" s="837"/>
      <c r="GCQ272" s="837"/>
      <c r="GCR272" s="837"/>
      <c r="GCS272" s="837"/>
      <c r="GCT272" s="837"/>
      <c r="GCU272" s="837"/>
      <c r="GCV272" s="837"/>
      <c r="GCW272" s="837"/>
      <c r="GCX272" s="837"/>
      <c r="GCY272" s="837"/>
      <c r="GCZ272" s="837"/>
      <c r="GDA272" s="837"/>
      <c r="GDB272" s="837"/>
      <c r="GDC272" s="837"/>
      <c r="GDD272" s="837"/>
      <c r="GDE272" s="837"/>
      <c r="GDF272" s="837"/>
      <c r="GDG272" s="837"/>
      <c r="GDH272" s="837"/>
      <c r="GDI272" s="854"/>
      <c r="GDJ272" s="854"/>
      <c r="GDK272" s="854"/>
      <c r="GDL272" s="854"/>
      <c r="GDM272" s="854"/>
      <c r="GDN272" s="837"/>
      <c r="GDO272" s="837"/>
      <c r="GDP272" s="854"/>
      <c r="GDQ272" s="854"/>
      <c r="GDR272" s="837"/>
      <c r="GDS272" s="837"/>
      <c r="GDT272" s="854"/>
      <c r="GDU272" s="854"/>
      <c r="GDV272" s="837"/>
      <c r="GDW272" s="837"/>
      <c r="GDX272" s="837"/>
      <c r="GDY272" s="837"/>
      <c r="GDZ272" s="837"/>
      <c r="GEA272" s="837"/>
      <c r="GEB272" s="837"/>
      <c r="GEC272" s="854"/>
      <c r="GED272" s="854"/>
      <c r="GEE272" s="837"/>
      <c r="GEF272" s="837"/>
      <c r="GEG272" s="854"/>
      <c r="GEH272" s="854"/>
      <c r="GEI272" s="837"/>
      <c r="GEJ272" s="837"/>
      <c r="GEK272" s="837"/>
      <c r="GEL272" s="837"/>
      <c r="GEM272" s="837"/>
      <c r="GEN272" s="853"/>
      <c r="GEO272" s="855"/>
      <c r="GEP272" s="837"/>
      <c r="GEQ272" s="837"/>
      <c r="GER272" s="837"/>
      <c r="GES272" s="837"/>
      <c r="GET272" s="837"/>
      <c r="GEU272" s="837"/>
      <c r="GEV272" s="837"/>
      <c r="GEW272" s="856"/>
      <c r="GEX272" s="856"/>
      <c r="GEY272" s="856"/>
      <c r="GEZ272" s="856"/>
      <c r="GFA272" s="856"/>
      <c r="GFB272" s="856"/>
      <c r="GFC272" s="856"/>
      <c r="GFD272" s="856"/>
      <c r="GFE272" s="856"/>
      <c r="GFF272" s="856"/>
      <c r="GFG272" s="856"/>
      <c r="GFH272" s="856"/>
      <c r="GFI272" s="856"/>
      <c r="GFJ272" s="856"/>
      <c r="GFK272" s="856"/>
      <c r="GFL272" s="856"/>
      <c r="GFM272" s="856"/>
      <c r="GFN272" s="856"/>
      <c r="GFO272" s="856"/>
      <c r="GFP272" s="856"/>
      <c r="GFQ272" s="856"/>
      <c r="GFR272" s="856"/>
      <c r="GFS272" s="856"/>
      <c r="GFT272" s="856"/>
      <c r="GFU272" s="856"/>
      <c r="GFV272" s="856"/>
      <c r="GFW272" s="856"/>
      <c r="GFX272" s="856"/>
      <c r="GFY272" s="856"/>
      <c r="GFZ272" s="856"/>
      <c r="GGA272" s="856"/>
      <c r="GGB272" s="856"/>
      <c r="GGC272" s="856"/>
      <c r="GGD272" s="856"/>
      <c r="GGE272" s="856"/>
      <c r="GGF272" s="856"/>
      <c r="GGG272" s="856"/>
      <c r="GGH272" s="856"/>
      <c r="GGI272" s="856"/>
      <c r="GGJ272" s="856"/>
      <c r="GGK272" s="856"/>
      <c r="GGL272" s="856"/>
      <c r="GGM272" s="856"/>
      <c r="GGN272" s="856"/>
      <c r="GGO272" s="837"/>
      <c r="GGP272" s="837"/>
      <c r="GGQ272" s="837"/>
      <c r="GGR272" s="837"/>
      <c r="GGS272" s="837"/>
      <c r="GGT272" s="837"/>
      <c r="GGU272" s="837"/>
      <c r="GGV272" s="837"/>
      <c r="GGW272" s="837"/>
      <c r="GGX272" s="837"/>
      <c r="GGY272" s="837"/>
      <c r="GGZ272" s="837"/>
      <c r="GHA272" s="837"/>
      <c r="GHB272" s="837"/>
      <c r="GHC272" s="837"/>
      <c r="GHD272" s="837"/>
      <c r="GHE272" s="837"/>
      <c r="GHF272" s="837"/>
      <c r="GHG272" s="837"/>
      <c r="GHH272" s="837"/>
      <c r="GHI272" s="837"/>
      <c r="GHJ272" s="837"/>
      <c r="GHK272" s="837"/>
      <c r="GHL272" s="837"/>
      <c r="GHM272" s="854"/>
      <c r="GHN272" s="854"/>
      <c r="GHO272" s="854"/>
      <c r="GHP272" s="854"/>
      <c r="GHQ272" s="854"/>
      <c r="GHR272" s="837"/>
      <c r="GHS272" s="837"/>
      <c r="GHT272" s="854"/>
      <c r="GHU272" s="854"/>
      <c r="GHV272" s="837"/>
      <c r="GHW272" s="837"/>
      <c r="GHX272" s="854"/>
      <c r="GHY272" s="854"/>
      <c r="GHZ272" s="837"/>
      <c r="GIA272" s="837"/>
      <c r="GIB272" s="837"/>
      <c r="GIC272" s="837"/>
      <c r="GID272" s="837"/>
      <c r="GIE272" s="837"/>
      <c r="GIF272" s="837"/>
      <c r="GIG272" s="854"/>
      <c r="GIH272" s="854"/>
      <c r="GII272" s="837"/>
      <c r="GIJ272" s="837"/>
      <c r="GIK272" s="854"/>
      <c r="GIL272" s="854"/>
      <c r="GIM272" s="837"/>
      <c r="GIN272" s="837"/>
      <c r="GIO272" s="837"/>
      <c r="GIP272" s="837"/>
      <c r="GIQ272" s="837"/>
      <c r="GIR272" s="853"/>
      <c r="GIS272" s="855"/>
      <c r="GIT272" s="837"/>
      <c r="GIU272" s="837"/>
      <c r="GIV272" s="837"/>
      <c r="GIW272" s="837"/>
      <c r="GIX272" s="837"/>
      <c r="GIY272" s="837"/>
      <c r="GIZ272" s="837"/>
      <c r="GJA272" s="856"/>
      <c r="GJB272" s="856"/>
      <c r="GJC272" s="856"/>
      <c r="GJD272" s="856"/>
      <c r="GJE272" s="856"/>
      <c r="GJF272" s="856"/>
      <c r="GJG272" s="856"/>
      <c r="GJH272" s="856"/>
      <c r="GJI272" s="856"/>
      <c r="GJJ272" s="856"/>
      <c r="GJK272" s="856"/>
      <c r="GJL272" s="856"/>
      <c r="GJM272" s="856"/>
      <c r="GJN272" s="856"/>
      <c r="GJO272" s="856"/>
      <c r="GJP272" s="856"/>
      <c r="GJQ272" s="856"/>
      <c r="GJR272" s="856"/>
      <c r="GJS272" s="856"/>
      <c r="GJT272" s="856"/>
      <c r="GJU272" s="856"/>
      <c r="GJV272" s="856"/>
      <c r="GJW272" s="856"/>
      <c r="GJX272" s="856"/>
      <c r="GJY272" s="856"/>
      <c r="GJZ272" s="856"/>
      <c r="GKA272" s="856"/>
      <c r="GKB272" s="856"/>
      <c r="GKC272" s="856"/>
      <c r="GKD272" s="856"/>
      <c r="GKE272" s="856"/>
      <c r="GKF272" s="856"/>
      <c r="GKG272" s="856"/>
      <c r="GKH272" s="856"/>
      <c r="GKI272" s="856"/>
      <c r="GKJ272" s="856"/>
      <c r="GKK272" s="856"/>
      <c r="GKL272" s="856"/>
      <c r="GKM272" s="856"/>
      <c r="GKN272" s="856"/>
      <c r="GKO272" s="856"/>
      <c r="GKP272" s="856"/>
      <c r="GKQ272" s="856"/>
      <c r="GKR272" s="856"/>
      <c r="GKS272" s="837"/>
      <c r="GKT272" s="837"/>
      <c r="GKU272" s="837"/>
      <c r="GKV272" s="837"/>
      <c r="GKW272" s="837"/>
      <c r="GKX272" s="837"/>
      <c r="GKY272" s="837"/>
      <c r="GKZ272" s="837"/>
      <c r="GLA272" s="837"/>
      <c r="GLB272" s="837"/>
      <c r="GLC272" s="837"/>
      <c r="GLD272" s="837"/>
      <c r="GLE272" s="837"/>
      <c r="GLF272" s="837"/>
      <c r="GLG272" s="837"/>
      <c r="GLH272" s="837"/>
      <c r="GLI272" s="837"/>
      <c r="GLJ272" s="837"/>
      <c r="GLK272" s="837"/>
      <c r="GLL272" s="837"/>
      <c r="GLM272" s="837"/>
      <c r="GLN272" s="837"/>
      <c r="GLO272" s="837"/>
      <c r="GLP272" s="837"/>
      <c r="GLQ272" s="854"/>
      <c r="GLR272" s="854"/>
      <c r="GLS272" s="854"/>
      <c r="GLT272" s="854"/>
      <c r="GLU272" s="854"/>
      <c r="GLV272" s="837"/>
      <c r="GLW272" s="837"/>
      <c r="GLX272" s="854"/>
      <c r="GLY272" s="854"/>
      <c r="GLZ272" s="837"/>
      <c r="GMA272" s="837"/>
      <c r="GMB272" s="854"/>
      <c r="GMC272" s="854"/>
      <c r="GMD272" s="837"/>
      <c r="GME272" s="837"/>
      <c r="GMF272" s="837"/>
      <c r="GMG272" s="837"/>
      <c r="GMH272" s="837"/>
      <c r="GMI272" s="837"/>
      <c r="GMJ272" s="837"/>
      <c r="GMK272" s="854"/>
      <c r="GML272" s="854"/>
      <c r="GMM272" s="837"/>
      <c r="GMN272" s="837"/>
      <c r="GMO272" s="854"/>
      <c r="GMP272" s="854"/>
      <c r="GMQ272" s="837"/>
      <c r="GMR272" s="837"/>
      <c r="GMS272" s="837"/>
      <c r="GMT272" s="837"/>
      <c r="GMU272" s="837"/>
      <c r="GMV272" s="853"/>
      <c r="GMW272" s="855"/>
      <c r="GMX272" s="837"/>
      <c r="GMY272" s="837"/>
      <c r="GMZ272" s="837"/>
      <c r="GNA272" s="837"/>
      <c r="GNB272" s="837"/>
      <c r="GNC272" s="837"/>
      <c r="GND272" s="837"/>
      <c r="GNE272" s="856"/>
      <c r="GNF272" s="856"/>
      <c r="GNG272" s="856"/>
      <c r="GNH272" s="856"/>
      <c r="GNI272" s="856"/>
      <c r="GNJ272" s="856"/>
      <c r="GNK272" s="856"/>
      <c r="GNL272" s="856"/>
      <c r="GNM272" s="856"/>
      <c r="GNN272" s="856"/>
      <c r="GNO272" s="856"/>
      <c r="GNP272" s="856"/>
      <c r="GNQ272" s="856"/>
      <c r="GNR272" s="856"/>
      <c r="GNS272" s="856"/>
      <c r="GNT272" s="856"/>
      <c r="GNU272" s="856"/>
      <c r="GNV272" s="856"/>
      <c r="GNW272" s="856"/>
      <c r="GNX272" s="856"/>
      <c r="GNY272" s="856"/>
      <c r="GNZ272" s="856"/>
      <c r="GOA272" s="856"/>
      <c r="GOB272" s="856"/>
      <c r="GOC272" s="856"/>
      <c r="GOD272" s="856"/>
      <c r="GOE272" s="856"/>
      <c r="GOF272" s="856"/>
      <c r="GOG272" s="856"/>
      <c r="GOH272" s="856"/>
      <c r="GOI272" s="856"/>
      <c r="GOJ272" s="856"/>
      <c r="GOK272" s="856"/>
      <c r="GOL272" s="856"/>
      <c r="GOM272" s="856"/>
      <c r="GON272" s="856"/>
      <c r="GOO272" s="856"/>
      <c r="GOP272" s="856"/>
      <c r="GOQ272" s="856"/>
      <c r="GOR272" s="856"/>
      <c r="GOS272" s="856"/>
      <c r="GOT272" s="856"/>
      <c r="GOU272" s="856"/>
      <c r="GOV272" s="856"/>
      <c r="GOW272" s="837"/>
      <c r="GOX272" s="837"/>
      <c r="GOY272" s="837"/>
      <c r="GOZ272" s="837"/>
      <c r="GPA272" s="837"/>
      <c r="GPB272" s="837"/>
      <c r="GPC272" s="837"/>
      <c r="GPD272" s="837"/>
      <c r="GPE272" s="837"/>
      <c r="GPF272" s="837"/>
      <c r="GPG272" s="837"/>
      <c r="GPH272" s="837"/>
      <c r="GPI272" s="837"/>
      <c r="GPJ272" s="837"/>
      <c r="GPK272" s="837"/>
      <c r="GPL272" s="837"/>
      <c r="GPM272" s="837"/>
      <c r="GPN272" s="837"/>
      <c r="GPO272" s="837"/>
      <c r="GPP272" s="837"/>
      <c r="GPQ272" s="837"/>
      <c r="GPR272" s="837"/>
      <c r="GPS272" s="837"/>
      <c r="GPT272" s="837"/>
      <c r="GPU272" s="854"/>
      <c r="GPV272" s="854"/>
      <c r="GPW272" s="854"/>
      <c r="GPX272" s="854"/>
      <c r="GPY272" s="854"/>
      <c r="GPZ272" s="837"/>
      <c r="GQA272" s="837"/>
      <c r="GQB272" s="854"/>
      <c r="GQC272" s="854"/>
      <c r="GQD272" s="837"/>
      <c r="GQE272" s="837"/>
      <c r="GQF272" s="854"/>
      <c r="GQG272" s="854"/>
      <c r="GQH272" s="837"/>
      <c r="GQI272" s="837"/>
      <c r="GQJ272" s="837"/>
      <c r="GQK272" s="837"/>
      <c r="GQL272" s="837"/>
      <c r="GQM272" s="837"/>
      <c r="GQN272" s="837"/>
      <c r="GQO272" s="854"/>
      <c r="GQP272" s="854"/>
      <c r="GQQ272" s="837"/>
      <c r="GQR272" s="837"/>
      <c r="GQS272" s="854"/>
      <c r="GQT272" s="854"/>
      <c r="GQU272" s="837"/>
      <c r="GQV272" s="837"/>
      <c r="GQW272" s="837"/>
      <c r="GQX272" s="837"/>
      <c r="GQY272" s="837"/>
      <c r="GQZ272" s="853"/>
      <c r="GRA272" s="855"/>
      <c r="GRB272" s="837"/>
      <c r="GRC272" s="837"/>
      <c r="GRD272" s="837"/>
      <c r="GRE272" s="837"/>
      <c r="GRF272" s="837"/>
      <c r="GRG272" s="837"/>
      <c r="GRH272" s="837"/>
      <c r="GRI272" s="856"/>
      <c r="GRJ272" s="856"/>
      <c r="GRK272" s="856"/>
      <c r="GRL272" s="856"/>
      <c r="GRM272" s="856"/>
      <c r="GRN272" s="856"/>
      <c r="GRO272" s="856"/>
      <c r="GRP272" s="856"/>
      <c r="GRQ272" s="856"/>
      <c r="GRR272" s="856"/>
      <c r="GRS272" s="856"/>
      <c r="GRT272" s="856"/>
      <c r="GRU272" s="856"/>
      <c r="GRV272" s="856"/>
      <c r="GRW272" s="856"/>
      <c r="GRX272" s="856"/>
      <c r="GRY272" s="856"/>
      <c r="GRZ272" s="856"/>
      <c r="GSA272" s="856"/>
      <c r="GSB272" s="856"/>
      <c r="GSC272" s="856"/>
      <c r="GSD272" s="856"/>
      <c r="GSE272" s="856"/>
      <c r="GSF272" s="856"/>
      <c r="GSG272" s="856"/>
      <c r="GSH272" s="856"/>
      <c r="GSI272" s="856"/>
      <c r="GSJ272" s="856"/>
      <c r="GSK272" s="856"/>
      <c r="GSL272" s="856"/>
      <c r="GSM272" s="856"/>
      <c r="GSN272" s="856"/>
      <c r="GSO272" s="856"/>
      <c r="GSP272" s="856"/>
      <c r="GSQ272" s="856"/>
      <c r="GSR272" s="856"/>
      <c r="GSS272" s="856"/>
      <c r="GST272" s="856"/>
      <c r="GSU272" s="856"/>
      <c r="GSV272" s="856"/>
      <c r="GSW272" s="856"/>
      <c r="GSX272" s="856"/>
      <c r="GSY272" s="856"/>
      <c r="GSZ272" s="856"/>
      <c r="GTA272" s="837"/>
      <c r="GTB272" s="837"/>
      <c r="GTC272" s="837"/>
      <c r="GTD272" s="837"/>
      <c r="GTE272" s="837"/>
      <c r="GTF272" s="837"/>
      <c r="GTG272" s="837"/>
      <c r="GTH272" s="837"/>
      <c r="GTI272" s="837"/>
      <c r="GTJ272" s="837"/>
      <c r="GTK272" s="837"/>
      <c r="GTL272" s="837"/>
      <c r="GTM272" s="837"/>
      <c r="GTN272" s="837"/>
      <c r="GTO272" s="837"/>
      <c r="GTP272" s="837"/>
      <c r="GTQ272" s="837"/>
      <c r="GTR272" s="837"/>
      <c r="GTS272" s="837"/>
      <c r="GTT272" s="837"/>
      <c r="GTU272" s="837"/>
      <c r="GTV272" s="837"/>
      <c r="GTW272" s="837"/>
      <c r="GTX272" s="837"/>
      <c r="GTY272" s="854"/>
      <c r="GTZ272" s="854"/>
      <c r="GUA272" s="854"/>
      <c r="GUB272" s="854"/>
      <c r="GUC272" s="854"/>
      <c r="GUD272" s="837"/>
      <c r="GUE272" s="837"/>
      <c r="GUF272" s="854"/>
      <c r="GUG272" s="854"/>
      <c r="GUH272" s="837"/>
      <c r="GUI272" s="837"/>
      <c r="GUJ272" s="854"/>
      <c r="GUK272" s="854"/>
      <c r="GUL272" s="837"/>
      <c r="GUM272" s="837"/>
      <c r="GUN272" s="837"/>
      <c r="GUO272" s="837"/>
      <c r="GUP272" s="837"/>
      <c r="GUQ272" s="837"/>
      <c r="GUR272" s="837"/>
      <c r="GUS272" s="854"/>
      <c r="GUT272" s="854"/>
      <c r="GUU272" s="837"/>
      <c r="GUV272" s="837"/>
      <c r="GUW272" s="854"/>
      <c r="GUX272" s="854"/>
      <c r="GUY272" s="837"/>
      <c r="GUZ272" s="837"/>
      <c r="GVA272" s="837"/>
      <c r="GVB272" s="837"/>
      <c r="GVC272" s="837"/>
      <c r="GVD272" s="853"/>
      <c r="GVE272" s="855"/>
      <c r="GVF272" s="837"/>
      <c r="GVG272" s="837"/>
      <c r="GVH272" s="837"/>
      <c r="GVI272" s="837"/>
      <c r="GVJ272" s="837"/>
      <c r="GVK272" s="837"/>
      <c r="GVL272" s="837"/>
      <c r="GVM272" s="856"/>
      <c r="GVN272" s="856"/>
      <c r="GVO272" s="856"/>
      <c r="GVP272" s="856"/>
      <c r="GVQ272" s="856"/>
      <c r="GVR272" s="856"/>
      <c r="GVS272" s="856"/>
      <c r="GVT272" s="856"/>
      <c r="GVU272" s="856"/>
      <c r="GVV272" s="856"/>
      <c r="GVW272" s="856"/>
      <c r="GVX272" s="856"/>
      <c r="GVY272" s="856"/>
      <c r="GVZ272" s="856"/>
      <c r="GWA272" s="856"/>
      <c r="GWB272" s="856"/>
      <c r="GWC272" s="856"/>
      <c r="GWD272" s="856"/>
      <c r="GWE272" s="856"/>
      <c r="GWF272" s="856"/>
      <c r="GWG272" s="856"/>
      <c r="GWH272" s="856"/>
      <c r="GWI272" s="856"/>
      <c r="GWJ272" s="856"/>
      <c r="GWK272" s="856"/>
      <c r="GWL272" s="856"/>
      <c r="GWM272" s="856"/>
      <c r="GWN272" s="856"/>
      <c r="GWO272" s="856"/>
      <c r="GWP272" s="856"/>
      <c r="GWQ272" s="856"/>
      <c r="GWR272" s="856"/>
      <c r="GWS272" s="856"/>
      <c r="GWT272" s="856"/>
      <c r="GWU272" s="856"/>
      <c r="GWV272" s="856"/>
      <c r="GWW272" s="856"/>
      <c r="GWX272" s="856"/>
      <c r="GWY272" s="856"/>
      <c r="GWZ272" s="856"/>
      <c r="GXA272" s="856"/>
      <c r="GXB272" s="856"/>
      <c r="GXC272" s="856"/>
      <c r="GXD272" s="856"/>
      <c r="GXE272" s="837"/>
      <c r="GXF272" s="837"/>
      <c r="GXG272" s="837"/>
      <c r="GXH272" s="837"/>
      <c r="GXI272" s="837"/>
      <c r="GXJ272" s="837"/>
      <c r="GXK272" s="837"/>
      <c r="GXL272" s="837"/>
      <c r="GXM272" s="837"/>
      <c r="GXN272" s="837"/>
      <c r="GXO272" s="837"/>
      <c r="GXP272" s="837"/>
      <c r="GXQ272" s="837"/>
      <c r="GXR272" s="837"/>
      <c r="GXS272" s="837"/>
      <c r="GXT272" s="837"/>
      <c r="GXU272" s="837"/>
      <c r="GXV272" s="837"/>
      <c r="GXW272" s="837"/>
      <c r="GXX272" s="837"/>
      <c r="GXY272" s="837"/>
      <c r="GXZ272" s="837"/>
      <c r="GYA272" s="837"/>
      <c r="GYB272" s="837"/>
      <c r="GYC272" s="854"/>
      <c r="GYD272" s="854"/>
      <c r="GYE272" s="854"/>
      <c r="GYF272" s="854"/>
      <c r="GYG272" s="854"/>
      <c r="GYH272" s="837"/>
      <c r="GYI272" s="837"/>
      <c r="GYJ272" s="854"/>
      <c r="GYK272" s="854"/>
      <c r="GYL272" s="837"/>
      <c r="GYM272" s="837"/>
      <c r="GYN272" s="854"/>
      <c r="GYO272" s="854"/>
      <c r="GYP272" s="837"/>
      <c r="GYQ272" s="837"/>
      <c r="GYR272" s="837"/>
      <c r="GYS272" s="837"/>
      <c r="GYT272" s="837"/>
      <c r="GYU272" s="837"/>
      <c r="GYV272" s="837"/>
      <c r="GYW272" s="854"/>
      <c r="GYX272" s="854"/>
      <c r="GYY272" s="837"/>
      <c r="GYZ272" s="837"/>
      <c r="GZA272" s="854"/>
      <c r="GZB272" s="854"/>
      <c r="GZC272" s="837"/>
      <c r="GZD272" s="837"/>
      <c r="GZE272" s="837"/>
      <c r="GZF272" s="837"/>
      <c r="GZG272" s="837"/>
      <c r="GZH272" s="853"/>
      <c r="GZI272" s="855"/>
      <c r="GZJ272" s="837"/>
      <c r="GZK272" s="837"/>
      <c r="GZL272" s="837"/>
      <c r="GZM272" s="837"/>
      <c r="GZN272" s="837"/>
      <c r="GZO272" s="837"/>
      <c r="GZP272" s="837"/>
      <c r="GZQ272" s="856"/>
      <c r="GZR272" s="856"/>
      <c r="GZS272" s="856"/>
      <c r="GZT272" s="856"/>
      <c r="GZU272" s="856"/>
      <c r="GZV272" s="856"/>
      <c r="GZW272" s="856"/>
      <c r="GZX272" s="856"/>
      <c r="GZY272" s="856"/>
      <c r="GZZ272" s="856"/>
      <c r="HAA272" s="856"/>
      <c r="HAB272" s="856"/>
      <c r="HAC272" s="856"/>
      <c r="HAD272" s="856"/>
      <c r="HAE272" s="856"/>
      <c r="HAF272" s="856"/>
      <c r="HAG272" s="856"/>
      <c r="HAH272" s="856"/>
      <c r="HAI272" s="856"/>
      <c r="HAJ272" s="856"/>
      <c r="HAK272" s="856"/>
      <c r="HAL272" s="856"/>
      <c r="HAM272" s="856"/>
      <c r="HAN272" s="856"/>
      <c r="HAO272" s="856"/>
      <c r="HAP272" s="856"/>
      <c r="HAQ272" s="856"/>
      <c r="HAR272" s="856"/>
      <c r="HAS272" s="856"/>
      <c r="HAT272" s="856"/>
      <c r="HAU272" s="856"/>
      <c r="HAV272" s="856"/>
      <c r="HAW272" s="856"/>
      <c r="HAX272" s="856"/>
      <c r="HAY272" s="856"/>
      <c r="HAZ272" s="856"/>
      <c r="HBA272" s="856"/>
      <c r="HBB272" s="856"/>
      <c r="HBC272" s="856"/>
      <c r="HBD272" s="856"/>
      <c r="HBE272" s="856"/>
      <c r="HBF272" s="856"/>
      <c r="HBG272" s="856"/>
      <c r="HBH272" s="856"/>
      <c r="HBI272" s="837"/>
      <c r="HBJ272" s="837"/>
      <c r="HBK272" s="837"/>
      <c r="HBL272" s="837"/>
      <c r="HBM272" s="837"/>
      <c r="HBN272" s="837"/>
      <c r="HBO272" s="837"/>
      <c r="HBP272" s="837"/>
      <c r="HBQ272" s="837"/>
      <c r="HBR272" s="837"/>
      <c r="HBS272" s="837"/>
      <c r="HBT272" s="837"/>
      <c r="HBU272" s="837"/>
      <c r="HBV272" s="837"/>
      <c r="HBW272" s="837"/>
      <c r="HBX272" s="837"/>
      <c r="HBY272" s="837"/>
      <c r="HBZ272" s="837"/>
      <c r="HCA272" s="837"/>
      <c r="HCB272" s="837"/>
      <c r="HCC272" s="837"/>
      <c r="HCD272" s="837"/>
      <c r="HCE272" s="837"/>
      <c r="HCF272" s="837"/>
      <c r="HCG272" s="854"/>
      <c r="HCH272" s="854"/>
      <c r="HCI272" s="854"/>
      <c r="HCJ272" s="854"/>
      <c r="HCK272" s="854"/>
      <c r="HCL272" s="837"/>
      <c r="HCM272" s="837"/>
      <c r="HCN272" s="854"/>
      <c r="HCO272" s="854"/>
      <c r="HCP272" s="837"/>
      <c r="HCQ272" s="837"/>
      <c r="HCR272" s="854"/>
      <c r="HCS272" s="854"/>
      <c r="HCT272" s="837"/>
      <c r="HCU272" s="837"/>
      <c r="HCV272" s="837"/>
      <c r="HCW272" s="837"/>
      <c r="HCX272" s="837"/>
      <c r="HCY272" s="837"/>
      <c r="HCZ272" s="837"/>
      <c r="HDA272" s="854"/>
      <c r="HDB272" s="854"/>
      <c r="HDC272" s="837"/>
      <c r="HDD272" s="837"/>
      <c r="HDE272" s="854"/>
      <c r="HDF272" s="854"/>
      <c r="HDG272" s="837"/>
      <c r="HDH272" s="837"/>
      <c r="HDI272" s="837"/>
      <c r="HDJ272" s="837"/>
      <c r="HDK272" s="837"/>
      <c r="HDL272" s="853"/>
      <c r="HDM272" s="855"/>
      <c r="HDN272" s="837"/>
      <c r="HDO272" s="837"/>
      <c r="HDP272" s="837"/>
      <c r="HDQ272" s="837"/>
      <c r="HDR272" s="837"/>
      <c r="HDS272" s="837"/>
      <c r="HDT272" s="837"/>
      <c r="HDU272" s="856"/>
      <c r="HDV272" s="856"/>
      <c r="HDW272" s="856"/>
      <c r="HDX272" s="856"/>
      <c r="HDY272" s="856"/>
      <c r="HDZ272" s="856"/>
      <c r="HEA272" s="856"/>
      <c r="HEB272" s="856"/>
      <c r="HEC272" s="856"/>
      <c r="HED272" s="856"/>
      <c r="HEE272" s="856"/>
      <c r="HEF272" s="856"/>
      <c r="HEG272" s="856"/>
      <c r="HEH272" s="856"/>
      <c r="HEI272" s="856"/>
      <c r="HEJ272" s="856"/>
      <c r="HEK272" s="856"/>
      <c r="HEL272" s="856"/>
      <c r="HEM272" s="856"/>
      <c r="HEN272" s="856"/>
      <c r="HEO272" s="856"/>
      <c r="HEP272" s="856"/>
      <c r="HEQ272" s="856"/>
      <c r="HER272" s="856"/>
      <c r="HES272" s="856"/>
      <c r="HET272" s="856"/>
      <c r="HEU272" s="856"/>
      <c r="HEV272" s="856"/>
      <c r="HEW272" s="856"/>
      <c r="HEX272" s="856"/>
      <c r="HEY272" s="856"/>
      <c r="HEZ272" s="856"/>
      <c r="HFA272" s="856"/>
      <c r="HFB272" s="856"/>
      <c r="HFC272" s="856"/>
      <c r="HFD272" s="856"/>
      <c r="HFE272" s="856"/>
      <c r="HFF272" s="856"/>
      <c r="HFG272" s="856"/>
      <c r="HFH272" s="856"/>
      <c r="HFI272" s="856"/>
      <c r="HFJ272" s="856"/>
      <c r="HFK272" s="856"/>
      <c r="HFL272" s="856"/>
      <c r="HFM272" s="837"/>
      <c r="HFN272" s="837"/>
      <c r="HFO272" s="837"/>
      <c r="HFP272" s="837"/>
      <c r="HFQ272" s="837"/>
      <c r="HFR272" s="837"/>
      <c r="HFS272" s="837"/>
      <c r="HFT272" s="837"/>
      <c r="HFU272" s="837"/>
      <c r="HFV272" s="837"/>
      <c r="HFW272" s="837"/>
      <c r="HFX272" s="837"/>
      <c r="HFY272" s="837"/>
      <c r="HFZ272" s="837"/>
      <c r="HGA272" s="837"/>
      <c r="HGB272" s="837"/>
      <c r="HGC272" s="837"/>
      <c r="HGD272" s="837"/>
      <c r="HGE272" s="837"/>
      <c r="HGF272" s="837"/>
      <c r="HGG272" s="837"/>
      <c r="HGH272" s="837"/>
      <c r="HGI272" s="837"/>
      <c r="HGJ272" s="837"/>
      <c r="HGK272" s="854"/>
      <c r="HGL272" s="854"/>
      <c r="HGM272" s="854"/>
      <c r="HGN272" s="854"/>
      <c r="HGO272" s="854"/>
      <c r="HGP272" s="837"/>
      <c r="HGQ272" s="837"/>
      <c r="HGR272" s="854"/>
      <c r="HGS272" s="854"/>
      <c r="HGT272" s="837"/>
      <c r="HGU272" s="837"/>
      <c r="HGV272" s="854"/>
      <c r="HGW272" s="854"/>
      <c r="HGX272" s="837"/>
      <c r="HGY272" s="837"/>
      <c r="HGZ272" s="837"/>
      <c r="HHA272" s="837"/>
      <c r="HHB272" s="837"/>
      <c r="HHC272" s="837"/>
      <c r="HHD272" s="837"/>
      <c r="HHE272" s="854"/>
      <c r="HHF272" s="854"/>
      <c r="HHG272" s="837"/>
      <c r="HHH272" s="837"/>
      <c r="HHI272" s="854"/>
      <c r="HHJ272" s="854"/>
      <c r="HHK272" s="837"/>
      <c r="HHL272" s="837"/>
      <c r="HHM272" s="837"/>
      <c r="HHN272" s="837"/>
      <c r="HHO272" s="837"/>
      <c r="HHP272" s="853"/>
      <c r="HHQ272" s="855"/>
      <c r="HHR272" s="837"/>
      <c r="HHS272" s="837"/>
      <c r="HHT272" s="837"/>
      <c r="HHU272" s="837"/>
      <c r="HHV272" s="837"/>
      <c r="HHW272" s="837"/>
      <c r="HHX272" s="837"/>
      <c r="HHY272" s="856"/>
      <c r="HHZ272" s="856"/>
      <c r="HIA272" s="856"/>
      <c r="HIB272" s="856"/>
      <c r="HIC272" s="856"/>
      <c r="HID272" s="856"/>
      <c r="HIE272" s="856"/>
      <c r="HIF272" s="856"/>
      <c r="HIG272" s="856"/>
      <c r="HIH272" s="856"/>
      <c r="HII272" s="856"/>
      <c r="HIJ272" s="856"/>
      <c r="HIK272" s="856"/>
      <c r="HIL272" s="856"/>
      <c r="HIM272" s="856"/>
      <c r="HIN272" s="856"/>
      <c r="HIO272" s="856"/>
      <c r="HIP272" s="856"/>
      <c r="HIQ272" s="856"/>
      <c r="HIR272" s="856"/>
      <c r="HIS272" s="856"/>
      <c r="HIT272" s="856"/>
      <c r="HIU272" s="856"/>
      <c r="HIV272" s="856"/>
      <c r="HIW272" s="856"/>
      <c r="HIX272" s="856"/>
      <c r="HIY272" s="856"/>
      <c r="HIZ272" s="856"/>
      <c r="HJA272" s="856"/>
      <c r="HJB272" s="856"/>
      <c r="HJC272" s="856"/>
      <c r="HJD272" s="856"/>
      <c r="HJE272" s="856"/>
      <c r="HJF272" s="856"/>
      <c r="HJG272" s="856"/>
      <c r="HJH272" s="856"/>
      <c r="HJI272" s="856"/>
      <c r="HJJ272" s="856"/>
      <c r="HJK272" s="856"/>
      <c r="HJL272" s="856"/>
      <c r="HJM272" s="856"/>
      <c r="HJN272" s="856"/>
      <c r="HJO272" s="856"/>
      <c r="HJP272" s="856"/>
      <c r="HJQ272" s="837"/>
      <c r="HJR272" s="837"/>
      <c r="HJS272" s="837"/>
      <c r="HJT272" s="837"/>
      <c r="HJU272" s="837"/>
      <c r="HJV272" s="837"/>
      <c r="HJW272" s="837"/>
      <c r="HJX272" s="837"/>
      <c r="HJY272" s="837"/>
      <c r="HJZ272" s="837"/>
      <c r="HKA272" s="837"/>
      <c r="HKB272" s="837"/>
      <c r="HKC272" s="837"/>
      <c r="HKD272" s="837"/>
      <c r="HKE272" s="837"/>
      <c r="HKF272" s="837"/>
      <c r="HKG272" s="837"/>
      <c r="HKH272" s="837"/>
      <c r="HKI272" s="837"/>
      <c r="HKJ272" s="837"/>
      <c r="HKK272" s="837"/>
      <c r="HKL272" s="837"/>
      <c r="HKM272" s="837"/>
      <c r="HKN272" s="837"/>
      <c r="HKO272" s="854"/>
      <c r="HKP272" s="854"/>
      <c r="HKQ272" s="854"/>
      <c r="HKR272" s="854"/>
      <c r="HKS272" s="854"/>
      <c r="HKT272" s="837"/>
      <c r="HKU272" s="837"/>
      <c r="HKV272" s="854"/>
      <c r="HKW272" s="854"/>
      <c r="HKX272" s="837"/>
      <c r="HKY272" s="837"/>
      <c r="HKZ272" s="854"/>
      <c r="HLA272" s="854"/>
      <c r="HLB272" s="837"/>
      <c r="HLC272" s="837"/>
      <c r="HLD272" s="837"/>
      <c r="HLE272" s="837"/>
      <c r="HLF272" s="837"/>
      <c r="HLG272" s="837"/>
      <c r="HLH272" s="837"/>
      <c r="HLI272" s="854"/>
      <c r="HLJ272" s="854"/>
      <c r="HLK272" s="837"/>
      <c r="HLL272" s="837"/>
      <c r="HLM272" s="854"/>
      <c r="HLN272" s="854"/>
      <c r="HLO272" s="837"/>
      <c r="HLP272" s="837"/>
      <c r="HLQ272" s="837"/>
      <c r="HLR272" s="837"/>
      <c r="HLS272" s="837"/>
      <c r="HLT272" s="853"/>
      <c r="HLU272" s="855"/>
      <c r="HLV272" s="837"/>
      <c r="HLW272" s="837"/>
      <c r="HLX272" s="837"/>
      <c r="HLY272" s="837"/>
      <c r="HLZ272" s="837"/>
      <c r="HMA272" s="837"/>
      <c r="HMB272" s="837"/>
      <c r="HMC272" s="856"/>
      <c r="HMD272" s="856"/>
      <c r="HME272" s="856"/>
      <c r="HMF272" s="856"/>
      <c r="HMG272" s="856"/>
      <c r="HMH272" s="856"/>
      <c r="HMI272" s="856"/>
      <c r="HMJ272" s="856"/>
      <c r="HMK272" s="856"/>
      <c r="HML272" s="856"/>
      <c r="HMM272" s="856"/>
      <c r="HMN272" s="856"/>
      <c r="HMO272" s="856"/>
      <c r="HMP272" s="856"/>
      <c r="HMQ272" s="856"/>
      <c r="HMR272" s="856"/>
      <c r="HMS272" s="856"/>
      <c r="HMT272" s="856"/>
      <c r="HMU272" s="856"/>
      <c r="HMV272" s="856"/>
      <c r="HMW272" s="856"/>
      <c r="HMX272" s="856"/>
      <c r="HMY272" s="856"/>
      <c r="HMZ272" s="856"/>
      <c r="HNA272" s="856"/>
      <c r="HNB272" s="856"/>
      <c r="HNC272" s="856"/>
      <c r="HND272" s="856"/>
      <c r="HNE272" s="856"/>
      <c r="HNF272" s="856"/>
      <c r="HNG272" s="856"/>
      <c r="HNH272" s="856"/>
      <c r="HNI272" s="856"/>
      <c r="HNJ272" s="856"/>
      <c r="HNK272" s="856"/>
      <c r="HNL272" s="856"/>
      <c r="HNM272" s="856"/>
      <c r="HNN272" s="856"/>
      <c r="HNO272" s="856"/>
      <c r="HNP272" s="856"/>
      <c r="HNQ272" s="856"/>
      <c r="HNR272" s="856"/>
      <c r="HNS272" s="856"/>
      <c r="HNT272" s="856"/>
      <c r="HNU272" s="837"/>
      <c r="HNV272" s="837"/>
      <c r="HNW272" s="837"/>
      <c r="HNX272" s="837"/>
      <c r="HNY272" s="837"/>
      <c r="HNZ272" s="837"/>
      <c r="HOA272" s="837"/>
      <c r="HOB272" s="837"/>
      <c r="HOC272" s="837"/>
      <c r="HOD272" s="837"/>
      <c r="HOE272" s="837"/>
      <c r="HOF272" s="837"/>
      <c r="HOG272" s="837"/>
      <c r="HOH272" s="837"/>
      <c r="HOI272" s="837"/>
      <c r="HOJ272" s="837"/>
      <c r="HOK272" s="837"/>
      <c r="HOL272" s="837"/>
      <c r="HOM272" s="837"/>
      <c r="HON272" s="837"/>
      <c r="HOO272" s="837"/>
      <c r="HOP272" s="837"/>
      <c r="HOQ272" s="837"/>
      <c r="HOR272" s="837"/>
      <c r="HOS272" s="854"/>
      <c r="HOT272" s="854"/>
      <c r="HOU272" s="854"/>
      <c r="HOV272" s="854"/>
      <c r="HOW272" s="854"/>
      <c r="HOX272" s="837"/>
      <c r="HOY272" s="837"/>
      <c r="HOZ272" s="854"/>
      <c r="HPA272" s="854"/>
      <c r="HPB272" s="837"/>
      <c r="HPC272" s="837"/>
      <c r="HPD272" s="854"/>
      <c r="HPE272" s="854"/>
      <c r="HPF272" s="837"/>
      <c r="HPG272" s="837"/>
      <c r="HPH272" s="837"/>
      <c r="HPI272" s="837"/>
      <c r="HPJ272" s="837"/>
      <c r="HPK272" s="837"/>
      <c r="HPL272" s="837"/>
      <c r="HPM272" s="854"/>
      <c r="HPN272" s="854"/>
      <c r="HPO272" s="837"/>
      <c r="HPP272" s="837"/>
      <c r="HPQ272" s="854"/>
      <c r="HPR272" s="854"/>
      <c r="HPS272" s="837"/>
      <c r="HPT272" s="837"/>
      <c r="HPU272" s="837"/>
      <c r="HPV272" s="837"/>
      <c r="HPW272" s="837"/>
      <c r="HPX272" s="853"/>
      <c r="HPY272" s="855"/>
      <c r="HPZ272" s="837"/>
      <c r="HQA272" s="837"/>
      <c r="HQB272" s="837"/>
      <c r="HQC272" s="837"/>
      <c r="HQD272" s="837"/>
      <c r="HQE272" s="837"/>
      <c r="HQF272" s="837"/>
      <c r="HQG272" s="856"/>
      <c r="HQH272" s="856"/>
      <c r="HQI272" s="856"/>
      <c r="HQJ272" s="856"/>
      <c r="HQK272" s="856"/>
      <c r="HQL272" s="856"/>
      <c r="HQM272" s="856"/>
      <c r="HQN272" s="856"/>
      <c r="HQO272" s="856"/>
      <c r="HQP272" s="856"/>
      <c r="HQQ272" s="856"/>
      <c r="HQR272" s="856"/>
      <c r="HQS272" s="856"/>
      <c r="HQT272" s="856"/>
      <c r="HQU272" s="856"/>
      <c r="HQV272" s="856"/>
      <c r="HQW272" s="856"/>
      <c r="HQX272" s="856"/>
      <c r="HQY272" s="856"/>
      <c r="HQZ272" s="856"/>
      <c r="HRA272" s="856"/>
      <c r="HRB272" s="856"/>
      <c r="HRC272" s="856"/>
      <c r="HRD272" s="856"/>
      <c r="HRE272" s="856"/>
      <c r="HRF272" s="856"/>
      <c r="HRG272" s="856"/>
      <c r="HRH272" s="856"/>
      <c r="HRI272" s="856"/>
      <c r="HRJ272" s="856"/>
      <c r="HRK272" s="856"/>
      <c r="HRL272" s="856"/>
      <c r="HRM272" s="856"/>
      <c r="HRN272" s="856"/>
      <c r="HRO272" s="856"/>
      <c r="HRP272" s="856"/>
      <c r="HRQ272" s="856"/>
      <c r="HRR272" s="856"/>
      <c r="HRS272" s="856"/>
      <c r="HRT272" s="856"/>
      <c r="HRU272" s="856"/>
      <c r="HRV272" s="856"/>
      <c r="HRW272" s="856"/>
      <c r="HRX272" s="856"/>
      <c r="HRY272" s="837"/>
      <c r="HRZ272" s="837"/>
      <c r="HSA272" s="837"/>
      <c r="HSB272" s="837"/>
      <c r="HSC272" s="837"/>
      <c r="HSD272" s="837"/>
      <c r="HSE272" s="837"/>
      <c r="HSF272" s="837"/>
      <c r="HSG272" s="837"/>
      <c r="HSH272" s="837"/>
      <c r="HSI272" s="837"/>
      <c r="HSJ272" s="837"/>
      <c r="HSK272" s="837"/>
      <c r="HSL272" s="837"/>
      <c r="HSM272" s="837"/>
      <c r="HSN272" s="837"/>
      <c r="HSO272" s="837"/>
      <c r="HSP272" s="837"/>
      <c r="HSQ272" s="837"/>
      <c r="HSR272" s="837"/>
      <c r="HSS272" s="837"/>
      <c r="HST272" s="837"/>
      <c r="HSU272" s="837"/>
      <c r="HSV272" s="837"/>
      <c r="HSW272" s="854"/>
      <c r="HSX272" s="854"/>
      <c r="HSY272" s="854"/>
      <c r="HSZ272" s="854"/>
      <c r="HTA272" s="854"/>
      <c r="HTB272" s="837"/>
      <c r="HTC272" s="837"/>
      <c r="HTD272" s="854"/>
      <c r="HTE272" s="854"/>
      <c r="HTF272" s="837"/>
      <c r="HTG272" s="837"/>
      <c r="HTH272" s="854"/>
      <c r="HTI272" s="854"/>
      <c r="HTJ272" s="837"/>
      <c r="HTK272" s="837"/>
      <c r="HTL272" s="837"/>
      <c r="HTM272" s="837"/>
      <c r="HTN272" s="837"/>
      <c r="HTO272" s="837"/>
      <c r="HTP272" s="837"/>
      <c r="HTQ272" s="854"/>
      <c r="HTR272" s="854"/>
      <c r="HTS272" s="837"/>
      <c r="HTT272" s="837"/>
      <c r="HTU272" s="854"/>
      <c r="HTV272" s="854"/>
      <c r="HTW272" s="837"/>
      <c r="HTX272" s="837"/>
      <c r="HTY272" s="837"/>
      <c r="HTZ272" s="837"/>
      <c r="HUA272" s="837"/>
      <c r="HUB272" s="853"/>
      <c r="HUC272" s="855"/>
      <c r="HUD272" s="837"/>
      <c r="HUE272" s="837"/>
      <c r="HUF272" s="837"/>
      <c r="HUG272" s="837"/>
      <c r="HUH272" s="837"/>
      <c r="HUI272" s="837"/>
      <c r="HUJ272" s="837"/>
      <c r="HUK272" s="856"/>
      <c r="HUL272" s="856"/>
      <c r="HUM272" s="856"/>
      <c r="HUN272" s="856"/>
      <c r="HUO272" s="856"/>
      <c r="HUP272" s="856"/>
      <c r="HUQ272" s="856"/>
      <c r="HUR272" s="856"/>
      <c r="HUS272" s="856"/>
      <c r="HUT272" s="856"/>
      <c r="HUU272" s="856"/>
      <c r="HUV272" s="856"/>
      <c r="HUW272" s="856"/>
      <c r="HUX272" s="856"/>
      <c r="HUY272" s="856"/>
      <c r="HUZ272" s="856"/>
      <c r="HVA272" s="856"/>
      <c r="HVB272" s="856"/>
      <c r="HVC272" s="856"/>
      <c r="HVD272" s="856"/>
      <c r="HVE272" s="856"/>
      <c r="HVF272" s="856"/>
      <c r="HVG272" s="856"/>
      <c r="HVH272" s="856"/>
      <c r="HVI272" s="856"/>
      <c r="HVJ272" s="856"/>
      <c r="HVK272" s="856"/>
      <c r="HVL272" s="856"/>
      <c r="HVM272" s="856"/>
      <c r="HVN272" s="856"/>
      <c r="HVO272" s="856"/>
      <c r="HVP272" s="856"/>
      <c r="HVQ272" s="856"/>
      <c r="HVR272" s="856"/>
      <c r="HVS272" s="856"/>
      <c r="HVT272" s="856"/>
      <c r="HVU272" s="856"/>
      <c r="HVV272" s="856"/>
      <c r="HVW272" s="856"/>
      <c r="HVX272" s="856"/>
      <c r="HVY272" s="856"/>
      <c r="HVZ272" s="856"/>
      <c r="HWA272" s="856"/>
      <c r="HWB272" s="856"/>
      <c r="HWC272" s="837"/>
      <c r="HWD272" s="837"/>
      <c r="HWE272" s="837"/>
      <c r="HWF272" s="837"/>
      <c r="HWG272" s="837"/>
      <c r="HWH272" s="837"/>
      <c r="HWI272" s="837"/>
      <c r="HWJ272" s="837"/>
      <c r="HWK272" s="837"/>
      <c r="HWL272" s="837"/>
      <c r="HWM272" s="837"/>
      <c r="HWN272" s="837"/>
      <c r="HWO272" s="837"/>
      <c r="HWP272" s="837"/>
      <c r="HWQ272" s="837"/>
      <c r="HWR272" s="837"/>
      <c r="HWS272" s="837"/>
      <c r="HWT272" s="837"/>
      <c r="HWU272" s="837"/>
      <c r="HWV272" s="837"/>
      <c r="HWW272" s="837"/>
      <c r="HWX272" s="837"/>
      <c r="HWY272" s="837"/>
      <c r="HWZ272" s="837"/>
      <c r="HXA272" s="854"/>
      <c r="HXB272" s="854"/>
      <c r="HXC272" s="854"/>
      <c r="HXD272" s="854"/>
      <c r="HXE272" s="854"/>
      <c r="HXF272" s="837"/>
      <c r="HXG272" s="837"/>
      <c r="HXH272" s="854"/>
      <c r="HXI272" s="854"/>
      <c r="HXJ272" s="837"/>
      <c r="HXK272" s="837"/>
      <c r="HXL272" s="854"/>
      <c r="HXM272" s="854"/>
      <c r="HXN272" s="837"/>
      <c r="HXO272" s="837"/>
      <c r="HXP272" s="837"/>
      <c r="HXQ272" s="837"/>
      <c r="HXR272" s="837"/>
      <c r="HXS272" s="837"/>
      <c r="HXT272" s="837"/>
      <c r="HXU272" s="854"/>
      <c r="HXV272" s="854"/>
      <c r="HXW272" s="837"/>
      <c r="HXX272" s="837"/>
      <c r="HXY272" s="854"/>
      <c r="HXZ272" s="854"/>
      <c r="HYA272" s="837"/>
      <c r="HYB272" s="837"/>
      <c r="HYC272" s="837"/>
      <c r="HYD272" s="837"/>
      <c r="HYE272" s="837"/>
      <c r="HYF272" s="853"/>
      <c r="HYG272" s="855"/>
      <c r="HYH272" s="837"/>
      <c r="HYI272" s="837"/>
      <c r="HYJ272" s="837"/>
      <c r="HYK272" s="837"/>
      <c r="HYL272" s="837"/>
      <c r="HYM272" s="837"/>
      <c r="HYN272" s="837"/>
      <c r="HYO272" s="856"/>
      <c r="HYP272" s="856"/>
      <c r="HYQ272" s="856"/>
      <c r="HYR272" s="856"/>
      <c r="HYS272" s="856"/>
      <c r="HYT272" s="856"/>
      <c r="HYU272" s="856"/>
      <c r="HYV272" s="856"/>
      <c r="HYW272" s="856"/>
      <c r="HYX272" s="856"/>
      <c r="HYY272" s="856"/>
      <c r="HYZ272" s="856"/>
      <c r="HZA272" s="856"/>
      <c r="HZB272" s="856"/>
      <c r="HZC272" s="856"/>
      <c r="HZD272" s="856"/>
      <c r="HZE272" s="856"/>
      <c r="HZF272" s="856"/>
      <c r="HZG272" s="856"/>
      <c r="HZH272" s="856"/>
      <c r="HZI272" s="856"/>
      <c r="HZJ272" s="856"/>
      <c r="HZK272" s="856"/>
      <c r="HZL272" s="856"/>
      <c r="HZM272" s="856"/>
      <c r="HZN272" s="856"/>
      <c r="HZO272" s="856"/>
      <c r="HZP272" s="856"/>
      <c r="HZQ272" s="856"/>
      <c r="HZR272" s="856"/>
      <c r="HZS272" s="856"/>
      <c r="HZT272" s="856"/>
      <c r="HZU272" s="856"/>
      <c r="HZV272" s="856"/>
      <c r="HZW272" s="856"/>
      <c r="HZX272" s="856"/>
      <c r="HZY272" s="856"/>
      <c r="HZZ272" s="856"/>
      <c r="IAA272" s="856"/>
      <c r="IAB272" s="856"/>
      <c r="IAC272" s="856"/>
      <c r="IAD272" s="856"/>
      <c r="IAE272" s="856"/>
      <c r="IAF272" s="856"/>
      <c r="IAG272" s="837"/>
      <c r="IAH272" s="837"/>
      <c r="IAI272" s="837"/>
      <c r="IAJ272" s="837"/>
      <c r="IAK272" s="837"/>
      <c r="IAL272" s="837"/>
      <c r="IAM272" s="837"/>
      <c r="IAN272" s="837"/>
      <c r="IAO272" s="837"/>
      <c r="IAP272" s="837"/>
      <c r="IAQ272" s="837"/>
      <c r="IAR272" s="837"/>
      <c r="IAS272" s="837"/>
      <c r="IAT272" s="837"/>
      <c r="IAU272" s="837"/>
      <c r="IAV272" s="837"/>
      <c r="IAW272" s="837"/>
      <c r="IAX272" s="837"/>
      <c r="IAY272" s="837"/>
      <c r="IAZ272" s="837"/>
      <c r="IBA272" s="837"/>
      <c r="IBB272" s="837"/>
      <c r="IBC272" s="837"/>
      <c r="IBD272" s="837"/>
      <c r="IBE272" s="854"/>
      <c r="IBF272" s="854"/>
      <c r="IBG272" s="854"/>
      <c r="IBH272" s="854"/>
      <c r="IBI272" s="854"/>
      <c r="IBJ272" s="837"/>
      <c r="IBK272" s="837"/>
      <c r="IBL272" s="854"/>
      <c r="IBM272" s="854"/>
      <c r="IBN272" s="837"/>
      <c r="IBO272" s="837"/>
      <c r="IBP272" s="854"/>
      <c r="IBQ272" s="854"/>
      <c r="IBR272" s="837"/>
      <c r="IBS272" s="837"/>
      <c r="IBT272" s="837"/>
      <c r="IBU272" s="837"/>
      <c r="IBV272" s="837"/>
      <c r="IBW272" s="837"/>
      <c r="IBX272" s="837"/>
      <c r="IBY272" s="854"/>
      <c r="IBZ272" s="854"/>
      <c r="ICA272" s="837"/>
      <c r="ICB272" s="837"/>
      <c r="ICC272" s="854"/>
      <c r="ICD272" s="854"/>
      <c r="ICE272" s="837"/>
      <c r="ICF272" s="837"/>
      <c r="ICG272" s="837"/>
      <c r="ICH272" s="837"/>
      <c r="ICI272" s="837"/>
      <c r="ICJ272" s="853"/>
      <c r="ICK272" s="855"/>
      <c r="ICL272" s="837"/>
      <c r="ICM272" s="837"/>
      <c r="ICN272" s="837"/>
      <c r="ICO272" s="837"/>
      <c r="ICP272" s="837"/>
      <c r="ICQ272" s="837"/>
      <c r="ICR272" s="837"/>
      <c r="ICS272" s="856"/>
      <c r="ICT272" s="856"/>
      <c r="ICU272" s="856"/>
      <c r="ICV272" s="856"/>
      <c r="ICW272" s="856"/>
      <c r="ICX272" s="856"/>
      <c r="ICY272" s="856"/>
      <c r="ICZ272" s="856"/>
      <c r="IDA272" s="856"/>
      <c r="IDB272" s="856"/>
      <c r="IDC272" s="856"/>
      <c r="IDD272" s="856"/>
      <c r="IDE272" s="856"/>
      <c r="IDF272" s="856"/>
      <c r="IDG272" s="856"/>
      <c r="IDH272" s="856"/>
      <c r="IDI272" s="856"/>
      <c r="IDJ272" s="856"/>
      <c r="IDK272" s="856"/>
      <c r="IDL272" s="856"/>
      <c r="IDM272" s="856"/>
      <c r="IDN272" s="856"/>
      <c r="IDO272" s="856"/>
      <c r="IDP272" s="856"/>
      <c r="IDQ272" s="856"/>
      <c r="IDR272" s="856"/>
      <c r="IDS272" s="856"/>
      <c r="IDT272" s="856"/>
      <c r="IDU272" s="856"/>
      <c r="IDV272" s="856"/>
      <c r="IDW272" s="856"/>
      <c r="IDX272" s="856"/>
      <c r="IDY272" s="856"/>
      <c r="IDZ272" s="856"/>
      <c r="IEA272" s="856"/>
      <c r="IEB272" s="856"/>
      <c r="IEC272" s="856"/>
      <c r="IED272" s="856"/>
      <c r="IEE272" s="856"/>
      <c r="IEF272" s="856"/>
      <c r="IEG272" s="856"/>
      <c r="IEH272" s="856"/>
      <c r="IEI272" s="856"/>
      <c r="IEJ272" s="856"/>
      <c r="IEK272" s="837"/>
      <c r="IEL272" s="837"/>
      <c r="IEM272" s="837"/>
      <c r="IEN272" s="837"/>
      <c r="IEO272" s="837"/>
      <c r="IEP272" s="837"/>
      <c r="IEQ272" s="837"/>
      <c r="IER272" s="837"/>
      <c r="IES272" s="837"/>
      <c r="IET272" s="837"/>
      <c r="IEU272" s="837"/>
      <c r="IEV272" s="837"/>
      <c r="IEW272" s="837"/>
      <c r="IEX272" s="837"/>
      <c r="IEY272" s="837"/>
      <c r="IEZ272" s="837"/>
      <c r="IFA272" s="837"/>
      <c r="IFB272" s="837"/>
      <c r="IFC272" s="837"/>
      <c r="IFD272" s="837"/>
      <c r="IFE272" s="837"/>
      <c r="IFF272" s="837"/>
      <c r="IFG272" s="837"/>
      <c r="IFH272" s="837"/>
      <c r="IFI272" s="854"/>
      <c r="IFJ272" s="854"/>
      <c r="IFK272" s="854"/>
      <c r="IFL272" s="854"/>
      <c r="IFM272" s="854"/>
      <c r="IFN272" s="837"/>
      <c r="IFO272" s="837"/>
      <c r="IFP272" s="854"/>
      <c r="IFQ272" s="854"/>
      <c r="IFR272" s="837"/>
      <c r="IFS272" s="837"/>
      <c r="IFT272" s="854"/>
      <c r="IFU272" s="854"/>
      <c r="IFV272" s="837"/>
      <c r="IFW272" s="837"/>
      <c r="IFX272" s="837"/>
      <c r="IFY272" s="837"/>
      <c r="IFZ272" s="837"/>
      <c r="IGA272" s="837"/>
      <c r="IGB272" s="837"/>
      <c r="IGC272" s="854"/>
      <c r="IGD272" s="854"/>
      <c r="IGE272" s="837"/>
      <c r="IGF272" s="837"/>
      <c r="IGG272" s="854"/>
      <c r="IGH272" s="854"/>
      <c r="IGI272" s="837"/>
      <c r="IGJ272" s="837"/>
      <c r="IGK272" s="837"/>
      <c r="IGL272" s="837"/>
      <c r="IGM272" s="837"/>
      <c r="IGN272" s="853"/>
      <c r="IGO272" s="855"/>
      <c r="IGP272" s="837"/>
      <c r="IGQ272" s="837"/>
      <c r="IGR272" s="837"/>
      <c r="IGS272" s="837"/>
      <c r="IGT272" s="837"/>
      <c r="IGU272" s="837"/>
      <c r="IGV272" s="837"/>
      <c r="IGW272" s="856"/>
      <c r="IGX272" s="856"/>
      <c r="IGY272" s="856"/>
      <c r="IGZ272" s="856"/>
      <c r="IHA272" s="856"/>
      <c r="IHB272" s="856"/>
      <c r="IHC272" s="856"/>
      <c r="IHD272" s="856"/>
      <c r="IHE272" s="856"/>
      <c r="IHF272" s="856"/>
      <c r="IHG272" s="856"/>
      <c r="IHH272" s="856"/>
      <c r="IHI272" s="856"/>
      <c r="IHJ272" s="856"/>
      <c r="IHK272" s="856"/>
      <c r="IHL272" s="856"/>
      <c r="IHM272" s="856"/>
      <c r="IHN272" s="856"/>
      <c r="IHO272" s="856"/>
      <c r="IHP272" s="856"/>
      <c r="IHQ272" s="856"/>
      <c r="IHR272" s="856"/>
      <c r="IHS272" s="856"/>
      <c r="IHT272" s="856"/>
      <c r="IHU272" s="856"/>
      <c r="IHV272" s="856"/>
      <c r="IHW272" s="856"/>
      <c r="IHX272" s="856"/>
      <c r="IHY272" s="856"/>
      <c r="IHZ272" s="856"/>
      <c r="IIA272" s="856"/>
      <c r="IIB272" s="856"/>
      <c r="IIC272" s="856"/>
      <c r="IID272" s="856"/>
      <c r="IIE272" s="856"/>
      <c r="IIF272" s="856"/>
      <c r="IIG272" s="856"/>
      <c r="IIH272" s="856"/>
      <c r="III272" s="856"/>
      <c r="IIJ272" s="856"/>
      <c r="IIK272" s="856"/>
      <c r="IIL272" s="856"/>
      <c r="IIM272" s="856"/>
      <c r="IIN272" s="856"/>
      <c r="IIO272" s="837"/>
      <c r="IIP272" s="837"/>
      <c r="IIQ272" s="837"/>
      <c r="IIR272" s="837"/>
      <c r="IIS272" s="837"/>
      <c r="IIT272" s="837"/>
      <c r="IIU272" s="837"/>
      <c r="IIV272" s="837"/>
      <c r="IIW272" s="837"/>
      <c r="IIX272" s="837"/>
      <c r="IIY272" s="837"/>
      <c r="IIZ272" s="837"/>
      <c r="IJA272" s="837"/>
      <c r="IJB272" s="837"/>
      <c r="IJC272" s="837"/>
      <c r="IJD272" s="837"/>
      <c r="IJE272" s="837"/>
      <c r="IJF272" s="837"/>
      <c r="IJG272" s="837"/>
      <c r="IJH272" s="837"/>
      <c r="IJI272" s="837"/>
      <c r="IJJ272" s="837"/>
      <c r="IJK272" s="837"/>
      <c r="IJL272" s="837"/>
      <c r="IJM272" s="854"/>
      <c r="IJN272" s="854"/>
      <c r="IJO272" s="854"/>
      <c r="IJP272" s="854"/>
      <c r="IJQ272" s="854"/>
      <c r="IJR272" s="837"/>
      <c r="IJS272" s="837"/>
      <c r="IJT272" s="854"/>
      <c r="IJU272" s="854"/>
      <c r="IJV272" s="837"/>
      <c r="IJW272" s="837"/>
      <c r="IJX272" s="854"/>
      <c r="IJY272" s="854"/>
      <c r="IJZ272" s="837"/>
      <c r="IKA272" s="837"/>
      <c r="IKB272" s="837"/>
      <c r="IKC272" s="837"/>
      <c r="IKD272" s="837"/>
      <c r="IKE272" s="837"/>
      <c r="IKF272" s="837"/>
      <c r="IKG272" s="854"/>
      <c r="IKH272" s="854"/>
      <c r="IKI272" s="837"/>
      <c r="IKJ272" s="837"/>
      <c r="IKK272" s="854"/>
      <c r="IKL272" s="854"/>
      <c r="IKM272" s="837"/>
      <c r="IKN272" s="837"/>
      <c r="IKO272" s="837"/>
      <c r="IKP272" s="837"/>
      <c r="IKQ272" s="837"/>
      <c r="IKR272" s="853"/>
      <c r="IKS272" s="855"/>
      <c r="IKT272" s="837"/>
      <c r="IKU272" s="837"/>
      <c r="IKV272" s="837"/>
      <c r="IKW272" s="837"/>
      <c r="IKX272" s="837"/>
      <c r="IKY272" s="837"/>
      <c r="IKZ272" s="837"/>
      <c r="ILA272" s="856"/>
      <c r="ILB272" s="856"/>
      <c r="ILC272" s="856"/>
      <c r="ILD272" s="856"/>
      <c r="ILE272" s="856"/>
      <c r="ILF272" s="856"/>
      <c r="ILG272" s="856"/>
      <c r="ILH272" s="856"/>
      <c r="ILI272" s="856"/>
      <c r="ILJ272" s="856"/>
      <c r="ILK272" s="856"/>
      <c r="ILL272" s="856"/>
      <c r="ILM272" s="856"/>
      <c r="ILN272" s="856"/>
      <c r="ILO272" s="856"/>
      <c r="ILP272" s="856"/>
      <c r="ILQ272" s="856"/>
      <c r="ILR272" s="856"/>
      <c r="ILS272" s="856"/>
      <c r="ILT272" s="856"/>
      <c r="ILU272" s="856"/>
      <c r="ILV272" s="856"/>
      <c r="ILW272" s="856"/>
      <c r="ILX272" s="856"/>
      <c r="ILY272" s="856"/>
      <c r="ILZ272" s="856"/>
      <c r="IMA272" s="856"/>
      <c r="IMB272" s="856"/>
      <c r="IMC272" s="856"/>
      <c r="IMD272" s="856"/>
      <c r="IME272" s="856"/>
      <c r="IMF272" s="856"/>
      <c r="IMG272" s="856"/>
      <c r="IMH272" s="856"/>
      <c r="IMI272" s="856"/>
      <c r="IMJ272" s="856"/>
      <c r="IMK272" s="856"/>
      <c r="IML272" s="856"/>
      <c r="IMM272" s="856"/>
      <c r="IMN272" s="856"/>
      <c r="IMO272" s="856"/>
      <c r="IMP272" s="856"/>
      <c r="IMQ272" s="856"/>
      <c r="IMR272" s="856"/>
      <c r="IMS272" s="837"/>
      <c r="IMT272" s="837"/>
      <c r="IMU272" s="837"/>
      <c r="IMV272" s="837"/>
      <c r="IMW272" s="837"/>
      <c r="IMX272" s="837"/>
      <c r="IMY272" s="837"/>
      <c r="IMZ272" s="837"/>
      <c r="INA272" s="837"/>
      <c r="INB272" s="837"/>
      <c r="INC272" s="837"/>
      <c r="IND272" s="837"/>
      <c r="INE272" s="837"/>
      <c r="INF272" s="837"/>
      <c r="ING272" s="837"/>
      <c r="INH272" s="837"/>
      <c r="INI272" s="837"/>
      <c r="INJ272" s="837"/>
      <c r="INK272" s="837"/>
      <c r="INL272" s="837"/>
      <c r="INM272" s="837"/>
      <c r="INN272" s="837"/>
      <c r="INO272" s="837"/>
      <c r="INP272" s="837"/>
      <c r="INQ272" s="854"/>
      <c r="INR272" s="854"/>
      <c r="INS272" s="854"/>
      <c r="INT272" s="854"/>
      <c r="INU272" s="854"/>
      <c r="INV272" s="837"/>
      <c r="INW272" s="837"/>
      <c r="INX272" s="854"/>
      <c r="INY272" s="854"/>
      <c r="INZ272" s="837"/>
      <c r="IOA272" s="837"/>
      <c r="IOB272" s="854"/>
      <c r="IOC272" s="854"/>
      <c r="IOD272" s="837"/>
      <c r="IOE272" s="837"/>
      <c r="IOF272" s="837"/>
      <c r="IOG272" s="837"/>
      <c r="IOH272" s="837"/>
      <c r="IOI272" s="837"/>
      <c r="IOJ272" s="837"/>
      <c r="IOK272" s="854"/>
      <c r="IOL272" s="854"/>
      <c r="IOM272" s="837"/>
      <c r="ION272" s="837"/>
      <c r="IOO272" s="854"/>
      <c r="IOP272" s="854"/>
      <c r="IOQ272" s="837"/>
      <c r="IOR272" s="837"/>
      <c r="IOS272" s="837"/>
      <c r="IOT272" s="837"/>
      <c r="IOU272" s="837"/>
      <c r="IOV272" s="853"/>
      <c r="IOW272" s="855"/>
      <c r="IOX272" s="837"/>
      <c r="IOY272" s="837"/>
      <c r="IOZ272" s="837"/>
      <c r="IPA272" s="837"/>
      <c r="IPB272" s="837"/>
      <c r="IPC272" s="837"/>
      <c r="IPD272" s="837"/>
      <c r="IPE272" s="856"/>
      <c r="IPF272" s="856"/>
      <c r="IPG272" s="856"/>
      <c r="IPH272" s="856"/>
      <c r="IPI272" s="856"/>
      <c r="IPJ272" s="856"/>
      <c r="IPK272" s="856"/>
      <c r="IPL272" s="856"/>
      <c r="IPM272" s="856"/>
      <c r="IPN272" s="856"/>
      <c r="IPO272" s="856"/>
      <c r="IPP272" s="856"/>
      <c r="IPQ272" s="856"/>
      <c r="IPR272" s="856"/>
      <c r="IPS272" s="856"/>
      <c r="IPT272" s="856"/>
      <c r="IPU272" s="856"/>
      <c r="IPV272" s="856"/>
      <c r="IPW272" s="856"/>
      <c r="IPX272" s="856"/>
      <c r="IPY272" s="856"/>
      <c r="IPZ272" s="856"/>
      <c r="IQA272" s="856"/>
      <c r="IQB272" s="856"/>
      <c r="IQC272" s="856"/>
      <c r="IQD272" s="856"/>
      <c r="IQE272" s="856"/>
      <c r="IQF272" s="856"/>
      <c r="IQG272" s="856"/>
      <c r="IQH272" s="856"/>
      <c r="IQI272" s="856"/>
      <c r="IQJ272" s="856"/>
      <c r="IQK272" s="856"/>
      <c r="IQL272" s="856"/>
      <c r="IQM272" s="856"/>
      <c r="IQN272" s="856"/>
      <c r="IQO272" s="856"/>
      <c r="IQP272" s="856"/>
      <c r="IQQ272" s="856"/>
      <c r="IQR272" s="856"/>
      <c r="IQS272" s="856"/>
      <c r="IQT272" s="856"/>
      <c r="IQU272" s="856"/>
      <c r="IQV272" s="856"/>
      <c r="IQW272" s="837"/>
      <c r="IQX272" s="837"/>
      <c r="IQY272" s="837"/>
      <c r="IQZ272" s="837"/>
      <c r="IRA272" s="837"/>
      <c r="IRB272" s="837"/>
      <c r="IRC272" s="837"/>
      <c r="IRD272" s="837"/>
      <c r="IRE272" s="837"/>
      <c r="IRF272" s="837"/>
      <c r="IRG272" s="837"/>
      <c r="IRH272" s="837"/>
      <c r="IRI272" s="837"/>
      <c r="IRJ272" s="837"/>
      <c r="IRK272" s="837"/>
      <c r="IRL272" s="837"/>
      <c r="IRM272" s="837"/>
      <c r="IRN272" s="837"/>
      <c r="IRO272" s="837"/>
      <c r="IRP272" s="837"/>
      <c r="IRQ272" s="837"/>
      <c r="IRR272" s="837"/>
      <c r="IRS272" s="837"/>
      <c r="IRT272" s="837"/>
      <c r="IRU272" s="854"/>
      <c r="IRV272" s="854"/>
      <c r="IRW272" s="854"/>
      <c r="IRX272" s="854"/>
      <c r="IRY272" s="854"/>
      <c r="IRZ272" s="837"/>
      <c r="ISA272" s="837"/>
      <c r="ISB272" s="854"/>
      <c r="ISC272" s="854"/>
      <c r="ISD272" s="837"/>
      <c r="ISE272" s="837"/>
      <c r="ISF272" s="854"/>
      <c r="ISG272" s="854"/>
      <c r="ISH272" s="837"/>
      <c r="ISI272" s="837"/>
      <c r="ISJ272" s="837"/>
      <c r="ISK272" s="837"/>
      <c r="ISL272" s="837"/>
      <c r="ISM272" s="837"/>
      <c r="ISN272" s="837"/>
      <c r="ISO272" s="854"/>
      <c r="ISP272" s="854"/>
      <c r="ISQ272" s="837"/>
      <c r="ISR272" s="837"/>
      <c r="ISS272" s="854"/>
      <c r="IST272" s="854"/>
      <c r="ISU272" s="837"/>
      <c r="ISV272" s="837"/>
      <c r="ISW272" s="837"/>
      <c r="ISX272" s="837"/>
      <c r="ISY272" s="837"/>
      <c r="ISZ272" s="853"/>
      <c r="ITA272" s="855"/>
      <c r="ITB272" s="837"/>
      <c r="ITC272" s="837"/>
      <c r="ITD272" s="837"/>
      <c r="ITE272" s="837"/>
      <c r="ITF272" s="837"/>
      <c r="ITG272" s="837"/>
      <c r="ITH272" s="837"/>
      <c r="ITI272" s="856"/>
      <c r="ITJ272" s="856"/>
      <c r="ITK272" s="856"/>
      <c r="ITL272" s="856"/>
      <c r="ITM272" s="856"/>
      <c r="ITN272" s="856"/>
      <c r="ITO272" s="856"/>
      <c r="ITP272" s="856"/>
      <c r="ITQ272" s="856"/>
      <c r="ITR272" s="856"/>
      <c r="ITS272" s="856"/>
      <c r="ITT272" s="856"/>
      <c r="ITU272" s="856"/>
      <c r="ITV272" s="856"/>
      <c r="ITW272" s="856"/>
      <c r="ITX272" s="856"/>
      <c r="ITY272" s="856"/>
      <c r="ITZ272" s="856"/>
      <c r="IUA272" s="856"/>
      <c r="IUB272" s="856"/>
      <c r="IUC272" s="856"/>
      <c r="IUD272" s="856"/>
      <c r="IUE272" s="856"/>
      <c r="IUF272" s="856"/>
      <c r="IUG272" s="856"/>
      <c r="IUH272" s="856"/>
      <c r="IUI272" s="856"/>
      <c r="IUJ272" s="856"/>
      <c r="IUK272" s="856"/>
      <c r="IUL272" s="856"/>
      <c r="IUM272" s="856"/>
      <c r="IUN272" s="856"/>
      <c r="IUO272" s="856"/>
      <c r="IUP272" s="856"/>
      <c r="IUQ272" s="856"/>
      <c r="IUR272" s="856"/>
      <c r="IUS272" s="856"/>
      <c r="IUT272" s="856"/>
      <c r="IUU272" s="856"/>
      <c r="IUV272" s="856"/>
      <c r="IUW272" s="856"/>
      <c r="IUX272" s="856"/>
      <c r="IUY272" s="856"/>
      <c r="IUZ272" s="856"/>
      <c r="IVA272" s="837"/>
      <c r="IVB272" s="837"/>
      <c r="IVC272" s="837"/>
      <c r="IVD272" s="837"/>
      <c r="IVE272" s="837"/>
      <c r="IVF272" s="837"/>
      <c r="IVG272" s="837"/>
      <c r="IVH272" s="837"/>
      <c r="IVI272" s="837"/>
      <c r="IVJ272" s="837"/>
      <c r="IVK272" s="837"/>
      <c r="IVL272" s="837"/>
      <c r="IVM272" s="837"/>
      <c r="IVN272" s="837"/>
      <c r="IVO272" s="837"/>
      <c r="IVP272" s="837"/>
      <c r="IVQ272" s="837"/>
      <c r="IVR272" s="837"/>
      <c r="IVS272" s="837"/>
      <c r="IVT272" s="837"/>
      <c r="IVU272" s="837"/>
      <c r="IVV272" s="837"/>
      <c r="IVW272" s="837"/>
      <c r="IVX272" s="837"/>
      <c r="IVY272" s="854"/>
      <c r="IVZ272" s="854"/>
      <c r="IWA272" s="854"/>
      <c r="IWB272" s="854"/>
      <c r="IWC272" s="854"/>
      <c r="IWD272" s="837"/>
      <c r="IWE272" s="837"/>
      <c r="IWF272" s="854"/>
      <c r="IWG272" s="854"/>
      <c r="IWH272" s="837"/>
      <c r="IWI272" s="837"/>
      <c r="IWJ272" s="854"/>
      <c r="IWK272" s="854"/>
      <c r="IWL272" s="837"/>
      <c r="IWM272" s="837"/>
      <c r="IWN272" s="837"/>
      <c r="IWO272" s="837"/>
      <c r="IWP272" s="837"/>
      <c r="IWQ272" s="837"/>
      <c r="IWR272" s="837"/>
      <c r="IWS272" s="854"/>
      <c r="IWT272" s="854"/>
      <c r="IWU272" s="837"/>
      <c r="IWV272" s="837"/>
      <c r="IWW272" s="854"/>
      <c r="IWX272" s="854"/>
      <c r="IWY272" s="837"/>
      <c r="IWZ272" s="837"/>
      <c r="IXA272" s="837"/>
      <c r="IXB272" s="837"/>
      <c r="IXC272" s="837"/>
      <c r="IXD272" s="853"/>
      <c r="IXE272" s="855"/>
      <c r="IXF272" s="837"/>
      <c r="IXG272" s="837"/>
      <c r="IXH272" s="837"/>
      <c r="IXI272" s="837"/>
      <c r="IXJ272" s="837"/>
      <c r="IXK272" s="837"/>
      <c r="IXL272" s="837"/>
      <c r="IXM272" s="856"/>
      <c r="IXN272" s="856"/>
      <c r="IXO272" s="856"/>
      <c r="IXP272" s="856"/>
      <c r="IXQ272" s="856"/>
      <c r="IXR272" s="856"/>
      <c r="IXS272" s="856"/>
      <c r="IXT272" s="856"/>
      <c r="IXU272" s="856"/>
      <c r="IXV272" s="856"/>
      <c r="IXW272" s="856"/>
      <c r="IXX272" s="856"/>
      <c r="IXY272" s="856"/>
      <c r="IXZ272" s="856"/>
      <c r="IYA272" s="856"/>
      <c r="IYB272" s="856"/>
      <c r="IYC272" s="856"/>
      <c r="IYD272" s="856"/>
      <c r="IYE272" s="856"/>
      <c r="IYF272" s="856"/>
      <c r="IYG272" s="856"/>
      <c r="IYH272" s="856"/>
      <c r="IYI272" s="856"/>
      <c r="IYJ272" s="856"/>
      <c r="IYK272" s="856"/>
      <c r="IYL272" s="856"/>
      <c r="IYM272" s="856"/>
      <c r="IYN272" s="856"/>
      <c r="IYO272" s="856"/>
      <c r="IYP272" s="856"/>
      <c r="IYQ272" s="856"/>
      <c r="IYR272" s="856"/>
      <c r="IYS272" s="856"/>
      <c r="IYT272" s="856"/>
      <c r="IYU272" s="856"/>
      <c r="IYV272" s="856"/>
      <c r="IYW272" s="856"/>
      <c r="IYX272" s="856"/>
      <c r="IYY272" s="856"/>
      <c r="IYZ272" s="856"/>
      <c r="IZA272" s="856"/>
      <c r="IZB272" s="856"/>
      <c r="IZC272" s="856"/>
      <c r="IZD272" s="856"/>
      <c r="IZE272" s="837"/>
      <c r="IZF272" s="837"/>
      <c r="IZG272" s="837"/>
      <c r="IZH272" s="837"/>
      <c r="IZI272" s="837"/>
      <c r="IZJ272" s="837"/>
      <c r="IZK272" s="837"/>
      <c r="IZL272" s="837"/>
      <c r="IZM272" s="837"/>
      <c r="IZN272" s="837"/>
      <c r="IZO272" s="837"/>
      <c r="IZP272" s="837"/>
      <c r="IZQ272" s="837"/>
      <c r="IZR272" s="837"/>
      <c r="IZS272" s="837"/>
      <c r="IZT272" s="837"/>
      <c r="IZU272" s="837"/>
      <c r="IZV272" s="837"/>
      <c r="IZW272" s="837"/>
      <c r="IZX272" s="837"/>
      <c r="IZY272" s="837"/>
      <c r="IZZ272" s="837"/>
      <c r="JAA272" s="837"/>
      <c r="JAB272" s="837"/>
      <c r="JAC272" s="854"/>
      <c r="JAD272" s="854"/>
      <c r="JAE272" s="854"/>
      <c r="JAF272" s="854"/>
      <c r="JAG272" s="854"/>
      <c r="JAH272" s="837"/>
      <c r="JAI272" s="837"/>
      <c r="JAJ272" s="854"/>
      <c r="JAK272" s="854"/>
      <c r="JAL272" s="837"/>
      <c r="JAM272" s="837"/>
      <c r="JAN272" s="854"/>
      <c r="JAO272" s="854"/>
      <c r="JAP272" s="837"/>
      <c r="JAQ272" s="837"/>
      <c r="JAR272" s="837"/>
      <c r="JAS272" s="837"/>
      <c r="JAT272" s="837"/>
      <c r="JAU272" s="837"/>
      <c r="JAV272" s="837"/>
      <c r="JAW272" s="854"/>
      <c r="JAX272" s="854"/>
      <c r="JAY272" s="837"/>
      <c r="JAZ272" s="837"/>
      <c r="JBA272" s="854"/>
      <c r="JBB272" s="854"/>
      <c r="JBC272" s="837"/>
      <c r="JBD272" s="837"/>
      <c r="JBE272" s="837"/>
      <c r="JBF272" s="837"/>
      <c r="JBG272" s="837"/>
      <c r="JBH272" s="853"/>
      <c r="JBI272" s="855"/>
      <c r="JBJ272" s="837"/>
      <c r="JBK272" s="837"/>
      <c r="JBL272" s="837"/>
      <c r="JBM272" s="837"/>
      <c r="JBN272" s="837"/>
      <c r="JBO272" s="837"/>
      <c r="JBP272" s="837"/>
      <c r="JBQ272" s="856"/>
      <c r="JBR272" s="856"/>
      <c r="JBS272" s="856"/>
      <c r="JBT272" s="856"/>
      <c r="JBU272" s="856"/>
      <c r="JBV272" s="856"/>
      <c r="JBW272" s="856"/>
      <c r="JBX272" s="856"/>
      <c r="JBY272" s="856"/>
      <c r="JBZ272" s="856"/>
      <c r="JCA272" s="856"/>
      <c r="JCB272" s="856"/>
      <c r="JCC272" s="856"/>
      <c r="JCD272" s="856"/>
      <c r="JCE272" s="856"/>
      <c r="JCF272" s="856"/>
      <c r="JCG272" s="856"/>
      <c r="JCH272" s="856"/>
      <c r="JCI272" s="856"/>
      <c r="JCJ272" s="856"/>
      <c r="JCK272" s="856"/>
      <c r="JCL272" s="856"/>
      <c r="JCM272" s="856"/>
      <c r="JCN272" s="856"/>
      <c r="JCO272" s="856"/>
      <c r="JCP272" s="856"/>
      <c r="JCQ272" s="856"/>
      <c r="JCR272" s="856"/>
      <c r="JCS272" s="856"/>
      <c r="JCT272" s="856"/>
      <c r="JCU272" s="856"/>
      <c r="JCV272" s="856"/>
      <c r="JCW272" s="856"/>
      <c r="JCX272" s="856"/>
      <c r="JCY272" s="856"/>
      <c r="JCZ272" s="856"/>
      <c r="JDA272" s="856"/>
      <c r="JDB272" s="856"/>
      <c r="JDC272" s="856"/>
      <c r="JDD272" s="856"/>
      <c r="JDE272" s="856"/>
      <c r="JDF272" s="856"/>
      <c r="JDG272" s="856"/>
      <c r="JDH272" s="856"/>
      <c r="JDI272" s="837"/>
      <c r="JDJ272" s="837"/>
      <c r="JDK272" s="837"/>
      <c r="JDL272" s="837"/>
      <c r="JDM272" s="837"/>
      <c r="JDN272" s="837"/>
      <c r="JDO272" s="837"/>
      <c r="JDP272" s="837"/>
      <c r="JDQ272" s="837"/>
      <c r="JDR272" s="837"/>
      <c r="JDS272" s="837"/>
      <c r="JDT272" s="837"/>
      <c r="JDU272" s="837"/>
      <c r="JDV272" s="837"/>
      <c r="JDW272" s="837"/>
      <c r="JDX272" s="837"/>
      <c r="JDY272" s="837"/>
      <c r="JDZ272" s="837"/>
      <c r="JEA272" s="837"/>
      <c r="JEB272" s="837"/>
      <c r="JEC272" s="837"/>
      <c r="JED272" s="837"/>
      <c r="JEE272" s="837"/>
      <c r="JEF272" s="837"/>
      <c r="JEG272" s="854"/>
      <c r="JEH272" s="854"/>
      <c r="JEI272" s="854"/>
      <c r="JEJ272" s="854"/>
      <c r="JEK272" s="854"/>
      <c r="JEL272" s="837"/>
      <c r="JEM272" s="837"/>
      <c r="JEN272" s="854"/>
      <c r="JEO272" s="854"/>
      <c r="JEP272" s="837"/>
      <c r="JEQ272" s="837"/>
      <c r="JER272" s="854"/>
      <c r="JES272" s="854"/>
      <c r="JET272" s="837"/>
      <c r="JEU272" s="837"/>
      <c r="JEV272" s="837"/>
      <c r="JEW272" s="837"/>
      <c r="JEX272" s="837"/>
      <c r="JEY272" s="837"/>
      <c r="JEZ272" s="837"/>
      <c r="JFA272" s="854"/>
      <c r="JFB272" s="854"/>
      <c r="JFC272" s="837"/>
      <c r="JFD272" s="837"/>
      <c r="JFE272" s="854"/>
      <c r="JFF272" s="854"/>
      <c r="JFG272" s="837"/>
      <c r="JFH272" s="837"/>
      <c r="JFI272" s="837"/>
      <c r="JFJ272" s="837"/>
      <c r="JFK272" s="837"/>
      <c r="JFL272" s="853"/>
      <c r="JFM272" s="855"/>
      <c r="JFN272" s="837"/>
      <c r="JFO272" s="837"/>
      <c r="JFP272" s="837"/>
      <c r="JFQ272" s="837"/>
      <c r="JFR272" s="837"/>
      <c r="JFS272" s="837"/>
      <c r="JFT272" s="837"/>
      <c r="JFU272" s="856"/>
      <c r="JFV272" s="856"/>
      <c r="JFW272" s="856"/>
      <c r="JFX272" s="856"/>
      <c r="JFY272" s="856"/>
      <c r="JFZ272" s="856"/>
      <c r="JGA272" s="856"/>
      <c r="JGB272" s="856"/>
      <c r="JGC272" s="856"/>
      <c r="JGD272" s="856"/>
      <c r="JGE272" s="856"/>
      <c r="JGF272" s="856"/>
      <c r="JGG272" s="856"/>
      <c r="JGH272" s="856"/>
      <c r="JGI272" s="856"/>
      <c r="JGJ272" s="856"/>
      <c r="JGK272" s="856"/>
      <c r="JGL272" s="856"/>
      <c r="JGM272" s="856"/>
      <c r="JGN272" s="856"/>
      <c r="JGO272" s="856"/>
      <c r="JGP272" s="856"/>
      <c r="JGQ272" s="856"/>
      <c r="JGR272" s="856"/>
      <c r="JGS272" s="856"/>
      <c r="JGT272" s="856"/>
      <c r="JGU272" s="856"/>
      <c r="JGV272" s="856"/>
      <c r="JGW272" s="856"/>
      <c r="JGX272" s="856"/>
      <c r="JGY272" s="856"/>
      <c r="JGZ272" s="856"/>
      <c r="JHA272" s="856"/>
      <c r="JHB272" s="856"/>
      <c r="JHC272" s="856"/>
      <c r="JHD272" s="856"/>
      <c r="JHE272" s="856"/>
      <c r="JHF272" s="856"/>
      <c r="JHG272" s="856"/>
      <c r="JHH272" s="856"/>
      <c r="JHI272" s="856"/>
      <c r="JHJ272" s="856"/>
      <c r="JHK272" s="856"/>
      <c r="JHL272" s="856"/>
      <c r="JHM272" s="837"/>
      <c r="JHN272" s="837"/>
      <c r="JHO272" s="837"/>
      <c r="JHP272" s="837"/>
      <c r="JHQ272" s="837"/>
      <c r="JHR272" s="837"/>
      <c r="JHS272" s="837"/>
      <c r="JHT272" s="837"/>
      <c r="JHU272" s="837"/>
      <c r="JHV272" s="837"/>
      <c r="JHW272" s="837"/>
      <c r="JHX272" s="837"/>
      <c r="JHY272" s="837"/>
      <c r="JHZ272" s="837"/>
      <c r="JIA272" s="837"/>
      <c r="JIB272" s="837"/>
      <c r="JIC272" s="837"/>
      <c r="JID272" s="837"/>
      <c r="JIE272" s="837"/>
      <c r="JIF272" s="837"/>
      <c r="JIG272" s="837"/>
      <c r="JIH272" s="837"/>
      <c r="JII272" s="837"/>
      <c r="JIJ272" s="837"/>
      <c r="JIK272" s="854"/>
      <c r="JIL272" s="854"/>
      <c r="JIM272" s="854"/>
      <c r="JIN272" s="854"/>
      <c r="JIO272" s="854"/>
      <c r="JIP272" s="837"/>
      <c r="JIQ272" s="837"/>
      <c r="JIR272" s="854"/>
      <c r="JIS272" s="854"/>
      <c r="JIT272" s="837"/>
      <c r="JIU272" s="837"/>
      <c r="JIV272" s="854"/>
      <c r="JIW272" s="854"/>
      <c r="JIX272" s="837"/>
      <c r="JIY272" s="837"/>
      <c r="JIZ272" s="837"/>
      <c r="JJA272" s="837"/>
      <c r="JJB272" s="837"/>
      <c r="JJC272" s="837"/>
      <c r="JJD272" s="837"/>
      <c r="JJE272" s="854"/>
      <c r="JJF272" s="854"/>
      <c r="JJG272" s="837"/>
      <c r="JJH272" s="837"/>
      <c r="JJI272" s="854"/>
      <c r="JJJ272" s="854"/>
      <c r="JJK272" s="837"/>
      <c r="JJL272" s="837"/>
      <c r="JJM272" s="837"/>
      <c r="JJN272" s="837"/>
      <c r="JJO272" s="837"/>
      <c r="JJP272" s="853"/>
      <c r="JJQ272" s="855"/>
      <c r="JJR272" s="837"/>
      <c r="JJS272" s="837"/>
      <c r="JJT272" s="837"/>
      <c r="JJU272" s="837"/>
      <c r="JJV272" s="837"/>
      <c r="JJW272" s="837"/>
      <c r="JJX272" s="837"/>
      <c r="JJY272" s="856"/>
      <c r="JJZ272" s="856"/>
      <c r="JKA272" s="856"/>
      <c r="JKB272" s="856"/>
      <c r="JKC272" s="856"/>
      <c r="JKD272" s="856"/>
      <c r="JKE272" s="856"/>
      <c r="JKF272" s="856"/>
      <c r="JKG272" s="856"/>
      <c r="JKH272" s="856"/>
      <c r="JKI272" s="856"/>
      <c r="JKJ272" s="856"/>
      <c r="JKK272" s="856"/>
      <c r="JKL272" s="856"/>
      <c r="JKM272" s="856"/>
      <c r="JKN272" s="856"/>
      <c r="JKO272" s="856"/>
      <c r="JKP272" s="856"/>
      <c r="JKQ272" s="856"/>
      <c r="JKR272" s="856"/>
      <c r="JKS272" s="856"/>
      <c r="JKT272" s="856"/>
      <c r="JKU272" s="856"/>
      <c r="JKV272" s="856"/>
      <c r="JKW272" s="856"/>
      <c r="JKX272" s="856"/>
      <c r="JKY272" s="856"/>
      <c r="JKZ272" s="856"/>
      <c r="JLA272" s="856"/>
      <c r="JLB272" s="856"/>
      <c r="JLC272" s="856"/>
      <c r="JLD272" s="856"/>
      <c r="JLE272" s="856"/>
      <c r="JLF272" s="856"/>
      <c r="JLG272" s="856"/>
      <c r="JLH272" s="856"/>
      <c r="JLI272" s="856"/>
      <c r="JLJ272" s="856"/>
      <c r="JLK272" s="856"/>
      <c r="JLL272" s="856"/>
      <c r="JLM272" s="856"/>
      <c r="JLN272" s="856"/>
      <c r="JLO272" s="856"/>
      <c r="JLP272" s="856"/>
      <c r="JLQ272" s="837"/>
      <c r="JLR272" s="837"/>
      <c r="JLS272" s="837"/>
      <c r="JLT272" s="837"/>
      <c r="JLU272" s="837"/>
      <c r="JLV272" s="837"/>
      <c r="JLW272" s="837"/>
      <c r="JLX272" s="837"/>
      <c r="JLY272" s="837"/>
      <c r="JLZ272" s="837"/>
      <c r="JMA272" s="837"/>
      <c r="JMB272" s="837"/>
      <c r="JMC272" s="837"/>
      <c r="JMD272" s="837"/>
      <c r="JME272" s="837"/>
      <c r="JMF272" s="837"/>
      <c r="JMG272" s="837"/>
      <c r="JMH272" s="837"/>
      <c r="JMI272" s="837"/>
      <c r="JMJ272" s="837"/>
      <c r="JMK272" s="837"/>
      <c r="JML272" s="837"/>
      <c r="JMM272" s="837"/>
      <c r="JMN272" s="837"/>
      <c r="JMO272" s="854"/>
      <c r="JMP272" s="854"/>
      <c r="JMQ272" s="854"/>
      <c r="JMR272" s="854"/>
      <c r="JMS272" s="854"/>
      <c r="JMT272" s="837"/>
      <c r="JMU272" s="837"/>
      <c r="JMV272" s="854"/>
      <c r="JMW272" s="854"/>
      <c r="JMX272" s="837"/>
      <c r="JMY272" s="837"/>
      <c r="JMZ272" s="854"/>
      <c r="JNA272" s="854"/>
      <c r="JNB272" s="837"/>
      <c r="JNC272" s="837"/>
      <c r="JND272" s="837"/>
      <c r="JNE272" s="837"/>
      <c r="JNF272" s="837"/>
      <c r="JNG272" s="837"/>
      <c r="JNH272" s="837"/>
      <c r="JNI272" s="854"/>
      <c r="JNJ272" s="854"/>
      <c r="JNK272" s="837"/>
      <c r="JNL272" s="837"/>
      <c r="JNM272" s="854"/>
      <c r="JNN272" s="854"/>
      <c r="JNO272" s="837"/>
      <c r="JNP272" s="837"/>
      <c r="JNQ272" s="837"/>
      <c r="JNR272" s="837"/>
      <c r="JNS272" s="837"/>
      <c r="JNT272" s="853"/>
      <c r="JNU272" s="855"/>
      <c r="JNV272" s="837"/>
      <c r="JNW272" s="837"/>
      <c r="JNX272" s="837"/>
      <c r="JNY272" s="837"/>
      <c r="JNZ272" s="837"/>
      <c r="JOA272" s="837"/>
      <c r="JOB272" s="837"/>
      <c r="JOC272" s="856"/>
      <c r="JOD272" s="856"/>
      <c r="JOE272" s="856"/>
      <c r="JOF272" s="856"/>
      <c r="JOG272" s="856"/>
      <c r="JOH272" s="856"/>
      <c r="JOI272" s="856"/>
      <c r="JOJ272" s="856"/>
      <c r="JOK272" s="856"/>
      <c r="JOL272" s="856"/>
      <c r="JOM272" s="856"/>
      <c r="JON272" s="856"/>
      <c r="JOO272" s="856"/>
      <c r="JOP272" s="856"/>
      <c r="JOQ272" s="856"/>
      <c r="JOR272" s="856"/>
      <c r="JOS272" s="856"/>
      <c r="JOT272" s="856"/>
      <c r="JOU272" s="856"/>
      <c r="JOV272" s="856"/>
      <c r="JOW272" s="856"/>
      <c r="JOX272" s="856"/>
      <c r="JOY272" s="856"/>
      <c r="JOZ272" s="856"/>
      <c r="JPA272" s="856"/>
      <c r="JPB272" s="856"/>
      <c r="JPC272" s="856"/>
      <c r="JPD272" s="856"/>
      <c r="JPE272" s="856"/>
      <c r="JPF272" s="856"/>
      <c r="JPG272" s="856"/>
      <c r="JPH272" s="856"/>
      <c r="JPI272" s="856"/>
      <c r="JPJ272" s="856"/>
      <c r="JPK272" s="856"/>
      <c r="JPL272" s="856"/>
      <c r="JPM272" s="856"/>
      <c r="JPN272" s="856"/>
      <c r="JPO272" s="856"/>
      <c r="JPP272" s="856"/>
      <c r="JPQ272" s="856"/>
      <c r="JPR272" s="856"/>
      <c r="JPS272" s="856"/>
      <c r="JPT272" s="856"/>
      <c r="JPU272" s="837"/>
      <c r="JPV272" s="837"/>
      <c r="JPW272" s="837"/>
      <c r="JPX272" s="837"/>
      <c r="JPY272" s="837"/>
      <c r="JPZ272" s="837"/>
      <c r="JQA272" s="837"/>
      <c r="JQB272" s="837"/>
      <c r="JQC272" s="837"/>
      <c r="JQD272" s="837"/>
      <c r="JQE272" s="837"/>
      <c r="JQF272" s="837"/>
      <c r="JQG272" s="837"/>
      <c r="JQH272" s="837"/>
      <c r="JQI272" s="837"/>
      <c r="JQJ272" s="837"/>
      <c r="JQK272" s="837"/>
      <c r="JQL272" s="837"/>
      <c r="JQM272" s="837"/>
      <c r="JQN272" s="837"/>
      <c r="JQO272" s="837"/>
      <c r="JQP272" s="837"/>
      <c r="JQQ272" s="837"/>
      <c r="JQR272" s="837"/>
      <c r="JQS272" s="854"/>
      <c r="JQT272" s="854"/>
      <c r="JQU272" s="854"/>
      <c r="JQV272" s="854"/>
      <c r="JQW272" s="854"/>
      <c r="JQX272" s="837"/>
      <c r="JQY272" s="837"/>
      <c r="JQZ272" s="854"/>
      <c r="JRA272" s="854"/>
      <c r="JRB272" s="837"/>
      <c r="JRC272" s="837"/>
      <c r="JRD272" s="854"/>
      <c r="JRE272" s="854"/>
      <c r="JRF272" s="837"/>
      <c r="JRG272" s="837"/>
      <c r="JRH272" s="837"/>
      <c r="JRI272" s="837"/>
      <c r="JRJ272" s="837"/>
      <c r="JRK272" s="837"/>
      <c r="JRL272" s="837"/>
      <c r="JRM272" s="854"/>
      <c r="JRN272" s="854"/>
      <c r="JRO272" s="837"/>
      <c r="JRP272" s="837"/>
      <c r="JRQ272" s="854"/>
      <c r="JRR272" s="854"/>
      <c r="JRS272" s="837"/>
      <c r="JRT272" s="837"/>
      <c r="JRU272" s="837"/>
      <c r="JRV272" s="837"/>
      <c r="JRW272" s="837"/>
      <c r="JRX272" s="853"/>
      <c r="JRY272" s="855"/>
      <c r="JRZ272" s="837"/>
      <c r="JSA272" s="837"/>
      <c r="JSB272" s="837"/>
      <c r="JSC272" s="837"/>
      <c r="JSD272" s="837"/>
      <c r="JSE272" s="837"/>
      <c r="JSF272" s="837"/>
      <c r="JSG272" s="856"/>
      <c r="JSH272" s="856"/>
      <c r="JSI272" s="856"/>
      <c r="JSJ272" s="856"/>
      <c r="JSK272" s="856"/>
      <c r="JSL272" s="856"/>
      <c r="JSM272" s="856"/>
      <c r="JSN272" s="856"/>
      <c r="JSO272" s="856"/>
      <c r="JSP272" s="856"/>
      <c r="JSQ272" s="856"/>
      <c r="JSR272" s="856"/>
      <c r="JSS272" s="856"/>
      <c r="JST272" s="856"/>
      <c r="JSU272" s="856"/>
      <c r="JSV272" s="856"/>
      <c r="JSW272" s="856"/>
      <c r="JSX272" s="856"/>
      <c r="JSY272" s="856"/>
      <c r="JSZ272" s="856"/>
      <c r="JTA272" s="856"/>
      <c r="JTB272" s="856"/>
      <c r="JTC272" s="856"/>
      <c r="JTD272" s="856"/>
      <c r="JTE272" s="856"/>
      <c r="JTF272" s="856"/>
      <c r="JTG272" s="856"/>
      <c r="JTH272" s="856"/>
      <c r="JTI272" s="856"/>
      <c r="JTJ272" s="856"/>
      <c r="JTK272" s="856"/>
      <c r="JTL272" s="856"/>
      <c r="JTM272" s="856"/>
      <c r="JTN272" s="856"/>
      <c r="JTO272" s="856"/>
      <c r="JTP272" s="856"/>
      <c r="JTQ272" s="856"/>
      <c r="JTR272" s="856"/>
      <c r="JTS272" s="856"/>
      <c r="JTT272" s="856"/>
      <c r="JTU272" s="856"/>
      <c r="JTV272" s="856"/>
      <c r="JTW272" s="856"/>
      <c r="JTX272" s="856"/>
      <c r="JTY272" s="837"/>
      <c r="JTZ272" s="837"/>
      <c r="JUA272" s="837"/>
      <c r="JUB272" s="837"/>
      <c r="JUC272" s="837"/>
      <c r="JUD272" s="837"/>
      <c r="JUE272" s="837"/>
      <c r="JUF272" s="837"/>
      <c r="JUG272" s="837"/>
      <c r="JUH272" s="837"/>
      <c r="JUI272" s="837"/>
      <c r="JUJ272" s="837"/>
      <c r="JUK272" s="837"/>
      <c r="JUL272" s="837"/>
      <c r="JUM272" s="837"/>
      <c r="JUN272" s="837"/>
      <c r="JUO272" s="837"/>
      <c r="JUP272" s="837"/>
      <c r="JUQ272" s="837"/>
      <c r="JUR272" s="837"/>
      <c r="JUS272" s="837"/>
      <c r="JUT272" s="837"/>
      <c r="JUU272" s="837"/>
      <c r="JUV272" s="837"/>
      <c r="JUW272" s="854"/>
      <c r="JUX272" s="854"/>
      <c r="JUY272" s="854"/>
      <c r="JUZ272" s="854"/>
      <c r="JVA272" s="854"/>
      <c r="JVB272" s="837"/>
      <c r="JVC272" s="837"/>
      <c r="JVD272" s="854"/>
      <c r="JVE272" s="854"/>
      <c r="JVF272" s="837"/>
      <c r="JVG272" s="837"/>
      <c r="JVH272" s="854"/>
      <c r="JVI272" s="854"/>
      <c r="JVJ272" s="837"/>
      <c r="JVK272" s="837"/>
      <c r="JVL272" s="837"/>
      <c r="JVM272" s="837"/>
      <c r="JVN272" s="837"/>
      <c r="JVO272" s="837"/>
      <c r="JVP272" s="837"/>
      <c r="JVQ272" s="854"/>
      <c r="JVR272" s="854"/>
      <c r="JVS272" s="837"/>
      <c r="JVT272" s="837"/>
      <c r="JVU272" s="854"/>
      <c r="JVV272" s="854"/>
      <c r="JVW272" s="837"/>
      <c r="JVX272" s="837"/>
      <c r="JVY272" s="837"/>
      <c r="JVZ272" s="837"/>
      <c r="JWA272" s="837"/>
      <c r="JWB272" s="853"/>
      <c r="JWC272" s="855"/>
      <c r="JWD272" s="837"/>
      <c r="JWE272" s="837"/>
      <c r="JWF272" s="837"/>
      <c r="JWG272" s="837"/>
      <c r="JWH272" s="837"/>
      <c r="JWI272" s="837"/>
      <c r="JWJ272" s="837"/>
      <c r="JWK272" s="856"/>
      <c r="JWL272" s="856"/>
      <c r="JWM272" s="856"/>
      <c r="JWN272" s="856"/>
      <c r="JWO272" s="856"/>
      <c r="JWP272" s="856"/>
      <c r="JWQ272" s="856"/>
      <c r="JWR272" s="856"/>
      <c r="JWS272" s="856"/>
      <c r="JWT272" s="856"/>
      <c r="JWU272" s="856"/>
      <c r="JWV272" s="856"/>
      <c r="JWW272" s="856"/>
      <c r="JWX272" s="856"/>
      <c r="JWY272" s="856"/>
      <c r="JWZ272" s="856"/>
      <c r="JXA272" s="856"/>
      <c r="JXB272" s="856"/>
      <c r="JXC272" s="856"/>
      <c r="JXD272" s="856"/>
      <c r="JXE272" s="856"/>
      <c r="JXF272" s="856"/>
      <c r="JXG272" s="856"/>
      <c r="JXH272" s="856"/>
      <c r="JXI272" s="856"/>
      <c r="JXJ272" s="856"/>
      <c r="JXK272" s="856"/>
      <c r="JXL272" s="856"/>
      <c r="JXM272" s="856"/>
      <c r="JXN272" s="856"/>
      <c r="JXO272" s="856"/>
      <c r="JXP272" s="856"/>
      <c r="JXQ272" s="856"/>
      <c r="JXR272" s="856"/>
      <c r="JXS272" s="856"/>
      <c r="JXT272" s="856"/>
      <c r="JXU272" s="856"/>
      <c r="JXV272" s="856"/>
      <c r="JXW272" s="856"/>
      <c r="JXX272" s="856"/>
      <c r="JXY272" s="856"/>
      <c r="JXZ272" s="856"/>
      <c r="JYA272" s="856"/>
      <c r="JYB272" s="856"/>
      <c r="JYC272" s="837"/>
      <c r="JYD272" s="837"/>
      <c r="JYE272" s="837"/>
      <c r="JYF272" s="837"/>
      <c r="JYG272" s="837"/>
      <c r="JYH272" s="837"/>
      <c r="JYI272" s="837"/>
      <c r="JYJ272" s="837"/>
      <c r="JYK272" s="837"/>
      <c r="JYL272" s="837"/>
      <c r="JYM272" s="837"/>
      <c r="JYN272" s="837"/>
      <c r="JYO272" s="837"/>
      <c r="JYP272" s="837"/>
      <c r="JYQ272" s="837"/>
      <c r="JYR272" s="837"/>
      <c r="JYS272" s="837"/>
      <c r="JYT272" s="837"/>
      <c r="JYU272" s="837"/>
      <c r="JYV272" s="837"/>
      <c r="JYW272" s="837"/>
      <c r="JYX272" s="837"/>
      <c r="JYY272" s="837"/>
      <c r="JYZ272" s="837"/>
      <c r="JZA272" s="854"/>
      <c r="JZB272" s="854"/>
      <c r="JZC272" s="854"/>
      <c r="JZD272" s="854"/>
      <c r="JZE272" s="854"/>
      <c r="JZF272" s="837"/>
      <c r="JZG272" s="837"/>
      <c r="JZH272" s="854"/>
      <c r="JZI272" s="854"/>
      <c r="JZJ272" s="837"/>
      <c r="JZK272" s="837"/>
      <c r="JZL272" s="854"/>
      <c r="JZM272" s="854"/>
      <c r="JZN272" s="837"/>
      <c r="JZO272" s="837"/>
      <c r="JZP272" s="837"/>
      <c r="JZQ272" s="837"/>
      <c r="JZR272" s="837"/>
      <c r="JZS272" s="837"/>
      <c r="JZT272" s="837"/>
      <c r="JZU272" s="854"/>
      <c r="JZV272" s="854"/>
      <c r="JZW272" s="837"/>
      <c r="JZX272" s="837"/>
      <c r="JZY272" s="854"/>
      <c r="JZZ272" s="854"/>
      <c r="KAA272" s="837"/>
      <c r="KAB272" s="837"/>
      <c r="KAC272" s="837"/>
      <c r="KAD272" s="837"/>
      <c r="KAE272" s="837"/>
      <c r="KAF272" s="853"/>
      <c r="KAG272" s="855"/>
      <c r="KAH272" s="837"/>
      <c r="KAI272" s="837"/>
      <c r="KAJ272" s="837"/>
      <c r="KAK272" s="837"/>
      <c r="KAL272" s="837"/>
      <c r="KAM272" s="837"/>
      <c r="KAN272" s="837"/>
      <c r="KAO272" s="856"/>
      <c r="KAP272" s="856"/>
      <c r="KAQ272" s="856"/>
      <c r="KAR272" s="856"/>
      <c r="KAS272" s="856"/>
      <c r="KAT272" s="856"/>
      <c r="KAU272" s="856"/>
      <c r="KAV272" s="856"/>
      <c r="KAW272" s="856"/>
      <c r="KAX272" s="856"/>
      <c r="KAY272" s="856"/>
      <c r="KAZ272" s="856"/>
      <c r="KBA272" s="856"/>
      <c r="KBB272" s="856"/>
      <c r="KBC272" s="856"/>
      <c r="KBD272" s="856"/>
      <c r="KBE272" s="856"/>
      <c r="KBF272" s="856"/>
      <c r="KBG272" s="856"/>
      <c r="KBH272" s="856"/>
      <c r="KBI272" s="856"/>
      <c r="KBJ272" s="856"/>
      <c r="KBK272" s="856"/>
      <c r="KBL272" s="856"/>
      <c r="KBM272" s="856"/>
      <c r="KBN272" s="856"/>
      <c r="KBO272" s="856"/>
      <c r="KBP272" s="856"/>
      <c r="KBQ272" s="856"/>
      <c r="KBR272" s="856"/>
      <c r="KBS272" s="856"/>
      <c r="KBT272" s="856"/>
      <c r="KBU272" s="856"/>
      <c r="KBV272" s="856"/>
      <c r="KBW272" s="856"/>
      <c r="KBX272" s="856"/>
      <c r="KBY272" s="856"/>
      <c r="KBZ272" s="856"/>
      <c r="KCA272" s="856"/>
      <c r="KCB272" s="856"/>
      <c r="KCC272" s="856"/>
      <c r="KCD272" s="856"/>
      <c r="KCE272" s="856"/>
      <c r="KCF272" s="856"/>
      <c r="KCG272" s="837"/>
      <c r="KCH272" s="837"/>
      <c r="KCI272" s="837"/>
      <c r="KCJ272" s="837"/>
      <c r="KCK272" s="837"/>
      <c r="KCL272" s="837"/>
      <c r="KCM272" s="837"/>
      <c r="KCN272" s="837"/>
      <c r="KCO272" s="837"/>
      <c r="KCP272" s="837"/>
      <c r="KCQ272" s="837"/>
      <c r="KCR272" s="837"/>
      <c r="KCS272" s="837"/>
      <c r="KCT272" s="837"/>
      <c r="KCU272" s="837"/>
      <c r="KCV272" s="837"/>
      <c r="KCW272" s="837"/>
      <c r="KCX272" s="837"/>
      <c r="KCY272" s="837"/>
      <c r="KCZ272" s="837"/>
      <c r="KDA272" s="837"/>
      <c r="KDB272" s="837"/>
      <c r="KDC272" s="837"/>
      <c r="KDD272" s="837"/>
      <c r="KDE272" s="854"/>
      <c r="KDF272" s="854"/>
      <c r="KDG272" s="854"/>
      <c r="KDH272" s="854"/>
      <c r="KDI272" s="854"/>
      <c r="KDJ272" s="837"/>
      <c r="KDK272" s="837"/>
      <c r="KDL272" s="854"/>
      <c r="KDM272" s="854"/>
      <c r="KDN272" s="837"/>
      <c r="KDO272" s="837"/>
      <c r="KDP272" s="854"/>
      <c r="KDQ272" s="854"/>
      <c r="KDR272" s="837"/>
      <c r="KDS272" s="837"/>
      <c r="KDT272" s="837"/>
      <c r="KDU272" s="837"/>
      <c r="KDV272" s="837"/>
      <c r="KDW272" s="837"/>
      <c r="KDX272" s="837"/>
      <c r="KDY272" s="854"/>
      <c r="KDZ272" s="854"/>
      <c r="KEA272" s="837"/>
      <c r="KEB272" s="837"/>
      <c r="KEC272" s="854"/>
      <c r="KED272" s="854"/>
      <c r="KEE272" s="837"/>
      <c r="KEF272" s="837"/>
      <c r="KEG272" s="837"/>
      <c r="KEH272" s="837"/>
      <c r="KEI272" s="837"/>
      <c r="KEJ272" s="853"/>
      <c r="KEK272" s="855"/>
      <c r="KEL272" s="837"/>
      <c r="KEM272" s="837"/>
      <c r="KEN272" s="837"/>
      <c r="KEO272" s="837"/>
      <c r="KEP272" s="837"/>
      <c r="KEQ272" s="837"/>
      <c r="KER272" s="837"/>
      <c r="KES272" s="856"/>
      <c r="KET272" s="856"/>
      <c r="KEU272" s="856"/>
      <c r="KEV272" s="856"/>
      <c r="KEW272" s="856"/>
      <c r="KEX272" s="856"/>
      <c r="KEY272" s="856"/>
      <c r="KEZ272" s="856"/>
      <c r="KFA272" s="856"/>
      <c r="KFB272" s="856"/>
      <c r="KFC272" s="856"/>
      <c r="KFD272" s="856"/>
      <c r="KFE272" s="856"/>
      <c r="KFF272" s="856"/>
      <c r="KFG272" s="856"/>
      <c r="KFH272" s="856"/>
      <c r="KFI272" s="856"/>
      <c r="KFJ272" s="856"/>
      <c r="KFK272" s="856"/>
      <c r="KFL272" s="856"/>
      <c r="KFM272" s="856"/>
      <c r="KFN272" s="856"/>
      <c r="KFO272" s="856"/>
      <c r="KFP272" s="856"/>
      <c r="KFQ272" s="856"/>
      <c r="KFR272" s="856"/>
      <c r="KFS272" s="856"/>
      <c r="KFT272" s="856"/>
      <c r="KFU272" s="856"/>
      <c r="KFV272" s="856"/>
      <c r="KFW272" s="856"/>
      <c r="KFX272" s="856"/>
      <c r="KFY272" s="856"/>
      <c r="KFZ272" s="856"/>
      <c r="KGA272" s="856"/>
      <c r="KGB272" s="856"/>
      <c r="KGC272" s="856"/>
      <c r="KGD272" s="856"/>
      <c r="KGE272" s="856"/>
      <c r="KGF272" s="856"/>
      <c r="KGG272" s="856"/>
      <c r="KGH272" s="856"/>
      <c r="KGI272" s="856"/>
      <c r="KGJ272" s="856"/>
      <c r="KGK272" s="837"/>
      <c r="KGL272" s="837"/>
      <c r="KGM272" s="837"/>
      <c r="KGN272" s="837"/>
      <c r="KGO272" s="837"/>
      <c r="KGP272" s="837"/>
      <c r="KGQ272" s="837"/>
      <c r="KGR272" s="837"/>
      <c r="KGS272" s="837"/>
      <c r="KGT272" s="837"/>
      <c r="KGU272" s="837"/>
      <c r="KGV272" s="837"/>
      <c r="KGW272" s="837"/>
      <c r="KGX272" s="837"/>
      <c r="KGY272" s="837"/>
      <c r="KGZ272" s="837"/>
      <c r="KHA272" s="837"/>
      <c r="KHB272" s="837"/>
      <c r="KHC272" s="837"/>
      <c r="KHD272" s="837"/>
      <c r="KHE272" s="837"/>
      <c r="KHF272" s="837"/>
      <c r="KHG272" s="837"/>
      <c r="KHH272" s="837"/>
      <c r="KHI272" s="854"/>
      <c r="KHJ272" s="854"/>
      <c r="KHK272" s="854"/>
      <c r="KHL272" s="854"/>
      <c r="KHM272" s="854"/>
      <c r="KHN272" s="837"/>
      <c r="KHO272" s="837"/>
      <c r="KHP272" s="854"/>
      <c r="KHQ272" s="854"/>
      <c r="KHR272" s="837"/>
      <c r="KHS272" s="837"/>
      <c r="KHT272" s="854"/>
      <c r="KHU272" s="854"/>
      <c r="KHV272" s="837"/>
      <c r="KHW272" s="837"/>
      <c r="KHX272" s="837"/>
      <c r="KHY272" s="837"/>
      <c r="KHZ272" s="837"/>
      <c r="KIA272" s="837"/>
      <c r="KIB272" s="837"/>
      <c r="KIC272" s="854"/>
      <c r="KID272" s="854"/>
      <c r="KIE272" s="837"/>
      <c r="KIF272" s="837"/>
      <c r="KIG272" s="854"/>
      <c r="KIH272" s="854"/>
      <c r="KII272" s="837"/>
      <c r="KIJ272" s="837"/>
      <c r="KIK272" s="837"/>
      <c r="KIL272" s="837"/>
      <c r="KIM272" s="837"/>
      <c r="KIN272" s="853"/>
      <c r="KIO272" s="855"/>
      <c r="KIP272" s="837"/>
      <c r="KIQ272" s="837"/>
      <c r="KIR272" s="837"/>
      <c r="KIS272" s="837"/>
      <c r="KIT272" s="837"/>
      <c r="KIU272" s="837"/>
      <c r="KIV272" s="837"/>
      <c r="KIW272" s="856"/>
      <c r="KIX272" s="856"/>
      <c r="KIY272" s="856"/>
      <c r="KIZ272" s="856"/>
      <c r="KJA272" s="856"/>
      <c r="KJB272" s="856"/>
      <c r="KJC272" s="856"/>
      <c r="KJD272" s="856"/>
      <c r="KJE272" s="856"/>
      <c r="KJF272" s="856"/>
      <c r="KJG272" s="856"/>
      <c r="KJH272" s="856"/>
      <c r="KJI272" s="856"/>
      <c r="KJJ272" s="856"/>
      <c r="KJK272" s="856"/>
      <c r="KJL272" s="856"/>
      <c r="KJM272" s="856"/>
      <c r="KJN272" s="856"/>
      <c r="KJO272" s="856"/>
      <c r="KJP272" s="856"/>
      <c r="KJQ272" s="856"/>
      <c r="KJR272" s="856"/>
      <c r="KJS272" s="856"/>
      <c r="KJT272" s="856"/>
      <c r="KJU272" s="856"/>
      <c r="KJV272" s="856"/>
      <c r="KJW272" s="856"/>
      <c r="KJX272" s="856"/>
      <c r="KJY272" s="856"/>
      <c r="KJZ272" s="856"/>
      <c r="KKA272" s="856"/>
      <c r="KKB272" s="856"/>
      <c r="KKC272" s="856"/>
      <c r="KKD272" s="856"/>
      <c r="KKE272" s="856"/>
      <c r="KKF272" s="856"/>
      <c r="KKG272" s="856"/>
      <c r="KKH272" s="856"/>
      <c r="KKI272" s="856"/>
      <c r="KKJ272" s="856"/>
      <c r="KKK272" s="856"/>
      <c r="KKL272" s="856"/>
      <c r="KKM272" s="856"/>
      <c r="KKN272" s="856"/>
      <c r="KKO272" s="837"/>
      <c r="KKP272" s="837"/>
      <c r="KKQ272" s="837"/>
      <c r="KKR272" s="837"/>
      <c r="KKS272" s="837"/>
      <c r="KKT272" s="837"/>
      <c r="KKU272" s="837"/>
      <c r="KKV272" s="837"/>
      <c r="KKW272" s="837"/>
      <c r="KKX272" s="837"/>
      <c r="KKY272" s="837"/>
      <c r="KKZ272" s="837"/>
      <c r="KLA272" s="837"/>
      <c r="KLB272" s="837"/>
      <c r="KLC272" s="837"/>
      <c r="KLD272" s="837"/>
      <c r="KLE272" s="837"/>
      <c r="KLF272" s="837"/>
      <c r="KLG272" s="837"/>
      <c r="KLH272" s="837"/>
      <c r="KLI272" s="837"/>
      <c r="KLJ272" s="837"/>
      <c r="KLK272" s="837"/>
      <c r="KLL272" s="837"/>
      <c r="KLM272" s="854"/>
      <c r="KLN272" s="854"/>
      <c r="KLO272" s="854"/>
      <c r="KLP272" s="854"/>
      <c r="KLQ272" s="854"/>
      <c r="KLR272" s="837"/>
      <c r="KLS272" s="837"/>
      <c r="KLT272" s="854"/>
      <c r="KLU272" s="854"/>
      <c r="KLV272" s="837"/>
      <c r="KLW272" s="837"/>
      <c r="KLX272" s="854"/>
      <c r="KLY272" s="854"/>
      <c r="KLZ272" s="837"/>
      <c r="KMA272" s="837"/>
      <c r="KMB272" s="837"/>
      <c r="KMC272" s="837"/>
      <c r="KMD272" s="837"/>
      <c r="KME272" s="837"/>
      <c r="KMF272" s="837"/>
      <c r="KMG272" s="854"/>
      <c r="KMH272" s="854"/>
      <c r="KMI272" s="837"/>
      <c r="KMJ272" s="837"/>
      <c r="KMK272" s="854"/>
      <c r="KML272" s="854"/>
      <c r="KMM272" s="837"/>
      <c r="KMN272" s="837"/>
      <c r="KMO272" s="837"/>
      <c r="KMP272" s="837"/>
      <c r="KMQ272" s="837"/>
      <c r="KMR272" s="853"/>
      <c r="KMS272" s="855"/>
      <c r="KMT272" s="837"/>
      <c r="KMU272" s="837"/>
      <c r="KMV272" s="837"/>
      <c r="KMW272" s="837"/>
      <c r="KMX272" s="837"/>
      <c r="KMY272" s="837"/>
      <c r="KMZ272" s="837"/>
      <c r="KNA272" s="856"/>
      <c r="KNB272" s="856"/>
      <c r="KNC272" s="856"/>
      <c r="KND272" s="856"/>
      <c r="KNE272" s="856"/>
      <c r="KNF272" s="856"/>
      <c r="KNG272" s="856"/>
      <c r="KNH272" s="856"/>
      <c r="KNI272" s="856"/>
      <c r="KNJ272" s="856"/>
      <c r="KNK272" s="856"/>
      <c r="KNL272" s="856"/>
      <c r="KNM272" s="856"/>
      <c r="KNN272" s="856"/>
      <c r="KNO272" s="856"/>
      <c r="KNP272" s="856"/>
      <c r="KNQ272" s="856"/>
      <c r="KNR272" s="856"/>
      <c r="KNS272" s="856"/>
      <c r="KNT272" s="856"/>
      <c r="KNU272" s="856"/>
      <c r="KNV272" s="856"/>
      <c r="KNW272" s="856"/>
      <c r="KNX272" s="856"/>
      <c r="KNY272" s="856"/>
      <c r="KNZ272" s="856"/>
      <c r="KOA272" s="856"/>
      <c r="KOB272" s="856"/>
      <c r="KOC272" s="856"/>
      <c r="KOD272" s="856"/>
      <c r="KOE272" s="856"/>
      <c r="KOF272" s="856"/>
      <c r="KOG272" s="856"/>
      <c r="KOH272" s="856"/>
      <c r="KOI272" s="856"/>
      <c r="KOJ272" s="856"/>
      <c r="KOK272" s="856"/>
      <c r="KOL272" s="856"/>
      <c r="KOM272" s="856"/>
      <c r="KON272" s="856"/>
      <c r="KOO272" s="856"/>
      <c r="KOP272" s="856"/>
      <c r="KOQ272" s="856"/>
      <c r="KOR272" s="856"/>
      <c r="KOS272" s="837"/>
      <c r="KOT272" s="837"/>
      <c r="KOU272" s="837"/>
      <c r="KOV272" s="837"/>
      <c r="KOW272" s="837"/>
      <c r="KOX272" s="837"/>
      <c r="KOY272" s="837"/>
      <c r="KOZ272" s="837"/>
      <c r="KPA272" s="837"/>
      <c r="KPB272" s="837"/>
      <c r="KPC272" s="837"/>
      <c r="KPD272" s="837"/>
      <c r="KPE272" s="837"/>
      <c r="KPF272" s="837"/>
      <c r="KPG272" s="837"/>
      <c r="KPH272" s="837"/>
      <c r="KPI272" s="837"/>
      <c r="KPJ272" s="837"/>
      <c r="KPK272" s="837"/>
      <c r="KPL272" s="837"/>
      <c r="KPM272" s="837"/>
      <c r="KPN272" s="837"/>
      <c r="KPO272" s="837"/>
      <c r="KPP272" s="837"/>
      <c r="KPQ272" s="854"/>
      <c r="KPR272" s="854"/>
      <c r="KPS272" s="854"/>
      <c r="KPT272" s="854"/>
      <c r="KPU272" s="854"/>
      <c r="KPV272" s="837"/>
      <c r="KPW272" s="837"/>
      <c r="KPX272" s="854"/>
      <c r="KPY272" s="854"/>
      <c r="KPZ272" s="837"/>
      <c r="KQA272" s="837"/>
      <c r="KQB272" s="854"/>
      <c r="KQC272" s="854"/>
      <c r="KQD272" s="837"/>
      <c r="KQE272" s="837"/>
      <c r="KQF272" s="837"/>
      <c r="KQG272" s="837"/>
      <c r="KQH272" s="837"/>
      <c r="KQI272" s="837"/>
      <c r="KQJ272" s="837"/>
      <c r="KQK272" s="854"/>
      <c r="KQL272" s="854"/>
      <c r="KQM272" s="837"/>
      <c r="KQN272" s="837"/>
      <c r="KQO272" s="854"/>
      <c r="KQP272" s="854"/>
      <c r="KQQ272" s="837"/>
      <c r="KQR272" s="837"/>
      <c r="KQS272" s="837"/>
      <c r="KQT272" s="837"/>
      <c r="KQU272" s="837"/>
      <c r="KQV272" s="853"/>
      <c r="KQW272" s="855"/>
      <c r="KQX272" s="837"/>
      <c r="KQY272" s="837"/>
      <c r="KQZ272" s="837"/>
      <c r="KRA272" s="837"/>
      <c r="KRB272" s="837"/>
      <c r="KRC272" s="837"/>
      <c r="KRD272" s="837"/>
      <c r="KRE272" s="856"/>
      <c r="KRF272" s="856"/>
      <c r="KRG272" s="856"/>
      <c r="KRH272" s="856"/>
      <c r="KRI272" s="856"/>
      <c r="KRJ272" s="856"/>
      <c r="KRK272" s="856"/>
      <c r="KRL272" s="856"/>
      <c r="KRM272" s="856"/>
      <c r="KRN272" s="856"/>
      <c r="KRO272" s="856"/>
      <c r="KRP272" s="856"/>
      <c r="KRQ272" s="856"/>
      <c r="KRR272" s="856"/>
      <c r="KRS272" s="856"/>
      <c r="KRT272" s="856"/>
      <c r="KRU272" s="856"/>
      <c r="KRV272" s="856"/>
      <c r="KRW272" s="856"/>
      <c r="KRX272" s="856"/>
      <c r="KRY272" s="856"/>
      <c r="KRZ272" s="856"/>
      <c r="KSA272" s="856"/>
      <c r="KSB272" s="856"/>
      <c r="KSC272" s="856"/>
      <c r="KSD272" s="856"/>
      <c r="KSE272" s="856"/>
      <c r="KSF272" s="856"/>
      <c r="KSG272" s="856"/>
      <c r="KSH272" s="856"/>
      <c r="KSI272" s="856"/>
      <c r="KSJ272" s="856"/>
      <c r="KSK272" s="856"/>
      <c r="KSL272" s="856"/>
      <c r="KSM272" s="856"/>
      <c r="KSN272" s="856"/>
      <c r="KSO272" s="856"/>
      <c r="KSP272" s="856"/>
      <c r="KSQ272" s="856"/>
      <c r="KSR272" s="856"/>
      <c r="KSS272" s="856"/>
      <c r="KST272" s="856"/>
      <c r="KSU272" s="856"/>
      <c r="KSV272" s="856"/>
      <c r="KSW272" s="837"/>
      <c r="KSX272" s="837"/>
      <c r="KSY272" s="837"/>
      <c r="KSZ272" s="837"/>
      <c r="KTA272" s="837"/>
      <c r="KTB272" s="837"/>
      <c r="KTC272" s="837"/>
      <c r="KTD272" s="837"/>
      <c r="KTE272" s="837"/>
      <c r="KTF272" s="837"/>
      <c r="KTG272" s="837"/>
      <c r="KTH272" s="837"/>
      <c r="KTI272" s="837"/>
      <c r="KTJ272" s="837"/>
      <c r="KTK272" s="837"/>
      <c r="KTL272" s="837"/>
      <c r="KTM272" s="837"/>
      <c r="KTN272" s="837"/>
      <c r="KTO272" s="837"/>
      <c r="KTP272" s="837"/>
      <c r="KTQ272" s="837"/>
      <c r="KTR272" s="837"/>
      <c r="KTS272" s="837"/>
      <c r="KTT272" s="837"/>
      <c r="KTU272" s="854"/>
      <c r="KTV272" s="854"/>
      <c r="KTW272" s="854"/>
      <c r="KTX272" s="854"/>
      <c r="KTY272" s="854"/>
      <c r="KTZ272" s="837"/>
      <c r="KUA272" s="837"/>
      <c r="KUB272" s="854"/>
      <c r="KUC272" s="854"/>
      <c r="KUD272" s="837"/>
      <c r="KUE272" s="837"/>
      <c r="KUF272" s="854"/>
      <c r="KUG272" s="854"/>
      <c r="KUH272" s="837"/>
      <c r="KUI272" s="837"/>
      <c r="KUJ272" s="837"/>
      <c r="KUK272" s="837"/>
      <c r="KUL272" s="837"/>
      <c r="KUM272" s="837"/>
      <c r="KUN272" s="837"/>
      <c r="KUO272" s="854"/>
      <c r="KUP272" s="854"/>
      <c r="KUQ272" s="837"/>
      <c r="KUR272" s="837"/>
      <c r="KUS272" s="854"/>
      <c r="KUT272" s="854"/>
      <c r="KUU272" s="837"/>
      <c r="KUV272" s="837"/>
      <c r="KUW272" s="837"/>
      <c r="KUX272" s="837"/>
      <c r="KUY272" s="837"/>
      <c r="KUZ272" s="853"/>
      <c r="KVA272" s="855"/>
      <c r="KVB272" s="837"/>
      <c r="KVC272" s="837"/>
      <c r="KVD272" s="837"/>
      <c r="KVE272" s="837"/>
      <c r="KVF272" s="837"/>
      <c r="KVG272" s="837"/>
      <c r="KVH272" s="837"/>
      <c r="KVI272" s="856"/>
      <c r="KVJ272" s="856"/>
      <c r="KVK272" s="856"/>
      <c r="KVL272" s="856"/>
      <c r="KVM272" s="856"/>
      <c r="KVN272" s="856"/>
      <c r="KVO272" s="856"/>
      <c r="KVP272" s="856"/>
      <c r="KVQ272" s="856"/>
      <c r="KVR272" s="856"/>
      <c r="KVS272" s="856"/>
      <c r="KVT272" s="856"/>
      <c r="KVU272" s="856"/>
      <c r="KVV272" s="856"/>
      <c r="KVW272" s="856"/>
      <c r="KVX272" s="856"/>
      <c r="KVY272" s="856"/>
      <c r="KVZ272" s="856"/>
      <c r="KWA272" s="856"/>
      <c r="KWB272" s="856"/>
      <c r="KWC272" s="856"/>
      <c r="KWD272" s="856"/>
      <c r="KWE272" s="856"/>
      <c r="KWF272" s="856"/>
      <c r="KWG272" s="856"/>
      <c r="KWH272" s="856"/>
      <c r="KWI272" s="856"/>
      <c r="KWJ272" s="856"/>
      <c r="KWK272" s="856"/>
      <c r="KWL272" s="856"/>
      <c r="KWM272" s="856"/>
      <c r="KWN272" s="856"/>
      <c r="KWO272" s="856"/>
      <c r="KWP272" s="856"/>
      <c r="KWQ272" s="856"/>
      <c r="KWR272" s="856"/>
      <c r="KWS272" s="856"/>
      <c r="KWT272" s="856"/>
      <c r="KWU272" s="856"/>
      <c r="KWV272" s="856"/>
      <c r="KWW272" s="856"/>
      <c r="KWX272" s="856"/>
      <c r="KWY272" s="856"/>
      <c r="KWZ272" s="856"/>
      <c r="KXA272" s="837"/>
      <c r="KXB272" s="837"/>
      <c r="KXC272" s="837"/>
      <c r="KXD272" s="837"/>
      <c r="KXE272" s="837"/>
      <c r="KXF272" s="837"/>
      <c r="KXG272" s="837"/>
      <c r="KXH272" s="837"/>
      <c r="KXI272" s="837"/>
      <c r="KXJ272" s="837"/>
      <c r="KXK272" s="837"/>
      <c r="KXL272" s="837"/>
      <c r="KXM272" s="837"/>
      <c r="KXN272" s="837"/>
      <c r="KXO272" s="837"/>
      <c r="KXP272" s="837"/>
      <c r="KXQ272" s="837"/>
      <c r="KXR272" s="837"/>
      <c r="KXS272" s="837"/>
      <c r="KXT272" s="837"/>
      <c r="KXU272" s="837"/>
      <c r="KXV272" s="837"/>
      <c r="KXW272" s="837"/>
      <c r="KXX272" s="837"/>
      <c r="KXY272" s="854"/>
      <c r="KXZ272" s="854"/>
      <c r="KYA272" s="854"/>
      <c r="KYB272" s="854"/>
      <c r="KYC272" s="854"/>
      <c r="KYD272" s="837"/>
      <c r="KYE272" s="837"/>
      <c r="KYF272" s="854"/>
      <c r="KYG272" s="854"/>
      <c r="KYH272" s="837"/>
      <c r="KYI272" s="837"/>
      <c r="KYJ272" s="854"/>
      <c r="KYK272" s="854"/>
      <c r="KYL272" s="837"/>
      <c r="KYM272" s="837"/>
      <c r="KYN272" s="837"/>
      <c r="KYO272" s="837"/>
      <c r="KYP272" s="837"/>
      <c r="KYQ272" s="837"/>
      <c r="KYR272" s="837"/>
      <c r="KYS272" s="854"/>
      <c r="KYT272" s="854"/>
      <c r="KYU272" s="837"/>
      <c r="KYV272" s="837"/>
      <c r="KYW272" s="854"/>
      <c r="KYX272" s="854"/>
      <c r="KYY272" s="837"/>
      <c r="KYZ272" s="837"/>
      <c r="KZA272" s="837"/>
      <c r="KZB272" s="837"/>
      <c r="KZC272" s="837"/>
      <c r="KZD272" s="853"/>
      <c r="KZE272" s="855"/>
      <c r="KZF272" s="837"/>
      <c r="KZG272" s="837"/>
      <c r="KZH272" s="837"/>
      <c r="KZI272" s="837"/>
      <c r="KZJ272" s="837"/>
      <c r="KZK272" s="837"/>
      <c r="KZL272" s="837"/>
      <c r="KZM272" s="856"/>
      <c r="KZN272" s="856"/>
      <c r="KZO272" s="856"/>
      <c r="KZP272" s="856"/>
      <c r="KZQ272" s="856"/>
      <c r="KZR272" s="856"/>
      <c r="KZS272" s="856"/>
      <c r="KZT272" s="856"/>
      <c r="KZU272" s="856"/>
      <c r="KZV272" s="856"/>
      <c r="KZW272" s="856"/>
      <c r="KZX272" s="856"/>
      <c r="KZY272" s="856"/>
      <c r="KZZ272" s="856"/>
      <c r="LAA272" s="856"/>
      <c r="LAB272" s="856"/>
      <c r="LAC272" s="856"/>
      <c r="LAD272" s="856"/>
      <c r="LAE272" s="856"/>
      <c r="LAF272" s="856"/>
      <c r="LAG272" s="856"/>
      <c r="LAH272" s="856"/>
      <c r="LAI272" s="856"/>
      <c r="LAJ272" s="856"/>
      <c r="LAK272" s="856"/>
      <c r="LAL272" s="856"/>
      <c r="LAM272" s="856"/>
      <c r="LAN272" s="856"/>
      <c r="LAO272" s="856"/>
      <c r="LAP272" s="856"/>
      <c r="LAQ272" s="856"/>
      <c r="LAR272" s="856"/>
      <c r="LAS272" s="856"/>
      <c r="LAT272" s="856"/>
      <c r="LAU272" s="856"/>
      <c r="LAV272" s="856"/>
      <c r="LAW272" s="856"/>
      <c r="LAX272" s="856"/>
      <c r="LAY272" s="856"/>
      <c r="LAZ272" s="856"/>
      <c r="LBA272" s="856"/>
      <c r="LBB272" s="856"/>
      <c r="LBC272" s="856"/>
      <c r="LBD272" s="856"/>
      <c r="LBE272" s="837"/>
      <c r="LBF272" s="837"/>
      <c r="LBG272" s="837"/>
      <c r="LBH272" s="837"/>
      <c r="LBI272" s="837"/>
      <c r="LBJ272" s="837"/>
      <c r="LBK272" s="837"/>
      <c r="LBL272" s="837"/>
      <c r="LBM272" s="837"/>
      <c r="LBN272" s="837"/>
      <c r="LBO272" s="837"/>
      <c r="LBP272" s="837"/>
      <c r="LBQ272" s="837"/>
      <c r="LBR272" s="837"/>
      <c r="LBS272" s="837"/>
      <c r="LBT272" s="837"/>
      <c r="LBU272" s="837"/>
      <c r="LBV272" s="837"/>
      <c r="LBW272" s="837"/>
      <c r="LBX272" s="837"/>
      <c r="LBY272" s="837"/>
      <c r="LBZ272" s="837"/>
      <c r="LCA272" s="837"/>
      <c r="LCB272" s="837"/>
      <c r="LCC272" s="854"/>
      <c r="LCD272" s="854"/>
      <c r="LCE272" s="854"/>
      <c r="LCF272" s="854"/>
      <c r="LCG272" s="854"/>
      <c r="LCH272" s="837"/>
      <c r="LCI272" s="837"/>
      <c r="LCJ272" s="854"/>
      <c r="LCK272" s="854"/>
      <c r="LCL272" s="837"/>
      <c r="LCM272" s="837"/>
      <c r="LCN272" s="854"/>
      <c r="LCO272" s="854"/>
      <c r="LCP272" s="837"/>
      <c r="LCQ272" s="837"/>
      <c r="LCR272" s="837"/>
      <c r="LCS272" s="837"/>
      <c r="LCT272" s="837"/>
      <c r="LCU272" s="837"/>
      <c r="LCV272" s="837"/>
      <c r="LCW272" s="854"/>
      <c r="LCX272" s="854"/>
      <c r="LCY272" s="837"/>
      <c r="LCZ272" s="837"/>
      <c r="LDA272" s="854"/>
      <c r="LDB272" s="854"/>
      <c r="LDC272" s="837"/>
      <c r="LDD272" s="837"/>
      <c r="LDE272" s="837"/>
      <c r="LDF272" s="837"/>
      <c r="LDG272" s="837"/>
      <c r="LDH272" s="853"/>
      <c r="LDI272" s="855"/>
      <c r="LDJ272" s="837"/>
      <c r="LDK272" s="837"/>
      <c r="LDL272" s="837"/>
      <c r="LDM272" s="837"/>
      <c r="LDN272" s="837"/>
      <c r="LDO272" s="837"/>
      <c r="LDP272" s="837"/>
      <c r="LDQ272" s="856"/>
      <c r="LDR272" s="856"/>
      <c r="LDS272" s="856"/>
      <c r="LDT272" s="856"/>
      <c r="LDU272" s="856"/>
      <c r="LDV272" s="856"/>
      <c r="LDW272" s="856"/>
      <c r="LDX272" s="856"/>
      <c r="LDY272" s="856"/>
      <c r="LDZ272" s="856"/>
      <c r="LEA272" s="856"/>
      <c r="LEB272" s="856"/>
      <c r="LEC272" s="856"/>
      <c r="LED272" s="856"/>
      <c r="LEE272" s="856"/>
      <c r="LEF272" s="856"/>
      <c r="LEG272" s="856"/>
      <c r="LEH272" s="856"/>
      <c r="LEI272" s="856"/>
      <c r="LEJ272" s="856"/>
      <c r="LEK272" s="856"/>
      <c r="LEL272" s="856"/>
      <c r="LEM272" s="856"/>
      <c r="LEN272" s="856"/>
      <c r="LEO272" s="856"/>
      <c r="LEP272" s="856"/>
      <c r="LEQ272" s="856"/>
      <c r="LER272" s="856"/>
      <c r="LES272" s="856"/>
      <c r="LET272" s="856"/>
      <c r="LEU272" s="856"/>
      <c r="LEV272" s="856"/>
      <c r="LEW272" s="856"/>
      <c r="LEX272" s="856"/>
      <c r="LEY272" s="856"/>
      <c r="LEZ272" s="856"/>
      <c r="LFA272" s="856"/>
      <c r="LFB272" s="856"/>
      <c r="LFC272" s="856"/>
      <c r="LFD272" s="856"/>
      <c r="LFE272" s="856"/>
      <c r="LFF272" s="856"/>
      <c r="LFG272" s="856"/>
      <c r="LFH272" s="856"/>
      <c r="LFI272" s="837"/>
      <c r="LFJ272" s="837"/>
      <c r="LFK272" s="837"/>
      <c r="LFL272" s="837"/>
      <c r="LFM272" s="837"/>
      <c r="LFN272" s="837"/>
      <c r="LFO272" s="837"/>
      <c r="LFP272" s="837"/>
      <c r="LFQ272" s="837"/>
      <c r="LFR272" s="837"/>
      <c r="LFS272" s="837"/>
      <c r="LFT272" s="837"/>
      <c r="LFU272" s="837"/>
      <c r="LFV272" s="837"/>
      <c r="LFW272" s="837"/>
      <c r="LFX272" s="837"/>
      <c r="LFY272" s="837"/>
      <c r="LFZ272" s="837"/>
      <c r="LGA272" s="837"/>
      <c r="LGB272" s="837"/>
      <c r="LGC272" s="837"/>
      <c r="LGD272" s="837"/>
      <c r="LGE272" s="837"/>
      <c r="LGF272" s="837"/>
      <c r="LGG272" s="854"/>
      <c r="LGH272" s="854"/>
      <c r="LGI272" s="854"/>
      <c r="LGJ272" s="854"/>
      <c r="LGK272" s="854"/>
      <c r="LGL272" s="837"/>
      <c r="LGM272" s="837"/>
      <c r="LGN272" s="854"/>
      <c r="LGO272" s="854"/>
      <c r="LGP272" s="837"/>
      <c r="LGQ272" s="837"/>
      <c r="LGR272" s="854"/>
      <c r="LGS272" s="854"/>
      <c r="LGT272" s="837"/>
      <c r="LGU272" s="837"/>
      <c r="LGV272" s="837"/>
      <c r="LGW272" s="837"/>
      <c r="LGX272" s="837"/>
      <c r="LGY272" s="837"/>
      <c r="LGZ272" s="837"/>
      <c r="LHA272" s="854"/>
      <c r="LHB272" s="854"/>
      <c r="LHC272" s="837"/>
      <c r="LHD272" s="837"/>
      <c r="LHE272" s="854"/>
      <c r="LHF272" s="854"/>
      <c r="LHG272" s="837"/>
      <c r="LHH272" s="837"/>
      <c r="LHI272" s="837"/>
      <c r="LHJ272" s="837"/>
      <c r="LHK272" s="837"/>
      <c r="LHL272" s="853"/>
      <c r="LHM272" s="855"/>
      <c r="LHN272" s="837"/>
      <c r="LHO272" s="837"/>
      <c r="LHP272" s="837"/>
      <c r="LHQ272" s="837"/>
      <c r="LHR272" s="837"/>
      <c r="LHS272" s="837"/>
      <c r="LHT272" s="837"/>
      <c r="LHU272" s="856"/>
      <c r="LHV272" s="856"/>
      <c r="LHW272" s="856"/>
      <c r="LHX272" s="856"/>
      <c r="LHY272" s="856"/>
      <c r="LHZ272" s="856"/>
      <c r="LIA272" s="856"/>
      <c r="LIB272" s="856"/>
      <c r="LIC272" s="856"/>
      <c r="LID272" s="856"/>
      <c r="LIE272" s="856"/>
      <c r="LIF272" s="856"/>
      <c r="LIG272" s="856"/>
      <c r="LIH272" s="856"/>
      <c r="LII272" s="856"/>
      <c r="LIJ272" s="856"/>
      <c r="LIK272" s="856"/>
      <c r="LIL272" s="856"/>
      <c r="LIM272" s="856"/>
      <c r="LIN272" s="856"/>
      <c r="LIO272" s="856"/>
      <c r="LIP272" s="856"/>
      <c r="LIQ272" s="856"/>
      <c r="LIR272" s="856"/>
      <c r="LIS272" s="856"/>
      <c r="LIT272" s="856"/>
      <c r="LIU272" s="856"/>
      <c r="LIV272" s="856"/>
      <c r="LIW272" s="856"/>
      <c r="LIX272" s="856"/>
      <c r="LIY272" s="856"/>
      <c r="LIZ272" s="856"/>
      <c r="LJA272" s="856"/>
      <c r="LJB272" s="856"/>
      <c r="LJC272" s="856"/>
      <c r="LJD272" s="856"/>
      <c r="LJE272" s="856"/>
      <c r="LJF272" s="856"/>
      <c r="LJG272" s="856"/>
      <c r="LJH272" s="856"/>
      <c r="LJI272" s="856"/>
      <c r="LJJ272" s="856"/>
      <c r="LJK272" s="856"/>
      <c r="LJL272" s="856"/>
      <c r="LJM272" s="837"/>
      <c r="LJN272" s="837"/>
      <c r="LJO272" s="837"/>
      <c r="LJP272" s="837"/>
      <c r="LJQ272" s="837"/>
      <c r="LJR272" s="837"/>
      <c r="LJS272" s="837"/>
      <c r="LJT272" s="837"/>
      <c r="LJU272" s="837"/>
      <c r="LJV272" s="837"/>
      <c r="LJW272" s="837"/>
      <c r="LJX272" s="837"/>
      <c r="LJY272" s="837"/>
      <c r="LJZ272" s="837"/>
      <c r="LKA272" s="837"/>
      <c r="LKB272" s="837"/>
      <c r="LKC272" s="837"/>
      <c r="LKD272" s="837"/>
      <c r="LKE272" s="837"/>
      <c r="LKF272" s="837"/>
      <c r="LKG272" s="837"/>
      <c r="LKH272" s="837"/>
      <c r="LKI272" s="837"/>
      <c r="LKJ272" s="837"/>
      <c r="LKK272" s="854"/>
      <c r="LKL272" s="854"/>
      <c r="LKM272" s="854"/>
      <c r="LKN272" s="854"/>
      <c r="LKO272" s="854"/>
      <c r="LKP272" s="837"/>
      <c r="LKQ272" s="837"/>
      <c r="LKR272" s="854"/>
      <c r="LKS272" s="854"/>
      <c r="LKT272" s="837"/>
      <c r="LKU272" s="837"/>
      <c r="LKV272" s="854"/>
      <c r="LKW272" s="854"/>
      <c r="LKX272" s="837"/>
      <c r="LKY272" s="837"/>
      <c r="LKZ272" s="837"/>
      <c r="LLA272" s="837"/>
      <c r="LLB272" s="837"/>
      <c r="LLC272" s="837"/>
      <c r="LLD272" s="837"/>
      <c r="LLE272" s="854"/>
      <c r="LLF272" s="854"/>
      <c r="LLG272" s="837"/>
      <c r="LLH272" s="837"/>
      <c r="LLI272" s="854"/>
      <c r="LLJ272" s="854"/>
      <c r="LLK272" s="837"/>
      <c r="LLL272" s="837"/>
      <c r="LLM272" s="837"/>
      <c r="LLN272" s="837"/>
      <c r="LLO272" s="837"/>
      <c r="LLP272" s="853"/>
      <c r="LLQ272" s="855"/>
      <c r="LLR272" s="837"/>
      <c r="LLS272" s="837"/>
      <c r="LLT272" s="837"/>
      <c r="LLU272" s="837"/>
      <c r="LLV272" s="837"/>
      <c r="LLW272" s="837"/>
      <c r="LLX272" s="837"/>
      <c r="LLY272" s="856"/>
      <c r="LLZ272" s="856"/>
      <c r="LMA272" s="856"/>
      <c r="LMB272" s="856"/>
      <c r="LMC272" s="856"/>
      <c r="LMD272" s="856"/>
      <c r="LME272" s="856"/>
      <c r="LMF272" s="856"/>
      <c r="LMG272" s="856"/>
      <c r="LMH272" s="856"/>
      <c r="LMI272" s="856"/>
      <c r="LMJ272" s="856"/>
      <c r="LMK272" s="856"/>
      <c r="LML272" s="856"/>
      <c r="LMM272" s="856"/>
      <c r="LMN272" s="856"/>
      <c r="LMO272" s="856"/>
      <c r="LMP272" s="856"/>
      <c r="LMQ272" s="856"/>
      <c r="LMR272" s="856"/>
      <c r="LMS272" s="856"/>
      <c r="LMT272" s="856"/>
      <c r="LMU272" s="856"/>
      <c r="LMV272" s="856"/>
      <c r="LMW272" s="856"/>
      <c r="LMX272" s="856"/>
      <c r="LMY272" s="856"/>
      <c r="LMZ272" s="856"/>
      <c r="LNA272" s="856"/>
      <c r="LNB272" s="856"/>
      <c r="LNC272" s="856"/>
      <c r="LND272" s="856"/>
      <c r="LNE272" s="856"/>
      <c r="LNF272" s="856"/>
      <c r="LNG272" s="856"/>
      <c r="LNH272" s="856"/>
      <c r="LNI272" s="856"/>
      <c r="LNJ272" s="856"/>
      <c r="LNK272" s="856"/>
      <c r="LNL272" s="856"/>
      <c r="LNM272" s="856"/>
      <c r="LNN272" s="856"/>
      <c r="LNO272" s="856"/>
      <c r="LNP272" s="856"/>
      <c r="LNQ272" s="837"/>
      <c r="LNR272" s="837"/>
      <c r="LNS272" s="837"/>
      <c r="LNT272" s="837"/>
      <c r="LNU272" s="837"/>
      <c r="LNV272" s="837"/>
      <c r="LNW272" s="837"/>
      <c r="LNX272" s="837"/>
      <c r="LNY272" s="837"/>
      <c r="LNZ272" s="837"/>
      <c r="LOA272" s="837"/>
      <c r="LOB272" s="837"/>
      <c r="LOC272" s="837"/>
      <c r="LOD272" s="837"/>
      <c r="LOE272" s="837"/>
      <c r="LOF272" s="837"/>
      <c r="LOG272" s="837"/>
      <c r="LOH272" s="837"/>
      <c r="LOI272" s="837"/>
      <c r="LOJ272" s="837"/>
      <c r="LOK272" s="837"/>
      <c r="LOL272" s="837"/>
      <c r="LOM272" s="837"/>
      <c r="LON272" s="837"/>
      <c r="LOO272" s="854"/>
      <c r="LOP272" s="854"/>
      <c r="LOQ272" s="854"/>
      <c r="LOR272" s="854"/>
      <c r="LOS272" s="854"/>
      <c r="LOT272" s="837"/>
      <c r="LOU272" s="837"/>
      <c r="LOV272" s="854"/>
      <c r="LOW272" s="854"/>
      <c r="LOX272" s="837"/>
      <c r="LOY272" s="837"/>
      <c r="LOZ272" s="854"/>
      <c r="LPA272" s="854"/>
      <c r="LPB272" s="837"/>
      <c r="LPC272" s="837"/>
      <c r="LPD272" s="837"/>
      <c r="LPE272" s="837"/>
      <c r="LPF272" s="837"/>
      <c r="LPG272" s="837"/>
      <c r="LPH272" s="837"/>
      <c r="LPI272" s="854"/>
      <c r="LPJ272" s="854"/>
      <c r="LPK272" s="837"/>
      <c r="LPL272" s="837"/>
      <c r="LPM272" s="854"/>
      <c r="LPN272" s="854"/>
      <c r="LPO272" s="837"/>
      <c r="LPP272" s="837"/>
      <c r="LPQ272" s="837"/>
      <c r="LPR272" s="837"/>
      <c r="LPS272" s="837"/>
      <c r="LPT272" s="853"/>
      <c r="LPU272" s="855"/>
      <c r="LPV272" s="837"/>
      <c r="LPW272" s="837"/>
      <c r="LPX272" s="837"/>
      <c r="LPY272" s="837"/>
      <c r="LPZ272" s="837"/>
      <c r="LQA272" s="837"/>
      <c r="LQB272" s="837"/>
      <c r="LQC272" s="856"/>
      <c r="LQD272" s="856"/>
      <c r="LQE272" s="856"/>
      <c r="LQF272" s="856"/>
      <c r="LQG272" s="856"/>
      <c r="LQH272" s="856"/>
      <c r="LQI272" s="856"/>
      <c r="LQJ272" s="856"/>
      <c r="LQK272" s="856"/>
      <c r="LQL272" s="856"/>
      <c r="LQM272" s="856"/>
      <c r="LQN272" s="856"/>
      <c r="LQO272" s="856"/>
      <c r="LQP272" s="856"/>
      <c r="LQQ272" s="856"/>
      <c r="LQR272" s="856"/>
      <c r="LQS272" s="856"/>
      <c r="LQT272" s="856"/>
      <c r="LQU272" s="856"/>
      <c r="LQV272" s="856"/>
      <c r="LQW272" s="856"/>
      <c r="LQX272" s="856"/>
      <c r="LQY272" s="856"/>
      <c r="LQZ272" s="856"/>
      <c r="LRA272" s="856"/>
      <c r="LRB272" s="856"/>
      <c r="LRC272" s="856"/>
      <c r="LRD272" s="856"/>
      <c r="LRE272" s="856"/>
      <c r="LRF272" s="856"/>
      <c r="LRG272" s="856"/>
      <c r="LRH272" s="856"/>
      <c r="LRI272" s="856"/>
      <c r="LRJ272" s="856"/>
      <c r="LRK272" s="856"/>
      <c r="LRL272" s="856"/>
      <c r="LRM272" s="856"/>
      <c r="LRN272" s="856"/>
      <c r="LRO272" s="856"/>
      <c r="LRP272" s="856"/>
      <c r="LRQ272" s="856"/>
      <c r="LRR272" s="856"/>
      <c r="LRS272" s="856"/>
      <c r="LRT272" s="856"/>
      <c r="LRU272" s="837"/>
      <c r="LRV272" s="837"/>
      <c r="LRW272" s="837"/>
      <c r="LRX272" s="837"/>
      <c r="LRY272" s="837"/>
      <c r="LRZ272" s="837"/>
      <c r="LSA272" s="837"/>
      <c r="LSB272" s="837"/>
      <c r="LSC272" s="837"/>
      <c r="LSD272" s="837"/>
      <c r="LSE272" s="837"/>
      <c r="LSF272" s="837"/>
      <c r="LSG272" s="837"/>
      <c r="LSH272" s="837"/>
      <c r="LSI272" s="837"/>
      <c r="LSJ272" s="837"/>
      <c r="LSK272" s="837"/>
      <c r="LSL272" s="837"/>
      <c r="LSM272" s="837"/>
      <c r="LSN272" s="837"/>
      <c r="LSO272" s="837"/>
      <c r="LSP272" s="837"/>
      <c r="LSQ272" s="837"/>
      <c r="LSR272" s="837"/>
      <c r="LSS272" s="854"/>
      <c r="LST272" s="854"/>
      <c r="LSU272" s="854"/>
      <c r="LSV272" s="854"/>
      <c r="LSW272" s="854"/>
      <c r="LSX272" s="837"/>
      <c r="LSY272" s="837"/>
      <c r="LSZ272" s="854"/>
      <c r="LTA272" s="854"/>
      <c r="LTB272" s="837"/>
      <c r="LTC272" s="837"/>
      <c r="LTD272" s="854"/>
      <c r="LTE272" s="854"/>
      <c r="LTF272" s="837"/>
      <c r="LTG272" s="837"/>
      <c r="LTH272" s="837"/>
      <c r="LTI272" s="837"/>
      <c r="LTJ272" s="837"/>
      <c r="LTK272" s="837"/>
      <c r="LTL272" s="837"/>
      <c r="LTM272" s="854"/>
      <c r="LTN272" s="854"/>
      <c r="LTO272" s="837"/>
      <c r="LTP272" s="837"/>
      <c r="LTQ272" s="854"/>
      <c r="LTR272" s="854"/>
      <c r="LTS272" s="837"/>
      <c r="LTT272" s="837"/>
      <c r="LTU272" s="837"/>
      <c r="LTV272" s="837"/>
      <c r="LTW272" s="837"/>
      <c r="LTX272" s="853"/>
      <c r="LTY272" s="855"/>
      <c r="LTZ272" s="837"/>
      <c r="LUA272" s="837"/>
      <c r="LUB272" s="837"/>
      <c r="LUC272" s="837"/>
      <c r="LUD272" s="837"/>
      <c r="LUE272" s="837"/>
      <c r="LUF272" s="837"/>
      <c r="LUG272" s="856"/>
      <c r="LUH272" s="856"/>
      <c r="LUI272" s="856"/>
      <c r="LUJ272" s="856"/>
      <c r="LUK272" s="856"/>
      <c r="LUL272" s="856"/>
      <c r="LUM272" s="856"/>
      <c r="LUN272" s="856"/>
      <c r="LUO272" s="856"/>
      <c r="LUP272" s="856"/>
      <c r="LUQ272" s="856"/>
      <c r="LUR272" s="856"/>
      <c r="LUS272" s="856"/>
      <c r="LUT272" s="856"/>
      <c r="LUU272" s="856"/>
      <c r="LUV272" s="856"/>
      <c r="LUW272" s="856"/>
      <c r="LUX272" s="856"/>
      <c r="LUY272" s="856"/>
      <c r="LUZ272" s="856"/>
      <c r="LVA272" s="856"/>
      <c r="LVB272" s="856"/>
      <c r="LVC272" s="856"/>
      <c r="LVD272" s="856"/>
      <c r="LVE272" s="856"/>
      <c r="LVF272" s="856"/>
      <c r="LVG272" s="856"/>
      <c r="LVH272" s="856"/>
      <c r="LVI272" s="856"/>
      <c r="LVJ272" s="856"/>
      <c r="LVK272" s="856"/>
      <c r="LVL272" s="856"/>
      <c r="LVM272" s="856"/>
      <c r="LVN272" s="856"/>
      <c r="LVO272" s="856"/>
      <c r="LVP272" s="856"/>
      <c r="LVQ272" s="856"/>
      <c r="LVR272" s="856"/>
      <c r="LVS272" s="856"/>
      <c r="LVT272" s="856"/>
      <c r="LVU272" s="856"/>
      <c r="LVV272" s="856"/>
      <c r="LVW272" s="856"/>
      <c r="LVX272" s="856"/>
      <c r="LVY272" s="837"/>
      <c r="LVZ272" s="837"/>
      <c r="LWA272" s="837"/>
      <c r="LWB272" s="837"/>
      <c r="LWC272" s="837"/>
      <c r="LWD272" s="837"/>
      <c r="LWE272" s="837"/>
      <c r="LWF272" s="837"/>
      <c r="LWG272" s="837"/>
      <c r="LWH272" s="837"/>
      <c r="LWI272" s="837"/>
      <c r="LWJ272" s="837"/>
      <c r="LWK272" s="837"/>
      <c r="LWL272" s="837"/>
      <c r="LWM272" s="837"/>
      <c r="LWN272" s="837"/>
      <c r="LWO272" s="837"/>
      <c r="LWP272" s="837"/>
      <c r="LWQ272" s="837"/>
      <c r="LWR272" s="837"/>
      <c r="LWS272" s="837"/>
      <c r="LWT272" s="837"/>
      <c r="LWU272" s="837"/>
      <c r="LWV272" s="837"/>
      <c r="LWW272" s="854"/>
      <c r="LWX272" s="854"/>
      <c r="LWY272" s="854"/>
      <c r="LWZ272" s="854"/>
      <c r="LXA272" s="854"/>
      <c r="LXB272" s="837"/>
      <c r="LXC272" s="837"/>
      <c r="LXD272" s="854"/>
      <c r="LXE272" s="854"/>
      <c r="LXF272" s="837"/>
      <c r="LXG272" s="837"/>
      <c r="LXH272" s="854"/>
      <c r="LXI272" s="854"/>
      <c r="LXJ272" s="837"/>
      <c r="LXK272" s="837"/>
      <c r="LXL272" s="837"/>
      <c r="LXM272" s="837"/>
      <c r="LXN272" s="837"/>
      <c r="LXO272" s="837"/>
      <c r="LXP272" s="837"/>
      <c r="LXQ272" s="854"/>
      <c r="LXR272" s="854"/>
      <c r="LXS272" s="837"/>
      <c r="LXT272" s="837"/>
      <c r="LXU272" s="854"/>
      <c r="LXV272" s="854"/>
      <c r="LXW272" s="837"/>
      <c r="LXX272" s="837"/>
      <c r="LXY272" s="837"/>
      <c r="LXZ272" s="837"/>
      <c r="LYA272" s="837"/>
      <c r="LYB272" s="853"/>
      <c r="LYC272" s="855"/>
      <c r="LYD272" s="837"/>
      <c r="LYE272" s="837"/>
      <c r="LYF272" s="837"/>
      <c r="LYG272" s="837"/>
      <c r="LYH272" s="837"/>
      <c r="LYI272" s="837"/>
      <c r="LYJ272" s="837"/>
      <c r="LYK272" s="856"/>
      <c r="LYL272" s="856"/>
      <c r="LYM272" s="856"/>
      <c r="LYN272" s="856"/>
      <c r="LYO272" s="856"/>
      <c r="LYP272" s="856"/>
      <c r="LYQ272" s="856"/>
      <c r="LYR272" s="856"/>
      <c r="LYS272" s="856"/>
      <c r="LYT272" s="856"/>
      <c r="LYU272" s="856"/>
      <c r="LYV272" s="856"/>
      <c r="LYW272" s="856"/>
      <c r="LYX272" s="856"/>
      <c r="LYY272" s="856"/>
      <c r="LYZ272" s="856"/>
      <c r="LZA272" s="856"/>
      <c r="LZB272" s="856"/>
      <c r="LZC272" s="856"/>
      <c r="LZD272" s="856"/>
      <c r="LZE272" s="856"/>
      <c r="LZF272" s="856"/>
      <c r="LZG272" s="856"/>
      <c r="LZH272" s="856"/>
      <c r="LZI272" s="856"/>
      <c r="LZJ272" s="856"/>
      <c r="LZK272" s="856"/>
      <c r="LZL272" s="856"/>
      <c r="LZM272" s="856"/>
      <c r="LZN272" s="856"/>
      <c r="LZO272" s="856"/>
      <c r="LZP272" s="856"/>
      <c r="LZQ272" s="856"/>
      <c r="LZR272" s="856"/>
      <c r="LZS272" s="856"/>
      <c r="LZT272" s="856"/>
      <c r="LZU272" s="856"/>
      <c r="LZV272" s="856"/>
      <c r="LZW272" s="856"/>
      <c r="LZX272" s="856"/>
      <c r="LZY272" s="856"/>
      <c r="LZZ272" s="856"/>
      <c r="MAA272" s="856"/>
      <c r="MAB272" s="856"/>
      <c r="MAC272" s="837"/>
      <c r="MAD272" s="837"/>
      <c r="MAE272" s="837"/>
      <c r="MAF272" s="837"/>
      <c r="MAG272" s="837"/>
      <c r="MAH272" s="837"/>
      <c r="MAI272" s="837"/>
      <c r="MAJ272" s="837"/>
      <c r="MAK272" s="837"/>
      <c r="MAL272" s="837"/>
      <c r="MAM272" s="837"/>
      <c r="MAN272" s="837"/>
      <c r="MAO272" s="837"/>
      <c r="MAP272" s="837"/>
      <c r="MAQ272" s="837"/>
      <c r="MAR272" s="837"/>
      <c r="MAS272" s="837"/>
      <c r="MAT272" s="837"/>
      <c r="MAU272" s="837"/>
      <c r="MAV272" s="837"/>
      <c r="MAW272" s="837"/>
      <c r="MAX272" s="837"/>
      <c r="MAY272" s="837"/>
      <c r="MAZ272" s="837"/>
      <c r="MBA272" s="854"/>
      <c r="MBB272" s="854"/>
      <c r="MBC272" s="854"/>
      <c r="MBD272" s="854"/>
      <c r="MBE272" s="854"/>
      <c r="MBF272" s="837"/>
      <c r="MBG272" s="837"/>
      <c r="MBH272" s="854"/>
      <c r="MBI272" s="854"/>
      <c r="MBJ272" s="837"/>
      <c r="MBK272" s="837"/>
      <c r="MBL272" s="854"/>
      <c r="MBM272" s="854"/>
      <c r="MBN272" s="837"/>
      <c r="MBO272" s="837"/>
      <c r="MBP272" s="837"/>
      <c r="MBQ272" s="837"/>
      <c r="MBR272" s="837"/>
      <c r="MBS272" s="837"/>
      <c r="MBT272" s="837"/>
      <c r="MBU272" s="854"/>
      <c r="MBV272" s="854"/>
      <c r="MBW272" s="837"/>
      <c r="MBX272" s="837"/>
      <c r="MBY272" s="854"/>
      <c r="MBZ272" s="854"/>
      <c r="MCA272" s="837"/>
      <c r="MCB272" s="837"/>
      <c r="MCC272" s="837"/>
      <c r="MCD272" s="837"/>
      <c r="MCE272" s="837"/>
      <c r="MCF272" s="853"/>
      <c r="MCG272" s="855"/>
      <c r="MCH272" s="837"/>
      <c r="MCI272" s="837"/>
      <c r="MCJ272" s="837"/>
      <c r="MCK272" s="837"/>
      <c r="MCL272" s="837"/>
      <c r="MCM272" s="837"/>
      <c r="MCN272" s="837"/>
      <c r="MCO272" s="856"/>
      <c r="MCP272" s="856"/>
      <c r="MCQ272" s="856"/>
      <c r="MCR272" s="856"/>
      <c r="MCS272" s="856"/>
      <c r="MCT272" s="856"/>
      <c r="MCU272" s="856"/>
      <c r="MCV272" s="856"/>
      <c r="MCW272" s="856"/>
      <c r="MCX272" s="856"/>
      <c r="MCY272" s="856"/>
      <c r="MCZ272" s="856"/>
      <c r="MDA272" s="856"/>
      <c r="MDB272" s="856"/>
      <c r="MDC272" s="856"/>
      <c r="MDD272" s="856"/>
      <c r="MDE272" s="856"/>
      <c r="MDF272" s="856"/>
      <c r="MDG272" s="856"/>
      <c r="MDH272" s="856"/>
      <c r="MDI272" s="856"/>
      <c r="MDJ272" s="856"/>
      <c r="MDK272" s="856"/>
      <c r="MDL272" s="856"/>
      <c r="MDM272" s="856"/>
      <c r="MDN272" s="856"/>
      <c r="MDO272" s="856"/>
      <c r="MDP272" s="856"/>
      <c r="MDQ272" s="856"/>
      <c r="MDR272" s="856"/>
      <c r="MDS272" s="856"/>
      <c r="MDT272" s="856"/>
      <c r="MDU272" s="856"/>
      <c r="MDV272" s="856"/>
      <c r="MDW272" s="856"/>
      <c r="MDX272" s="856"/>
      <c r="MDY272" s="856"/>
      <c r="MDZ272" s="856"/>
      <c r="MEA272" s="856"/>
      <c r="MEB272" s="856"/>
      <c r="MEC272" s="856"/>
      <c r="MED272" s="856"/>
      <c r="MEE272" s="856"/>
      <c r="MEF272" s="856"/>
      <c r="MEG272" s="837"/>
      <c r="MEH272" s="837"/>
      <c r="MEI272" s="837"/>
      <c r="MEJ272" s="837"/>
      <c r="MEK272" s="837"/>
      <c r="MEL272" s="837"/>
      <c r="MEM272" s="837"/>
      <c r="MEN272" s="837"/>
      <c r="MEO272" s="837"/>
      <c r="MEP272" s="837"/>
      <c r="MEQ272" s="837"/>
      <c r="MER272" s="837"/>
      <c r="MES272" s="837"/>
      <c r="MET272" s="837"/>
      <c r="MEU272" s="837"/>
      <c r="MEV272" s="837"/>
      <c r="MEW272" s="837"/>
      <c r="MEX272" s="837"/>
      <c r="MEY272" s="837"/>
      <c r="MEZ272" s="837"/>
      <c r="MFA272" s="837"/>
      <c r="MFB272" s="837"/>
      <c r="MFC272" s="837"/>
      <c r="MFD272" s="837"/>
      <c r="MFE272" s="854"/>
      <c r="MFF272" s="854"/>
      <c r="MFG272" s="854"/>
      <c r="MFH272" s="854"/>
      <c r="MFI272" s="854"/>
      <c r="MFJ272" s="837"/>
      <c r="MFK272" s="837"/>
      <c r="MFL272" s="854"/>
      <c r="MFM272" s="854"/>
      <c r="MFN272" s="837"/>
      <c r="MFO272" s="837"/>
      <c r="MFP272" s="854"/>
      <c r="MFQ272" s="854"/>
      <c r="MFR272" s="837"/>
      <c r="MFS272" s="837"/>
      <c r="MFT272" s="837"/>
      <c r="MFU272" s="837"/>
      <c r="MFV272" s="837"/>
      <c r="MFW272" s="837"/>
      <c r="MFX272" s="837"/>
      <c r="MFY272" s="854"/>
      <c r="MFZ272" s="854"/>
      <c r="MGA272" s="837"/>
      <c r="MGB272" s="837"/>
      <c r="MGC272" s="854"/>
      <c r="MGD272" s="854"/>
      <c r="MGE272" s="837"/>
      <c r="MGF272" s="837"/>
      <c r="MGG272" s="837"/>
      <c r="MGH272" s="837"/>
      <c r="MGI272" s="837"/>
      <c r="MGJ272" s="853"/>
      <c r="MGK272" s="855"/>
      <c r="MGL272" s="837"/>
      <c r="MGM272" s="837"/>
      <c r="MGN272" s="837"/>
      <c r="MGO272" s="837"/>
      <c r="MGP272" s="837"/>
      <c r="MGQ272" s="837"/>
      <c r="MGR272" s="837"/>
      <c r="MGS272" s="856"/>
      <c r="MGT272" s="856"/>
      <c r="MGU272" s="856"/>
      <c r="MGV272" s="856"/>
      <c r="MGW272" s="856"/>
      <c r="MGX272" s="856"/>
      <c r="MGY272" s="856"/>
      <c r="MGZ272" s="856"/>
      <c r="MHA272" s="856"/>
      <c r="MHB272" s="856"/>
      <c r="MHC272" s="856"/>
      <c r="MHD272" s="856"/>
      <c r="MHE272" s="856"/>
      <c r="MHF272" s="856"/>
      <c r="MHG272" s="856"/>
      <c r="MHH272" s="856"/>
      <c r="MHI272" s="856"/>
      <c r="MHJ272" s="856"/>
      <c r="MHK272" s="856"/>
      <c r="MHL272" s="856"/>
      <c r="MHM272" s="856"/>
      <c r="MHN272" s="856"/>
      <c r="MHO272" s="856"/>
      <c r="MHP272" s="856"/>
      <c r="MHQ272" s="856"/>
      <c r="MHR272" s="856"/>
      <c r="MHS272" s="856"/>
      <c r="MHT272" s="856"/>
      <c r="MHU272" s="856"/>
      <c r="MHV272" s="856"/>
      <c r="MHW272" s="856"/>
      <c r="MHX272" s="856"/>
      <c r="MHY272" s="856"/>
      <c r="MHZ272" s="856"/>
      <c r="MIA272" s="856"/>
      <c r="MIB272" s="856"/>
      <c r="MIC272" s="856"/>
      <c r="MID272" s="856"/>
      <c r="MIE272" s="856"/>
      <c r="MIF272" s="856"/>
      <c r="MIG272" s="856"/>
      <c r="MIH272" s="856"/>
      <c r="MII272" s="856"/>
      <c r="MIJ272" s="856"/>
      <c r="MIK272" s="837"/>
      <c r="MIL272" s="837"/>
      <c r="MIM272" s="837"/>
      <c r="MIN272" s="837"/>
      <c r="MIO272" s="837"/>
      <c r="MIP272" s="837"/>
      <c r="MIQ272" s="837"/>
      <c r="MIR272" s="837"/>
      <c r="MIS272" s="837"/>
      <c r="MIT272" s="837"/>
      <c r="MIU272" s="837"/>
      <c r="MIV272" s="837"/>
      <c r="MIW272" s="837"/>
      <c r="MIX272" s="837"/>
      <c r="MIY272" s="837"/>
      <c r="MIZ272" s="837"/>
      <c r="MJA272" s="837"/>
      <c r="MJB272" s="837"/>
      <c r="MJC272" s="837"/>
      <c r="MJD272" s="837"/>
      <c r="MJE272" s="837"/>
      <c r="MJF272" s="837"/>
      <c r="MJG272" s="837"/>
      <c r="MJH272" s="837"/>
      <c r="MJI272" s="854"/>
      <c r="MJJ272" s="854"/>
      <c r="MJK272" s="854"/>
      <c r="MJL272" s="854"/>
      <c r="MJM272" s="854"/>
      <c r="MJN272" s="837"/>
      <c r="MJO272" s="837"/>
      <c r="MJP272" s="854"/>
      <c r="MJQ272" s="854"/>
      <c r="MJR272" s="837"/>
      <c r="MJS272" s="837"/>
      <c r="MJT272" s="854"/>
      <c r="MJU272" s="854"/>
      <c r="MJV272" s="837"/>
      <c r="MJW272" s="837"/>
      <c r="MJX272" s="837"/>
      <c r="MJY272" s="837"/>
      <c r="MJZ272" s="837"/>
      <c r="MKA272" s="837"/>
      <c r="MKB272" s="837"/>
      <c r="MKC272" s="854"/>
      <c r="MKD272" s="854"/>
      <c r="MKE272" s="837"/>
      <c r="MKF272" s="837"/>
      <c r="MKG272" s="854"/>
      <c r="MKH272" s="854"/>
      <c r="MKI272" s="837"/>
      <c r="MKJ272" s="837"/>
      <c r="MKK272" s="837"/>
      <c r="MKL272" s="837"/>
      <c r="MKM272" s="837"/>
      <c r="MKN272" s="853"/>
      <c r="MKO272" s="855"/>
      <c r="MKP272" s="837"/>
      <c r="MKQ272" s="837"/>
      <c r="MKR272" s="837"/>
      <c r="MKS272" s="837"/>
      <c r="MKT272" s="837"/>
      <c r="MKU272" s="837"/>
      <c r="MKV272" s="837"/>
      <c r="MKW272" s="856"/>
      <c r="MKX272" s="856"/>
      <c r="MKY272" s="856"/>
      <c r="MKZ272" s="856"/>
      <c r="MLA272" s="856"/>
      <c r="MLB272" s="856"/>
      <c r="MLC272" s="856"/>
      <c r="MLD272" s="856"/>
      <c r="MLE272" s="856"/>
      <c r="MLF272" s="856"/>
      <c r="MLG272" s="856"/>
      <c r="MLH272" s="856"/>
      <c r="MLI272" s="856"/>
      <c r="MLJ272" s="856"/>
      <c r="MLK272" s="856"/>
      <c r="MLL272" s="856"/>
      <c r="MLM272" s="856"/>
      <c r="MLN272" s="856"/>
      <c r="MLO272" s="856"/>
      <c r="MLP272" s="856"/>
      <c r="MLQ272" s="856"/>
      <c r="MLR272" s="856"/>
      <c r="MLS272" s="856"/>
      <c r="MLT272" s="856"/>
      <c r="MLU272" s="856"/>
      <c r="MLV272" s="856"/>
      <c r="MLW272" s="856"/>
      <c r="MLX272" s="856"/>
      <c r="MLY272" s="856"/>
      <c r="MLZ272" s="856"/>
      <c r="MMA272" s="856"/>
      <c r="MMB272" s="856"/>
      <c r="MMC272" s="856"/>
      <c r="MMD272" s="856"/>
      <c r="MME272" s="856"/>
      <c r="MMF272" s="856"/>
      <c r="MMG272" s="856"/>
      <c r="MMH272" s="856"/>
      <c r="MMI272" s="856"/>
      <c r="MMJ272" s="856"/>
      <c r="MMK272" s="856"/>
      <c r="MML272" s="856"/>
      <c r="MMM272" s="856"/>
      <c r="MMN272" s="856"/>
      <c r="MMO272" s="837"/>
      <c r="MMP272" s="837"/>
      <c r="MMQ272" s="837"/>
      <c r="MMR272" s="837"/>
      <c r="MMS272" s="837"/>
      <c r="MMT272" s="837"/>
      <c r="MMU272" s="837"/>
      <c r="MMV272" s="837"/>
      <c r="MMW272" s="837"/>
      <c r="MMX272" s="837"/>
      <c r="MMY272" s="837"/>
      <c r="MMZ272" s="837"/>
      <c r="MNA272" s="837"/>
      <c r="MNB272" s="837"/>
      <c r="MNC272" s="837"/>
      <c r="MND272" s="837"/>
      <c r="MNE272" s="837"/>
      <c r="MNF272" s="837"/>
      <c r="MNG272" s="837"/>
      <c r="MNH272" s="837"/>
      <c r="MNI272" s="837"/>
      <c r="MNJ272" s="837"/>
      <c r="MNK272" s="837"/>
      <c r="MNL272" s="837"/>
      <c r="MNM272" s="854"/>
      <c r="MNN272" s="854"/>
      <c r="MNO272" s="854"/>
      <c r="MNP272" s="854"/>
      <c r="MNQ272" s="854"/>
      <c r="MNR272" s="837"/>
      <c r="MNS272" s="837"/>
      <c r="MNT272" s="854"/>
      <c r="MNU272" s="854"/>
      <c r="MNV272" s="837"/>
      <c r="MNW272" s="837"/>
      <c r="MNX272" s="854"/>
      <c r="MNY272" s="854"/>
      <c r="MNZ272" s="837"/>
      <c r="MOA272" s="837"/>
      <c r="MOB272" s="837"/>
      <c r="MOC272" s="837"/>
      <c r="MOD272" s="837"/>
      <c r="MOE272" s="837"/>
      <c r="MOF272" s="837"/>
      <c r="MOG272" s="854"/>
      <c r="MOH272" s="854"/>
      <c r="MOI272" s="837"/>
      <c r="MOJ272" s="837"/>
      <c r="MOK272" s="854"/>
      <c r="MOL272" s="854"/>
      <c r="MOM272" s="837"/>
      <c r="MON272" s="837"/>
      <c r="MOO272" s="837"/>
      <c r="MOP272" s="837"/>
      <c r="MOQ272" s="837"/>
      <c r="MOR272" s="853"/>
      <c r="MOS272" s="855"/>
      <c r="MOT272" s="837"/>
      <c r="MOU272" s="837"/>
      <c r="MOV272" s="837"/>
      <c r="MOW272" s="837"/>
      <c r="MOX272" s="837"/>
      <c r="MOY272" s="837"/>
      <c r="MOZ272" s="837"/>
      <c r="MPA272" s="856"/>
      <c r="MPB272" s="856"/>
      <c r="MPC272" s="856"/>
      <c r="MPD272" s="856"/>
      <c r="MPE272" s="856"/>
      <c r="MPF272" s="856"/>
      <c r="MPG272" s="856"/>
      <c r="MPH272" s="856"/>
      <c r="MPI272" s="856"/>
      <c r="MPJ272" s="856"/>
      <c r="MPK272" s="856"/>
      <c r="MPL272" s="856"/>
      <c r="MPM272" s="856"/>
      <c r="MPN272" s="856"/>
      <c r="MPO272" s="856"/>
      <c r="MPP272" s="856"/>
      <c r="MPQ272" s="856"/>
      <c r="MPR272" s="856"/>
      <c r="MPS272" s="856"/>
      <c r="MPT272" s="856"/>
      <c r="MPU272" s="856"/>
      <c r="MPV272" s="856"/>
      <c r="MPW272" s="856"/>
      <c r="MPX272" s="856"/>
      <c r="MPY272" s="856"/>
      <c r="MPZ272" s="856"/>
      <c r="MQA272" s="856"/>
      <c r="MQB272" s="856"/>
      <c r="MQC272" s="856"/>
      <c r="MQD272" s="856"/>
      <c r="MQE272" s="856"/>
      <c r="MQF272" s="856"/>
      <c r="MQG272" s="856"/>
      <c r="MQH272" s="856"/>
      <c r="MQI272" s="856"/>
      <c r="MQJ272" s="856"/>
      <c r="MQK272" s="856"/>
      <c r="MQL272" s="856"/>
      <c r="MQM272" s="856"/>
      <c r="MQN272" s="856"/>
      <c r="MQO272" s="856"/>
      <c r="MQP272" s="856"/>
      <c r="MQQ272" s="856"/>
      <c r="MQR272" s="856"/>
      <c r="MQS272" s="837"/>
      <c r="MQT272" s="837"/>
      <c r="MQU272" s="837"/>
      <c r="MQV272" s="837"/>
      <c r="MQW272" s="837"/>
      <c r="MQX272" s="837"/>
      <c r="MQY272" s="837"/>
      <c r="MQZ272" s="837"/>
      <c r="MRA272" s="837"/>
      <c r="MRB272" s="837"/>
      <c r="MRC272" s="837"/>
      <c r="MRD272" s="837"/>
      <c r="MRE272" s="837"/>
      <c r="MRF272" s="837"/>
      <c r="MRG272" s="837"/>
      <c r="MRH272" s="837"/>
      <c r="MRI272" s="837"/>
      <c r="MRJ272" s="837"/>
      <c r="MRK272" s="837"/>
      <c r="MRL272" s="837"/>
      <c r="MRM272" s="837"/>
      <c r="MRN272" s="837"/>
      <c r="MRO272" s="837"/>
      <c r="MRP272" s="837"/>
      <c r="MRQ272" s="854"/>
      <c r="MRR272" s="854"/>
      <c r="MRS272" s="854"/>
      <c r="MRT272" s="854"/>
      <c r="MRU272" s="854"/>
      <c r="MRV272" s="837"/>
      <c r="MRW272" s="837"/>
      <c r="MRX272" s="854"/>
      <c r="MRY272" s="854"/>
      <c r="MRZ272" s="837"/>
      <c r="MSA272" s="837"/>
      <c r="MSB272" s="854"/>
      <c r="MSC272" s="854"/>
      <c r="MSD272" s="837"/>
      <c r="MSE272" s="837"/>
      <c r="MSF272" s="837"/>
      <c r="MSG272" s="837"/>
      <c r="MSH272" s="837"/>
      <c r="MSI272" s="837"/>
      <c r="MSJ272" s="837"/>
      <c r="MSK272" s="854"/>
      <c r="MSL272" s="854"/>
      <c r="MSM272" s="837"/>
      <c r="MSN272" s="837"/>
      <c r="MSO272" s="854"/>
      <c r="MSP272" s="854"/>
      <c r="MSQ272" s="837"/>
      <c r="MSR272" s="837"/>
      <c r="MSS272" s="837"/>
      <c r="MST272" s="837"/>
      <c r="MSU272" s="837"/>
      <c r="MSV272" s="853"/>
      <c r="MSW272" s="855"/>
      <c r="MSX272" s="837"/>
      <c r="MSY272" s="837"/>
      <c r="MSZ272" s="837"/>
      <c r="MTA272" s="837"/>
      <c r="MTB272" s="837"/>
      <c r="MTC272" s="837"/>
      <c r="MTD272" s="837"/>
      <c r="MTE272" s="856"/>
      <c r="MTF272" s="856"/>
      <c r="MTG272" s="856"/>
      <c r="MTH272" s="856"/>
      <c r="MTI272" s="856"/>
      <c r="MTJ272" s="856"/>
      <c r="MTK272" s="856"/>
      <c r="MTL272" s="856"/>
      <c r="MTM272" s="856"/>
      <c r="MTN272" s="856"/>
      <c r="MTO272" s="856"/>
      <c r="MTP272" s="856"/>
      <c r="MTQ272" s="856"/>
      <c r="MTR272" s="856"/>
      <c r="MTS272" s="856"/>
      <c r="MTT272" s="856"/>
      <c r="MTU272" s="856"/>
      <c r="MTV272" s="856"/>
      <c r="MTW272" s="856"/>
      <c r="MTX272" s="856"/>
      <c r="MTY272" s="856"/>
      <c r="MTZ272" s="856"/>
      <c r="MUA272" s="856"/>
      <c r="MUB272" s="856"/>
      <c r="MUC272" s="856"/>
      <c r="MUD272" s="856"/>
      <c r="MUE272" s="856"/>
      <c r="MUF272" s="856"/>
      <c r="MUG272" s="856"/>
      <c r="MUH272" s="856"/>
      <c r="MUI272" s="856"/>
      <c r="MUJ272" s="856"/>
      <c r="MUK272" s="856"/>
      <c r="MUL272" s="856"/>
      <c r="MUM272" s="856"/>
      <c r="MUN272" s="856"/>
      <c r="MUO272" s="856"/>
      <c r="MUP272" s="856"/>
      <c r="MUQ272" s="856"/>
      <c r="MUR272" s="856"/>
      <c r="MUS272" s="856"/>
      <c r="MUT272" s="856"/>
      <c r="MUU272" s="856"/>
      <c r="MUV272" s="856"/>
      <c r="MUW272" s="837"/>
      <c r="MUX272" s="837"/>
      <c r="MUY272" s="837"/>
      <c r="MUZ272" s="837"/>
      <c r="MVA272" s="837"/>
      <c r="MVB272" s="837"/>
      <c r="MVC272" s="837"/>
      <c r="MVD272" s="837"/>
      <c r="MVE272" s="837"/>
      <c r="MVF272" s="837"/>
      <c r="MVG272" s="837"/>
      <c r="MVH272" s="837"/>
      <c r="MVI272" s="837"/>
      <c r="MVJ272" s="837"/>
      <c r="MVK272" s="837"/>
      <c r="MVL272" s="837"/>
      <c r="MVM272" s="837"/>
      <c r="MVN272" s="837"/>
      <c r="MVO272" s="837"/>
      <c r="MVP272" s="837"/>
      <c r="MVQ272" s="837"/>
      <c r="MVR272" s="837"/>
      <c r="MVS272" s="837"/>
      <c r="MVT272" s="837"/>
      <c r="MVU272" s="854"/>
      <c r="MVV272" s="854"/>
      <c r="MVW272" s="854"/>
      <c r="MVX272" s="854"/>
      <c r="MVY272" s="854"/>
      <c r="MVZ272" s="837"/>
      <c r="MWA272" s="837"/>
      <c r="MWB272" s="854"/>
      <c r="MWC272" s="854"/>
      <c r="MWD272" s="837"/>
      <c r="MWE272" s="837"/>
      <c r="MWF272" s="854"/>
      <c r="MWG272" s="854"/>
      <c r="MWH272" s="837"/>
      <c r="MWI272" s="837"/>
      <c r="MWJ272" s="837"/>
      <c r="MWK272" s="837"/>
      <c r="MWL272" s="837"/>
      <c r="MWM272" s="837"/>
      <c r="MWN272" s="837"/>
      <c r="MWO272" s="854"/>
      <c r="MWP272" s="854"/>
      <c r="MWQ272" s="837"/>
      <c r="MWR272" s="837"/>
      <c r="MWS272" s="854"/>
      <c r="MWT272" s="854"/>
      <c r="MWU272" s="837"/>
      <c r="MWV272" s="837"/>
      <c r="MWW272" s="837"/>
      <c r="MWX272" s="837"/>
      <c r="MWY272" s="837"/>
      <c r="MWZ272" s="853"/>
      <c r="MXA272" s="855"/>
      <c r="MXB272" s="837"/>
      <c r="MXC272" s="837"/>
      <c r="MXD272" s="837"/>
      <c r="MXE272" s="837"/>
      <c r="MXF272" s="837"/>
      <c r="MXG272" s="837"/>
      <c r="MXH272" s="837"/>
      <c r="MXI272" s="856"/>
      <c r="MXJ272" s="856"/>
      <c r="MXK272" s="856"/>
      <c r="MXL272" s="856"/>
      <c r="MXM272" s="856"/>
      <c r="MXN272" s="856"/>
      <c r="MXO272" s="856"/>
      <c r="MXP272" s="856"/>
      <c r="MXQ272" s="856"/>
      <c r="MXR272" s="856"/>
      <c r="MXS272" s="856"/>
      <c r="MXT272" s="856"/>
      <c r="MXU272" s="856"/>
      <c r="MXV272" s="856"/>
      <c r="MXW272" s="856"/>
      <c r="MXX272" s="856"/>
      <c r="MXY272" s="856"/>
      <c r="MXZ272" s="856"/>
      <c r="MYA272" s="856"/>
      <c r="MYB272" s="856"/>
      <c r="MYC272" s="856"/>
      <c r="MYD272" s="856"/>
      <c r="MYE272" s="856"/>
      <c r="MYF272" s="856"/>
      <c r="MYG272" s="856"/>
      <c r="MYH272" s="856"/>
      <c r="MYI272" s="856"/>
      <c r="MYJ272" s="856"/>
      <c r="MYK272" s="856"/>
      <c r="MYL272" s="856"/>
      <c r="MYM272" s="856"/>
      <c r="MYN272" s="856"/>
      <c r="MYO272" s="856"/>
      <c r="MYP272" s="856"/>
      <c r="MYQ272" s="856"/>
      <c r="MYR272" s="856"/>
      <c r="MYS272" s="856"/>
      <c r="MYT272" s="856"/>
      <c r="MYU272" s="856"/>
      <c r="MYV272" s="856"/>
      <c r="MYW272" s="856"/>
      <c r="MYX272" s="856"/>
      <c r="MYY272" s="856"/>
      <c r="MYZ272" s="856"/>
      <c r="MZA272" s="837"/>
      <c r="MZB272" s="837"/>
      <c r="MZC272" s="837"/>
      <c r="MZD272" s="837"/>
      <c r="MZE272" s="837"/>
      <c r="MZF272" s="837"/>
      <c r="MZG272" s="837"/>
      <c r="MZH272" s="837"/>
      <c r="MZI272" s="837"/>
      <c r="MZJ272" s="837"/>
      <c r="MZK272" s="837"/>
      <c r="MZL272" s="837"/>
      <c r="MZM272" s="837"/>
      <c r="MZN272" s="837"/>
      <c r="MZO272" s="837"/>
      <c r="MZP272" s="837"/>
      <c r="MZQ272" s="837"/>
      <c r="MZR272" s="837"/>
      <c r="MZS272" s="837"/>
      <c r="MZT272" s="837"/>
      <c r="MZU272" s="837"/>
      <c r="MZV272" s="837"/>
      <c r="MZW272" s="837"/>
      <c r="MZX272" s="837"/>
      <c r="MZY272" s="854"/>
      <c r="MZZ272" s="854"/>
      <c r="NAA272" s="854"/>
      <c r="NAB272" s="854"/>
      <c r="NAC272" s="854"/>
      <c r="NAD272" s="837"/>
      <c r="NAE272" s="837"/>
      <c r="NAF272" s="854"/>
      <c r="NAG272" s="854"/>
      <c r="NAH272" s="837"/>
      <c r="NAI272" s="837"/>
      <c r="NAJ272" s="854"/>
      <c r="NAK272" s="854"/>
      <c r="NAL272" s="837"/>
      <c r="NAM272" s="837"/>
      <c r="NAN272" s="837"/>
      <c r="NAO272" s="837"/>
      <c r="NAP272" s="837"/>
      <c r="NAQ272" s="837"/>
      <c r="NAR272" s="837"/>
      <c r="NAS272" s="854"/>
      <c r="NAT272" s="854"/>
      <c r="NAU272" s="837"/>
      <c r="NAV272" s="837"/>
      <c r="NAW272" s="854"/>
      <c r="NAX272" s="854"/>
      <c r="NAY272" s="837"/>
      <c r="NAZ272" s="837"/>
      <c r="NBA272" s="837"/>
      <c r="NBB272" s="837"/>
      <c r="NBC272" s="837"/>
      <c r="NBD272" s="853"/>
      <c r="NBE272" s="855"/>
      <c r="NBF272" s="837"/>
      <c r="NBG272" s="837"/>
      <c r="NBH272" s="837"/>
      <c r="NBI272" s="837"/>
      <c r="NBJ272" s="837"/>
      <c r="NBK272" s="837"/>
      <c r="NBL272" s="837"/>
      <c r="NBM272" s="856"/>
      <c r="NBN272" s="856"/>
      <c r="NBO272" s="856"/>
      <c r="NBP272" s="856"/>
      <c r="NBQ272" s="856"/>
      <c r="NBR272" s="856"/>
      <c r="NBS272" s="856"/>
      <c r="NBT272" s="856"/>
      <c r="NBU272" s="856"/>
      <c r="NBV272" s="856"/>
      <c r="NBW272" s="856"/>
      <c r="NBX272" s="856"/>
      <c r="NBY272" s="856"/>
      <c r="NBZ272" s="856"/>
      <c r="NCA272" s="856"/>
      <c r="NCB272" s="856"/>
      <c r="NCC272" s="856"/>
      <c r="NCD272" s="856"/>
      <c r="NCE272" s="856"/>
      <c r="NCF272" s="856"/>
      <c r="NCG272" s="856"/>
      <c r="NCH272" s="856"/>
      <c r="NCI272" s="856"/>
      <c r="NCJ272" s="856"/>
      <c r="NCK272" s="856"/>
      <c r="NCL272" s="856"/>
      <c r="NCM272" s="856"/>
      <c r="NCN272" s="856"/>
      <c r="NCO272" s="856"/>
      <c r="NCP272" s="856"/>
      <c r="NCQ272" s="856"/>
      <c r="NCR272" s="856"/>
      <c r="NCS272" s="856"/>
      <c r="NCT272" s="856"/>
      <c r="NCU272" s="856"/>
      <c r="NCV272" s="856"/>
      <c r="NCW272" s="856"/>
      <c r="NCX272" s="856"/>
      <c r="NCY272" s="856"/>
      <c r="NCZ272" s="856"/>
      <c r="NDA272" s="856"/>
      <c r="NDB272" s="856"/>
      <c r="NDC272" s="856"/>
      <c r="NDD272" s="856"/>
      <c r="NDE272" s="837"/>
      <c r="NDF272" s="837"/>
      <c r="NDG272" s="837"/>
      <c r="NDH272" s="837"/>
      <c r="NDI272" s="837"/>
      <c r="NDJ272" s="837"/>
      <c r="NDK272" s="837"/>
      <c r="NDL272" s="837"/>
      <c r="NDM272" s="837"/>
      <c r="NDN272" s="837"/>
      <c r="NDO272" s="837"/>
      <c r="NDP272" s="837"/>
      <c r="NDQ272" s="837"/>
      <c r="NDR272" s="837"/>
      <c r="NDS272" s="837"/>
      <c r="NDT272" s="837"/>
      <c r="NDU272" s="837"/>
      <c r="NDV272" s="837"/>
      <c r="NDW272" s="837"/>
      <c r="NDX272" s="837"/>
      <c r="NDY272" s="837"/>
      <c r="NDZ272" s="837"/>
      <c r="NEA272" s="837"/>
      <c r="NEB272" s="837"/>
      <c r="NEC272" s="854"/>
      <c r="NED272" s="854"/>
      <c r="NEE272" s="854"/>
      <c r="NEF272" s="854"/>
      <c r="NEG272" s="854"/>
      <c r="NEH272" s="837"/>
      <c r="NEI272" s="837"/>
      <c r="NEJ272" s="854"/>
      <c r="NEK272" s="854"/>
      <c r="NEL272" s="837"/>
      <c r="NEM272" s="837"/>
      <c r="NEN272" s="854"/>
      <c r="NEO272" s="854"/>
      <c r="NEP272" s="837"/>
      <c r="NEQ272" s="837"/>
      <c r="NER272" s="837"/>
      <c r="NES272" s="837"/>
      <c r="NET272" s="837"/>
      <c r="NEU272" s="837"/>
      <c r="NEV272" s="837"/>
      <c r="NEW272" s="854"/>
      <c r="NEX272" s="854"/>
      <c r="NEY272" s="837"/>
      <c r="NEZ272" s="837"/>
      <c r="NFA272" s="854"/>
      <c r="NFB272" s="854"/>
      <c r="NFC272" s="837"/>
      <c r="NFD272" s="837"/>
      <c r="NFE272" s="837"/>
      <c r="NFF272" s="837"/>
      <c r="NFG272" s="837"/>
      <c r="NFH272" s="853"/>
      <c r="NFI272" s="855"/>
      <c r="NFJ272" s="837"/>
      <c r="NFK272" s="837"/>
      <c r="NFL272" s="837"/>
      <c r="NFM272" s="837"/>
      <c r="NFN272" s="837"/>
      <c r="NFO272" s="837"/>
      <c r="NFP272" s="837"/>
      <c r="NFQ272" s="856"/>
      <c r="NFR272" s="856"/>
      <c r="NFS272" s="856"/>
      <c r="NFT272" s="856"/>
      <c r="NFU272" s="856"/>
      <c r="NFV272" s="856"/>
      <c r="NFW272" s="856"/>
      <c r="NFX272" s="856"/>
      <c r="NFY272" s="856"/>
      <c r="NFZ272" s="856"/>
      <c r="NGA272" s="856"/>
      <c r="NGB272" s="856"/>
      <c r="NGC272" s="856"/>
      <c r="NGD272" s="856"/>
      <c r="NGE272" s="856"/>
      <c r="NGF272" s="856"/>
      <c r="NGG272" s="856"/>
      <c r="NGH272" s="856"/>
      <c r="NGI272" s="856"/>
      <c r="NGJ272" s="856"/>
      <c r="NGK272" s="856"/>
      <c r="NGL272" s="856"/>
      <c r="NGM272" s="856"/>
      <c r="NGN272" s="856"/>
      <c r="NGO272" s="856"/>
      <c r="NGP272" s="856"/>
      <c r="NGQ272" s="856"/>
      <c r="NGR272" s="856"/>
      <c r="NGS272" s="856"/>
      <c r="NGT272" s="856"/>
      <c r="NGU272" s="856"/>
      <c r="NGV272" s="856"/>
      <c r="NGW272" s="856"/>
      <c r="NGX272" s="856"/>
      <c r="NGY272" s="856"/>
      <c r="NGZ272" s="856"/>
      <c r="NHA272" s="856"/>
      <c r="NHB272" s="856"/>
      <c r="NHC272" s="856"/>
      <c r="NHD272" s="856"/>
      <c r="NHE272" s="856"/>
      <c r="NHF272" s="856"/>
      <c r="NHG272" s="856"/>
      <c r="NHH272" s="856"/>
      <c r="NHI272" s="837"/>
      <c r="NHJ272" s="837"/>
      <c r="NHK272" s="837"/>
      <c r="NHL272" s="837"/>
      <c r="NHM272" s="837"/>
      <c r="NHN272" s="837"/>
      <c r="NHO272" s="837"/>
      <c r="NHP272" s="837"/>
      <c r="NHQ272" s="837"/>
      <c r="NHR272" s="837"/>
      <c r="NHS272" s="837"/>
      <c r="NHT272" s="837"/>
      <c r="NHU272" s="837"/>
      <c r="NHV272" s="837"/>
      <c r="NHW272" s="837"/>
      <c r="NHX272" s="837"/>
      <c r="NHY272" s="837"/>
      <c r="NHZ272" s="837"/>
      <c r="NIA272" s="837"/>
      <c r="NIB272" s="837"/>
      <c r="NIC272" s="837"/>
      <c r="NID272" s="837"/>
      <c r="NIE272" s="837"/>
      <c r="NIF272" s="837"/>
      <c r="NIG272" s="854"/>
      <c r="NIH272" s="854"/>
      <c r="NII272" s="854"/>
      <c r="NIJ272" s="854"/>
      <c r="NIK272" s="854"/>
      <c r="NIL272" s="837"/>
      <c r="NIM272" s="837"/>
      <c r="NIN272" s="854"/>
      <c r="NIO272" s="854"/>
      <c r="NIP272" s="837"/>
      <c r="NIQ272" s="837"/>
      <c r="NIR272" s="854"/>
      <c r="NIS272" s="854"/>
      <c r="NIT272" s="837"/>
      <c r="NIU272" s="837"/>
      <c r="NIV272" s="837"/>
      <c r="NIW272" s="837"/>
      <c r="NIX272" s="837"/>
      <c r="NIY272" s="837"/>
      <c r="NIZ272" s="837"/>
      <c r="NJA272" s="854"/>
      <c r="NJB272" s="854"/>
      <c r="NJC272" s="837"/>
      <c r="NJD272" s="837"/>
      <c r="NJE272" s="854"/>
      <c r="NJF272" s="854"/>
      <c r="NJG272" s="837"/>
      <c r="NJH272" s="837"/>
      <c r="NJI272" s="837"/>
      <c r="NJJ272" s="837"/>
      <c r="NJK272" s="837"/>
      <c r="NJL272" s="853"/>
      <c r="NJM272" s="855"/>
      <c r="NJN272" s="837"/>
      <c r="NJO272" s="837"/>
      <c r="NJP272" s="837"/>
      <c r="NJQ272" s="837"/>
      <c r="NJR272" s="837"/>
      <c r="NJS272" s="837"/>
      <c r="NJT272" s="837"/>
      <c r="NJU272" s="856"/>
      <c r="NJV272" s="856"/>
      <c r="NJW272" s="856"/>
      <c r="NJX272" s="856"/>
      <c r="NJY272" s="856"/>
      <c r="NJZ272" s="856"/>
      <c r="NKA272" s="856"/>
      <c r="NKB272" s="856"/>
      <c r="NKC272" s="856"/>
      <c r="NKD272" s="856"/>
      <c r="NKE272" s="856"/>
      <c r="NKF272" s="856"/>
      <c r="NKG272" s="856"/>
      <c r="NKH272" s="856"/>
      <c r="NKI272" s="856"/>
      <c r="NKJ272" s="856"/>
      <c r="NKK272" s="856"/>
      <c r="NKL272" s="856"/>
      <c r="NKM272" s="856"/>
      <c r="NKN272" s="856"/>
      <c r="NKO272" s="856"/>
      <c r="NKP272" s="856"/>
      <c r="NKQ272" s="856"/>
      <c r="NKR272" s="856"/>
      <c r="NKS272" s="856"/>
      <c r="NKT272" s="856"/>
      <c r="NKU272" s="856"/>
      <c r="NKV272" s="856"/>
      <c r="NKW272" s="856"/>
      <c r="NKX272" s="856"/>
      <c r="NKY272" s="856"/>
      <c r="NKZ272" s="856"/>
      <c r="NLA272" s="856"/>
      <c r="NLB272" s="856"/>
      <c r="NLC272" s="856"/>
      <c r="NLD272" s="856"/>
      <c r="NLE272" s="856"/>
      <c r="NLF272" s="856"/>
      <c r="NLG272" s="856"/>
      <c r="NLH272" s="856"/>
      <c r="NLI272" s="856"/>
      <c r="NLJ272" s="856"/>
      <c r="NLK272" s="856"/>
      <c r="NLL272" s="856"/>
      <c r="NLM272" s="837"/>
      <c r="NLN272" s="837"/>
      <c r="NLO272" s="837"/>
      <c r="NLP272" s="837"/>
      <c r="NLQ272" s="837"/>
      <c r="NLR272" s="837"/>
      <c r="NLS272" s="837"/>
      <c r="NLT272" s="837"/>
      <c r="NLU272" s="837"/>
      <c r="NLV272" s="837"/>
      <c r="NLW272" s="837"/>
      <c r="NLX272" s="837"/>
      <c r="NLY272" s="837"/>
      <c r="NLZ272" s="837"/>
      <c r="NMA272" s="837"/>
      <c r="NMB272" s="837"/>
      <c r="NMC272" s="837"/>
      <c r="NMD272" s="837"/>
      <c r="NME272" s="837"/>
      <c r="NMF272" s="837"/>
      <c r="NMG272" s="837"/>
      <c r="NMH272" s="837"/>
      <c r="NMI272" s="837"/>
      <c r="NMJ272" s="837"/>
      <c r="NMK272" s="854"/>
      <c r="NML272" s="854"/>
      <c r="NMM272" s="854"/>
      <c r="NMN272" s="854"/>
      <c r="NMO272" s="854"/>
      <c r="NMP272" s="837"/>
      <c r="NMQ272" s="837"/>
      <c r="NMR272" s="854"/>
      <c r="NMS272" s="854"/>
      <c r="NMT272" s="837"/>
      <c r="NMU272" s="837"/>
      <c r="NMV272" s="854"/>
      <c r="NMW272" s="854"/>
      <c r="NMX272" s="837"/>
      <c r="NMY272" s="837"/>
      <c r="NMZ272" s="837"/>
      <c r="NNA272" s="837"/>
      <c r="NNB272" s="837"/>
      <c r="NNC272" s="837"/>
      <c r="NND272" s="837"/>
      <c r="NNE272" s="854"/>
      <c r="NNF272" s="854"/>
      <c r="NNG272" s="837"/>
      <c r="NNH272" s="837"/>
      <c r="NNI272" s="854"/>
      <c r="NNJ272" s="854"/>
      <c r="NNK272" s="837"/>
      <c r="NNL272" s="837"/>
      <c r="NNM272" s="837"/>
      <c r="NNN272" s="837"/>
      <c r="NNO272" s="837"/>
      <c r="NNP272" s="853"/>
      <c r="NNQ272" s="855"/>
      <c r="NNR272" s="837"/>
      <c r="NNS272" s="837"/>
      <c r="NNT272" s="837"/>
      <c r="NNU272" s="837"/>
      <c r="NNV272" s="837"/>
      <c r="NNW272" s="837"/>
      <c r="NNX272" s="837"/>
      <c r="NNY272" s="856"/>
      <c r="NNZ272" s="856"/>
      <c r="NOA272" s="856"/>
      <c r="NOB272" s="856"/>
      <c r="NOC272" s="856"/>
      <c r="NOD272" s="856"/>
      <c r="NOE272" s="856"/>
      <c r="NOF272" s="856"/>
      <c r="NOG272" s="856"/>
      <c r="NOH272" s="856"/>
      <c r="NOI272" s="856"/>
      <c r="NOJ272" s="856"/>
      <c r="NOK272" s="856"/>
      <c r="NOL272" s="856"/>
      <c r="NOM272" s="856"/>
      <c r="NON272" s="856"/>
      <c r="NOO272" s="856"/>
      <c r="NOP272" s="856"/>
      <c r="NOQ272" s="856"/>
      <c r="NOR272" s="856"/>
      <c r="NOS272" s="856"/>
      <c r="NOT272" s="856"/>
      <c r="NOU272" s="856"/>
      <c r="NOV272" s="856"/>
      <c r="NOW272" s="856"/>
      <c r="NOX272" s="856"/>
      <c r="NOY272" s="856"/>
      <c r="NOZ272" s="856"/>
      <c r="NPA272" s="856"/>
      <c r="NPB272" s="856"/>
      <c r="NPC272" s="856"/>
      <c r="NPD272" s="856"/>
      <c r="NPE272" s="856"/>
      <c r="NPF272" s="856"/>
      <c r="NPG272" s="856"/>
      <c r="NPH272" s="856"/>
      <c r="NPI272" s="856"/>
      <c r="NPJ272" s="856"/>
      <c r="NPK272" s="856"/>
      <c r="NPL272" s="856"/>
      <c r="NPM272" s="856"/>
      <c r="NPN272" s="856"/>
      <c r="NPO272" s="856"/>
      <c r="NPP272" s="856"/>
      <c r="NPQ272" s="837"/>
      <c r="NPR272" s="837"/>
      <c r="NPS272" s="837"/>
      <c r="NPT272" s="837"/>
      <c r="NPU272" s="837"/>
      <c r="NPV272" s="837"/>
      <c r="NPW272" s="837"/>
      <c r="NPX272" s="837"/>
      <c r="NPY272" s="837"/>
      <c r="NPZ272" s="837"/>
      <c r="NQA272" s="837"/>
      <c r="NQB272" s="837"/>
      <c r="NQC272" s="837"/>
      <c r="NQD272" s="837"/>
      <c r="NQE272" s="837"/>
      <c r="NQF272" s="837"/>
      <c r="NQG272" s="837"/>
      <c r="NQH272" s="837"/>
      <c r="NQI272" s="837"/>
      <c r="NQJ272" s="837"/>
      <c r="NQK272" s="837"/>
      <c r="NQL272" s="837"/>
      <c r="NQM272" s="837"/>
      <c r="NQN272" s="837"/>
      <c r="NQO272" s="854"/>
      <c r="NQP272" s="854"/>
      <c r="NQQ272" s="854"/>
      <c r="NQR272" s="854"/>
      <c r="NQS272" s="854"/>
      <c r="NQT272" s="837"/>
      <c r="NQU272" s="837"/>
      <c r="NQV272" s="854"/>
      <c r="NQW272" s="854"/>
      <c r="NQX272" s="837"/>
      <c r="NQY272" s="837"/>
      <c r="NQZ272" s="854"/>
      <c r="NRA272" s="854"/>
      <c r="NRB272" s="837"/>
      <c r="NRC272" s="837"/>
      <c r="NRD272" s="837"/>
      <c r="NRE272" s="837"/>
      <c r="NRF272" s="837"/>
      <c r="NRG272" s="837"/>
      <c r="NRH272" s="837"/>
      <c r="NRI272" s="854"/>
      <c r="NRJ272" s="854"/>
      <c r="NRK272" s="837"/>
      <c r="NRL272" s="837"/>
      <c r="NRM272" s="854"/>
      <c r="NRN272" s="854"/>
      <c r="NRO272" s="837"/>
      <c r="NRP272" s="837"/>
      <c r="NRQ272" s="837"/>
      <c r="NRR272" s="837"/>
      <c r="NRS272" s="837"/>
      <c r="NRT272" s="853"/>
      <c r="NRU272" s="855"/>
      <c r="NRV272" s="837"/>
      <c r="NRW272" s="837"/>
      <c r="NRX272" s="837"/>
      <c r="NRY272" s="837"/>
      <c r="NRZ272" s="837"/>
      <c r="NSA272" s="837"/>
      <c r="NSB272" s="837"/>
      <c r="NSC272" s="856"/>
      <c r="NSD272" s="856"/>
      <c r="NSE272" s="856"/>
      <c r="NSF272" s="856"/>
      <c r="NSG272" s="856"/>
      <c r="NSH272" s="856"/>
      <c r="NSI272" s="856"/>
      <c r="NSJ272" s="856"/>
      <c r="NSK272" s="856"/>
      <c r="NSL272" s="856"/>
      <c r="NSM272" s="856"/>
      <c r="NSN272" s="856"/>
      <c r="NSO272" s="856"/>
      <c r="NSP272" s="856"/>
      <c r="NSQ272" s="856"/>
      <c r="NSR272" s="856"/>
      <c r="NSS272" s="856"/>
      <c r="NST272" s="856"/>
      <c r="NSU272" s="856"/>
      <c r="NSV272" s="856"/>
      <c r="NSW272" s="856"/>
      <c r="NSX272" s="856"/>
      <c r="NSY272" s="856"/>
      <c r="NSZ272" s="856"/>
      <c r="NTA272" s="856"/>
      <c r="NTB272" s="856"/>
      <c r="NTC272" s="856"/>
      <c r="NTD272" s="856"/>
      <c r="NTE272" s="856"/>
      <c r="NTF272" s="856"/>
      <c r="NTG272" s="856"/>
      <c r="NTH272" s="856"/>
      <c r="NTI272" s="856"/>
      <c r="NTJ272" s="856"/>
      <c r="NTK272" s="856"/>
      <c r="NTL272" s="856"/>
      <c r="NTM272" s="856"/>
      <c r="NTN272" s="856"/>
      <c r="NTO272" s="856"/>
      <c r="NTP272" s="856"/>
      <c r="NTQ272" s="856"/>
      <c r="NTR272" s="856"/>
      <c r="NTS272" s="856"/>
      <c r="NTT272" s="856"/>
      <c r="NTU272" s="837"/>
      <c r="NTV272" s="837"/>
      <c r="NTW272" s="837"/>
      <c r="NTX272" s="837"/>
      <c r="NTY272" s="837"/>
      <c r="NTZ272" s="837"/>
      <c r="NUA272" s="837"/>
      <c r="NUB272" s="837"/>
      <c r="NUC272" s="837"/>
      <c r="NUD272" s="837"/>
      <c r="NUE272" s="837"/>
      <c r="NUF272" s="837"/>
      <c r="NUG272" s="837"/>
      <c r="NUH272" s="837"/>
      <c r="NUI272" s="837"/>
      <c r="NUJ272" s="837"/>
      <c r="NUK272" s="837"/>
      <c r="NUL272" s="837"/>
      <c r="NUM272" s="837"/>
      <c r="NUN272" s="837"/>
      <c r="NUO272" s="837"/>
      <c r="NUP272" s="837"/>
      <c r="NUQ272" s="837"/>
      <c r="NUR272" s="837"/>
      <c r="NUS272" s="854"/>
      <c r="NUT272" s="854"/>
      <c r="NUU272" s="854"/>
      <c r="NUV272" s="854"/>
      <c r="NUW272" s="854"/>
      <c r="NUX272" s="837"/>
      <c r="NUY272" s="837"/>
      <c r="NUZ272" s="854"/>
      <c r="NVA272" s="854"/>
      <c r="NVB272" s="837"/>
      <c r="NVC272" s="837"/>
      <c r="NVD272" s="854"/>
      <c r="NVE272" s="854"/>
      <c r="NVF272" s="837"/>
      <c r="NVG272" s="837"/>
      <c r="NVH272" s="837"/>
      <c r="NVI272" s="837"/>
      <c r="NVJ272" s="837"/>
      <c r="NVK272" s="837"/>
      <c r="NVL272" s="837"/>
      <c r="NVM272" s="854"/>
      <c r="NVN272" s="854"/>
      <c r="NVO272" s="837"/>
      <c r="NVP272" s="837"/>
      <c r="NVQ272" s="854"/>
      <c r="NVR272" s="854"/>
      <c r="NVS272" s="837"/>
      <c r="NVT272" s="837"/>
      <c r="NVU272" s="837"/>
      <c r="NVV272" s="837"/>
      <c r="NVW272" s="837"/>
      <c r="NVX272" s="853"/>
      <c r="NVY272" s="855"/>
      <c r="NVZ272" s="837"/>
      <c r="NWA272" s="837"/>
      <c r="NWB272" s="837"/>
      <c r="NWC272" s="837"/>
      <c r="NWD272" s="837"/>
      <c r="NWE272" s="837"/>
      <c r="NWF272" s="837"/>
      <c r="NWG272" s="856"/>
      <c r="NWH272" s="856"/>
      <c r="NWI272" s="856"/>
      <c r="NWJ272" s="856"/>
      <c r="NWK272" s="856"/>
      <c r="NWL272" s="856"/>
      <c r="NWM272" s="856"/>
      <c r="NWN272" s="856"/>
      <c r="NWO272" s="856"/>
      <c r="NWP272" s="856"/>
      <c r="NWQ272" s="856"/>
      <c r="NWR272" s="856"/>
      <c r="NWS272" s="856"/>
      <c r="NWT272" s="856"/>
      <c r="NWU272" s="856"/>
      <c r="NWV272" s="856"/>
      <c r="NWW272" s="856"/>
      <c r="NWX272" s="856"/>
      <c r="NWY272" s="856"/>
      <c r="NWZ272" s="856"/>
      <c r="NXA272" s="856"/>
      <c r="NXB272" s="856"/>
      <c r="NXC272" s="856"/>
      <c r="NXD272" s="856"/>
      <c r="NXE272" s="856"/>
      <c r="NXF272" s="856"/>
      <c r="NXG272" s="856"/>
      <c r="NXH272" s="856"/>
      <c r="NXI272" s="856"/>
      <c r="NXJ272" s="856"/>
      <c r="NXK272" s="856"/>
      <c r="NXL272" s="856"/>
      <c r="NXM272" s="856"/>
      <c r="NXN272" s="856"/>
      <c r="NXO272" s="856"/>
      <c r="NXP272" s="856"/>
      <c r="NXQ272" s="856"/>
      <c r="NXR272" s="856"/>
      <c r="NXS272" s="856"/>
      <c r="NXT272" s="856"/>
      <c r="NXU272" s="856"/>
      <c r="NXV272" s="856"/>
      <c r="NXW272" s="856"/>
      <c r="NXX272" s="856"/>
      <c r="NXY272" s="837"/>
      <c r="NXZ272" s="837"/>
      <c r="NYA272" s="837"/>
      <c r="NYB272" s="837"/>
      <c r="NYC272" s="837"/>
      <c r="NYD272" s="837"/>
      <c r="NYE272" s="837"/>
      <c r="NYF272" s="837"/>
      <c r="NYG272" s="837"/>
      <c r="NYH272" s="837"/>
      <c r="NYI272" s="837"/>
      <c r="NYJ272" s="837"/>
      <c r="NYK272" s="837"/>
      <c r="NYL272" s="837"/>
      <c r="NYM272" s="837"/>
      <c r="NYN272" s="837"/>
      <c r="NYO272" s="837"/>
      <c r="NYP272" s="837"/>
      <c r="NYQ272" s="837"/>
      <c r="NYR272" s="837"/>
      <c r="NYS272" s="837"/>
      <c r="NYT272" s="837"/>
      <c r="NYU272" s="837"/>
      <c r="NYV272" s="837"/>
      <c r="NYW272" s="854"/>
      <c r="NYX272" s="854"/>
      <c r="NYY272" s="854"/>
      <c r="NYZ272" s="854"/>
      <c r="NZA272" s="854"/>
      <c r="NZB272" s="837"/>
      <c r="NZC272" s="837"/>
      <c r="NZD272" s="854"/>
      <c r="NZE272" s="854"/>
      <c r="NZF272" s="837"/>
      <c r="NZG272" s="837"/>
      <c r="NZH272" s="854"/>
      <c r="NZI272" s="854"/>
      <c r="NZJ272" s="837"/>
      <c r="NZK272" s="837"/>
      <c r="NZL272" s="837"/>
      <c r="NZM272" s="837"/>
      <c r="NZN272" s="837"/>
      <c r="NZO272" s="837"/>
      <c r="NZP272" s="837"/>
      <c r="NZQ272" s="854"/>
      <c r="NZR272" s="854"/>
      <c r="NZS272" s="837"/>
      <c r="NZT272" s="837"/>
      <c r="NZU272" s="854"/>
      <c r="NZV272" s="854"/>
      <c r="NZW272" s="837"/>
      <c r="NZX272" s="837"/>
      <c r="NZY272" s="837"/>
      <c r="NZZ272" s="837"/>
      <c r="OAA272" s="837"/>
      <c r="OAB272" s="853"/>
      <c r="OAC272" s="855"/>
      <c r="OAD272" s="837"/>
      <c r="OAE272" s="837"/>
      <c r="OAF272" s="837"/>
      <c r="OAG272" s="837"/>
      <c r="OAH272" s="837"/>
      <c r="OAI272" s="837"/>
      <c r="OAJ272" s="837"/>
      <c r="OAK272" s="856"/>
      <c r="OAL272" s="856"/>
      <c r="OAM272" s="856"/>
      <c r="OAN272" s="856"/>
      <c r="OAO272" s="856"/>
      <c r="OAP272" s="856"/>
      <c r="OAQ272" s="856"/>
      <c r="OAR272" s="856"/>
      <c r="OAS272" s="856"/>
      <c r="OAT272" s="856"/>
      <c r="OAU272" s="856"/>
      <c r="OAV272" s="856"/>
      <c r="OAW272" s="856"/>
      <c r="OAX272" s="856"/>
      <c r="OAY272" s="856"/>
      <c r="OAZ272" s="856"/>
      <c r="OBA272" s="856"/>
      <c r="OBB272" s="856"/>
      <c r="OBC272" s="856"/>
      <c r="OBD272" s="856"/>
      <c r="OBE272" s="856"/>
      <c r="OBF272" s="856"/>
      <c r="OBG272" s="856"/>
      <c r="OBH272" s="856"/>
      <c r="OBI272" s="856"/>
      <c r="OBJ272" s="856"/>
      <c r="OBK272" s="856"/>
      <c r="OBL272" s="856"/>
      <c r="OBM272" s="856"/>
      <c r="OBN272" s="856"/>
      <c r="OBO272" s="856"/>
      <c r="OBP272" s="856"/>
      <c r="OBQ272" s="856"/>
      <c r="OBR272" s="856"/>
      <c r="OBS272" s="856"/>
      <c r="OBT272" s="856"/>
      <c r="OBU272" s="856"/>
      <c r="OBV272" s="856"/>
      <c r="OBW272" s="856"/>
      <c r="OBX272" s="856"/>
      <c r="OBY272" s="856"/>
      <c r="OBZ272" s="856"/>
      <c r="OCA272" s="856"/>
      <c r="OCB272" s="856"/>
      <c r="OCC272" s="837"/>
      <c r="OCD272" s="837"/>
      <c r="OCE272" s="837"/>
      <c r="OCF272" s="837"/>
      <c r="OCG272" s="837"/>
      <c r="OCH272" s="837"/>
      <c r="OCI272" s="837"/>
      <c r="OCJ272" s="837"/>
      <c r="OCK272" s="837"/>
      <c r="OCL272" s="837"/>
      <c r="OCM272" s="837"/>
      <c r="OCN272" s="837"/>
      <c r="OCO272" s="837"/>
      <c r="OCP272" s="837"/>
      <c r="OCQ272" s="837"/>
      <c r="OCR272" s="837"/>
      <c r="OCS272" s="837"/>
      <c r="OCT272" s="837"/>
      <c r="OCU272" s="837"/>
      <c r="OCV272" s="837"/>
      <c r="OCW272" s="837"/>
      <c r="OCX272" s="837"/>
      <c r="OCY272" s="837"/>
      <c r="OCZ272" s="837"/>
      <c r="ODA272" s="854"/>
      <c r="ODB272" s="854"/>
      <c r="ODC272" s="854"/>
      <c r="ODD272" s="854"/>
      <c r="ODE272" s="854"/>
      <c r="ODF272" s="837"/>
      <c r="ODG272" s="837"/>
      <c r="ODH272" s="854"/>
      <c r="ODI272" s="854"/>
      <c r="ODJ272" s="837"/>
      <c r="ODK272" s="837"/>
      <c r="ODL272" s="854"/>
      <c r="ODM272" s="854"/>
      <c r="ODN272" s="837"/>
      <c r="ODO272" s="837"/>
      <c r="ODP272" s="837"/>
      <c r="ODQ272" s="837"/>
      <c r="ODR272" s="837"/>
      <c r="ODS272" s="837"/>
      <c r="ODT272" s="837"/>
      <c r="ODU272" s="854"/>
      <c r="ODV272" s="854"/>
      <c r="ODW272" s="837"/>
      <c r="ODX272" s="837"/>
      <c r="ODY272" s="854"/>
      <c r="ODZ272" s="854"/>
      <c r="OEA272" s="837"/>
      <c r="OEB272" s="837"/>
      <c r="OEC272" s="837"/>
      <c r="OED272" s="837"/>
      <c r="OEE272" s="837"/>
      <c r="OEF272" s="853"/>
      <c r="OEG272" s="855"/>
      <c r="OEH272" s="837"/>
      <c r="OEI272" s="837"/>
      <c r="OEJ272" s="837"/>
      <c r="OEK272" s="837"/>
      <c r="OEL272" s="837"/>
      <c r="OEM272" s="837"/>
      <c r="OEN272" s="837"/>
      <c r="OEO272" s="856"/>
      <c r="OEP272" s="856"/>
      <c r="OEQ272" s="856"/>
      <c r="OER272" s="856"/>
      <c r="OES272" s="856"/>
      <c r="OET272" s="856"/>
      <c r="OEU272" s="856"/>
      <c r="OEV272" s="856"/>
      <c r="OEW272" s="856"/>
      <c r="OEX272" s="856"/>
      <c r="OEY272" s="856"/>
      <c r="OEZ272" s="856"/>
      <c r="OFA272" s="856"/>
      <c r="OFB272" s="856"/>
      <c r="OFC272" s="856"/>
      <c r="OFD272" s="856"/>
      <c r="OFE272" s="856"/>
      <c r="OFF272" s="856"/>
      <c r="OFG272" s="856"/>
      <c r="OFH272" s="856"/>
      <c r="OFI272" s="856"/>
      <c r="OFJ272" s="856"/>
      <c r="OFK272" s="856"/>
      <c r="OFL272" s="856"/>
      <c r="OFM272" s="856"/>
      <c r="OFN272" s="856"/>
      <c r="OFO272" s="856"/>
      <c r="OFP272" s="856"/>
      <c r="OFQ272" s="856"/>
      <c r="OFR272" s="856"/>
      <c r="OFS272" s="856"/>
      <c r="OFT272" s="856"/>
      <c r="OFU272" s="856"/>
      <c r="OFV272" s="856"/>
      <c r="OFW272" s="856"/>
      <c r="OFX272" s="856"/>
      <c r="OFY272" s="856"/>
      <c r="OFZ272" s="856"/>
      <c r="OGA272" s="856"/>
      <c r="OGB272" s="856"/>
      <c r="OGC272" s="856"/>
      <c r="OGD272" s="856"/>
      <c r="OGE272" s="856"/>
      <c r="OGF272" s="856"/>
      <c r="OGG272" s="837"/>
      <c r="OGH272" s="837"/>
      <c r="OGI272" s="837"/>
      <c r="OGJ272" s="837"/>
      <c r="OGK272" s="837"/>
      <c r="OGL272" s="837"/>
      <c r="OGM272" s="837"/>
      <c r="OGN272" s="837"/>
      <c r="OGO272" s="837"/>
      <c r="OGP272" s="837"/>
      <c r="OGQ272" s="837"/>
      <c r="OGR272" s="837"/>
      <c r="OGS272" s="837"/>
      <c r="OGT272" s="837"/>
      <c r="OGU272" s="837"/>
      <c r="OGV272" s="837"/>
      <c r="OGW272" s="837"/>
      <c r="OGX272" s="837"/>
      <c r="OGY272" s="837"/>
      <c r="OGZ272" s="837"/>
      <c r="OHA272" s="837"/>
      <c r="OHB272" s="837"/>
      <c r="OHC272" s="837"/>
      <c r="OHD272" s="837"/>
      <c r="OHE272" s="854"/>
      <c r="OHF272" s="854"/>
      <c r="OHG272" s="854"/>
      <c r="OHH272" s="854"/>
      <c r="OHI272" s="854"/>
      <c r="OHJ272" s="837"/>
      <c r="OHK272" s="837"/>
      <c r="OHL272" s="854"/>
      <c r="OHM272" s="854"/>
      <c r="OHN272" s="837"/>
      <c r="OHO272" s="837"/>
      <c r="OHP272" s="854"/>
      <c r="OHQ272" s="854"/>
      <c r="OHR272" s="837"/>
      <c r="OHS272" s="837"/>
      <c r="OHT272" s="837"/>
      <c r="OHU272" s="837"/>
      <c r="OHV272" s="837"/>
      <c r="OHW272" s="837"/>
      <c r="OHX272" s="837"/>
      <c r="OHY272" s="854"/>
      <c r="OHZ272" s="854"/>
      <c r="OIA272" s="837"/>
      <c r="OIB272" s="837"/>
      <c r="OIC272" s="854"/>
      <c r="OID272" s="854"/>
      <c r="OIE272" s="837"/>
      <c r="OIF272" s="837"/>
      <c r="OIG272" s="837"/>
      <c r="OIH272" s="837"/>
      <c r="OII272" s="837"/>
      <c r="OIJ272" s="853"/>
      <c r="OIK272" s="855"/>
      <c r="OIL272" s="837"/>
      <c r="OIM272" s="837"/>
      <c r="OIN272" s="837"/>
      <c r="OIO272" s="837"/>
      <c r="OIP272" s="837"/>
      <c r="OIQ272" s="837"/>
      <c r="OIR272" s="837"/>
      <c r="OIS272" s="856"/>
      <c r="OIT272" s="856"/>
      <c r="OIU272" s="856"/>
      <c r="OIV272" s="856"/>
      <c r="OIW272" s="856"/>
      <c r="OIX272" s="856"/>
      <c r="OIY272" s="856"/>
      <c r="OIZ272" s="856"/>
      <c r="OJA272" s="856"/>
      <c r="OJB272" s="856"/>
      <c r="OJC272" s="856"/>
      <c r="OJD272" s="856"/>
      <c r="OJE272" s="856"/>
      <c r="OJF272" s="856"/>
      <c r="OJG272" s="856"/>
      <c r="OJH272" s="856"/>
      <c r="OJI272" s="856"/>
      <c r="OJJ272" s="856"/>
      <c r="OJK272" s="856"/>
      <c r="OJL272" s="856"/>
      <c r="OJM272" s="856"/>
      <c r="OJN272" s="856"/>
      <c r="OJO272" s="856"/>
      <c r="OJP272" s="856"/>
      <c r="OJQ272" s="856"/>
      <c r="OJR272" s="856"/>
      <c r="OJS272" s="856"/>
      <c r="OJT272" s="856"/>
      <c r="OJU272" s="856"/>
      <c r="OJV272" s="856"/>
      <c r="OJW272" s="856"/>
      <c r="OJX272" s="856"/>
      <c r="OJY272" s="856"/>
      <c r="OJZ272" s="856"/>
      <c r="OKA272" s="856"/>
      <c r="OKB272" s="856"/>
      <c r="OKC272" s="856"/>
      <c r="OKD272" s="856"/>
      <c r="OKE272" s="856"/>
      <c r="OKF272" s="856"/>
      <c r="OKG272" s="856"/>
      <c r="OKH272" s="856"/>
      <c r="OKI272" s="856"/>
      <c r="OKJ272" s="856"/>
      <c r="OKK272" s="837"/>
      <c r="OKL272" s="837"/>
      <c r="OKM272" s="837"/>
      <c r="OKN272" s="837"/>
      <c r="OKO272" s="837"/>
      <c r="OKP272" s="837"/>
      <c r="OKQ272" s="837"/>
      <c r="OKR272" s="837"/>
      <c r="OKS272" s="837"/>
      <c r="OKT272" s="837"/>
      <c r="OKU272" s="837"/>
      <c r="OKV272" s="837"/>
      <c r="OKW272" s="837"/>
      <c r="OKX272" s="837"/>
      <c r="OKY272" s="837"/>
      <c r="OKZ272" s="837"/>
      <c r="OLA272" s="837"/>
      <c r="OLB272" s="837"/>
      <c r="OLC272" s="837"/>
      <c r="OLD272" s="837"/>
      <c r="OLE272" s="837"/>
      <c r="OLF272" s="837"/>
      <c r="OLG272" s="837"/>
      <c r="OLH272" s="837"/>
      <c r="OLI272" s="854"/>
      <c r="OLJ272" s="854"/>
      <c r="OLK272" s="854"/>
      <c r="OLL272" s="854"/>
      <c r="OLM272" s="854"/>
      <c r="OLN272" s="837"/>
      <c r="OLO272" s="837"/>
      <c r="OLP272" s="854"/>
      <c r="OLQ272" s="854"/>
      <c r="OLR272" s="837"/>
      <c r="OLS272" s="837"/>
      <c r="OLT272" s="854"/>
      <c r="OLU272" s="854"/>
      <c r="OLV272" s="837"/>
      <c r="OLW272" s="837"/>
      <c r="OLX272" s="837"/>
      <c r="OLY272" s="837"/>
      <c r="OLZ272" s="837"/>
      <c r="OMA272" s="837"/>
      <c r="OMB272" s="837"/>
      <c r="OMC272" s="854"/>
      <c r="OMD272" s="854"/>
      <c r="OME272" s="837"/>
      <c r="OMF272" s="837"/>
      <c r="OMG272" s="854"/>
      <c r="OMH272" s="854"/>
      <c r="OMI272" s="837"/>
      <c r="OMJ272" s="837"/>
      <c r="OMK272" s="837"/>
      <c r="OML272" s="837"/>
      <c r="OMM272" s="837"/>
      <c r="OMN272" s="853"/>
      <c r="OMO272" s="855"/>
      <c r="OMP272" s="837"/>
      <c r="OMQ272" s="837"/>
      <c r="OMR272" s="837"/>
      <c r="OMS272" s="837"/>
      <c r="OMT272" s="837"/>
      <c r="OMU272" s="837"/>
      <c r="OMV272" s="837"/>
      <c r="OMW272" s="856"/>
      <c r="OMX272" s="856"/>
      <c r="OMY272" s="856"/>
      <c r="OMZ272" s="856"/>
      <c r="ONA272" s="856"/>
      <c r="ONB272" s="856"/>
      <c r="ONC272" s="856"/>
      <c r="OND272" s="856"/>
      <c r="ONE272" s="856"/>
      <c r="ONF272" s="856"/>
      <c r="ONG272" s="856"/>
      <c r="ONH272" s="856"/>
      <c r="ONI272" s="856"/>
      <c r="ONJ272" s="856"/>
      <c r="ONK272" s="856"/>
      <c r="ONL272" s="856"/>
      <c r="ONM272" s="856"/>
      <c r="ONN272" s="856"/>
      <c r="ONO272" s="856"/>
      <c r="ONP272" s="856"/>
      <c r="ONQ272" s="856"/>
      <c r="ONR272" s="856"/>
      <c r="ONS272" s="856"/>
      <c r="ONT272" s="856"/>
      <c r="ONU272" s="856"/>
      <c r="ONV272" s="856"/>
      <c r="ONW272" s="856"/>
      <c r="ONX272" s="856"/>
      <c r="ONY272" s="856"/>
      <c r="ONZ272" s="856"/>
      <c r="OOA272" s="856"/>
      <c r="OOB272" s="856"/>
      <c r="OOC272" s="856"/>
      <c r="OOD272" s="856"/>
      <c r="OOE272" s="856"/>
      <c r="OOF272" s="856"/>
      <c r="OOG272" s="856"/>
      <c r="OOH272" s="856"/>
      <c r="OOI272" s="856"/>
      <c r="OOJ272" s="856"/>
      <c r="OOK272" s="856"/>
      <c r="OOL272" s="856"/>
      <c r="OOM272" s="856"/>
      <c r="OON272" s="856"/>
      <c r="OOO272" s="837"/>
      <c r="OOP272" s="837"/>
      <c r="OOQ272" s="837"/>
      <c r="OOR272" s="837"/>
      <c r="OOS272" s="837"/>
      <c r="OOT272" s="837"/>
      <c r="OOU272" s="837"/>
      <c r="OOV272" s="837"/>
      <c r="OOW272" s="837"/>
      <c r="OOX272" s="837"/>
      <c r="OOY272" s="837"/>
      <c r="OOZ272" s="837"/>
      <c r="OPA272" s="837"/>
      <c r="OPB272" s="837"/>
      <c r="OPC272" s="837"/>
      <c r="OPD272" s="837"/>
      <c r="OPE272" s="837"/>
      <c r="OPF272" s="837"/>
      <c r="OPG272" s="837"/>
      <c r="OPH272" s="837"/>
      <c r="OPI272" s="837"/>
      <c r="OPJ272" s="837"/>
      <c r="OPK272" s="837"/>
      <c r="OPL272" s="837"/>
      <c r="OPM272" s="854"/>
      <c r="OPN272" s="854"/>
      <c r="OPO272" s="854"/>
      <c r="OPP272" s="854"/>
      <c r="OPQ272" s="854"/>
      <c r="OPR272" s="837"/>
      <c r="OPS272" s="837"/>
      <c r="OPT272" s="854"/>
      <c r="OPU272" s="854"/>
      <c r="OPV272" s="837"/>
      <c r="OPW272" s="837"/>
      <c r="OPX272" s="854"/>
      <c r="OPY272" s="854"/>
      <c r="OPZ272" s="837"/>
      <c r="OQA272" s="837"/>
      <c r="OQB272" s="837"/>
      <c r="OQC272" s="837"/>
      <c r="OQD272" s="837"/>
      <c r="OQE272" s="837"/>
      <c r="OQF272" s="837"/>
      <c r="OQG272" s="854"/>
      <c r="OQH272" s="854"/>
      <c r="OQI272" s="837"/>
      <c r="OQJ272" s="837"/>
      <c r="OQK272" s="854"/>
      <c r="OQL272" s="854"/>
      <c r="OQM272" s="837"/>
      <c r="OQN272" s="837"/>
      <c r="OQO272" s="837"/>
      <c r="OQP272" s="837"/>
      <c r="OQQ272" s="837"/>
      <c r="OQR272" s="853"/>
      <c r="OQS272" s="855"/>
      <c r="OQT272" s="837"/>
      <c r="OQU272" s="837"/>
      <c r="OQV272" s="837"/>
      <c r="OQW272" s="837"/>
      <c r="OQX272" s="837"/>
      <c r="OQY272" s="837"/>
      <c r="OQZ272" s="837"/>
      <c r="ORA272" s="856"/>
      <c r="ORB272" s="856"/>
      <c r="ORC272" s="856"/>
      <c r="ORD272" s="856"/>
      <c r="ORE272" s="856"/>
      <c r="ORF272" s="856"/>
      <c r="ORG272" s="856"/>
      <c r="ORH272" s="856"/>
      <c r="ORI272" s="856"/>
      <c r="ORJ272" s="856"/>
      <c r="ORK272" s="856"/>
      <c r="ORL272" s="856"/>
      <c r="ORM272" s="856"/>
      <c r="ORN272" s="856"/>
      <c r="ORO272" s="856"/>
      <c r="ORP272" s="856"/>
      <c r="ORQ272" s="856"/>
      <c r="ORR272" s="856"/>
      <c r="ORS272" s="856"/>
      <c r="ORT272" s="856"/>
      <c r="ORU272" s="856"/>
      <c r="ORV272" s="856"/>
      <c r="ORW272" s="856"/>
      <c r="ORX272" s="856"/>
      <c r="ORY272" s="856"/>
      <c r="ORZ272" s="856"/>
      <c r="OSA272" s="856"/>
      <c r="OSB272" s="856"/>
      <c r="OSC272" s="856"/>
      <c r="OSD272" s="856"/>
      <c r="OSE272" s="856"/>
      <c r="OSF272" s="856"/>
      <c r="OSG272" s="856"/>
      <c r="OSH272" s="856"/>
      <c r="OSI272" s="856"/>
      <c r="OSJ272" s="856"/>
      <c r="OSK272" s="856"/>
      <c r="OSL272" s="856"/>
      <c r="OSM272" s="856"/>
      <c r="OSN272" s="856"/>
      <c r="OSO272" s="856"/>
      <c r="OSP272" s="856"/>
      <c r="OSQ272" s="856"/>
      <c r="OSR272" s="856"/>
      <c r="OSS272" s="837"/>
      <c r="OST272" s="837"/>
      <c r="OSU272" s="837"/>
      <c r="OSV272" s="837"/>
      <c r="OSW272" s="837"/>
      <c r="OSX272" s="837"/>
      <c r="OSY272" s="837"/>
      <c r="OSZ272" s="837"/>
      <c r="OTA272" s="837"/>
      <c r="OTB272" s="837"/>
      <c r="OTC272" s="837"/>
      <c r="OTD272" s="837"/>
      <c r="OTE272" s="837"/>
      <c r="OTF272" s="837"/>
      <c r="OTG272" s="837"/>
      <c r="OTH272" s="837"/>
      <c r="OTI272" s="837"/>
      <c r="OTJ272" s="837"/>
      <c r="OTK272" s="837"/>
      <c r="OTL272" s="837"/>
      <c r="OTM272" s="837"/>
      <c r="OTN272" s="837"/>
      <c r="OTO272" s="837"/>
      <c r="OTP272" s="837"/>
      <c r="OTQ272" s="854"/>
      <c r="OTR272" s="854"/>
      <c r="OTS272" s="854"/>
      <c r="OTT272" s="854"/>
      <c r="OTU272" s="854"/>
      <c r="OTV272" s="837"/>
      <c r="OTW272" s="837"/>
      <c r="OTX272" s="854"/>
      <c r="OTY272" s="854"/>
      <c r="OTZ272" s="837"/>
      <c r="OUA272" s="837"/>
      <c r="OUB272" s="854"/>
      <c r="OUC272" s="854"/>
      <c r="OUD272" s="837"/>
      <c r="OUE272" s="837"/>
      <c r="OUF272" s="837"/>
      <c r="OUG272" s="837"/>
      <c r="OUH272" s="837"/>
      <c r="OUI272" s="837"/>
      <c r="OUJ272" s="837"/>
      <c r="OUK272" s="854"/>
      <c r="OUL272" s="854"/>
      <c r="OUM272" s="837"/>
      <c r="OUN272" s="837"/>
      <c r="OUO272" s="854"/>
      <c r="OUP272" s="854"/>
      <c r="OUQ272" s="837"/>
      <c r="OUR272" s="837"/>
      <c r="OUS272" s="837"/>
      <c r="OUT272" s="837"/>
      <c r="OUU272" s="837"/>
      <c r="OUV272" s="853"/>
      <c r="OUW272" s="855"/>
      <c r="OUX272" s="837"/>
      <c r="OUY272" s="837"/>
      <c r="OUZ272" s="837"/>
      <c r="OVA272" s="837"/>
      <c r="OVB272" s="837"/>
      <c r="OVC272" s="837"/>
      <c r="OVD272" s="837"/>
      <c r="OVE272" s="856"/>
      <c r="OVF272" s="856"/>
      <c r="OVG272" s="856"/>
      <c r="OVH272" s="856"/>
      <c r="OVI272" s="856"/>
      <c r="OVJ272" s="856"/>
      <c r="OVK272" s="856"/>
      <c r="OVL272" s="856"/>
      <c r="OVM272" s="856"/>
      <c r="OVN272" s="856"/>
      <c r="OVO272" s="856"/>
      <c r="OVP272" s="856"/>
      <c r="OVQ272" s="856"/>
      <c r="OVR272" s="856"/>
      <c r="OVS272" s="856"/>
      <c r="OVT272" s="856"/>
      <c r="OVU272" s="856"/>
      <c r="OVV272" s="856"/>
      <c r="OVW272" s="856"/>
      <c r="OVX272" s="856"/>
      <c r="OVY272" s="856"/>
      <c r="OVZ272" s="856"/>
      <c r="OWA272" s="856"/>
      <c r="OWB272" s="856"/>
      <c r="OWC272" s="856"/>
      <c r="OWD272" s="856"/>
      <c r="OWE272" s="856"/>
      <c r="OWF272" s="856"/>
      <c r="OWG272" s="856"/>
      <c r="OWH272" s="856"/>
      <c r="OWI272" s="856"/>
      <c r="OWJ272" s="856"/>
      <c r="OWK272" s="856"/>
      <c r="OWL272" s="856"/>
      <c r="OWM272" s="856"/>
      <c r="OWN272" s="856"/>
      <c r="OWO272" s="856"/>
      <c r="OWP272" s="856"/>
      <c r="OWQ272" s="856"/>
      <c r="OWR272" s="856"/>
      <c r="OWS272" s="856"/>
      <c r="OWT272" s="856"/>
      <c r="OWU272" s="856"/>
      <c r="OWV272" s="856"/>
      <c r="OWW272" s="837"/>
      <c r="OWX272" s="837"/>
      <c r="OWY272" s="837"/>
      <c r="OWZ272" s="837"/>
      <c r="OXA272" s="837"/>
      <c r="OXB272" s="837"/>
      <c r="OXC272" s="837"/>
      <c r="OXD272" s="837"/>
      <c r="OXE272" s="837"/>
      <c r="OXF272" s="837"/>
      <c r="OXG272" s="837"/>
      <c r="OXH272" s="837"/>
      <c r="OXI272" s="837"/>
      <c r="OXJ272" s="837"/>
      <c r="OXK272" s="837"/>
      <c r="OXL272" s="837"/>
      <c r="OXM272" s="837"/>
      <c r="OXN272" s="837"/>
      <c r="OXO272" s="837"/>
      <c r="OXP272" s="837"/>
      <c r="OXQ272" s="837"/>
      <c r="OXR272" s="837"/>
      <c r="OXS272" s="837"/>
      <c r="OXT272" s="837"/>
      <c r="OXU272" s="854"/>
      <c r="OXV272" s="854"/>
      <c r="OXW272" s="854"/>
      <c r="OXX272" s="854"/>
      <c r="OXY272" s="854"/>
      <c r="OXZ272" s="837"/>
      <c r="OYA272" s="837"/>
      <c r="OYB272" s="854"/>
      <c r="OYC272" s="854"/>
      <c r="OYD272" s="837"/>
      <c r="OYE272" s="837"/>
      <c r="OYF272" s="854"/>
      <c r="OYG272" s="854"/>
      <c r="OYH272" s="837"/>
      <c r="OYI272" s="837"/>
      <c r="OYJ272" s="837"/>
      <c r="OYK272" s="837"/>
      <c r="OYL272" s="837"/>
      <c r="OYM272" s="837"/>
      <c r="OYN272" s="837"/>
      <c r="OYO272" s="854"/>
      <c r="OYP272" s="854"/>
      <c r="OYQ272" s="837"/>
      <c r="OYR272" s="837"/>
      <c r="OYS272" s="854"/>
      <c r="OYT272" s="854"/>
      <c r="OYU272" s="837"/>
      <c r="OYV272" s="837"/>
      <c r="OYW272" s="837"/>
      <c r="OYX272" s="837"/>
      <c r="OYY272" s="837"/>
      <c r="OYZ272" s="853"/>
      <c r="OZA272" s="855"/>
      <c r="OZB272" s="837"/>
      <c r="OZC272" s="837"/>
      <c r="OZD272" s="837"/>
      <c r="OZE272" s="837"/>
      <c r="OZF272" s="837"/>
      <c r="OZG272" s="837"/>
      <c r="OZH272" s="837"/>
      <c r="OZI272" s="856"/>
      <c r="OZJ272" s="856"/>
      <c r="OZK272" s="856"/>
      <c r="OZL272" s="856"/>
      <c r="OZM272" s="856"/>
      <c r="OZN272" s="856"/>
      <c r="OZO272" s="856"/>
      <c r="OZP272" s="856"/>
      <c r="OZQ272" s="856"/>
      <c r="OZR272" s="856"/>
      <c r="OZS272" s="856"/>
      <c r="OZT272" s="856"/>
      <c r="OZU272" s="856"/>
      <c r="OZV272" s="856"/>
      <c r="OZW272" s="856"/>
      <c r="OZX272" s="856"/>
      <c r="OZY272" s="856"/>
      <c r="OZZ272" s="856"/>
      <c r="PAA272" s="856"/>
      <c r="PAB272" s="856"/>
      <c r="PAC272" s="856"/>
      <c r="PAD272" s="856"/>
      <c r="PAE272" s="856"/>
      <c r="PAF272" s="856"/>
      <c r="PAG272" s="856"/>
      <c r="PAH272" s="856"/>
      <c r="PAI272" s="856"/>
      <c r="PAJ272" s="856"/>
      <c r="PAK272" s="856"/>
      <c r="PAL272" s="856"/>
      <c r="PAM272" s="856"/>
      <c r="PAN272" s="856"/>
      <c r="PAO272" s="856"/>
      <c r="PAP272" s="856"/>
      <c r="PAQ272" s="856"/>
      <c r="PAR272" s="856"/>
      <c r="PAS272" s="856"/>
      <c r="PAT272" s="856"/>
      <c r="PAU272" s="856"/>
      <c r="PAV272" s="856"/>
      <c r="PAW272" s="856"/>
      <c r="PAX272" s="856"/>
      <c r="PAY272" s="856"/>
      <c r="PAZ272" s="856"/>
      <c r="PBA272" s="837"/>
      <c r="PBB272" s="837"/>
      <c r="PBC272" s="837"/>
      <c r="PBD272" s="837"/>
      <c r="PBE272" s="837"/>
      <c r="PBF272" s="837"/>
      <c r="PBG272" s="837"/>
      <c r="PBH272" s="837"/>
      <c r="PBI272" s="837"/>
      <c r="PBJ272" s="837"/>
      <c r="PBK272" s="837"/>
      <c r="PBL272" s="837"/>
      <c r="PBM272" s="837"/>
      <c r="PBN272" s="837"/>
      <c r="PBO272" s="837"/>
      <c r="PBP272" s="837"/>
      <c r="PBQ272" s="837"/>
      <c r="PBR272" s="837"/>
      <c r="PBS272" s="837"/>
      <c r="PBT272" s="837"/>
      <c r="PBU272" s="837"/>
      <c r="PBV272" s="837"/>
      <c r="PBW272" s="837"/>
      <c r="PBX272" s="837"/>
      <c r="PBY272" s="854"/>
      <c r="PBZ272" s="854"/>
      <c r="PCA272" s="854"/>
      <c r="PCB272" s="854"/>
      <c r="PCC272" s="854"/>
      <c r="PCD272" s="837"/>
      <c r="PCE272" s="837"/>
      <c r="PCF272" s="854"/>
      <c r="PCG272" s="854"/>
      <c r="PCH272" s="837"/>
      <c r="PCI272" s="837"/>
      <c r="PCJ272" s="854"/>
      <c r="PCK272" s="854"/>
      <c r="PCL272" s="837"/>
      <c r="PCM272" s="837"/>
      <c r="PCN272" s="837"/>
      <c r="PCO272" s="837"/>
      <c r="PCP272" s="837"/>
      <c r="PCQ272" s="837"/>
      <c r="PCR272" s="837"/>
      <c r="PCS272" s="854"/>
      <c r="PCT272" s="854"/>
      <c r="PCU272" s="837"/>
      <c r="PCV272" s="837"/>
      <c r="PCW272" s="854"/>
      <c r="PCX272" s="854"/>
      <c r="PCY272" s="837"/>
      <c r="PCZ272" s="837"/>
      <c r="PDA272" s="837"/>
      <c r="PDB272" s="837"/>
      <c r="PDC272" s="837"/>
      <c r="PDD272" s="853"/>
      <c r="PDE272" s="855"/>
      <c r="PDF272" s="837"/>
      <c r="PDG272" s="837"/>
      <c r="PDH272" s="837"/>
      <c r="PDI272" s="837"/>
      <c r="PDJ272" s="837"/>
      <c r="PDK272" s="837"/>
      <c r="PDL272" s="837"/>
      <c r="PDM272" s="856"/>
      <c r="PDN272" s="856"/>
      <c r="PDO272" s="856"/>
      <c r="PDP272" s="856"/>
      <c r="PDQ272" s="856"/>
      <c r="PDR272" s="856"/>
      <c r="PDS272" s="856"/>
      <c r="PDT272" s="856"/>
      <c r="PDU272" s="856"/>
      <c r="PDV272" s="856"/>
      <c r="PDW272" s="856"/>
      <c r="PDX272" s="856"/>
      <c r="PDY272" s="856"/>
      <c r="PDZ272" s="856"/>
      <c r="PEA272" s="856"/>
      <c r="PEB272" s="856"/>
      <c r="PEC272" s="856"/>
      <c r="PED272" s="856"/>
      <c r="PEE272" s="856"/>
      <c r="PEF272" s="856"/>
      <c r="PEG272" s="856"/>
      <c r="PEH272" s="856"/>
      <c r="PEI272" s="856"/>
      <c r="PEJ272" s="856"/>
      <c r="PEK272" s="856"/>
      <c r="PEL272" s="856"/>
      <c r="PEM272" s="856"/>
      <c r="PEN272" s="856"/>
      <c r="PEO272" s="856"/>
      <c r="PEP272" s="856"/>
      <c r="PEQ272" s="856"/>
      <c r="PER272" s="856"/>
      <c r="PES272" s="856"/>
      <c r="PET272" s="856"/>
      <c r="PEU272" s="856"/>
      <c r="PEV272" s="856"/>
      <c r="PEW272" s="856"/>
      <c r="PEX272" s="856"/>
      <c r="PEY272" s="856"/>
      <c r="PEZ272" s="856"/>
      <c r="PFA272" s="856"/>
      <c r="PFB272" s="856"/>
      <c r="PFC272" s="856"/>
      <c r="PFD272" s="856"/>
      <c r="PFE272" s="837"/>
      <c r="PFF272" s="837"/>
      <c r="PFG272" s="837"/>
      <c r="PFH272" s="837"/>
      <c r="PFI272" s="837"/>
      <c r="PFJ272" s="837"/>
      <c r="PFK272" s="837"/>
      <c r="PFL272" s="837"/>
      <c r="PFM272" s="837"/>
      <c r="PFN272" s="837"/>
      <c r="PFO272" s="837"/>
      <c r="PFP272" s="837"/>
      <c r="PFQ272" s="837"/>
      <c r="PFR272" s="837"/>
      <c r="PFS272" s="837"/>
      <c r="PFT272" s="837"/>
      <c r="PFU272" s="837"/>
      <c r="PFV272" s="837"/>
      <c r="PFW272" s="837"/>
      <c r="PFX272" s="837"/>
      <c r="PFY272" s="837"/>
      <c r="PFZ272" s="837"/>
      <c r="PGA272" s="837"/>
      <c r="PGB272" s="837"/>
      <c r="PGC272" s="854"/>
      <c r="PGD272" s="854"/>
      <c r="PGE272" s="854"/>
      <c r="PGF272" s="854"/>
      <c r="PGG272" s="854"/>
      <c r="PGH272" s="837"/>
      <c r="PGI272" s="837"/>
      <c r="PGJ272" s="854"/>
      <c r="PGK272" s="854"/>
      <c r="PGL272" s="837"/>
      <c r="PGM272" s="837"/>
      <c r="PGN272" s="854"/>
      <c r="PGO272" s="854"/>
      <c r="PGP272" s="837"/>
      <c r="PGQ272" s="837"/>
      <c r="PGR272" s="837"/>
      <c r="PGS272" s="837"/>
      <c r="PGT272" s="837"/>
      <c r="PGU272" s="837"/>
      <c r="PGV272" s="837"/>
      <c r="PGW272" s="854"/>
      <c r="PGX272" s="854"/>
      <c r="PGY272" s="837"/>
      <c r="PGZ272" s="837"/>
      <c r="PHA272" s="854"/>
      <c r="PHB272" s="854"/>
      <c r="PHC272" s="837"/>
      <c r="PHD272" s="837"/>
      <c r="PHE272" s="837"/>
      <c r="PHF272" s="837"/>
      <c r="PHG272" s="837"/>
      <c r="PHH272" s="853"/>
      <c r="PHI272" s="855"/>
      <c r="PHJ272" s="837"/>
      <c r="PHK272" s="837"/>
      <c r="PHL272" s="837"/>
      <c r="PHM272" s="837"/>
      <c r="PHN272" s="837"/>
      <c r="PHO272" s="837"/>
      <c r="PHP272" s="837"/>
      <c r="PHQ272" s="856"/>
      <c r="PHR272" s="856"/>
      <c r="PHS272" s="856"/>
      <c r="PHT272" s="856"/>
      <c r="PHU272" s="856"/>
      <c r="PHV272" s="856"/>
      <c r="PHW272" s="856"/>
      <c r="PHX272" s="856"/>
      <c r="PHY272" s="856"/>
      <c r="PHZ272" s="856"/>
      <c r="PIA272" s="856"/>
      <c r="PIB272" s="856"/>
      <c r="PIC272" s="856"/>
      <c r="PID272" s="856"/>
      <c r="PIE272" s="856"/>
      <c r="PIF272" s="856"/>
      <c r="PIG272" s="856"/>
      <c r="PIH272" s="856"/>
      <c r="PII272" s="856"/>
      <c r="PIJ272" s="856"/>
      <c r="PIK272" s="856"/>
      <c r="PIL272" s="856"/>
      <c r="PIM272" s="856"/>
      <c r="PIN272" s="856"/>
      <c r="PIO272" s="856"/>
      <c r="PIP272" s="856"/>
      <c r="PIQ272" s="856"/>
      <c r="PIR272" s="856"/>
      <c r="PIS272" s="856"/>
      <c r="PIT272" s="856"/>
      <c r="PIU272" s="856"/>
      <c r="PIV272" s="856"/>
      <c r="PIW272" s="856"/>
      <c r="PIX272" s="856"/>
      <c r="PIY272" s="856"/>
      <c r="PIZ272" s="856"/>
      <c r="PJA272" s="856"/>
      <c r="PJB272" s="856"/>
      <c r="PJC272" s="856"/>
      <c r="PJD272" s="856"/>
      <c r="PJE272" s="856"/>
      <c r="PJF272" s="856"/>
      <c r="PJG272" s="856"/>
      <c r="PJH272" s="856"/>
      <c r="PJI272" s="837"/>
      <c r="PJJ272" s="837"/>
      <c r="PJK272" s="837"/>
      <c r="PJL272" s="837"/>
      <c r="PJM272" s="837"/>
      <c r="PJN272" s="837"/>
      <c r="PJO272" s="837"/>
      <c r="PJP272" s="837"/>
      <c r="PJQ272" s="837"/>
      <c r="PJR272" s="837"/>
      <c r="PJS272" s="837"/>
      <c r="PJT272" s="837"/>
      <c r="PJU272" s="837"/>
      <c r="PJV272" s="837"/>
      <c r="PJW272" s="837"/>
      <c r="PJX272" s="837"/>
      <c r="PJY272" s="837"/>
      <c r="PJZ272" s="837"/>
      <c r="PKA272" s="837"/>
      <c r="PKB272" s="837"/>
      <c r="PKC272" s="837"/>
      <c r="PKD272" s="837"/>
      <c r="PKE272" s="837"/>
      <c r="PKF272" s="837"/>
      <c r="PKG272" s="854"/>
      <c r="PKH272" s="854"/>
      <c r="PKI272" s="854"/>
      <c r="PKJ272" s="854"/>
      <c r="PKK272" s="854"/>
      <c r="PKL272" s="837"/>
      <c r="PKM272" s="837"/>
      <c r="PKN272" s="854"/>
      <c r="PKO272" s="854"/>
      <c r="PKP272" s="837"/>
      <c r="PKQ272" s="837"/>
      <c r="PKR272" s="854"/>
      <c r="PKS272" s="854"/>
      <c r="PKT272" s="837"/>
      <c r="PKU272" s="837"/>
      <c r="PKV272" s="837"/>
      <c r="PKW272" s="837"/>
      <c r="PKX272" s="837"/>
      <c r="PKY272" s="837"/>
      <c r="PKZ272" s="837"/>
      <c r="PLA272" s="854"/>
      <c r="PLB272" s="854"/>
      <c r="PLC272" s="837"/>
      <c r="PLD272" s="837"/>
      <c r="PLE272" s="854"/>
      <c r="PLF272" s="854"/>
      <c r="PLG272" s="837"/>
      <c r="PLH272" s="837"/>
      <c r="PLI272" s="837"/>
      <c r="PLJ272" s="837"/>
      <c r="PLK272" s="837"/>
      <c r="PLL272" s="853"/>
      <c r="PLM272" s="855"/>
      <c r="PLN272" s="837"/>
      <c r="PLO272" s="837"/>
      <c r="PLP272" s="837"/>
      <c r="PLQ272" s="837"/>
      <c r="PLR272" s="837"/>
      <c r="PLS272" s="837"/>
      <c r="PLT272" s="837"/>
      <c r="PLU272" s="856"/>
      <c r="PLV272" s="856"/>
      <c r="PLW272" s="856"/>
      <c r="PLX272" s="856"/>
      <c r="PLY272" s="856"/>
      <c r="PLZ272" s="856"/>
      <c r="PMA272" s="856"/>
      <c r="PMB272" s="856"/>
      <c r="PMC272" s="856"/>
      <c r="PMD272" s="856"/>
      <c r="PME272" s="856"/>
      <c r="PMF272" s="856"/>
      <c r="PMG272" s="856"/>
      <c r="PMH272" s="856"/>
      <c r="PMI272" s="856"/>
      <c r="PMJ272" s="856"/>
      <c r="PMK272" s="856"/>
      <c r="PML272" s="856"/>
      <c r="PMM272" s="856"/>
      <c r="PMN272" s="856"/>
      <c r="PMO272" s="856"/>
      <c r="PMP272" s="856"/>
      <c r="PMQ272" s="856"/>
      <c r="PMR272" s="856"/>
      <c r="PMS272" s="856"/>
      <c r="PMT272" s="856"/>
      <c r="PMU272" s="856"/>
      <c r="PMV272" s="856"/>
      <c r="PMW272" s="856"/>
      <c r="PMX272" s="856"/>
      <c r="PMY272" s="856"/>
      <c r="PMZ272" s="856"/>
      <c r="PNA272" s="856"/>
      <c r="PNB272" s="856"/>
      <c r="PNC272" s="856"/>
      <c r="PND272" s="856"/>
      <c r="PNE272" s="856"/>
      <c r="PNF272" s="856"/>
      <c r="PNG272" s="856"/>
      <c r="PNH272" s="856"/>
      <c r="PNI272" s="856"/>
      <c r="PNJ272" s="856"/>
      <c r="PNK272" s="856"/>
      <c r="PNL272" s="856"/>
      <c r="PNM272" s="837"/>
      <c r="PNN272" s="837"/>
      <c r="PNO272" s="837"/>
      <c r="PNP272" s="837"/>
      <c r="PNQ272" s="837"/>
      <c r="PNR272" s="837"/>
      <c r="PNS272" s="837"/>
      <c r="PNT272" s="837"/>
      <c r="PNU272" s="837"/>
      <c r="PNV272" s="837"/>
      <c r="PNW272" s="837"/>
      <c r="PNX272" s="837"/>
      <c r="PNY272" s="837"/>
      <c r="PNZ272" s="837"/>
      <c r="POA272" s="837"/>
      <c r="POB272" s="837"/>
      <c r="POC272" s="837"/>
      <c r="POD272" s="837"/>
      <c r="POE272" s="837"/>
      <c r="POF272" s="837"/>
      <c r="POG272" s="837"/>
      <c r="POH272" s="837"/>
      <c r="POI272" s="837"/>
      <c r="POJ272" s="837"/>
      <c r="POK272" s="854"/>
      <c r="POL272" s="854"/>
      <c r="POM272" s="854"/>
      <c r="PON272" s="854"/>
      <c r="POO272" s="854"/>
      <c r="POP272" s="837"/>
      <c r="POQ272" s="837"/>
      <c r="POR272" s="854"/>
      <c r="POS272" s="854"/>
      <c r="POT272" s="837"/>
      <c r="POU272" s="837"/>
      <c r="POV272" s="854"/>
      <c r="POW272" s="854"/>
      <c r="POX272" s="837"/>
      <c r="POY272" s="837"/>
      <c r="POZ272" s="837"/>
      <c r="PPA272" s="837"/>
      <c r="PPB272" s="837"/>
      <c r="PPC272" s="837"/>
      <c r="PPD272" s="837"/>
      <c r="PPE272" s="854"/>
      <c r="PPF272" s="854"/>
      <c r="PPG272" s="837"/>
      <c r="PPH272" s="837"/>
      <c r="PPI272" s="854"/>
      <c r="PPJ272" s="854"/>
      <c r="PPK272" s="837"/>
      <c r="PPL272" s="837"/>
      <c r="PPM272" s="837"/>
      <c r="PPN272" s="837"/>
      <c r="PPO272" s="837"/>
      <c r="PPP272" s="853"/>
      <c r="PPQ272" s="855"/>
      <c r="PPR272" s="837"/>
      <c r="PPS272" s="837"/>
      <c r="PPT272" s="837"/>
      <c r="PPU272" s="837"/>
      <c r="PPV272" s="837"/>
      <c r="PPW272" s="837"/>
      <c r="PPX272" s="837"/>
      <c r="PPY272" s="856"/>
      <c r="PPZ272" s="856"/>
      <c r="PQA272" s="856"/>
      <c r="PQB272" s="856"/>
      <c r="PQC272" s="856"/>
      <c r="PQD272" s="856"/>
      <c r="PQE272" s="856"/>
      <c r="PQF272" s="856"/>
      <c r="PQG272" s="856"/>
      <c r="PQH272" s="856"/>
      <c r="PQI272" s="856"/>
      <c r="PQJ272" s="856"/>
      <c r="PQK272" s="856"/>
      <c r="PQL272" s="856"/>
      <c r="PQM272" s="856"/>
      <c r="PQN272" s="856"/>
      <c r="PQO272" s="856"/>
      <c r="PQP272" s="856"/>
      <c r="PQQ272" s="856"/>
      <c r="PQR272" s="856"/>
      <c r="PQS272" s="856"/>
      <c r="PQT272" s="856"/>
      <c r="PQU272" s="856"/>
      <c r="PQV272" s="856"/>
      <c r="PQW272" s="856"/>
      <c r="PQX272" s="856"/>
      <c r="PQY272" s="856"/>
      <c r="PQZ272" s="856"/>
      <c r="PRA272" s="856"/>
      <c r="PRB272" s="856"/>
      <c r="PRC272" s="856"/>
      <c r="PRD272" s="856"/>
      <c r="PRE272" s="856"/>
      <c r="PRF272" s="856"/>
      <c r="PRG272" s="856"/>
      <c r="PRH272" s="856"/>
      <c r="PRI272" s="856"/>
      <c r="PRJ272" s="856"/>
      <c r="PRK272" s="856"/>
      <c r="PRL272" s="856"/>
      <c r="PRM272" s="856"/>
      <c r="PRN272" s="856"/>
      <c r="PRO272" s="856"/>
      <c r="PRP272" s="856"/>
      <c r="PRQ272" s="837"/>
      <c r="PRR272" s="837"/>
      <c r="PRS272" s="837"/>
      <c r="PRT272" s="837"/>
      <c r="PRU272" s="837"/>
      <c r="PRV272" s="837"/>
      <c r="PRW272" s="837"/>
      <c r="PRX272" s="837"/>
      <c r="PRY272" s="837"/>
      <c r="PRZ272" s="837"/>
      <c r="PSA272" s="837"/>
      <c r="PSB272" s="837"/>
      <c r="PSC272" s="837"/>
      <c r="PSD272" s="837"/>
      <c r="PSE272" s="837"/>
      <c r="PSF272" s="837"/>
      <c r="PSG272" s="837"/>
      <c r="PSH272" s="837"/>
      <c r="PSI272" s="837"/>
      <c r="PSJ272" s="837"/>
      <c r="PSK272" s="837"/>
      <c r="PSL272" s="837"/>
      <c r="PSM272" s="837"/>
      <c r="PSN272" s="837"/>
      <c r="PSO272" s="854"/>
      <c r="PSP272" s="854"/>
      <c r="PSQ272" s="854"/>
      <c r="PSR272" s="854"/>
      <c r="PSS272" s="854"/>
      <c r="PST272" s="837"/>
      <c r="PSU272" s="837"/>
      <c r="PSV272" s="854"/>
      <c r="PSW272" s="854"/>
      <c r="PSX272" s="837"/>
      <c r="PSY272" s="837"/>
      <c r="PSZ272" s="854"/>
      <c r="PTA272" s="854"/>
      <c r="PTB272" s="837"/>
      <c r="PTC272" s="837"/>
      <c r="PTD272" s="837"/>
      <c r="PTE272" s="837"/>
      <c r="PTF272" s="837"/>
      <c r="PTG272" s="837"/>
      <c r="PTH272" s="837"/>
      <c r="PTI272" s="854"/>
      <c r="PTJ272" s="854"/>
      <c r="PTK272" s="837"/>
      <c r="PTL272" s="837"/>
      <c r="PTM272" s="854"/>
      <c r="PTN272" s="854"/>
      <c r="PTO272" s="837"/>
      <c r="PTP272" s="837"/>
      <c r="PTQ272" s="837"/>
      <c r="PTR272" s="837"/>
      <c r="PTS272" s="837"/>
      <c r="PTT272" s="853"/>
      <c r="PTU272" s="855"/>
      <c r="PTV272" s="837"/>
      <c r="PTW272" s="837"/>
      <c r="PTX272" s="837"/>
      <c r="PTY272" s="837"/>
      <c r="PTZ272" s="837"/>
      <c r="PUA272" s="837"/>
      <c r="PUB272" s="837"/>
      <c r="PUC272" s="856"/>
      <c r="PUD272" s="856"/>
      <c r="PUE272" s="856"/>
      <c r="PUF272" s="856"/>
      <c r="PUG272" s="856"/>
      <c r="PUH272" s="856"/>
      <c r="PUI272" s="856"/>
      <c r="PUJ272" s="856"/>
      <c r="PUK272" s="856"/>
      <c r="PUL272" s="856"/>
      <c r="PUM272" s="856"/>
      <c r="PUN272" s="856"/>
      <c r="PUO272" s="856"/>
      <c r="PUP272" s="856"/>
      <c r="PUQ272" s="856"/>
      <c r="PUR272" s="856"/>
      <c r="PUS272" s="856"/>
      <c r="PUT272" s="856"/>
      <c r="PUU272" s="856"/>
      <c r="PUV272" s="856"/>
      <c r="PUW272" s="856"/>
      <c r="PUX272" s="856"/>
      <c r="PUY272" s="856"/>
      <c r="PUZ272" s="856"/>
      <c r="PVA272" s="856"/>
      <c r="PVB272" s="856"/>
      <c r="PVC272" s="856"/>
      <c r="PVD272" s="856"/>
      <c r="PVE272" s="856"/>
      <c r="PVF272" s="856"/>
      <c r="PVG272" s="856"/>
      <c r="PVH272" s="856"/>
      <c r="PVI272" s="856"/>
      <c r="PVJ272" s="856"/>
      <c r="PVK272" s="856"/>
      <c r="PVL272" s="856"/>
      <c r="PVM272" s="856"/>
      <c r="PVN272" s="856"/>
      <c r="PVO272" s="856"/>
      <c r="PVP272" s="856"/>
      <c r="PVQ272" s="856"/>
      <c r="PVR272" s="856"/>
      <c r="PVS272" s="856"/>
      <c r="PVT272" s="856"/>
      <c r="PVU272" s="837"/>
      <c r="PVV272" s="837"/>
      <c r="PVW272" s="837"/>
      <c r="PVX272" s="837"/>
      <c r="PVY272" s="837"/>
      <c r="PVZ272" s="837"/>
      <c r="PWA272" s="837"/>
      <c r="PWB272" s="837"/>
      <c r="PWC272" s="837"/>
      <c r="PWD272" s="837"/>
      <c r="PWE272" s="837"/>
      <c r="PWF272" s="837"/>
      <c r="PWG272" s="837"/>
      <c r="PWH272" s="837"/>
      <c r="PWI272" s="837"/>
      <c r="PWJ272" s="837"/>
      <c r="PWK272" s="837"/>
      <c r="PWL272" s="837"/>
      <c r="PWM272" s="837"/>
      <c r="PWN272" s="837"/>
      <c r="PWO272" s="837"/>
      <c r="PWP272" s="837"/>
      <c r="PWQ272" s="837"/>
      <c r="PWR272" s="837"/>
      <c r="PWS272" s="854"/>
      <c r="PWT272" s="854"/>
      <c r="PWU272" s="854"/>
      <c r="PWV272" s="854"/>
      <c r="PWW272" s="854"/>
      <c r="PWX272" s="837"/>
      <c r="PWY272" s="837"/>
      <c r="PWZ272" s="854"/>
      <c r="PXA272" s="854"/>
      <c r="PXB272" s="837"/>
      <c r="PXC272" s="837"/>
      <c r="PXD272" s="854"/>
      <c r="PXE272" s="854"/>
      <c r="PXF272" s="837"/>
      <c r="PXG272" s="837"/>
      <c r="PXH272" s="837"/>
      <c r="PXI272" s="837"/>
      <c r="PXJ272" s="837"/>
      <c r="PXK272" s="837"/>
      <c r="PXL272" s="837"/>
      <c r="PXM272" s="854"/>
      <c r="PXN272" s="854"/>
      <c r="PXO272" s="837"/>
      <c r="PXP272" s="837"/>
      <c r="PXQ272" s="854"/>
      <c r="PXR272" s="854"/>
      <c r="PXS272" s="837"/>
      <c r="PXT272" s="837"/>
      <c r="PXU272" s="837"/>
      <c r="PXV272" s="837"/>
      <c r="PXW272" s="837"/>
      <c r="PXX272" s="853"/>
      <c r="PXY272" s="855"/>
      <c r="PXZ272" s="837"/>
      <c r="PYA272" s="837"/>
      <c r="PYB272" s="837"/>
      <c r="PYC272" s="837"/>
      <c r="PYD272" s="837"/>
      <c r="PYE272" s="837"/>
      <c r="PYF272" s="837"/>
      <c r="PYG272" s="856"/>
      <c r="PYH272" s="856"/>
      <c r="PYI272" s="856"/>
      <c r="PYJ272" s="856"/>
      <c r="PYK272" s="856"/>
      <c r="PYL272" s="856"/>
      <c r="PYM272" s="856"/>
      <c r="PYN272" s="856"/>
      <c r="PYO272" s="856"/>
      <c r="PYP272" s="856"/>
      <c r="PYQ272" s="856"/>
      <c r="PYR272" s="856"/>
      <c r="PYS272" s="856"/>
      <c r="PYT272" s="856"/>
      <c r="PYU272" s="856"/>
      <c r="PYV272" s="856"/>
      <c r="PYW272" s="856"/>
      <c r="PYX272" s="856"/>
      <c r="PYY272" s="856"/>
      <c r="PYZ272" s="856"/>
      <c r="PZA272" s="856"/>
      <c r="PZB272" s="856"/>
      <c r="PZC272" s="856"/>
      <c r="PZD272" s="856"/>
      <c r="PZE272" s="856"/>
      <c r="PZF272" s="856"/>
      <c r="PZG272" s="856"/>
      <c r="PZH272" s="856"/>
      <c r="PZI272" s="856"/>
      <c r="PZJ272" s="856"/>
      <c r="PZK272" s="856"/>
      <c r="PZL272" s="856"/>
      <c r="PZM272" s="856"/>
      <c r="PZN272" s="856"/>
      <c r="PZO272" s="856"/>
      <c r="PZP272" s="856"/>
      <c r="PZQ272" s="856"/>
      <c r="PZR272" s="856"/>
      <c r="PZS272" s="856"/>
      <c r="PZT272" s="856"/>
      <c r="PZU272" s="856"/>
      <c r="PZV272" s="856"/>
      <c r="PZW272" s="856"/>
      <c r="PZX272" s="856"/>
      <c r="PZY272" s="837"/>
      <c r="PZZ272" s="837"/>
      <c r="QAA272" s="837"/>
      <c r="QAB272" s="837"/>
      <c r="QAC272" s="837"/>
      <c r="QAD272" s="837"/>
      <c r="QAE272" s="837"/>
      <c r="QAF272" s="837"/>
      <c r="QAG272" s="837"/>
      <c r="QAH272" s="837"/>
      <c r="QAI272" s="837"/>
      <c r="QAJ272" s="837"/>
      <c r="QAK272" s="837"/>
      <c r="QAL272" s="837"/>
      <c r="QAM272" s="837"/>
      <c r="QAN272" s="837"/>
      <c r="QAO272" s="837"/>
      <c r="QAP272" s="837"/>
      <c r="QAQ272" s="837"/>
      <c r="QAR272" s="837"/>
      <c r="QAS272" s="837"/>
      <c r="QAT272" s="837"/>
      <c r="QAU272" s="837"/>
      <c r="QAV272" s="837"/>
      <c r="QAW272" s="854"/>
      <c r="QAX272" s="854"/>
      <c r="QAY272" s="854"/>
      <c r="QAZ272" s="854"/>
      <c r="QBA272" s="854"/>
      <c r="QBB272" s="837"/>
      <c r="QBC272" s="837"/>
      <c r="QBD272" s="854"/>
      <c r="QBE272" s="854"/>
      <c r="QBF272" s="837"/>
      <c r="QBG272" s="837"/>
      <c r="QBH272" s="854"/>
      <c r="QBI272" s="854"/>
      <c r="QBJ272" s="837"/>
      <c r="QBK272" s="837"/>
      <c r="QBL272" s="837"/>
      <c r="QBM272" s="837"/>
      <c r="QBN272" s="837"/>
      <c r="QBO272" s="837"/>
      <c r="QBP272" s="837"/>
      <c r="QBQ272" s="854"/>
      <c r="QBR272" s="854"/>
      <c r="QBS272" s="837"/>
      <c r="QBT272" s="837"/>
      <c r="QBU272" s="854"/>
      <c r="QBV272" s="854"/>
      <c r="QBW272" s="837"/>
      <c r="QBX272" s="837"/>
      <c r="QBY272" s="837"/>
      <c r="QBZ272" s="837"/>
      <c r="QCA272" s="837"/>
      <c r="QCB272" s="853"/>
      <c r="QCC272" s="855"/>
      <c r="QCD272" s="837"/>
      <c r="QCE272" s="837"/>
      <c r="QCF272" s="837"/>
      <c r="QCG272" s="837"/>
      <c r="QCH272" s="837"/>
      <c r="QCI272" s="837"/>
      <c r="QCJ272" s="837"/>
      <c r="QCK272" s="856"/>
      <c r="QCL272" s="856"/>
      <c r="QCM272" s="856"/>
      <c r="QCN272" s="856"/>
      <c r="QCO272" s="856"/>
      <c r="QCP272" s="856"/>
      <c r="QCQ272" s="856"/>
      <c r="QCR272" s="856"/>
      <c r="QCS272" s="856"/>
      <c r="QCT272" s="856"/>
      <c r="QCU272" s="856"/>
      <c r="QCV272" s="856"/>
      <c r="QCW272" s="856"/>
      <c r="QCX272" s="856"/>
      <c r="QCY272" s="856"/>
      <c r="QCZ272" s="856"/>
      <c r="QDA272" s="856"/>
      <c r="QDB272" s="856"/>
      <c r="QDC272" s="856"/>
      <c r="QDD272" s="856"/>
      <c r="QDE272" s="856"/>
      <c r="QDF272" s="856"/>
      <c r="QDG272" s="856"/>
      <c r="QDH272" s="856"/>
      <c r="QDI272" s="856"/>
      <c r="QDJ272" s="856"/>
      <c r="QDK272" s="856"/>
      <c r="QDL272" s="856"/>
      <c r="QDM272" s="856"/>
      <c r="QDN272" s="856"/>
      <c r="QDO272" s="856"/>
      <c r="QDP272" s="856"/>
      <c r="QDQ272" s="856"/>
      <c r="QDR272" s="856"/>
      <c r="QDS272" s="856"/>
      <c r="QDT272" s="856"/>
      <c r="QDU272" s="856"/>
      <c r="QDV272" s="856"/>
      <c r="QDW272" s="856"/>
      <c r="QDX272" s="856"/>
      <c r="QDY272" s="856"/>
      <c r="QDZ272" s="856"/>
      <c r="QEA272" s="856"/>
      <c r="QEB272" s="856"/>
      <c r="QEC272" s="837"/>
      <c r="QED272" s="837"/>
      <c r="QEE272" s="837"/>
      <c r="QEF272" s="837"/>
      <c r="QEG272" s="837"/>
      <c r="QEH272" s="837"/>
      <c r="QEI272" s="837"/>
      <c r="QEJ272" s="837"/>
      <c r="QEK272" s="837"/>
      <c r="QEL272" s="837"/>
      <c r="QEM272" s="837"/>
      <c r="QEN272" s="837"/>
      <c r="QEO272" s="837"/>
      <c r="QEP272" s="837"/>
      <c r="QEQ272" s="837"/>
      <c r="QER272" s="837"/>
      <c r="QES272" s="837"/>
      <c r="QET272" s="837"/>
      <c r="QEU272" s="837"/>
      <c r="QEV272" s="837"/>
      <c r="QEW272" s="837"/>
      <c r="QEX272" s="837"/>
      <c r="QEY272" s="837"/>
      <c r="QEZ272" s="837"/>
      <c r="QFA272" s="854"/>
      <c r="QFB272" s="854"/>
      <c r="QFC272" s="854"/>
      <c r="QFD272" s="854"/>
      <c r="QFE272" s="854"/>
      <c r="QFF272" s="837"/>
      <c r="QFG272" s="837"/>
      <c r="QFH272" s="854"/>
      <c r="QFI272" s="854"/>
      <c r="QFJ272" s="837"/>
      <c r="QFK272" s="837"/>
      <c r="QFL272" s="854"/>
      <c r="QFM272" s="854"/>
      <c r="QFN272" s="837"/>
      <c r="QFO272" s="837"/>
      <c r="QFP272" s="837"/>
      <c r="QFQ272" s="837"/>
      <c r="QFR272" s="837"/>
      <c r="QFS272" s="837"/>
      <c r="QFT272" s="837"/>
      <c r="QFU272" s="854"/>
      <c r="QFV272" s="854"/>
      <c r="QFW272" s="837"/>
      <c r="QFX272" s="837"/>
      <c r="QFY272" s="854"/>
      <c r="QFZ272" s="854"/>
      <c r="QGA272" s="837"/>
      <c r="QGB272" s="837"/>
      <c r="QGC272" s="837"/>
      <c r="QGD272" s="837"/>
      <c r="QGE272" s="837"/>
      <c r="QGF272" s="853"/>
      <c r="QGG272" s="855"/>
      <c r="QGH272" s="837"/>
      <c r="QGI272" s="837"/>
      <c r="QGJ272" s="837"/>
      <c r="QGK272" s="837"/>
      <c r="QGL272" s="837"/>
      <c r="QGM272" s="837"/>
      <c r="QGN272" s="837"/>
      <c r="QGO272" s="856"/>
      <c r="QGP272" s="856"/>
      <c r="QGQ272" s="856"/>
      <c r="QGR272" s="856"/>
      <c r="QGS272" s="856"/>
      <c r="QGT272" s="856"/>
      <c r="QGU272" s="856"/>
      <c r="QGV272" s="856"/>
      <c r="QGW272" s="856"/>
      <c r="QGX272" s="856"/>
      <c r="QGY272" s="856"/>
      <c r="QGZ272" s="856"/>
      <c r="QHA272" s="856"/>
      <c r="QHB272" s="856"/>
      <c r="QHC272" s="856"/>
      <c r="QHD272" s="856"/>
      <c r="QHE272" s="856"/>
      <c r="QHF272" s="856"/>
      <c r="QHG272" s="856"/>
      <c r="QHH272" s="856"/>
      <c r="QHI272" s="856"/>
      <c r="QHJ272" s="856"/>
      <c r="QHK272" s="856"/>
      <c r="QHL272" s="856"/>
      <c r="QHM272" s="856"/>
      <c r="QHN272" s="856"/>
      <c r="QHO272" s="856"/>
      <c r="QHP272" s="856"/>
      <c r="QHQ272" s="856"/>
      <c r="QHR272" s="856"/>
      <c r="QHS272" s="856"/>
      <c r="QHT272" s="856"/>
      <c r="QHU272" s="856"/>
      <c r="QHV272" s="856"/>
      <c r="QHW272" s="856"/>
      <c r="QHX272" s="856"/>
      <c r="QHY272" s="856"/>
      <c r="QHZ272" s="856"/>
      <c r="QIA272" s="856"/>
      <c r="QIB272" s="856"/>
      <c r="QIC272" s="856"/>
      <c r="QID272" s="856"/>
      <c r="QIE272" s="856"/>
      <c r="QIF272" s="856"/>
      <c r="QIG272" s="837"/>
      <c r="QIH272" s="837"/>
      <c r="QII272" s="837"/>
      <c r="QIJ272" s="837"/>
      <c r="QIK272" s="837"/>
      <c r="QIL272" s="837"/>
      <c r="QIM272" s="837"/>
      <c r="QIN272" s="837"/>
      <c r="QIO272" s="837"/>
      <c r="QIP272" s="837"/>
      <c r="QIQ272" s="837"/>
      <c r="QIR272" s="837"/>
      <c r="QIS272" s="837"/>
      <c r="QIT272" s="837"/>
      <c r="QIU272" s="837"/>
      <c r="QIV272" s="837"/>
      <c r="QIW272" s="837"/>
      <c r="QIX272" s="837"/>
      <c r="QIY272" s="837"/>
      <c r="QIZ272" s="837"/>
      <c r="QJA272" s="837"/>
      <c r="QJB272" s="837"/>
      <c r="QJC272" s="837"/>
      <c r="QJD272" s="837"/>
      <c r="QJE272" s="854"/>
      <c r="QJF272" s="854"/>
      <c r="QJG272" s="854"/>
      <c r="QJH272" s="854"/>
      <c r="QJI272" s="854"/>
      <c r="QJJ272" s="837"/>
      <c r="QJK272" s="837"/>
      <c r="QJL272" s="854"/>
      <c r="QJM272" s="854"/>
      <c r="QJN272" s="837"/>
      <c r="QJO272" s="837"/>
      <c r="QJP272" s="854"/>
      <c r="QJQ272" s="854"/>
      <c r="QJR272" s="837"/>
      <c r="QJS272" s="837"/>
      <c r="QJT272" s="837"/>
      <c r="QJU272" s="837"/>
      <c r="QJV272" s="837"/>
      <c r="QJW272" s="837"/>
      <c r="QJX272" s="837"/>
      <c r="QJY272" s="854"/>
      <c r="QJZ272" s="854"/>
      <c r="QKA272" s="837"/>
      <c r="QKB272" s="837"/>
      <c r="QKC272" s="854"/>
      <c r="QKD272" s="854"/>
      <c r="QKE272" s="837"/>
      <c r="QKF272" s="837"/>
      <c r="QKG272" s="837"/>
      <c r="QKH272" s="837"/>
      <c r="QKI272" s="837"/>
      <c r="QKJ272" s="853"/>
      <c r="QKK272" s="855"/>
      <c r="QKL272" s="837"/>
      <c r="QKM272" s="837"/>
      <c r="QKN272" s="837"/>
      <c r="QKO272" s="837"/>
      <c r="QKP272" s="837"/>
      <c r="QKQ272" s="837"/>
      <c r="QKR272" s="837"/>
      <c r="QKS272" s="856"/>
      <c r="QKT272" s="856"/>
      <c r="QKU272" s="856"/>
      <c r="QKV272" s="856"/>
      <c r="QKW272" s="856"/>
      <c r="QKX272" s="856"/>
      <c r="QKY272" s="856"/>
      <c r="QKZ272" s="856"/>
      <c r="QLA272" s="856"/>
      <c r="QLB272" s="856"/>
      <c r="QLC272" s="856"/>
      <c r="QLD272" s="856"/>
      <c r="QLE272" s="856"/>
      <c r="QLF272" s="856"/>
      <c r="QLG272" s="856"/>
      <c r="QLH272" s="856"/>
      <c r="QLI272" s="856"/>
      <c r="QLJ272" s="856"/>
      <c r="QLK272" s="856"/>
      <c r="QLL272" s="856"/>
      <c r="QLM272" s="856"/>
      <c r="QLN272" s="856"/>
      <c r="QLO272" s="856"/>
      <c r="QLP272" s="856"/>
      <c r="QLQ272" s="856"/>
      <c r="QLR272" s="856"/>
      <c r="QLS272" s="856"/>
      <c r="QLT272" s="856"/>
      <c r="QLU272" s="856"/>
      <c r="QLV272" s="856"/>
      <c r="QLW272" s="856"/>
      <c r="QLX272" s="856"/>
      <c r="QLY272" s="856"/>
      <c r="QLZ272" s="856"/>
      <c r="QMA272" s="856"/>
      <c r="QMB272" s="856"/>
      <c r="QMC272" s="856"/>
      <c r="QMD272" s="856"/>
      <c r="QME272" s="856"/>
      <c r="QMF272" s="856"/>
      <c r="QMG272" s="856"/>
      <c r="QMH272" s="856"/>
      <c r="QMI272" s="856"/>
      <c r="QMJ272" s="856"/>
      <c r="QMK272" s="837"/>
      <c r="QML272" s="837"/>
      <c r="QMM272" s="837"/>
      <c r="QMN272" s="837"/>
      <c r="QMO272" s="837"/>
      <c r="QMP272" s="837"/>
      <c r="QMQ272" s="837"/>
      <c r="QMR272" s="837"/>
      <c r="QMS272" s="837"/>
      <c r="QMT272" s="837"/>
      <c r="QMU272" s="837"/>
      <c r="QMV272" s="837"/>
      <c r="QMW272" s="837"/>
      <c r="QMX272" s="837"/>
      <c r="QMY272" s="837"/>
      <c r="QMZ272" s="837"/>
      <c r="QNA272" s="837"/>
      <c r="QNB272" s="837"/>
      <c r="QNC272" s="837"/>
      <c r="QND272" s="837"/>
      <c r="QNE272" s="837"/>
      <c r="QNF272" s="837"/>
      <c r="QNG272" s="837"/>
      <c r="QNH272" s="837"/>
      <c r="QNI272" s="854"/>
      <c r="QNJ272" s="854"/>
      <c r="QNK272" s="854"/>
      <c r="QNL272" s="854"/>
      <c r="QNM272" s="854"/>
      <c r="QNN272" s="837"/>
      <c r="QNO272" s="837"/>
      <c r="QNP272" s="854"/>
      <c r="QNQ272" s="854"/>
      <c r="QNR272" s="837"/>
      <c r="QNS272" s="837"/>
      <c r="QNT272" s="854"/>
      <c r="QNU272" s="854"/>
      <c r="QNV272" s="837"/>
      <c r="QNW272" s="837"/>
      <c r="QNX272" s="837"/>
      <c r="QNY272" s="837"/>
      <c r="QNZ272" s="837"/>
      <c r="QOA272" s="837"/>
      <c r="QOB272" s="837"/>
      <c r="QOC272" s="854"/>
      <c r="QOD272" s="854"/>
      <c r="QOE272" s="837"/>
      <c r="QOF272" s="837"/>
      <c r="QOG272" s="854"/>
      <c r="QOH272" s="854"/>
      <c r="QOI272" s="837"/>
      <c r="QOJ272" s="837"/>
      <c r="QOK272" s="837"/>
      <c r="QOL272" s="837"/>
      <c r="QOM272" s="837"/>
      <c r="QON272" s="853"/>
      <c r="QOO272" s="855"/>
      <c r="QOP272" s="837"/>
      <c r="QOQ272" s="837"/>
      <c r="QOR272" s="837"/>
      <c r="QOS272" s="837"/>
      <c r="QOT272" s="837"/>
      <c r="QOU272" s="837"/>
      <c r="QOV272" s="837"/>
      <c r="QOW272" s="856"/>
      <c r="QOX272" s="856"/>
      <c r="QOY272" s="856"/>
      <c r="QOZ272" s="856"/>
      <c r="QPA272" s="856"/>
      <c r="QPB272" s="856"/>
      <c r="QPC272" s="856"/>
      <c r="QPD272" s="856"/>
      <c r="QPE272" s="856"/>
      <c r="QPF272" s="856"/>
      <c r="QPG272" s="856"/>
      <c r="QPH272" s="856"/>
      <c r="QPI272" s="856"/>
      <c r="QPJ272" s="856"/>
      <c r="QPK272" s="856"/>
      <c r="QPL272" s="856"/>
      <c r="QPM272" s="856"/>
      <c r="QPN272" s="856"/>
      <c r="QPO272" s="856"/>
      <c r="QPP272" s="856"/>
      <c r="QPQ272" s="856"/>
      <c r="QPR272" s="856"/>
      <c r="QPS272" s="856"/>
      <c r="QPT272" s="856"/>
      <c r="QPU272" s="856"/>
      <c r="QPV272" s="856"/>
      <c r="QPW272" s="856"/>
      <c r="QPX272" s="856"/>
      <c r="QPY272" s="856"/>
      <c r="QPZ272" s="856"/>
      <c r="QQA272" s="856"/>
      <c r="QQB272" s="856"/>
      <c r="QQC272" s="856"/>
      <c r="QQD272" s="856"/>
      <c r="QQE272" s="856"/>
      <c r="QQF272" s="856"/>
      <c r="QQG272" s="856"/>
      <c r="QQH272" s="856"/>
      <c r="QQI272" s="856"/>
      <c r="QQJ272" s="856"/>
      <c r="QQK272" s="856"/>
      <c r="QQL272" s="856"/>
      <c r="QQM272" s="856"/>
      <c r="QQN272" s="856"/>
      <c r="QQO272" s="837"/>
      <c r="QQP272" s="837"/>
      <c r="QQQ272" s="837"/>
      <c r="QQR272" s="837"/>
      <c r="QQS272" s="837"/>
      <c r="QQT272" s="837"/>
      <c r="QQU272" s="837"/>
      <c r="QQV272" s="837"/>
      <c r="QQW272" s="837"/>
      <c r="QQX272" s="837"/>
      <c r="QQY272" s="837"/>
      <c r="QQZ272" s="837"/>
      <c r="QRA272" s="837"/>
      <c r="QRB272" s="837"/>
      <c r="QRC272" s="837"/>
      <c r="QRD272" s="837"/>
      <c r="QRE272" s="837"/>
      <c r="QRF272" s="837"/>
      <c r="QRG272" s="837"/>
      <c r="QRH272" s="837"/>
      <c r="QRI272" s="837"/>
      <c r="QRJ272" s="837"/>
      <c r="QRK272" s="837"/>
      <c r="QRL272" s="837"/>
      <c r="QRM272" s="854"/>
      <c r="QRN272" s="854"/>
      <c r="QRO272" s="854"/>
      <c r="QRP272" s="854"/>
      <c r="QRQ272" s="854"/>
      <c r="QRR272" s="837"/>
      <c r="QRS272" s="837"/>
      <c r="QRT272" s="854"/>
      <c r="QRU272" s="854"/>
      <c r="QRV272" s="837"/>
      <c r="QRW272" s="837"/>
      <c r="QRX272" s="854"/>
      <c r="QRY272" s="854"/>
      <c r="QRZ272" s="837"/>
      <c r="QSA272" s="837"/>
      <c r="QSB272" s="837"/>
      <c r="QSC272" s="837"/>
      <c r="QSD272" s="837"/>
      <c r="QSE272" s="837"/>
      <c r="QSF272" s="837"/>
      <c r="QSG272" s="854"/>
      <c r="QSH272" s="854"/>
      <c r="QSI272" s="837"/>
      <c r="QSJ272" s="837"/>
      <c r="QSK272" s="854"/>
      <c r="QSL272" s="854"/>
      <c r="QSM272" s="837"/>
      <c r="QSN272" s="837"/>
      <c r="QSO272" s="837"/>
      <c r="QSP272" s="837"/>
      <c r="QSQ272" s="837"/>
      <c r="QSR272" s="853"/>
      <c r="QSS272" s="855"/>
      <c r="QST272" s="837"/>
      <c r="QSU272" s="837"/>
      <c r="QSV272" s="837"/>
      <c r="QSW272" s="837"/>
      <c r="QSX272" s="837"/>
      <c r="QSY272" s="837"/>
      <c r="QSZ272" s="837"/>
      <c r="QTA272" s="856"/>
      <c r="QTB272" s="856"/>
      <c r="QTC272" s="856"/>
      <c r="QTD272" s="856"/>
      <c r="QTE272" s="856"/>
      <c r="QTF272" s="856"/>
      <c r="QTG272" s="856"/>
      <c r="QTH272" s="856"/>
      <c r="QTI272" s="856"/>
      <c r="QTJ272" s="856"/>
      <c r="QTK272" s="856"/>
      <c r="QTL272" s="856"/>
      <c r="QTM272" s="856"/>
      <c r="QTN272" s="856"/>
      <c r="QTO272" s="856"/>
      <c r="QTP272" s="856"/>
      <c r="QTQ272" s="856"/>
      <c r="QTR272" s="856"/>
      <c r="QTS272" s="856"/>
      <c r="QTT272" s="856"/>
      <c r="QTU272" s="856"/>
      <c r="QTV272" s="856"/>
      <c r="QTW272" s="856"/>
      <c r="QTX272" s="856"/>
      <c r="QTY272" s="856"/>
      <c r="QTZ272" s="856"/>
      <c r="QUA272" s="856"/>
      <c r="QUB272" s="856"/>
      <c r="QUC272" s="856"/>
      <c r="QUD272" s="856"/>
      <c r="QUE272" s="856"/>
      <c r="QUF272" s="856"/>
      <c r="QUG272" s="856"/>
      <c r="QUH272" s="856"/>
      <c r="QUI272" s="856"/>
      <c r="QUJ272" s="856"/>
      <c r="QUK272" s="856"/>
      <c r="QUL272" s="856"/>
      <c r="QUM272" s="856"/>
      <c r="QUN272" s="856"/>
      <c r="QUO272" s="856"/>
      <c r="QUP272" s="856"/>
      <c r="QUQ272" s="856"/>
      <c r="QUR272" s="856"/>
      <c r="QUS272" s="837"/>
      <c r="QUT272" s="837"/>
      <c r="QUU272" s="837"/>
      <c r="QUV272" s="837"/>
      <c r="QUW272" s="837"/>
      <c r="QUX272" s="837"/>
      <c r="QUY272" s="837"/>
      <c r="QUZ272" s="837"/>
      <c r="QVA272" s="837"/>
      <c r="QVB272" s="837"/>
      <c r="QVC272" s="837"/>
      <c r="QVD272" s="837"/>
      <c r="QVE272" s="837"/>
      <c r="QVF272" s="837"/>
      <c r="QVG272" s="837"/>
      <c r="QVH272" s="837"/>
      <c r="QVI272" s="837"/>
      <c r="QVJ272" s="837"/>
      <c r="QVK272" s="837"/>
      <c r="QVL272" s="837"/>
      <c r="QVM272" s="837"/>
      <c r="QVN272" s="837"/>
      <c r="QVO272" s="837"/>
      <c r="QVP272" s="837"/>
      <c r="QVQ272" s="854"/>
      <c r="QVR272" s="854"/>
      <c r="QVS272" s="854"/>
      <c r="QVT272" s="854"/>
      <c r="QVU272" s="854"/>
      <c r="QVV272" s="837"/>
      <c r="QVW272" s="837"/>
      <c r="QVX272" s="854"/>
      <c r="QVY272" s="854"/>
      <c r="QVZ272" s="837"/>
      <c r="QWA272" s="837"/>
      <c r="QWB272" s="854"/>
      <c r="QWC272" s="854"/>
      <c r="QWD272" s="837"/>
      <c r="QWE272" s="837"/>
      <c r="QWF272" s="837"/>
      <c r="QWG272" s="837"/>
      <c r="QWH272" s="837"/>
      <c r="QWI272" s="837"/>
      <c r="QWJ272" s="837"/>
      <c r="QWK272" s="854"/>
      <c r="QWL272" s="854"/>
      <c r="QWM272" s="837"/>
      <c r="QWN272" s="837"/>
      <c r="QWO272" s="854"/>
      <c r="QWP272" s="854"/>
      <c r="QWQ272" s="837"/>
      <c r="QWR272" s="837"/>
      <c r="QWS272" s="837"/>
      <c r="QWT272" s="837"/>
      <c r="QWU272" s="837"/>
      <c r="QWV272" s="853"/>
      <c r="QWW272" s="855"/>
      <c r="QWX272" s="837"/>
      <c r="QWY272" s="837"/>
      <c r="QWZ272" s="837"/>
      <c r="QXA272" s="837"/>
      <c r="QXB272" s="837"/>
      <c r="QXC272" s="837"/>
      <c r="QXD272" s="837"/>
      <c r="QXE272" s="856"/>
      <c r="QXF272" s="856"/>
      <c r="QXG272" s="856"/>
      <c r="QXH272" s="856"/>
      <c r="QXI272" s="856"/>
      <c r="QXJ272" s="856"/>
      <c r="QXK272" s="856"/>
      <c r="QXL272" s="856"/>
      <c r="QXM272" s="856"/>
      <c r="QXN272" s="856"/>
      <c r="QXO272" s="856"/>
      <c r="QXP272" s="856"/>
      <c r="QXQ272" s="856"/>
      <c r="QXR272" s="856"/>
      <c r="QXS272" s="856"/>
      <c r="QXT272" s="856"/>
      <c r="QXU272" s="856"/>
      <c r="QXV272" s="856"/>
      <c r="QXW272" s="856"/>
      <c r="QXX272" s="856"/>
      <c r="QXY272" s="856"/>
      <c r="QXZ272" s="856"/>
      <c r="QYA272" s="856"/>
      <c r="QYB272" s="856"/>
      <c r="QYC272" s="856"/>
      <c r="QYD272" s="856"/>
      <c r="QYE272" s="856"/>
      <c r="QYF272" s="856"/>
      <c r="QYG272" s="856"/>
      <c r="QYH272" s="856"/>
      <c r="QYI272" s="856"/>
      <c r="QYJ272" s="856"/>
      <c r="QYK272" s="856"/>
      <c r="QYL272" s="856"/>
      <c r="QYM272" s="856"/>
      <c r="QYN272" s="856"/>
      <c r="QYO272" s="856"/>
      <c r="QYP272" s="856"/>
      <c r="QYQ272" s="856"/>
      <c r="QYR272" s="856"/>
      <c r="QYS272" s="856"/>
      <c r="QYT272" s="856"/>
      <c r="QYU272" s="856"/>
      <c r="QYV272" s="856"/>
      <c r="QYW272" s="837"/>
      <c r="QYX272" s="837"/>
      <c r="QYY272" s="837"/>
      <c r="QYZ272" s="837"/>
      <c r="QZA272" s="837"/>
      <c r="QZB272" s="837"/>
      <c r="QZC272" s="837"/>
      <c r="QZD272" s="837"/>
      <c r="QZE272" s="837"/>
      <c r="QZF272" s="837"/>
      <c r="QZG272" s="837"/>
      <c r="QZH272" s="837"/>
      <c r="QZI272" s="837"/>
      <c r="QZJ272" s="837"/>
      <c r="QZK272" s="837"/>
      <c r="QZL272" s="837"/>
      <c r="QZM272" s="837"/>
      <c r="QZN272" s="837"/>
      <c r="QZO272" s="837"/>
      <c r="QZP272" s="837"/>
      <c r="QZQ272" s="837"/>
      <c r="QZR272" s="837"/>
      <c r="QZS272" s="837"/>
      <c r="QZT272" s="837"/>
      <c r="QZU272" s="854"/>
      <c r="QZV272" s="854"/>
      <c r="QZW272" s="854"/>
      <c r="QZX272" s="854"/>
      <c r="QZY272" s="854"/>
      <c r="QZZ272" s="837"/>
      <c r="RAA272" s="837"/>
      <c r="RAB272" s="854"/>
      <c r="RAC272" s="854"/>
      <c r="RAD272" s="837"/>
      <c r="RAE272" s="837"/>
      <c r="RAF272" s="854"/>
      <c r="RAG272" s="854"/>
      <c r="RAH272" s="837"/>
      <c r="RAI272" s="837"/>
      <c r="RAJ272" s="837"/>
      <c r="RAK272" s="837"/>
      <c r="RAL272" s="837"/>
      <c r="RAM272" s="837"/>
      <c r="RAN272" s="837"/>
      <c r="RAO272" s="854"/>
      <c r="RAP272" s="854"/>
      <c r="RAQ272" s="837"/>
      <c r="RAR272" s="837"/>
      <c r="RAS272" s="854"/>
      <c r="RAT272" s="854"/>
      <c r="RAU272" s="837"/>
      <c r="RAV272" s="837"/>
      <c r="RAW272" s="837"/>
      <c r="RAX272" s="837"/>
      <c r="RAY272" s="837"/>
      <c r="RAZ272" s="853"/>
      <c r="RBA272" s="855"/>
      <c r="RBB272" s="837"/>
      <c r="RBC272" s="837"/>
      <c r="RBD272" s="837"/>
      <c r="RBE272" s="837"/>
      <c r="RBF272" s="837"/>
      <c r="RBG272" s="837"/>
      <c r="RBH272" s="837"/>
      <c r="RBI272" s="856"/>
      <c r="RBJ272" s="856"/>
      <c r="RBK272" s="856"/>
      <c r="RBL272" s="856"/>
      <c r="RBM272" s="856"/>
      <c r="RBN272" s="856"/>
      <c r="RBO272" s="856"/>
      <c r="RBP272" s="856"/>
      <c r="RBQ272" s="856"/>
      <c r="RBR272" s="856"/>
      <c r="RBS272" s="856"/>
      <c r="RBT272" s="856"/>
      <c r="RBU272" s="856"/>
      <c r="RBV272" s="856"/>
      <c r="RBW272" s="856"/>
      <c r="RBX272" s="856"/>
      <c r="RBY272" s="856"/>
      <c r="RBZ272" s="856"/>
      <c r="RCA272" s="856"/>
      <c r="RCB272" s="856"/>
      <c r="RCC272" s="856"/>
      <c r="RCD272" s="856"/>
      <c r="RCE272" s="856"/>
      <c r="RCF272" s="856"/>
      <c r="RCG272" s="856"/>
      <c r="RCH272" s="856"/>
      <c r="RCI272" s="856"/>
      <c r="RCJ272" s="856"/>
      <c r="RCK272" s="856"/>
      <c r="RCL272" s="856"/>
      <c r="RCM272" s="856"/>
      <c r="RCN272" s="856"/>
      <c r="RCO272" s="856"/>
      <c r="RCP272" s="856"/>
      <c r="RCQ272" s="856"/>
      <c r="RCR272" s="856"/>
      <c r="RCS272" s="856"/>
      <c r="RCT272" s="856"/>
      <c r="RCU272" s="856"/>
      <c r="RCV272" s="856"/>
      <c r="RCW272" s="856"/>
      <c r="RCX272" s="856"/>
      <c r="RCY272" s="856"/>
      <c r="RCZ272" s="856"/>
      <c r="RDA272" s="837"/>
      <c r="RDB272" s="837"/>
      <c r="RDC272" s="837"/>
      <c r="RDD272" s="837"/>
      <c r="RDE272" s="837"/>
      <c r="RDF272" s="837"/>
      <c r="RDG272" s="837"/>
      <c r="RDH272" s="837"/>
      <c r="RDI272" s="837"/>
      <c r="RDJ272" s="837"/>
      <c r="RDK272" s="837"/>
      <c r="RDL272" s="837"/>
      <c r="RDM272" s="837"/>
      <c r="RDN272" s="837"/>
      <c r="RDO272" s="837"/>
      <c r="RDP272" s="837"/>
      <c r="RDQ272" s="837"/>
      <c r="RDR272" s="837"/>
      <c r="RDS272" s="837"/>
      <c r="RDT272" s="837"/>
      <c r="RDU272" s="837"/>
      <c r="RDV272" s="837"/>
      <c r="RDW272" s="837"/>
    </row>
    <row r="273" spans="1:12295" s="70" customFormat="1" ht="56.25" customHeight="1" x14ac:dyDescent="0.3">
      <c r="A273" s="853"/>
      <c r="B273" s="126"/>
      <c r="C273" s="101" t="s">
        <v>32</v>
      </c>
      <c r="D273" s="168"/>
      <c r="E273" s="168"/>
      <c r="F273" s="168"/>
      <c r="G273" s="168"/>
      <c r="H273" s="168"/>
      <c r="I273" s="168"/>
      <c r="J273" s="168"/>
      <c r="K273" s="168"/>
      <c r="L273" s="699"/>
      <c r="M273" s="168"/>
      <c r="N273" s="833"/>
      <c r="O273" s="835"/>
      <c r="P273" s="833"/>
      <c r="Q273" s="835"/>
      <c r="R273" s="833"/>
      <c r="S273" s="835"/>
      <c r="T273" s="833"/>
      <c r="U273" s="835"/>
      <c r="V273" s="835"/>
      <c r="W273" s="835"/>
      <c r="X273" s="835"/>
      <c r="Y273" s="835"/>
      <c r="Z273" s="835"/>
      <c r="AA273" s="835"/>
      <c r="AB273" s="835"/>
      <c r="AC273" s="835"/>
      <c r="AD273" s="833"/>
      <c r="AE273" s="176">
        <f>AK273</f>
        <v>89223.279590000006</v>
      </c>
      <c r="AF273" s="699" t="e">
        <f t="shared" ref="AF273:AF274" si="834">AE273/D273</f>
        <v>#DIV/0!</v>
      </c>
      <c r="AG273" s="176">
        <v>0</v>
      </c>
      <c r="AH273" s="699"/>
      <c r="AI273" s="957"/>
      <c r="AJ273" s="956"/>
      <c r="AK273" s="957">
        <v>89223.279590000006</v>
      </c>
      <c r="AL273" s="699">
        <v>0</v>
      </c>
      <c r="AM273" s="835"/>
      <c r="AN273" s="833"/>
      <c r="AO273" s="835"/>
      <c r="AP273" s="835"/>
      <c r="AQ273" s="833"/>
      <c r="AR273" s="168"/>
      <c r="AS273" s="699"/>
      <c r="AT273" s="168"/>
      <c r="AU273" s="699"/>
      <c r="AV273" s="835"/>
      <c r="AW273" s="699"/>
      <c r="AX273" s="168"/>
      <c r="AY273" s="699"/>
      <c r="AZ273" s="835"/>
      <c r="BA273" s="699"/>
      <c r="BB273" s="835"/>
      <c r="BC273" s="835"/>
      <c r="BD273" s="835"/>
      <c r="BE273" s="835"/>
      <c r="BF273" s="835"/>
      <c r="BG273" s="835"/>
      <c r="BH273" s="835"/>
      <c r="BI273" s="835"/>
      <c r="BJ273" s="835"/>
      <c r="BK273" s="835"/>
      <c r="BL273" s="835"/>
      <c r="BM273" s="835"/>
      <c r="BN273" s="835"/>
      <c r="BO273" s="835"/>
      <c r="BP273" s="835"/>
      <c r="BQ273" s="835"/>
      <c r="BR273" s="835"/>
      <c r="BS273" s="835"/>
      <c r="BT273" s="835"/>
      <c r="BU273" s="835"/>
      <c r="BV273" s="835"/>
      <c r="BW273" s="835"/>
      <c r="BX273" s="835"/>
      <c r="BY273" s="835"/>
      <c r="BZ273" s="203"/>
      <c r="CA273" s="837"/>
      <c r="CB273" s="837"/>
      <c r="CC273" s="837"/>
      <c r="CD273" s="837"/>
      <c r="CE273" s="699"/>
      <c r="CF273" s="837"/>
      <c r="CG273" s="837"/>
      <c r="CH273" s="837"/>
      <c r="CI273" s="837"/>
      <c r="CJ273" s="837"/>
      <c r="CK273" s="837"/>
      <c r="CL273" s="837"/>
      <c r="CM273" s="837"/>
      <c r="CN273" s="837"/>
      <c r="CO273" s="854"/>
      <c r="CP273" s="854"/>
      <c r="CQ273" s="854"/>
      <c r="CR273" s="854"/>
      <c r="CS273" s="854"/>
      <c r="CT273" s="837"/>
      <c r="CU273" s="837"/>
      <c r="CV273" s="854"/>
      <c r="CW273" s="854"/>
      <c r="CX273" s="837"/>
      <c r="CY273" s="837"/>
      <c r="CZ273" s="854"/>
      <c r="DA273" s="854"/>
      <c r="DB273" s="837"/>
      <c r="DC273" s="837"/>
      <c r="DD273" s="837"/>
      <c r="DE273" s="837"/>
      <c r="DF273" s="837"/>
      <c r="DG273" s="837"/>
      <c r="DH273" s="837"/>
      <c r="DI273" s="854"/>
      <c r="DJ273" s="854"/>
      <c r="DK273" s="837"/>
      <c r="DL273" s="837"/>
      <c r="DM273" s="854"/>
      <c r="DN273" s="854"/>
      <c r="DO273" s="837"/>
      <c r="DP273" s="837"/>
      <c r="DQ273" s="837"/>
      <c r="DR273" s="837"/>
      <c r="DS273" s="837"/>
      <c r="DT273" s="853"/>
      <c r="DU273" s="855"/>
      <c r="DV273" s="837"/>
      <c r="DW273" s="837"/>
      <c r="DX273" s="837"/>
      <c r="DY273" s="837"/>
      <c r="DZ273" s="837"/>
      <c r="EA273" s="837"/>
      <c r="EB273" s="837"/>
      <c r="EC273" s="856"/>
      <c r="ED273" s="856"/>
      <c r="EE273" s="856"/>
      <c r="EF273" s="856"/>
      <c r="EG273" s="856"/>
      <c r="EH273" s="856"/>
      <c r="EI273" s="856"/>
      <c r="EJ273" s="856"/>
      <c r="EK273" s="856"/>
      <c r="EL273" s="856"/>
      <c r="EM273" s="856"/>
      <c r="EN273" s="856"/>
      <c r="EO273" s="856"/>
      <c r="EP273" s="856"/>
      <c r="EQ273" s="856"/>
      <c r="ER273" s="856"/>
      <c r="ES273" s="856"/>
      <c r="ET273" s="856"/>
      <c r="EU273" s="856"/>
      <c r="EV273" s="856"/>
      <c r="EW273" s="856"/>
      <c r="EX273" s="856"/>
      <c r="EY273" s="856"/>
      <c r="EZ273" s="856"/>
      <c r="FA273" s="856"/>
      <c r="FB273" s="856"/>
      <c r="FC273" s="856"/>
      <c r="FD273" s="856"/>
      <c r="FE273" s="856"/>
      <c r="FF273" s="856"/>
      <c r="FG273" s="856"/>
      <c r="FH273" s="856"/>
      <c r="FI273" s="856"/>
      <c r="FJ273" s="856"/>
      <c r="FK273" s="856"/>
      <c r="FL273" s="856"/>
      <c r="FM273" s="856"/>
      <c r="FN273" s="856"/>
      <c r="FO273" s="856"/>
      <c r="FP273" s="856"/>
      <c r="FQ273" s="856"/>
      <c r="FR273" s="856"/>
      <c r="FS273" s="856"/>
      <c r="FT273" s="856"/>
      <c r="FU273" s="837"/>
      <c r="FV273" s="837"/>
      <c r="FW273" s="837"/>
      <c r="FX273" s="837"/>
      <c r="FY273" s="837"/>
      <c r="FZ273" s="837"/>
      <c r="GA273" s="837"/>
      <c r="GB273" s="837"/>
      <c r="GC273" s="837"/>
      <c r="GD273" s="837"/>
      <c r="GE273" s="837"/>
      <c r="GF273" s="837"/>
      <c r="GG273" s="837"/>
      <c r="GH273" s="837"/>
      <c r="GI273" s="837"/>
      <c r="GJ273" s="837"/>
      <c r="GK273" s="837"/>
      <c r="GL273" s="837"/>
      <c r="GM273" s="837"/>
      <c r="GN273" s="837"/>
      <c r="GO273" s="837"/>
      <c r="GP273" s="837"/>
      <c r="GQ273" s="837"/>
      <c r="GR273" s="837"/>
      <c r="GS273" s="854"/>
      <c r="GT273" s="854"/>
      <c r="GU273" s="854"/>
      <c r="GV273" s="854"/>
      <c r="GW273" s="854"/>
      <c r="GX273" s="837"/>
      <c r="GY273" s="837"/>
      <c r="GZ273" s="854"/>
      <c r="HA273" s="854"/>
      <c r="HB273" s="837"/>
      <c r="HC273" s="837"/>
      <c r="HD273" s="854"/>
      <c r="HE273" s="854"/>
      <c r="HF273" s="837"/>
      <c r="HG273" s="837"/>
      <c r="HH273" s="837"/>
      <c r="HI273" s="837"/>
      <c r="HJ273" s="837"/>
      <c r="HK273" s="837"/>
      <c r="HL273" s="837"/>
      <c r="HM273" s="854"/>
      <c r="HN273" s="854"/>
      <c r="HO273" s="837"/>
      <c r="HP273" s="837"/>
      <c r="HQ273" s="854"/>
      <c r="HR273" s="854"/>
      <c r="HS273" s="837"/>
      <c r="HT273" s="837"/>
      <c r="HU273" s="837"/>
      <c r="HV273" s="837"/>
      <c r="HW273" s="837"/>
      <c r="HX273" s="853"/>
      <c r="HY273" s="855"/>
      <c r="HZ273" s="837"/>
      <c r="IA273" s="837"/>
      <c r="IB273" s="837"/>
      <c r="IC273" s="837"/>
      <c r="ID273" s="837"/>
      <c r="IE273" s="837"/>
      <c r="IF273" s="837"/>
      <c r="IG273" s="856"/>
      <c r="IH273" s="856"/>
      <c r="II273" s="856"/>
      <c r="IJ273" s="856"/>
      <c r="IK273" s="856"/>
      <c r="IL273" s="856"/>
      <c r="IM273" s="856"/>
      <c r="IN273" s="856"/>
      <c r="IO273" s="856"/>
      <c r="IP273" s="856"/>
      <c r="IQ273" s="856"/>
      <c r="IR273" s="856"/>
      <c r="IS273" s="856"/>
      <c r="IT273" s="856"/>
      <c r="IU273" s="856"/>
      <c r="IV273" s="856"/>
      <c r="IW273" s="856"/>
      <c r="IX273" s="856"/>
      <c r="IY273" s="856"/>
      <c r="IZ273" s="856"/>
      <c r="JA273" s="856"/>
      <c r="JB273" s="856"/>
      <c r="JC273" s="856"/>
      <c r="JD273" s="856"/>
      <c r="JE273" s="856"/>
      <c r="JF273" s="856"/>
      <c r="JG273" s="856"/>
      <c r="JH273" s="856"/>
      <c r="JI273" s="856"/>
      <c r="JJ273" s="856"/>
      <c r="JK273" s="856"/>
      <c r="JL273" s="856"/>
      <c r="JM273" s="856"/>
      <c r="JN273" s="856"/>
      <c r="JO273" s="856"/>
      <c r="JP273" s="856"/>
      <c r="JQ273" s="856"/>
      <c r="JR273" s="856"/>
      <c r="JS273" s="856"/>
      <c r="JT273" s="856"/>
      <c r="JU273" s="856"/>
      <c r="JV273" s="856"/>
      <c r="JW273" s="856"/>
      <c r="JX273" s="856"/>
      <c r="JY273" s="837"/>
      <c r="JZ273" s="837"/>
      <c r="KA273" s="837"/>
      <c r="KB273" s="837"/>
      <c r="KC273" s="837"/>
      <c r="KD273" s="837"/>
      <c r="KE273" s="837"/>
      <c r="KF273" s="837"/>
      <c r="KG273" s="837"/>
      <c r="KH273" s="837"/>
      <c r="KI273" s="837"/>
      <c r="KJ273" s="837"/>
      <c r="KK273" s="837"/>
      <c r="KL273" s="837"/>
      <c r="KM273" s="837"/>
      <c r="KN273" s="837"/>
      <c r="KO273" s="837"/>
      <c r="KP273" s="837"/>
      <c r="KQ273" s="837"/>
      <c r="KR273" s="837"/>
      <c r="KS273" s="837"/>
      <c r="KT273" s="837"/>
      <c r="KU273" s="837"/>
      <c r="KV273" s="837"/>
      <c r="KW273" s="854"/>
      <c r="KX273" s="854"/>
      <c r="KY273" s="854"/>
      <c r="KZ273" s="854"/>
      <c r="LA273" s="854"/>
      <c r="LB273" s="837"/>
      <c r="LC273" s="837"/>
      <c r="LD273" s="854"/>
      <c r="LE273" s="854"/>
      <c r="LF273" s="837"/>
      <c r="LG273" s="837"/>
      <c r="LH273" s="854"/>
      <c r="LI273" s="854"/>
      <c r="LJ273" s="837"/>
      <c r="LK273" s="837"/>
      <c r="LL273" s="837"/>
      <c r="LM273" s="837"/>
      <c r="LN273" s="837"/>
      <c r="LO273" s="837"/>
      <c r="LP273" s="837"/>
      <c r="LQ273" s="854"/>
      <c r="LR273" s="854"/>
      <c r="LS273" s="837"/>
      <c r="LT273" s="837"/>
      <c r="LU273" s="854"/>
      <c r="LV273" s="854"/>
      <c r="LW273" s="837"/>
      <c r="LX273" s="837"/>
      <c r="LY273" s="837"/>
      <c r="LZ273" s="837"/>
      <c r="MA273" s="837"/>
      <c r="MB273" s="853"/>
      <c r="MC273" s="855"/>
      <c r="MD273" s="837"/>
      <c r="ME273" s="837"/>
      <c r="MF273" s="837"/>
      <c r="MG273" s="837"/>
      <c r="MH273" s="837"/>
      <c r="MI273" s="837"/>
      <c r="MJ273" s="837"/>
      <c r="MK273" s="856"/>
      <c r="ML273" s="856"/>
      <c r="MM273" s="856"/>
      <c r="MN273" s="856"/>
      <c r="MO273" s="856"/>
      <c r="MP273" s="856"/>
      <c r="MQ273" s="856"/>
      <c r="MR273" s="856"/>
      <c r="MS273" s="856"/>
      <c r="MT273" s="856"/>
      <c r="MU273" s="856"/>
      <c r="MV273" s="856"/>
      <c r="MW273" s="856"/>
      <c r="MX273" s="856"/>
      <c r="MY273" s="856"/>
      <c r="MZ273" s="856"/>
      <c r="NA273" s="856"/>
      <c r="NB273" s="856"/>
      <c r="NC273" s="856"/>
      <c r="ND273" s="856"/>
      <c r="NE273" s="856"/>
      <c r="NF273" s="856"/>
      <c r="NG273" s="856"/>
      <c r="NH273" s="856"/>
      <c r="NI273" s="856"/>
      <c r="NJ273" s="856"/>
      <c r="NK273" s="856"/>
      <c r="NL273" s="856"/>
      <c r="NM273" s="856"/>
      <c r="NN273" s="856"/>
      <c r="NO273" s="856"/>
      <c r="NP273" s="856"/>
      <c r="NQ273" s="856"/>
      <c r="NR273" s="856"/>
      <c r="NS273" s="856"/>
      <c r="NT273" s="856"/>
      <c r="NU273" s="856"/>
      <c r="NV273" s="856"/>
      <c r="NW273" s="856"/>
      <c r="NX273" s="856"/>
      <c r="NY273" s="856"/>
      <c r="NZ273" s="856"/>
      <c r="OA273" s="856"/>
      <c r="OB273" s="856"/>
      <c r="OC273" s="837"/>
      <c r="OD273" s="837"/>
      <c r="OE273" s="837"/>
      <c r="OF273" s="837"/>
      <c r="OG273" s="837"/>
      <c r="OH273" s="837"/>
      <c r="OI273" s="837"/>
      <c r="OJ273" s="837"/>
      <c r="OK273" s="837"/>
      <c r="OL273" s="837"/>
      <c r="OM273" s="837"/>
      <c r="ON273" s="837"/>
      <c r="OO273" s="837"/>
      <c r="OP273" s="837"/>
      <c r="OQ273" s="837"/>
      <c r="OR273" s="837"/>
      <c r="OS273" s="837"/>
      <c r="OT273" s="837"/>
      <c r="OU273" s="837"/>
      <c r="OV273" s="837"/>
      <c r="OW273" s="837"/>
      <c r="OX273" s="837"/>
      <c r="OY273" s="837"/>
      <c r="OZ273" s="837"/>
      <c r="PA273" s="854"/>
      <c r="PB273" s="854"/>
      <c r="PC273" s="854"/>
      <c r="PD273" s="854"/>
      <c r="PE273" s="854"/>
      <c r="PF273" s="837"/>
      <c r="PG273" s="837"/>
      <c r="PH273" s="854"/>
      <c r="PI273" s="854"/>
      <c r="PJ273" s="837"/>
      <c r="PK273" s="837"/>
      <c r="PL273" s="854"/>
      <c r="PM273" s="854"/>
      <c r="PN273" s="837"/>
      <c r="PO273" s="837"/>
      <c r="PP273" s="837"/>
      <c r="PQ273" s="837"/>
      <c r="PR273" s="837"/>
      <c r="PS273" s="837"/>
      <c r="PT273" s="837"/>
      <c r="PU273" s="854"/>
      <c r="PV273" s="854"/>
      <c r="PW273" s="837"/>
      <c r="PX273" s="837"/>
      <c r="PY273" s="854"/>
      <c r="PZ273" s="854"/>
      <c r="QA273" s="837"/>
      <c r="QB273" s="837"/>
      <c r="QC273" s="837"/>
      <c r="QD273" s="837"/>
      <c r="QE273" s="837"/>
      <c r="QF273" s="853"/>
      <c r="QG273" s="855"/>
      <c r="QH273" s="837"/>
      <c r="QI273" s="837"/>
      <c r="QJ273" s="837"/>
      <c r="QK273" s="837"/>
      <c r="QL273" s="837"/>
      <c r="QM273" s="837"/>
      <c r="QN273" s="837"/>
      <c r="QO273" s="856"/>
      <c r="QP273" s="856"/>
      <c r="QQ273" s="856"/>
      <c r="QR273" s="856"/>
      <c r="QS273" s="856"/>
      <c r="QT273" s="856"/>
      <c r="QU273" s="856"/>
      <c r="QV273" s="856"/>
      <c r="QW273" s="856"/>
      <c r="QX273" s="856"/>
      <c r="QY273" s="856"/>
      <c r="QZ273" s="856"/>
      <c r="RA273" s="856"/>
      <c r="RB273" s="856"/>
      <c r="RC273" s="856"/>
      <c r="RD273" s="856"/>
      <c r="RE273" s="856"/>
      <c r="RF273" s="856"/>
      <c r="RG273" s="856"/>
      <c r="RH273" s="856"/>
      <c r="RI273" s="856"/>
      <c r="RJ273" s="856"/>
      <c r="RK273" s="856"/>
      <c r="RL273" s="856"/>
      <c r="RM273" s="856"/>
      <c r="RN273" s="856"/>
      <c r="RO273" s="856"/>
      <c r="RP273" s="856"/>
      <c r="RQ273" s="856"/>
      <c r="RR273" s="856"/>
      <c r="RS273" s="856"/>
      <c r="RT273" s="856"/>
      <c r="RU273" s="856"/>
      <c r="RV273" s="856"/>
      <c r="RW273" s="856"/>
      <c r="RX273" s="856"/>
      <c r="RY273" s="856"/>
      <c r="RZ273" s="856"/>
      <c r="SA273" s="856"/>
      <c r="SB273" s="856"/>
      <c r="SC273" s="856"/>
      <c r="SD273" s="856"/>
      <c r="SE273" s="856"/>
      <c r="SF273" s="856"/>
      <c r="SG273" s="837"/>
      <c r="SH273" s="837"/>
      <c r="SI273" s="837"/>
      <c r="SJ273" s="837"/>
      <c r="SK273" s="837"/>
      <c r="SL273" s="837"/>
      <c r="SM273" s="837"/>
      <c r="SN273" s="837"/>
      <c r="SO273" s="837"/>
      <c r="SP273" s="837"/>
      <c r="SQ273" s="837"/>
      <c r="SR273" s="837"/>
      <c r="SS273" s="837"/>
      <c r="ST273" s="837"/>
      <c r="SU273" s="837"/>
      <c r="SV273" s="837"/>
      <c r="SW273" s="837"/>
      <c r="SX273" s="837"/>
      <c r="SY273" s="837"/>
      <c r="SZ273" s="837"/>
      <c r="TA273" s="837"/>
      <c r="TB273" s="837"/>
      <c r="TC273" s="837"/>
      <c r="TD273" s="837"/>
      <c r="TE273" s="854"/>
      <c r="TF273" s="854"/>
      <c r="TG273" s="854"/>
      <c r="TH273" s="854"/>
      <c r="TI273" s="854"/>
      <c r="TJ273" s="837"/>
      <c r="TK273" s="837"/>
      <c r="TL273" s="854"/>
      <c r="TM273" s="854"/>
      <c r="TN273" s="837"/>
      <c r="TO273" s="837"/>
      <c r="TP273" s="854"/>
      <c r="TQ273" s="854"/>
      <c r="TR273" s="837"/>
      <c r="TS273" s="837"/>
      <c r="TT273" s="837"/>
      <c r="TU273" s="837"/>
      <c r="TV273" s="837"/>
      <c r="TW273" s="837"/>
      <c r="TX273" s="837"/>
      <c r="TY273" s="854"/>
      <c r="TZ273" s="854"/>
      <c r="UA273" s="837"/>
      <c r="UB273" s="837"/>
      <c r="UC273" s="854"/>
      <c r="UD273" s="854"/>
      <c r="UE273" s="837"/>
      <c r="UF273" s="837"/>
      <c r="UG273" s="837"/>
      <c r="UH273" s="837"/>
      <c r="UI273" s="837"/>
      <c r="UJ273" s="853"/>
      <c r="UK273" s="855"/>
      <c r="UL273" s="837"/>
      <c r="UM273" s="837"/>
      <c r="UN273" s="837"/>
      <c r="UO273" s="837"/>
      <c r="UP273" s="837"/>
      <c r="UQ273" s="837"/>
      <c r="UR273" s="837"/>
      <c r="US273" s="856"/>
      <c r="UT273" s="856"/>
      <c r="UU273" s="856"/>
      <c r="UV273" s="856"/>
      <c r="UW273" s="856"/>
      <c r="UX273" s="856"/>
      <c r="UY273" s="856"/>
      <c r="UZ273" s="856"/>
      <c r="VA273" s="856"/>
      <c r="VB273" s="856"/>
      <c r="VC273" s="856"/>
      <c r="VD273" s="856"/>
      <c r="VE273" s="856"/>
      <c r="VF273" s="856"/>
      <c r="VG273" s="856"/>
      <c r="VH273" s="856"/>
      <c r="VI273" s="856"/>
      <c r="VJ273" s="856"/>
      <c r="VK273" s="856"/>
      <c r="VL273" s="856"/>
      <c r="VM273" s="856"/>
      <c r="VN273" s="856"/>
      <c r="VO273" s="856"/>
      <c r="VP273" s="856"/>
      <c r="VQ273" s="856"/>
      <c r="VR273" s="856"/>
      <c r="VS273" s="856"/>
      <c r="VT273" s="856"/>
      <c r="VU273" s="856"/>
      <c r="VV273" s="856"/>
      <c r="VW273" s="856"/>
      <c r="VX273" s="856"/>
      <c r="VY273" s="856"/>
      <c r="VZ273" s="856"/>
      <c r="WA273" s="856"/>
      <c r="WB273" s="856"/>
      <c r="WC273" s="856"/>
      <c r="WD273" s="856"/>
      <c r="WE273" s="856"/>
      <c r="WF273" s="856"/>
      <c r="WG273" s="856"/>
      <c r="WH273" s="856"/>
      <c r="WI273" s="856"/>
      <c r="WJ273" s="856"/>
      <c r="WK273" s="837"/>
      <c r="WL273" s="837"/>
      <c r="WM273" s="837"/>
      <c r="WN273" s="837"/>
      <c r="WO273" s="837"/>
      <c r="WP273" s="837"/>
      <c r="WQ273" s="837"/>
      <c r="WR273" s="837"/>
      <c r="WS273" s="837"/>
      <c r="WT273" s="837"/>
      <c r="WU273" s="837"/>
      <c r="WV273" s="837"/>
      <c r="WW273" s="837"/>
      <c r="WX273" s="837"/>
      <c r="WY273" s="837"/>
      <c r="WZ273" s="837"/>
      <c r="XA273" s="837"/>
      <c r="XB273" s="837"/>
      <c r="XC273" s="837"/>
      <c r="XD273" s="837"/>
      <c r="XE273" s="837"/>
      <c r="XF273" s="837"/>
      <c r="XG273" s="837"/>
      <c r="XH273" s="837"/>
      <c r="XI273" s="854"/>
      <c r="XJ273" s="854"/>
      <c r="XK273" s="854"/>
      <c r="XL273" s="854"/>
      <c r="XM273" s="854"/>
      <c r="XN273" s="837"/>
      <c r="XO273" s="837"/>
      <c r="XP273" s="854"/>
      <c r="XQ273" s="854"/>
      <c r="XR273" s="837"/>
      <c r="XS273" s="837"/>
      <c r="XT273" s="854"/>
      <c r="XU273" s="854"/>
      <c r="XV273" s="837"/>
      <c r="XW273" s="837"/>
      <c r="XX273" s="837"/>
      <c r="XY273" s="837"/>
      <c r="XZ273" s="837"/>
      <c r="YA273" s="837"/>
      <c r="YB273" s="837"/>
      <c r="YC273" s="854"/>
      <c r="YD273" s="854"/>
      <c r="YE273" s="837"/>
      <c r="YF273" s="837"/>
      <c r="YG273" s="854"/>
      <c r="YH273" s="854"/>
      <c r="YI273" s="837"/>
      <c r="YJ273" s="837"/>
      <c r="YK273" s="837"/>
      <c r="YL273" s="837"/>
      <c r="YM273" s="837"/>
      <c r="YN273" s="853"/>
      <c r="YO273" s="855"/>
      <c r="YP273" s="837"/>
      <c r="YQ273" s="837"/>
      <c r="YR273" s="837"/>
      <c r="YS273" s="837"/>
      <c r="YT273" s="837"/>
      <c r="YU273" s="837"/>
      <c r="YV273" s="837"/>
      <c r="YW273" s="856"/>
      <c r="YX273" s="856"/>
      <c r="YY273" s="856"/>
      <c r="YZ273" s="856"/>
      <c r="ZA273" s="856"/>
      <c r="ZB273" s="856"/>
      <c r="ZC273" s="856"/>
      <c r="ZD273" s="856"/>
      <c r="ZE273" s="856"/>
      <c r="ZF273" s="856"/>
      <c r="ZG273" s="856"/>
      <c r="ZH273" s="856"/>
      <c r="ZI273" s="856"/>
      <c r="ZJ273" s="856"/>
      <c r="ZK273" s="856"/>
      <c r="ZL273" s="856"/>
      <c r="ZM273" s="856"/>
      <c r="ZN273" s="856"/>
      <c r="ZO273" s="856"/>
      <c r="ZP273" s="856"/>
      <c r="ZQ273" s="856"/>
      <c r="ZR273" s="856"/>
      <c r="ZS273" s="856"/>
      <c r="ZT273" s="856"/>
      <c r="ZU273" s="856"/>
      <c r="ZV273" s="856"/>
      <c r="ZW273" s="856"/>
      <c r="ZX273" s="856"/>
      <c r="ZY273" s="856"/>
      <c r="ZZ273" s="856"/>
      <c r="AAA273" s="856"/>
      <c r="AAB273" s="856"/>
      <c r="AAC273" s="856"/>
      <c r="AAD273" s="856"/>
      <c r="AAE273" s="856"/>
      <c r="AAF273" s="856"/>
      <c r="AAG273" s="856"/>
      <c r="AAH273" s="856"/>
      <c r="AAI273" s="856"/>
      <c r="AAJ273" s="856"/>
      <c r="AAK273" s="856"/>
      <c r="AAL273" s="856"/>
      <c r="AAM273" s="856"/>
      <c r="AAN273" s="856"/>
      <c r="AAO273" s="837"/>
      <c r="AAP273" s="837"/>
      <c r="AAQ273" s="837"/>
      <c r="AAR273" s="837"/>
      <c r="AAS273" s="837"/>
      <c r="AAT273" s="837"/>
      <c r="AAU273" s="837"/>
      <c r="AAV273" s="837"/>
      <c r="AAW273" s="837"/>
      <c r="AAX273" s="837"/>
      <c r="AAY273" s="837"/>
      <c r="AAZ273" s="837"/>
      <c r="ABA273" s="837"/>
      <c r="ABB273" s="837"/>
      <c r="ABC273" s="837"/>
      <c r="ABD273" s="837"/>
      <c r="ABE273" s="837"/>
      <c r="ABF273" s="837"/>
      <c r="ABG273" s="837"/>
      <c r="ABH273" s="837"/>
      <c r="ABI273" s="837"/>
      <c r="ABJ273" s="837"/>
      <c r="ABK273" s="837"/>
      <c r="ABL273" s="837"/>
      <c r="ABM273" s="854"/>
      <c r="ABN273" s="854"/>
      <c r="ABO273" s="854"/>
      <c r="ABP273" s="854"/>
      <c r="ABQ273" s="854"/>
      <c r="ABR273" s="837"/>
      <c r="ABS273" s="837"/>
      <c r="ABT273" s="854"/>
      <c r="ABU273" s="854"/>
      <c r="ABV273" s="837"/>
      <c r="ABW273" s="837"/>
      <c r="ABX273" s="854"/>
      <c r="ABY273" s="854"/>
      <c r="ABZ273" s="837"/>
      <c r="ACA273" s="837"/>
      <c r="ACB273" s="837"/>
      <c r="ACC273" s="837"/>
      <c r="ACD273" s="837"/>
      <c r="ACE273" s="837"/>
      <c r="ACF273" s="837"/>
      <c r="ACG273" s="854"/>
      <c r="ACH273" s="854"/>
      <c r="ACI273" s="837"/>
      <c r="ACJ273" s="837"/>
      <c r="ACK273" s="854"/>
      <c r="ACL273" s="854"/>
      <c r="ACM273" s="837"/>
      <c r="ACN273" s="837"/>
      <c r="ACO273" s="837"/>
      <c r="ACP273" s="837"/>
      <c r="ACQ273" s="837"/>
      <c r="ACR273" s="853"/>
      <c r="ACS273" s="855"/>
      <c r="ACT273" s="837"/>
      <c r="ACU273" s="837"/>
      <c r="ACV273" s="837"/>
      <c r="ACW273" s="837"/>
      <c r="ACX273" s="837"/>
      <c r="ACY273" s="837"/>
      <c r="ACZ273" s="837"/>
      <c r="ADA273" s="856"/>
      <c r="ADB273" s="856"/>
      <c r="ADC273" s="856"/>
      <c r="ADD273" s="856"/>
      <c r="ADE273" s="856"/>
      <c r="ADF273" s="856"/>
      <c r="ADG273" s="856"/>
      <c r="ADH273" s="856"/>
      <c r="ADI273" s="856"/>
      <c r="ADJ273" s="856"/>
      <c r="ADK273" s="856"/>
      <c r="ADL273" s="856"/>
      <c r="ADM273" s="856"/>
      <c r="ADN273" s="856"/>
      <c r="ADO273" s="856"/>
      <c r="ADP273" s="856"/>
      <c r="ADQ273" s="856"/>
      <c r="ADR273" s="856"/>
      <c r="ADS273" s="856"/>
      <c r="ADT273" s="856"/>
      <c r="ADU273" s="856"/>
      <c r="ADV273" s="856"/>
      <c r="ADW273" s="856"/>
      <c r="ADX273" s="856"/>
      <c r="ADY273" s="856"/>
      <c r="ADZ273" s="856"/>
      <c r="AEA273" s="856"/>
      <c r="AEB273" s="856"/>
      <c r="AEC273" s="856"/>
      <c r="AED273" s="856"/>
      <c r="AEE273" s="856"/>
      <c r="AEF273" s="856"/>
      <c r="AEG273" s="856"/>
      <c r="AEH273" s="856"/>
      <c r="AEI273" s="856"/>
      <c r="AEJ273" s="856"/>
      <c r="AEK273" s="856"/>
      <c r="AEL273" s="856"/>
      <c r="AEM273" s="856"/>
      <c r="AEN273" s="856"/>
      <c r="AEO273" s="856"/>
      <c r="AEP273" s="856"/>
      <c r="AEQ273" s="856"/>
      <c r="AER273" s="856"/>
      <c r="AES273" s="837"/>
      <c r="AET273" s="837"/>
      <c r="AEU273" s="837"/>
      <c r="AEV273" s="837"/>
      <c r="AEW273" s="837"/>
      <c r="AEX273" s="837"/>
      <c r="AEY273" s="837"/>
      <c r="AEZ273" s="837"/>
      <c r="AFA273" s="837"/>
      <c r="AFB273" s="837"/>
      <c r="AFC273" s="837"/>
      <c r="AFD273" s="837"/>
      <c r="AFE273" s="837"/>
      <c r="AFF273" s="837"/>
      <c r="AFG273" s="837"/>
      <c r="AFH273" s="837"/>
      <c r="AFI273" s="837"/>
      <c r="AFJ273" s="837"/>
      <c r="AFK273" s="837"/>
      <c r="AFL273" s="837"/>
      <c r="AFM273" s="837"/>
      <c r="AFN273" s="837"/>
      <c r="AFO273" s="837"/>
      <c r="AFP273" s="837"/>
      <c r="AFQ273" s="854"/>
      <c r="AFR273" s="854"/>
      <c r="AFS273" s="854"/>
      <c r="AFT273" s="854"/>
      <c r="AFU273" s="854"/>
      <c r="AFV273" s="837"/>
      <c r="AFW273" s="837"/>
      <c r="AFX273" s="854"/>
      <c r="AFY273" s="854"/>
      <c r="AFZ273" s="837"/>
      <c r="AGA273" s="837"/>
      <c r="AGB273" s="854"/>
      <c r="AGC273" s="854"/>
      <c r="AGD273" s="837"/>
      <c r="AGE273" s="837"/>
      <c r="AGF273" s="837"/>
      <c r="AGG273" s="837"/>
      <c r="AGH273" s="837"/>
      <c r="AGI273" s="837"/>
      <c r="AGJ273" s="837"/>
      <c r="AGK273" s="854"/>
      <c r="AGL273" s="854"/>
      <c r="AGM273" s="837"/>
      <c r="AGN273" s="837"/>
      <c r="AGO273" s="854"/>
      <c r="AGP273" s="854"/>
      <c r="AGQ273" s="837"/>
      <c r="AGR273" s="837"/>
      <c r="AGS273" s="837"/>
      <c r="AGT273" s="837"/>
      <c r="AGU273" s="837"/>
      <c r="AGV273" s="853"/>
      <c r="AGW273" s="855"/>
      <c r="AGX273" s="837"/>
      <c r="AGY273" s="837"/>
      <c r="AGZ273" s="837"/>
      <c r="AHA273" s="837"/>
      <c r="AHB273" s="837"/>
      <c r="AHC273" s="837"/>
      <c r="AHD273" s="837"/>
      <c r="AHE273" s="856"/>
      <c r="AHF273" s="856"/>
      <c r="AHG273" s="856"/>
      <c r="AHH273" s="856"/>
      <c r="AHI273" s="856"/>
      <c r="AHJ273" s="856"/>
      <c r="AHK273" s="856"/>
      <c r="AHL273" s="856"/>
      <c r="AHM273" s="856"/>
      <c r="AHN273" s="856"/>
      <c r="AHO273" s="856"/>
      <c r="AHP273" s="856"/>
      <c r="AHQ273" s="856"/>
      <c r="AHR273" s="856"/>
      <c r="AHS273" s="856"/>
      <c r="AHT273" s="856"/>
      <c r="AHU273" s="856"/>
      <c r="AHV273" s="856"/>
      <c r="AHW273" s="856"/>
      <c r="AHX273" s="856"/>
      <c r="AHY273" s="856"/>
      <c r="AHZ273" s="856"/>
      <c r="AIA273" s="856"/>
      <c r="AIB273" s="856"/>
      <c r="AIC273" s="856"/>
      <c r="AID273" s="856"/>
      <c r="AIE273" s="856"/>
      <c r="AIF273" s="856"/>
      <c r="AIG273" s="856"/>
      <c r="AIH273" s="856"/>
      <c r="AII273" s="856"/>
      <c r="AIJ273" s="856"/>
      <c r="AIK273" s="856"/>
      <c r="AIL273" s="856"/>
      <c r="AIM273" s="856"/>
      <c r="AIN273" s="856"/>
      <c r="AIO273" s="856"/>
      <c r="AIP273" s="856"/>
      <c r="AIQ273" s="856"/>
      <c r="AIR273" s="856"/>
      <c r="AIS273" s="856"/>
      <c r="AIT273" s="856"/>
      <c r="AIU273" s="856"/>
      <c r="AIV273" s="856"/>
      <c r="AIW273" s="837"/>
      <c r="AIX273" s="837"/>
      <c r="AIY273" s="837"/>
      <c r="AIZ273" s="837"/>
      <c r="AJA273" s="837"/>
      <c r="AJB273" s="837"/>
      <c r="AJC273" s="837"/>
      <c r="AJD273" s="837"/>
      <c r="AJE273" s="837"/>
      <c r="AJF273" s="837"/>
      <c r="AJG273" s="837"/>
      <c r="AJH273" s="837"/>
      <c r="AJI273" s="837"/>
      <c r="AJJ273" s="837"/>
      <c r="AJK273" s="837"/>
      <c r="AJL273" s="837"/>
      <c r="AJM273" s="837"/>
      <c r="AJN273" s="837"/>
      <c r="AJO273" s="837"/>
      <c r="AJP273" s="837"/>
      <c r="AJQ273" s="837"/>
      <c r="AJR273" s="837"/>
      <c r="AJS273" s="837"/>
      <c r="AJT273" s="837"/>
      <c r="AJU273" s="854"/>
      <c r="AJV273" s="854"/>
      <c r="AJW273" s="854"/>
      <c r="AJX273" s="854"/>
      <c r="AJY273" s="854"/>
      <c r="AJZ273" s="837"/>
      <c r="AKA273" s="837"/>
      <c r="AKB273" s="854"/>
      <c r="AKC273" s="854"/>
      <c r="AKD273" s="837"/>
      <c r="AKE273" s="837"/>
      <c r="AKF273" s="854"/>
      <c r="AKG273" s="854"/>
      <c r="AKH273" s="837"/>
      <c r="AKI273" s="837"/>
      <c r="AKJ273" s="837"/>
      <c r="AKK273" s="837"/>
      <c r="AKL273" s="837"/>
      <c r="AKM273" s="837"/>
      <c r="AKN273" s="837"/>
      <c r="AKO273" s="854"/>
      <c r="AKP273" s="854"/>
      <c r="AKQ273" s="837"/>
      <c r="AKR273" s="837"/>
      <c r="AKS273" s="854"/>
      <c r="AKT273" s="854"/>
      <c r="AKU273" s="837"/>
      <c r="AKV273" s="837"/>
      <c r="AKW273" s="837"/>
      <c r="AKX273" s="837"/>
      <c r="AKY273" s="837"/>
      <c r="AKZ273" s="853"/>
      <c r="ALA273" s="855"/>
      <c r="ALB273" s="837"/>
      <c r="ALC273" s="837"/>
      <c r="ALD273" s="837"/>
      <c r="ALE273" s="837"/>
      <c r="ALF273" s="837"/>
      <c r="ALG273" s="837"/>
      <c r="ALH273" s="837"/>
      <c r="ALI273" s="856"/>
      <c r="ALJ273" s="856"/>
      <c r="ALK273" s="856"/>
      <c r="ALL273" s="856"/>
      <c r="ALM273" s="856"/>
      <c r="ALN273" s="856"/>
      <c r="ALO273" s="856"/>
      <c r="ALP273" s="856"/>
      <c r="ALQ273" s="856"/>
      <c r="ALR273" s="856"/>
      <c r="ALS273" s="856"/>
      <c r="ALT273" s="856"/>
      <c r="ALU273" s="856"/>
      <c r="ALV273" s="856"/>
      <c r="ALW273" s="856"/>
      <c r="ALX273" s="856"/>
      <c r="ALY273" s="856"/>
      <c r="ALZ273" s="856"/>
      <c r="AMA273" s="856"/>
      <c r="AMB273" s="856"/>
      <c r="AMC273" s="856"/>
      <c r="AMD273" s="856"/>
      <c r="AME273" s="856"/>
      <c r="AMF273" s="856"/>
      <c r="AMG273" s="856"/>
      <c r="AMH273" s="856"/>
      <c r="AMI273" s="856"/>
      <c r="AMJ273" s="856"/>
      <c r="AMK273" s="856"/>
      <c r="AML273" s="856"/>
      <c r="AMM273" s="856"/>
      <c r="AMN273" s="856"/>
      <c r="AMO273" s="856"/>
      <c r="AMP273" s="856"/>
      <c r="AMQ273" s="856"/>
      <c r="AMR273" s="856"/>
      <c r="AMS273" s="856"/>
      <c r="AMT273" s="856"/>
      <c r="AMU273" s="856"/>
      <c r="AMV273" s="856"/>
      <c r="AMW273" s="856"/>
      <c r="AMX273" s="856"/>
      <c r="AMY273" s="856"/>
      <c r="AMZ273" s="856"/>
      <c r="ANA273" s="837"/>
      <c r="ANB273" s="837"/>
      <c r="ANC273" s="837"/>
      <c r="AND273" s="837"/>
      <c r="ANE273" s="837"/>
      <c r="ANF273" s="837"/>
      <c r="ANG273" s="837"/>
      <c r="ANH273" s="837"/>
      <c r="ANI273" s="837"/>
      <c r="ANJ273" s="837"/>
      <c r="ANK273" s="837"/>
      <c r="ANL273" s="837"/>
      <c r="ANM273" s="837"/>
      <c r="ANN273" s="837"/>
      <c r="ANO273" s="837"/>
      <c r="ANP273" s="837"/>
      <c r="ANQ273" s="837"/>
      <c r="ANR273" s="837"/>
      <c r="ANS273" s="837"/>
      <c r="ANT273" s="837"/>
      <c r="ANU273" s="837"/>
      <c r="ANV273" s="837"/>
      <c r="ANW273" s="837"/>
      <c r="ANX273" s="837"/>
      <c r="ANY273" s="854"/>
      <c r="ANZ273" s="854"/>
      <c r="AOA273" s="854"/>
      <c r="AOB273" s="854"/>
      <c r="AOC273" s="854"/>
      <c r="AOD273" s="837"/>
      <c r="AOE273" s="837"/>
      <c r="AOF273" s="854"/>
      <c r="AOG273" s="854"/>
      <c r="AOH273" s="837"/>
      <c r="AOI273" s="837"/>
      <c r="AOJ273" s="854"/>
      <c r="AOK273" s="854"/>
      <c r="AOL273" s="837"/>
      <c r="AOM273" s="837"/>
      <c r="AON273" s="837"/>
      <c r="AOO273" s="837"/>
      <c r="AOP273" s="837"/>
      <c r="AOQ273" s="837"/>
      <c r="AOR273" s="837"/>
      <c r="AOS273" s="854"/>
      <c r="AOT273" s="854"/>
      <c r="AOU273" s="837"/>
      <c r="AOV273" s="837"/>
      <c r="AOW273" s="854"/>
      <c r="AOX273" s="854"/>
      <c r="AOY273" s="837"/>
      <c r="AOZ273" s="837"/>
      <c r="APA273" s="837"/>
      <c r="APB273" s="837"/>
      <c r="APC273" s="837"/>
      <c r="APD273" s="853"/>
      <c r="APE273" s="855"/>
      <c r="APF273" s="837"/>
      <c r="APG273" s="837"/>
      <c r="APH273" s="837"/>
      <c r="API273" s="837"/>
      <c r="APJ273" s="837"/>
      <c r="APK273" s="837"/>
      <c r="APL273" s="837"/>
      <c r="APM273" s="856"/>
      <c r="APN273" s="856"/>
      <c r="APO273" s="856"/>
      <c r="APP273" s="856"/>
      <c r="APQ273" s="856"/>
      <c r="APR273" s="856"/>
      <c r="APS273" s="856"/>
      <c r="APT273" s="856"/>
      <c r="APU273" s="856"/>
      <c r="APV273" s="856"/>
      <c r="APW273" s="856"/>
      <c r="APX273" s="856"/>
      <c r="APY273" s="856"/>
      <c r="APZ273" s="856"/>
      <c r="AQA273" s="856"/>
      <c r="AQB273" s="856"/>
      <c r="AQC273" s="856"/>
      <c r="AQD273" s="856"/>
      <c r="AQE273" s="856"/>
      <c r="AQF273" s="856"/>
      <c r="AQG273" s="856"/>
      <c r="AQH273" s="856"/>
      <c r="AQI273" s="856"/>
      <c r="AQJ273" s="856"/>
      <c r="AQK273" s="856"/>
      <c r="AQL273" s="856"/>
      <c r="AQM273" s="856"/>
      <c r="AQN273" s="856"/>
      <c r="AQO273" s="856"/>
      <c r="AQP273" s="856"/>
      <c r="AQQ273" s="856"/>
      <c r="AQR273" s="856"/>
      <c r="AQS273" s="856"/>
      <c r="AQT273" s="856"/>
      <c r="AQU273" s="856"/>
      <c r="AQV273" s="856"/>
      <c r="AQW273" s="856"/>
      <c r="AQX273" s="856"/>
      <c r="AQY273" s="856"/>
      <c r="AQZ273" s="856"/>
      <c r="ARA273" s="856"/>
      <c r="ARB273" s="856"/>
      <c r="ARC273" s="856"/>
      <c r="ARD273" s="856"/>
      <c r="ARE273" s="837"/>
      <c r="ARF273" s="837"/>
      <c r="ARG273" s="837"/>
      <c r="ARH273" s="837"/>
      <c r="ARI273" s="837"/>
      <c r="ARJ273" s="837"/>
      <c r="ARK273" s="837"/>
      <c r="ARL273" s="837"/>
      <c r="ARM273" s="837"/>
      <c r="ARN273" s="837"/>
      <c r="ARO273" s="837"/>
      <c r="ARP273" s="837"/>
      <c r="ARQ273" s="837"/>
      <c r="ARR273" s="837"/>
      <c r="ARS273" s="837"/>
      <c r="ART273" s="837"/>
      <c r="ARU273" s="837"/>
      <c r="ARV273" s="837"/>
      <c r="ARW273" s="837"/>
      <c r="ARX273" s="837"/>
      <c r="ARY273" s="837"/>
      <c r="ARZ273" s="837"/>
      <c r="ASA273" s="837"/>
      <c r="ASB273" s="837"/>
      <c r="ASC273" s="854"/>
      <c r="ASD273" s="854"/>
      <c r="ASE273" s="854"/>
      <c r="ASF273" s="854"/>
      <c r="ASG273" s="854"/>
      <c r="ASH273" s="837"/>
      <c r="ASI273" s="837"/>
      <c r="ASJ273" s="854"/>
      <c r="ASK273" s="854"/>
      <c r="ASL273" s="837"/>
      <c r="ASM273" s="837"/>
      <c r="ASN273" s="854"/>
      <c r="ASO273" s="854"/>
      <c r="ASP273" s="837"/>
      <c r="ASQ273" s="837"/>
      <c r="ASR273" s="837"/>
      <c r="ASS273" s="837"/>
      <c r="AST273" s="837"/>
      <c r="ASU273" s="837"/>
      <c r="ASV273" s="837"/>
      <c r="ASW273" s="854"/>
      <c r="ASX273" s="854"/>
      <c r="ASY273" s="837"/>
      <c r="ASZ273" s="837"/>
      <c r="ATA273" s="854"/>
      <c r="ATB273" s="854"/>
      <c r="ATC273" s="837"/>
      <c r="ATD273" s="837"/>
      <c r="ATE273" s="837"/>
      <c r="ATF273" s="837"/>
      <c r="ATG273" s="837"/>
      <c r="ATH273" s="853"/>
      <c r="ATI273" s="855"/>
      <c r="ATJ273" s="837"/>
      <c r="ATK273" s="837"/>
      <c r="ATL273" s="837"/>
      <c r="ATM273" s="837"/>
      <c r="ATN273" s="837"/>
      <c r="ATO273" s="837"/>
      <c r="ATP273" s="837"/>
      <c r="ATQ273" s="856"/>
      <c r="ATR273" s="856"/>
      <c r="ATS273" s="856"/>
      <c r="ATT273" s="856"/>
      <c r="ATU273" s="856"/>
      <c r="ATV273" s="856"/>
      <c r="ATW273" s="856"/>
      <c r="ATX273" s="856"/>
      <c r="ATY273" s="856"/>
      <c r="ATZ273" s="856"/>
      <c r="AUA273" s="856"/>
      <c r="AUB273" s="856"/>
      <c r="AUC273" s="856"/>
      <c r="AUD273" s="856"/>
      <c r="AUE273" s="856"/>
      <c r="AUF273" s="856"/>
      <c r="AUG273" s="856"/>
      <c r="AUH273" s="856"/>
      <c r="AUI273" s="856"/>
      <c r="AUJ273" s="856"/>
      <c r="AUK273" s="856"/>
      <c r="AUL273" s="856"/>
      <c r="AUM273" s="856"/>
      <c r="AUN273" s="856"/>
      <c r="AUO273" s="856"/>
      <c r="AUP273" s="856"/>
      <c r="AUQ273" s="856"/>
      <c r="AUR273" s="856"/>
      <c r="AUS273" s="856"/>
      <c r="AUT273" s="856"/>
      <c r="AUU273" s="856"/>
      <c r="AUV273" s="856"/>
      <c r="AUW273" s="856"/>
      <c r="AUX273" s="856"/>
      <c r="AUY273" s="856"/>
      <c r="AUZ273" s="856"/>
      <c r="AVA273" s="856"/>
      <c r="AVB273" s="856"/>
      <c r="AVC273" s="856"/>
      <c r="AVD273" s="856"/>
      <c r="AVE273" s="856"/>
      <c r="AVF273" s="856"/>
      <c r="AVG273" s="856"/>
      <c r="AVH273" s="856"/>
      <c r="AVI273" s="837"/>
      <c r="AVJ273" s="837"/>
      <c r="AVK273" s="837"/>
      <c r="AVL273" s="837"/>
      <c r="AVM273" s="837"/>
      <c r="AVN273" s="837"/>
      <c r="AVO273" s="837"/>
      <c r="AVP273" s="837"/>
      <c r="AVQ273" s="837"/>
      <c r="AVR273" s="837"/>
      <c r="AVS273" s="837"/>
      <c r="AVT273" s="837"/>
      <c r="AVU273" s="837"/>
      <c r="AVV273" s="837"/>
      <c r="AVW273" s="837"/>
      <c r="AVX273" s="837"/>
      <c r="AVY273" s="837"/>
      <c r="AVZ273" s="837"/>
      <c r="AWA273" s="837"/>
      <c r="AWB273" s="837"/>
      <c r="AWC273" s="837"/>
      <c r="AWD273" s="837"/>
      <c r="AWE273" s="837"/>
      <c r="AWF273" s="837"/>
      <c r="AWG273" s="854"/>
      <c r="AWH273" s="854"/>
      <c r="AWI273" s="854"/>
      <c r="AWJ273" s="854"/>
      <c r="AWK273" s="854"/>
      <c r="AWL273" s="837"/>
      <c r="AWM273" s="837"/>
      <c r="AWN273" s="854"/>
      <c r="AWO273" s="854"/>
      <c r="AWP273" s="837"/>
      <c r="AWQ273" s="837"/>
      <c r="AWR273" s="854"/>
      <c r="AWS273" s="854"/>
      <c r="AWT273" s="837"/>
      <c r="AWU273" s="837"/>
      <c r="AWV273" s="837"/>
      <c r="AWW273" s="837"/>
      <c r="AWX273" s="837"/>
      <c r="AWY273" s="837"/>
      <c r="AWZ273" s="837"/>
      <c r="AXA273" s="854"/>
      <c r="AXB273" s="854"/>
      <c r="AXC273" s="837"/>
      <c r="AXD273" s="837"/>
      <c r="AXE273" s="854"/>
      <c r="AXF273" s="854"/>
      <c r="AXG273" s="837"/>
      <c r="AXH273" s="837"/>
      <c r="AXI273" s="837"/>
      <c r="AXJ273" s="837"/>
      <c r="AXK273" s="837"/>
      <c r="AXL273" s="853"/>
      <c r="AXM273" s="855"/>
      <c r="AXN273" s="837"/>
      <c r="AXO273" s="837"/>
      <c r="AXP273" s="837"/>
      <c r="AXQ273" s="837"/>
      <c r="AXR273" s="837"/>
      <c r="AXS273" s="837"/>
      <c r="AXT273" s="837"/>
      <c r="AXU273" s="856"/>
      <c r="AXV273" s="856"/>
      <c r="AXW273" s="856"/>
      <c r="AXX273" s="856"/>
      <c r="AXY273" s="856"/>
      <c r="AXZ273" s="856"/>
      <c r="AYA273" s="856"/>
      <c r="AYB273" s="856"/>
      <c r="AYC273" s="856"/>
      <c r="AYD273" s="856"/>
      <c r="AYE273" s="856"/>
      <c r="AYF273" s="856"/>
      <c r="AYG273" s="856"/>
      <c r="AYH273" s="856"/>
      <c r="AYI273" s="856"/>
      <c r="AYJ273" s="856"/>
      <c r="AYK273" s="856"/>
      <c r="AYL273" s="856"/>
      <c r="AYM273" s="856"/>
      <c r="AYN273" s="856"/>
      <c r="AYO273" s="856"/>
      <c r="AYP273" s="856"/>
      <c r="AYQ273" s="856"/>
      <c r="AYR273" s="856"/>
      <c r="AYS273" s="856"/>
      <c r="AYT273" s="856"/>
      <c r="AYU273" s="856"/>
      <c r="AYV273" s="856"/>
      <c r="AYW273" s="856"/>
      <c r="AYX273" s="856"/>
      <c r="AYY273" s="856"/>
      <c r="AYZ273" s="856"/>
      <c r="AZA273" s="856"/>
      <c r="AZB273" s="856"/>
      <c r="AZC273" s="856"/>
      <c r="AZD273" s="856"/>
      <c r="AZE273" s="856"/>
      <c r="AZF273" s="856"/>
      <c r="AZG273" s="856"/>
      <c r="AZH273" s="856"/>
      <c r="AZI273" s="856"/>
      <c r="AZJ273" s="856"/>
      <c r="AZK273" s="856"/>
      <c r="AZL273" s="856"/>
      <c r="AZM273" s="837"/>
      <c r="AZN273" s="837"/>
      <c r="AZO273" s="837"/>
      <c r="AZP273" s="837"/>
      <c r="AZQ273" s="837"/>
      <c r="AZR273" s="837"/>
      <c r="AZS273" s="837"/>
      <c r="AZT273" s="837"/>
      <c r="AZU273" s="837"/>
      <c r="AZV273" s="837"/>
      <c r="AZW273" s="837"/>
      <c r="AZX273" s="837"/>
      <c r="AZY273" s="837"/>
      <c r="AZZ273" s="837"/>
      <c r="BAA273" s="837"/>
      <c r="BAB273" s="837"/>
      <c r="BAC273" s="837"/>
      <c r="BAD273" s="837"/>
      <c r="BAE273" s="837"/>
      <c r="BAF273" s="837"/>
      <c r="BAG273" s="837"/>
      <c r="BAH273" s="837"/>
      <c r="BAI273" s="837"/>
      <c r="BAJ273" s="837"/>
      <c r="BAK273" s="854"/>
      <c r="BAL273" s="854"/>
      <c r="BAM273" s="854"/>
      <c r="BAN273" s="854"/>
      <c r="BAO273" s="854"/>
      <c r="BAP273" s="837"/>
      <c r="BAQ273" s="837"/>
      <c r="BAR273" s="854"/>
      <c r="BAS273" s="854"/>
      <c r="BAT273" s="837"/>
      <c r="BAU273" s="837"/>
      <c r="BAV273" s="854"/>
      <c r="BAW273" s="854"/>
      <c r="BAX273" s="837"/>
      <c r="BAY273" s="837"/>
      <c r="BAZ273" s="837"/>
      <c r="BBA273" s="837"/>
      <c r="BBB273" s="837"/>
      <c r="BBC273" s="837"/>
      <c r="BBD273" s="837"/>
      <c r="BBE273" s="854"/>
      <c r="BBF273" s="854"/>
      <c r="BBG273" s="837"/>
      <c r="BBH273" s="837"/>
      <c r="BBI273" s="854"/>
      <c r="BBJ273" s="854"/>
      <c r="BBK273" s="837"/>
      <c r="BBL273" s="837"/>
      <c r="BBM273" s="837"/>
      <c r="BBN273" s="837"/>
      <c r="BBO273" s="837"/>
      <c r="BBP273" s="853"/>
      <c r="BBQ273" s="855"/>
      <c r="BBR273" s="837"/>
      <c r="BBS273" s="837"/>
      <c r="BBT273" s="837"/>
      <c r="BBU273" s="837"/>
      <c r="BBV273" s="837"/>
      <c r="BBW273" s="837"/>
      <c r="BBX273" s="837"/>
      <c r="BBY273" s="856"/>
      <c r="BBZ273" s="856"/>
      <c r="BCA273" s="856"/>
      <c r="BCB273" s="856"/>
      <c r="BCC273" s="856"/>
      <c r="BCD273" s="856"/>
      <c r="BCE273" s="856"/>
      <c r="BCF273" s="856"/>
      <c r="BCG273" s="856"/>
      <c r="BCH273" s="856"/>
      <c r="BCI273" s="856"/>
      <c r="BCJ273" s="856"/>
      <c r="BCK273" s="856"/>
      <c r="BCL273" s="856"/>
      <c r="BCM273" s="856"/>
      <c r="BCN273" s="856"/>
      <c r="BCO273" s="856"/>
      <c r="BCP273" s="856"/>
      <c r="BCQ273" s="856"/>
      <c r="BCR273" s="856"/>
      <c r="BCS273" s="856"/>
      <c r="BCT273" s="856"/>
      <c r="BCU273" s="856"/>
      <c r="BCV273" s="856"/>
      <c r="BCW273" s="856"/>
      <c r="BCX273" s="856"/>
      <c r="BCY273" s="856"/>
      <c r="BCZ273" s="856"/>
      <c r="BDA273" s="856"/>
      <c r="BDB273" s="856"/>
      <c r="BDC273" s="856"/>
      <c r="BDD273" s="856"/>
      <c r="BDE273" s="856"/>
      <c r="BDF273" s="856"/>
      <c r="BDG273" s="856"/>
      <c r="BDH273" s="856"/>
      <c r="BDI273" s="856"/>
      <c r="BDJ273" s="856"/>
      <c r="BDK273" s="856"/>
      <c r="BDL273" s="856"/>
      <c r="BDM273" s="856"/>
      <c r="BDN273" s="856"/>
      <c r="BDO273" s="856"/>
      <c r="BDP273" s="856"/>
      <c r="BDQ273" s="837"/>
      <c r="BDR273" s="837"/>
      <c r="BDS273" s="837"/>
      <c r="BDT273" s="837"/>
      <c r="BDU273" s="837"/>
      <c r="BDV273" s="837"/>
      <c r="BDW273" s="837"/>
      <c r="BDX273" s="837"/>
      <c r="BDY273" s="837"/>
      <c r="BDZ273" s="837"/>
      <c r="BEA273" s="837"/>
      <c r="BEB273" s="837"/>
      <c r="BEC273" s="837"/>
      <c r="BED273" s="837"/>
      <c r="BEE273" s="837"/>
      <c r="BEF273" s="837"/>
      <c r="BEG273" s="837"/>
      <c r="BEH273" s="837"/>
      <c r="BEI273" s="837"/>
      <c r="BEJ273" s="837"/>
      <c r="BEK273" s="837"/>
      <c r="BEL273" s="837"/>
      <c r="BEM273" s="837"/>
      <c r="BEN273" s="837"/>
      <c r="BEO273" s="854"/>
      <c r="BEP273" s="854"/>
      <c r="BEQ273" s="854"/>
      <c r="BER273" s="854"/>
      <c r="BES273" s="854"/>
      <c r="BET273" s="837"/>
      <c r="BEU273" s="837"/>
      <c r="BEV273" s="854"/>
      <c r="BEW273" s="854"/>
      <c r="BEX273" s="837"/>
      <c r="BEY273" s="837"/>
      <c r="BEZ273" s="854"/>
      <c r="BFA273" s="854"/>
      <c r="BFB273" s="837"/>
      <c r="BFC273" s="837"/>
      <c r="BFD273" s="837"/>
      <c r="BFE273" s="837"/>
      <c r="BFF273" s="837"/>
      <c r="BFG273" s="837"/>
      <c r="BFH273" s="837"/>
      <c r="BFI273" s="854"/>
      <c r="BFJ273" s="854"/>
      <c r="BFK273" s="837"/>
      <c r="BFL273" s="837"/>
      <c r="BFM273" s="854"/>
      <c r="BFN273" s="854"/>
      <c r="BFO273" s="837"/>
      <c r="BFP273" s="837"/>
      <c r="BFQ273" s="837"/>
      <c r="BFR273" s="837"/>
      <c r="BFS273" s="837"/>
      <c r="BFT273" s="853"/>
      <c r="BFU273" s="855"/>
      <c r="BFV273" s="837"/>
      <c r="BFW273" s="837"/>
      <c r="BFX273" s="837"/>
      <c r="BFY273" s="837"/>
      <c r="BFZ273" s="837"/>
      <c r="BGA273" s="837"/>
      <c r="BGB273" s="837"/>
      <c r="BGC273" s="856"/>
      <c r="BGD273" s="856"/>
      <c r="BGE273" s="856"/>
      <c r="BGF273" s="856"/>
      <c r="BGG273" s="856"/>
      <c r="BGH273" s="856"/>
      <c r="BGI273" s="856"/>
      <c r="BGJ273" s="856"/>
      <c r="BGK273" s="856"/>
      <c r="BGL273" s="856"/>
      <c r="BGM273" s="856"/>
      <c r="BGN273" s="856"/>
      <c r="BGO273" s="856"/>
      <c r="BGP273" s="856"/>
      <c r="BGQ273" s="856"/>
      <c r="BGR273" s="856"/>
      <c r="BGS273" s="856"/>
      <c r="BGT273" s="856"/>
      <c r="BGU273" s="856"/>
      <c r="BGV273" s="856"/>
      <c r="BGW273" s="856"/>
      <c r="BGX273" s="856"/>
      <c r="BGY273" s="856"/>
      <c r="BGZ273" s="856"/>
      <c r="BHA273" s="856"/>
      <c r="BHB273" s="856"/>
      <c r="BHC273" s="856"/>
      <c r="BHD273" s="856"/>
      <c r="BHE273" s="856"/>
      <c r="BHF273" s="856"/>
      <c r="BHG273" s="856"/>
      <c r="BHH273" s="856"/>
      <c r="BHI273" s="856"/>
      <c r="BHJ273" s="856"/>
      <c r="BHK273" s="856"/>
      <c r="BHL273" s="856"/>
      <c r="BHM273" s="856"/>
      <c r="BHN273" s="856"/>
      <c r="BHO273" s="856"/>
      <c r="BHP273" s="856"/>
      <c r="BHQ273" s="856"/>
      <c r="BHR273" s="856"/>
      <c r="BHS273" s="856"/>
      <c r="BHT273" s="856"/>
      <c r="BHU273" s="837"/>
      <c r="BHV273" s="837"/>
      <c r="BHW273" s="837"/>
      <c r="BHX273" s="837"/>
      <c r="BHY273" s="837"/>
      <c r="BHZ273" s="837"/>
      <c r="BIA273" s="837"/>
      <c r="BIB273" s="837"/>
      <c r="BIC273" s="837"/>
      <c r="BID273" s="837"/>
      <c r="BIE273" s="837"/>
      <c r="BIF273" s="837"/>
      <c r="BIG273" s="837"/>
      <c r="BIH273" s="837"/>
      <c r="BII273" s="837"/>
      <c r="BIJ273" s="837"/>
      <c r="BIK273" s="837"/>
      <c r="BIL273" s="837"/>
      <c r="BIM273" s="837"/>
      <c r="BIN273" s="837"/>
      <c r="BIO273" s="837"/>
      <c r="BIP273" s="837"/>
      <c r="BIQ273" s="837"/>
      <c r="BIR273" s="837"/>
      <c r="BIS273" s="854"/>
      <c r="BIT273" s="854"/>
      <c r="BIU273" s="854"/>
      <c r="BIV273" s="854"/>
      <c r="BIW273" s="854"/>
      <c r="BIX273" s="837"/>
      <c r="BIY273" s="837"/>
      <c r="BIZ273" s="854"/>
      <c r="BJA273" s="854"/>
      <c r="BJB273" s="837"/>
      <c r="BJC273" s="837"/>
      <c r="BJD273" s="854"/>
      <c r="BJE273" s="854"/>
      <c r="BJF273" s="837"/>
      <c r="BJG273" s="837"/>
      <c r="BJH273" s="837"/>
      <c r="BJI273" s="837"/>
      <c r="BJJ273" s="837"/>
      <c r="BJK273" s="837"/>
      <c r="BJL273" s="837"/>
      <c r="BJM273" s="854"/>
      <c r="BJN273" s="854"/>
      <c r="BJO273" s="837"/>
      <c r="BJP273" s="837"/>
      <c r="BJQ273" s="854"/>
      <c r="BJR273" s="854"/>
      <c r="BJS273" s="837"/>
      <c r="BJT273" s="837"/>
      <c r="BJU273" s="837"/>
      <c r="BJV273" s="837"/>
      <c r="BJW273" s="837"/>
      <c r="BJX273" s="853"/>
      <c r="BJY273" s="855"/>
      <c r="BJZ273" s="837"/>
      <c r="BKA273" s="837"/>
      <c r="BKB273" s="837"/>
      <c r="BKC273" s="837"/>
      <c r="BKD273" s="837"/>
      <c r="BKE273" s="837"/>
      <c r="BKF273" s="837"/>
      <c r="BKG273" s="856"/>
      <c r="BKH273" s="856"/>
      <c r="BKI273" s="856"/>
      <c r="BKJ273" s="856"/>
      <c r="BKK273" s="856"/>
      <c r="BKL273" s="856"/>
      <c r="BKM273" s="856"/>
      <c r="BKN273" s="856"/>
      <c r="BKO273" s="856"/>
      <c r="BKP273" s="856"/>
      <c r="BKQ273" s="856"/>
      <c r="BKR273" s="856"/>
      <c r="BKS273" s="856"/>
      <c r="BKT273" s="856"/>
      <c r="BKU273" s="856"/>
      <c r="BKV273" s="856"/>
      <c r="BKW273" s="856"/>
      <c r="BKX273" s="856"/>
      <c r="BKY273" s="856"/>
      <c r="BKZ273" s="856"/>
      <c r="BLA273" s="856"/>
      <c r="BLB273" s="856"/>
      <c r="BLC273" s="856"/>
      <c r="BLD273" s="856"/>
      <c r="BLE273" s="856"/>
      <c r="BLF273" s="856"/>
      <c r="BLG273" s="856"/>
      <c r="BLH273" s="856"/>
      <c r="BLI273" s="856"/>
      <c r="BLJ273" s="856"/>
      <c r="BLK273" s="856"/>
      <c r="BLL273" s="856"/>
      <c r="BLM273" s="856"/>
      <c r="BLN273" s="856"/>
      <c r="BLO273" s="856"/>
      <c r="BLP273" s="856"/>
      <c r="BLQ273" s="856"/>
      <c r="BLR273" s="856"/>
      <c r="BLS273" s="856"/>
      <c r="BLT273" s="856"/>
      <c r="BLU273" s="856"/>
      <c r="BLV273" s="856"/>
      <c r="BLW273" s="856"/>
      <c r="BLX273" s="856"/>
      <c r="BLY273" s="837"/>
      <c r="BLZ273" s="837"/>
      <c r="BMA273" s="837"/>
      <c r="BMB273" s="837"/>
      <c r="BMC273" s="837"/>
      <c r="BMD273" s="837"/>
      <c r="BME273" s="837"/>
      <c r="BMF273" s="837"/>
      <c r="BMG273" s="837"/>
      <c r="BMH273" s="837"/>
      <c r="BMI273" s="837"/>
      <c r="BMJ273" s="837"/>
      <c r="BMK273" s="837"/>
      <c r="BML273" s="837"/>
      <c r="BMM273" s="837"/>
      <c r="BMN273" s="837"/>
      <c r="BMO273" s="837"/>
      <c r="BMP273" s="837"/>
      <c r="BMQ273" s="837"/>
      <c r="BMR273" s="837"/>
      <c r="BMS273" s="837"/>
      <c r="BMT273" s="837"/>
      <c r="BMU273" s="837"/>
      <c r="BMV273" s="837"/>
      <c r="BMW273" s="854"/>
      <c r="BMX273" s="854"/>
      <c r="BMY273" s="854"/>
      <c r="BMZ273" s="854"/>
      <c r="BNA273" s="854"/>
      <c r="BNB273" s="837"/>
      <c r="BNC273" s="837"/>
      <c r="BND273" s="854"/>
      <c r="BNE273" s="854"/>
      <c r="BNF273" s="837"/>
      <c r="BNG273" s="837"/>
      <c r="BNH273" s="854"/>
      <c r="BNI273" s="854"/>
      <c r="BNJ273" s="837"/>
      <c r="BNK273" s="837"/>
      <c r="BNL273" s="837"/>
      <c r="BNM273" s="837"/>
      <c r="BNN273" s="837"/>
      <c r="BNO273" s="837"/>
      <c r="BNP273" s="837"/>
      <c r="BNQ273" s="854"/>
      <c r="BNR273" s="854"/>
      <c r="BNS273" s="837"/>
      <c r="BNT273" s="837"/>
      <c r="BNU273" s="854"/>
      <c r="BNV273" s="854"/>
      <c r="BNW273" s="837"/>
      <c r="BNX273" s="837"/>
      <c r="BNY273" s="837"/>
      <c r="BNZ273" s="837"/>
      <c r="BOA273" s="837"/>
      <c r="BOB273" s="853"/>
      <c r="BOC273" s="855"/>
      <c r="BOD273" s="837"/>
      <c r="BOE273" s="837"/>
      <c r="BOF273" s="837"/>
      <c r="BOG273" s="837"/>
      <c r="BOH273" s="837"/>
      <c r="BOI273" s="837"/>
      <c r="BOJ273" s="837"/>
      <c r="BOK273" s="856"/>
      <c r="BOL273" s="856"/>
      <c r="BOM273" s="856"/>
      <c r="BON273" s="856"/>
      <c r="BOO273" s="856"/>
      <c r="BOP273" s="856"/>
      <c r="BOQ273" s="856"/>
      <c r="BOR273" s="856"/>
      <c r="BOS273" s="856"/>
      <c r="BOT273" s="856"/>
      <c r="BOU273" s="856"/>
      <c r="BOV273" s="856"/>
      <c r="BOW273" s="856"/>
      <c r="BOX273" s="856"/>
      <c r="BOY273" s="856"/>
      <c r="BOZ273" s="856"/>
      <c r="BPA273" s="856"/>
      <c r="BPB273" s="856"/>
      <c r="BPC273" s="856"/>
      <c r="BPD273" s="856"/>
      <c r="BPE273" s="856"/>
      <c r="BPF273" s="856"/>
      <c r="BPG273" s="856"/>
      <c r="BPH273" s="856"/>
      <c r="BPI273" s="856"/>
      <c r="BPJ273" s="856"/>
      <c r="BPK273" s="856"/>
      <c r="BPL273" s="856"/>
      <c r="BPM273" s="856"/>
      <c r="BPN273" s="856"/>
      <c r="BPO273" s="856"/>
      <c r="BPP273" s="856"/>
      <c r="BPQ273" s="856"/>
      <c r="BPR273" s="856"/>
      <c r="BPS273" s="856"/>
      <c r="BPT273" s="856"/>
      <c r="BPU273" s="856"/>
      <c r="BPV273" s="856"/>
      <c r="BPW273" s="856"/>
      <c r="BPX273" s="856"/>
      <c r="BPY273" s="856"/>
      <c r="BPZ273" s="856"/>
      <c r="BQA273" s="856"/>
      <c r="BQB273" s="856"/>
      <c r="BQC273" s="837"/>
      <c r="BQD273" s="837"/>
      <c r="BQE273" s="837"/>
      <c r="BQF273" s="837"/>
      <c r="BQG273" s="837"/>
      <c r="BQH273" s="837"/>
      <c r="BQI273" s="837"/>
      <c r="BQJ273" s="837"/>
      <c r="BQK273" s="837"/>
      <c r="BQL273" s="837"/>
      <c r="BQM273" s="837"/>
      <c r="BQN273" s="837"/>
      <c r="BQO273" s="837"/>
      <c r="BQP273" s="837"/>
      <c r="BQQ273" s="837"/>
      <c r="BQR273" s="837"/>
      <c r="BQS273" s="837"/>
      <c r="BQT273" s="837"/>
      <c r="BQU273" s="837"/>
      <c r="BQV273" s="837"/>
      <c r="BQW273" s="837"/>
      <c r="BQX273" s="837"/>
      <c r="BQY273" s="837"/>
      <c r="BQZ273" s="837"/>
      <c r="BRA273" s="854"/>
      <c r="BRB273" s="854"/>
      <c r="BRC273" s="854"/>
      <c r="BRD273" s="854"/>
      <c r="BRE273" s="854"/>
      <c r="BRF273" s="837"/>
      <c r="BRG273" s="837"/>
      <c r="BRH273" s="854"/>
      <c r="BRI273" s="854"/>
      <c r="BRJ273" s="837"/>
      <c r="BRK273" s="837"/>
      <c r="BRL273" s="854"/>
      <c r="BRM273" s="854"/>
      <c r="BRN273" s="837"/>
      <c r="BRO273" s="837"/>
      <c r="BRP273" s="837"/>
      <c r="BRQ273" s="837"/>
      <c r="BRR273" s="837"/>
      <c r="BRS273" s="837"/>
      <c r="BRT273" s="837"/>
      <c r="BRU273" s="854"/>
      <c r="BRV273" s="854"/>
      <c r="BRW273" s="837"/>
      <c r="BRX273" s="837"/>
      <c r="BRY273" s="854"/>
      <c r="BRZ273" s="854"/>
      <c r="BSA273" s="837"/>
      <c r="BSB273" s="837"/>
      <c r="BSC273" s="837"/>
      <c r="BSD273" s="837"/>
      <c r="BSE273" s="837"/>
      <c r="BSF273" s="853"/>
      <c r="BSG273" s="855"/>
      <c r="BSH273" s="837"/>
      <c r="BSI273" s="837"/>
      <c r="BSJ273" s="837"/>
      <c r="BSK273" s="837"/>
      <c r="BSL273" s="837"/>
      <c r="BSM273" s="837"/>
      <c r="BSN273" s="837"/>
      <c r="BSO273" s="856"/>
      <c r="BSP273" s="856"/>
      <c r="BSQ273" s="856"/>
      <c r="BSR273" s="856"/>
      <c r="BSS273" s="856"/>
      <c r="BST273" s="856"/>
      <c r="BSU273" s="856"/>
      <c r="BSV273" s="856"/>
      <c r="BSW273" s="856"/>
      <c r="BSX273" s="856"/>
      <c r="BSY273" s="856"/>
      <c r="BSZ273" s="856"/>
      <c r="BTA273" s="856"/>
      <c r="BTB273" s="856"/>
      <c r="BTC273" s="856"/>
      <c r="BTD273" s="856"/>
      <c r="BTE273" s="856"/>
      <c r="BTF273" s="856"/>
      <c r="BTG273" s="856"/>
      <c r="BTH273" s="856"/>
      <c r="BTI273" s="856"/>
      <c r="BTJ273" s="856"/>
      <c r="BTK273" s="856"/>
      <c r="BTL273" s="856"/>
      <c r="BTM273" s="856"/>
      <c r="BTN273" s="856"/>
      <c r="BTO273" s="856"/>
      <c r="BTP273" s="856"/>
      <c r="BTQ273" s="856"/>
      <c r="BTR273" s="856"/>
      <c r="BTS273" s="856"/>
      <c r="BTT273" s="856"/>
      <c r="BTU273" s="856"/>
      <c r="BTV273" s="856"/>
      <c r="BTW273" s="856"/>
      <c r="BTX273" s="856"/>
      <c r="BTY273" s="856"/>
      <c r="BTZ273" s="856"/>
      <c r="BUA273" s="856"/>
      <c r="BUB273" s="856"/>
      <c r="BUC273" s="856"/>
      <c r="BUD273" s="856"/>
      <c r="BUE273" s="856"/>
      <c r="BUF273" s="856"/>
      <c r="BUG273" s="837"/>
      <c r="BUH273" s="837"/>
      <c r="BUI273" s="837"/>
      <c r="BUJ273" s="837"/>
      <c r="BUK273" s="837"/>
      <c r="BUL273" s="837"/>
      <c r="BUM273" s="837"/>
      <c r="BUN273" s="837"/>
      <c r="BUO273" s="837"/>
      <c r="BUP273" s="837"/>
      <c r="BUQ273" s="837"/>
      <c r="BUR273" s="837"/>
      <c r="BUS273" s="837"/>
      <c r="BUT273" s="837"/>
      <c r="BUU273" s="837"/>
      <c r="BUV273" s="837"/>
      <c r="BUW273" s="837"/>
      <c r="BUX273" s="837"/>
      <c r="BUY273" s="837"/>
      <c r="BUZ273" s="837"/>
      <c r="BVA273" s="837"/>
      <c r="BVB273" s="837"/>
      <c r="BVC273" s="837"/>
      <c r="BVD273" s="837"/>
      <c r="BVE273" s="854"/>
      <c r="BVF273" s="854"/>
      <c r="BVG273" s="854"/>
      <c r="BVH273" s="854"/>
      <c r="BVI273" s="854"/>
      <c r="BVJ273" s="837"/>
      <c r="BVK273" s="837"/>
      <c r="BVL273" s="854"/>
      <c r="BVM273" s="854"/>
      <c r="BVN273" s="837"/>
      <c r="BVO273" s="837"/>
      <c r="BVP273" s="854"/>
      <c r="BVQ273" s="854"/>
      <c r="BVR273" s="837"/>
      <c r="BVS273" s="837"/>
      <c r="BVT273" s="837"/>
      <c r="BVU273" s="837"/>
      <c r="BVV273" s="837"/>
      <c r="BVW273" s="837"/>
      <c r="BVX273" s="837"/>
      <c r="BVY273" s="854"/>
      <c r="BVZ273" s="854"/>
      <c r="BWA273" s="837"/>
      <c r="BWB273" s="837"/>
      <c r="BWC273" s="854"/>
      <c r="BWD273" s="854"/>
      <c r="BWE273" s="837"/>
      <c r="BWF273" s="837"/>
      <c r="BWG273" s="837"/>
      <c r="BWH273" s="837"/>
      <c r="BWI273" s="837"/>
      <c r="BWJ273" s="853"/>
      <c r="BWK273" s="855"/>
      <c r="BWL273" s="837"/>
      <c r="BWM273" s="837"/>
      <c r="BWN273" s="837"/>
      <c r="BWO273" s="837"/>
      <c r="BWP273" s="837"/>
      <c r="BWQ273" s="837"/>
      <c r="BWR273" s="837"/>
      <c r="BWS273" s="856"/>
      <c r="BWT273" s="856"/>
      <c r="BWU273" s="856"/>
      <c r="BWV273" s="856"/>
      <c r="BWW273" s="856"/>
      <c r="BWX273" s="856"/>
      <c r="BWY273" s="856"/>
      <c r="BWZ273" s="856"/>
      <c r="BXA273" s="856"/>
      <c r="BXB273" s="856"/>
      <c r="BXC273" s="856"/>
      <c r="BXD273" s="856"/>
      <c r="BXE273" s="856"/>
      <c r="BXF273" s="856"/>
      <c r="BXG273" s="856"/>
      <c r="BXH273" s="856"/>
      <c r="BXI273" s="856"/>
      <c r="BXJ273" s="856"/>
      <c r="BXK273" s="856"/>
      <c r="BXL273" s="856"/>
      <c r="BXM273" s="856"/>
      <c r="BXN273" s="856"/>
      <c r="BXO273" s="856"/>
      <c r="BXP273" s="856"/>
      <c r="BXQ273" s="856"/>
      <c r="BXR273" s="856"/>
      <c r="BXS273" s="856"/>
      <c r="BXT273" s="856"/>
      <c r="BXU273" s="856"/>
      <c r="BXV273" s="856"/>
      <c r="BXW273" s="856"/>
      <c r="BXX273" s="856"/>
      <c r="BXY273" s="856"/>
      <c r="BXZ273" s="856"/>
      <c r="BYA273" s="856"/>
      <c r="BYB273" s="856"/>
      <c r="BYC273" s="856"/>
      <c r="BYD273" s="856"/>
      <c r="BYE273" s="856"/>
      <c r="BYF273" s="856"/>
      <c r="BYG273" s="856"/>
      <c r="BYH273" s="856"/>
      <c r="BYI273" s="856"/>
      <c r="BYJ273" s="856"/>
      <c r="BYK273" s="837"/>
      <c r="BYL273" s="837"/>
      <c r="BYM273" s="837"/>
      <c r="BYN273" s="837"/>
      <c r="BYO273" s="837"/>
      <c r="BYP273" s="837"/>
      <c r="BYQ273" s="837"/>
      <c r="BYR273" s="837"/>
      <c r="BYS273" s="837"/>
      <c r="BYT273" s="837"/>
      <c r="BYU273" s="837"/>
      <c r="BYV273" s="837"/>
      <c r="BYW273" s="837"/>
      <c r="BYX273" s="837"/>
      <c r="BYY273" s="837"/>
      <c r="BYZ273" s="837"/>
      <c r="BZA273" s="837"/>
      <c r="BZB273" s="837"/>
      <c r="BZC273" s="837"/>
      <c r="BZD273" s="837"/>
      <c r="BZE273" s="837"/>
      <c r="BZF273" s="837"/>
      <c r="BZG273" s="837"/>
      <c r="BZH273" s="837"/>
      <c r="BZI273" s="854"/>
      <c r="BZJ273" s="854"/>
      <c r="BZK273" s="854"/>
      <c r="BZL273" s="854"/>
      <c r="BZM273" s="854"/>
      <c r="BZN273" s="837"/>
      <c r="BZO273" s="837"/>
      <c r="BZP273" s="854"/>
      <c r="BZQ273" s="854"/>
      <c r="BZR273" s="837"/>
      <c r="BZS273" s="837"/>
      <c r="BZT273" s="854"/>
      <c r="BZU273" s="854"/>
      <c r="BZV273" s="837"/>
      <c r="BZW273" s="837"/>
      <c r="BZX273" s="837"/>
      <c r="BZY273" s="837"/>
      <c r="BZZ273" s="837"/>
      <c r="CAA273" s="837"/>
      <c r="CAB273" s="837"/>
      <c r="CAC273" s="854"/>
      <c r="CAD273" s="854"/>
      <c r="CAE273" s="837"/>
      <c r="CAF273" s="837"/>
      <c r="CAG273" s="854"/>
      <c r="CAH273" s="854"/>
      <c r="CAI273" s="837"/>
      <c r="CAJ273" s="837"/>
      <c r="CAK273" s="837"/>
      <c r="CAL273" s="837"/>
      <c r="CAM273" s="837"/>
      <c r="CAN273" s="853"/>
      <c r="CAO273" s="855"/>
      <c r="CAP273" s="837"/>
      <c r="CAQ273" s="837"/>
      <c r="CAR273" s="837"/>
      <c r="CAS273" s="837"/>
      <c r="CAT273" s="837"/>
      <c r="CAU273" s="837"/>
      <c r="CAV273" s="837"/>
      <c r="CAW273" s="856"/>
      <c r="CAX273" s="856"/>
      <c r="CAY273" s="856"/>
      <c r="CAZ273" s="856"/>
      <c r="CBA273" s="856"/>
      <c r="CBB273" s="856"/>
      <c r="CBC273" s="856"/>
      <c r="CBD273" s="856"/>
      <c r="CBE273" s="856"/>
      <c r="CBF273" s="856"/>
      <c r="CBG273" s="856"/>
      <c r="CBH273" s="856"/>
      <c r="CBI273" s="856"/>
      <c r="CBJ273" s="856"/>
      <c r="CBK273" s="856"/>
      <c r="CBL273" s="856"/>
      <c r="CBM273" s="856"/>
      <c r="CBN273" s="856"/>
      <c r="CBO273" s="856"/>
      <c r="CBP273" s="856"/>
      <c r="CBQ273" s="856"/>
      <c r="CBR273" s="856"/>
      <c r="CBS273" s="856"/>
      <c r="CBT273" s="856"/>
      <c r="CBU273" s="856"/>
      <c r="CBV273" s="856"/>
      <c r="CBW273" s="856"/>
      <c r="CBX273" s="856"/>
      <c r="CBY273" s="856"/>
      <c r="CBZ273" s="856"/>
      <c r="CCA273" s="856"/>
      <c r="CCB273" s="856"/>
      <c r="CCC273" s="856"/>
      <c r="CCD273" s="856"/>
      <c r="CCE273" s="856"/>
      <c r="CCF273" s="856"/>
      <c r="CCG273" s="856"/>
      <c r="CCH273" s="856"/>
      <c r="CCI273" s="856"/>
      <c r="CCJ273" s="856"/>
      <c r="CCK273" s="856"/>
      <c r="CCL273" s="856"/>
      <c r="CCM273" s="856"/>
      <c r="CCN273" s="856"/>
      <c r="CCO273" s="837"/>
      <c r="CCP273" s="837"/>
      <c r="CCQ273" s="837"/>
      <c r="CCR273" s="837"/>
      <c r="CCS273" s="837"/>
      <c r="CCT273" s="837"/>
      <c r="CCU273" s="837"/>
      <c r="CCV273" s="837"/>
      <c r="CCW273" s="837"/>
      <c r="CCX273" s="837"/>
      <c r="CCY273" s="837"/>
      <c r="CCZ273" s="837"/>
      <c r="CDA273" s="837"/>
      <c r="CDB273" s="837"/>
      <c r="CDC273" s="837"/>
      <c r="CDD273" s="837"/>
      <c r="CDE273" s="837"/>
      <c r="CDF273" s="837"/>
      <c r="CDG273" s="837"/>
      <c r="CDH273" s="837"/>
      <c r="CDI273" s="837"/>
      <c r="CDJ273" s="837"/>
      <c r="CDK273" s="837"/>
      <c r="CDL273" s="837"/>
      <c r="CDM273" s="854"/>
      <c r="CDN273" s="854"/>
      <c r="CDO273" s="854"/>
      <c r="CDP273" s="854"/>
      <c r="CDQ273" s="854"/>
      <c r="CDR273" s="837"/>
      <c r="CDS273" s="837"/>
      <c r="CDT273" s="854"/>
      <c r="CDU273" s="854"/>
      <c r="CDV273" s="837"/>
      <c r="CDW273" s="837"/>
      <c r="CDX273" s="854"/>
      <c r="CDY273" s="854"/>
      <c r="CDZ273" s="837"/>
      <c r="CEA273" s="837"/>
      <c r="CEB273" s="837"/>
      <c r="CEC273" s="837"/>
      <c r="CED273" s="837"/>
      <c r="CEE273" s="837"/>
      <c r="CEF273" s="837"/>
      <c r="CEG273" s="854"/>
      <c r="CEH273" s="854"/>
      <c r="CEI273" s="837"/>
      <c r="CEJ273" s="837"/>
      <c r="CEK273" s="854"/>
      <c r="CEL273" s="854"/>
      <c r="CEM273" s="837"/>
      <c r="CEN273" s="837"/>
      <c r="CEO273" s="837"/>
      <c r="CEP273" s="837"/>
      <c r="CEQ273" s="837"/>
      <c r="CER273" s="853"/>
      <c r="CES273" s="855"/>
      <c r="CET273" s="837"/>
      <c r="CEU273" s="837"/>
      <c r="CEV273" s="837"/>
      <c r="CEW273" s="837"/>
      <c r="CEX273" s="837"/>
      <c r="CEY273" s="837"/>
      <c r="CEZ273" s="837"/>
      <c r="CFA273" s="856"/>
      <c r="CFB273" s="856"/>
      <c r="CFC273" s="856"/>
      <c r="CFD273" s="856"/>
      <c r="CFE273" s="856"/>
      <c r="CFF273" s="856"/>
      <c r="CFG273" s="856"/>
      <c r="CFH273" s="856"/>
      <c r="CFI273" s="856"/>
      <c r="CFJ273" s="856"/>
      <c r="CFK273" s="856"/>
      <c r="CFL273" s="856"/>
      <c r="CFM273" s="856"/>
      <c r="CFN273" s="856"/>
      <c r="CFO273" s="856"/>
      <c r="CFP273" s="856"/>
      <c r="CFQ273" s="856"/>
      <c r="CFR273" s="856"/>
      <c r="CFS273" s="856"/>
      <c r="CFT273" s="856"/>
      <c r="CFU273" s="856"/>
      <c r="CFV273" s="856"/>
      <c r="CFW273" s="856"/>
      <c r="CFX273" s="856"/>
      <c r="CFY273" s="856"/>
      <c r="CFZ273" s="856"/>
      <c r="CGA273" s="856"/>
      <c r="CGB273" s="856"/>
      <c r="CGC273" s="856"/>
      <c r="CGD273" s="856"/>
      <c r="CGE273" s="856"/>
      <c r="CGF273" s="856"/>
      <c r="CGG273" s="856"/>
      <c r="CGH273" s="856"/>
      <c r="CGI273" s="856"/>
      <c r="CGJ273" s="856"/>
      <c r="CGK273" s="856"/>
      <c r="CGL273" s="856"/>
      <c r="CGM273" s="856"/>
      <c r="CGN273" s="856"/>
      <c r="CGO273" s="856"/>
      <c r="CGP273" s="856"/>
      <c r="CGQ273" s="856"/>
      <c r="CGR273" s="856"/>
      <c r="CGS273" s="837"/>
      <c r="CGT273" s="837"/>
      <c r="CGU273" s="837"/>
      <c r="CGV273" s="837"/>
      <c r="CGW273" s="837"/>
      <c r="CGX273" s="837"/>
      <c r="CGY273" s="837"/>
      <c r="CGZ273" s="837"/>
      <c r="CHA273" s="837"/>
      <c r="CHB273" s="837"/>
      <c r="CHC273" s="837"/>
      <c r="CHD273" s="837"/>
      <c r="CHE273" s="837"/>
      <c r="CHF273" s="837"/>
      <c r="CHG273" s="837"/>
      <c r="CHH273" s="837"/>
      <c r="CHI273" s="837"/>
      <c r="CHJ273" s="837"/>
      <c r="CHK273" s="837"/>
      <c r="CHL273" s="837"/>
      <c r="CHM273" s="837"/>
      <c r="CHN273" s="837"/>
      <c r="CHO273" s="837"/>
      <c r="CHP273" s="837"/>
      <c r="CHQ273" s="854"/>
      <c r="CHR273" s="854"/>
      <c r="CHS273" s="854"/>
      <c r="CHT273" s="854"/>
      <c r="CHU273" s="854"/>
      <c r="CHV273" s="837"/>
      <c r="CHW273" s="837"/>
      <c r="CHX273" s="854"/>
      <c r="CHY273" s="854"/>
      <c r="CHZ273" s="837"/>
      <c r="CIA273" s="837"/>
      <c r="CIB273" s="854"/>
      <c r="CIC273" s="854"/>
      <c r="CID273" s="837"/>
      <c r="CIE273" s="837"/>
      <c r="CIF273" s="837"/>
      <c r="CIG273" s="837"/>
      <c r="CIH273" s="837"/>
      <c r="CII273" s="837"/>
      <c r="CIJ273" s="837"/>
      <c r="CIK273" s="854"/>
      <c r="CIL273" s="854"/>
      <c r="CIM273" s="837"/>
      <c r="CIN273" s="837"/>
      <c r="CIO273" s="854"/>
      <c r="CIP273" s="854"/>
      <c r="CIQ273" s="837"/>
      <c r="CIR273" s="837"/>
      <c r="CIS273" s="837"/>
      <c r="CIT273" s="837"/>
      <c r="CIU273" s="837"/>
      <c r="CIV273" s="853"/>
      <c r="CIW273" s="855"/>
      <c r="CIX273" s="837"/>
      <c r="CIY273" s="837"/>
      <c r="CIZ273" s="837"/>
      <c r="CJA273" s="837"/>
      <c r="CJB273" s="837"/>
      <c r="CJC273" s="837"/>
      <c r="CJD273" s="837"/>
      <c r="CJE273" s="856"/>
      <c r="CJF273" s="856"/>
      <c r="CJG273" s="856"/>
      <c r="CJH273" s="856"/>
      <c r="CJI273" s="856"/>
      <c r="CJJ273" s="856"/>
      <c r="CJK273" s="856"/>
      <c r="CJL273" s="856"/>
      <c r="CJM273" s="856"/>
      <c r="CJN273" s="856"/>
      <c r="CJO273" s="856"/>
      <c r="CJP273" s="856"/>
      <c r="CJQ273" s="856"/>
      <c r="CJR273" s="856"/>
      <c r="CJS273" s="856"/>
      <c r="CJT273" s="856"/>
      <c r="CJU273" s="856"/>
      <c r="CJV273" s="856"/>
      <c r="CJW273" s="856"/>
      <c r="CJX273" s="856"/>
      <c r="CJY273" s="856"/>
      <c r="CJZ273" s="856"/>
      <c r="CKA273" s="856"/>
      <c r="CKB273" s="856"/>
      <c r="CKC273" s="856"/>
      <c r="CKD273" s="856"/>
      <c r="CKE273" s="856"/>
      <c r="CKF273" s="856"/>
      <c r="CKG273" s="856"/>
      <c r="CKH273" s="856"/>
      <c r="CKI273" s="856"/>
      <c r="CKJ273" s="856"/>
      <c r="CKK273" s="856"/>
      <c r="CKL273" s="856"/>
      <c r="CKM273" s="856"/>
      <c r="CKN273" s="856"/>
      <c r="CKO273" s="856"/>
      <c r="CKP273" s="856"/>
      <c r="CKQ273" s="856"/>
      <c r="CKR273" s="856"/>
      <c r="CKS273" s="856"/>
      <c r="CKT273" s="856"/>
      <c r="CKU273" s="856"/>
      <c r="CKV273" s="856"/>
      <c r="CKW273" s="837"/>
      <c r="CKX273" s="837"/>
      <c r="CKY273" s="837"/>
      <c r="CKZ273" s="837"/>
      <c r="CLA273" s="837"/>
      <c r="CLB273" s="837"/>
      <c r="CLC273" s="837"/>
      <c r="CLD273" s="837"/>
      <c r="CLE273" s="837"/>
      <c r="CLF273" s="837"/>
      <c r="CLG273" s="837"/>
      <c r="CLH273" s="837"/>
      <c r="CLI273" s="837"/>
      <c r="CLJ273" s="837"/>
      <c r="CLK273" s="837"/>
      <c r="CLL273" s="837"/>
      <c r="CLM273" s="837"/>
      <c r="CLN273" s="837"/>
      <c r="CLO273" s="837"/>
      <c r="CLP273" s="837"/>
      <c r="CLQ273" s="837"/>
      <c r="CLR273" s="837"/>
      <c r="CLS273" s="837"/>
      <c r="CLT273" s="837"/>
      <c r="CLU273" s="854"/>
      <c r="CLV273" s="854"/>
      <c r="CLW273" s="854"/>
      <c r="CLX273" s="854"/>
      <c r="CLY273" s="854"/>
      <c r="CLZ273" s="837"/>
      <c r="CMA273" s="837"/>
      <c r="CMB273" s="854"/>
      <c r="CMC273" s="854"/>
      <c r="CMD273" s="837"/>
      <c r="CME273" s="837"/>
      <c r="CMF273" s="854"/>
      <c r="CMG273" s="854"/>
      <c r="CMH273" s="837"/>
      <c r="CMI273" s="837"/>
      <c r="CMJ273" s="837"/>
      <c r="CMK273" s="837"/>
      <c r="CML273" s="837"/>
      <c r="CMM273" s="837"/>
      <c r="CMN273" s="837"/>
      <c r="CMO273" s="854"/>
      <c r="CMP273" s="854"/>
      <c r="CMQ273" s="837"/>
      <c r="CMR273" s="837"/>
      <c r="CMS273" s="854"/>
      <c r="CMT273" s="854"/>
      <c r="CMU273" s="837"/>
      <c r="CMV273" s="837"/>
      <c r="CMW273" s="837"/>
      <c r="CMX273" s="837"/>
      <c r="CMY273" s="837"/>
      <c r="CMZ273" s="853"/>
      <c r="CNA273" s="855"/>
      <c r="CNB273" s="837"/>
      <c r="CNC273" s="837"/>
      <c r="CND273" s="837"/>
      <c r="CNE273" s="837"/>
      <c r="CNF273" s="837"/>
      <c r="CNG273" s="837"/>
      <c r="CNH273" s="837"/>
      <c r="CNI273" s="856"/>
      <c r="CNJ273" s="856"/>
      <c r="CNK273" s="856"/>
      <c r="CNL273" s="856"/>
      <c r="CNM273" s="856"/>
      <c r="CNN273" s="856"/>
      <c r="CNO273" s="856"/>
      <c r="CNP273" s="856"/>
      <c r="CNQ273" s="856"/>
      <c r="CNR273" s="856"/>
      <c r="CNS273" s="856"/>
      <c r="CNT273" s="856"/>
      <c r="CNU273" s="856"/>
      <c r="CNV273" s="856"/>
      <c r="CNW273" s="856"/>
      <c r="CNX273" s="856"/>
      <c r="CNY273" s="856"/>
      <c r="CNZ273" s="856"/>
      <c r="COA273" s="856"/>
      <c r="COB273" s="856"/>
      <c r="COC273" s="856"/>
      <c r="COD273" s="856"/>
      <c r="COE273" s="856"/>
      <c r="COF273" s="856"/>
      <c r="COG273" s="856"/>
      <c r="COH273" s="856"/>
      <c r="COI273" s="856"/>
      <c r="COJ273" s="856"/>
      <c r="COK273" s="856"/>
      <c r="COL273" s="856"/>
      <c r="COM273" s="856"/>
      <c r="CON273" s="856"/>
      <c r="COO273" s="856"/>
      <c r="COP273" s="856"/>
      <c r="COQ273" s="856"/>
      <c r="COR273" s="856"/>
      <c r="COS273" s="856"/>
      <c r="COT273" s="856"/>
      <c r="COU273" s="856"/>
      <c r="COV273" s="856"/>
      <c r="COW273" s="856"/>
      <c r="COX273" s="856"/>
      <c r="COY273" s="856"/>
      <c r="COZ273" s="856"/>
      <c r="CPA273" s="837"/>
      <c r="CPB273" s="837"/>
      <c r="CPC273" s="837"/>
      <c r="CPD273" s="837"/>
      <c r="CPE273" s="837"/>
      <c r="CPF273" s="837"/>
      <c r="CPG273" s="837"/>
      <c r="CPH273" s="837"/>
      <c r="CPI273" s="837"/>
      <c r="CPJ273" s="837"/>
      <c r="CPK273" s="837"/>
      <c r="CPL273" s="837"/>
      <c r="CPM273" s="837"/>
      <c r="CPN273" s="837"/>
      <c r="CPO273" s="837"/>
      <c r="CPP273" s="837"/>
      <c r="CPQ273" s="837"/>
      <c r="CPR273" s="837"/>
      <c r="CPS273" s="837"/>
      <c r="CPT273" s="837"/>
      <c r="CPU273" s="837"/>
      <c r="CPV273" s="837"/>
      <c r="CPW273" s="837"/>
      <c r="CPX273" s="837"/>
      <c r="CPY273" s="854"/>
      <c r="CPZ273" s="854"/>
      <c r="CQA273" s="854"/>
      <c r="CQB273" s="854"/>
      <c r="CQC273" s="854"/>
      <c r="CQD273" s="837"/>
      <c r="CQE273" s="837"/>
      <c r="CQF273" s="854"/>
      <c r="CQG273" s="854"/>
      <c r="CQH273" s="837"/>
      <c r="CQI273" s="837"/>
      <c r="CQJ273" s="854"/>
      <c r="CQK273" s="854"/>
      <c r="CQL273" s="837"/>
      <c r="CQM273" s="837"/>
      <c r="CQN273" s="837"/>
      <c r="CQO273" s="837"/>
      <c r="CQP273" s="837"/>
      <c r="CQQ273" s="837"/>
      <c r="CQR273" s="837"/>
      <c r="CQS273" s="854"/>
      <c r="CQT273" s="854"/>
      <c r="CQU273" s="837"/>
      <c r="CQV273" s="837"/>
      <c r="CQW273" s="854"/>
      <c r="CQX273" s="854"/>
      <c r="CQY273" s="837"/>
      <c r="CQZ273" s="837"/>
      <c r="CRA273" s="837"/>
      <c r="CRB273" s="837"/>
      <c r="CRC273" s="837"/>
      <c r="CRD273" s="853"/>
      <c r="CRE273" s="855"/>
      <c r="CRF273" s="837"/>
      <c r="CRG273" s="837"/>
      <c r="CRH273" s="837"/>
      <c r="CRI273" s="837"/>
      <c r="CRJ273" s="837"/>
      <c r="CRK273" s="837"/>
      <c r="CRL273" s="837"/>
      <c r="CRM273" s="856"/>
      <c r="CRN273" s="856"/>
      <c r="CRO273" s="856"/>
      <c r="CRP273" s="856"/>
      <c r="CRQ273" s="856"/>
      <c r="CRR273" s="856"/>
      <c r="CRS273" s="856"/>
      <c r="CRT273" s="856"/>
      <c r="CRU273" s="856"/>
      <c r="CRV273" s="856"/>
      <c r="CRW273" s="856"/>
      <c r="CRX273" s="856"/>
      <c r="CRY273" s="856"/>
      <c r="CRZ273" s="856"/>
      <c r="CSA273" s="856"/>
      <c r="CSB273" s="856"/>
      <c r="CSC273" s="856"/>
      <c r="CSD273" s="856"/>
      <c r="CSE273" s="856"/>
      <c r="CSF273" s="856"/>
      <c r="CSG273" s="856"/>
      <c r="CSH273" s="856"/>
      <c r="CSI273" s="856"/>
      <c r="CSJ273" s="856"/>
      <c r="CSK273" s="856"/>
      <c r="CSL273" s="856"/>
      <c r="CSM273" s="856"/>
      <c r="CSN273" s="856"/>
      <c r="CSO273" s="856"/>
      <c r="CSP273" s="856"/>
      <c r="CSQ273" s="856"/>
      <c r="CSR273" s="856"/>
      <c r="CSS273" s="856"/>
      <c r="CST273" s="856"/>
      <c r="CSU273" s="856"/>
      <c r="CSV273" s="856"/>
      <c r="CSW273" s="856"/>
      <c r="CSX273" s="856"/>
      <c r="CSY273" s="856"/>
      <c r="CSZ273" s="856"/>
      <c r="CTA273" s="856"/>
      <c r="CTB273" s="856"/>
      <c r="CTC273" s="856"/>
      <c r="CTD273" s="856"/>
      <c r="CTE273" s="837"/>
      <c r="CTF273" s="837"/>
      <c r="CTG273" s="837"/>
      <c r="CTH273" s="837"/>
      <c r="CTI273" s="837"/>
      <c r="CTJ273" s="837"/>
      <c r="CTK273" s="837"/>
      <c r="CTL273" s="837"/>
      <c r="CTM273" s="837"/>
      <c r="CTN273" s="837"/>
      <c r="CTO273" s="837"/>
      <c r="CTP273" s="837"/>
      <c r="CTQ273" s="837"/>
      <c r="CTR273" s="837"/>
      <c r="CTS273" s="837"/>
      <c r="CTT273" s="837"/>
      <c r="CTU273" s="837"/>
      <c r="CTV273" s="837"/>
      <c r="CTW273" s="837"/>
      <c r="CTX273" s="837"/>
      <c r="CTY273" s="837"/>
      <c r="CTZ273" s="837"/>
      <c r="CUA273" s="837"/>
      <c r="CUB273" s="837"/>
      <c r="CUC273" s="854"/>
      <c r="CUD273" s="854"/>
      <c r="CUE273" s="854"/>
      <c r="CUF273" s="854"/>
      <c r="CUG273" s="854"/>
      <c r="CUH273" s="837"/>
      <c r="CUI273" s="837"/>
      <c r="CUJ273" s="854"/>
      <c r="CUK273" s="854"/>
      <c r="CUL273" s="837"/>
      <c r="CUM273" s="837"/>
      <c r="CUN273" s="854"/>
      <c r="CUO273" s="854"/>
      <c r="CUP273" s="837"/>
      <c r="CUQ273" s="837"/>
      <c r="CUR273" s="837"/>
      <c r="CUS273" s="837"/>
      <c r="CUT273" s="837"/>
      <c r="CUU273" s="837"/>
      <c r="CUV273" s="837"/>
      <c r="CUW273" s="854"/>
      <c r="CUX273" s="854"/>
      <c r="CUY273" s="837"/>
      <c r="CUZ273" s="837"/>
      <c r="CVA273" s="854"/>
      <c r="CVB273" s="854"/>
      <c r="CVC273" s="837"/>
      <c r="CVD273" s="837"/>
      <c r="CVE273" s="837"/>
      <c r="CVF273" s="837"/>
      <c r="CVG273" s="837"/>
      <c r="CVH273" s="853"/>
      <c r="CVI273" s="855"/>
      <c r="CVJ273" s="837"/>
      <c r="CVK273" s="837"/>
      <c r="CVL273" s="837"/>
      <c r="CVM273" s="837"/>
      <c r="CVN273" s="837"/>
      <c r="CVO273" s="837"/>
      <c r="CVP273" s="837"/>
      <c r="CVQ273" s="856"/>
      <c r="CVR273" s="856"/>
      <c r="CVS273" s="856"/>
      <c r="CVT273" s="856"/>
      <c r="CVU273" s="856"/>
      <c r="CVV273" s="856"/>
      <c r="CVW273" s="856"/>
      <c r="CVX273" s="856"/>
      <c r="CVY273" s="856"/>
      <c r="CVZ273" s="856"/>
      <c r="CWA273" s="856"/>
      <c r="CWB273" s="856"/>
      <c r="CWC273" s="856"/>
      <c r="CWD273" s="856"/>
      <c r="CWE273" s="856"/>
      <c r="CWF273" s="856"/>
      <c r="CWG273" s="856"/>
      <c r="CWH273" s="856"/>
      <c r="CWI273" s="856"/>
      <c r="CWJ273" s="856"/>
      <c r="CWK273" s="856"/>
      <c r="CWL273" s="856"/>
      <c r="CWM273" s="856"/>
      <c r="CWN273" s="856"/>
      <c r="CWO273" s="856"/>
      <c r="CWP273" s="856"/>
      <c r="CWQ273" s="856"/>
      <c r="CWR273" s="856"/>
      <c r="CWS273" s="856"/>
      <c r="CWT273" s="856"/>
      <c r="CWU273" s="856"/>
      <c r="CWV273" s="856"/>
      <c r="CWW273" s="856"/>
      <c r="CWX273" s="856"/>
      <c r="CWY273" s="856"/>
      <c r="CWZ273" s="856"/>
      <c r="CXA273" s="856"/>
      <c r="CXB273" s="856"/>
      <c r="CXC273" s="856"/>
      <c r="CXD273" s="856"/>
      <c r="CXE273" s="856"/>
      <c r="CXF273" s="856"/>
      <c r="CXG273" s="856"/>
      <c r="CXH273" s="856"/>
      <c r="CXI273" s="837"/>
      <c r="CXJ273" s="837"/>
      <c r="CXK273" s="837"/>
      <c r="CXL273" s="837"/>
      <c r="CXM273" s="837"/>
      <c r="CXN273" s="837"/>
      <c r="CXO273" s="837"/>
      <c r="CXP273" s="837"/>
      <c r="CXQ273" s="837"/>
      <c r="CXR273" s="837"/>
      <c r="CXS273" s="837"/>
      <c r="CXT273" s="837"/>
      <c r="CXU273" s="837"/>
      <c r="CXV273" s="837"/>
      <c r="CXW273" s="837"/>
      <c r="CXX273" s="837"/>
      <c r="CXY273" s="837"/>
      <c r="CXZ273" s="837"/>
      <c r="CYA273" s="837"/>
      <c r="CYB273" s="837"/>
      <c r="CYC273" s="837"/>
      <c r="CYD273" s="837"/>
      <c r="CYE273" s="837"/>
      <c r="CYF273" s="837"/>
      <c r="CYG273" s="854"/>
      <c r="CYH273" s="854"/>
      <c r="CYI273" s="854"/>
      <c r="CYJ273" s="854"/>
      <c r="CYK273" s="854"/>
      <c r="CYL273" s="837"/>
      <c r="CYM273" s="837"/>
      <c r="CYN273" s="854"/>
      <c r="CYO273" s="854"/>
      <c r="CYP273" s="837"/>
      <c r="CYQ273" s="837"/>
      <c r="CYR273" s="854"/>
      <c r="CYS273" s="854"/>
      <c r="CYT273" s="837"/>
      <c r="CYU273" s="837"/>
      <c r="CYV273" s="837"/>
      <c r="CYW273" s="837"/>
      <c r="CYX273" s="837"/>
      <c r="CYY273" s="837"/>
      <c r="CYZ273" s="837"/>
      <c r="CZA273" s="854"/>
      <c r="CZB273" s="854"/>
      <c r="CZC273" s="837"/>
      <c r="CZD273" s="837"/>
      <c r="CZE273" s="854"/>
      <c r="CZF273" s="854"/>
      <c r="CZG273" s="837"/>
      <c r="CZH273" s="837"/>
      <c r="CZI273" s="837"/>
      <c r="CZJ273" s="837"/>
      <c r="CZK273" s="837"/>
      <c r="CZL273" s="853"/>
      <c r="CZM273" s="855"/>
      <c r="CZN273" s="837"/>
      <c r="CZO273" s="837"/>
      <c r="CZP273" s="837"/>
      <c r="CZQ273" s="837"/>
      <c r="CZR273" s="837"/>
      <c r="CZS273" s="837"/>
      <c r="CZT273" s="837"/>
      <c r="CZU273" s="856"/>
      <c r="CZV273" s="856"/>
      <c r="CZW273" s="856"/>
      <c r="CZX273" s="856"/>
      <c r="CZY273" s="856"/>
      <c r="CZZ273" s="856"/>
      <c r="DAA273" s="856"/>
      <c r="DAB273" s="856"/>
      <c r="DAC273" s="856"/>
      <c r="DAD273" s="856"/>
      <c r="DAE273" s="856"/>
      <c r="DAF273" s="856"/>
      <c r="DAG273" s="856"/>
      <c r="DAH273" s="856"/>
      <c r="DAI273" s="856"/>
      <c r="DAJ273" s="856"/>
      <c r="DAK273" s="856"/>
      <c r="DAL273" s="856"/>
      <c r="DAM273" s="856"/>
      <c r="DAN273" s="856"/>
      <c r="DAO273" s="856"/>
      <c r="DAP273" s="856"/>
      <c r="DAQ273" s="856"/>
      <c r="DAR273" s="856"/>
      <c r="DAS273" s="856"/>
      <c r="DAT273" s="856"/>
      <c r="DAU273" s="856"/>
      <c r="DAV273" s="856"/>
      <c r="DAW273" s="856"/>
      <c r="DAX273" s="856"/>
      <c r="DAY273" s="856"/>
      <c r="DAZ273" s="856"/>
      <c r="DBA273" s="856"/>
      <c r="DBB273" s="856"/>
      <c r="DBC273" s="856"/>
      <c r="DBD273" s="856"/>
      <c r="DBE273" s="856"/>
      <c r="DBF273" s="856"/>
      <c r="DBG273" s="856"/>
      <c r="DBH273" s="856"/>
      <c r="DBI273" s="856"/>
      <c r="DBJ273" s="856"/>
      <c r="DBK273" s="856"/>
      <c r="DBL273" s="856"/>
      <c r="DBM273" s="837"/>
      <c r="DBN273" s="837"/>
      <c r="DBO273" s="837"/>
      <c r="DBP273" s="837"/>
      <c r="DBQ273" s="837"/>
      <c r="DBR273" s="837"/>
      <c r="DBS273" s="837"/>
      <c r="DBT273" s="837"/>
      <c r="DBU273" s="837"/>
      <c r="DBV273" s="837"/>
      <c r="DBW273" s="837"/>
      <c r="DBX273" s="837"/>
      <c r="DBY273" s="837"/>
      <c r="DBZ273" s="837"/>
      <c r="DCA273" s="837"/>
      <c r="DCB273" s="837"/>
      <c r="DCC273" s="837"/>
      <c r="DCD273" s="837"/>
      <c r="DCE273" s="837"/>
      <c r="DCF273" s="837"/>
      <c r="DCG273" s="837"/>
      <c r="DCH273" s="837"/>
      <c r="DCI273" s="837"/>
      <c r="DCJ273" s="837"/>
      <c r="DCK273" s="854"/>
      <c r="DCL273" s="854"/>
      <c r="DCM273" s="854"/>
      <c r="DCN273" s="854"/>
      <c r="DCO273" s="854"/>
      <c r="DCP273" s="837"/>
      <c r="DCQ273" s="837"/>
      <c r="DCR273" s="854"/>
      <c r="DCS273" s="854"/>
      <c r="DCT273" s="837"/>
      <c r="DCU273" s="837"/>
      <c r="DCV273" s="854"/>
      <c r="DCW273" s="854"/>
      <c r="DCX273" s="837"/>
      <c r="DCY273" s="837"/>
      <c r="DCZ273" s="837"/>
      <c r="DDA273" s="837"/>
      <c r="DDB273" s="837"/>
      <c r="DDC273" s="837"/>
      <c r="DDD273" s="837"/>
      <c r="DDE273" s="854"/>
      <c r="DDF273" s="854"/>
      <c r="DDG273" s="837"/>
      <c r="DDH273" s="837"/>
      <c r="DDI273" s="854"/>
      <c r="DDJ273" s="854"/>
      <c r="DDK273" s="837"/>
      <c r="DDL273" s="837"/>
      <c r="DDM273" s="837"/>
      <c r="DDN273" s="837"/>
      <c r="DDO273" s="837"/>
      <c r="DDP273" s="853"/>
      <c r="DDQ273" s="855"/>
      <c r="DDR273" s="837"/>
      <c r="DDS273" s="837"/>
      <c r="DDT273" s="837"/>
      <c r="DDU273" s="837"/>
      <c r="DDV273" s="837"/>
      <c r="DDW273" s="837"/>
      <c r="DDX273" s="837"/>
      <c r="DDY273" s="856"/>
      <c r="DDZ273" s="856"/>
      <c r="DEA273" s="856"/>
      <c r="DEB273" s="856"/>
      <c r="DEC273" s="856"/>
      <c r="DED273" s="856"/>
      <c r="DEE273" s="856"/>
      <c r="DEF273" s="856"/>
      <c r="DEG273" s="856"/>
      <c r="DEH273" s="856"/>
      <c r="DEI273" s="856"/>
      <c r="DEJ273" s="856"/>
      <c r="DEK273" s="856"/>
      <c r="DEL273" s="856"/>
      <c r="DEM273" s="856"/>
      <c r="DEN273" s="856"/>
      <c r="DEO273" s="856"/>
      <c r="DEP273" s="856"/>
      <c r="DEQ273" s="856"/>
      <c r="DER273" s="856"/>
      <c r="DES273" s="856"/>
      <c r="DET273" s="856"/>
      <c r="DEU273" s="856"/>
      <c r="DEV273" s="856"/>
      <c r="DEW273" s="856"/>
      <c r="DEX273" s="856"/>
      <c r="DEY273" s="856"/>
      <c r="DEZ273" s="856"/>
      <c r="DFA273" s="856"/>
      <c r="DFB273" s="856"/>
      <c r="DFC273" s="856"/>
      <c r="DFD273" s="856"/>
      <c r="DFE273" s="856"/>
      <c r="DFF273" s="856"/>
      <c r="DFG273" s="856"/>
      <c r="DFH273" s="856"/>
      <c r="DFI273" s="856"/>
      <c r="DFJ273" s="856"/>
      <c r="DFK273" s="856"/>
      <c r="DFL273" s="856"/>
      <c r="DFM273" s="856"/>
      <c r="DFN273" s="856"/>
      <c r="DFO273" s="856"/>
      <c r="DFP273" s="856"/>
      <c r="DFQ273" s="837"/>
      <c r="DFR273" s="837"/>
      <c r="DFS273" s="837"/>
      <c r="DFT273" s="837"/>
      <c r="DFU273" s="837"/>
      <c r="DFV273" s="837"/>
      <c r="DFW273" s="837"/>
      <c r="DFX273" s="837"/>
      <c r="DFY273" s="837"/>
      <c r="DFZ273" s="837"/>
      <c r="DGA273" s="837"/>
      <c r="DGB273" s="837"/>
      <c r="DGC273" s="837"/>
      <c r="DGD273" s="837"/>
      <c r="DGE273" s="837"/>
      <c r="DGF273" s="837"/>
      <c r="DGG273" s="837"/>
      <c r="DGH273" s="837"/>
      <c r="DGI273" s="837"/>
      <c r="DGJ273" s="837"/>
      <c r="DGK273" s="837"/>
      <c r="DGL273" s="837"/>
      <c r="DGM273" s="837"/>
      <c r="DGN273" s="837"/>
      <c r="DGO273" s="854"/>
      <c r="DGP273" s="854"/>
      <c r="DGQ273" s="854"/>
      <c r="DGR273" s="854"/>
      <c r="DGS273" s="854"/>
      <c r="DGT273" s="837"/>
      <c r="DGU273" s="837"/>
      <c r="DGV273" s="854"/>
      <c r="DGW273" s="854"/>
      <c r="DGX273" s="837"/>
      <c r="DGY273" s="837"/>
      <c r="DGZ273" s="854"/>
      <c r="DHA273" s="854"/>
      <c r="DHB273" s="837"/>
      <c r="DHC273" s="837"/>
      <c r="DHD273" s="837"/>
      <c r="DHE273" s="837"/>
      <c r="DHF273" s="837"/>
      <c r="DHG273" s="837"/>
      <c r="DHH273" s="837"/>
      <c r="DHI273" s="854"/>
      <c r="DHJ273" s="854"/>
      <c r="DHK273" s="837"/>
      <c r="DHL273" s="837"/>
      <c r="DHM273" s="854"/>
      <c r="DHN273" s="854"/>
      <c r="DHO273" s="837"/>
      <c r="DHP273" s="837"/>
      <c r="DHQ273" s="837"/>
      <c r="DHR273" s="837"/>
      <c r="DHS273" s="837"/>
      <c r="DHT273" s="853"/>
      <c r="DHU273" s="855"/>
      <c r="DHV273" s="837"/>
      <c r="DHW273" s="837"/>
      <c r="DHX273" s="837"/>
      <c r="DHY273" s="837"/>
      <c r="DHZ273" s="837"/>
      <c r="DIA273" s="837"/>
      <c r="DIB273" s="837"/>
      <c r="DIC273" s="856"/>
      <c r="DID273" s="856"/>
      <c r="DIE273" s="856"/>
      <c r="DIF273" s="856"/>
      <c r="DIG273" s="856"/>
      <c r="DIH273" s="856"/>
      <c r="DII273" s="856"/>
      <c r="DIJ273" s="856"/>
      <c r="DIK273" s="856"/>
      <c r="DIL273" s="856"/>
      <c r="DIM273" s="856"/>
      <c r="DIN273" s="856"/>
      <c r="DIO273" s="856"/>
      <c r="DIP273" s="856"/>
      <c r="DIQ273" s="856"/>
      <c r="DIR273" s="856"/>
      <c r="DIS273" s="856"/>
      <c r="DIT273" s="856"/>
      <c r="DIU273" s="856"/>
      <c r="DIV273" s="856"/>
      <c r="DIW273" s="856"/>
      <c r="DIX273" s="856"/>
      <c r="DIY273" s="856"/>
      <c r="DIZ273" s="856"/>
      <c r="DJA273" s="856"/>
      <c r="DJB273" s="856"/>
      <c r="DJC273" s="856"/>
      <c r="DJD273" s="856"/>
      <c r="DJE273" s="856"/>
      <c r="DJF273" s="856"/>
      <c r="DJG273" s="856"/>
      <c r="DJH273" s="856"/>
      <c r="DJI273" s="856"/>
      <c r="DJJ273" s="856"/>
      <c r="DJK273" s="856"/>
      <c r="DJL273" s="856"/>
      <c r="DJM273" s="856"/>
      <c r="DJN273" s="856"/>
      <c r="DJO273" s="856"/>
      <c r="DJP273" s="856"/>
      <c r="DJQ273" s="856"/>
      <c r="DJR273" s="856"/>
      <c r="DJS273" s="856"/>
      <c r="DJT273" s="856"/>
      <c r="DJU273" s="837"/>
      <c r="DJV273" s="837"/>
      <c r="DJW273" s="837"/>
      <c r="DJX273" s="837"/>
      <c r="DJY273" s="837"/>
      <c r="DJZ273" s="837"/>
      <c r="DKA273" s="837"/>
      <c r="DKB273" s="837"/>
      <c r="DKC273" s="837"/>
      <c r="DKD273" s="837"/>
      <c r="DKE273" s="837"/>
      <c r="DKF273" s="837"/>
      <c r="DKG273" s="837"/>
      <c r="DKH273" s="837"/>
      <c r="DKI273" s="837"/>
      <c r="DKJ273" s="837"/>
      <c r="DKK273" s="837"/>
      <c r="DKL273" s="837"/>
      <c r="DKM273" s="837"/>
      <c r="DKN273" s="837"/>
      <c r="DKO273" s="837"/>
      <c r="DKP273" s="837"/>
      <c r="DKQ273" s="837"/>
      <c r="DKR273" s="837"/>
      <c r="DKS273" s="854"/>
      <c r="DKT273" s="854"/>
      <c r="DKU273" s="854"/>
      <c r="DKV273" s="854"/>
      <c r="DKW273" s="854"/>
      <c r="DKX273" s="837"/>
      <c r="DKY273" s="837"/>
      <c r="DKZ273" s="854"/>
      <c r="DLA273" s="854"/>
      <c r="DLB273" s="837"/>
      <c r="DLC273" s="837"/>
      <c r="DLD273" s="854"/>
      <c r="DLE273" s="854"/>
      <c r="DLF273" s="837"/>
      <c r="DLG273" s="837"/>
      <c r="DLH273" s="837"/>
      <c r="DLI273" s="837"/>
      <c r="DLJ273" s="837"/>
      <c r="DLK273" s="837"/>
      <c r="DLL273" s="837"/>
      <c r="DLM273" s="854"/>
      <c r="DLN273" s="854"/>
      <c r="DLO273" s="837"/>
      <c r="DLP273" s="837"/>
      <c r="DLQ273" s="854"/>
      <c r="DLR273" s="854"/>
      <c r="DLS273" s="837"/>
      <c r="DLT273" s="837"/>
      <c r="DLU273" s="837"/>
      <c r="DLV273" s="837"/>
      <c r="DLW273" s="837"/>
      <c r="DLX273" s="853"/>
      <c r="DLY273" s="855"/>
      <c r="DLZ273" s="837"/>
      <c r="DMA273" s="837"/>
      <c r="DMB273" s="837"/>
      <c r="DMC273" s="837"/>
      <c r="DMD273" s="837"/>
      <c r="DME273" s="837"/>
      <c r="DMF273" s="837"/>
      <c r="DMG273" s="856"/>
      <c r="DMH273" s="856"/>
      <c r="DMI273" s="856"/>
      <c r="DMJ273" s="856"/>
      <c r="DMK273" s="856"/>
      <c r="DML273" s="856"/>
      <c r="DMM273" s="856"/>
      <c r="DMN273" s="856"/>
      <c r="DMO273" s="856"/>
      <c r="DMP273" s="856"/>
      <c r="DMQ273" s="856"/>
      <c r="DMR273" s="856"/>
      <c r="DMS273" s="856"/>
      <c r="DMT273" s="856"/>
      <c r="DMU273" s="856"/>
      <c r="DMV273" s="856"/>
      <c r="DMW273" s="856"/>
      <c r="DMX273" s="856"/>
      <c r="DMY273" s="856"/>
      <c r="DMZ273" s="856"/>
      <c r="DNA273" s="856"/>
      <c r="DNB273" s="856"/>
      <c r="DNC273" s="856"/>
      <c r="DND273" s="856"/>
      <c r="DNE273" s="856"/>
      <c r="DNF273" s="856"/>
      <c r="DNG273" s="856"/>
      <c r="DNH273" s="856"/>
      <c r="DNI273" s="856"/>
      <c r="DNJ273" s="856"/>
      <c r="DNK273" s="856"/>
      <c r="DNL273" s="856"/>
      <c r="DNM273" s="856"/>
      <c r="DNN273" s="856"/>
      <c r="DNO273" s="856"/>
      <c r="DNP273" s="856"/>
      <c r="DNQ273" s="856"/>
      <c r="DNR273" s="856"/>
      <c r="DNS273" s="856"/>
      <c r="DNT273" s="856"/>
      <c r="DNU273" s="856"/>
      <c r="DNV273" s="856"/>
      <c r="DNW273" s="856"/>
      <c r="DNX273" s="856"/>
      <c r="DNY273" s="837"/>
      <c r="DNZ273" s="837"/>
      <c r="DOA273" s="837"/>
      <c r="DOB273" s="837"/>
      <c r="DOC273" s="837"/>
      <c r="DOD273" s="837"/>
      <c r="DOE273" s="837"/>
      <c r="DOF273" s="837"/>
      <c r="DOG273" s="837"/>
      <c r="DOH273" s="837"/>
      <c r="DOI273" s="837"/>
      <c r="DOJ273" s="837"/>
      <c r="DOK273" s="837"/>
      <c r="DOL273" s="837"/>
      <c r="DOM273" s="837"/>
      <c r="DON273" s="837"/>
      <c r="DOO273" s="837"/>
      <c r="DOP273" s="837"/>
      <c r="DOQ273" s="837"/>
      <c r="DOR273" s="837"/>
      <c r="DOS273" s="837"/>
      <c r="DOT273" s="837"/>
      <c r="DOU273" s="837"/>
      <c r="DOV273" s="837"/>
      <c r="DOW273" s="854"/>
      <c r="DOX273" s="854"/>
      <c r="DOY273" s="854"/>
      <c r="DOZ273" s="854"/>
      <c r="DPA273" s="854"/>
      <c r="DPB273" s="837"/>
      <c r="DPC273" s="837"/>
      <c r="DPD273" s="854"/>
      <c r="DPE273" s="854"/>
      <c r="DPF273" s="837"/>
      <c r="DPG273" s="837"/>
      <c r="DPH273" s="854"/>
      <c r="DPI273" s="854"/>
      <c r="DPJ273" s="837"/>
      <c r="DPK273" s="837"/>
      <c r="DPL273" s="837"/>
      <c r="DPM273" s="837"/>
      <c r="DPN273" s="837"/>
      <c r="DPO273" s="837"/>
      <c r="DPP273" s="837"/>
      <c r="DPQ273" s="854"/>
      <c r="DPR273" s="854"/>
      <c r="DPS273" s="837"/>
      <c r="DPT273" s="837"/>
      <c r="DPU273" s="854"/>
      <c r="DPV273" s="854"/>
      <c r="DPW273" s="837"/>
      <c r="DPX273" s="837"/>
      <c r="DPY273" s="837"/>
      <c r="DPZ273" s="837"/>
      <c r="DQA273" s="837"/>
      <c r="DQB273" s="853"/>
      <c r="DQC273" s="855"/>
      <c r="DQD273" s="837"/>
      <c r="DQE273" s="837"/>
      <c r="DQF273" s="837"/>
      <c r="DQG273" s="837"/>
      <c r="DQH273" s="837"/>
      <c r="DQI273" s="837"/>
      <c r="DQJ273" s="837"/>
      <c r="DQK273" s="856"/>
      <c r="DQL273" s="856"/>
      <c r="DQM273" s="856"/>
      <c r="DQN273" s="856"/>
      <c r="DQO273" s="856"/>
      <c r="DQP273" s="856"/>
      <c r="DQQ273" s="856"/>
      <c r="DQR273" s="856"/>
      <c r="DQS273" s="856"/>
      <c r="DQT273" s="856"/>
      <c r="DQU273" s="856"/>
      <c r="DQV273" s="856"/>
      <c r="DQW273" s="856"/>
      <c r="DQX273" s="856"/>
      <c r="DQY273" s="856"/>
      <c r="DQZ273" s="856"/>
      <c r="DRA273" s="856"/>
      <c r="DRB273" s="856"/>
      <c r="DRC273" s="856"/>
      <c r="DRD273" s="856"/>
      <c r="DRE273" s="856"/>
      <c r="DRF273" s="856"/>
      <c r="DRG273" s="856"/>
      <c r="DRH273" s="856"/>
      <c r="DRI273" s="856"/>
      <c r="DRJ273" s="856"/>
      <c r="DRK273" s="856"/>
      <c r="DRL273" s="856"/>
      <c r="DRM273" s="856"/>
      <c r="DRN273" s="856"/>
      <c r="DRO273" s="856"/>
      <c r="DRP273" s="856"/>
      <c r="DRQ273" s="856"/>
      <c r="DRR273" s="856"/>
      <c r="DRS273" s="856"/>
      <c r="DRT273" s="856"/>
      <c r="DRU273" s="856"/>
      <c r="DRV273" s="856"/>
      <c r="DRW273" s="856"/>
      <c r="DRX273" s="856"/>
      <c r="DRY273" s="856"/>
      <c r="DRZ273" s="856"/>
      <c r="DSA273" s="856"/>
      <c r="DSB273" s="856"/>
      <c r="DSC273" s="837"/>
      <c r="DSD273" s="837"/>
      <c r="DSE273" s="837"/>
      <c r="DSF273" s="837"/>
      <c r="DSG273" s="837"/>
      <c r="DSH273" s="837"/>
      <c r="DSI273" s="837"/>
      <c r="DSJ273" s="837"/>
      <c r="DSK273" s="837"/>
      <c r="DSL273" s="837"/>
      <c r="DSM273" s="837"/>
      <c r="DSN273" s="837"/>
      <c r="DSO273" s="837"/>
      <c r="DSP273" s="837"/>
      <c r="DSQ273" s="837"/>
      <c r="DSR273" s="837"/>
      <c r="DSS273" s="837"/>
      <c r="DST273" s="837"/>
      <c r="DSU273" s="837"/>
      <c r="DSV273" s="837"/>
      <c r="DSW273" s="837"/>
      <c r="DSX273" s="837"/>
      <c r="DSY273" s="837"/>
      <c r="DSZ273" s="837"/>
      <c r="DTA273" s="854"/>
      <c r="DTB273" s="854"/>
      <c r="DTC273" s="854"/>
      <c r="DTD273" s="854"/>
      <c r="DTE273" s="854"/>
      <c r="DTF273" s="837"/>
      <c r="DTG273" s="837"/>
      <c r="DTH273" s="854"/>
      <c r="DTI273" s="854"/>
      <c r="DTJ273" s="837"/>
      <c r="DTK273" s="837"/>
      <c r="DTL273" s="854"/>
      <c r="DTM273" s="854"/>
      <c r="DTN273" s="837"/>
      <c r="DTO273" s="837"/>
      <c r="DTP273" s="837"/>
      <c r="DTQ273" s="837"/>
      <c r="DTR273" s="837"/>
      <c r="DTS273" s="837"/>
      <c r="DTT273" s="837"/>
      <c r="DTU273" s="854"/>
      <c r="DTV273" s="854"/>
      <c r="DTW273" s="837"/>
      <c r="DTX273" s="837"/>
      <c r="DTY273" s="854"/>
      <c r="DTZ273" s="854"/>
      <c r="DUA273" s="837"/>
      <c r="DUB273" s="837"/>
      <c r="DUC273" s="837"/>
      <c r="DUD273" s="837"/>
      <c r="DUE273" s="837"/>
      <c r="DUF273" s="853"/>
      <c r="DUG273" s="855"/>
      <c r="DUH273" s="837"/>
      <c r="DUI273" s="837"/>
      <c r="DUJ273" s="837"/>
      <c r="DUK273" s="837"/>
      <c r="DUL273" s="837"/>
      <c r="DUM273" s="837"/>
      <c r="DUN273" s="837"/>
      <c r="DUO273" s="856"/>
      <c r="DUP273" s="856"/>
      <c r="DUQ273" s="856"/>
      <c r="DUR273" s="856"/>
      <c r="DUS273" s="856"/>
      <c r="DUT273" s="856"/>
      <c r="DUU273" s="856"/>
      <c r="DUV273" s="856"/>
      <c r="DUW273" s="856"/>
      <c r="DUX273" s="856"/>
      <c r="DUY273" s="856"/>
      <c r="DUZ273" s="856"/>
      <c r="DVA273" s="856"/>
      <c r="DVB273" s="856"/>
      <c r="DVC273" s="856"/>
      <c r="DVD273" s="856"/>
      <c r="DVE273" s="856"/>
      <c r="DVF273" s="856"/>
      <c r="DVG273" s="856"/>
      <c r="DVH273" s="856"/>
      <c r="DVI273" s="856"/>
      <c r="DVJ273" s="856"/>
      <c r="DVK273" s="856"/>
      <c r="DVL273" s="856"/>
      <c r="DVM273" s="856"/>
      <c r="DVN273" s="856"/>
      <c r="DVO273" s="856"/>
      <c r="DVP273" s="856"/>
      <c r="DVQ273" s="856"/>
      <c r="DVR273" s="856"/>
      <c r="DVS273" s="856"/>
      <c r="DVT273" s="856"/>
      <c r="DVU273" s="856"/>
      <c r="DVV273" s="856"/>
      <c r="DVW273" s="856"/>
      <c r="DVX273" s="856"/>
      <c r="DVY273" s="856"/>
      <c r="DVZ273" s="856"/>
      <c r="DWA273" s="856"/>
      <c r="DWB273" s="856"/>
      <c r="DWC273" s="856"/>
      <c r="DWD273" s="856"/>
      <c r="DWE273" s="856"/>
      <c r="DWF273" s="856"/>
      <c r="DWG273" s="837"/>
      <c r="DWH273" s="837"/>
      <c r="DWI273" s="837"/>
      <c r="DWJ273" s="837"/>
      <c r="DWK273" s="837"/>
      <c r="DWL273" s="837"/>
      <c r="DWM273" s="837"/>
      <c r="DWN273" s="837"/>
      <c r="DWO273" s="837"/>
      <c r="DWP273" s="837"/>
      <c r="DWQ273" s="837"/>
      <c r="DWR273" s="837"/>
      <c r="DWS273" s="837"/>
      <c r="DWT273" s="837"/>
      <c r="DWU273" s="837"/>
      <c r="DWV273" s="837"/>
      <c r="DWW273" s="837"/>
      <c r="DWX273" s="837"/>
      <c r="DWY273" s="837"/>
      <c r="DWZ273" s="837"/>
      <c r="DXA273" s="837"/>
      <c r="DXB273" s="837"/>
      <c r="DXC273" s="837"/>
      <c r="DXD273" s="837"/>
      <c r="DXE273" s="854"/>
      <c r="DXF273" s="854"/>
      <c r="DXG273" s="854"/>
      <c r="DXH273" s="854"/>
      <c r="DXI273" s="854"/>
      <c r="DXJ273" s="837"/>
      <c r="DXK273" s="837"/>
      <c r="DXL273" s="854"/>
      <c r="DXM273" s="854"/>
      <c r="DXN273" s="837"/>
      <c r="DXO273" s="837"/>
      <c r="DXP273" s="854"/>
      <c r="DXQ273" s="854"/>
      <c r="DXR273" s="837"/>
      <c r="DXS273" s="837"/>
      <c r="DXT273" s="837"/>
      <c r="DXU273" s="837"/>
      <c r="DXV273" s="837"/>
      <c r="DXW273" s="837"/>
      <c r="DXX273" s="837"/>
      <c r="DXY273" s="854"/>
      <c r="DXZ273" s="854"/>
      <c r="DYA273" s="837"/>
      <c r="DYB273" s="837"/>
      <c r="DYC273" s="854"/>
      <c r="DYD273" s="854"/>
      <c r="DYE273" s="837"/>
      <c r="DYF273" s="837"/>
      <c r="DYG273" s="837"/>
      <c r="DYH273" s="837"/>
      <c r="DYI273" s="837"/>
      <c r="DYJ273" s="853"/>
      <c r="DYK273" s="855"/>
      <c r="DYL273" s="837"/>
      <c r="DYM273" s="837"/>
      <c r="DYN273" s="837"/>
      <c r="DYO273" s="837"/>
      <c r="DYP273" s="837"/>
      <c r="DYQ273" s="837"/>
      <c r="DYR273" s="837"/>
      <c r="DYS273" s="856"/>
      <c r="DYT273" s="856"/>
      <c r="DYU273" s="856"/>
      <c r="DYV273" s="856"/>
      <c r="DYW273" s="856"/>
      <c r="DYX273" s="856"/>
      <c r="DYY273" s="856"/>
      <c r="DYZ273" s="856"/>
      <c r="DZA273" s="856"/>
      <c r="DZB273" s="856"/>
      <c r="DZC273" s="856"/>
      <c r="DZD273" s="856"/>
      <c r="DZE273" s="856"/>
      <c r="DZF273" s="856"/>
      <c r="DZG273" s="856"/>
      <c r="DZH273" s="856"/>
      <c r="DZI273" s="856"/>
      <c r="DZJ273" s="856"/>
      <c r="DZK273" s="856"/>
      <c r="DZL273" s="856"/>
      <c r="DZM273" s="856"/>
      <c r="DZN273" s="856"/>
      <c r="DZO273" s="856"/>
      <c r="DZP273" s="856"/>
      <c r="DZQ273" s="856"/>
      <c r="DZR273" s="856"/>
      <c r="DZS273" s="856"/>
      <c r="DZT273" s="856"/>
      <c r="DZU273" s="856"/>
      <c r="DZV273" s="856"/>
      <c r="DZW273" s="856"/>
      <c r="DZX273" s="856"/>
      <c r="DZY273" s="856"/>
      <c r="DZZ273" s="856"/>
      <c r="EAA273" s="856"/>
      <c r="EAB273" s="856"/>
      <c r="EAC273" s="856"/>
      <c r="EAD273" s="856"/>
      <c r="EAE273" s="856"/>
      <c r="EAF273" s="856"/>
      <c r="EAG273" s="856"/>
      <c r="EAH273" s="856"/>
      <c r="EAI273" s="856"/>
      <c r="EAJ273" s="856"/>
      <c r="EAK273" s="837"/>
      <c r="EAL273" s="837"/>
      <c r="EAM273" s="837"/>
      <c r="EAN273" s="837"/>
      <c r="EAO273" s="837"/>
      <c r="EAP273" s="837"/>
      <c r="EAQ273" s="837"/>
      <c r="EAR273" s="837"/>
      <c r="EAS273" s="837"/>
      <c r="EAT273" s="837"/>
      <c r="EAU273" s="837"/>
      <c r="EAV273" s="837"/>
      <c r="EAW273" s="837"/>
      <c r="EAX273" s="837"/>
      <c r="EAY273" s="837"/>
      <c r="EAZ273" s="837"/>
      <c r="EBA273" s="837"/>
      <c r="EBB273" s="837"/>
      <c r="EBC273" s="837"/>
      <c r="EBD273" s="837"/>
      <c r="EBE273" s="837"/>
      <c r="EBF273" s="837"/>
      <c r="EBG273" s="837"/>
      <c r="EBH273" s="837"/>
      <c r="EBI273" s="854"/>
      <c r="EBJ273" s="854"/>
      <c r="EBK273" s="854"/>
      <c r="EBL273" s="854"/>
      <c r="EBM273" s="854"/>
      <c r="EBN273" s="837"/>
      <c r="EBO273" s="837"/>
      <c r="EBP273" s="854"/>
      <c r="EBQ273" s="854"/>
      <c r="EBR273" s="837"/>
      <c r="EBS273" s="837"/>
      <c r="EBT273" s="854"/>
      <c r="EBU273" s="854"/>
      <c r="EBV273" s="837"/>
      <c r="EBW273" s="837"/>
      <c r="EBX273" s="837"/>
      <c r="EBY273" s="837"/>
      <c r="EBZ273" s="837"/>
      <c r="ECA273" s="837"/>
      <c r="ECB273" s="837"/>
      <c r="ECC273" s="854"/>
      <c r="ECD273" s="854"/>
      <c r="ECE273" s="837"/>
      <c r="ECF273" s="837"/>
      <c r="ECG273" s="854"/>
      <c r="ECH273" s="854"/>
      <c r="ECI273" s="837"/>
      <c r="ECJ273" s="837"/>
      <c r="ECK273" s="837"/>
      <c r="ECL273" s="837"/>
      <c r="ECM273" s="837"/>
      <c r="ECN273" s="853"/>
      <c r="ECO273" s="855"/>
      <c r="ECP273" s="837"/>
      <c r="ECQ273" s="837"/>
      <c r="ECR273" s="837"/>
      <c r="ECS273" s="837"/>
      <c r="ECT273" s="837"/>
      <c r="ECU273" s="837"/>
      <c r="ECV273" s="837"/>
      <c r="ECW273" s="856"/>
      <c r="ECX273" s="856"/>
      <c r="ECY273" s="856"/>
      <c r="ECZ273" s="856"/>
      <c r="EDA273" s="856"/>
      <c r="EDB273" s="856"/>
      <c r="EDC273" s="856"/>
      <c r="EDD273" s="856"/>
      <c r="EDE273" s="856"/>
      <c r="EDF273" s="856"/>
      <c r="EDG273" s="856"/>
      <c r="EDH273" s="856"/>
      <c r="EDI273" s="856"/>
      <c r="EDJ273" s="856"/>
      <c r="EDK273" s="856"/>
      <c r="EDL273" s="856"/>
      <c r="EDM273" s="856"/>
      <c r="EDN273" s="856"/>
      <c r="EDO273" s="856"/>
      <c r="EDP273" s="856"/>
      <c r="EDQ273" s="856"/>
      <c r="EDR273" s="856"/>
      <c r="EDS273" s="856"/>
      <c r="EDT273" s="856"/>
      <c r="EDU273" s="856"/>
      <c r="EDV273" s="856"/>
      <c r="EDW273" s="856"/>
      <c r="EDX273" s="856"/>
      <c r="EDY273" s="856"/>
      <c r="EDZ273" s="856"/>
      <c r="EEA273" s="856"/>
      <c r="EEB273" s="856"/>
      <c r="EEC273" s="856"/>
      <c r="EED273" s="856"/>
      <c r="EEE273" s="856"/>
      <c r="EEF273" s="856"/>
      <c r="EEG273" s="856"/>
      <c r="EEH273" s="856"/>
      <c r="EEI273" s="856"/>
      <c r="EEJ273" s="856"/>
      <c r="EEK273" s="856"/>
      <c r="EEL273" s="856"/>
      <c r="EEM273" s="856"/>
      <c r="EEN273" s="856"/>
      <c r="EEO273" s="837"/>
      <c r="EEP273" s="837"/>
      <c r="EEQ273" s="837"/>
      <c r="EER273" s="837"/>
      <c r="EES273" s="837"/>
      <c r="EET273" s="837"/>
      <c r="EEU273" s="837"/>
      <c r="EEV273" s="837"/>
      <c r="EEW273" s="837"/>
      <c r="EEX273" s="837"/>
      <c r="EEY273" s="837"/>
      <c r="EEZ273" s="837"/>
      <c r="EFA273" s="837"/>
      <c r="EFB273" s="837"/>
      <c r="EFC273" s="837"/>
      <c r="EFD273" s="837"/>
      <c r="EFE273" s="837"/>
      <c r="EFF273" s="837"/>
      <c r="EFG273" s="837"/>
      <c r="EFH273" s="837"/>
      <c r="EFI273" s="837"/>
      <c r="EFJ273" s="837"/>
      <c r="EFK273" s="837"/>
      <c r="EFL273" s="837"/>
      <c r="EFM273" s="854"/>
      <c r="EFN273" s="854"/>
      <c r="EFO273" s="854"/>
      <c r="EFP273" s="854"/>
      <c r="EFQ273" s="854"/>
      <c r="EFR273" s="837"/>
      <c r="EFS273" s="837"/>
      <c r="EFT273" s="854"/>
      <c r="EFU273" s="854"/>
      <c r="EFV273" s="837"/>
      <c r="EFW273" s="837"/>
      <c r="EFX273" s="854"/>
      <c r="EFY273" s="854"/>
      <c r="EFZ273" s="837"/>
      <c r="EGA273" s="837"/>
      <c r="EGB273" s="837"/>
      <c r="EGC273" s="837"/>
      <c r="EGD273" s="837"/>
      <c r="EGE273" s="837"/>
      <c r="EGF273" s="837"/>
      <c r="EGG273" s="854"/>
      <c r="EGH273" s="854"/>
      <c r="EGI273" s="837"/>
      <c r="EGJ273" s="837"/>
      <c r="EGK273" s="854"/>
      <c r="EGL273" s="854"/>
      <c r="EGM273" s="837"/>
      <c r="EGN273" s="837"/>
      <c r="EGO273" s="837"/>
      <c r="EGP273" s="837"/>
      <c r="EGQ273" s="837"/>
      <c r="EGR273" s="853"/>
      <c r="EGS273" s="855"/>
      <c r="EGT273" s="837"/>
      <c r="EGU273" s="837"/>
      <c r="EGV273" s="837"/>
      <c r="EGW273" s="837"/>
      <c r="EGX273" s="837"/>
      <c r="EGY273" s="837"/>
      <c r="EGZ273" s="837"/>
      <c r="EHA273" s="856"/>
      <c r="EHB273" s="856"/>
      <c r="EHC273" s="856"/>
      <c r="EHD273" s="856"/>
      <c r="EHE273" s="856"/>
      <c r="EHF273" s="856"/>
      <c r="EHG273" s="856"/>
      <c r="EHH273" s="856"/>
      <c r="EHI273" s="856"/>
      <c r="EHJ273" s="856"/>
      <c r="EHK273" s="856"/>
      <c r="EHL273" s="856"/>
      <c r="EHM273" s="856"/>
      <c r="EHN273" s="856"/>
      <c r="EHO273" s="856"/>
      <c r="EHP273" s="856"/>
      <c r="EHQ273" s="856"/>
      <c r="EHR273" s="856"/>
      <c r="EHS273" s="856"/>
      <c r="EHT273" s="856"/>
      <c r="EHU273" s="856"/>
      <c r="EHV273" s="856"/>
      <c r="EHW273" s="856"/>
      <c r="EHX273" s="856"/>
      <c r="EHY273" s="856"/>
      <c r="EHZ273" s="856"/>
      <c r="EIA273" s="856"/>
      <c r="EIB273" s="856"/>
      <c r="EIC273" s="856"/>
      <c r="EID273" s="856"/>
      <c r="EIE273" s="856"/>
      <c r="EIF273" s="856"/>
      <c r="EIG273" s="856"/>
      <c r="EIH273" s="856"/>
      <c r="EII273" s="856"/>
      <c r="EIJ273" s="856"/>
      <c r="EIK273" s="856"/>
      <c r="EIL273" s="856"/>
      <c r="EIM273" s="856"/>
      <c r="EIN273" s="856"/>
      <c r="EIO273" s="856"/>
      <c r="EIP273" s="856"/>
      <c r="EIQ273" s="856"/>
      <c r="EIR273" s="856"/>
      <c r="EIS273" s="837"/>
      <c r="EIT273" s="837"/>
      <c r="EIU273" s="837"/>
      <c r="EIV273" s="837"/>
      <c r="EIW273" s="837"/>
      <c r="EIX273" s="837"/>
      <c r="EIY273" s="837"/>
      <c r="EIZ273" s="837"/>
      <c r="EJA273" s="837"/>
      <c r="EJB273" s="837"/>
      <c r="EJC273" s="837"/>
      <c r="EJD273" s="837"/>
      <c r="EJE273" s="837"/>
      <c r="EJF273" s="837"/>
      <c r="EJG273" s="837"/>
      <c r="EJH273" s="837"/>
      <c r="EJI273" s="837"/>
      <c r="EJJ273" s="837"/>
      <c r="EJK273" s="837"/>
      <c r="EJL273" s="837"/>
      <c r="EJM273" s="837"/>
      <c r="EJN273" s="837"/>
      <c r="EJO273" s="837"/>
      <c r="EJP273" s="837"/>
      <c r="EJQ273" s="854"/>
      <c r="EJR273" s="854"/>
      <c r="EJS273" s="854"/>
      <c r="EJT273" s="854"/>
      <c r="EJU273" s="854"/>
      <c r="EJV273" s="837"/>
      <c r="EJW273" s="837"/>
      <c r="EJX273" s="854"/>
      <c r="EJY273" s="854"/>
      <c r="EJZ273" s="837"/>
      <c r="EKA273" s="837"/>
      <c r="EKB273" s="854"/>
      <c r="EKC273" s="854"/>
      <c r="EKD273" s="837"/>
      <c r="EKE273" s="837"/>
      <c r="EKF273" s="837"/>
      <c r="EKG273" s="837"/>
      <c r="EKH273" s="837"/>
      <c r="EKI273" s="837"/>
      <c r="EKJ273" s="837"/>
      <c r="EKK273" s="854"/>
      <c r="EKL273" s="854"/>
      <c r="EKM273" s="837"/>
      <c r="EKN273" s="837"/>
      <c r="EKO273" s="854"/>
      <c r="EKP273" s="854"/>
      <c r="EKQ273" s="837"/>
      <c r="EKR273" s="837"/>
      <c r="EKS273" s="837"/>
      <c r="EKT273" s="837"/>
      <c r="EKU273" s="837"/>
      <c r="EKV273" s="853"/>
      <c r="EKW273" s="855"/>
      <c r="EKX273" s="837"/>
      <c r="EKY273" s="837"/>
      <c r="EKZ273" s="837"/>
      <c r="ELA273" s="837"/>
      <c r="ELB273" s="837"/>
      <c r="ELC273" s="837"/>
      <c r="ELD273" s="837"/>
      <c r="ELE273" s="856"/>
      <c r="ELF273" s="856"/>
      <c r="ELG273" s="856"/>
      <c r="ELH273" s="856"/>
      <c r="ELI273" s="856"/>
      <c r="ELJ273" s="856"/>
      <c r="ELK273" s="856"/>
      <c r="ELL273" s="856"/>
      <c r="ELM273" s="856"/>
      <c r="ELN273" s="856"/>
      <c r="ELO273" s="856"/>
      <c r="ELP273" s="856"/>
      <c r="ELQ273" s="856"/>
      <c r="ELR273" s="856"/>
      <c r="ELS273" s="856"/>
      <c r="ELT273" s="856"/>
      <c r="ELU273" s="856"/>
      <c r="ELV273" s="856"/>
      <c r="ELW273" s="856"/>
      <c r="ELX273" s="856"/>
      <c r="ELY273" s="856"/>
      <c r="ELZ273" s="856"/>
      <c r="EMA273" s="856"/>
      <c r="EMB273" s="856"/>
      <c r="EMC273" s="856"/>
      <c r="EMD273" s="856"/>
      <c r="EME273" s="856"/>
      <c r="EMF273" s="856"/>
      <c r="EMG273" s="856"/>
      <c r="EMH273" s="856"/>
      <c r="EMI273" s="856"/>
      <c r="EMJ273" s="856"/>
      <c r="EMK273" s="856"/>
      <c r="EML273" s="856"/>
      <c r="EMM273" s="856"/>
      <c r="EMN273" s="856"/>
      <c r="EMO273" s="856"/>
      <c r="EMP273" s="856"/>
      <c r="EMQ273" s="856"/>
      <c r="EMR273" s="856"/>
      <c r="EMS273" s="856"/>
      <c r="EMT273" s="856"/>
      <c r="EMU273" s="856"/>
      <c r="EMV273" s="856"/>
      <c r="EMW273" s="837"/>
      <c r="EMX273" s="837"/>
      <c r="EMY273" s="837"/>
      <c r="EMZ273" s="837"/>
      <c r="ENA273" s="837"/>
      <c r="ENB273" s="837"/>
      <c r="ENC273" s="837"/>
      <c r="END273" s="837"/>
      <c r="ENE273" s="837"/>
      <c r="ENF273" s="837"/>
      <c r="ENG273" s="837"/>
      <c r="ENH273" s="837"/>
      <c r="ENI273" s="837"/>
      <c r="ENJ273" s="837"/>
      <c r="ENK273" s="837"/>
      <c r="ENL273" s="837"/>
      <c r="ENM273" s="837"/>
      <c r="ENN273" s="837"/>
      <c r="ENO273" s="837"/>
      <c r="ENP273" s="837"/>
      <c r="ENQ273" s="837"/>
      <c r="ENR273" s="837"/>
      <c r="ENS273" s="837"/>
      <c r="ENT273" s="837"/>
      <c r="ENU273" s="854"/>
      <c r="ENV273" s="854"/>
      <c r="ENW273" s="854"/>
      <c r="ENX273" s="854"/>
      <c r="ENY273" s="854"/>
      <c r="ENZ273" s="837"/>
      <c r="EOA273" s="837"/>
      <c r="EOB273" s="854"/>
      <c r="EOC273" s="854"/>
      <c r="EOD273" s="837"/>
      <c r="EOE273" s="837"/>
      <c r="EOF273" s="854"/>
      <c r="EOG273" s="854"/>
      <c r="EOH273" s="837"/>
      <c r="EOI273" s="837"/>
      <c r="EOJ273" s="837"/>
      <c r="EOK273" s="837"/>
      <c r="EOL273" s="837"/>
      <c r="EOM273" s="837"/>
      <c r="EON273" s="837"/>
      <c r="EOO273" s="854"/>
      <c r="EOP273" s="854"/>
      <c r="EOQ273" s="837"/>
      <c r="EOR273" s="837"/>
      <c r="EOS273" s="854"/>
      <c r="EOT273" s="854"/>
      <c r="EOU273" s="837"/>
      <c r="EOV273" s="837"/>
      <c r="EOW273" s="837"/>
      <c r="EOX273" s="837"/>
      <c r="EOY273" s="837"/>
      <c r="EOZ273" s="853"/>
      <c r="EPA273" s="855"/>
      <c r="EPB273" s="837"/>
      <c r="EPC273" s="837"/>
      <c r="EPD273" s="837"/>
      <c r="EPE273" s="837"/>
      <c r="EPF273" s="837"/>
      <c r="EPG273" s="837"/>
      <c r="EPH273" s="837"/>
      <c r="EPI273" s="856"/>
      <c r="EPJ273" s="856"/>
      <c r="EPK273" s="856"/>
      <c r="EPL273" s="856"/>
      <c r="EPM273" s="856"/>
      <c r="EPN273" s="856"/>
      <c r="EPO273" s="856"/>
      <c r="EPP273" s="856"/>
      <c r="EPQ273" s="856"/>
      <c r="EPR273" s="856"/>
      <c r="EPS273" s="856"/>
      <c r="EPT273" s="856"/>
      <c r="EPU273" s="856"/>
      <c r="EPV273" s="856"/>
      <c r="EPW273" s="856"/>
      <c r="EPX273" s="856"/>
      <c r="EPY273" s="856"/>
      <c r="EPZ273" s="856"/>
      <c r="EQA273" s="856"/>
      <c r="EQB273" s="856"/>
      <c r="EQC273" s="856"/>
      <c r="EQD273" s="856"/>
      <c r="EQE273" s="856"/>
      <c r="EQF273" s="856"/>
      <c r="EQG273" s="856"/>
      <c r="EQH273" s="856"/>
      <c r="EQI273" s="856"/>
      <c r="EQJ273" s="856"/>
      <c r="EQK273" s="856"/>
      <c r="EQL273" s="856"/>
      <c r="EQM273" s="856"/>
      <c r="EQN273" s="856"/>
      <c r="EQO273" s="856"/>
      <c r="EQP273" s="856"/>
      <c r="EQQ273" s="856"/>
      <c r="EQR273" s="856"/>
      <c r="EQS273" s="856"/>
      <c r="EQT273" s="856"/>
      <c r="EQU273" s="856"/>
      <c r="EQV273" s="856"/>
      <c r="EQW273" s="856"/>
      <c r="EQX273" s="856"/>
      <c r="EQY273" s="856"/>
      <c r="EQZ273" s="856"/>
      <c r="ERA273" s="837"/>
      <c r="ERB273" s="837"/>
      <c r="ERC273" s="837"/>
      <c r="ERD273" s="837"/>
      <c r="ERE273" s="837"/>
      <c r="ERF273" s="837"/>
      <c r="ERG273" s="837"/>
      <c r="ERH273" s="837"/>
      <c r="ERI273" s="837"/>
      <c r="ERJ273" s="837"/>
      <c r="ERK273" s="837"/>
      <c r="ERL273" s="837"/>
      <c r="ERM273" s="837"/>
      <c r="ERN273" s="837"/>
      <c r="ERO273" s="837"/>
      <c r="ERP273" s="837"/>
      <c r="ERQ273" s="837"/>
      <c r="ERR273" s="837"/>
      <c r="ERS273" s="837"/>
      <c r="ERT273" s="837"/>
      <c r="ERU273" s="837"/>
      <c r="ERV273" s="837"/>
      <c r="ERW273" s="837"/>
      <c r="ERX273" s="837"/>
      <c r="ERY273" s="854"/>
      <c r="ERZ273" s="854"/>
      <c r="ESA273" s="854"/>
      <c r="ESB273" s="854"/>
      <c r="ESC273" s="854"/>
      <c r="ESD273" s="837"/>
      <c r="ESE273" s="837"/>
      <c r="ESF273" s="854"/>
      <c r="ESG273" s="854"/>
      <c r="ESH273" s="837"/>
      <c r="ESI273" s="837"/>
      <c r="ESJ273" s="854"/>
      <c r="ESK273" s="854"/>
      <c r="ESL273" s="837"/>
      <c r="ESM273" s="837"/>
      <c r="ESN273" s="837"/>
      <c r="ESO273" s="837"/>
      <c r="ESP273" s="837"/>
      <c r="ESQ273" s="837"/>
      <c r="ESR273" s="837"/>
      <c r="ESS273" s="854"/>
      <c r="EST273" s="854"/>
      <c r="ESU273" s="837"/>
      <c r="ESV273" s="837"/>
      <c r="ESW273" s="854"/>
      <c r="ESX273" s="854"/>
      <c r="ESY273" s="837"/>
      <c r="ESZ273" s="837"/>
      <c r="ETA273" s="837"/>
      <c r="ETB273" s="837"/>
      <c r="ETC273" s="837"/>
      <c r="ETD273" s="853"/>
      <c r="ETE273" s="855"/>
      <c r="ETF273" s="837"/>
      <c r="ETG273" s="837"/>
      <c r="ETH273" s="837"/>
      <c r="ETI273" s="837"/>
      <c r="ETJ273" s="837"/>
      <c r="ETK273" s="837"/>
      <c r="ETL273" s="837"/>
      <c r="ETM273" s="856"/>
      <c r="ETN273" s="856"/>
      <c r="ETO273" s="856"/>
      <c r="ETP273" s="856"/>
      <c r="ETQ273" s="856"/>
      <c r="ETR273" s="856"/>
      <c r="ETS273" s="856"/>
      <c r="ETT273" s="856"/>
      <c r="ETU273" s="856"/>
      <c r="ETV273" s="856"/>
      <c r="ETW273" s="856"/>
      <c r="ETX273" s="856"/>
      <c r="ETY273" s="856"/>
      <c r="ETZ273" s="856"/>
      <c r="EUA273" s="856"/>
      <c r="EUB273" s="856"/>
      <c r="EUC273" s="856"/>
      <c r="EUD273" s="856"/>
      <c r="EUE273" s="856"/>
      <c r="EUF273" s="856"/>
      <c r="EUG273" s="856"/>
      <c r="EUH273" s="856"/>
      <c r="EUI273" s="856"/>
      <c r="EUJ273" s="856"/>
      <c r="EUK273" s="856"/>
      <c r="EUL273" s="856"/>
      <c r="EUM273" s="856"/>
      <c r="EUN273" s="856"/>
      <c r="EUO273" s="856"/>
      <c r="EUP273" s="856"/>
      <c r="EUQ273" s="856"/>
      <c r="EUR273" s="856"/>
      <c r="EUS273" s="856"/>
      <c r="EUT273" s="856"/>
      <c r="EUU273" s="856"/>
      <c r="EUV273" s="856"/>
      <c r="EUW273" s="856"/>
      <c r="EUX273" s="856"/>
      <c r="EUY273" s="856"/>
      <c r="EUZ273" s="856"/>
      <c r="EVA273" s="856"/>
      <c r="EVB273" s="856"/>
      <c r="EVC273" s="856"/>
      <c r="EVD273" s="856"/>
      <c r="EVE273" s="837"/>
      <c r="EVF273" s="837"/>
      <c r="EVG273" s="837"/>
      <c r="EVH273" s="837"/>
      <c r="EVI273" s="837"/>
      <c r="EVJ273" s="837"/>
      <c r="EVK273" s="837"/>
      <c r="EVL273" s="837"/>
      <c r="EVM273" s="837"/>
      <c r="EVN273" s="837"/>
      <c r="EVO273" s="837"/>
      <c r="EVP273" s="837"/>
      <c r="EVQ273" s="837"/>
      <c r="EVR273" s="837"/>
      <c r="EVS273" s="837"/>
      <c r="EVT273" s="837"/>
      <c r="EVU273" s="837"/>
      <c r="EVV273" s="837"/>
      <c r="EVW273" s="837"/>
      <c r="EVX273" s="837"/>
      <c r="EVY273" s="837"/>
      <c r="EVZ273" s="837"/>
      <c r="EWA273" s="837"/>
      <c r="EWB273" s="837"/>
      <c r="EWC273" s="854"/>
      <c r="EWD273" s="854"/>
      <c r="EWE273" s="854"/>
      <c r="EWF273" s="854"/>
      <c r="EWG273" s="854"/>
      <c r="EWH273" s="837"/>
      <c r="EWI273" s="837"/>
      <c r="EWJ273" s="854"/>
      <c r="EWK273" s="854"/>
      <c r="EWL273" s="837"/>
      <c r="EWM273" s="837"/>
      <c r="EWN273" s="854"/>
      <c r="EWO273" s="854"/>
      <c r="EWP273" s="837"/>
      <c r="EWQ273" s="837"/>
      <c r="EWR273" s="837"/>
      <c r="EWS273" s="837"/>
      <c r="EWT273" s="837"/>
      <c r="EWU273" s="837"/>
      <c r="EWV273" s="837"/>
      <c r="EWW273" s="854"/>
      <c r="EWX273" s="854"/>
      <c r="EWY273" s="837"/>
      <c r="EWZ273" s="837"/>
      <c r="EXA273" s="854"/>
      <c r="EXB273" s="854"/>
      <c r="EXC273" s="837"/>
      <c r="EXD273" s="837"/>
      <c r="EXE273" s="837"/>
      <c r="EXF273" s="837"/>
      <c r="EXG273" s="837"/>
      <c r="EXH273" s="853"/>
      <c r="EXI273" s="855"/>
      <c r="EXJ273" s="837"/>
      <c r="EXK273" s="837"/>
      <c r="EXL273" s="837"/>
      <c r="EXM273" s="837"/>
      <c r="EXN273" s="837"/>
      <c r="EXO273" s="837"/>
      <c r="EXP273" s="837"/>
      <c r="EXQ273" s="856"/>
      <c r="EXR273" s="856"/>
      <c r="EXS273" s="856"/>
      <c r="EXT273" s="856"/>
      <c r="EXU273" s="856"/>
      <c r="EXV273" s="856"/>
      <c r="EXW273" s="856"/>
      <c r="EXX273" s="856"/>
      <c r="EXY273" s="856"/>
      <c r="EXZ273" s="856"/>
      <c r="EYA273" s="856"/>
      <c r="EYB273" s="856"/>
      <c r="EYC273" s="856"/>
      <c r="EYD273" s="856"/>
      <c r="EYE273" s="856"/>
      <c r="EYF273" s="856"/>
      <c r="EYG273" s="856"/>
      <c r="EYH273" s="856"/>
      <c r="EYI273" s="856"/>
      <c r="EYJ273" s="856"/>
      <c r="EYK273" s="856"/>
      <c r="EYL273" s="856"/>
      <c r="EYM273" s="856"/>
      <c r="EYN273" s="856"/>
      <c r="EYO273" s="856"/>
      <c r="EYP273" s="856"/>
      <c r="EYQ273" s="856"/>
      <c r="EYR273" s="856"/>
      <c r="EYS273" s="856"/>
      <c r="EYT273" s="856"/>
      <c r="EYU273" s="856"/>
      <c r="EYV273" s="856"/>
      <c r="EYW273" s="856"/>
      <c r="EYX273" s="856"/>
      <c r="EYY273" s="856"/>
      <c r="EYZ273" s="856"/>
      <c r="EZA273" s="856"/>
      <c r="EZB273" s="856"/>
      <c r="EZC273" s="856"/>
      <c r="EZD273" s="856"/>
      <c r="EZE273" s="856"/>
      <c r="EZF273" s="856"/>
      <c r="EZG273" s="856"/>
      <c r="EZH273" s="856"/>
      <c r="EZI273" s="837"/>
      <c r="EZJ273" s="837"/>
      <c r="EZK273" s="837"/>
      <c r="EZL273" s="837"/>
      <c r="EZM273" s="837"/>
      <c r="EZN273" s="837"/>
      <c r="EZO273" s="837"/>
      <c r="EZP273" s="837"/>
      <c r="EZQ273" s="837"/>
      <c r="EZR273" s="837"/>
      <c r="EZS273" s="837"/>
      <c r="EZT273" s="837"/>
      <c r="EZU273" s="837"/>
      <c r="EZV273" s="837"/>
      <c r="EZW273" s="837"/>
      <c r="EZX273" s="837"/>
      <c r="EZY273" s="837"/>
      <c r="EZZ273" s="837"/>
      <c r="FAA273" s="837"/>
      <c r="FAB273" s="837"/>
      <c r="FAC273" s="837"/>
      <c r="FAD273" s="837"/>
      <c r="FAE273" s="837"/>
      <c r="FAF273" s="837"/>
      <c r="FAG273" s="854"/>
      <c r="FAH273" s="854"/>
      <c r="FAI273" s="854"/>
      <c r="FAJ273" s="854"/>
      <c r="FAK273" s="854"/>
      <c r="FAL273" s="837"/>
      <c r="FAM273" s="837"/>
      <c r="FAN273" s="854"/>
      <c r="FAO273" s="854"/>
      <c r="FAP273" s="837"/>
      <c r="FAQ273" s="837"/>
      <c r="FAR273" s="854"/>
      <c r="FAS273" s="854"/>
      <c r="FAT273" s="837"/>
      <c r="FAU273" s="837"/>
      <c r="FAV273" s="837"/>
      <c r="FAW273" s="837"/>
      <c r="FAX273" s="837"/>
      <c r="FAY273" s="837"/>
      <c r="FAZ273" s="837"/>
      <c r="FBA273" s="854"/>
      <c r="FBB273" s="854"/>
      <c r="FBC273" s="837"/>
      <c r="FBD273" s="837"/>
      <c r="FBE273" s="854"/>
      <c r="FBF273" s="854"/>
      <c r="FBG273" s="837"/>
      <c r="FBH273" s="837"/>
      <c r="FBI273" s="837"/>
      <c r="FBJ273" s="837"/>
      <c r="FBK273" s="837"/>
      <c r="FBL273" s="853"/>
      <c r="FBM273" s="855"/>
      <c r="FBN273" s="837"/>
      <c r="FBO273" s="837"/>
      <c r="FBP273" s="837"/>
      <c r="FBQ273" s="837"/>
      <c r="FBR273" s="837"/>
      <c r="FBS273" s="837"/>
      <c r="FBT273" s="837"/>
      <c r="FBU273" s="856"/>
      <c r="FBV273" s="856"/>
      <c r="FBW273" s="856"/>
      <c r="FBX273" s="856"/>
      <c r="FBY273" s="856"/>
      <c r="FBZ273" s="856"/>
      <c r="FCA273" s="856"/>
      <c r="FCB273" s="856"/>
      <c r="FCC273" s="856"/>
      <c r="FCD273" s="856"/>
      <c r="FCE273" s="856"/>
      <c r="FCF273" s="856"/>
      <c r="FCG273" s="856"/>
      <c r="FCH273" s="856"/>
      <c r="FCI273" s="856"/>
      <c r="FCJ273" s="856"/>
      <c r="FCK273" s="856"/>
      <c r="FCL273" s="856"/>
      <c r="FCM273" s="856"/>
      <c r="FCN273" s="856"/>
      <c r="FCO273" s="856"/>
      <c r="FCP273" s="856"/>
      <c r="FCQ273" s="856"/>
      <c r="FCR273" s="856"/>
      <c r="FCS273" s="856"/>
      <c r="FCT273" s="856"/>
      <c r="FCU273" s="856"/>
      <c r="FCV273" s="856"/>
      <c r="FCW273" s="856"/>
      <c r="FCX273" s="856"/>
      <c r="FCY273" s="856"/>
      <c r="FCZ273" s="856"/>
      <c r="FDA273" s="856"/>
      <c r="FDB273" s="856"/>
      <c r="FDC273" s="856"/>
      <c r="FDD273" s="856"/>
      <c r="FDE273" s="856"/>
      <c r="FDF273" s="856"/>
      <c r="FDG273" s="856"/>
      <c r="FDH273" s="856"/>
      <c r="FDI273" s="856"/>
      <c r="FDJ273" s="856"/>
      <c r="FDK273" s="856"/>
      <c r="FDL273" s="856"/>
      <c r="FDM273" s="837"/>
      <c r="FDN273" s="837"/>
      <c r="FDO273" s="837"/>
      <c r="FDP273" s="837"/>
      <c r="FDQ273" s="837"/>
      <c r="FDR273" s="837"/>
      <c r="FDS273" s="837"/>
      <c r="FDT273" s="837"/>
      <c r="FDU273" s="837"/>
      <c r="FDV273" s="837"/>
      <c r="FDW273" s="837"/>
      <c r="FDX273" s="837"/>
      <c r="FDY273" s="837"/>
      <c r="FDZ273" s="837"/>
      <c r="FEA273" s="837"/>
      <c r="FEB273" s="837"/>
      <c r="FEC273" s="837"/>
      <c r="FED273" s="837"/>
      <c r="FEE273" s="837"/>
      <c r="FEF273" s="837"/>
      <c r="FEG273" s="837"/>
      <c r="FEH273" s="837"/>
      <c r="FEI273" s="837"/>
      <c r="FEJ273" s="837"/>
      <c r="FEK273" s="854"/>
      <c r="FEL273" s="854"/>
      <c r="FEM273" s="854"/>
      <c r="FEN273" s="854"/>
      <c r="FEO273" s="854"/>
      <c r="FEP273" s="837"/>
      <c r="FEQ273" s="837"/>
      <c r="FER273" s="854"/>
      <c r="FES273" s="854"/>
      <c r="FET273" s="837"/>
      <c r="FEU273" s="837"/>
      <c r="FEV273" s="854"/>
      <c r="FEW273" s="854"/>
      <c r="FEX273" s="837"/>
      <c r="FEY273" s="837"/>
      <c r="FEZ273" s="837"/>
      <c r="FFA273" s="837"/>
      <c r="FFB273" s="837"/>
      <c r="FFC273" s="837"/>
      <c r="FFD273" s="837"/>
      <c r="FFE273" s="854"/>
      <c r="FFF273" s="854"/>
      <c r="FFG273" s="837"/>
      <c r="FFH273" s="837"/>
      <c r="FFI273" s="854"/>
      <c r="FFJ273" s="854"/>
      <c r="FFK273" s="837"/>
      <c r="FFL273" s="837"/>
      <c r="FFM273" s="837"/>
      <c r="FFN273" s="837"/>
      <c r="FFO273" s="837"/>
      <c r="FFP273" s="853"/>
      <c r="FFQ273" s="855"/>
      <c r="FFR273" s="837"/>
      <c r="FFS273" s="837"/>
      <c r="FFT273" s="837"/>
      <c r="FFU273" s="837"/>
      <c r="FFV273" s="837"/>
      <c r="FFW273" s="837"/>
      <c r="FFX273" s="837"/>
      <c r="FFY273" s="856"/>
      <c r="FFZ273" s="856"/>
      <c r="FGA273" s="856"/>
      <c r="FGB273" s="856"/>
      <c r="FGC273" s="856"/>
      <c r="FGD273" s="856"/>
      <c r="FGE273" s="856"/>
      <c r="FGF273" s="856"/>
      <c r="FGG273" s="856"/>
      <c r="FGH273" s="856"/>
      <c r="FGI273" s="856"/>
      <c r="FGJ273" s="856"/>
      <c r="FGK273" s="856"/>
      <c r="FGL273" s="856"/>
      <c r="FGM273" s="856"/>
      <c r="FGN273" s="856"/>
      <c r="FGO273" s="856"/>
      <c r="FGP273" s="856"/>
      <c r="FGQ273" s="856"/>
      <c r="FGR273" s="856"/>
      <c r="FGS273" s="856"/>
      <c r="FGT273" s="856"/>
      <c r="FGU273" s="856"/>
      <c r="FGV273" s="856"/>
      <c r="FGW273" s="856"/>
      <c r="FGX273" s="856"/>
      <c r="FGY273" s="856"/>
      <c r="FGZ273" s="856"/>
      <c r="FHA273" s="856"/>
      <c r="FHB273" s="856"/>
      <c r="FHC273" s="856"/>
      <c r="FHD273" s="856"/>
      <c r="FHE273" s="856"/>
      <c r="FHF273" s="856"/>
      <c r="FHG273" s="856"/>
      <c r="FHH273" s="856"/>
      <c r="FHI273" s="856"/>
      <c r="FHJ273" s="856"/>
      <c r="FHK273" s="856"/>
      <c r="FHL273" s="856"/>
      <c r="FHM273" s="856"/>
      <c r="FHN273" s="856"/>
      <c r="FHO273" s="856"/>
      <c r="FHP273" s="856"/>
      <c r="FHQ273" s="837"/>
      <c r="FHR273" s="837"/>
      <c r="FHS273" s="837"/>
      <c r="FHT273" s="837"/>
      <c r="FHU273" s="837"/>
      <c r="FHV273" s="837"/>
      <c r="FHW273" s="837"/>
      <c r="FHX273" s="837"/>
      <c r="FHY273" s="837"/>
      <c r="FHZ273" s="837"/>
      <c r="FIA273" s="837"/>
      <c r="FIB273" s="837"/>
      <c r="FIC273" s="837"/>
      <c r="FID273" s="837"/>
      <c r="FIE273" s="837"/>
      <c r="FIF273" s="837"/>
      <c r="FIG273" s="837"/>
      <c r="FIH273" s="837"/>
      <c r="FII273" s="837"/>
      <c r="FIJ273" s="837"/>
      <c r="FIK273" s="837"/>
      <c r="FIL273" s="837"/>
      <c r="FIM273" s="837"/>
      <c r="FIN273" s="837"/>
      <c r="FIO273" s="854"/>
      <c r="FIP273" s="854"/>
      <c r="FIQ273" s="854"/>
      <c r="FIR273" s="854"/>
      <c r="FIS273" s="854"/>
      <c r="FIT273" s="837"/>
      <c r="FIU273" s="837"/>
      <c r="FIV273" s="854"/>
      <c r="FIW273" s="854"/>
      <c r="FIX273" s="837"/>
      <c r="FIY273" s="837"/>
      <c r="FIZ273" s="854"/>
      <c r="FJA273" s="854"/>
      <c r="FJB273" s="837"/>
      <c r="FJC273" s="837"/>
      <c r="FJD273" s="837"/>
      <c r="FJE273" s="837"/>
      <c r="FJF273" s="837"/>
      <c r="FJG273" s="837"/>
      <c r="FJH273" s="837"/>
      <c r="FJI273" s="854"/>
      <c r="FJJ273" s="854"/>
      <c r="FJK273" s="837"/>
      <c r="FJL273" s="837"/>
      <c r="FJM273" s="854"/>
      <c r="FJN273" s="854"/>
      <c r="FJO273" s="837"/>
      <c r="FJP273" s="837"/>
      <c r="FJQ273" s="837"/>
      <c r="FJR273" s="837"/>
      <c r="FJS273" s="837"/>
      <c r="FJT273" s="853"/>
      <c r="FJU273" s="855"/>
      <c r="FJV273" s="837"/>
      <c r="FJW273" s="837"/>
      <c r="FJX273" s="837"/>
      <c r="FJY273" s="837"/>
      <c r="FJZ273" s="837"/>
      <c r="FKA273" s="837"/>
      <c r="FKB273" s="837"/>
      <c r="FKC273" s="856"/>
      <c r="FKD273" s="856"/>
      <c r="FKE273" s="856"/>
      <c r="FKF273" s="856"/>
      <c r="FKG273" s="856"/>
      <c r="FKH273" s="856"/>
      <c r="FKI273" s="856"/>
      <c r="FKJ273" s="856"/>
      <c r="FKK273" s="856"/>
      <c r="FKL273" s="856"/>
      <c r="FKM273" s="856"/>
      <c r="FKN273" s="856"/>
      <c r="FKO273" s="856"/>
      <c r="FKP273" s="856"/>
      <c r="FKQ273" s="856"/>
      <c r="FKR273" s="856"/>
      <c r="FKS273" s="856"/>
      <c r="FKT273" s="856"/>
      <c r="FKU273" s="856"/>
      <c r="FKV273" s="856"/>
      <c r="FKW273" s="856"/>
      <c r="FKX273" s="856"/>
      <c r="FKY273" s="856"/>
      <c r="FKZ273" s="856"/>
      <c r="FLA273" s="856"/>
      <c r="FLB273" s="856"/>
      <c r="FLC273" s="856"/>
      <c r="FLD273" s="856"/>
      <c r="FLE273" s="856"/>
      <c r="FLF273" s="856"/>
      <c r="FLG273" s="856"/>
      <c r="FLH273" s="856"/>
      <c r="FLI273" s="856"/>
      <c r="FLJ273" s="856"/>
      <c r="FLK273" s="856"/>
      <c r="FLL273" s="856"/>
      <c r="FLM273" s="856"/>
      <c r="FLN273" s="856"/>
      <c r="FLO273" s="856"/>
      <c r="FLP273" s="856"/>
      <c r="FLQ273" s="856"/>
      <c r="FLR273" s="856"/>
      <c r="FLS273" s="856"/>
      <c r="FLT273" s="856"/>
      <c r="FLU273" s="837"/>
      <c r="FLV273" s="837"/>
      <c r="FLW273" s="837"/>
      <c r="FLX273" s="837"/>
      <c r="FLY273" s="837"/>
      <c r="FLZ273" s="837"/>
      <c r="FMA273" s="837"/>
      <c r="FMB273" s="837"/>
      <c r="FMC273" s="837"/>
      <c r="FMD273" s="837"/>
      <c r="FME273" s="837"/>
      <c r="FMF273" s="837"/>
      <c r="FMG273" s="837"/>
      <c r="FMH273" s="837"/>
      <c r="FMI273" s="837"/>
      <c r="FMJ273" s="837"/>
      <c r="FMK273" s="837"/>
      <c r="FML273" s="837"/>
      <c r="FMM273" s="837"/>
      <c r="FMN273" s="837"/>
      <c r="FMO273" s="837"/>
      <c r="FMP273" s="837"/>
      <c r="FMQ273" s="837"/>
      <c r="FMR273" s="837"/>
      <c r="FMS273" s="854"/>
      <c r="FMT273" s="854"/>
      <c r="FMU273" s="854"/>
      <c r="FMV273" s="854"/>
      <c r="FMW273" s="854"/>
      <c r="FMX273" s="837"/>
      <c r="FMY273" s="837"/>
      <c r="FMZ273" s="854"/>
      <c r="FNA273" s="854"/>
      <c r="FNB273" s="837"/>
      <c r="FNC273" s="837"/>
      <c r="FND273" s="854"/>
      <c r="FNE273" s="854"/>
      <c r="FNF273" s="837"/>
      <c r="FNG273" s="837"/>
      <c r="FNH273" s="837"/>
      <c r="FNI273" s="837"/>
      <c r="FNJ273" s="837"/>
      <c r="FNK273" s="837"/>
      <c r="FNL273" s="837"/>
      <c r="FNM273" s="854"/>
      <c r="FNN273" s="854"/>
      <c r="FNO273" s="837"/>
      <c r="FNP273" s="837"/>
      <c r="FNQ273" s="854"/>
      <c r="FNR273" s="854"/>
      <c r="FNS273" s="837"/>
      <c r="FNT273" s="837"/>
      <c r="FNU273" s="837"/>
      <c r="FNV273" s="837"/>
      <c r="FNW273" s="837"/>
      <c r="FNX273" s="853"/>
      <c r="FNY273" s="855"/>
      <c r="FNZ273" s="837"/>
      <c r="FOA273" s="837"/>
      <c r="FOB273" s="837"/>
      <c r="FOC273" s="837"/>
      <c r="FOD273" s="837"/>
      <c r="FOE273" s="837"/>
      <c r="FOF273" s="837"/>
      <c r="FOG273" s="856"/>
      <c r="FOH273" s="856"/>
      <c r="FOI273" s="856"/>
      <c r="FOJ273" s="856"/>
      <c r="FOK273" s="856"/>
      <c r="FOL273" s="856"/>
      <c r="FOM273" s="856"/>
      <c r="FON273" s="856"/>
      <c r="FOO273" s="856"/>
      <c r="FOP273" s="856"/>
      <c r="FOQ273" s="856"/>
      <c r="FOR273" s="856"/>
      <c r="FOS273" s="856"/>
      <c r="FOT273" s="856"/>
      <c r="FOU273" s="856"/>
      <c r="FOV273" s="856"/>
      <c r="FOW273" s="856"/>
      <c r="FOX273" s="856"/>
      <c r="FOY273" s="856"/>
      <c r="FOZ273" s="856"/>
      <c r="FPA273" s="856"/>
      <c r="FPB273" s="856"/>
      <c r="FPC273" s="856"/>
      <c r="FPD273" s="856"/>
      <c r="FPE273" s="856"/>
      <c r="FPF273" s="856"/>
      <c r="FPG273" s="856"/>
      <c r="FPH273" s="856"/>
      <c r="FPI273" s="856"/>
      <c r="FPJ273" s="856"/>
      <c r="FPK273" s="856"/>
      <c r="FPL273" s="856"/>
      <c r="FPM273" s="856"/>
      <c r="FPN273" s="856"/>
      <c r="FPO273" s="856"/>
      <c r="FPP273" s="856"/>
      <c r="FPQ273" s="856"/>
      <c r="FPR273" s="856"/>
      <c r="FPS273" s="856"/>
      <c r="FPT273" s="856"/>
      <c r="FPU273" s="856"/>
      <c r="FPV273" s="856"/>
      <c r="FPW273" s="856"/>
      <c r="FPX273" s="856"/>
      <c r="FPY273" s="837"/>
      <c r="FPZ273" s="837"/>
      <c r="FQA273" s="837"/>
      <c r="FQB273" s="837"/>
      <c r="FQC273" s="837"/>
      <c r="FQD273" s="837"/>
      <c r="FQE273" s="837"/>
      <c r="FQF273" s="837"/>
      <c r="FQG273" s="837"/>
      <c r="FQH273" s="837"/>
      <c r="FQI273" s="837"/>
      <c r="FQJ273" s="837"/>
      <c r="FQK273" s="837"/>
      <c r="FQL273" s="837"/>
      <c r="FQM273" s="837"/>
      <c r="FQN273" s="837"/>
      <c r="FQO273" s="837"/>
      <c r="FQP273" s="837"/>
      <c r="FQQ273" s="837"/>
      <c r="FQR273" s="837"/>
      <c r="FQS273" s="837"/>
      <c r="FQT273" s="837"/>
      <c r="FQU273" s="837"/>
      <c r="FQV273" s="837"/>
      <c r="FQW273" s="854"/>
      <c r="FQX273" s="854"/>
      <c r="FQY273" s="854"/>
      <c r="FQZ273" s="854"/>
      <c r="FRA273" s="854"/>
      <c r="FRB273" s="837"/>
      <c r="FRC273" s="837"/>
      <c r="FRD273" s="854"/>
      <c r="FRE273" s="854"/>
      <c r="FRF273" s="837"/>
      <c r="FRG273" s="837"/>
      <c r="FRH273" s="854"/>
      <c r="FRI273" s="854"/>
      <c r="FRJ273" s="837"/>
      <c r="FRK273" s="837"/>
      <c r="FRL273" s="837"/>
      <c r="FRM273" s="837"/>
      <c r="FRN273" s="837"/>
      <c r="FRO273" s="837"/>
      <c r="FRP273" s="837"/>
      <c r="FRQ273" s="854"/>
      <c r="FRR273" s="854"/>
      <c r="FRS273" s="837"/>
      <c r="FRT273" s="837"/>
      <c r="FRU273" s="854"/>
      <c r="FRV273" s="854"/>
      <c r="FRW273" s="837"/>
      <c r="FRX273" s="837"/>
      <c r="FRY273" s="837"/>
      <c r="FRZ273" s="837"/>
      <c r="FSA273" s="837"/>
      <c r="FSB273" s="853"/>
      <c r="FSC273" s="855"/>
      <c r="FSD273" s="837"/>
      <c r="FSE273" s="837"/>
      <c r="FSF273" s="837"/>
      <c r="FSG273" s="837"/>
      <c r="FSH273" s="837"/>
      <c r="FSI273" s="837"/>
      <c r="FSJ273" s="837"/>
      <c r="FSK273" s="856"/>
      <c r="FSL273" s="856"/>
      <c r="FSM273" s="856"/>
      <c r="FSN273" s="856"/>
      <c r="FSO273" s="856"/>
      <c r="FSP273" s="856"/>
      <c r="FSQ273" s="856"/>
      <c r="FSR273" s="856"/>
      <c r="FSS273" s="856"/>
      <c r="FST273" s="856"/>
      <c r="FSU273" s="856"/>
      <c r="FSV273" s="856"/>
      <c r="FSW273" s="856"/>
      <c r="FSX273" s="856"/>
      <c r="FSY273" s="856"/>
      <c r="FSZ273" s="856"/>
      <c r="FTA273" s="856"/>
      <c r="FTB273" s="856"/>
      <c r="FTC273" s="856"/>
      <c r="FTD273" s="856"/>
      <c r="FTE273" s="856"/>
      <c r="FTF273" s="856"/>
      <c r="FTG273" s="856"/>
      <c r="FTH273" s="856"/>
      <c r="FTI273" s="856"/>
      <c r="FTJ273" s="856"/>
      <c r="FTK273" s="856"/>
      <c r="FTL273" s="856"/>
      <c r="FTM273" s="856"/>
      <c r="FTN273" s="856"/>
      <c r="FTO273" s="856"/>
      <c r="FTP273" s="856"/>
      <c r="FTQ273" s="856"/>
      <c r="FTR273" s="856"/>
      <c r="FTS273" s="856"/>
      <c r="FTT273" s="856"/>
      <c r="FTU273" s="856"/>
      <c r="FTV273" s="856"/>
      <c r="FTW273" s="856"/>
      <c r="FTX273" s="856"/>
      <c r="FTY273" s="856"/>
      <c r="FTZ273" s="856"/>
      <c r="FUA273" s="856"/>
      <c r="FUB273" s="856"/>
      <c r="FUC273" s="837"/>
      <c r="FUD273" s="837"/>
      <c r="FUE273" s="837"/>
      <c r="FUF273" s="837"/>
      <c r="FUG273" s="837"/>
      <c r="FUH273" s="837"/>
      <c r="FUI273" s="837"/>
      <c r="FUJ273" s="837"/>
      <c r="FUK273" s="837"/>
      <c r="FUL273" s="837"/>
      <c r="FUM273" s="837"/>
      <c r="FUN273" s="837"/>
      <c r="FUO273" s="837"/>
      <c r="FUP273" s="837"/>
      <c r="FUQ273" s="837"/>
      <c r="FUR273" s="837"/>
      <c r="FUS273" s="837"/>
      <c r="FUT273" s="837"/>
      <c r="FUU273" s="837"/>
      <c r="FUV273" s="837"/>
      <c r="FUW273" s="837"/>
      <c r="FUX273" s="837"/>
      <c r="FUY273" s="837"/>
      <c r="FUZ273" s="837"/>
      <c r="FVA273" s="854"/>
      <c r="FVB273" s="854"/>
      <c r="FVC273" s="854"/>
      <c r="FVD273" s="854"/>
      <c r="FVE273" s="854"/>
      <c r="FVF273" s="837"/>
      <c r="FVG273" s="837"/>
      <c r="FVH273" s="854"/>
      <c r="FVI273" s="854"/>
      <c r="FVJ273" s="837"/>
      <c r="FVK273" s="837"/>
      <c r="FVL273" s="854"/>
      <c r="FVM273" s="854"/>
      <c r="FVN273" s="837"/>
      <c r="FVO273" s="837"/>
      <c r="FVP273" s="837"/>
      <c r="FVQ273" s="837"/>
      <c r="FVR273" s="837"/>
      <c r="FVS273" s="837"/>
      <c r="FVT273" s="837"/>
      <c r="FVU273" s="854"/>
      <c r="FVV273" s="854"/>
      <c r="FVW273" s="837"/>
      <c r="FVX273" s="837"/>
      <c r="FVY273" s="854"/>
      <c r="FVZ273" s="854"/>
      <c r="FWA273" s="837"/>
      <c r="FWB273" s="837"/>
      <c r="FWC273" s="837"/>
      <c r="FWD273" s="837"/>
      <c r="FWE273" s="837"/>
      <c r="FWF273" s="853"/>
      <c r="FWG273" s="855"/>
      <c r="FWH273" s="837"/>
      <c r="FWI273" s="837"/>
      <c r="FWJ273" s="837"/>
      <c r="FWK273" s="837"/>
      <c r="FWL273" s="837"/>
      <c r="FWM273" s="837"/>
      <c r="FWN273" s="837"/>
      <c r="FWO273" s="856"/>
      <c r="FWP273" s="856"/>
      <c r="FWQ273" s="856"/>
      <c r="FWR273" s="856"/>
      <c r="FWS273" s="856"/>
      <c r="FWT273" s="856"/>
      <c r="FWU273" s="856"/>
      <c r="FWV273" s="856"/>
      <c r="FWW273" s="856"/>
      <c r="FWX273" s="856"/>
      <c r="FWY273" s="856"/>
      <c r="FWZ273" s="856"/>
      <c r="FXA273" s="856"/>
      <c r="FXB273" s="856"/>
      <c r="FXC273" s="856"/>
      <c r="FXD273" s="856"/>
      <c r="FXE273" s="856"/>
      <c r="FXF273" s="856"/>
      <c r="FXG273" s="856"/>
      <c r="FXH273" s="856"/>
      <c r="FXI273" s="856"/>
      <c r="FXJ273" s="856"/>
      <c r="FXK273" s="856"/>
      <c r="FXL273" s="856"/>
      <c r="FXM273" s="856"/>
      <c r="FXN273" s="856"/>
      <c r="FXO273" s="856"/>
      <c r="FXP273" s="856"/>
      <c r="FXQ273" s="856"/>
      <c r="FXR273" s="856"/>
      <c r="FXS273" s="856"/>
      <c r="FXT273" s="856"/>
      <c r="FXU273" s="856"/>
      <c r="FXV273" s="856"/>
      <c r="FXW273" s="856"/>
      <c r="FXX273" s="856"/>
      <c r="FXY273" s="856"/>
      <c r="FXZ273" s="856"/>
      <c r="FYA273" s="856"/>
      <c r="FYB273" s="856"/>
      <c r="FYC273" s="856"/>
      <c r="FYD273" s="856"/>
      <c r="FYE273" s="856"/>
      <c r="FYF273" s="856"/>
      <c r="FYG273" s="837"/>
      <c r="FYH273" s="837"/>
      <c r="FYI273" s="837"/>
      <c r="FYJ273" s="837"/>
      <c r="FYK273" s="837"/>
      <c r="FYL273" s="837"/>
      <c r="FYM273" s="837"/>
      <c r="FYN273" s="837"/>
      <c r="FYO273" s="837"/>
      <c r="FYP273" s="837"/>
      <c r="FYQ273" s="837"/>
      <c r="FYR273" s="837"/>
      <c r="FYS273" s="837"/>
      <c r="FYT273" s="837"/>
      <c r="FYU273" s="837"/>
      <c r="FYV273" s="837"/>
      <c r="FYW273" s="837"/>
      <c r="FYX273" s="837"/>
      <c r="FYY273" s="837"/>
      <c r="FYZ273" s="837"/>
      <c r="FZA273" s="837"/>
      <c r="FZB273" s="837"/>
      <c r="FZC273" s="837"/>
      <c r="FZD273" s="837"/>
      <c r="FZE273" s="854"/>
      <c r="FZF273" s="854"/>
      <c r="FZG273" s="854"/>
      <c r="FZH273" s="854"/>
      <c r="FZI273" s="854"/>
      <c r="FZJ273" s="837"/>
      <c r="FZK273" s="837"/>
      <c r="FZL273" s="854"/>
      <c r="FZM273" s="854"/>
      <c r="FZN273" s="837"/>
      <c r="FZO273" s="837"/>
      <c r="FZP273" s="854"/>
      <c r="FZQ273" s="854"/>
      <c r="FZR273" s="837"/>
      <c r="FZS273" s="837"/>
      <c r="FZT273" s="837"/>
      <c r="FZU273" s="837"/>
      <c r="FZV273" s="837"/>
      <c r="FZW273" s="837"/>
      <c r="FZX273" s="837"/>
      <c r="FZY273" s="854"/>
      <c r="FZZ273" s="854"/>
      <c r="GAA273" s="837"/>
      <c r="GAB273" s="837"/>
      <c r="GAC273" s="854"/>
      <c r="GAD273" s="854"/>
      <c r="GAE273" s="837"/>
      <c r="GAF273" s="837"/>
      <c r="GAG273" s="837"/>
      <c r="GAH273" s="837"/>
      <c r="GAI273" s="837"/>
      <c r="GAJ273" s="853"/>
      <c r="GAK273" s="855"/>
      <c r="GAL273" s="837"/>
      <c r="GAM273" s="837"/>
      <c r="GAN273" s="837"/>
      <c r="GAO273" s="837"/>
      <c r="GAP273" s="837"/>
      <c r="GAQ273" s="837"/>
      <c r="GAR273" s="837"/>
      <c r="GAS273" s="856"/>
      <c r="GAT273" s="856"/>
      <c r="GAU273" s="856"/>
      <c r="GAV273" s="856"/>
      <c r="GAW273" s="856"/>
      <c r="GAX273" s="856"/>
      <c r="GAY273" s="856"/>
      <c r="GAZ273" s="856"/>
      <c r="GBA273" s="856"/>
      <c r="GBB273" s="856"/>
      <c r="GBC273" s="856"/>
      <c r="GBD273" s="856"/>
      <c r="GBE273" s="856"/>
      <c r="GBF273" s="856"/>
      <c r="GBG273" s="856"/>
      <c r="GBH273" s="856"/>
      <c r="GBI273" s="856"/>
      <c r="GBJ273" s="856"/>
      <c r="GBK273" s="856"/>
      <c r="GBL273" s="856"/>
      <c r="GBM273" s="856"/>
      <c r="GBN273" s="856"/>
      <c r="GBO273" s="856"/>
      <c r="GBP273" s="856"/>
      <c r="GBQ273" s="856"/>
      <c r="GBR273" s="856"/>
      <c r="GBS273" s="856"/>
      <c r="GBT273" s="856"/>
      <c r="GBU273" s="856"/>
      <c r="GBV273" s="856"/>
      <c r="GBW273" s="856"/>
      <c r="GBX273" s="856"/>
      <c r="GBY273" s="856"/>
      <c r="GBZ273" s="856"/>
      <c r="GCA273" s="856"/>
      <c r="GCB273" s="856"/>
      <c r="GCC273" s="856"/>
      <c r="GCD273" s="856"/>
      <c r="GCE273" s="856"/>
      <c r="GCF273" s="856"/>
      <c r="GCG273" s="856"/>
      <c r="GCH273" s="856"/>
      <c r="GCI273" s="856"/>
      <c r="GCJ273" s="856"/>
      <c r="GCK273" s="837"/>
      <c r="GCL273" s="837"/>
      <c r="GCM273" s="837"/>
      <c r="GCN273" s="837"/>
      <c r="GCO273" s="837"/>
      <c r="GCP273" s="837"/>
      <c r="GCQ273" s="837"/>
      <c r="GCR273" s="837"/>
      <c r="GCS273" s="837"/>
      <c r="GCT273" s="837"/>
      <c r="GCU273" s="837"/>
      <c r="GCV273" s="837"/>
      <c r="GCW273" s="837"/>
      <c r="GCX273" s="837"/>
      <c r="GCY273" s="837"/>
      <c r="GCZ273" s="837"/>
      <c r="GDA273" s="837"/>
      <c r="GDB273" s="837"/>
      <c r="GDC273" s="837"/>
      <c r="GDD273" s="837"/>
      <c r="GDE273" s="837"/>
      <c r="GDF273" s="837"/>
      <c r="GDG273" s="837"/>
      <c r="GDH273" s="837"/>
      <c r="GDI273" s="854"/>
      <c r="GDJ273" s="854"/>
      <c r="GDK273" s="854"/>
      <c r="GDL273" s="854"/>
      <c r="GDM273" s="854"/>
      <c r="GDN273" s="837"/>
      <c r="GDO273" s="837"/>
      <c r="GDP273" s="854"/>
      <c r="GDQ273" s="854"/>
      <c r="GDR273" s="837"/>
      <c r="GDS273" s="837"/>
      <c r="GDT273" s="854"/>
      <c r="GDU273" s="854"/>
      <c r="GDV273" s="837"/>
      <c r="GDW273" s="837"/>
      <c r="GDX273" s="837"/>
      <c r="GDY273" s="837"/>
      <c r="GDZ273" s="837"/>
      <c r="GEA273" s="837"/>
      <c r="GEB273" s="837"/>
      <c r="GEC273" s="854"/>
      <c r="GED273" s="854"/>
      <c r="GEE273" s="837"/>
      <c r="GEF273" s="837"/>
      <c r="GEG273" s="854"/>
      <c r="GEH273" s="854"/>
      <c r="GEI273" s="837"/>
      <c r="GEJ273" s="837"/>
      <c r="GEK273" s="837"/>
      <c r="GEL273" s="837"/>
      <c r="GEM273" s="837"/>
      <c r="GEN273" s="853"/>
      <c r="GEO273" s="855"/>
      <c r="GEP273" s="837"/>
      <c r="GEQ273" s="837"/>
      <c r="GER273" s="837"/>
      <c r="GES273" s="837"/>
      <c r="GET273" s="837"/>
      <c r="GEU273" s="837"/>
      <c r="GEV273" s="837"/>
      <c r="GEW273" s="856"/>
      <c r="GEX273" s="856"/>
      <c r="GEY273" s="856"/>
      <c r="GEZ273" s="856"/>
      <c r="GFA273" s="856"/>
      <c r="GFB273" s="856"/>
      <c r="GFC273" s="856"/>
      <c r="GFD273" s="856"/>
      <c r="GFE273" s="856"/>
      <c r="GFF273" s="856"/>
      <c r="GFG273" s="856"/>
      <c r="GFH273" s="856"/>
      <c r="GFI273" s="856"/>
      <c r="GFJ273" s="856"/>
      <c r="GFK273" s="856"/>
      <c r="GFL273" s="856"/>
      <c r="GFM273" s="856"/>
      <c r="GFN273" s="856"/>
      <c r="GFO273" s="856"/>
      <c r="GFP273" s="856"/>
      <c r="GFQ273" s="856"/>
      <c r="GFR273" s="856"/>
      <c r="GFS273" s="856"/>
      <c r="GFT273" s="856"/>
      <c r="GFU273" s="856"/>
      <c r="GFV273" s="856"/>
      <c r="GFW273" s="856"/>
      <c r="GFX273" s="856"/>
      <c r="GFY273" s="856"/>
      <c r="GFZ273" s="856"/>
      <c r="GGA273" s="856"/>
      <c r="GGB273" s="856"/>
      <c r="GGC273" s="856"/>
      <c r="GGD273" s="856"/>
      <c r="GGE273" s="856"/>
      <c r="GGF273" s="856"/>
      <c r="GGG273" s="856"/>
      <c r="GGH273" s="856"/>
      <c r="GGI273" s="856"/>
      <c r="GGJ273" s="856"/>
      <c r="GGK273" s="856"/>
      <c r="GGL273" s="856"/>
      <c r="GGM273" s="856"/>
      <c r="GGN273" s="856"/>
      <c r="GGO273" s="837"/>
      <c r="GGP273" s="837"/>
      <c r="GGQ273" s="837"/>
      <c r="GGR273" s="837"/>
      <c r="GGS273" s="837"/>
      <c r="GGT273" s="837"/>
      <c r="GGU273" s="837"/>
      <c r="GGV273" s="837"/>
      <c r="GGW273" s="837"/>
      <c r="GGX273" s="837"/>
      <c r="GGY273" s="837"/>
      <c r="GGZ273" s="837"/>
      <c r="GHA273" s="837"/>
      <c r="GHB273" s="837"/>
      <c r="GHC273" s="837"/>
      <c r="GHD273" s="837"/>
      <c r="GHE273" s="837"/>
      <c r="GHF273" s="837"/>
      <c r="GHG273" s="837"/>
      <c r="GHH273" s="837"/>
      <c r="GHI273" s="837"/>
      <c r="GHJ273" s="837"/>
      <c r="GHK273" s="837"/>
      <c r="GHL273" s="837"/>
      <c r="GHM273" s="854"/>
      <c r="GHN273" s="854"/>
      <c r="GHO273" s="854"/>
      <c r="GHP273" s="854"/>
      <c r="GHQ273" s="854"/>
      <c r="GHR273" s="837"/>
      <c r="GHS273" s="837"/>
      <c r="GHT273" s="854"/>
      <c r="GHU273" s="854"/>
      <c r="GHV273" s="837"/>
      <c r="GHW273" s="837"/>
      <c r="GHX273" s="854"/>
      <c r="GHY273" s="854"/>
      <c r="GHZ273" s="837"/>
      <c r="GIA273" s="837"/>
      <c r="GIB273" s="837"/>
      <c r="GIC273" s="837"/>
      <c r="GID273" s="837"/>
      <c r="GIE273" s="837"/>
      <c r="GIF273" s="837"/>
      <c r="GIG273" s="854"/>
      <c r="GIH273" s="854"/>
      <c r="GII273" s="837"/>
      <c r="GIJ273" s="837"/>
      <c r="GIK273" s="854"/>
      <c r="GIL273" s="854"/>
      <c r="GIM273" s="837"/>
      <c r="GIN273" s="837"/>
      <c r="GIO273" s="837"/>
      <c r="GIP273" s="837"/>
      <c r="GIQ273" s="837"/>
      <c r="GIR273" s="853"/>
      <c r="GIS273" s="855"/>
      <c r="GIT273" s="837"/>
      <c r="GIU273" s="837"/>
      <c r="GIV273" s="837"/>
      <c r="GIW273" s="837"/>
      <c r="GIX273" s="837"/>
      <c r="GIY273" s="837"/>
      <c r="GIZ273" s="837"/>
      <c r="GJA273" s="856"/>
      <c r="GJB273" s="856"/>
      <c r="GJC273" s="856"/>
      <c r="GJD273" s="856"/>
      <c r="GJE273" s="856"/>
      <c r="GJF273" s="856"/>
      <c r="GJG273" s="856"/>
      <c r="GJH273" s="856"/>
      <c r="GJI273" s="856"/>
      <c r="GJJ273" s="856"/>
      <c r="GJK273" s="856"/>
      <c r="GJL273" s="856"/>
      <c r="GJM273" s="856"/>
      <c r="GJN273" s="856"/>
      <c r="GJO273" s="856"/>
      <c r="GJP273" s="856"/>
      <c r="GJQ273" s="856"/>
      <c r="GJR273" s="856"/>
      <c r="GJS273" s="856"/>
      <c r="GJT273" s="856"/>
      <c r="GJU273" s="856"/>
      <c r="GJV273" s="856"/>
      <c r="GJW273" s="856"/>
      <c r="GJX273" s="856"/>
      <c r="GJY273" s="856"/>
      <c r="GJZ273" s="856"/>
      <c r="GKA273" s="856"/>
      <c r="GKB273" s="856"/>
      <c r="GKC273" s="856"/>
      <c r="GKD273" s="856"/>
      <c r="GKE273" s="856"/>
      <c r="GKF273" s="856"/>
      <c r="GKG273" s="856"/>
      <c r="GKH273" s="856"/>
      <c r="GKI273" s="856"/>
      <c r="GKJ273" s="856"/>
      <c r="GKK273" s="856"/>
      <c r="GKL273" s="856"/>
      <c r="GKM273" s="856"/>
      <c r="GKN273" s="856"/>
      <c r="GKO273" s="856"/>
      <c r="GKP273" s="856"/>
      <c r="GKQ273" s="856"/>
      <c r="GKR273" s="856"/>
      <c r="GKS273" s="837"/>
      <c r="GKT273" s="837"/>
      <c r="GKU273" s="837"/>
      <c r="GKV273" s="837"/>
      <c r="GKW273" s="837"/>
      <c r="GKX273" s="837"/>
      <c r="GKY273" s="837"/>
      <c r="GKZ273" s="837"/>
      <c r="GLA273" s="837"/>
      <c r="GLB273" s="837"/>
      <c r="GLC273" s="837"/>
      <c r="GLD273" s="837"/>
      <c r="GLE273" s="837"/>
      <c r="GLF273" s="837"/>
      <c r="GLG273" s="837"/>
      <c r="GLH273" s="837"/>
      <c r="GLI273" s="837"/>
      <c r="GLJ273" s="837"/>
      <c r="GLK273" s="837"/>
      <c r="GLL273" s="837"/>
      <c r="GLM273" s="837"/>
      <c r="GLN273" s="837"/>
      <c r="GLO273" s="837"/>
      <c r="GLP273" s="837"/>
      <c r="GLQ273" s="854"/>
      <c r="GLR273" s="854"/>
      <c r="GLS273" s="854"/>
      <c r="GLT273" s="854"/>
      <c r="GLU273" s="854"/>
      <c r="GLV273" s="837"/>
      <c r="GLW273" s="837"/>
      <c r="GLX273" s="854"/>
      <c r="GLY273" s="854"/>
      <c r="GLZ273" s="837"/>
      <c r="GMA273" s="837"/>
      <c r="GMB273" s="854"/>
      <c r="GMC273" s="854"/>
      <c r="GMD273" s="837"/>
      <c r="GME273" s="837"/>
      <c r="GMF273" s="837"/>
      <c r="GMG273" s="837"/>
      <c r="GMH273" s="837"/>
      <c r="GMI273" s="837"/>
      <c r="GMJ273" s="837"/>
      <c r="GMK273" s="854"/>
      <c r="GML273" s="854"/>
      <c r="GMM273" s="837"/>
      <c r="GMN273" s="837"/>
      <c r="GMO273" s="854"/>
      <c r="GMP273" s="854"/>
      <c r="GMQ273" s="837"/>
      <c r="GMR273" s="837"/>
      <c r="GMS273" s="837"/>
      <c r="GMT273" s="837"/>
      <c r="GMU273" s="837"/>
      <c r="GMV273" s="853"/>
      <c r="GMW273" s="855"/>
      <c r="GMX273" s="837"/>
      <c r="GMY273" s="837"/>
      <c r="GMZ273" s="837"/>
      <c r="GNA273" s="837"/>
      <c r="GNB273" s="837"/>
      <c r="GNC273" s="837"/>
      <c r="GND273" s="837"/>
      <c r="GNE273" s="856"/>
      <c r="GNF273" s="856"/>
      <c r="GNG273" s="856"/>
      <c r="GNH273" s="856"/>
      <c r="GNI273" s="856"/>
      <c r="GNJ273" s="856"/>
      <c r="GNK273" s="856"/>
      <c r="GNL273" s="856"/>
      <c r="GNM273" s="856"/>
      <c r="GNN273" s="856"/>
      <c r="GNO273" s="856"/>
      <c r="GNP273" s="856"/>
      <c r="GNQ273" s="856"/>
      <c r="GNR273" s="856"/>
      <c r="GNS273" s="856"/>
      <c r="GNT273" s="856"/>
      <c r="GNU273" s="856"/>
      <c r="GNV273" s="856"/>
      <c r="GNW273" s="856"/>
      <c r="GNX273" s="856"/>
      <c r="GNY273" s="856"/>
      <c r="GNZ273" s="856"/>
      <c r="GOA273" s="856"/>
      <c r="GOB273" s="856"/>
      <c r="GOC273" s="856"/>
      <c r="GOD273" s="856"/>
      <c r="GOE273" s="856"/>
      <c r="GOF273" s="856"/>
      <c r="GOG273" s="856"/>
      <c r="GOH273" s="856"/>
      <c r="GOI273" s="856"/>
      <c r="GOJ273" s="856"/>
      <c r="GOK273" s="856"/>
      <c r="GOL273" s="856"/>
      <c r="GOM273" s="856"/>
      <c r="GON273" s="856"/>
      <c r="GOO273" s="856"/>
      <c r="GOP273" s="856"/>
      <c r="GOQ273" s="856"/>
      <c r="GOR273" s="856"/>
      <c r="GOS273" s="856"/>
      <c r="GOT273" s="856"/>
      <c r="GOU273" s="856"/>
      <c r="GOV273" s="856"/>
      <c r="GOW273" s="837"/>
      <c r="GOX273" s="837"/>
      <c r="GOY273" s="837"/>
      <c r="GOZ273" s="837"/>
      <c r="GPA273" s="837"/>
      <c r="GPB273" s="837"/>
      <c r="GPC273" s="837"/>
      <c r="GPD273" s="837"/>
      <c r="GPE273" s="837"/>
      <c r="GPF273" s="837"/>
      <c r="GPG273" s="837"/>
      <c r="GPH273" s="837"/>
      <c r="GPI273" s="837"/>
      <c r="GPJ273" s="837"/>
      <c r="GPK273" s="837"/>
      <c r="GPL273" s="837"/>
      <c r="GPM273" s="837"/>
      <c r="GPN273" s="837"/>
      <c r="GPO273" s="837"/>
      <c r="GPP273" s="837"/>
      <c r="GPQ273" s="837"/>
      <c r="GPR273" s="837"/>
      <c r="GPS273" s="837"/>
      <c r="GPT273" s="837"/>
      <c r="GPU273" s="854"/>
      <c r="GPV273" s="854"/>
      <c r="GPW273" s="854"/>
      <c r="GPX273" s="854"/>
      <c r="GPY273" s="854"/>
      <c r="GPZ273" s="837"/>
      <c r="GQA273" s="837"/>
      <c r="GQB273" s="854"/>
      <c r="GQC273" s="854"/>
      <c r="GQD273" s="837"/>
      <c r="GQE273" s="837"/>
      <c r="GQF273" s="854"/>
      <c r="GQG273" s="854"/>
      <c r="GQH273" s="837"/>
      <c r="GQI273" s="837"/>
      <c r="GQJ273" s="837"/>
      <c r="GQK273" s="837"/>
      <c r="GQL273" s="837"/>
      <c r="GQM273" s="837"/>
      <c r="GQN273" s="837"/>
      <c r="GQO273" s="854"/>
      <c r="GQP273" s="854"/>
      <c r="GQQ273" s="837"/>
      <c r="GQR273" s="837"/>
      <c r="GQS273" s="854"/>
      <c r="GQT273" s="854"/>
      <c r="GQU273" s="837"/>
      <c r="GQV273" s="837"/>
      <c r="GQW273" s="837"/>
      <c r="GQX273" s="837"/>
      <c r="GQY273" s="837"/>
      <c r="GQZ273" s="853"/>
      <c r="GRA273" s="855"/>
      <c r="GRB273" s="837"/>
      <c r="GRC273" s="837"/>
      <c r="GRD273" s="837"/>
      <c r="GRE273" s="837"/>
      <c r="GRF273" s="837"/>
      <c r="GRG273" s="837"/>
      <c r="GRH273" s="837"/>
      <c r="GRI273" s="856"/>
      <c r="GRJ273" s="856"/>
      <c r="GRK273" s="856"/>
      <c r="GRL273" s="856"/>
      <c r="GRM273" s="856"/>
      <c r="GRN273" s="856"/>
      <c r="GRO273" s="856"/>
      <c r="GRP273" s="856"/>
      <c r="GRQ273" s="856"/>
      <c r="GRR273" s="856"/>
      <c r="GRS273" s="856"/>
      <c r="GRT273" s="856"/>
      <c r="GRU273" s="856"/>
      <c r="GRV273" s="856"/>
      <c r="GRW273" s="856"/>
      <c r="GRX273" s="856"/>
      <c r="GRY273" s="856"/>
      <c r="GRZ273" s="856"/>
      <c r="GSA273" s="856"/>
      <c r="GSB273" s="856"/>
      <c r="GSC273" s="856"/>
      <c r="GSD273" s="856"/>
      <c r="GSE273" s="856"/>
      <c r="GSF273" s="856"/>
      <c r="GSG273" s="856"/>
      <c r="GSH273" s="856"/>
      <c r="GSI273" s="856"/>
      <c r="GSJ273" s="856"/>
      <c r="GSK273" s="856"/>
      <c r="GSL273" s="856"/>
      <c r="GSM273" s="856"/>
      <c r="GSN273" s="856"/>
      <c r="GSO273" s="856"/>
      <c r="GSP273" s="856"/>
      <c r="GSQ273" s="856"/>
      <c r="GSR273" s="856"/>
      <c r="GSS273" s="856"/>
      <c r="GST273" s="856"/>
      <c r="GSU273" s="856"/>
      <c r="GSV273" s="856"/>
      <c r="GSW273" s="856"/>
      <c r="GSX273" s="856"/>
      <c r="GSY273" s="856"/>
      <c r="GSZ273" s="856"/>
      <c r="GTA273" s="837"/>
      <c r="GTB273" s="837"/>
      <c r="GTC273" s="837"/>
      <c r="GTD273" s="837"/>
      <c r="GTE273" s="837"/>
      <c r="GTF273" s="837"/>
      <c r="GTG273" s="837"/>
      <c r="GTH273" s="837"/>
      <c r="GTI273" s="837"/>
      <c r="GTJ273" s="837"/>
      <c r="GTK273" s="837"/>
      <c r="GTL273" s="837"/>
      <c r="GTM273" s="837"/>
      <c r="GTN273" s="837"/>
      <c r="GTO273" s="837"/>
      <c r="GTP273" s="837"/>
      <c r="GTQ273" s="837"/>
      <c r="GTR273" s="837"/>
      <c r="GTS273" s="837"/>
      <c r="GTT273" s="837"/>
      <c r="GTU273" s="837"/>
      <c r="GTV273" s="837"/>
      <c r="GTW273" s="837"/>
      <c r="GTX273" s="837"/>
      <c r="GTY273" s="854"/>
      <c r="GTZ273" s="854"/>
      <c r="GUA273" s="854"/>
      <c r="GUB273" s="854"/>
      <c r="GUC273" s="854"/>
      <c r="GUD273" s="837"/>
      <c r="GUE273" s="837"/>
      <c r="GUF273" s="854"/>
      <c r="GUG273" s="854"/>
      <c r="GUH273" s="837"/>
      <c r="GUI273" s="837"/>
      <c r="GUJ273" s="854"/>
      <c r="GUK273" s="854"/>
      <c r="GUL273" s="837"/>
      <c r="GUM273" s="837"/>
      <c r="GUN273" s="837"/>
      <c r="GUO273" s="837"/>
      <c r="GUP273" s="837"/>
      <c r="GUQ273" s="837"/>
      <c r="GUR273" s="837"/>
      <c r="GUS273" s="854"/>
      <c r="GUT273" s="854"/>
      <c r="GUU273" s="837"/>
      <c r="GUV273" s="837"/>
      <c r="GUW273" s="854"/>
      <c r="GUX273" s="854"/>
      <c r="GUY273" s="837"/>
      <c r="GUZ273" s="837"/>
      <c r="GVA273" s="837"/>
      <c r="GVB273" s="837"/>
      <c r="GVC273" s="837"/>
      <c r="GVD273" s="853"/>
      <c r="GVE273" s="855"/>
      <c r="GVF273" s="837"/>
      <c r="GVG273" s="837"/>
      <c r="GVH273" s="837"/>
      <c r="GVI273" s="837"/>
      <c r="GVJ273" s="837"/>
      <c r="GVK273" s="837"/>
      <c r="GVL273" s="837"/>
      <c r="GVM273" s="856"/>
      <c r="GVN273" s="856"/>
      <c r="GVO273" s="856"/>
      <c r="GVP273" s="856"/>
      <c r="GVQ273" s="856"/>
      <c r="GVR273" s="856"/>
      <c r="GVS273" s="856"/>
      <c r="GVT273" s="856"/>
      <c r="GVU273" s="856"/>
      <c r="GVV273" s="856"/>
      <c r="GVW273" s="856"/>
      <c r="GVX273" s="856"/>
      <c r="GVY273" s="856"/>
      <c r="GVZ273" s="856"/>
      <c r="GWA273" s="856"/>
      <c r="GWB273" s="856"/>
      <c r="GWC273" s="856"/>
      <c r="GWD273" s="856"/>
      <c r="GWE273" s="856"/>
      <c r="GWF273" s="856"/>
      <c r="GWG273" s="856"/>
      <c r="GWH273" s="856"/>
      <c r="GWI273" s="856"/>
      <c r="GWJ273" s="856"/>
      <c r="GWK273" s="856"/>
      <c r="GWL273" s="856"/>
      <c r="GWM273" s="856"/>
      <c r="GWN273" s="856"/>
      <c r="GWO273" s="856"/>
      <c r="GWP273" s="856"/>
      <c r="GWQ273" s="856"/>
      <c r="GWR273" s="856"/>
      <c r="GWS273" s="856"/>
      <c r="GWT273" s="856"/>
      <c r="GWU273" s="856"/>
      <c r="GWV273" s="856"/>
      <c r="GWW273" s="856"/>
      <c r="GWX273" s="856"/>
      <c r="GWY273" s="856"/>
      <c r="GWZ273" s="856"/>
      <c r="GXA273" s="856"/>
      <c r="GXB273" s="856"/>
      <c r="GXC273" s="856"/>
      <c r="GXD273" s="856"/>
      <c r="GXE273" s="837"/>
      <c r="GXF273" s="837"/>
      <c r="GXG273" s="837"/>
      <c r="GXH273" s="837"/>
      <c r="GXI273" s="837"/>
      <c r="GXJ273" s="837"/>
      <c r="GXK273" s="837"/>
      <c r="GXL273" s="837"/>
      <c r="GXM273" s="837"/>
      <c r="GXN273" s="837"/>
      <c r="GXO273" s="837"/>
      <c r="GXP273" s="837"/>
      <c r="GXQ273" s="837"/>
      <c r="GXR273" s="837"/>
      <c r="GXS273" s="837"/>
      <c r="GXT273" s="837"/>
      <c r="GXU273" s="837"/>
      <c r="GXV273" s="837"/>
      <c r="GXW273" s="837"/>
      <c r="GXX273" s="837"/>
      <c r="GXY273" s="837"/>
      <c r="GXZ273" s="837"/>
      <c r="GYA273" s="837"/>
      <c r="GYB273" s="837"/>
      <c r="GYC273" s="854"/>
      <c r="GYD273" s="854"/>
      <c r="GYE273" s="854"/>
      <c r="GYF273" s="854"/>
      <c r="GYG273" s="854"/>
      <c r="GYH273" s="837"/>
      <c r="GYI273" s="837"/>
      <c r="GYJ273" s="854"/>
      <c r="GYK273" s="854"/>
      <c r="GYL273" s="837"/>
      <c r="GYM273" s="837"/>
      <c r="GYN273" s="854"/>
      <c r="GYO273" s="854"/>
      <c r="GYP273" s="837"/>
      <c r="GYQ273" s="837"/>
      <c r="GYR273" s="837"/>
      <c r="GYS273" s="837"/>
      <c r="GYT273" s="837"/>
      <c r="GYU273" s="837"/>
      <c r="GYV273" s="837"/>
      <c r="GYW273" s="854"/>
      <c r="GYX273" s="854"/>
      <c r="GYY273" s="837"/>
      <c r="GYZ273" s="837"/>
      <c r="GZA273" s="854"/>
      <c r="GZB273" s="854"/>
      <c r="GZC273" s="837"/>
      <c r="GZD273" s="837"/>
      <c r="GZE273" s="837"/>
      <c r="GZF273" s="837"/>
      <c r="GZG273" s="837"/>
      <c r="GZH273" s="853"/>
      <c r="GZI273" s="855"/>
      <c r="GZJ273" s="837"/>
      <c r="GZK273" s="837"/>
      <c r="GZL273" s="837"/>
      <c r="GZM273" s="837"/>
      <c r="GZN273" s="837"/>
      <c r="GZO273" s="837"/>
      <c r="GZP273" s="837"/>
      <c r="GZQ273" s="856"/>
      <c r="GZR273" s="856"/>
      <c r="GZS273" s="856"/>
      <c r="GZT273" s="856"/>
      <c r="GZU273" s="856"/>
      <c r="GZV273" s="856"/>
      <c r="GZW273" s="856"/>
      <c r="GZX273" s="856"/>
      <c r="GZY273" s="856"/>
      <c r="GZZ273" s="856"/>
      <c r="HAA273" s="856"/>
      <c r="HAB273" s="856"/>
      <c r="HAC273" s="856"/>
      <c r="HAD273" s="856"/>
      <c r="HAE273" s="856"/>
      <c r="HAF273" s="856"/>
      <c r="HAG273" s="856"/>
      <c r="HAH273" s="856"/>
      <c r="HAI273" s="856"/>
      <c r="HAJ273" s="856"/>
      <c r="HAK273" s="856"/>
      <c r="HAL273" s="856"/>
      <c r="HAM273" s="856"/>
      <c r="HAN273" s="856"/>
      <c r="HAO273" s="856"/>
      <c r="HAP273" s="856"/>
      <c r="HAQ273" s="856"/>
      <c r="HAR273" s="856"/>
      <c r="HAS273" s="856"/>
      <c r="HAT273" s="856"/>
      <c r="HAU273" s="856"/>
      <c r="HAV273" s="856"/>
      <c r="HAW273" s="856"/>
      <c r="HAX273" s="856"/>
      <c r="HAY273" s="856"/>
      <c r="HAZ273" s="856"/>
      <c r="HBA273" s="856"/>
      <c r="HBB273" s="856"/>
      <c r="HBC273" s="856"/>
      <c r="HBD273" s="856"/>
      <c r="HBE273" s="856"/>
      <c r="HBF273" s="856"/>
      <c r="HBG273" s="856"/>
      <c r="HBH273" s="856"/>
      <c r="HBI273" s="837"/>
      <c r="HBJ273" s="837"/>
      <c r="HBK273" s="837"/>
      <c r="HBL273" s="837"/>
      <c r="HBM273" s="837"/>
      <c r="HBN273" s="837"/>
      <c r="HBO273" s="837"/>
      <c r="HBP273" s="837"/>
      <c r="HBQ273" s="837"/>
      <c r="HBR273" s="837"/>
      <c r="HBS273" s="837"/>
      <c r="HBT273" s="837"/>
      <c r="HBU273" s="837"/>
      <c r="HBV273" s="837"/>
      <c r="HBW273" s="837"/>
      <c r="HBX273" s="837"/>
      <c r="HBY273" s="837"/>
      <c r="HBZ273" s="837"/>
      <c r="HCA273" s="837"/>
      <c r="HCB273" s="837"/>
      <c r="HCC273" s="837"/>
      <c r="HCD273" s="837"/>
      <c r="HCE273" s="837"/>
      <c r="HCF273" s="837"/>
      <c r="HCG273" s="854"/>
      <c r="HCH273" s="854"/>
      <c r="HCI273" s="854"/>
      <c r="HCJ273" s="854"/>
      <c r="HCK273" s="854"/>
      <c r="HCL273" s="837"/>
      <c r="HCM273" s="837"/>
      <c r="HCN273" s="854"/>
      <c r="HCO273" s="854"/>
      <c r="HCP273" s="837"/>
      <c r="HCQ273" s="837"/>
      <c r="HCR273" s="854"/>
      <c r="HCS273" s="854"/>
      <c r="HCT273" s="837"/>
      <c r="HCU273" s="837"/>
      <c r="HCV273" s="837"/>
      <c r="HCW273" s="837"/>
      <c r="HCX273" s="837"/>
      <c r="HCY273" s="837"/>
      <c r="HCZ273" s="837"/>
      <c r="HDA273" s="854"/>
      <c r="HDB273" s="854"/>
      <c r="HDC273" s="837"/>
      <c r="HDD273" s="837"/>
      <c r="HDE273" s="854"/>
      <c r="HDF273" s="854"/>
      <c r="HDG273" s="837"/>
      <c r="HDH273" s="837"/>
      <c r="HDI273" s="837"/>
      <c r="HDJ273" s="837"/>
      <c r="HDK273" s="837"/>
      <c r="HDL273" s="853"/>
      <c r="HDM273" s="855"/>
      <c r="HDN273" s="837"/>
      <c r="HDO273" s="837"/>
      <c r="HDP273" s="837"/>
      <c r="HDQ273" s="837"/>
      <c r="HDR273" s="837"/>
      <c r="HDS273" s="837"/>
      <c r="HDT273" s="837"/>
      <c r="HDU273" s="856"/>
      <c r="HDV273" s="856"/>
      <c r="HDW273" s="856"/>
      <c r="HDX273" s="856"/>
      <c r="HDY273" s="856"/>
      <c r="HDZ273" s="856"/>
      <c r="HEA273" s="856"/>
      <c r="HEB273" s="856"/>
      <c r="HEC273" s="856"/>
      <c r="HED273" s="856"/>
      <c r="HEE273" s="856"/>
      <c r="HEF273" s="856"/>
      <c r="HEG273" s="856"/>
      <c r="HEH273" s="856"/>
      <c r="HEI273" s="856"/>
      <c r="HEJ273" s="856"/>
      <c r="HEK273" s="856"/>
      <c r="HEL273" s="856"/>
      <c r="HEM273" s="856"/>
      <c r="HEN273" s="856"/>
      <c r="HEO273" s="856"/>
      <c r="HEP273" s="856"/>
      <c r="HEQ273" s="856"/>
      <c r="HER273" s="856"/>
      <c r="HES273" s="856"/>
      <c r="HET273" s="856"/>
      <c r="HEU273" s="856"/>
      <c r="HEV273" s="856"/>
      <c r="HEW273" s="856"/>
      <c r="HEX273" s="856"/>
      <c r="HEY273" s="856"/>
      <c r="HEZ273" s="856"/>
      <c r="HFA273" s="856"/>
      <c r="HFB273" s="856"/>
      <c r="HFC273" s="856"/>
      <c r="HFD273" s="856"/>
      <c r="HFE273" s="856"/>
      <c r="HFF273" s="856"/>
      <c r="HFG273" s="856"/>
      <c r="HFH273" s="856"/>
      <c r="HFI273" s="856"/>
      <c r="HFJ273" s="856"/>
      <c r="HFK273" s="856"/>
      <c r="HFL273" s="856"/>
      <c r="HFM273" s="837"/>
      <c r="HFN273" s="837"/>
      <c r="HFO273" s="837"/>
      <c r="HFP273" s="837"/>
      <c r="HFQ273" s="837"/>
      <c r="HFR273" s="837"/>
      <c r="HFS273" s="837"/>
      <c r="HFT273" s="837"/>
      <c r="HFU273" s="837"/>
      <c r="HFV273" s="837"/>
      <c r="HFW273" s="837"/>
      <c r="HFX273" s="837"/>
      <c r="HFY273" s="837"/>
      <c r="HFZ273" s="837"/>
      <c r="HGA273" s="837"/>
      <c r="HGB273" s="837"/>
      <c r="HGC273" s="837"/>
      <c r="HGD273" s="837"/>
      <c r="HGE273" s="837"/>
      <c r="HGF273" s="837"/>
      <c r="HGG273" s="837"/>
      <c r="HGH273" s="837"/>
      <c r="HGI273" s="837"/>
      <c r="HGJ273" s="837"/>
      <c r="HGK273" s="854"/>
      <c r="HGL273" s="854"/>
      <c r="HGM273" s="854"/>
      <c r="HGN273" s="854"/>
      <c r="HGO273" s="854"/>
      <c r="HGP273" s="837"/>
      <c r="HGQ273" s="837"/>
      <c r="HGR273" s="854"/>
      <c r="HGS273" s="854"/>
      <c r="HGT273" s="837"/>
      <c r="HGU273" s="837"/>
      <c r="HGV273" s="854"/>
      <c r="HGW273" s="854"/>
      <c r="HGX273" s="837"/>
      <c r="HGY273" s="837"/>
      <c r="HGZ273" s="837"/>
      <c r="HHA273" s="837"/>
      <c r="HHB273" s="837"/>
      <c r="HHC273" s="837"/>
      <c r="HHD273" s="837"/>
      <c r="HHE273" s="854"/>
      <c r="HHF273" s="854"/>
      <c r="HHG273" s="837"/>
      <c r="HHH273" s="837"/>
      <c r="HHI273" s="854"/>
      <c r="HHJ273" s="854"/>
      <c r="HHK273" s="837"/>
      <c r="HHL273" s="837"/>
      <c r="HHM273" s="837"/>
      <c r="HHN273" s="837"/>
      <c r="HHO273" s="837"/>
      <c r="HHP273" s="853"/>
      <c r="HHQ273" s="855"/>
      <c r="HHR273" s="837"/>
      <c r="HHS273" s="837"/>
      <c r="HHT273" s="837"/>
      <c r="HHU273" s="837"/>
      <c r="HHV273" s="837"/>
      <c r="HHW273" s="837"/>
      <c r="HHX273" s="837"/>
      <c r="HHY273" s="856"/>
      <c r="HHZ273" s="856"/>
      <c r="HIA273" s="856"/>
      <c r="HIB273" s="856"/>
      <c r="HIC273" s="856"/>
      <c r="HID273" s="856"/>
      <c r="HIE273" s="856"/>
      <c r="HIF273" s="856"/>
      <c r="HIG273" s="856"/>
      <c r="HIH273" s="856"/>
      <c r="HII273" s="856"/>
      <c r="HIJ273" s="856"/>
      <c r="HIK273" s="856"/>
      <c r="HIL273" s="856"/>
      <c r="HIM273" s="856"/>
      <c r="HIN273" s="856"/>
      <c r="HIO273" s="856"/>
      <c r="HIP273" s="856"/>
      <c r="HIQ273" s="856"/>
      <c r="HIR273" s="856"/>
      <c r="HIS273" s="856"/>
      <c r="HIT273" s="856"/>
      <c r="HIU273" s="856"/>
      <c r="HIV273" s="856"/>
      <c r="HIW273" s="856"/>
      <c r="HIX273" s="856"/>
      <c r="HIY273" s="856"/>
      <c r="HIZ273" s="856"/>
      <c r="HJA273" s="856"/>
      <c r="HJB273" s="856"/>
      <c r="HJC273" s="856"/>
      <c r="HJD273" s="856"/>
      <c r="HJE273" s="856"/>
      <c r="HJF273" s="856"/>
      <c r="HJG273" s="856"/>
      <c r="HJH273" s="856"/>
      <c r="HJI273" s="856"/>
      <c r="HJJ273" s="856"/>
      <c r="HJK273" s="856"/>
      <c r="HJL273" s="856"/>
      <c r="HJM273" s="856"/>
      <c r="HJN273" s="856"/>
      <c r="HJO273" s="856"/>
      <c r="HJP273" s="856"/>
      <c r="HJQ273" s="837"/>
      <c r="HJR273" s="837"/>
      <c r="HJS273" s="837"/>
      <c r="HJT273" s="837"/>
      <c r="HJU273" s="837"/>
      <c r="HJV273" s="837"/>
      <c r="HJW273" s="837"/>
      <c r="HJX273" s="837"/>
      <c r="HJY273" s="837"/>
      <c r="HJZ273" s="837"/>
      <c r="HKA273" s="837"/>
      <c r="HKB273" s="837"/>
      <c r="HKC273" s="837"/>
      <c r="HKD273" s="837"/>
      <c r="HKE273" s="837"/>
      <c r="HKF273" s="837"/>
      <c r="HKG273" s="837"/>
      <c r="HKH273" s="837"/>
      <c r="HKI273" s="837"/>
      <c r="HKJ273" s="837"/>
      <c r="HKK273" s="837"/>
      <c r="HKL273" s="837"/>
      <c r="HKM273" s="837"/>
      <c r="HKN273" s="837"/>
      <c r="HKO273" s="854"/>
      <c r="HKP273" s="854"/>
      <c r="HKQ273" s="854"/>
      <c r="HKR273" s="854"/>
      <c r="HKS273" s="854"/>
      <c r="HKT273" s="837"/>
      <c r="HKU273" s="837"/>
      <c r="HKV273" s="854"/>
      <c r="HKW273" s="854"/>
      <c r="HKX273" s="837"/>
      <c r="HKY273" s="837"/>
      <c r="HKZ273" s="854"/>
      <c r="HLA273" s="854"/>
      <c r="HLB273" s="837"/>
      <c r="HLC273" s="837"/>
      <c r="HLD273" s="837"/>
      <c r="HLE273" s="837"/>
      <c r="HLF273" s="837"/>
      <c r="HLG273" s="837"/>
      <c r="HLH273" s="837"/>
      <c r="HLI273" s="854"/>
      <c r="HLJ273" s="854"/>
      <c r="HLK273" s="837"/>
      <c r="HLL273" s="837"/>
      <c r="HLM273" s="854"/>
      <c r="HLN273" s="854"/>
      <c r="HLO273" s="837"/>
      <c r="HLP273" s="837"/>
      <c r="HLQ273" s="837"/>
      <c r="HLR273" s="837"/>
      <c r="HLS273" s="837"/>
      <c r="HLT273" s="853"/>
      <c r="HLU273" s="855"/>
      <c r="HLV273" s="837"/>
      <c r="HLW273" s="837"/>
      <c r="HLX273" s="837"/>
      <c r="HLY273" s="837"/>
      <c r="HLZ273" s="837"/>
      <c r="HMA273" s="837"/>
      <c r="HMB273" s="837"/>
      <c r="HMC273" s="856"/>
      <c r="HMD273" s="856"/>
      <c r="HME273" s="856"/>
      <c r="HMF273" s="856"/>
      <c r="HMG273" s="856"/>
      <c r="HMH273" s="856"/>
      <c r="HMI273" s="856"/>
      <c r="HMJ273" s="856"/>
      <c r="HMK273" s="856"/>
      <c r="HML273" s="856"/>
      <c r="HMM273" s="856"/>
      <c r="HMN273" s="856"/>
      <c r="HMO273" s="856"/>
      <c r="HMP273" s="856"/>
      <c r="HMQ273" s="856"/>
      <c r="HMR273" s="856"/>
      <c r="HMS273" s="856"/>
      <c r="HMT273" s="856"/>
      <c r="HMU273" s="856"/>
      <c r="HMV273" s="856"/>
      <c r="HMW273" s="856"/>
      <c r="HMX273" s="856"/>
      <c r="HMY273" s="856"/>
      <c r="HMZ273" s="856"/>
      <c r="HNA273" s="856"/>
      <c r="HNB273" s="856"/>
      <c r="HNC273" s="856"/>
      <c r="HND273" s="856"/>
      <c r="HNE273" s="856"/>
      <c r="HNF273" s="856"/>
      <c r="HNG273" s="856"/>
      <c r="HNH273" s="856"/>
      <c r="HNI273" s="856"/>
      <c r="HNJ273" s="856"/>
      <c r="HNK273" s="856"/>
      <c r="HNL273" s="856"/>
      <c r="HNM273" s="856"/>
      <c r="HNN273" s="856"/>
      <c r="HNO273" s="856"/>
      <c r="HNP273" s="856"/>
      <c r="HNQ273" s="856"/>
      <c r="HNR273" s="856"/>
      <c r="HNS273" s="856"/>
      <c r="HNT273" s="856"/>
      <c r="HNU273" s="837"/>
      <c r="HNV273" s="837"/>
      <c r="HNW273" s="837"/>
      <c r="HNX273" s="837"/>
      <c r="HNY273" s="837"/>
      <c r="HNZ273" s="837"/>
      <c r="HOA273" s="837"/>
      <c r="HOB273" s="837"/>
      <c r="HOC273" s="837"/>
      <c r="HOD273" s="837"/>
      <c r="HOE273" s="837"/>
      <c r="HOF273" s="837"/>
      <c r="HOG273" s="837"/>
      <c r="HOH273" s="837"/>
      <c r="HOI273" s="837"/>
      <c r="HOJ273" s="837"/>
      <c r="HOK273" s="837"/>
      <c r="HOL273" s="837"/>
      <c r="HOM273" s="837"/>
      <c r="HON273" s="837"/>
      <c r="HOO273" s="837"/>
      <c r="HOP273" s="837"/>
      <c r="HOQ273" s="837"/>
      <c r="HOR273" s="837"/>
      <c r="HOS273" s="854"/>
      <c r="HOT273" s="854"/>
      <c r="HOU273" s="854"/>
      <c r="HOV273" s="854"/>
      <c r="HOW273" s="854"/>
      <c r="HOX273" s="837"/>
      <c r="HOY273" s="837"/>
      <c r="HOZ273" s="854"/>
      <c r="HPA273" s="854"/>
      <c r="HPB273" s="837"/>
      <c r="HPC273" s="837"/>
      <c r="HPD273" s="854"/>
      <c r="HPE273" s="854"/>
      <c r="HPF273" s="837"/>
      <c r="HPG273" s="837"/>
      <c r="HPH273" s="837"/>
      <c r="HPI273" s="837"/>
      <c r="HPJ273" s="837"/>
      <c r="HPK273" s="837"/>
      <c r="HPL273" s="837"/>
      <c r="HPM273" s="854"/>
      <c r="HPN273" s="854"/>
      <c r="HPO273" s="837"/>
      <c r="HPP273" s="837"/>
      <c r="HPQ273" s="854"/>
      <c r="HPR273" s="854"/>
      <c r="HPS273" s="837"/>
      <c r="HPT273" s="837"/>
      <c r="HPU273" s="837"/>
      <c r="HPV273" s="837"/>
      <c r="HPW273" s="837"/>
      <c r="HPX273" s="853"/>
      <c r="HPY273" s="855"/>
      <c r="HPZ273" s="837"/>
      <c r="HQA273" s="837"/>
      <c r="HQB273" s="837"/>
      <c r="HQC273" s="837"/>
      <c r="HQD273" s="837"/>
      <c r="HQE273" s="837"/>
      <c r="HQF273" s="837"/>
      <c r="HQG273" s="856"/>
      <c r="HQH273" s="856"/>
      <c r="HQI273" s="856"/>
      <c r="HQJ273" s="856"/>
      <c r="HQK273" s="856"/>
      <c r="HQL273" s="856"/>
      <c r="HQM273" s="856"/>
      <c r="HQN273" s="856"/>
      <c r="HQO273" s="856"/>
      <c r="HQP273" s="856"/>
      <c r="HQQ273" s="856"/>
      <c r="HQR273" s="856"/>
      <c r="HQS273" s="856"/>
      <c r="HQT273" s="856"/>
      <c r="HQU273" s="856"/>
      <c r="HQV273" s="856"/>
      <c r="HQW273" s="856"/>
      <c r="HQX273" s="856"/>
      <c r="HQY273" s="856"/>
      <c r="HQZ273" s="856"/>
      <c r="HRA273" s="856"/>
      <c r="HRB273" s="856"/>
      <c r="HRC273" s="856"/>
      <c r="HRD273" s="856"/>
      <c r="HRE273" s="856"/>
      <c r="HRF273" s="856"/>
      <c r="HRG273" s="856"/>
      <c r="HRH273" s="856"/>
      <c r="HRI273" s="856"/>
      <c r="HRJ273" s="856"/>
      <c r="HRK273" s="856"/>
      <c r="HRL273" s="856"/>
      <c r="HRM273" s="856"/>
      <c r="HRN273" s="856"/>
      <c r="HRO273" s="856"/>
      <c r="HRP273" s="856"/>
      <c r="HRQ273" s="856"/>
      <c r="HRR273" s="856"/>
      <c r="HRS273" s="856"/>
      <c r="HRT273" s="856"/>
      <c r="HRU273" s="856"/>
      <c r="HRV273" s="856"/>
      <c r="HRW273" s="856"/>
      <c r="HRX273" s="856"/>
      <c r="HRY273" s="837"/>
      <c r="HRZ273" s="837"/>
      <c r="HSA273" s="837"/>
      <c r="HSB273" s="837"/>
      <c r="HSC273" s="837"/>
      <c r="HSD273" s="837"/>
      <c r="HSE273" s="837"/>
      <c r="HSF273" s="837"/>
      <c r="HSG273" s="837"/>
      <c r="HSH273" s="837"/>
      <c r="HSI273" s="837"/>
      <c r="HSJ273" s="837"/>
      <c r="HSK273" s="837"/>
      <c r="HSL273" s="837"/>
      <c r="HSM273" s="837"/>
      <c r="HSN273" s="837"/>
      <c r="HSO273" s="837"/>
      <c r="HSP273" s="837"/>
      <c r="HSQ273" s="837"/>
      <c r="HSR273" s="837"/>
      <c r="HSS273" s="837"/>
      <c r="HST273" s="837"/>
      <c r="HSU273" s="837"/>
      <c r="HSV273" s="837"/>
      <c r="HSW273" s="854"/>
      <c r="HSX273" s="854"/>
      <c r="HSY273" s="854"/>
      <c r="HSZ273" s="854"/>
      <c r="HTA273" s="854"/>
      <c r="HTB273" s="837"/>
      <c r="HTC273" s="837"/>
      <c r="HTD273" s="854"/>
      <c r="HTE273" s="854"/>
      <c r="HTF273" s="837"/>
      <c r="HTG273" s="837"/>
      <c r="HTH273" s="854"/>
      <c r="HTI273" s="854"/>
      <c r="HTJ273" s="837"/>
      <c r="HTK273" s="837"/>
      <c r="HTL273" s="837"/>
      <c r="HTM273" s="837"/>
      <c r="HTN273" s="837"/>
      <c r="HTO273" s="837"/>
      <c r="HTP273" s="837"/>
      <c r="HTQ273" s="854"/>
      <c r="HTR273" s="854"/>
      <c r="HTS273" s="837"/>
      <c r="HTT273" s="837"/>
      <c r="HTU273" s="854"/>
      <c r="HTV273" s="854"/>
      <c r="HTW273" s="837"/>
      <c r="HTX273" s="837"/>
      <c r="HTY273" s="837"/>
      <c r="HTZ273" s="837"/>
      <c r="HUA273" s="837"/>
      <c r="HUB273" s="853"/>
      <c r="HUC273" s="855"/>
      <c r="HUD273" s="837"/>
      <c r="HUE273" s="837"/>
      <c r="HUF273" s="837"/>
      <c r="HUG273" s="837"/>
      <c r="HUH273" s="837"/>
      <c r="HUI273" s="837"/>
      <c r="HUJ273" s="837"/>
      <c r="HUK273" s="856"/>
      <c r="HUL273" s="856"/>
      <c r="HUM273" s="856"/>
      <c r="HUN273" s="856"/>
      <c r="HUO273" s="856"/>
      <c r="HUP273" s="856"/>
      <c r="HUQ273" s="856"/>
      <c r="HUR273" s="856"/>
      <c r="HUS273" s="856"/>
      <c r="HUT273" s="856"/>
      <c r="HUU273" s="856"/>
      <c r="HUV273" s="856"/>
      <c r="HUW273" s="856"/>
      <c r="HUX273" s="856"/>
      <c r="HUY273" s="856"/>
      <c r="HUZ273" s="856"/>
      <c r="HVA273" s="856"/>
      <c r="HVB273" s="856"/>
      <c r="HVC273" s="856"/>
      <c r="HVD273" s="856"/>
      <c r="HVE273" s="856"/>
      <c r="HVF273" s="856"/>
      <c r="HVG273" s="856"/>
      <c r="HVH273" s="856"/>
      <c r="HVI273" s="856"/>
      <c r="HVJ273" s="856"/>
      <c r="HVK273" s="856"/>
      <c r="HVL273" s="856"/>
      <c r="HVM273" s="856"/>
      <c r="HVN273" s="856"/>
      <c r="HVO273" s="856"/>
      <c r="HVP273" s="856"/>
      <c r="HVQ273" s="856"/>
      <c r="HVR273" s="856"/>
      <c r="HVS273" s="856"/>
      <c r="HVT273" s="856"/>
      <c r="HVU273" s="856"/>
      <c r="HVV273" s="856"/>
      <c r="HVW273" s="856"/>
      <c r="HVX273" s="856"/>
      <c r="HVY273" s="856"/>
      <c r="HVZ273" s="856"/>
      <c r="HWA273" s="856"/>
      <c r="HWB273" s="856"/>
      <c r="HWC273" s="837"/>
      <c r="HWD273" s="837"/>
      <c r="HWE273" s="837"/>
      <c r="HWF273" s="837"/>
      <c r="HWG273" s="837"/>
      <c r="HWH273" s="837"/>
      <c r="HWI273" s="837"/>
      <c r="HWJ273" s="837"/>
      <c r="HWK273" s="837"/>
      <c r="HWL273" s="837"/>
      <c r="HWM273" s="837"/>
      <c r="HWN273" s="837"/>
      <c r="HWO273" s="837"/>
      <c r="HWP273" s="837"/>
      <c r="HWQ273" s="837"/>
      <c r="HWR273" s="837"/>
      <c r="HWS273" s="837"/>
      <c r="HWT273" s="837"/>
      <c r="HWU273" s="837"/>
      <c r="HWV273" s="837"/>
      <c r="HWW273" s="837"/>
      <c r="HWX273" s="837"/>
      <c r="HWY273" s="837"/>
      <c r="HWZ273" s="837"/>
      <c r="HXA273" s="854"/>
      <c r="HXB273" s="854"/>
      <c r="HXC273" s="854"/>
      <c r="HXD273" s="854"/>
      <c r="HXE273" s="854"/>
      <c r="HXF273" s="837"/>
      <c r="HXG273" s="837"/>
      <c r="HXH273" s="854"/>
      <c r="HXI273" s="854"/>
      <c r="HXJ273" s="837"/>
      <c r="HXK273" s="837"/>
      <c r="HXL273" s="854"/>
      <c r="HXM273" s="854"/>
      <c r="HXN273" s="837"/>
      <c r="HXO273" s="837"/>
      <c r="HXP273" s="837"/>
      <c r="HXQ273" s="837"/>
      <c r="HXR273" s="837"/>
      <c r="HXS273" s="837"/>
      <c r="HXT273" s="837"/>
      <c r="HXU273" s="854"/>
      <c r="HXV273" s="854"/>
      <c r="HXW273" s="837"/>
      <c r="HXX273" s="837"/>
      <c r="HXY273" s="854"/>
      <c r="HXZ273" s="854"/>
      <c r="HYA273" s="837"/>
      <c r="HYB273" s="837"/>
      <c r="HYC273" s="837"/>
      <c r="HYD273" s="837"/>
      <c r="HYE273" s="837"/>
      <c r="HYF273" s="853"/>
      <c r="HYG273" s="855"/>
      <c r="HYH273" s="837"/>
      <c r="HYI273" s="837"/>
      <c r="HYJ273" s="837"/>
      <c r="HYK273" s="837"/>
      <c r="HYL273" s="837"/>
      <c r="HYM273" s="837"/>
      <c r="HYN273" s="837"/>
      <c r="HYO273" s="856"/>
      <c r="HYP273" s="856"/>
      <c r="HYQ273" s="856"/>
      <c r="HYR273" s="856"/>
      <c r="HYS273" s="856"/>
      <c r="HYT273" s="856"/>
      <c r="HYU273" s="856"/>
      <c r="HYV273" s="856"/>
      <c r="HYW273" s="856"/>
      <c r="HYX273" s="856"/>
      <c r="HYY273" s="856"/>
      <c r="HYZ273" s="856"/>
      <c r="HZA273" s="856"/>
      <c r="HZB273" s="856"/>
      <c r="HZC273" s="856"/>
      <c r="HZD273" s="856"/>
      <c r="HZE273" s="856"/>
      <c r="HZF273" s="856"/>
      <c r="HZG273" s="856"/>
      <c r="HZH273" s="856"/>
      <c r="HZI273" s="856"/>
      <c r="HZJ273" s="856"/>
      <c r="HZK273" s="856"/>
      <c r="HZL273" s="856"/>
      <c r="HZM273" s="856"/>
      <c r="HZN273" s="856"/>
      <c r="HZO273" s="856"/>
      <c r="HZP273" s="856"/>
      <c r="HZQ273" s="856"/>
      <c r="HZR273" s="856"/>
      <c r="HZS273" s="856"/>
      <c r="HZT273" s="856"/>
      <c r="HZU273" s="856"/>
      <c r="HZV273" s="856"/>
      <c r="HZW273" s="856"/>
      <c r="HZX273" s="856"/>
      <c r="HZY273" s="856"/>
      <c r="HZZ273" s="856"/>
      <c r="IAA273" s="856"/>
      <c r="IAB273" s="856"/>
      <c r="IAC273" s="856"/>
      <c r="IAD273" s="856"/>
      <c r="IAE273" s="856"/>
      <c r="IAF273" s="856"/>
      <c r="IAG273" s="837"/>
      <c r="IAH273" s="837"/>
      <c r="IAI273" s="837"/>
      <c r="IAJ273" s="837"/>
      <c r="IAK273" s="837"/>
      <c r="IAL273" s="837"/>
      <c r="IAM273" s="837"/>
      <c r="IAN273" s="837"/>
      <c r="IAO273" s="837"/>
      <c r="IAP273" s="837"/>
      <c r="IAQ273" s="837"/>
      <c r="IAR273" s="837"/>
      <c r="IAS273" s="837"/>
      <c r="IAT273" s="837"/>
      <c r="IAU273" s="837"/>
      <c r="IAV273" s="837"/>
      <c r="IAW273" s="837"/>
      <c r="IAX273" s="837"/>
      <c r="IAY273" s="837"/>
      <c r="IAZ273" s="837"/>
      <c r="IBA273" s="837"/>
      <c r="IBB273" s="837"/>
      <c r="IBC273" s="837"/>
      <c r="IBD273" s="837"/>
      <c r="IBE273" s="854"/>
      <c r="IBF273" s="854"/>
      <c r="IBG273" s="854"/>
      <c r="IBH273" s="854"/>
      <c r="IBI273" s="854"/>
      <c r="IBJ273" s="837"/>
      <c r="IBK273" s="837"/>
      <c r="IBL273" s="854"/>
      <c r="IBM273" s="854"/>
      <c r="IBN273" s="837"/>
      <c r="IBO273" s="837"/>
      <c r="IBP273" s="854"/>
      <c r="IBQ273" s="854"/>
      <c r="IBR273" s="837"/>
      <c r="IBS273" s="837"/>
      <c r="IBT273" s="837"/>
      <c r="IBU273" s="837"/>
      <c r="IBV273" s="837"/>
      <c r="IBW273" s="837"/>
      <c r="IBX273" s="837"/>
      <c r="IBY273" s="854"/>
      <c r="IBZ273" s="854"/>
      <c r="ICA273" s="837"/>
      <c r="ICB273" s="837"/>
      <c r="ICC273" s="854"/>
      <c r="ICD273" s="854"/>
      <c r="ICE273" s="837"/>
      <c r="ICF273" s="837"/>
      <c r="ICG273" s="837"/>
      <c r="ICH273" s="837"/>
      <c r="ICI273" s="837"/>
      <c r="ICJ273" s="853"/>
      <c r="ICK273" s="855"/>
      <c r="ICL273" s="837"/>
      <c r="ICM273" s="837"/>
      <c r="ICN273" s="837"/>
      <c r="ICO273" s="837"/>
      <c r="ICP273" s="837"/>
      <c r="ICQ273" s="837"/>
      <c r="ICR273" s="837"/>
      <c r="ICS273" s="856"/>
      <c r="ICT273" s="856"/>
      <c r="ICU273" s="856"/>
      <c r="ICV273" s="856"/>
      <c r="ICW273" s="856"/>
      <c r="ICX273" s="856"/>
      <c r="ICY273" s="856"/>
      <c r="ICZ273" s="856"/>
      <c r="IDA273" s="856"/>
      <c r="IDB273" s="856"/>
      <c r="IDC273" s="856"/>
      <c r="IDD273" s="856"/>
      <c r="IDE273" s="856"/>
      <c r="IDF273" s="856"/>
      <c r="IDG273" s="856"/>
      <c r="IDH273" s="856"/>
      <c r="IDI273" s="856"/>
      <c r="IDJ273" s="856"/>
      <c r="IDK273" s="856"/>
      <c r="IDL273" s="856"/>
      <c r="IDM273" s="856"/>
      <c r="IDN273" s="856"/>
      <c r="IDO273" s="856"/>
      <c r="IDP273" s="856"/>
      <c r="IDQ273" s="856"/>
      <c r="IDR273" s="856"/>
      <c r="IDS273" s="856"/>
      <c r="IDT273" s="856"/>
      <c r="IDU273" s="856"/>
      <c r="IDV273" s="856"/>
      <c r="IDW273" s="856"/>
      <c r="IDX273" s="856"/>
      <c r="IDY273" s="856"/>
      <c r="IDZ273" s="856"/>
      <c r="IEA273" s="856"/>
      <c r="IEB273" s="856"/>
      <c r="IEC273" s="856"/>
      <c r="IED273" s="856"/>
      <c r="IEE273" s="856"/>
      <c r="IEF273" s="856"/>
      <c r="IEG273" s="856"/>
      <c r="IEH273" s="856"/>
      <c r="IEI273" s="856"/>
      <c r="IEJ273" s="856"/>
      <c r="IEK273" s="837"/>
      <c r="IEL273" s="837"/>
      <c r="IEM273" s="837"/>
      <c r="IEN273" s="837"/>
      <c r="IEO273" s="837"/>
      <c r="IEP273" s="837"/>
      <c r="IEQ273" s="837"/>
      <c r="IER273" s="837"/>
      <c r="IES273" s="837"/>
      <c r="IET273" s="837"/>
      <c r="IEU273" s="837"/>
      <c r="IEV273" s="837"/>
      <c r="IEW273" s="837"/>
      <c r="IEX273" s="837"/>
      <c r="IEY273" s="837"/>
      <c r="IEZ273" s="837"/>
      <c r="IFA273" s="837"/>
      <c r="IFB273" s="837"/>
      <c r="IFC273" s="837"/>
      <c r="IFD273" s="837"/>
      <c r="IFE273" s="837"/>
      <c r="IFF273" s="837"/>
      <c r="IFG273" s="837"/>
      <c r="IFH273" s="837"/>
      <c r="IFI273" s="854"/>
      <c r="IFJ273" s="854"/>
      <c r="IFK273" s="854"/>
      <c r="IFL273" s="854"/>
      <c r="IFM273" s="854"/>
      <c r="IFN273" s="837"/>
      <c r="IFO273" s="837"/>
      <c r="IFP273" s="854"/>
      <c r="IFQ273" s="854"/>
      <c r="IFR273" s="837"/>
      <c r="IFS273" s="837"/>
      <c r="IFT273" s="854"/>
      <c r="IFU273" s="854"/>
      <c r="IFV273" s="837"/>
      <c r="IFW273" s="837"/>
      <c r="IFX273" s="837"/>
      <c r="IFY273" s="837"/>
      <c r="IFZ273" s="837"/>
      <c r="IGA273" s="837"/>
      <c r="IGB273" s="837"/>
      <c r="IGC273" s="854"/>
      <c r="IGD273" s="854"/>
      <c r="IGE273" s="837"/>
      <c r="IGF273" s="837"/>
      <c r="IGG273" s="854"/>
      <c r="IGH273" s="854"/>
      <c r="IGI273" s="837"/>
      <c r="IGJ273" s="837"/>
      <c r="IGK273" s="837"/>
      <c r="IGL273" s="837"/>
      <c r="IGM273" s="837"/>
      <c r="IGN273" s="853"/>
      <c r="IGO273" s="855"/>
      <c r="IGP273" s="837"/>
      <c r="IGQ273" s="837"/>
      <c r="IGR273" s="837"/>
      <c r="IGS273" s="837"/>
      <c r="IGT273" s="837"/>
      <c r="IGU273" s="837"/>
      <c r="IGV273" s="837"/>
      <c r="IGW273" s="856"/>
      <c r="IGX273" s="856"/>
      <c r="IGY273" s="856"/>
      <c r="IGZ273" s="856"/>
      <c r="IHA273" s="856"/>
      <c r="IHB273" s="856"/>
      <c r="IHC273" s="856"/>
      <c r="IHD273" s="856"/>
      <c r="IHE273" s="856"/>
      <c r="IHF273" s="856"/>
      <c r="IHG273" s="856"/>
      <c r="IHH273" s="856"/>
      <c r="IHI273" s="856"/>
      <c r="IHJ273" s="856"/>
      <c r="IHK273" s="856"/>
      <c r="IHL273" s="856"/>
      <c r="IHM273" s="856"/>
      <c r="IHN273" s="856"/>
      <c r="IHO273" s="856"/>
      <c r="IHP273" s="856"/>
      <c r="IHQ273" s="856"/>
      <c r="IHR273" s="856"/>
      <c r="IHS273" s="856"/>
      <c r="IHT273" s="856"/>
      <c r="IHU273" s="856"/>
      <c r="IHV273" s="856"/>
      <c r="IHW273" s="856"/>
      <c r="IHX273" s="856"/>
      <c r="IHY273" s="856"/>
      <c r="IHZ273" s="856"/>
      <c r="IIA273" s="856"/>
      <c r="IIB273" s="856"/>
      <c r="IIC273" s="856"/>
      <c r="IID273" s="856"/>
      <c r="IIE273" s="856"/>
      <c r="IIF273" s="856"/>
      <c r="IIG273" s="856"/>
      <c r="IIH273" s="856"/>
      <c r="III273" s="856"/>
      <c r="IIJ273" s="856"/>
      <c r="IIK273" s="856"/>
      <c r="IIL273" s="856"/>
      <c r="IIM273" s="856"/>
      <c r="IIN273" s="856"/>
      <c r="IIO273" s="837"/>
      <c r="IIP273" s="837"/>
      <c r="IIQ273" s="837"/>
      <c r="IIR273" s="837"/>
      <c r="IIS273" s="837"/>
      <c r="IIT273" s="837"/>
      <c r="IIU273" s="837"/>
      <c r="IIV273" s="837"/>
      <c r="IIW273" s="837"/>
      <c r="IIX273" s="837"/>
      <c r="IIY273" s="837"/>
      <c r="IIZ273" s="837"/>
      <c r="IJA273" s="837"/>
      <c r="IJB273" s="837"/>
      <c r="IJC273" s="837"/>
      <c r="IJD273" s="837"/>
      <c r="IJE273" s="837"/>
      <c r="IJF273" s="837"/>
      <c r="IJG273" s="837"/>
      <c r="IJH273" s="837"/>
      <c r="IJI273" s="837"/>
      <c r="IJJ273" s="837"/>
      <c r="IJK273" s="837"/>
      <c r="IJL273" s="837"/>
      <c r="IJM273" s="854"/>
      <c r="IJN273" s="854"/>
      <c r="IJO273" s="854"/>
      <c r="IJP273" s="854"/>
      <c r="IJQ273" s="854"/>
      <c r="IJR273" s="837"/>
      <c r="IJS273" s="837"/>
      <c r="IJT273" s="854"/>
      <c r="IJU273" s="854"/>
      <c r="IJV273" s="837"/>
      <c r="IJW273" s="837"/>
      <c r="IJX273" s="854"/>
      <c r="IJY273" s="854"/>
      <c r="IJZ273" s="837"/>
      <c r="IKA273" s="837"/>
      <c r="IKB273" s="837"/>
      <c r="IKC273" s="837"/>
      <c r="IKD273" s="837"/>
      <c r="IKE273" s="837"/>
      <c r="IKF273" s="837"/>
      <c r="IKG273" s="854"/>
      <c r="IKH273" s="854"/>
      <c r="IKI273" s="837"/>
      <c r="IKJ273" s="837"/>
      <c r="IKK273" s="854"/>
      <c r="IKL273" s="854"/>
      <c r="IKM273" s="837"/>
      <c r="IKN273" s="837"/>
      <c r="IKO273" s="837"/>
      <c r="IKP273" s="837"/>
      <c r="IKQ273" s="837"/>
      <c r="IKR273" s="853"/>
      <c r="IKS273" s="855"/>
      <c r="IKT273" s="837"/>
      <c r="IKU273" s="837"/>
      <c r="IKV273" s="837"/>
      <c r="IKW273" s="837"/>
      <c r="IKX273" s="837"/>
      <c r="IKY273" s="837"/>
      <c r="IKZ273" s="837"/>
      <c r="ILA273" s="856"/>
      <c r="ILB273" s="856"/>
      <c r="ILC273" s="856"/>
      <c r="ILD273" s="856"/>
      <c r="ILE273" s="856"/>
      <c r="ILF273" s="856"/>
      <c r="ILG273" s="856"/>
      <c r="ILH273" s="856"/>
      <c r="ILI273" s="856"/>
      <c r="ILJ273" s="856"/>
      <c r="ILK273" s="856"/>
      <c r="ILL273" s="856"/>
      <c r="ILM273" s="856"/>
      <c r="ILN273" s="856"/>
      <c r="ILO273" s="856"/>
      <c r="ILP273" s="856"/>
      <c r="ILQ273" s="856"/>
      <c r="ILR273" s="856"/>
      <c r="ILS273" s="856"/>
      <c r="ILT273" s="856"/>
      <c r="ILU273" s="856"/>
      <c r="ILV273" s="856"/>
      <c r="ILW273" s="856"/>
      <c r="ILX273" s="856"/>
      <c r="ILY273" s="856"/>
      <c r="ILZ273" s="856"/>
      <c r="IMA273" s="856"/>
      <c r="IMB273" s="856"/>
      <c r="IMC273" s="856"/>
      <c r="IMD273" s="856"/>
      <c r="IME273" s="856"/>
      <c r="IMF273" s="856"/>
      <c r="IMG273" s="856"/>
      <c r="IMH273" s="856"/>
      <c r="IMI273" s="856"/>
      <c r="IMJ273" s="856"/>
      <c r="IMK273" s="856"/>
      <c r="IML273" s="856"/>
      <c r="IMM273" s="856"/>
      <c r="IMN273" s="856"/>
      <c r="IMO273" s="856"/>
      <c r="IMP273" s="856"/>
      <c r="IMQ273" s="856"/>
      <c r="IMR273" s="856"/>
      <c r="IMS273" s="837"/>
      <c r="IMT273" s="837"/>
      <c r="IMU273" s="837"/>
      <c r="IMV273" s="837"/>
      <c r="IMW273" s="837"/>
      <c r="IMX273" s="837"/>
      <c r="IMY273" s="837"/>
      <c r="IMZ273" s="837"/>
      <c r="INA273" s="837"/>
      <c r="INB273" s="837"/>
      <c r="INC273" s="837"/>
      <c r="IND273" s="837"/>
      <c r="INE273" s="837"/>
      <c r="INF273" s="837"/>
      <c r="ING273" s="837"/>
      <c r="INH273" s="837"/>
      <c r="INI273" s="837"/>
      <c r="INJ273" s="837"/>
      <c r="INK273" s="837"/>
      <c r="INL273" s="837"/>
      <c r="INM273" s="837"/>
      <c r="INN273" s="837"/>
      <c r="INO273" s="837"/>
      <c r="INP273" s="837"/>
      <c r="INQ273" s="854"/>
      <c r="INR273" s="854"/>
      <c r="INS273" s="854"/>
      <c r="INT273" s="854"/>
      <c r="INU273" s="854"/>
      <c r="INV273" s="837"/>
      <c r="INW273" s="837"/>
      <c r="INX273" s="854"/>
      <c r="INY273" s="854"/>
      <c r="INZ273" s="837"/>
      <c r="IOA273" s="837"/>
      <c r="IOB273" s="854"/>
      <c r="IOC273" s="854"/>
      <c r="IOD273" s="837"/>
      <c r="IOE273" s="837"/>
      <c r="IOF273" s="837"/>
      <c r="IOG273" s="837"/>
      <c r="IOH273" s="837"/>
      <c r="IOI273" s="837"/>
      <c r="IOJ273" s="837"/>
      <c r="IOK273" s="854"/>
      <c r="IOL273" s="854"/>
      <c r="IOM273" s="837"/>
      <c r="ION273" s="837"/>
      <c r="IOO273" s="854"/>
      <c r="IOP273" s="854"/>
      <c r="IOQ273" s="837"/>
      <c r="IOR273" s="837"/>
      <c r="IOS273" s="837"/>
      <c r="IOT273" s="837"/>
      <c r="IOU273" s="837"/>
      <c r="IOV273" s="853"/>
      <c r="IOW273" s="855"/>
      <c r="IOX273" s="837"/>
      <c r="IOY273" s="837"/>
      <c r="IOZ273" s="837"/>
      <c r="IPA273" s="837"/>
      <c r="IPB273" s="837"/>
      <c r="IPC273" s="837"/>
      <c r="IPD273" s="837"/>
      <c r="IPE273" s="856"/>
      <c r="IPF273" s="856"/>
      <c r="IPG273" s="856"/>
      <c r="IPH273" s="856"/>
      <c r="IPI273" s="856"/>
      <c r="IPJ273" s="856"/>
      <c r="IPK273" s="856"/>
      <c r="IPL273" s="856"/>
      <c r="IPM273" s="856"/>
      <c r="IPN273" s="856"/>
      <c r="IPO273" s="856"/>
      <c r="IPP273" s="856"/>
      <c r="IPQ273" s="856"/>
      <c r="IPR273" s="856"/>
      <c r="IPS273" s="856"/>
      <c r="IPT273" s="856"/>
      <c r="IPU273" s="856"/>
      <c r="IPV273" s="856"/>
      <c r="IPW273" s="856"/>
      <c r="IPX273" s="856"/>
      <c r="IPY273" s="856"/>
      <c r="IPZ273" s="856"/>
      <c r="IQA273" s="856"/>
      <c r="IQB273" s="856"/>
      <c r="IQC273" s="856"/>
      <c r="IQD273" s="856"/>
      <c r="IQE273" s="856"/>
      <c r="IQF273" s="856"/>
      <c r="IQG273" s="856"/>
      <c r="IQH273" s="856"/>
      <c r="IQI273" s="856"/>
      <c r="IQJ273" s="856"/>
      <c r="IQK273" s="856"/>
      <c r="IQL273" s="856"/>
      <c r="IQM273" s="856"/>
      <c r="IQN273" s="856"/>
      <c r="IQO273" s="856"/>
      <c r="IQP273" s="856"/>
      <c r="IQQ273" s="856"/>
      <c r="IQR273" s="856"/>
      <c r="IQS273" s="856"/>
      <c r="IQT273" s="856"/>
      <c r="IQU273" s="856"/>
      <c r="IQV273" s="856"/>
      <c r="IQW273" s="837"/>
      <c r="IQX273" s="837"/>
      <c r="IQY273" s="837"/>
      <c r="IQZ273" s="837"/>
      <c r="IRA273" s="837"/>
      <c r="IRB273" s="837"/>
      <c r="IRC273" s="837"/>
      <c r="IRD273" s="837"/>
      <c r="IRE273" s="837"/>
      <c r="IRF273" s="837"/>
      <c r="IRG273" s="837"/>
      <c r="IRH273" s="837"/>
      <c r="IRI273" s="837"/>
      <c r="IRJ273" s="837"/>
      <c r="IRK273" s="837"/>
      <c r="IRL273" s="837"/>
      <c r="IRM273" s="837"/>
      <c r="IRN273" s="837"/>
      <c r="IRO273" s="837"/>
      <c r="IRP273" s="837"/>
      <c r="IRQ273" s="837"/>
      <c r="IRR273" s="837"/>
      <c r="IRS273" s="837"/>
      <c r="IRT273" s="837"/>
      <c r="IRU273" s="854"/>
      <c r="IRV273" s="854"/>
      <c r="IRW273" s="854"/>
      <c r="IRX273" s="854"/>
      <c r="IRY273" s="854"/>
      <c r="IRZ273" s="837"/>
      <c r="ISA273" s="837"/>
      <c r="ISB273" s="854"/>
      <c r="ISC273" s="854"/>
      <c r="ISD273" s="837"/>
      <c r="ISE273" s="837"/>
      <c r="ISF273" s="854"/>
      <c r="ISG273" s="854"/>
      <c r="ISH273" s="837"/>
      <c r="ISI273" s="837"/>
      <c r="ISJ273" s="837"/>
      <c r="ISK273" s="837"/>
      <c r="ISL273" s="837"/>
      <c r="ISM273" s="837"/>
      <c r="ISN273" s="837"/>
      <c r="ISO273" s="854"/>
      <c r="ISP273" s="854"/>
      <c r="ISQ273" s="837"/>
      <c r="ISR273" s="837"/>
      <c r="ISS273" s="854"/>
      <c r="IST273" s="854"/>
      <c r="ISU273" s="837"/>
      <c r="ISV273" s="837"/>
      <c r="ISW273" s="837"/>
      <c r="ISX273" s="837"/>
      <c r="ISY273" s="837"/>
      <c r="ISZ273" s="853"/>
      <c r="ITA273" s="855"/>
      <c r="ITB273" s="837"/>
      <c r="ITC273" s="837"/>
      <c r="ITD273" s="837"/>
      <c r="ITE273" s="837"/>
      <c r="ITF273" s="837"/>
      <c r="ITG273" s="837"/>
      <c r="ITH273" s="837"/>
      <c r="ITI273" s="856"/>
      <c r="ITJ273" s="856"/>
      <c r="ITK273" s="856"/>
      <c r="ITL273" s="856"/>
      <c r="ITM273" s="856"/>
      <c r="ITN273" s="856"/>
      <c r="ITO273" s="856"/>
      <c r="ITP273" s="856"/>
      <c r="ITQ273" s="856"/>
      <c r="ITR273" s="856"/>
      <c r="ITS273" s="856"/>
      <c r="ITT273" s="856"/>
      <c r="ITU273" s="856"/>
      <c r="ITV273" s="856"/>
      <c r="ITW273" s="856"/>
      <c r="ITX273" s="856"/>
      <c r="ITY273" s="856"/>
      <c r="ITZ273" s="856"/>
      <c r="IUA273" s="856"/>
      <c r="IUB273" s="856"/>
      <c r="IUC273" s="856"/>
      <c r="IUD273" s="856"/>
      <c r="IUE273" s="856"/>
      <c r="IUF273" s="856"/>
      <c r="IUG273" s="856"/>
      <c r="IUH273" s="856"/>
      <c r="IUI273" s="856"/>
      <c r="IUJ273" s="856"/>
      <c r="IUK273" s="856"/>
      <c r="IUL273" s="856"/>
      <c r="IUM273" s="856"/>
      <c r="IUN273" s="856"/>
      <c r="IUO273" s="856"/>
      <c r="IUP273" s="856"/>
      <c r="IUQ273" s="856"/>
      <c r="IUR273" s="856"/>
      <c r="IUS273" s="856"/>
      <c r="IUT273" s="856"/>
      <c r="IUU273" s="856"/>
      <c r="IUV273" s="856"/>
      <c r="IUW273" s="856"/>
      <c r="IUX273" s="856"/>
      <c r="IUY273" s="856"/>
      <c r="IUZ273" s="856"/>
      <c r="IVA273" s="837"/>
      <c r="IVB273" s="837"/>
      <c r="IVC273" s="837"/>
      <c r="IVD273" s="837"/>
      <c r="IVE273" s="837"/>
      <c r="IVF273" s="837"/>
      <c r="IVG273" s="837"/>
      <c r="IVH273" s="837"/>
      <c r="IVI273" s="837"/>
      <c r="IVJ273" s="837"/>
      <c r="IVK273" s="837"/>
      <c r="IVL273" s="837"/>
      <c r="IVM273" s="837"/>
      <c r="IVN273" s="837"/>
      <c r="IVO273" s="837"/>
      <c r="IVP273" s="837"/>
      <c r="IVQ273" s="837"/>
      <c r="IVR273" s="837"/>
      <c r="IVS273" s="837"/>
      <c r="IVT273" s="837"/>
      <c r="IVU273" s="837"/>
      <c r="IVV273" s="837"/>
      <c r="IVW273" s="837"/>
      <c r="IVX273" s="837"/>
      <c r="IVY273" s="854"/>
      <c r="IVZ273" s="854"/>
      <c r="IWA273" s="854"/>
      <c r="IWB273" s="854"/>
      <c r="IWC273" s="854"/>
      <c r="IWD273" s="837"/>
      <c r="IWE273" s="837"/>
      <c r="IWF273" s="854"/>
      <c r="IWG273" s="854"/>
      <c r="IWH273" s="837"/>
      <c r="IWI273" s="837"/>
      <c r="IWJ273" s="854"/>
      <c r="IWK273" s="854"/>
      <c r="IWL273" s="837"/>
      <c r="IWM273" s="837"/>
      <c r="IWN273" s="837"/>
      <c r="IWO273" s="837"/>
      <c r="IWP273" s="837"/>
      <c r="IWQ273" s="837"/>
      <c r="IWR273" s="837"/>
      <c r="IWS273" s="854"/>
      <c r="IWT273" s="854"/>
      <c r="IWU273" s="837"/>
      <c r="IWV273" s="837"/>
      <c r="IWW273" s="854"/>
      <c r="IWX273" s="854"/>
      <c r="IWY273" s="837"/>
      <c r="IWZ273" s="837"/>
      <c r="IXA273" s="837"/>
      <c r="IXB273" s="837"/>
      <c r="IXC273" s="837"/>
      <c r="IXD273" s="853"/>
      <c r="IXE273" s="855"/>
      <c r="IXF273" s="837"/>
      <c r="IXG273" s="837"/>
      <c r="IXH273" s="837"/>
      <c r="IXI273" s="837"/>
      <c r="IXJ273" s="837"/>
      <c r="IXK273" s="837"/>
      <c r="IXL273" s="837"/>
      <c r="IXM273" s="856"/>
      <c r="IXN273" s="856"/>
      <c r="IXO273" s="856"/>
      <c r="IXP273" s="856"/>
      <c r="IXQ273" s="856"/>
      <c r="IXR273" s="856"/>
      <c r="IXS273" s="856"/>
      <c r="IXT273" s="856"/>
      <c r="IXU273" s="856"/>
      <c r="IXV273" s="856"/>
      <c r="IXW273" s="856"/>
      <c r="IXX273" s="856"/>
      <c r="IXY273" s="856"/>
      <c r="IXZ273" s="856"/>
      <c r="IYA273" s="856"/>
      <c r="IYB273" s="856"/>
      <c r="IYC273" s="856"/>
      <c r="IYD273" s="856"/>
      <c r="IYE273" s="856"/>
      <c r="IYF273" s="856"/>
      <c r="IYG273" s="856"/>
      <c r="IYH273" s="856"/>
      <c r="IYI273" s="856"/>
      <c r="IYJ273" s="856"/>
      <c r="IYK273" s="856"/>
      <c r="IYL273" s="856"/>
      <c r="IYM273" s="856"/>
      <c r="IYN273" s="856"/>
      <c r="IYO273" s="856"/>
      <c r="IYP273" s="856"/>
      <c r="IYQ273" s="856"/>
      <c r="IYR273" s="856"/>
      <c r="IYS273" s="856"/>
      <c r="IYT273" s="856"/>
      <c r="IYU273" s="856"/>
      <c r="IYV273" s="856"/>
      <c r="IYW273" s="856"/>
      <c r="IYX273" s="856"/>
      <c r="IYY273" s="856"/>
      <c r="IYZ273" s="856"/>
      <c r="IZA273" s="856"/>
      <c r="IZB273" s="856"/>
      <c r="IZC273" s="856"/>
      <c r="IZD273" s="856"/>
      <c r="IZE273" s="837"/>
      <c r="IZF273" s="837"/>
      <c r="IZG273" s="837"/>
      <c r="IZH273" s="837"/>
      <c r="IZI273" s="837"/>
      <c r="IZJ273" s="837"/>
      <c r="IZK273" s="837"/>
      <c r="IZL273" s="837"/>
      <c r="IZM273" s="837"/>
      <c r="IZN273" s="837"/>
      <c r="IZO273" s="837"/>
      <c r="IZP273" s="837"/>
      <c r="IZQ273" s="837"/>
      <c r="IZR273" s="837"/>
      <c r="IZS273" s="837"/>
      <c r="IZT273" s="837"/>
      <c r="IZU273" s="837"/>
      <c r="IZV273" s="837"/>
      <c r="IZW273" s="837"/>
      <c r="IZX273" s="837"/>
      <c r="IZY273" s="837"/>
      <c r="IZZ273" s="837"/>
      <c r="JAA273" s="837"/>
      <c r="JAB273" s="837"/>
      <c r="JAC273" s="854"/>
      <c r="JAD273" s="854"/>
      <c r="JAE273" s="854"/>
      <c r="JAF273" s="854"/>
      <c r="JAG273" s="854"/>
      <c r="JAH273" s="837"/>
      <c r="JAI273" s="837"/>
      <c r="JAJ273" s="854"/>
      <c r="JAK273" s="854"/>
      <c r="JAL273" s="837"/>
      <c r="JAM273" s="837"/>
      <c r="JAN273" s="854"/>
      <c r="JAO273" s="854"/>
      <c r="JAP273" s="837"/>
      <c r="JAQ273" s="837"/>
      <c r="JAR273" s="837"/>
      <c r="JAS273" s="837"/>
      <c r="JAT273" s="837"/>
      <c r="JAU273" s="837"/>
      <c r="JAV273" s="837"/>
      <c r="JAW273" s="854"/>
      <c r="JAX273" s="854"/>
      <c r="JAY273" s="837"/>
      <c r="JAZ273" s="837"/>
      <c r="JBA273" s="854"/>
      <c r="JBB273" s="854"/>
      <c r="JBC273" s="837"/>
      <c r="JBD273" s="837"/>
      <c r="JBE273" s="837"/>
      <c r="JBF273" s="837"/>
      <c r="JBG273" s="837"/>
      <c r="JBH273" s="853"/>
      <c r="JBI273" s="855"/>
      <c r="JBJ273" s="837"/>
      <c r="JBK273" s="837"/>
      <c r="JBL273" s="837"/>
      <c r="JBM273" s="837"/>
      <c r="JBN273" s="837"/>
      <c r="JBO273" s="837"/>
      <c r="JBP273" s="837"/>
      <c r="JBQ273" s="856"/>
      <c r="JBR273" s="856"/>
      <c r="JBS273" s="856"/>
      <c r="JBT273" s="856"/>
      <c r="JBU273" s="856"/>
      <c r="JBV273" s="856"/>
      <c r="JBW273" s="856"/>
      <c r="JBX273" s="856"/>
      <c r="JBY273" s="856"/>
      <c r="JBZ273" s="856"/>
      <c r="JCA273" s="856"/>
      <c r="JCB273" s="856"/>
      <c r="JCC273" s="856"/>
      <c r="JCD273" s="856"/>
      <c r="JCE273" s="856"/>
      <c r="JCF273" s="856"/>
      <c r="JCG273" s="856"/>
      <c r="JCH273" s="856"/>
      <c r="JCI273" s="856"/>
      <c r="JCJ273" s="856"/>
      <c r="JCK273" s="856"/>
      <c r="JCL273" s="856"/>
      <c r="JCM273" s="856"/>
      <c r="JCN273" s="856"/>
      <c r="JCO273" s="856"/>
      <c r="JCP273" s="856"/>
      <c r="JCQ273" s="856"/>
      <c r="JCR273" s="856"/>
      <c r="JCS273" s="856"/>
      <c r="JCT273" s="856"/>
      <c r="JCU273" s="856"/>
      <c r="JCV273" s="856"/>
      <c r="JCW273" s="856"/>
      <c r="JCX273" s="856"/>
      <c r="JCY273" s="856"/>
      <c r="JCZ273" s="856"/>
      <c r="JDA273" s="856"/>
      <c r="JDB273" s="856"/>
      <c r="JDC273" s="856"/>
      <c r="JDD273" s="856"/>
      <c r="JDE273" s="856"/>
      <c r="JDF273" s="856"/>
      <c r="JDG273" s="856"/>
      <c r="JDH273" s="856"/>
      <c r="JDI273" s="837"/>
      <c r="JDJ273" s="837"/>
      <c r="JDK273" s="837"/>
      <c r="JDL273" s="837"/>
      <c r="JDM273" s="837"/>
      <c r="JDN273" s="837"/>
      <c r="JDO273" s="837"/>
      <c r="JDP273" s="837"/>
      <c r="JDQ273" s="837"/>
      <c r="JDR273" s="837"/>
      <c r="JDS273" s="837"/>
      <c r="JDT273" s="837"/>
      <c r="JDU273" s="837"/>
      <c r="JDV273" s="837"/>
      <c r="JDW273" s="837"/>
      <c r="JDX273" s="837"/>
      <c r="JDY273" s="837"/>
      <c r="JDZ273" s="837"/>
      <c r="JEA273" s="837"/>
      <c r="JEB273" s="837"/>
      <c r="JEC273" s="837"/>
      <c r="JED273" s="837"/>
      <c r="JEE273" s="837"/>
      <c r="JEF273" s="837"/>
      <c r="JEG273" s="854"/>
      <c r="JEH273" s="854"/>
      <c r="JEI273" s="854"/>
      <c r="JEJ273" s="854"/>
      <c r="JEK273" s="854"/>
      <c r="JEL273" s="837"/>
      <c r="JEM273" s="837"/>
      <c r="JEN273" s="854"/>
      <c r="JEO273" s="854"/>
      <c r="JEP273" s="837"/>
      <c r="JEQ273" s="837"/>
      <c r="JER273" s="854"/>
      <c r="JES273" s="854"/>
      <c r="JET273" s="837"/>
      <c r="JEU273" s="837"/>
      <c r="JEV273" s="837"/>
      <c r="JEW273" s="837"/>
      <c r="JEX273" s="837"/>
      <c r="JEY273" s="837"/>
      <c r="JEZ273" s="837"/>
      <c r="JFA273" s="854"/>
      <c r="JFB273" s="854"/>
      <c r="JFC273" s="837"/>
      <c r="JFD273" s="837"/>
      <c r="JFE273" s="854"/>
      <c r="JFF273" s="854"/>
      <c r="JFG273" s="837"/>
      <c r="JFH273" s="837"/>
      <c r="JFI273" s="837"/>
      <c r="JFJ273" s="837"/>
      <c r="JFK273" s="837"/>
      <c r="JFL273" s="853"/>
      <c r="JFM273" s="855"/>
      <c r="JFN273" s="837"/>
      <c r="JFO273" s="837"/>
      <c r="JFP273" s="837"/>
      <c r="JFQ273" s="837"/>
      <c r="JFR273" s="837"/>
      <c r="JFS273" s="837"/>
      <c r="JFT273" s="837"/>
      <c r="JFU273" s="856"/>
      <c r="JFV273" s="856"/>
      <c r="JFW273" s="856"/>
      <c r="JFX273" s="856"/>
      <c r="JFY273" s="856"/>
      <c r="JFZ273" s="856"/>
      <c r="JGA273" s="856"/>
      <c r="JGB273" s="856"/>
      <c r="JGC273" s="856"/>
      <c r="JGD273" s="856"/>
      <c r="JGE273" s="856"/>
      <c r="JGF273" s="856"/>
      <c r="JGG273" s="856"/>
      <c r="JGH273" s="856"/>
      <c r="JGI273" s="856"/>
      <c r="JGJ273" s="856"/>
      <c r="JGK273" s="856"/>
      <c r="JGL273" s="856"/>
      <c r="JGM273" s="856"/>
      <c r="JGN273" s="856"/>
      <c r="JGO273" s="856"/>
      <c r="JGP273" s="856"/>
      <c r="JGQ273" s="856"/>
      <c r="JGR273" s="856"/>
      <c r="JGS273" s="856"/>
      <c r="JGT273" s="856"/>
      <c r="JGU273" s="856"/>
      <c r="JGV273" s="856"/>
      <c r="JGW273" s="856"/>
      <c r="JGX273" s="856"/>
      <c r="JGY273" s="856"/>
      <c r="JGZ273" s="856"/>
      <c r="JHA273" s="856"/>
      <c r="JHB273" s="856"/>
      <c r="JHC273" s="856"/>
      <c r="JHD273" s="856"/>
      <c r="JHE273" s="856"/>
      <c r="JHF273" s="856"/>
      <c r="JHG273" s="856"/>
      <c r="JHH273" s="856"/>
      <c r="JHI273" s="856"/>
      <c r="JHJ273" s="856"/>
      <c r="JHK273" s="856"/>
      <c r="JHL273" s="856"/>
      <c r="JHM273" s="837"/>
      <c r="JHN273" s="837"/>
      <c r="JHO273" s="837"/>
      <c r="JHP273" s="837"/>
      <c r="JHQ273" s="837"/>
      <c r="JHR273" s="837"/>
      <c r="JHS273" s="837"/>
      <c r="JHT273" s="837"/>
      <c r="JHU273" s="837"/>
      <c r="JHV273" s="837"/>
      <c r="JHW273" s="837"/>
      <c r="JHX273" s="837"/>
      <c r="JHY273" s="837"/>
      <c r="JHZ273" s="837"/>
      <c r="JIA273" s="837"/>
      <c r="JIB273" s="837"/>
      <c r="JIC273" s="837"/>
      <c r="JID273" s="837"/>
      <c r="JIE273" s="837"/>
      <c r="JIF273" s="837"/>
      <c r="JIG273" s="837"/>
      <c r="JIH273" s="837"/>
      <c r="JII273" s="837"/>
      <c r="JIJ273" s="837"/>
      <c r="JIK273" s="854"/>
      <c r="JIL273" s="854"/>
      <c r="JIM273" s="854"/>
      <c r="JIN273" s="854"/>
      <c r="JIO273" s="854"/>
      <c r="JIP273" s="837"/>
      <c r="JIQ273" s="837"/>
      <c r="JIR273" s="854"/>
      <c r="JIS273" s="854"/>
      <c r="JIT273" s="837"/>
      <c r="JIU273" s="837"/>
      <c r="JIV273" s="854"/>
      <c r="JIW273" s="854"/>
      <c r="JIX273" s="837"/>
      <c r="JIY273" s="837"/>
      <c r="JIZ273" s="837"/>
      <c r="JJA273" s="837"/>
      <c r="JJB273" s="837"/>
      <c r="JJC273" s="837"/>
      <c r="JJD273" s="837"/>
      <c r="JJE273" s="854"/>
      <c r="JJF273" s="854"/>
      <c r="JJG273" s="837"/>
      <c r="JJH273" s="837"/>
      <c r="JJI273" s="854"/>
      <c r="JJJ273" s="854"/>
      <c r="JJK273" s="837"/>
      <c r="JJL273" s="837"/>
      <c r="JJM273" s="837"/>
      <c r="JJN273" s="837"/>
      <c r="JJO273" s="837"/>
      <c r="JJP273" s="853"/>
      <c r="JJQ273" s="855"/>
      <c r="JJR273" s="837"/>
      <c r="JJS273" s="837"/>
      <c r="JJT273" s="837"/>
      <c r="JJU273" s="837"/>
      <c r="JJV273" s="837"/>
      <c r="JJW273" s="837"/>
      <c r="JJX273" s="837"/>
      <c r="JJY273" s="856"/>
      <c r="JJZ273" s="856"/>
      <c r="JKA273" s="856"/>
      <c r="JKB273" s="856"/>
      <c r="JKC273" s="856"/>
      <c r="JKD273" s="856"/>
      <c r="JKE273" s="856"/>
      <c r="JKF273" s="856"/>
      <c r="JKG273" s="856"/>
      <c r="JKH273" s="856"/>
      <c r="JKI273" s="856"/>
      <c r="JKJ273" s="856"/>
      <c r="JKK273" s="856"/>
      <c r="JKL273" s="856"/>
      <c r="JKM273" s="856"/>
      <c r="JKN273" s="856"/>
      <c r="JKO273" s="856"/>
      <c r="JKP273" s="856"/>
      <c r="JKQ273" s="856"/>
      <c r="JKR273" s="856"/>
      <c r="JKS273" s="856"/>
      <c r="JKT273" s="856"/>
      <c r="JKU273" s="856"/>
      <c r="JKV273" s="856"/>
      <c r="JKW273" s="856"/>
      <c r="JKX273" s="856"/>
      <c r="JKY273" s="856"/>
      <c r="JKZ273" s="856"/>
      <c r="JLA273" s="856"/>
      <c r="JLB273" s="856"/>
      <c r="JLC273" s="856"/>
      <c r="JLD273" s="856"/>
      <c r="JLE273" s="856"/>
      <c r="JLF273" s="856"/>
      <c r="JLG273" s="856"/>
      <c r="JLH273" s="856"/>
      <c r="JLI273" s="856"/>
      <c r="JLJ273" s="856"/>
      <c r="JLK273" s="856"/>
      <c r="JLL273" s="856"/>
      <c r="JLM273" s="856"/>
      <c r="JLN273" s="856"/>
      <c r="JLO273" s="856"/>
      <c r="JLP273" s="856"/>
      <c r="JLQ273" s="837"/>
      <c r="JLR273" s="837"/>
      <c r="JLS273" s="837"/>
      <c r="JLT273" s="837"/>
      <c r="JLU273" s="837"/>
      <c r="JLV273" s="837"/>
      <c r="JLW273" s="837"/>
      <c r="JLX273" s="837"/>
      <c r="JLY273" s="837"/>
      <c r="JLZ273" s="837"/>
      <c r="JMA273" s="837"/>
      <c r="JMB273" s="837"/>
      <c r="JMC273" s="837"/>
      <c r="JMD273" s="837"/>
      <c r="JME273" s="837"/>
      <c r="JMF273" s="837"/>
      <c r="JMG273" s="837"/>
      <c r="JMH273" s="837"/>
      <c r="JMI273" s="837"/>
      <c r="JMJ273" s="837"/>
      <c r="JMK273" s="837"/>
      <c r="JML273" s="837"/>
      <c r="JMM273" s="837"/>
      <c r="JMN273" s="837"/>
      <c r="JMO273" s="854"/>
      <c r="JMP273" s="854"/>
      <c r="JMQ273" s="854"/>
      <c r="JMR273" s="854"/>
      <c r="JMS273" s="854"/>
      <c r="JMT273" s="837"/>
      <c r="JMU273" s="837"/>
      <c r="JMV273" s="854"/>
      <c r="JMW273" s="854"/>
      <c r="JMX273" s="837"/>
      <c r="JMY273" s="837"/>
      <c r="JMZ273" s="854"/>
      <c r="JNA273" s="854"/>
      <c r="JNB273" s="837"/>
      <c r="JNC273" s="837"/>
      <c r="JND273" s="837"/>
      <c r="JNE273" s="837"/>
      <c r="JNF273" s="837"/>
      <c r="JNG273" s="837"/>
      <c r="JNH273" s="837"/>
      <c r="JNI273" s="854"/>
      <c r="JNJ273" s="854"/>
      <c r="JNK273" s="837"/>
      <c r="JNL273" s="837"/>
      <c r="JNM273" s="854"/>
      <c r="JNN273" s="854"/>
      <c r="JNO273" s="837"/>
      <c r="JNP273" s="837"/>
      <c r="JNQ273" s="837"/>
      <c r="JNR273" s="837"/>
      <c r="JNS273" s="837"/>
      <c r="JNT273" s="853"/>
      <c r="JNU273" s="855"/>
      <c r="JNV273" s="837"/>
      <c r="JNW273" s="837"/>
      <c r="JNX273" s="837"/>
      <c r="JNY273" s="837"/>
      <c r="JNZ273" s="837"/>
      <c r="JOA273" s="837"/>
      <c r="JOB273" s="837"/>
      <c r="JOC273" s="856"/>
      <c r="JOD273" s="856"/>
      <c r="JOE273" s="856"/>
      <c r="JOF273" s="856"/>
      <c r="JOG273" s="856"/>
      <c r="JOH273" s="856"/>
      <c r="JOI273" s="856"/>
      <c r="JOJ273" s="856"/>
      <c r="JOK273" s="856"/>
      <c r="JOL273" s="856"/>
      <c r="JOM273" s="856"/>
      <c r="JON273" s="856"/>
      <c r="JOO273" s="856"/>
      <c r="JOP273" s="856"/>
      <c r="JOQ273" s="856"/>
      <c r="JOR273" s="856"/>
      <c r="JOS273" s="856"/>
      <c r="JOT273" s="856"/>
      <c r="JOU273" s="856"/>
      <c r="JOV273" s="856"/>
      <c r="JOW273" s="856"/>
      <c r="JOX273" s="856"/>
      <c r="JOY273" s="856"/>
      <c r="JOZ273" s="856"/>
      <c r="JPA273" s="856"/>
      <c r="JPB273" s="856"/>
      <c r="JPC273" s="856"/>
      <c r="JPD273" s="856"/>
      <c r="JPE273" s="856"/>
      <c r="JPF273" s="856"/>
      <c r="JPG273" s="856"/>
      <c r="JPH273" s="856"/>
      <c r="JPI273" s="856"/>
      <c r="JPJ273" s="856"/>
      <c r="JPK273" s="856"/>
      <c r="JPL273" s="856"/>
      <c r="JPM273" s="856"/>
      <c r="JPN273" s="856"/>
      <c r="JPO273" s="856"/>
      <c r="JPP273" s="856"/>
      <c r="JPQ273" s="856"/>
      <c r="JPR273" s="856"/>
      <c r="JPS273" s="856"/>
      <c r="JPT273" s="856"/>
      <c r="JPU273" s="837"/>
      <c r="JPV273" s="837"/>
      <c r="JPW273" s="837"/>
      <c r="JPX273" s="837"/>
      <c r="JPY273" s="837"/>
      <c r="JPZ273" s="837"/>
      <c r="JQA273" s="837"/>
      <c r="JQB273" s="837"/>
      <c r="JQC273" s="837"/>
      <c r="JQD273" s="837"/>
      <c r="JQE273" s="837"/>
      <c r="JQF273" s="837"/>
      <c r="JQG273" s="837"/>
      <c r="JQH273" s="837"/>
      <c r="JQI273" s="837"/>
      <c r="JQJ273" s="837"/>
      <c r="JQK273" s="837"/>
      <c r="JQL273" s="837"/>
      <c r="JQM273" s="837"/>
      <c r="JQN273" s="837"/>
      <c r="JQO273" s="837"/>
      <c r="JQP273" s="837"/>
      <c r="JQQ273" s="837"/>
      <c r="JQR273" s="837"/>
      <c r="JQS273" s="854"/>
      <c r="JQT273" s="854"/>
      <c r="JQU273" s="854"/>
      <c r="JQV273" s="854"/>
      <c r="JQW273" s="854"/>
      <c r="JQX273" s="837"/>
      <c r="JQY273" s="837"/>
      <c r="JQZ273" s="854"/>
      <c r="JRA273" s="854"/>
      <c r="JRB273" s="837"/>
      <c r="JRC273" s="837"/>
      <c r="JRD273" s="854"/>
      <c r="JRE273" s="854"/>
      <c r="JRF273" s="837"/>
      <c r="JRG273" s="837"/>
      <c r="JRH273" s="837"/>
      <c r="JRI273" s="837"/>
      <c r="JRJ273" s="837"/>
      <c r="JRK273" s="837"/>
      <c r="JRL273" s="837"/>
      <c r="JRM273" s="854"/>
      <c r="JRN273" s="854"/>
      <c r="JRO273" s="837"/>
      <c r="JRP273" s="837"/>
      <c r="JRQ273" s="854"/>
      <c r="JRR273" s="854"/>
      <c r="JRS273" s="837"/>
      <c r="JRT273" s="837"/>
      <c r="JRU273" s="837"/>
      <c r="JRV273" s="837"/>
      <c r="JRW273" s="837"/>
      <c r="JRX273" s="853"/>
      <c r="JRY273" s="855"/>
      <c r="JRZ273" s="837"/>
      <c r="JSA273" s="837"/>
      <c r="JSB273" s="837"/>
      <c r="JSC273" s="837"/>
      <c r="JSD273" s="837"/>
      <c r="JSE273" s="837"/>
      <c r="JSF273" s="837"/>
      <c r="JSG273" s="856"/>
      <c r="JSH273" s="856"/>
      <c r="JSI273" s="856"/>
      <c r="JSJ273" s="856"/>
      <c r="JSK273" s="856"/>
      <c r="JSL273" s="856"/>
      <c r="JSM273" s="856"/>
      <c r="JSN273" s="856"/>
      <c r="JSO273" s="856"/>
      <c r="JSP273" s="856"/>
      <c r="JSQ273" s="856"/>
      <c r="JSR273" s="856"/>
      <c r="JSS273" s="856"/>
      <c r="JST273" s="856"/>
      <c r="JSU273" s="856"/>
      <c r="JSV273" s="856"/>
      <c r="JSW273" s="856"/>
      <c r="JSX273" s="856"/>
      <c r="JSY273" s="856"/>
      <c r="JSZ273" s="856"/>
      <c r="JTA273" s="856"/>
      <c r="JTB273" s="856"/>
      <c r="JTC273" s="856"/>
      <c r="JTD273" s="856"/>
      <c r="JTE273" s="856"/>
      <c r="JTF273" s="856"/>
      <c r="JTG273" s="856"/>
      <c r="JTH273" s="856"/>
      <c r="JTI273" s="856"/>
      <c r="JTJ273" s="856"/>
      <c r="JTK273" s="856"/>
      <c r="JTL273" s="856"/>
      <c r="JTM273" s="856"/>
      <c r="JTN273" s="856"/>
      <c r="JTO273" s="856"/>
      <c r="JTP273" s="856"/>
      <c r="JTQ273" s="856"/>
      <c r="JTR273" s="856"/>
      <c r="JTS273" s="856"/>
      <c r="JTT273" s="856"/>
      <c r="JTU273" s="856"/>
      <c r="JTV273" s="856"/>
      <c r="JTW273" s="856"/>
      <c r="JTX273" s="856"/>
      <c r="JTY273" s="837"/>
      <c r="JTZ273" s="837"/>
      <c r="JUA273" s="837"/>
      <c r="JUB273" s="837"/>
      <c r="JUC273" s="837"/>
      <c r="JUD273" s="837"/>
      <c r="JUE273" s="837"/>
      <c r="JUF273" s="837"/>
      <c r="JUG273" s="837"/>
      <c r="JUH273" s="837"/>
      <c r="JUI273" s="837"/>
      <c r="JUJ273" s="837"/>
      <c r="JUK273" s="837"/>
      <c r="JUL273" s="837"/>
      <c r="JUM273" s="837"/>
      <c r="JUN273" s="837"/>
      <c r="JUO273" s="837"/>
      <c r="JUP273" s="837"/>
      <c r="JUQ273" s="837"/>
      <c r="JUR273" s="837"/>
      <c r="JUS273" s="837"/>
      <c r="JUT273" s="837"/>
      <c r="JUU273" s="837"/>
      <c r="JUV273" s="837"/>
      <c r="JUW273" s="854"/>
      <c r="JUX273" s="854"/>
      <c r="JUY273" s="854"/>
      <c r="JUZ273" s="854"/>
      <c r="JVA273" s="854"/>
      <c r="JVB273" s="837"/>
      <c r="JVC273" s="837"/>
      <c r="JVD273" s="854"/>
      <c r="JVE273" s="854"/>
      <c r="JVF273" s="837"/>
      <c r="JVG273" s="837"/>
      <c r="JVH273" s="854"/>
      <c r="JVI273" s="854"/>
      <c r="JVJ273" s="837"/>
      <c r="JVK273" s="837"/>
      <c r="JVL273" s="837"/>
      <c r="JVM273" s="837"/>
      <c r="JVN273" s="837"/>
      <c r="JVO273" s="837"/>
      <c r="JVP273" s="837"/>
      <c r="JVQ273" s="854"/>
      <c r="JVR273" s="854"/>
      <c r="JVS273" s="837"/>
      <c r="JVT273" s="837"/>
      <c r="JVU273" s="854"/>
      <c r="JVV273" s="854"/>
      <c r="JVW273" s="837"/>
      <c r="JVX273" s="837"/>
      <c r="JVY273" s="837"/>
      <c r="JVZ273" s="837"/>
      <c r="JWA273" s="837"/>
      <c r="JWB273" s="853"/>
      <c r="JWC273" s="855"/>
      <c r="JWD273" s="837"/>
      <c r="JWE273" s="837"/>
      <c r="JWF273" s="837"/>
      <c r="JWG273" s="837"/>
      <c r="JWH273" s="837"/>
      <c r="JWI273" s="837"/>
      <c r="JWJ273" s="837"/>
      <c r="JWK273" s="856"/>
      <c r="JWL273" s="856"/>
      <c r="JWM273" s="856"/>
      <c r="JWN273" s="856"/>
      <c r="JWO273" s="856"/>
      <c r="JWP273" s="856"/>
      <c r="JWQ273" s="856"/>
      <c r="JWR273" s="856"/>
      <c r="JWS273" s="856"/>
      <c r="JWT273" s="856"/>
      <c r="JWU273" s="856"/>
      <c r="JWV273" s="856"/>
      <c r="JWW273" s="856"/>
      <c r="JWX273" s="856"/>
      <c r="JWY273" s="856"/>
      <c r="JWZ273" s="856"/>
      <c r="JXA273" s="856"/>
      <c r="JXB273" s="856"/>
      <c r="JXC273" s="856"/>
      <c r="JXD273" s="856"/>
      <c r="JXE273" s="856"/>
      <c r="JXF273" s="856"/>
      <c r="JXG273" s="856"/>
      <c r="JXH273" s="856"/>
      <c r="JXI273" s="856"/>
      <c r="JXJ273" s="856"/>
      <c r="JXK273" s="856"/>
      <c r="JXL273" s="856"/>
      <c r="JXM273" s="856"/>
      <c r="JXN273" s="856"/>
      <c r="JXO273" s="856"/>
      <c r="JXP273" s="856"/>
      <c r="JXQ273" s="856"/>
      <c r="JXR273" s="856"/>
      <c r="JXS273" s="856"/>
      <c r="JXT273" s="856"/>
      <c r="JXU273" s="856"/>
      <c r="JXV273" s="856"/>
      <c r="JXW273" s="856"/>
      <c r="JXX273" s="856"/>
      <c r="JXY273" s="856"/>
      <c r="JXZ273" s="856"/>
      <c r="JYA273" s="856"/>
      <c r="JYB273" s="856"/>
      <c r="JYC273" s="837"/>
      <c r="JYD273" s="837"/>
      <c r="JYE273" s="837"/>
      <c r="JYF273" s="837"/>
      <c r="JYG273" s="837"/>
      <c r="JYH273" s="837"/>
      <c r="JYI273" s="837"/>
      <c r="JYJ273" s="837"/>
      <c r="JYK273" s="837"/>
      <c r="JYL273" s="837"/>
      <c r="JYM273" s="837"/>
      <c r="JYN273" s="837"/>
      <c r="JYO273" s="837"/>
      <c r="JYP273" s="837"/>
      <c r="JYQ273" s="837"/>
      <c r="JYR273" s="837"/>
      <c r="JYS273" s="837"/>
      <c r="JYT273" s="837"/>
      <c r="JYU273" s="837"/>
      <c r="JYV273" s="837"/>
      <c r="JYW273" s="837"/>
      <c r="JYX273" s="837"/>
      <c r="JYY273" s="837"/>
      <c r="JYZ273" s="837"/>
      <c r="JZA273" s="854"/>
      <c r="JZB273" s="854"/>
      <c r="JZC273" s="854"/>
      <c r="JZD273" s="854"/>
      <c r="JZE273" s="854"/>
      <c r="JZF273" s="837"/>
      <c r="JZG273" s="837"/>
      <c r="JZH273" s="854"/>
      <c r="JZI273" s="854"/>
      <c r="JZJ273" s="837"/>
      <c r="JZK273" s="837"/>
      <c r="JZL273" s="854"/>
      <c r="JZM273" s="854"/>
      <c r="JZN273" s="837"/>
      <c r="JZO273" s="837"/>
      <c r="JZP273" s="837"/>
      <c r="JZQ273" s="837"/>
      <c r="JZR273" s="837"/>
      <c r="JZS273" s="837"/>
      <c r="JZT273" s="837"/>
      <c r="JZU273" s="854"/>
      <c r="JZV273" s="854"/>
      <c r="JZW273" s="837"/>
      <c r="JZX273" s="837"/>
      <c r="JZY273" s="854"/>
      <c r="JZZ273" s="854"/>
      <c r="KAA273" s="837"/>
      <c r="KAB273" s="837"/>
      <c r="KAC273" s="837"/>
      <c r="KAD273" s="837"/>
      <c r="KAE273" s="837"/>
      <c r="KAF273" s="853"/>
      <c r="KAG273" s="855"/>
      <c r="KAH273" s="837"/>
      <c r="KAI273" s="837"/>
      <c r="KAJ273" s="837"/>
      <c r="KAK273" s="837"/>
      <c r="KAL273" s="837"/>
      <c r="KAM273" s="837"/>
      <c r="KAN273" s="837"/>
      <c r="KAO273" s="856"/>
      <c r="KAP273" s="856"/>
      <c r="KAQ273" s="856"/>
      <c r="KAR273" s="856"/>
      <c r="KAS273" s="856"/>
      <c r="KAT273" s="856"/>
      <c r="KAU273" s="856"/>
      <c r="KAV273" s="856"/>
      <c r="KAW273" s="856"/>
      <c r="KAX273" s="856"/>
      <c r="KAY273" s="856"/>
      <c r="KAZ273" s="856"/>
      <c r="KBA273" s="856"/>
      <c r="KBB273" s="856"/>
      <c r="KBC273" s="856"/>
      <c r="KBD273" s="856"/>
      <c r="KBE273" s="856"/>
      <c r="KBF273" s="856"/>
      <c r="KBG273" s="856"/>
      <c r="KBH273" s="856"/>
      <c r="KBI273" s="856"/>
      <c r="KBJ273" s="856"/>
      <c r="KBK273" s="856"/>
      <c r="KBL273" s="856"/>
      <c r="KBM273" s="856"/>
      <c r="KBN273" s="856"/>
      <c r="KBO273" s="856"/>
      <c r="KBP273" s="856"/>
      <c r="KBQ273" s="856"/>
      <c r="KBR273" s="856"/>
      <c r="KBS273" s="856"/>
      <c r="KBT273" s="856"/>
      <c r="KBU273" s="856"/>
      <c r="KBV273" s="856"/>
      <c r="KBW273" s="856"/>
      <c r="KBX273" s="856"/>
      <c r="KBY273" s="856"/>
      <c r="KBZ273" s="856"/>
      <c r="KCA273" s="856"/>
      <c r="KCB273" s="856"/>
      <c r="KCC273" s="856"/>
      <c r="KCD273" s="856"/>
      <c r="KCE273" s="856"/>
      <c r="KCF273" s="856"/>
      <c r="KCG273" s="837"/>
      <c r="KCH273" s="837"/>
      <c r="KCI273" s="837"/>
      <c r="KCJ273" s="837"/>
      <c r="KCK273" s="837"/>
      <c r="KCL273" s="837"/>
      <c r="KCM273" s="837"/>
      <c r="KCN273" s="837"/>
      <c r="KCO273" s="837"/>
      <c r="KCP273" s="837"/>
      <c r="KCQ273" s="837"/>
      <c r="KCR273" s="837"/>
      <c r="KCS273" s="837"/>
      <c r="KCT273" s="837"/>
      <c r="KCU273" s="837"/>
      <c r="KCV273" s="837"/>
      <c r="KCW273" s="837"/>
      <c r="KCX273" s="837"/>
      <c r="KCY273" s="837"/>
      <c r="KCZ273" s="837"/>
      <c r="KDA273" s="837"/>
      <c r="KDB273" s="837"/>
      <c r="KDC273" s="837"/>
      <c r="KDD273" s="837"/>
      <c r="KDE273" s="854"/>
      <c r="KDF273" s="854"/>
      <c r="KDG273" s="854"/>
      <c r="KDH273" s="854"/>
      <c r="KDI273" s="854"/>
      <c r="KDJ273" s="837"/>
      <c r="KDK273" s="837"/>
      <c r="KDL273" s="854"/>
      <c r="KDM273" s="854"/>
      <c r="KDN273" s="837"/>
      <c r="KDO273" s="837"/>
      <c r="KDP273" s="854"/>
      <c r="KDQ273" s="854"/>
      <c r="KDR273" s="837"/>
      <c r="KDS273" s="837"/>
      <c r="KDT273" s="837"/>
      <c r="KDU273" s="837"/>
      <c r="KDV273" s="837"/>
      <c r="KDW273" s="837"/>
      <c r="KDX273" s="837"/>
      <c r="KDY273" s="854"/>
      <c r="KDZ273" s="854"/>
      <c r="KEA273" s="837"/>
      <c r="KEB273" s="837"/>
      <c r="KEC273" s="854"/>
      <c r="KED273" s="854"/>
      <c r="KEE273" s="837"/>
      <c r="KEF273" s="837"/>
      <c r="KEG273" s="837"/>
      <c r="KEH273" s="837"/>
      <c r="KEI273" s="837"/>
      <c r="KEJ273" s="853"/>
      <c r="KEK273" s="855"/>
      <c r="KEL273" s="837"/>
      <c r="KEM273" s="837"/>
      <c r="KEN273" s="837"/>
      <c r="KEO273" s="837"/>
      <c r="KEP273" s="837"/>
      <c r="KEQ273" s="837"/>
      <c r="KER273" s="837"/>
      <c r="KES273" s="856"/>
      <c r="KET273" s="856"/>
      <c r="KEU273" s="856"/>
      <c r="KEV273" s="856"/>
      <c r="KEW273" s="856"/>
      <c r="KEX273" s="856"/>
      <c r="KEY273" s="856"/>
      <c r="KEZ273" s="856"/>
      <c r="KFA273" s="856"/>
      <c r="KFB273" s="856"/>
      <c r="KFC273" s="856"/>
      <c r="KFD273" s="856"/>
      <c r="KFE273" s="856"/>
      <c r="KFF273" s="856"/>
      <c r="KFG273" s="856"/>
      <c r="KFH273" s="856"/>
      <c r="KFI273" s="856"/>
      <c r="KFJ273" s="856"/>
      <c r="KFK273" s="856"/>
      <c r="KFL273" s="856"/>
      <c r="KFM273" s="856"/>
      <c r="KFN273" s="856"/>
      <c r="KFO273" s="856"/>
      <c r="KFP273" s="856"/>
      <c r="KFQ273" s="856"/>
      <c r="KFR273" s="856"/>
      <c r="KFS273" s="856"/>
      <c r="KFT273" s="856"/>
      <c r="KFU273" s="856"/>
      <c r="KFV273" s="856"/>
      <c r="KFW273" s="856"/>
      <c r="KFX273" s="856"/>
      <c r="KFY273" s="856"/>
      <c r="KFZ273" s="856"/>
      <c r="KGA273" s="856"/>
      <c r="KGB273" s="856"/>
      <c r="KGC273" s="856"/>
      <c r="KGD273" s="856"/>
      <c r="KGE273" s="856"/>
      <c r="KGF273" s="856"/>
      <c r="KGG273" s="856"/>
      <c r="KGH273" s="856"/>
      <c r="KGI273" s="856"/>
      <c r="KGJ273" s="856"/>
      <c r="KGK273" s="837"/>
      <c r="KGL273" s="837"/>
      <c r="KGM273" s="837"/>
      <c r="KGN273" s="837"/>
      <c r="KGO273" s="837"/>
      <c r="KGP273" s="837"/>
      <c r="KGQ273" s="837"/>
      <c r="KGR273" s="837"/>
      <c r="KGS273" s="837"/>
      <c r="KGT273" s="837"/>
      <c r="KGU273" s="837"/>
      <c r="KGV273" s="837"/>
      <c r="KGW273" s="837"/>
      <c r="KGX273" s="837"/>
      <c r="KGY273" s="837"/>
      <c r="KGZ273" s="837"/>
      <c r="KHA273" s="837"/>
      <c r="KHB273" s="837"/>
      <c r="KHC273" s="837"/>
      <c r="KHD273" s="837"/>
      <c r="KHE273" s="837"/>
      <c r="KHF273" s="837"/>
      <c r="KHG273" s="837"/>
      <c r="KHH273" s="837"/>
      <c r="KHI273" s="854"/>
      <c r="KHJ273" s="854"/>
      <c r="KHK273" s="854"/>
      <c r="KHL273" s="854"/>
      <c r="KHM273" s="854"/>
      <c r="KHN273" s="837"/>
      <c r="KHO273" s="837"/>
      <c r="KHP273" s="854"/>
      <c r="KHQ273" s="854"/>
      <c r="KHR273" s="837"/>
      <c r="KHS273" s="837"/>
      <c r="KHT273" s="854"/>
      <c r="KHU273" s="854"/>
      <c r="KHV273" s="837"/>
      <c r="KHW273" s="837"/>
      <c r="KHX273" s="837"/>
      <c r="KHY273" s="837"/>
      <c r="KHZ273" s="837"/>
      <c r="KIA273" s="837"/>
      <c r="KIB273" s="837"/>
      <c r="KIC273" s="854"/>
      <c r="KID273" s="854"/>
      <c r="KIE273" s="837"/>
      <c r="KIF273" s="837"/>
      <c r="KIG273" s="854"/>
      <c r="KIH273" s="854"/>
      <c r="KII273" s="837"/>
      <c r="KIJ273" s="837"/>
      <c r="KIK273" s="837"/>
      <c r="KIL273" s="837"/>
      <c r="KIM273" s="837"/>
      <c r="KIN273" s="853"/>
      <c r="KIO273" s="855"/>
      <c r="KIP273" s="837"/>
      <c r="KIQ273" s="837"/>
      <c r="KIR273" s="837"/>
      <c r="KIS273" s="837"/>
      <c r="KIT273" s="837"/>
      <c r="KIU273" s="837"/>
      <c r="KIV273" s="837"/>
      <c r="KIW273" s="856"/>
      <c r="KIX273" s="856"/>
      <c r="KIY273" s="856"/>
      <c r="KIZ273" s="856"/>
      <c r="KJA273" s="856"/>
      <c r="KJB273" s="856"/>
      <c r="KJC273" s="856"/>
      <c r="KJD273" s="856"/>
      <c r="KJE273" s="856"/>
      <c r="KJF273" s="856"/>
      <c r="KJG273" s="856"/>
      <c r="KJH273" s="856"/>
      <c r="KJI273" s="856"/>
      <c r="KJJ273" s="856"/>
      <c r="KJK273" s="856"/>
      <c r="KJL273" s="856"/>
      <c r="KJM273" s="856"/>
      <c r="KJN273" s="856"/>
      <c r="KJO273" s="856"/>
      <c r="KJP273" s="856"/>
      <c r="KJQ273" s="856"/>
      <c r="KJR273" s="856"/>
      <c r="KJS273" s="856"/>
      <c r="KJT273" s="856"/>
      <c r="KJU273" s="856"/>
      <c r="KJV273" s="856"/>
      <c r="KJW273" s="856"/>
      <c r="KJX273" s="856"/>
      <c r="KJY273" s="856"/>
      <c r="KJZ273" s="856"/>
      <c r="KKA273" s="856"/>
      <c r="KKB273" s="856"/>
      <c r="KKC273" s="856"/>
      <c r="KKD273" s="856"/>
      <c r="KKE273" s="856"/>
      <c r="KKF273" s="856"/>
      <c r="KKG273" s="856"/>
      <c r="KKH273" s="856"/>
      <c r="KKI273" s="856"/>
      <c r="KKJ273" s="856"/>
      <c r="KKK273" s="856"/>
      <c r="KKL273" s="856"/>
      <c r="KKM273" s="856"/>
      <c r="KKN273" s="856"/>
      <c r="KKO273" s="837"/>
      <c r="KKP273" s="837"/>
      <c r="KKQ273" s="837"/>
      <c r="KKR273" s="837"/>
      <c r="KKS273" s="837"/>
      <c r="KKT273" s="837"/>
      <c r="KKU273" s="837"/>
      <c r="KKV273" s="837"/>
      <c r="KKW273" s="837"/>
      <c r="KKX273" s="837"/>
      <c r="KKY273" s="837"/>
      <c r="KKZ273" s="837"/>
      <c r="KLA273" s="837"/>
      <c r="KLB273" s="837"/>
      <c r="KLC273" s="837"/>
      <c r="KLD273" s="837"/>
      <c r="KLE273" s="837"/>
      <c r="KLF273" s="837"/>
      <c r="KLG273" s="837"/>
      <c r="KLH273" s="837"/>
      <c r="KLI273" s="837"/>
      <c r="KLJ273" s="837"/>
      <c r="KLK273" s="837"/>
      <c r="KLL273" s="837"/>
      <c r="KLM273" s="854"/>
      <c r="KLN273" s="854"/>
      <c r="KLO273" s="854"/>
      <c r="KLP273" s="854"/>
      <c r="KLQ273" s="854"/>
      <c r="KLR273" s="837"/>
      <c r="KLS273" s="837"/>
      <c r="KLT273" s="854"/>
      <c r="KLU273" s="854"/>
      <c r="KLV273" s="837"/>
      <c r="KLW273" s="837"/>
      <c r="KLX273" s="854"/>
      <c r="KLY273" s="854"/>
      <c r="KLZ273" s="837"/>
      <c r="KMA273" s="837"/>
      <c r="KMB273" s="837"/>
      <c r="KMC273" s="837"/>
      <c r="KMD273" s="837"/>
      <c r="KME273" s="837"/>
      <c r="KMF273" s="837"/>
      <c r="KMG273" s="854"/>
      <c r="KMH273" s="854"/>
      <c r="KMI273" s="837"/>
      <c r="KMJ273" s="837"/>
      <c r="KMK273" s="854"/>
      <c r="KML273" s="854"/>
      <c r="KMM273" s="837"/>
      <c r="KMN273" s="837"/>
      <c r="KMO273" s="837"/>
      <c r="KMP273" s="837"/>
      <c r="KMQ273" s="837"/>
      <c r="KMR273" s="853"/>
      <c r="KMS273" s="855"/>
      <c r="KMT273" s="837"/>
      <c r="KMU273" s="837"/>
      <c r="KMV273" s="837"/>
      <c r="KMW273" s="837"/>
      <c r="KMX273" s="837"/>
      <c r="KMY273" s="837"/>
      <c r="KMZ273" s="837"/>
      <c r="KNA273" s="856"/>
      <c r="KNB273" s="856"/>
      <c r="KNC273" s="856"/>
      <c r="KND273" s="856"/>
      <c r="KNE273" s="856"/>
      <c r="KNF273" s="856"/>
      <c r="KNG273" s="856"/>
      <c r="KNH273" s="856"/>
      <c r="KNI273" s="856"/>
      <c r="KNJ273" s="856"/>
      <c r="KNK273" s="856"/>
      <c r="KNL273" s="856"/>
      <c r="KNM273" s="856"/>
      <c r="KNN273" s="856"/>
      <c r="KNO273" s="856"/>
      <c r="KNP273" s="856"/>
      <c r="KNQ273" s="856"/>
      <c r="KNR273" s="856"/>
      <c r="KNS273" s="856"/>
      <c r="KNT273" s="856"/>
      <c r="KNU273" s="856"/>
      <c r="KNV273" s="856"/>
      <c r="KNW273" s="856"/>
      <c r="KNX273" s="856"/>
      <c r="KNY273" s="856"/>
      <c r="KNZ273" s="856"/>
      <c r="KOA273" s="856"/>
      <c r="KOB273" s="856"/>
      <c r="KOC273" s="856"/>
      <c r="KOD273" s="856"/>
      <c r="KOE273" s="856"/>
      <c r="KOF273" s="856"/>
      <c r="KOG273" s="856"/>
      <c r="KOH273" s="856"/>
      <c r="KOI273" s="856"/>
      <c r="KOJ273" s="856"/>
      <c r="KOK273" s="856"/>
      <c r="KOL273" s="856"/>
      <c r="KOM273" s="856"/>
      <c r="KON273" s="856"/>
      <c r="KOO273" s="856"/>
      <c r="KOP273" s="856"/>
      <c r="KOQ273" s="856"/>
      <c r="KOR273" s="856"/>
      <c r="KOS273" s="837"/>
      <c r="KOT273" s="837"/>
      <c r="KOU273" s="837"/>
      <c r="KOV273" s="837"/>
      <c r="KOW273" s="837"/>
      <c r="KOX273" s="837"/>
      <c r="KOY273" s="837"/>
      <c r="KOZ273" s="837"/>
      <c r="KPA273" s="837"/>
      <c r="KPB273" s="837"/>
      <c r="KPC273" s="837"/>
      <c r="KPD273" s="837"/>
      <c r="KPE273" s="837"/>
      <c r="KPF273" s="837"/>
      <c r="KPG273" s="837"/>
      <c r="KPH273" s="837"/>
      <c r="KPI273" s="837"/>
      <c r="KPJ273" s="837"/>
      <c r="KPK273" s="837"/>
      <c r="KPL273" s="837"/>
      <c r="KPM273" s="837"/>
      <c r="KPN273" s="837"/>
      <c r="KPO273" s="837"/>
      <c r="KPP273" s="837"/>
      <c r="KPQ273" s="854"/>
      <c r="KPR273" s="854"/>
      <c r="KPS273" s="854"/>
      <c r="KPT273" s="854"/>
      <c r="KPU273" s="854"/>
      <c r="KPV273" s="837"/>
      <c r="KPW273" s="837"/>
      <c r="KPX273" s="854"/>
      <c r="KPY273" s="854"/>
      <c r="KPZ273" s="837"/>
      <c r="KQA273" s="837"/>
      <c r="KQB273" s="854"/>
      <c r="KQC273" s="854"/>
      <c r="KQD273" s="837"/>
      <c r="KQE273" s="837"/>
      <c r="KQF273" s="837"/>
      <c r="KQG273" s="837"/>
      <c r="KQH273" s="837"/>
      <c r="KQI273" s="837"/>
      <c r="KQJ273" s="837"/>
      <c r="KQK273" s="854"/>
      <c r="KQL273" s="854"/>
      <c r="KQM273" s="837"/>
      <c r="KQN273" s="837"/>
      <c r="KQO273" s="854"/>
      <c r="KQP273" s="854"/>
      <c r="KQQ273" s="837"/>
      <c r="KQR273" s="837"/>
      <c r="KQS273" s="837"/>
      <c r="KQT273" s="837"/>
      <c r="KQU273" s="837"/>
      <c r="KQV273" s="853"/>
      <c r="KQW273" s="855"/>
      <c r="KQX273" s="837"/>
      <c r="KQY273" s="837"/>
      <c r="KQZ273" s="837"/>
      <c r="KRA273" s="837"/>
      <c r="KRB273" s="837"/>
      <c r="KRC273" s="837"/>
      <c r="KRD273" s="837"/>
      <c r="KRE273" s="856"/>
      <c r="KRF273" s="856"/>
      <c r="KRG273" s="856"/>
      <c r="KRH273" s="856"/>
      <c r="KRI273" s="856"/>
      <c r="KRJ273" s="856"/>
      <c r="KRK273" s="856"/>
      <c r="KRL273" s="856"/>
      <c r="KRM273" s="856"/>
      <c r="KRN273" s="856"/>
      <c r="KRO273" s="856"/>
      <c r="KRP273" s="856"/>
      <c r="KRQ273" s="856"/>
      <c r="KRR273" s="856"/>
      <c r="KRS273" s="856"/>
      <c r="KRT273" s="856"/>
      <c r="KRU273" s="856"/>
      <c r="KRV273" s="856"/>
      <c r="KRW273" s="856"/>
      <c r="KRX273" s="856"/>
      <c r="KRY273" s="856"/>
      <c r="KRZ273" s="856"/>
      <c r="KSA273" s="856"/>
      <c r="KSB273" s="856"/>
      <c r="KSC273" s="856"/>
      <c r="KSD273" s="856"/>
      <c r="KSE273" s="856"/>
      <c r="KSF273" s="856"/>
      <c r="KSG273" s="856"/>
      <c r="KSH273" s="856"/>
      <c r="KSI273" s="856"/>
      <c r="KSJ273" s="856"/>
      <c r="KSK273" s="856"/>
      <c r="KSL273" s="856"/>
      <c r="KSM273" s="856"/>
      <c r="KSN273" s="856"/>
      <c r="KSO273" s="856"/>
      <c r="KSP273" s="856"/>
      <c r="KSQ273" s="856"/>
      <c r="KSR273" s="856"/>
      <c r="KSS273" s="856"/>
      <c r="KST273" s="856"/>
      <c r="KSU273" s="856"/>
      <c r="KSV273" s="856"/>
      <c r="KSW273" s="837"/>
      <c r="KSX273" s="837"/>
      <c r="KSY273" s="837"/>
      <c r="KSZ273" s="837"/>
      <c r="KTA273" s="837"/>
      <c r="KTB273" s="837"/>
      <c r="KTC273" s="837"/>
      <c r="KTD273" s="837"/>
      <c r="KTE273" s="837"/>
      <c r="KTF273" s="837"/>
      <c r="KTG273" s="837"/>
      <c r="KTH273" s="837"/>
      <c r="KTI273" s="837"/>
      <c r="KTJ273" s="837"/>
      <c r="KTK273" s="837"/>
      <c r="KTL273" s="837"/>
      <c r="KTM273" s="837"/>
      <c r="KTN273" s="837"/>
      <c r="KTO273" s="837"/>
      <c r="KTP273" s="837"/>
      <c r="KTQ273" s="837"/>
      <c r="KTR273" s="837"/>
      <c r="KTS273" s="837"/>
      <c r="KTT273" s="837"/>
      <c r="KTU273" s="854"/>
      <c r="KTV273" s="854"/>
      <c r="KTW273" s="854"/>
      <c r="KTX273" s="854"/>
      <c r="KTY273" s="854"/>
      <c r="KTZ273" s="837"/>
      <c r="KUA273" s="837"/>
      <c r="KUB273" s="854"/>
      <c r="KUC273" s="854"/>
      <c r="KUD273" s="837"/>
      <c r="KUE273" s="837"/>
      <c r="KUF273" s="854"/>
      <c r="KUG273" s="854"/>
      <c r="KUH273" s="837"/>
      <c r="KUI273" s="837"/>
      <c r="KUJ273" s="837"/>
      <c r="KUK273" s="837"/>
      <c r="KUL273" s="837"/>
      <c r="KUM273" s="837"/>
      <c r="KUN273" s="837"/>
      <c r="KUO273" s="854"/>
      <c r="KUP273" s="854"/>
      <c r="KUQ273" s="837"/>
      <c r="KUR273" s="837"/>
      <c r="KUS273" s="854"/>
      <c r="KUT273" s="854"/>
      <c r="KUU273" s="837"/>
      <c r="KUV273" s="837"/>
      <c r="KUW273" s="837"/>
      <c r="KUX273" s="837"/>
      <c r="KUY273" s="837"/>
      <c r="KUZ273" s="853"/>
      <c r="KVA273" s="855"/>
      <c r="KVB273" s="837"/>
      <c r="KVC273" s="837"/>
      <c r="KVD273" s="837"/>
      <c r="KVE273" s="837"/>
      <c r="KVF273" s="837"/>
      <c r="KVG273" s="837"/>
      <c r="KVH273" s="837"/>
      <c r="KVI273" s="856"/>
      <c r="KVJ273" s="856"/>
      <c r="KVK273" s="856"/>
      <c r="KVL273" s="856"/>
      <c r="KVM273" s="856"/>
      <c r="KVN273" s="856"/>
      <c r="KVO273" s="856"/>
      <c r="KVP273" s="856"/>
      <c r="KVQ273" s="856"/>
      <c r="KVR273" s="856"/>
      <c r="KVS273" s="856"/>
      <c r="KVT273" s="856"/>
      <c r="KVU273" s="856"/>
      <c r="KVV273" s="856"/>
      <c r="KVW273" s="856"/>
      <c r="KVX273" s="856"/>
      <c r="KVY273" s="856"/>
      <c r="KVZ273" s="856"/>
      <c r="KWA273" s="856"/>
      <c r="KWB273" s="856"/>
      <c r="KWC273" s="856"/>
      <c r="KWD273" s="856"/>
      <c r="KWE273" s="856"/>
      <c r="KWF273" s="856"/>
      <c r="KWG273" s="856"/>
      <c r="KWH273" s="856"/>
      <c r="KWI273" s="856"/>
      <c r="KWJ273" s="856"/>
      <c r="KWK273" s="856"/>
      <c r="KWL273" s="856"/>
      <c r="KWM273" s="856"/>
      <c r="KWN273" s="856"/>
      <c r="KWO273" s="856"/>
      <c r="KWP273" s="856"/>
      <c r="KWQ273" s="856"/>
      <c r="KWR273" s="856"/>
      <c r="KWS273" s="856"/>
      <c r="KWT273" s="856"/>
      <c r="KWU273" s="856"/>
      <c r="KWV273" s="856"/>
      <c r="KWW273" s="856"/>
      <c r="KWX273" s="856"/>
      <c r="KWY273" s="856"/>
      <c r="KWZ273" s="856"/>
      <c r="KXA273" s="837"/>
      <c r="KXB273" s="837"/>
      <c r="KXC273" s="837"/>
      <c r="KXD273" s="837"/>
      <c r="KXE273" s="837"/>
      <c r="KXF273" s="837"/>
      <c r="KXG273" s="837"/>
      <c r="KXH273" s="837"/>
      <c r="KXI273" s="837"/>
      <c r="KXJ273" s="837"/>
      <c r="KXK273" s="837"/>
      <c r="KXL273" s="837"/>
      <c r="KXM273" s="837"/>
      <c r="KXN273" s="837"/>
      <c r="KXO273" s="837"/>
      <c r="KXP273" s="837"/>
      <c r="KXQ273" s="837"/>
      <c r="KXR273" s="837"/>
      <c r="KXS273" s="837"/>
      <c r="KXT273" s="837"/>
      <c r="KXU273" s="837"/>
      <c r="KXV273" s="837"/>
      <c r="KXW273" s="837"/>
      <c r="KXX273" s="837"/>
      <c r="KXY273" s="854"/>
      <c r="KXZ273" s="854"/>
      <c r="KYA273" s="854"/>
      <c r="KYB273" s="854"/>
      <c r="KYC273" s="854"/>
      <c r="KYD273" s="837"/>
      <c r="KYE273" s="837"/>
      <c r="KYF273" s="854"/>
      <c r="KYG273" s="854"/>
      <c r="KYH273" s="837"/>
      <c r="KYI273" s="837"/>
      <c r="KYJ273" s="854"/>
      <c r="KYK273" s="854"/>
      <c r="KYL273" s="837"/>
      <c r="KYM273" s="837"/>
      <c r="KYN273" s="837"/>
      <c r="KYO273" s="837"/>
      <c r="KYP273" s="837"/>
      <c r="KYQ273" s="837"/>
      <c r="KYR273" s="837"/>
      <c r="KYS273" s="854"/>
      <c r="KYT273" s="854"/>
      <c r="KYU273" s="837"/>
      <c r="KYV273" s="837"/>
      <c r="KYW273" s="854"/>
      <c r="KYX273" s="854"/>
      <c r="KYY273" s="837"/>
      <c r="KYZ273" s="837"/>
      <c r="KZA273" s="837"/>
      <c r="KZB273" s="837"/>
      <c r="KZC273" s="837"/>
      <c r="KZD273" s="853"/>
      <c r="KZE273" s="855"/>
      <c r="KZF273" s="837"/>
      <c r="KZG273" s="837"/>
      <c r="KZH273" s="837"/>
      <c r="KZI273" s="837"/>
      <c r="KZJ273" s="837"/>
      <c r="KZK273" s="837"/>
      <c r="KZL273" s="837"/>
      <c r="KZM273" s="856"/>
      <c r="KZN273" s="856"/>
      <c r="KZO273" s="856"/>
      <c r="KZP273" s="856"/>
      <c r="KZQ273" s="856"/>
      <c r="KZR273" s="856"/>
      <c r="KZS273" s="856"/>
      <c r="KZT273" s="856"/>
      <c r="KZU273" s="856"/>
      <c r="KZV273" s="856"/>
      <c r="KZW273" s="856"/>
      <c r="KZX273" s="856"/>
      <c r="KZY273" s="856"/>
      <c r="KZZ273" s="856"/>
      <c r="LAA273" s="856"/>
      <c r="LAB273" s="856"/>
      <c r="LAC273" s="856"/>
      <c r="LAD273" s="856"/>
      <c r="LAE273" s="856"/>
      <c r="LAF273" s="856"/>
      <c r="LAG273" s="856"/>
      <c r="LAH273" s="856"/>
      <c r="LAI273" s="856"/>
      <c r="LAJ273" s="856"/>
      <c r="LAK273" s="856"/>
      <c r="LAL273" s="856"/>
      <c r="LAM273" s="856"/>
      <c r="LAN273" s="856"/>
      <c r="LAO273" s="856"/>
      <c r="LAP273" s="856"/>
      <c r="LAQ273" s="856"/>
      <c r="LAR273" s="856"/>
      <c r="LAS273" s="856"/>
      <c r="LAT273" s="856"/>
      <c r="LAU273" s="856"/>
      <c r="LAV273" s="856"/>
      <c r="LAW273" s="856"/>
      <c r="LAX273" s="856"/>
      <c r="LAY273" s="856"/>
      <c r="LAZ273" s="856"/>
      <c r="LBA273" s="856"/>
      <c r="LBB273" s="856"/>
      <c r="LBC273" s="856"/>
      <c r="LBD273" s="856"/>
      <c r="LBE273" s="837"/>
      <c r="LBF273" s="837"/>
      <c r="LBG273" s="837"/>
      <c r="LBH273" s="837"/>
      <c r="LBI273" s="837"/>
      <c r="LBJ273" s="837"/>
      <c r="LBK273" s="837"/>
      <c r="LBL273" s="837"/>
      <c r="LBM273" s="837"/>
      <c r="LBN273" s="837"/>
      <c r="LBO273" s="837"/>
      <c r="LBP273" s="837"/>
      <c r="LBQ273" s="837"/>
      <c r="LBR273" s="837"/>
      <c r="LBS273" s="837"/>
      <c r="LBT273" s="837"/>
      <c r="LBU273" s="837"/>
      <c r="LBV273" s="837"/>
      <c r="LBW273" s="837"/>
      <c r="LBX273" s="837"/>
      <c r="LBY273" s="837"/>
      <c r="LBZ273" s="837"/>
      <c r="LCA273" s="837"/>
      <c r="LCB273" s="837"/>
      <c r="LCC273" s="854"/>
      <c r="LCD273" s="854"/>
      <c r="LCE273" s="854"/>
      <c r="LCF273" s="854"/>
      <c r="LCG273" s="854"/>
      <c r="LCH273" s="837"/>
      <c r="LCI273" s="837"/>
      <c r="LCJ273" s="854"/>
      <c r="LCK273" s="854"/>
      <c r="LCL273" s="837"/>
      <c r="LCM273" s="837"/>
      <c r="LCN273" s="854"/>
      <c r="LCO273" s="854"/>
      <c r="LCP273" s="837"/>
      <c r="LCQ273" s="837"/>
      <c r="LCR273" s="837"/>
      <c r="LCS273" s="837"/>
      <c r="LCT273" s="837"/>
      <c r="LCU273" s="837"/>
      <c r="LCV273" s="837"/>
      <c r="LCW273" s="854"/>
      <c r="LCX273" s="854"/>
      <c r="LCY273" s="837"/>
      <c r="LCZ273" s="837"/>
      <c r="LDA273" s="854"/>
      <c r="LDB273" s="854"/>
      <c r="LDC273" s="837"/>
      <c r="LDD273" s="837"/>
      <c r="LDE273" s="837"/>
      <c r="LDF273" s="837"/>
      <c r="LDG273" s="837"/>
      <c r="LDH273" s="853"/>
      <c r="LDI273" s="855"/>
      <c r="LDJ273" s="837"/>
      <c r="LDK273" s="837"/>
      <c r="LDL273" s="837"/>
      <c r="LDM273" s="837"/>
      <c r="LDN273" s="837"/>
      <c r="LDO273" s="837"/>
      <c r="LDP273" s="837"/>
      <c r="LDQ273" s="856"/>
      <c r="LDR273" s="856"/>
      <c r="LDS273" s="856"/>
      <c r="LDT273" s="856"/>
      <c r="LDU273" s="856"/>
      <c r="LDV273" s="856"/>
      <c r="LDW273" s="856"/>
      <c r="LDX273" s="856"/>
      <c r="LDY273" s="856"/>
      <c r="LDZ273" s="856"/>
      <c r="LEA273" s="856"/>
      <c r="LEB273" s="856"/>
      <c r="LEC273" s="856"/>
      <c r="LED273" s="856"/>
      <c r="LEE273" s="856"/>
      <c r="LEF273" s="856"/>
      <c r="LEG273" s="856"/>
      <c r="LEH273" s="856"/>
      <c r="LEI273" s="856"/>
      <c r="LEJ273" s="856"/>
      <c r="LEK273" s="856"/>
      <c r="LEL273" s="856"/>
      <c r="LEM273" s="856"/>
      <c r="LEN273" s="856"/>
      <c r="LEO273" s="856"/>
      <c r="LEP273" s="856"/>
      <c r="LEQ273" s="856"/>
      <c r="LER273" s="856"/>
      <c r="LES273" s="856"/>
      <c r="LET273" s="856"/>
      <c r="LEU273" s="856"/>
      <c r="LEV273" s="856"/>
      <c r="LEW273" s="856"/>
      <c r="LEX273" s="856"/>
      <c r="LEY273" s="856"/>
      <c r="LEZ273" s="856"/>
      <c r="LFA273" s="856"/>
      <c r="LFB273" s="856"/>
      <c r="LFC273" s="856"/>
      <c r="LFD273" s="856"/>
      <c r="LFE273" s="856"/>
      <c r="LFF273" s="856"/>
      <c r="LFG273" s="856"/>
      <c r="LFH273" s="856"/>
      <c r="LFI273" s="837"/>
      <c r="LFJ273" s="837"/>
      <c r="LFK273" s="837"/>
      <c r="LFL273" s="837"/>
      <c r="LFM273" s="837"/>
      <c r="LFN273" s="837"/>
      <c r="LFO273" s="837"/>
      <c r="LFP273" s="837"/>
      <c r="LFQ273" s="837"/>
      <c r="LFR273" s="837"/>
      <c r="LFS273" s="837"/>
      <c r="LFT273" s="837"/>
      <c r="LFU273" s="837"/>
      <c r="LFV273" s="837"/>
      <c r="LFW273" s="837"/>
      <c r="LFX273" s="837"/>
      <c r="LFY273" s="837"/>
      <c r="LFZ273" s="837"/>
      <c r="LGA273" s="837"/>
      <c r="LGB273" s="837"/>
      <c r="LGC273" s="837"/>
      <c r="LGD273" s="837"/>
      <c r="LGE273" s="837"/>
      <c r="LGF273" s="837"/>
      <c r="LGG273" s="854"/>
      <c r="LGH273" s="854"/>
      <c r="LGI273" s="854"/>
      <c r="LGJ273" s="854"/>
      <c r="LGK273" s="854"/>
      <c r="LGL273" s="837"/>
      <c r="LGM273" s="837"/>
      <c r="LGN273" s="854"/>
      <c r="LGO273" s="854"/>
      <c r="LGP273" s="837"/>
      <c r="LGQ273" s="837"/>
      <c r="LGR273" s="854"/>
      <c r="LGS273" s="854"/>
      <c r="LGT273" s="837"/>
      <c r="LGU273" s="837"/>
      <c r="LGV273" s="837"/>
      <c r="LGW273" s="837"/>
      <c r="LGX273" s="837"/>
      <c r="LGY273" s="837"/>
      <c r="LGZ273" s="837"/>
      <c r="LHA273" s="854"/>
      <c r="LHB273" s="854"/>
      <c r="LHC273" s="837"/>
      <c r="LHD273" s="837"/>
      <c r="LHE273" s="854"/>
      <c r="LHF273" s="854"/>
      <c r="LHG273" s="837"/>
      <c r="LHH273" s="837"/>
      <c r="LHI273" s="837"/>
      <c r="LHJ273" s="837"/>
      <c r="LHK273" s="837"/>
      <c r="LHL273" s="853"/>
      <c r="LHM273" s="855"/>
      <c r="LHN273" s="837"/>
      <c r="LHO273" s="837"/>
      <c r="LHP273" s="837"/>
      <c r="LHQ273" s="837"/>
      <c r="LHR273" s="837"/>
      <c r="LHS273" s="837"/>
      <c r="LHT273" s="837"/>
      <c r="LHU273" s="856"/>
      <c r="LHV273" s="856"/>
      <c r="LHW273" s="856"/>
      <c r="LHX273" s="856"/>
      <c r="LHY273" s="856"/>
      <c r="LHZ273" s="856"/>
      <c r="LIA273" s="856"/>
      <c r="LIB273" s="856"/>
      <c r="LIC273" s="856"/>
      <c r="LID273" s="856"/>
      <c r="LIE273" s="856"/>
      <c r="LIF273" s="856"/>
      <c r="LIG273" s="856"/>
      <c r="LIH273" s="856"/>
      <c r="LII273" s="856"/>
      <c r="LIJ273" s="856"/>
      <c r="LIK273" s="856"/>
      <c r="LIL273" s="856"/>
      <c r="LIM273" s="856"/>
      <c r="LIN273" s="856"/>
      <c r="LIO273" s="856"/>
      <c r="LIP273" s="856"/>
      <c r="LIQ273" s="856"/>
      <c r="LIR273" s="856"/>
      <c r="LIS273" s="856"/>
      <c r="LIT273" s="856"/>
      <c r="LIU273" s="856"/>
      <c r="LIV273" s="856"/>
      <c r="LIW273" s="856"/>
      <c r="LIX273" s="856"/>
      <c r="LIY273" s="856"/>
      <c r="LIZ273" s="856"/>
      <c r="LJA273" s="856"/>
      <c r="LJB273" s="856"/>
      <c r="LJC273" s="856"/>
      <c r="LJD273" s="856"/>
      <c r="LJE273" s="856"/>
      <c r="LJF273" s="856"/>
      <c r="LJG273" s="856"/>
      <c r="LJH273" s="856"/>
      <c r="LJI273" s="856"/>
      <c r="LJJ273" s="856"/>
      <c r="LJK273" s="856"/>
      <c r="LJL273" s="856"/>
      <c r="LJM273" s="837"/>
      <c r="LJN273" s="837"/>
      <c r="LJO273" s="837"/>
      <c r="LJP273" s="837"/>
      <c r="LJQ273" s="837"/>
      <c r="LJR273" s="837"/>
      <c r="LJS273" s="837"/>
      <c r="LJT273" s="837"/>
      <c r="LJU273" s="837"/>
      <c r="LJV273" s="837"/>
      <c r="LJW273" s="837"/>
      <c r="LJX273" s="837"/>
      <c r="LJY273" s="837"/>
      <c r="LJZ273" s="837"/>
      <c r="LKA273" s="837"/>
      <c r="LKB273" s="837"/>
      <c r="LKC273" s="837"/>
      <c r="LKD273" s="837"/>
      <c r="LKE273" s="837"/>
      <c r="LKF273" s="837"/>
      <c r="LKG273" s="837"/>
      <c r="LKH273" s="837"/>
      <c r="LKI273" s="837"/>
      <c r="LKJ273" s="837"/>
      <c r="LKK273" s="854"/>
      <c r="LKL273" s="854"/>
      <c r="LKM273" s="854"/>
      <c r="LKN273" s="854"/>
      <c r="LKO273" s="854"/>
      <c r="LKP273" s="837"/>
      <c r="LKQ273" s="837"/>
      <c r="LKR273" s="854"/>
      <c r="LKS273" s="854"/>
      <c r="LKT273" s="837"/>
      <c r="LKU273" s="837"/>
      <c r="LKV273" s="854"/>
      <c r="LKW273" s="854"/>
      <c r="LKX273" s="837"/>
      <c r="LKY273" s="837"/>
      <c r="LKZ273" s="837"/>
      <c r="LLA273" s="837"/>
      <c r="LLB273" s="837"/>
      <c r="LLC273" s="837"/>
      <c r="LLD273" s="837"/>
      <c r="LLE273" s="854"/>
      <c r="LLF273" s="854"/>
      <c r="LLG273" s="837"/>
      <c r="LLH273" s="837"/>
      <c r="LLI273" s="854"/>
      <c r="LLJ273" s="854"/>
      <c r="LLK273" s="837"/>
      <c r="LLL273" s="837"/>
      <c r="LLM273" s="837"/>
      <c r="LLN273" s="837"/>
      <c r="LLO273" s="837"/>
      <c r="LLP273" s="853"/>
      <c r="LLQ273" s="855"/>
      <c r="LLR273" s="837"/>
      <c r="LLS273" s="837"/>
      <c r="LLT273" s="837"/>
      <c r="LLU273" s="837"/>
      <c r="LLV273" s="837"/>
      <c r="LLW273" s="837"/>
      <c r="LLX273" s="837"/>
      <c r="LLY273" s="856"/>
      <c r="LLZ273" s="856"/>
      <c r="LMA273" s="856"/>
      <c r="LMB273" s="856"/>
      <c r="LMC273" s="856"/>
      <c r="LMD273" s="856"/>
      <c r="LME273" s="856"/>
      <c r="LMF273" s="856"/>
      <c r="LMG273" s="856"/>
      <c r="LMH273" s="856"/>
      <c r="LMI273" s="856"/>
      <c r="LMJ273" s="856"/>
      <c r="LMK273" s="856"/>
      <c r="LML273" s="856"/>
      <c r="LMM273" s="856"/>
      <c r="LMN273" s="856"/>
      <c r="LMO273" s="856"/>
      <c r="LMP273" s="856"/>
      <c r="LMQ273" s="856"/>
      <c r="LMR273" s="856"/>
      <c r="LMS273" s="856"/>
      <c r="LMT273" s="856"/>
      <c r="LMU273" s="856"/>
      <c r="LMV273" s="856"/>
      <c r="LMW273" s="856"/>
      <c r="LMX273" s="856"/>
      <c r="LMY273" s="856"/>
      <c r="LMZ273" s="856"/>
      <c r="LNA273" s="856"/>
      <c r="LNB273" s="856"/>
      <c r="LNC273" s="856"/>
      <c r="LND273" s="856"/>
      <c r="LNE273" s="856"/>
      <c r="LNF273" s="856"/>
      <c r="LNG273" s="856"/>
      <c r="LNH273" s="856"/>
      <c r="LNI273" s="856"/>
      <c r="LNJ273" s="856"/>
      <c r="LNK273" s="856"/>
      <c r="LNL273" s="856"/>
      <c r="LNM273" s="856"/>
      <c r="LNN273" s="856"/>
      <c r="LNO273" s="856"/>
      <c r="LNP273" s="856"/>
      <c r="LNQ273" s="837"/>
      <c r="LNR273" s="837"/>
      <c r="LNS273" s="837"/>
      <c r="LNT273" s="837"/>
      <c r="LNU273" s="837"/>
      <c r="LNV273" s="837"/>
      <c r="LNW273" s="837"/>
      <c r="LNX273" s="837"/>
      <c r="LNY273" s="837"/>
      <c r="LNZ273" s="837"/>
      <c r="LOA273" s="837"/>
      <c r="LOB273" s="837"/>
      <c r="LOC273" s="837"/>
      <c r="LOD273" s="837"/>
      <c r="LOE273" s="837"/>
      <c r="LOF273" s="837"/>
      <c r="LOG273" s="837"/>
      <c r="LOH273" s="837"/>
      <c r="LOI273" s="837"/>
      <c r="LOJ273" s="837"/>
      <c r="LOK273" s="837"/>
      <c r="LOL273" s="837"/>
      <c r="LOM273" s="837"/>
      <c r="LON273" s="837"/>
      <c r="LOO273" s="854"/>
      <c r="LOP273" s="854"/>
      <c r="LOQ273" s="854"/>
      <c r="LOR273" s="854"/>
      <c r="LOS273" s="854"/>
      <c r="LOT273" s="837"/>
      <c r="LOU273" s="837"/>
      <c r="LOV273" s="854"/>
      <c r="LOW273" s="854"/>
      <c r="LOX273" s="837"/>
      <c r="LOY273" s="837"/>
      <c r="LOZ273" s="854"/>
      <c r="LPA273" s="854"/>
      <c r="LPB273" s="837"/>
      <c r="LPC273" s="837"/>
      <c r="LPD273" s="837"/>
      <c r="LPE273" s="837"/>
      <c r="LPF273" s="837"/>
      <c r="LPG273" s="837"/>
      <c r="LPH273" s="837"/>
      <c r="LPI273" s="854"/>
      <c r="LPJ273" s="854"/>
      <c r="LPK273" s="837"/>
      <c r="LPL273" s="837"/>
      <c r="LPM273" s="854"/>
      <c r="LPN273" s="854"/>
      <c r="LPO273" s="837"/>
      <c r="LPP273" s="837"/>
      <c r="LPQ273" s="837"/>
      <c r="LPR273" s="837"/>
      <c r="LPS273" s="837"/>
      <c r="LPT273" s="853"/>
      <c r="LPU273" s="855"/>
      <c r="LPV273" s="837"/>
      <c r="LPW273" s="837"/>
      <c r="LPX273" s="837"/>
      <c r="LPY273" s="837"/>
      <c r="LPZ273" s="837"/>
      <c r="LQA273" s="837"/>
      <c r="LQB273" s="837"/>
      <c r="LQC273" s="856"/>
      <c r="LQD273" s="856"/>
      <c r="LQE273" s="856"/>
      <c r="LQF273" s="856"/>
      <c r="LQG273" s="856"/>
      <c r="LQH273" s="856"/>
      <c r="LQI273" s="856"/>
      <c r="LQJ273" s="856"/>
      <c r="LQK273" s="856"/>
      <c r="LQL273" s="856"/>
      <c r="LQM273" s="856"/>
      <c r="LQN273" s="856"/>
      <c r="LQO273" s="856"/>
      <c r="LQP273" s="856"/>
      <c r="LQQ273" s="856"/>
      <c r="LQR273" s="856"/>
      <c r="LQS273" s="856"/>
      <c r="LQT273" s="856"/>
      <c r="LQU273" s="856"/>
      <c r="LQV273" s="856"/>
      <c r="LQW273" s="856"/>
      <c r="LQX273" s="856"/>
      <c r="LQY273" s="856"/>
      <c r="LQZ273" s="856"/>
      <c r="LRA273" s="856"/>
      <c r="LRB273" s="856"/>
      <c r="LRC273" s="856"/>
      <c r="LRD273" s="856"/>
      <c r="LRE273" s="856"/>
      <c r="LRF273" s="856"/>
      <c r="LRG273" s="856"/>
      <c r="LRH273" s="856"/>
      <c r="LRI273" s="856"/>
      <c r="LRJ273" s="856"/>
      <c r="LRK273" s="856"/>
      <c r="LRL273" s="856"/>
      <c r="LRM273" s="856"/>
      <c r="LRN273" s="856"/>
      <c r="LRO273" s="856"/>
      <c r="LRP273" s="856"/>
      <c r="LRQ273" s="856"/>
      <c r="LRR273" s="856"/>
      <c r="LRS273" s="856"/>
      <c r="LRT273" s="856"/>
      <c r="LRU273" s="837"/>
      <c r="LRV273" s="837"/>
      <c r="LRW273" s="837"/>
      <c r="LRX273" s="837"/>
      <c r="LRY273" s="837"/>
      <c r="LRZ273" s="837"/>
      <c r="LSA273" s="837"/>
      <c r="LSB273" s="837"/>
      <c r="LSC273" s="837"/>
      <c r="LSD273" s="837"/>
      <c r="LSE273" s="837"/>
      <c r="LSF273" s="837"/>
      <c r="LSG273" s="837"/>
      <c r="LSH273" s="837"/>
      <c r="LSI273" s="837"/>
      <c r="LSJ273" s="837"/>
      <c r="LSK273" s="837"/>
      <c r="LSL273" s="837"/>
      <c r="LSM273" s="837"/>
      <c r="LSN273" s="837"/>
      <c r="LSO273" s="837"/>
      <c r="LSP273" s="837"/>
      <c r="LSQ273" s="837"/>
      <c r="LSR273" s="837"/>
      <c r="LSS273" s="854"/>
      <c r="LST273" s="854"/>
      <c r="LSU273" s="854"/>
      <c r="LSV273" s="854"/>
      <c r="LSW273" s="854"/>
      <c r="LSX273" s="837"/>
      <c r="LSY273" s="837"/>
      <c r="LSZ273" s="854"/>
      <c r="LTA273" s="854"/>
      <c r="LTB273" s="837"/>
      <c r="LTC273" s="837"/>
      <c r="LTD273" s="854"/>
      <c r="LTE273" s="854"/>
      <c r="LTF273" s="837"/>
      <c r="LTG273" s="837"/>
      <c r="LTH273" s="837"/>
      <c r="LTI273" s="837"/>
      <c r="LTJ273" s="837"/>
      <c r="LTK273" s="837"/>
      <c r="LTL273" s="837"/>
      <c r="LTM273" s="854"/>
      <c r="LTN273" s="854"/>
      <c r="LTO273" s="837"/>
      <c r="LTP273" s="837"/>
      <c r="LTQ273" s="854"/>
      <c r="LTR273" s="854"/>
      <c r="LTS273" s="837"/>
      <c r="LTT273" s="837"/>
      <c r="LTU273" s="837"/>
      <c r="LTV273" s="837"/>
      <c r="LTW273" s="837"/>
      <c r="LTX273" s="853"/>
      <c r="LTY273" s="855"/>
      <c r="LTZ273" s="837"/>
      <c r="LUA273" s="837"/>
      <c r="LUB273" s="837"/>
      <c r="LUC273" s="837"/>
      <c r="LUD273" s="837"/>
      <c r="LUE273" s="837"/>
      <c r="LUF273" s="837"/>
      <c r="LUG273" s="856"/>
      <c r="LUH273" s="856"/>
      <c r="LUI273" s="856"/>
      <c r="LUJ273" s="856"/>
      <c r="LUK273" s="856"/>
      <c r="LUL273" s="856"/>
      <c r="LUM273" s="856"/>
      <c r="LUN273" s="856"/>
      <c r="LUO273" s="856"/>
      <c r="LUP273" s="856"/>
      <c r="LUQ273" s="856"/>
      <c r="LUR273" s="856"/>
      <c r="LUS273" s="856"/>
      <c r="LUT273" s="856"/>
      <c r="LUU273" s="856"/>
      <c r="LUV273" s="856"/>
      <c r="LUW273" s="856"/>
      <c r="LUX273" s="856"/>
      <c r="LUY273" s="856"/>
      <c r="LUZ273" s="856"/>
      <c r="LVA273" s="856"/>
      <c r="LVB273" s="856"/>
      <c r="LVC273" s="856"/>
      <c r="LVD273" s="856"/>
      <c r="LVE273" s="856"/>
      <c r="LVF273" s="856"/>
      <c r="LVG273" s="856"/>
      <c r="LVH273" s="856"/>
      <c r="LVI273" s="856"/>
      <c r="LVJ273" s="856"/>
      <c r="LVK273" s="856"/>
      <c r="LVL273" s="856"/>
      <c r="LVM273" s="856"/>
      <c r="LVN273" s="856"/>
      <c r="LVO273" s="856"/>
      <c r="LVP273" s="856"/>
      <c r="LVQ273" s="856"/>
      <c r="LVR273" s="856"/>
      <c r="LVS273" s="856"/>
      <c r="LVT273" s="856"/>
      <c r="LVU273" s="856"/>
      <c r="LVV273" s="856"/>
      <c r="LVW273" s="856"/>
      <c r="LVX273" s="856"/>
      <c r="LVY273" s="837"/>
      <c r="LVZ273" s="837"/>
      <c r="LWA273" s="837"/>
      <c r="LWB273" s="837"/>
      <c r="LWC273" s="837"/>
      <c r="LWD273" s="837"/>
      <c r="LWE273" s="837"/>
      <c r="LWF273" s="837"/>
      <c r="LWG273" s="837"/>
      <c r="LWH273" s="837"/>
      <c r="LWI273" s="837"/>
      <c r="LWJ273" s="837"/>
      <c r="LWK273" s="837"/>
      <c r="LWL273" s="837"/>
      <c r="LWM273" s="837"/>
      <c r="LWN273" s="837"/>
      <c r="LWO273" s="837"/>
      <c r="LWP273" s="837"/>
      <c r="LWQ273" s="837"/>
      <c r="LWR273" s="837"/>
      <c r="LWS273" s="837"/>
      <c r="LWT273" s="837"/>
      <c r="LWU273" s="837"/>
      <c r="LWV273" s="837"/>
      <c r="LWW273" s="854"/>
      <c r="LWX273" s="854"/>
      <c r="LWY273" s="854"/>
      <c r="LWZ273" s="854"/>
      <c r="LXA273" s="854"/>
      <c r="LXB273" s="837"/>
      <c r="LXC273" s="837"/>
      <c r="LXD273" s="854"/>
      <c r="LXE273" s="854"/>
      <c r="LXF273" s="837"/>
      <c r="LXG273" s="837"/>
      <c r="LXH273" s="854"/>
      <c r="LXI273" s="854"/>
      <c r="LXJ273" s="837"/>
      <c r="LXK273" s="837"/>
      <c r="LXL273" s="837"/>
      <c r="LXM273" s="837"/>
      <c r="LXN273" s="837"/>
      <c r="LXO273" s="837"/>
      <c r="LXP273" s="837"/>
      <c r="LXQ273" s="854"/>
      <c r="LXR273" s="854"/>
      <c r="LXS273" s="837"/>
      <c r="LXT273" s="837"/>
      <c r="LXU273" s="854"/>
      <c r="LXV273" s="854"/>
      <c r="LXW273" s="837"/>
      <c r="LXX273" s="837"/>
      <c r="LXY273" s="837"/>
      <c r="LXZ273" s="837"/>
      <c r="LYA273" s="837"/>
      <c r="LYB273" s="853"/>
      <c r="LYC273" s="855"/>
      <c r="LYD273" s="837"/>
      <c r="LYE273" s="837"/>
      <c r="LYF273" s="837"/>
      <c r="LYG273" s="837"/>
      <c r="LYH273" s="837"/>
      <c r="LYI273" s="837"/>
      <c r="LYJ273" s="837"/>
      <c r="LYK273" s="856"/>
      <c r="LYL273" s="856"/>
      <c r="LYM273" s="856"/>
      <c r="LYN273" s="856"/>
      <c r="LYO273" s="856"/>
      <c r="LYP273" s="856"/>
      <c r="LYQ273" s="856"/>
      <c r="LYR273" s="856"/>
      <c r="LYS273" s="856"/>
      <c r="LYT273" s="856"/>
      <c r="LYU273" s="856"/>
      <c r="LYV273" s="856"/>
      <c r="LYW273" s="856"/>
      <c r="LYX273" s="856"/>
      <c r="LYY273" s="856"/>
      <c r="LYZ273" s="856"/>
      <c r="LZA273" s="856"/>
      <c r="LZB273" s="856"/>
      <c r="LZC273" s="856"/>
      <c r="LZD273" s="856"/>
      <c r="LZE273" s="856"/>
      <c r="LZF273" s="856"/>
      <c r="LZG273" s="856"/>
      <c r="LZH273" s="856"/>
      <c r="LZI273" s="856"/>
      <c r="LZJ273" s="856"/>
      <c r="LZK273" s="856"/>
      <c r="LZL273" s="856"/>
      <c r="LZM273" s="856"/>
      <c r="LZN273" s="856"/>
      <c r="LZO273" s="856"/>
      <c r="LZP273" s="856"/>
      <c r="LZQ273" s="856"/>
      <c r="LZR273" s="856"/>
      <c r="LZS273" s="856"/>
      <c r="LZT273" s="856"/>
      <c r="LZU273" s="856"/>
      <c r="LZV273" s="856"/>
      <c r="LZW273" s="856"/>
      <c r="LZX273" s="856"/>
      <c r="LZY273" s="856"/>
      <c r="LZZ273" s="856"/>
      <c r="MAA273" s="856"/>
      <c r="MAB273" s="856"/>
      <c r="MAC273" s="837"/>
      <c r="MAD273" s="837"/>
      <c r="MAE273" s="837"/>
      <c r="MAF273" s="837"/>
      <c r="MAG273" s="837"/>
      <c r="MAH273" s="837"/>
      <c r="MAI273" s="837"/>
      <c r="MAJ273" s="837"/>
      <c r="MAK273" s="837"/>
      <c r="MAL273" s="837"/>
      <c r="MAM273" s="837"/>
      <c r="MAN273" s="837"/>
      <c r="MAO273" s="837"/>
      <c r="MAP273" s="837"/>
      <c r="MAQ273" s="837"/>
      <c r="MAR273" s="837"/>
      <c r="MAS273" s="837"/>
      <c r="MAT273" s="837"/>
      <c r="MAU273" s="837"/>
      <c r="MAV273" s="837"/>
      <c r="MAW273" s="837"/>
      <c r="MAX273" s="837"/>
      <c r="MAY273" s="837"/>
      <c r="MAZ273" s="837"/>
      <c r="MBA273" s="854"/>
      <c r="MBB273" s="854"/>
      <c r="MBC273" s="854"/>
      <c r="MBD273" s="854"/>
      <c r="MBE273" s="854"/>
      <c r="MBF273" s="837"/>
      <c r="MBG273" s="837"/>
      <c r="MBH273" s="854"/>
      <c r="MBI273" s="854"/>
      <c r="MBJ273" s="837"/>
      <c r="MBK273" s="837"/>
      <c r="MBL273" s="854"/>
      <c r="MBM273" s="854"/>
      <c r="MBN273" s="837"/>
      <c r="MBO273" s="837"/>
      <c r="MBP273" s="837"/>
      <c r="MBQ273" s="837"/>
      <c r="MBR273" s="837"/>
      <c r="MBS273" s="837"/>
      <c r="MBT273" s="837"/>
      <c r="MBU273" s="854"/>
      <c r="MBV273" s="854"/>
      <c r="MBW273" s="837"/>
      <c r="MBX273" s="837"/>
      <c r="MBY273" s="854"/>
      <c r="MBZ273" s="854"/>
      <c r="MCA273" s="837"/>
      <c r="MCB273" s="837"/>
      <c r="MCC273" s="837"/>
      <c r="MCD273" s="837"/>
      <c r="MCE273" s="837"/>
      <c r="MCF273" s="853"/>
      <c r="MCG273" s="855"/>
      <c r="MCH273" s="837"/>
      <c r="MCI273" s="837"/>
      <c r="MCJ273" s="837"/>
      <c r="MCK273" s="837"/>
      <c r="MCL273" s="837"/>
      <c r="MCM273" s="837"/>
      <c r="MCN273" s="837"/>
      <c r="MCO273" s="856"/>
      <c r="MCP273" s="856"/>
      <c r="MCQ273" s="856"/>
      <c r="MCR273" s="856"/>
      <c r="MCS273" s="856"/>
      <c r="MCT273" s="856"/>
      <c r="MCU273" s="856"/>
      <c r="MCV273" s="856"/>
      <c r="MCW273" s="856"/>
      <c r="MCX273" s="856"/>
      <c r="MCY273" s="856"/>
      <c r="MCZ273" s="856"/>
      <c r="MDA273" s="856"/>
      <c r="MDB273" s="856"/>
      <c r="MDC273" s="856"/>
      <c r="MDD273" s="856"/>
      <c r="MDE273" s="856"/>
      <c r="MDF273" s="856"/>
      <c r="MDG273" s="856"/>
      <c r="MDH273" s="856"/>
      <c r="MDI273" s="856"/>
      <c r="MDJ273" s="856"/>
      <c r="MDK273" s="856"/>
      <c r="MDL273" s="856"/>
      <c r="MDM273" s="856"/>
      <c r="MDN273" s="856"/>
      <c r="MDO273" s="856"/>
      <c r="MDP273" s="856"/>
      <c r="MDQ273" s="856"/>
      <c r="MDR273" s="856"/>
      <c r="MDS273" s="856"/>
      <c r="MDT273" s="856"/>
      <c r="MDU273" s="856"/>
      <c r="MDV273" s="856"/>
      <c r="MDW273" s="856"/>
      <c r="MDX273" s="856"/>
      <c r="MDY273" s="856"/>
      <c r="MDZ273" s="856"/>
      <c r="MEA273" s="856"/>
      <c r="MEB273" s="856"/>
      <c r="MEC273" s="856"/>
      <c r="MED273" s="856"/>
      <c r="MEE273" s="856"/>
      <c r="MEF273" s="856"/>
      <c r="MEG273" s="837"/>
      <c r="MEH273" s="837"/>
      <c r="MEI273" s="837"/>
      <c r="MEJ273" s="837"/>
      <c r="MEK273" s="837"/>
      <c r="MEL273" s="837"/>
      <c r="MEM273" s="837"/>
      <c r="MEN273" s="837"/>
      <c r="MEO273" s="837"/>
      <c r="MEP273" s="837"/>
      <c r="MEQ273" s="837"/>
      <c r="MER273" s="837"/>
      <c r="MES273" s="837"/>
      <c r="MET273" s="837"/>
      <c r="MEU273" s="837"/>
      <c r="MEV273" s="837"/>
      <c r="MEW273" s="837"/>
      <c r="MEX273" s="837"/>
      <c r="MEY273" s="837"/>
      <c r="MEZ273" s="837"/>
      <c r="MFA273" s="837"/>
      <c r="MFB273" s="837"/>
      <c r="MFC273" s="837"/>
      <c r="MFD273" s="837"/>
      <c r="MFE273" s="854"/>
      <c r="MFF273" s="854"/>
      <c r="MFG273" s="854"/>
      <c r="MFH273" s="854"/>
      <c r="MFI273" s="854"/>
      <c r="MFJ273" s="837"/>
      <c r="MFK273" s="837"/>
      <c r="MFL273" s="854"/>
      <c r="MFM273" s="854"/>
      <c r="MFN273" s="837"/>
      <c r="MFO273" s="837"/>
      <c r="MFP273" s="854"/>
      <c r="MFQ273" s="854"/>
      <c r="MFR273" s="837"/>
      <c r="MFS273" s="837"/>
      <c r="MFT273" s="837"/>
      <c r="MFU273" s="837"/>
      <c r="MFV273" s="837"/>
      <c r="MFW273" s="837"/>
      <c r="MFX273" s="837"/>
      <c r="MFY273" s="854"/>
      <c r="MFZ273" s="854"/>
      <c r="MGA273" s="837"/>
      <c r="MGB273" s="837"/>
      <c r="MGC273" s="854"/>
      <c r="MGD273" s="854"/>
      <c r="MGE273" s="837"/>
      <c r="MGF273" s="837"/>
      <c r="MGG273" s="837"/>
      <c r="MGH273" s="837"/>
      <c r="MGI273" s="837"/>
      <c r="MGJ273" s="853"/>
      <c r="MGK273" s="855"/>
      <c r="MGL273" s="837"/>
      <c r="MGM273" s="837"/>
      <c r="MGN273" s="837"/>
      <c r="MGO273" s="837"/>
      <c r="MGP273" s="837"/>
      <c r="MGQ273" s="837"/>
      <c r="MGR273" s="837"/>
      <c r="MGS273" s="856"/>
      <c r="MGT273" s="856"/>
      <c r="MGU273" s="856"/>
      <c r="MGV273" s="856"/>
      <c r="MGW273" s="856"/>
      <c r="MGX273" s="856"/>
      <c r="MGY273" s="856"/>
      <c r="MGZ273" s="856"/>
      <c r="MHA273" s="856"/>
      <c r="MHB273" s="856"/>
      <c r="MHC273" s="856"/>
      <c r="MHD273" s="856"/>
      <c r="MHE273" s="856"/>
      <c r="MHF273" s="856"/>
      <c r="MHG273" s="856"/>
      <c r="MHH273" s="856"/>
      <c r="MHI273" s="856"/>
      <c r="MHJ273" s="856"/>
      <c r="MHK273" s="856"/>
      <c r="MHL273" s="856"/>
      <c r="MHM273" s="856"/>
      <c r="MHN273" s="856"/>
      <c r="MHO273" s="856"/>
      <c r="MHP273" s="856"/>
      <c r="MHQ273" s="856"/>
      <c r="MHR273" s="856"/>
      <c r="MHS273" s="856"/>
      <c r="MHT273" s="856"/>
      <c r="MHU273" s="856"/>
      <c r="MHV273" s="856"/>
      <c r="MHW273" s="856"/>
      <c r="MHX273" s="856"/>
      <c r="MHY273" s="856"/>
      <c r="MHZ273" s="856"/>
      <c r="MIA273" s="856"/>
      <c r="MIB273" s="856"/>
      <c r="MIC273" s="856"/>
      <c r="MID273" s="856"/>
      <c r="MIE273" s="856"/>
      <c r="MIF273" s="856"/>
      <c r="MIG273" s="856"/>
      <c r="MIH273" s="856"/>
      <c r="MII273" s="856"/>
      <c r="MIJ273" s="856"/>
      <c r="MIK273" s="837"/>
      <c r="MIL273" s="837"/>
      <c r="MIM273" s="837"/>
      <c r="MIN273" s="837"/>
      <c r="MIO273" s="837"/>
      <c r="MIP273" s="837"/>
      <c r="MIQ273" s="837"/>
      <c r="MIR273" s="837"/>
      <c r="MIS273" s="837"/>
      <c r="MIT273" s="837"/>
      <c r="MIU273" s="837"/>
      <c r="MIV273" s="837"/>
      <c r="MIW273" s="837"/>
      <c r="MIX273" s="837"/>
      <c r="MIY273" s="837"/>
      <c r="MIZ273" s="837"/>
      <c r="MJA273" s="837"/>
      <c r="MJB273" s="837"/>
      <c r="MJC273" s="837"/>
      <c r="MJD273" s="837"/>
      <c r="MJE273" s="837"/>
      <c r="MJF273" s="837"/>
      <c r="MJG273" s="837"/>
      <c r="MJH273" s="837"/>
      <c r="MJI273" s="854"/>
      <c r="MJJ273" s="854"/>
      <c r="MJK273" s="854"/>
      <c r="MJL273" s="854"/>
      <c r="MJM273" s="854"/>
      <c r="MJN273" s="837"/>
      <c r="MJO273" s="837"/>
      <c r="MJP273" s="854"/>
      <c r="MJQ273" s="854"/>
      <c r="MJR273" s="837"/>
      <c r="MJS273" s="837"/>
      <c r="MJT273" s="854"/>
      <c r="MJU273" s="854"/>
      <c r="MJV273" s="837"/>
      <c r="MJW273" s="837"/>
      <c r="MJX273" s="837"/>
      <c r="MJY273" s="837"/>
      <c r="MJZ273" s="837"/>
      <c r="MKA273" s="837"/>
      <c r="MKB273" s="837"/>
      <c r="MKC273" s="854"/>
      <c r="MKD273" s="854"/>
      <c r="MKE273" s="837"/>
      <c r="MKF273" s="837"/>
      <c r="MKG273" s="854"/>
      <c r="MKH273" s="854"/>
      <c r="MKI273" s="837"/>
      <c r="MKJ273" s="837"/>
      <c r="MKK273" s="837"/>
      <c r="MKL273" s="837"/>
      <c r="MKM273" s="837"/>
      <c r="MKN273" s="853"/>
      <c r="MKO273" s="855"/>
      <c r="MKP273" s="837"/>
      <c r="MKQ273" s="837"/>
      <c r="MKR273" s="837"/>
      <c r="MKS273" s="837"/>
      <c r="MKT273" s="837"/>
      <c r="MKU273" s="837"/>
      <c r="MKV273" s="837"/>
      <c r="MKW273" s="856"/>
      <c r="MKX273" s="856"/>
      <c r="MKY273" s="856"/>
      <c r="MKZ273" s="856"/>
      <c r="MLA273" s="856"/>
      <c r="MLB273" s="856"/>
      <c r="MLC273" s="856"/>
      <c r="MLD273" s="856"/>
      <c r="MLE273" s="856"/>
      <c r="MLF273" s="856"/>
      <c r="MLG273" s="856"/>
      <c r="MLH273" s="856"/>
      <c r="MLI273" s="856"/>
      <c r="MLJ273" s="856"/>
      <c r="MLK273" s="856"/>
      <c r="MLL273" s="856"/>
      <c r="MLM273" s="856"/>
      <c r="MLN273" s="856"/>
      <c r="MLO273" s="856"/>
      <c r="MLP273" s="856"/>
      <c r="MLQ273" s="856"/>
      <c r="MLR273" s="856"/>
      <c r="MLS273" s="856"/>
      <c r="MLT273" s="856"/>
      <c r="MLU273" s="856"/>
      <c r="MLV273" s="856"/>
      <c r="MLW273" s="856"/>
      <c r="MLX273" s="856"/>
      <c r="MLY273" s="856"/>
      <c r="MLZ273" s="856"/>
      <c r="MMA273" s="856"/>
      <c r="MMB273" s="856"/>
      <c r="MMC273" s="856"/>
      <c r="MMD273" s="856"/>
      <c r="MME273" s="856"/>
      <c r="MMF273" s="856"/>
      <c r="MMG273" s="856"/>
      <c r="MMH273" s="856"/>
      <c r="MMI273" s="856"/>
      <c r="MMJ273" s="856"/>
      <c r="MMK273" s="856"/>
      <c r="MML273" s="856"/>
      <c r="MMM273" s="856"/>
      <c r="MMN273" s="856"/>
      <c r="MMO273" s="837"/>
      <c r="MMP273" s="837"/>
      <c r="MMQ273" s="837"/>
      <c r="MMR273" s="837"/>
      <c r="MMS273" s="837"/>
      <c r="MMT273" s="837"/>
      <c r="MMU273" s="837"/>
      <c r="MMV273" s="837"/>
      <c r="MMW273" s="837"/>
      <c r="MMX273" s="837"/>
      <c r="MMY273" s="837"/>
      <c r="MMZ273" s="837"/>
      <c r="MNA273" s="837"/>
      <c r="MNB273" s="837"/>
      <c r="MNC273" s="837"/>
      <c r="MND273" s="837"/>
      <c r="MNE273" s="837"/>
      <c r="MNF273" s="837"/>
      <c r="MNG273" s="837"/>
      <c r="MNH273" s="837"/>
      <c r="MNI273" s="837"/>
      <c r="MNJ273" s="837"/>
      <c r="MNK273" s="837"/>
      <c r="MNL273" s="837"/>
      <c r="MNM273" s="854"/>
      <c r="MNN273" s="854"/>
      <c r="MNO273" s="854"/>
      <c r="MNP273" s="854"/>
      <c r="MNQ273" s="854"/>
      <c r="MNR273" s="837"/>
      <c r="MNS273" s="837"/>
      <c r="MNT273" s="854"/>
      <c r="MNU273" s="854"/>
      <c r="MNV273" s="837"/>
      <c r="MNW273" s="837"/>
      <c r="MNX273" s="854"/>
      <c r="MNY273" s="854"/>
      <c r="MNZ273" s="837"/>
      <c r="MOA273" s="837"/>
      <c r="MOB273" s="837"/>
      <c r="MOC273" s="837"/>
      <c r="MOD273" s="837"/>
      <c r="MOE273" s="837"/>
      <c r="MOF273" s="837"/>
      <c r="MOG273" s="854"/>
      <c r="MOH273" s="854"/>
      <c r="MOI273" s="837"/>
      <c r="MOJ273" s="837"/>
      <c r="MOK273" s="854"/>
      <c r="MOL273" s="854"/>
      <c r="MOM273" s="837"/>
      <c r="MON273" s="837"/>
      <c r="MOO273" s="837"/>
      <c r="MOP273" s="837"/>
      <c r="MOQ273" s="837"/>
      <c r="MOR273" s="853"/>
      <c r="MOS273" s="855"/>
      <c r="MOT273" s="837"/>
      <c r="MOU273" s="837"/>
      <c r="MOV273" s="837"/>
      <c r="MOW273" s="837"/>
      <c r="MOX273" s="837"/>
      <c r="MOY273" s="837"/>
      <c r="MOZ273" s="837"/>
      <c r="MPA273" s="856"/>
      <c r="MPB273" s="856"/>
      <c r="MPC273" s="856"/>
      <c r="MPD273" s="856"/>
      <c r="MPE273" s="856"/>
      <c r="MPF273" s="856"/>
      <c r="MPG273" s="856"/>
      <c r="MPH273" s="856"/>
      <c r="MPI273" s="856"/>
      <c r="MPJ273" s="856"/>
      <c r="MPK273" s="856"/>
      <c r="MPL273" s="856"/>
      <c r="MPM273" s="856"/>
      <c r="MPN273" s="856"/>
      <c r="MPO273" s="856"/>
      <c r="MPP273" s="856"/>
      <c r="MPQ273" s="856"/>
      <c r="MPR273" s="856"/>
      <c r="MPS273" s="856"/>
      <c r="MPT273" s="856"/>
      <c r="MPU273" s="856"/>
      <c r="MPV273" s="856"/>
      <c r="MPW273" s="856"/>
      <c r="MPX273" s="856"/>
      <c r="MPY273" s="856"/>
      <c r="MPZ273" s="856"/>
      <c r="MQA273" s="856"/>
      <c r="MQB273" s="856"/>
      <c r="MQC273" s="856"/>
      <c r="MQD273" s="856"/>
      <c r="MQE273" s="856"/>
      <c r="MQF273" s="856"/>
      <c r="MQG273" s="856"/>
      <c r="MQH273" s="856"/>
      <c r="MQI273" s="856"/>
      <c r="MQJ273" s="856"/>
      <c r="MQK273" s="856"/>
      <c r="MQL273" s="856"/>
      <c r="MQM273" s="856"/>
      <c r="MQN273" s="856"/>
      <c r="MQO273" s="856"/>
      <c r="MQP273" s="856"/>
      <c r="MQQ273" s="856"/>
      <c r="MQR273" s="856"/>
      <c r="MQS273" s="837"/>
      <c r="MQT273" s="837"/>
      <c r="MQU273" s="837"/>
      <c r="MQV273" s="837"/>
      <c r="MQW273" s="837"/>
      <c r="MQX273" s="837"/>
      <c r="MQY273" s="837"/>
      <c r="MQZ273" s="837"/>
      <c r="MRA273" s="837"/>
      <c r="MRB273" s="837"/>
      <c r="MRC273" s="837"/>
      <c r="MRD273" s="837"/>
      <c r="MRE273" s="837"/>
      <c r="MRF273" s="837"/>
      <c r="MRG273" s="837"/>
      <c r="MRH273" s="837"/>
      <c r="MRI273" s="837"/>
      <c r="MRJ273" s="837"/>
      <c r="MRK273" s="837"/>
      <c r="MRL273" s="837"/>
      <c r="MRM273" s="837"/>
      <c r="MRN273" s="837"/>
      <c r="MRO273" s="837"/>
      <c r="MRP273" s="837"/>
      <c r="MRQ273" s="854"/>
      <c r="MRR273" s="854"/>
      <c r="MRS273" s="854"/>
      <c r="MRT273" s="854"/>
      <c r="MRU273" s="854"/>
      <c r="MRV273" s="837"/>
      <c r="MRW273" s="837"/>
      <c r="MRX273" s="854"/>
      <c r="MRY273" s="854"/>
      <c r="MRZ273" s="837"/>
      <c r="MSA273" s="837"/>
      <c r="MSB273" s="854"/>
      <c r="MSC273" s="854"/>
      <c r="MSD273" s="837"/>
      <c r="MSE273" s="837"/>
      <c r="MSF273" s="837"/>
      <c r="MSG273" s="837"/>
      <c r="MSH273" s="837"/>
      <c r="MSI273" s="837"/>
      <c r="MSJ273" s="837"/>
      <c r="MSK273" s="854"/>
      <c r="MSL273" s="854"/>
      <c r="MSM273" s="837"/>
      <c r="MSN273" s="837"/>
      <c r="MSO273" s="854"/>
      <c r="MSP273" s="854"/>
      <c r="MSQ273" s="837"/>
      <c r="MSR273" s="837"/>
      <c r="MSS273" s="837"/>
      <c r="MST273" s="837"/>
      <c r="MSU273" s="837"/>
      <c r="MSV273" s="853"/>
      <c r="MSW273" s="855"/>
      <c r="MSX273" s="837"/>
      <c r="MSY273" s="837"/>
      <c r="MSZ273" s="837"/>
      <c r="MTA273" s="837"/>
      <c r="MTB273" s="837"/>
      <c r="MTC273" s="837"/>
      <c r="MTD273" s="837"/>
      <c r="MTE273" s="856"/>
      <c r="MTF273" s="856"/>
      <c r="MTG273" s="856"/>
      <c r="MTH273" s="856"/>
      <c r="MTI273" s="856"/>
      <c r="MTJ273" s="856"/>
      <c r="MTK273" s="856"/>
      <c r="MTL273" s="856"/>
      <c r="MTM273" s="856"/>
      <c r="MTN273" s="856"/>
      <c r="MTO273" s="856"/>
      <c r="MTP273" s="856"/>
      <c r="MTQ273" s="856"/>
      <c r="MTR273" s="856"/>
      <c r="MTS273" s="856"/>
      <c r="MTT273" s="856"/>
      <c r="MTU273" s="856"/>
      <c r="MTV273" s="856"/>
      <c r="MTW273" s="856"/>
      <c r="MTX273" s="856"/>
      <c r="MTY273" s="856"/>
      <c r="MTZ273" s="856"/>
      <c r="MUA273" s="856"/>
      <c r="MUB273" s="856"/>
      <c r="MUC273" s="856"/>
      <c r="MUD273" s="856"/>
      <c r="MUE273" s="856"/>
      <c r="MUF273" s="856"/>
      <c r="MUG273" s="856"/>
      <c r="MUH273" s="856"/>
      <c r="MUI273" s="856"/>
      <c r="MUJ273" s="856"/>
      <c r="MUK273" s="856"/>
      <c r="MUL273" s="856"/>
      <c r="MUM273" s="856"/>
      <c r="MUN273" s="856"/>
      <c r="MUO273" s="856"/>
      <c r="MUP273" s="856"/>
      <c r="MUQ273" s="856"/>
      <c r="MUR273" s="856"/>
      <c r="MUS273" s="856"/>
      <c r="MUT273" s="856"/>
      <c r="MUU273" s="856"/>
      <c r="MUV273" s="856"/>
      <c r="MUW273" s="837"/>
      <c r="MUX273" s="837"/>
      <c r="MUY273" s="837"/>
      <c r="MUZ273" s="837"/>
      <c r="MVA273" s="837"/>
      <c r="MVB273" s="837"/>
      <c r="MVC273" s="837"/>
      <c r="MVD273" s="837"/>
      <c r="MVE273" s="837"/>
      <c r="MVF273" s="837"/>
      <c r="MVG273" s="837"/>
      <c r="MVH273" s="837"/>
      <c r="MVI273" s="837"/>
      <c r="MVJ273" s="837"/>
      <c r="MVK273" s="837"/>
      <c r="MVL273" s="837"/>
      <c r="MVM273" s="837"/>
      <c r="MVN273" s="837"/>
      <c r="MVO273" s="837"/>
      <c r="MVP273" s="837"/>
      <c r="MVQ273" s="837"/>
      <c r="MVR273" s="837"/>
      <c r="MVS273" s="837"/>
      <c r="MVT273" s="837"/>
      <c r="MVU273" s="854"/>
      <c r="MVV273" s="854"/>
      <c r="MVW273" s="854"/>
      <c r="MVX273" s="854"/>
      <c r="MVY273" s="854"/>
      <c r="MVZ273" s="837"/>
      <c r="MWA273" s="837"/>
      <c r="MWB273" s="854"/>
      <c r="MWC273" s="854"/>
      <c r="MWD273" s="837"/>
      <c r="MWE273" s="837"/>
      <c r="MWF273" s="854"/>
      <c r="MWG273" s="854"/>
      <c r="MWH273" s="837"/>
      <c r="MWI273" s="837"/>
      <c r="MWJ273" s="837"/>
      <c r="MWK273" s="837"/>
      <c r="MWL273" s="837"/>
      <c r="MWM273" s="837"/>
      <c r="MWN273" s="837"/>
      <c r="MWO273" s="854"/>
      <c r="MWP273" s="854"/>
      <c r="MWQ273" s="837"/>
      <c r="MWR273" s="837"/>
      <c r="MWS273" s="854"/>
      <c r="MWT273" s="854"/>
      <c r="MWU273" s="837"/>
      <c r="MWV273" s="837"/>
      <c r="MWW273" s="837"/>
      <c r="MWX273" s="837"/>
      <c r="MWY273" s="837"/>
      <c r="MWZ273" s="853"/>
      <c r="MXA273" s="855"/>
      <c r="MXB273" s="837"/>
      <c r="MXC273" s="837"/>
      <c r="MXD273" s="837"/>
      <c r="MXE273" s="837"/>
      <c r="MXF273" s="837"/>
      <c r="MXG273" s="837"/>
      <c r="MXH273" s="837"/>
      <c r="MXI273" s="856"/>
      <c r="MXJ273" s="856"/>
      <c r="MXK273" s="856"/>
      <c r="MXL273" s="856"/>
      <c r="MXM273" s="856"/>
      <c r="MXN273" s="856"/>
      <c r="MXO273" s="856"/>
      <c r="MXP273" s="856"/>
      <c r="MXQ273" s="856"/>
      <c r="MXR273" s="856"/>
      <c r="MXS273" s="856"/>
      <c r="MXT273" s="856"/>
      <c r="MXU273" s="856"/>
      <c r="MXV273" s="856"/>
      <c r="MXW273" s="856"/>
      <c r="MXX273" s="856"/>
      <c r="MXY273" s="856"/>
      <c r="MXZ273" s="856"/>
      <c r="MYA273" s="856"/>
      <c r="MYB273" s="856"/>
      <c r="MYC273" s="856"/>
      <c r="MYD273" s="856"/>
      <c r="MYE273" s="856"/>
      <c r="MYF273" s="856"/>
      <c r="MYG273" s="856"/>
      <c r="MYH273" s="856"/>
      <c r="MYI273" s="856"/>
      <c r="MYJ273" s="856"/>
      <c r="MYK273" s="856"/>
      <c r="MYL273" s="856"/>
      <c r="MYM273" s="856"/>
      <c r="MYN273" s="856"/>
      <c r="MYO273" s="856"/>
      <c r="MYP273" s="856"/>
      <c r="MYQ273" s="856"/>
      <c r="MYR273" s="856"/>
      <c r="MYS273" s="856"/>
      <c r="MYT273" s="856"/>
      <c r="MYU273" s="856"/>
      <c r="MYV273" s="856"/>
      <c r="MYW273" s="856"/>
      <c r="MYX273" s="856"/>
      <c r="MYY273" s="856"/>
      <c r="MYZ273" s="856"/>
      <c r="MZA273" s="837"/>
      <c r="MZB273" s="837"/>
      <c r="MZC273" s="837"/>
      <c r="MZD273" s="837"/>
      <c r="MZE273" s="837"/>
      <c r="MZF273" s="837"/>
      <c r="MZG273" s="837"/>
      <c r="MZH273" s="837"/>
      <c r="MZI273" s="837"/>
      <c r="MZJ273" s="837"/>
      <c r="MZK273" s="837"/>
      <c r="MZL273" s="837"/>
      <c r="MZM273" s="837"/>
      <c r="MZN273" s="837"/>
      <c r="MZO273" s="837"/>
      <c r="MZP273" s="837"/>
      <c r="MZQ273" s="837"/>
      <c r="MZR273" s="837"/>
      <c r="MZS273" s="837"/>
      <c r="MZT273" s="837"/>
      <c r="MZU273" s="837"/>
      <c r="MZV273" s="837"/>
      <c r="MZW273" s="837"/>
      <c r="MZX273" s="837"/>
      <c r="MZY273" s="854"/>
      <c r="MZZ273" s="854"/>
      <c r="NAA273" s="854"/>
      <c r="NAB273" s="854"/>
      <c r="NAC273" s="854"/>
      <c r="NAD273" s="837"/>
      <c r="NAE273" s="837"/>
      <c r="NAF273" s="854"/>
      <c r="NAG273" s="854"/>
      <c r="NAH273" s="837"/>
      <c r="NAI273" s="837"/>
      <c r="NAJ273" s="854"/>
      <c r="NAK273" s="854"/>
      <c r="NAL273" s="837"/>
      <c r="NAM273" s="837"/>
      <c r="NAN273" s="837"/>
      <c r="NAO273" s="837"/>
      <c r="NAP273" s="837"/>
      <c r="NAQ273" s="837"/>
      <c r="NAR273" s="837"/>
      <c r="NAS273" s="854"/>
      <c r="NAT273" s="854"/>
      <c r="NAU273" s="837"/>
      <c r="NAV273" s="837"/>
      <c r="NAW273" s="854"/>
      <c r="NAX273" s="854"/>
      <c r="NAY273" s="837"/>
      <c r="NAZ273" s="837"/>
      <c r="NBA273" s="837"/>
      <c r="NBB273" s="837"/>
      <c r="NBC273" s="837"/>
      <c r="NBD273" s="853"/>
      <c r="NBE273" s="855"/>
      <c r="NBF273" s="837"/>
      <c r="NBG273" s="837"/>
      <c r="NBH273" s="837"/>
      <c r="NBI273" s="837"/>
      <c r="NBJ273" s="837"/>
      <c r="NBK273" s="837"/>
      <c r="NBL273" s="837"/>
      <c r="NBM273" s="856"/>
      <c r="NBN273" s="856"/>
      <c r="NBO273" s="856"/>
      <c r="NBP273" s="856"/>
      <c r="NBQ273" s="856"/>
      <c r="NBR273" s="856"/>
      <c r="NBS273" s="856"/>
      <c r="NBT273" s="856"/>
      <c r="NBU273" s="856"/>
      <c r="NBV273" s="856"/>
      <c r="NBW273" s="856"/>
      <c r="NBX273" s="856"/>
      <c r="NBY273" s="856"/>
      <c r="NBZ273" s="856"/>
      <c r="NCA273" s="856"/>
      <c r="NCB273" s="856"/>
      <c r="NCC273" s="856"/>
      <c r="NCD273" s="856"/>
      <c r="NCE273" s="856"/>
      <c r="NCF273" s="856"/>
      <c r="NCG273" s="856"/>
      <c r="NCH273" s="856"/>
      <c r="NCI273" s="856"/>
      <c r="NCJ273" s="856"/>
      <c r="NCK273" s="856"/>
      <c r="NCL273" s="856"/>
      <c r="NCM273" s="856"/>
      <c r="NCN273" s="856"/>
      <c r="NCO273" s="856"/>
      <c r="NCP273" s="856"/>
      <c r="NCQ273" s="856"/>
      <c r="NCR273" s="856"/>
      <c r="NCS273" s="856"/>
      <c r="NCT273" s="856"/>
      <c r="NCU273" s="856"/>
      <c r="NCV273" s="856"/>
      <c r="NCW273" s="856"/>
      <c r="NCX273" s="856"/>
      <c r="NCY273" s="856"/>
      <c r="NCZ273" s="856"/>
      <c r="NDA273" s="856"/>
      <c r="NDB273" s="856"/>
      <c r="NDC273" s="856"/>
      <c r="NDD273" s="856"/>
      <c r="NDE273" s="837"/>
      <c r="NDF273" s="837"/>
      <c r="NDG273" s="837"/>
      <c r="NDH273" s="837"/>
      <c r="NDI273" s="837"/>
      <c r="NDJ273" s="837"/>
      <c r="NDK273" s="837"/>
      <c r="NDL273" s="837"/>
      <c r="NDM273" s="837"/>
      <c r="NDN273" s="837"/>
      <c r="NDO273" s="837"/>
      <c r="NDP273" s="837"/>
      <c r="NDQ273" s="837"/>
      <c r="NDR273" s="837"/>
      <c r="NDS273" s="837"/>
      <c r="NDT273" s="837"/>
      <c r="NDU273" s="837"/>
      <c r="NDV273" s="837"/>
      <c r="NDW273" s="837"/>
      <c r="NDX273" s="837"/>
      <c r="NDY273" s="837"/>
      <c r="NDZ273" s="837"/>
      <c r="NEA273" s="837"/>
      <c r="NEB273" s="837"/>
      <c r="NEC273" s="854"/>
      <c r="NED273" s="854"/>
      <c r="NEE273" s="854"/>
      <c r="NEF273" s="854"/>
      <c r="NEG273" s="854"/>
      <c r="NEH273" s="837"/>
      <c r="NEI273" s="837"/>
      <c r="NEJ273" s="854"/>
      <c r="NEK273" s="854"/>
      <c r="NEL273" s="837"/>
      <c r="NEM273" s="837"/>
      <c r="NEN273" s="854"/>
      <c r="NEO273" s="854"/>
      <c r="NEP273" s="837"/>
      <c r="NEQ273" s="837"/>
      <c r="NER273" s="837"/>
      <c r="NES273" s="837"/>
      <c r="NET273" s="837"/>
      <c r="NEU273" s="837"/>
      <c r="NEV273" s="837"/>
      <c r="NEW273" s="854"/>
      <c r="NEX273" s="854"/>
      <c r="NEY273" s="837"/>
      <c r="NEZ273" s="837"/>
      <c r="NFA273" s="854"/>
      <c r="NFB273" s="854"/>
      <c r="NFC273" s="837"/>
      <c r="NFD273" s="837"/>
      <c r="NFE273" s="837"/>
      <c r="NFF273" s="837"/>
      <c r="NFG273" s="837"/>
      <c r="NFH273" s="853"/>
      <c r="NFI273" s="855"/>
      <c r="NFJ273" s="837"/>
      <c r="NFK273" s="837"/>
      <c r="NFL273" s="837"/>
      <c r="NFM273" s="837"/>
      <c r="NFN273" s="837"/>
      <c r="NFO273" s="837"/>
      <c r="NFP273" s="837"/>
      <c r="NFQ273" s="856"/>
      <c r="NFR273" s="856"/>
      <c r="NFS273" s="856"/>
      <c r="NFT273" s="856"/>
      <c r="NFU273" s="856"/>
      <c r="NFV273" s="856"/>
      <c r="NFW273" s="856"/>
      <c r="NFX273" s="856"/>
      <c r="NFY273" s="856"/>
      <c r="NFZ273" s="856"/>
      <c r="NGA273" s="856"/>
      <c r="NGB273" s="856"/>
      <c r="NGC273" s="856"/>
      <c r="NGD273" s="856"/>
      <c r="NGE273" s="856"/>
      <c r="NGF273" s="856"/>
      <c r="NGG273" s="856"/>
      <c r="NGH273" s="856"/>
      <c r="NGI273" s="856"/>
      <c r="NGJ273" s="856"/>
      <c r="NGK273" s="856"/>
      <c r="NGL273" s="856"/>
      <c r="NGM273" s="856"/>
      <c r="NGN273" s="856"/>
      <c r="NGO273" s="856"/>
      <c r="NGP273" s="856"/>
      <c r="NGQ273" s="856"/>
      <c r="NGR273" s="856"/>
      <c r="NGS273" s="856"/>
      <c r="NGT273" s="856"/>
      <c r="NGU273" s="856"/>
      <c r="NGV273" s="856"/>
      <c r="NGW273" s="856"/>
      <c r="NGX273" s="856"/>
      <c r="NGY273" s="856"/>
      <c r="NGZ273" s="856"/>
      <c r="NHA273" s="856"/>
      <c r="NHB273" s="856"/>
      <c r="NHC273" s="856"/>
      <c r="NHD273" s="856"/>
      <c r="NHE273" s="856"/>
      <c r="NHF273" s="856"/>
      <c r="NHG273" s="856"/>
      <c r="NHH273" s="856"/>
      <c r="NHI273" s="837"/>
      <c r="NHJ273" s="837"/>
      <c r="NHK273" s="837"/>
      <c r="NHL273" s="837"/>
      <c r="NHM273" s="837"/>
      <c r="NHN273" s="837"/>
      <c r="NHO273" s="837"/>
      <c r="NHP273" s="837"/>
      <c r="NHQ273" s="837"/>
      <c r="NHR273" s="837"/>
      <c r="NHS273" s="837"/>
      <c r="NHT273" s="837"/>
      <c r="NHU273" s="837"/>
      <c r="NHV273" s="837"/>
      <c r="NHW273" s="837"/>
      <c r="NHX273" s="837"/>
      <c r="NHY273" s="837"/>
      <c r="NHZ273" s="837"/>
      <c r="NIA273" s="837"/>
      <c r="NIB273" s="837"/>
      <c r="NIC273" s="837"/>
      <c r="NID273" s="837"/>
      <c r="NIE273" s="837"/>
      <c r="NIF273" s="837"/>
      <c r="NIG273" s="854"/>
      <c r="NIH273" s="854"/>
      <c r="NII273" s="854"/>
      <c r="NIJ273" s="854"/>
      <c r="NIK273" s="854"/>
      <c r="NIL273" s="837"/>
      <c r="NIM273" s="837"/>
      <c r="NIN273" s="854"/>
      <c r="NIO273" s="854"/>
      <c r="NIP273" s="837"/>
      <c r="NIQ273" s="837"/>
      <c r="NIR273" s="854"/>
      <c r="NIS273" s="854"/>
      <c r="NIT273" s="837"/>
      <c r="NIU273" s="837"/>
      <c r="NIV273" s="837"/>
      <c r="NIW273" s="837"/>
      <c r="NIX273" s="837"/>
      <c r="NIY273" s="837"/>
      <c r="NIZ273" s="837"/>
      <c r="NJA273" s="854"/>
      <c r="NJB273" s="854"/>
      <c r="NJC273" s="837"/>
      <c r="NJD273" s="837"/>
      <c r="NJE273" s="854"/>
      <c r="NJF273" s="854"/>
      <c r="NJG273" s="837"/>
      <c r="NJH273" s="837"/>
      <c r="NJI273" s="837"/>
      <c r="NJJ273" s="837"/>
      <c r="NJK273" s="837"/>
      <c r="NJL273" s="853"/>
      <c r="NJM273" s="855"/>
      <c r="NJN273" s="837"/>
      <c r="NJO273" s="837"/>
      <c r="NJP273" s="837"/>
      <c r="NJQ273" s="837"/>
      <c r="NJR273" s="837"/>
      <c r="NJS273" s="837"/>
      <c r="NJT273" s="837"/>
      <c r="NJU273" s="856"/>
      <c r="NJV273" s="856"/>
      <c r="NJW273" s="856"/>
      <c r="NJX273" s="856"/>
      <c r="NJY273" s="856"/>
      <c r="NJZ273" s="856"/>
      <c r="NKA273" s="856"/>
      <c r="NKB273" s="856"/>
      <c r="NKC273" s="856"/>
      <c r="NKD273" s="856"/>
      <c r="NKE273" s="856"/>
      <c r="NKF273" s="856"/>
      <c r="NKG273" s="856"/>
      <c r="NKH273" s="856"/>
      <c r="NKI273" s="856"/>
      <c r="NKJ273" s="856"/>
      <c r="NKK273" s="856"/>
      <c r="NKL273" s="856"/>
      <c r="NKM273" s="856"/>
      <c r="NKN273" s="856"/>
      <c r="NKO273" s="856"/>
      <c r="NKP273" s="856"/>
      <c r="NKQ273" s="856"/>
      <c r="NKR273" s="856"/>
      <c r="NKS273" s="856"/>
      <c r="NKT273" s="856"/>
      <c r="NKU273" s="856"/>
      <c r="NKV273" s="856"/>
      <c r="NKW273" s="856"/>
      <c r="NKX273" s="856"/>
      <c r="NKY273" s="856"/>
      <c r="NKZ273" s="856"/>
      <c r="NLA273" s="856"/>
      <c r="NLB273" s="856"/>
      <c r="NLC273" s="856"/>
      <c r="NLD273" s="856"/>
      <c r="NLE273" s="856"/>
      <c r="NLF273" s="856"/>
      <c r="NLG273" s="856"/>
      <c r="NLH273" s="856"/>
      <c r="NLI273" s="856"/>
      <c r="NLJ273" s="856"/>
      <c r="NLK273" s="856"/>
      <c r="NLL273" s="856"/>
      <c r="NLM273" s="837"/>
      <c r="NLN273" s="837"/>
      <c r="NLO273" s="837"/>
      <c r="NLP273" s="837"/>
      <c r="NLQ273" s="837"/>
      <c r="NLR273" s="837"/>
      <c r="NLS273" s="837"/>
      <c r="NLT273" s="837"/>
      <c r="NLU273" s="837"/>
      <c r="NLV273" s="837"/>
      <c r="NLW273" s="837"/>
      <c r="NLX273" s="837"/>
      <c r="NLY273" s="837"/>
      <c r="NLZ273" s="837"/>
      <c r="NMA273" s="837"/>
      <c r="NMB273" s="837"/>
      <c r="NMC273" s="837"/>
      <c r="NMD273" s="837"/>
      <c r="NME273" s="837"/>
      <c r="NMF273" s="837"/>
      <c r="NMG273" s="837"/>
      <c r="NMH273" s="837"/>
      <c r="NMI273" s="837"/>
      <c r="NMJ273" s="837"/>
      <c r="NMK273" s="854"/>
      <c r="NML273" s="854"/>
      <c r="NMM273" s="854"/>
      <c r="NMN273" s="854"/>
      <c r="NMO273" s="854"/>
      <c r="NMP273" s="837"/>
      <c r="NMQ273" s="837"/>
      <c r="NMR273" s="854"/>
      <c r="NMS273" s="854"/>
      <c r="NMT273" s="837"/>
      <c r="NMU273" s="837"/>
      <c r="NMV273" s="854"/>
      <c r="NMW273" s="854"/>
      <c r="NMX273" s="837"/>
      <c r="NMY273" s="837"/>
      <c r="NMZ273" s="837"/>
      <c r="NNA273" s="837"/>
      <c r="NNB273" s="837"/>
      <c r="NNC273" s="837"/>
      <c r="NND273" s="837"/>
      <c r="NNE273" s="854"/>
      <c r="NNF273" s="854"/>
      <c r="NNG273" s="837"/>
      <c r="NNH273" s="837"/>
      <c r="NNI273" s="854"/>
      <c r="NNJ273" s="854"/>
      <c r="NNK273" s="837"/>
      <c r="NNL273" s="837"/>
      <c r="NNM273" s="837"/>
      <c r="NNN273" s="837"/>
      <c r="NNO273" s="837"/>
      <c r="NNP273" s="853"/>
      <c r="NNQ273" s="855"/>
      <c r="NNR273" s="837"/>
      <c r="NNS273" s="837"/>
      <c r="NNT273" s="837"/>
      <c r="NNU273" s="837"/>
      <c r="NNV273" s="837"/>
      <c r="NNW273" s="837"/>
      <c r="NNX273" s="837"/>
      <c r="NNY273" s="856"/>
      <c r="NNZ273" s="856"/>
      <c r="NOA273" s="856"/>
      <c r="NOB273" s="856"/>
      <c r="NOC273" s="856"/>
      <c r="NOD273" s="856"/>
      <c r="NOE273" s="856"/>
      <c r="NOF273" s="856"/>
      <c r="NOG273" s="856"/>
      <c r="NOH273" s="856"/>
      <c r="NOI273" s="856"/>
      <c r="NOJ273" s="856"/>
      <c r="NOK273" s="856"/>
      <c r="NOL273" s="856"/>
      <c r="NOM273" s="856"/>
      <c r="NON273" s="856"/>
      <c r="NOO273" s="856"/>
      <c r="NOP273" s="856"/>
      <c r="NOQ273" s="856"/>
      <c r="NOR273" s="856"/>
      <c r="NOS273" s="856"/>
      <c r="NOT273" s="856"/>
      <c r="NOU273" s="856"/>
      <c r="NOV273" s="856"/>
      <c r="NOW273" s="856"/>
      <c r="NOX273" s="856"/>
      <c r="NOY273" s="856"/>
      <c r="NOZ273" s="856"/>
      <c r="NPA273" s="856"/>
      <c r="NPB273" s="856"/>
      <c r="NPC273" s="856"/>
      <c r="NPD273" s="856"/>
      <c r="NPE273" s="856"/>
      <c r="NPF273" s="856"/>
      <c r="NPG273" s="856"/>
      <c r="NPH273" s="856"/>
      <c r="NPI273" s="856"/>
      <c r="NPJ273" s="856"/>
      <c r="NPK273" s="856"/>
      <c r="NPL273" s="856"/>
      <c r="NPM273" s="856"/>
      <c r="NPN273" s="856"/>
      <c r="NPO273" s="856"/>
      <c r="NPP273" s="856"/>
      <c r="NPQ273" s="837"/>
      <c r="NPR273" s="837"/>
      <c r="NPS273" s="837"/>
      <c r="NPT273" s="837"/>
      <c r="NPU273" s="837"/>
      <c r="NPV273" s="837"/>
      <c r="NPW273" s="837"/>
      <c r="NPX273" s="837"/>
      <c r="NPY273" s="837"/>
      <c r="NPZ273" s="837"/>
      <c r="NQA273" s="837"/>
      <c r="NQB273" s="837"/>
      <c r="NQC273" s="837"/>
      <c r="NQD273" s="837"/>
      <c r="NQE273" s="837"/>
      <c r="NQF273" s="837"/>
      <c r="NQG273" s="837"/>
      <c r="NQH273" s="837"/>
      <c r="NQI273" s="837"/>
      <c r="NQJ273" s="837"/>
      <c r="NQK273" s="837"/>
      <c r="NQL273" s="837"/>
      <c r="NQM273" s="837"/>
      <c r="NQN273" s="837"/>
      <c r="NQO273" s="854"/>
      <c r="NQP273" s="854"/>
      <c r="NQQ273" s="854"/>
      <c r="NQR273" s="854"/>
      <c r="NQS273" s="854"/>
      <c r="NQT273" s="837"/>
      <c r="NQU273" s="837"/>
      <c r="NQV273" s="854"/>
      <c r="NQW273" s="854"/>
      <c r="NQX273" s="837"/>
      <c r="NQY273" s="837"/>
      <c r="NQZ273" s="854"/>
      <c r="NRA273" s="854"/>
      <c r="NRB273" s="837"/>
      <c r="NRC273" s="837"/>
      <c r="NRD273" s="837"/>
      <c r="NRE273" s="837"/>
      <c r="NRF273" s="837"/>
      <c r="NRG273" s="837"/>
      <c r="NRH273" s="837"/>
      <c r="NRI273" s="854"/>
      <c r="NRJ273" s="854"/>
      <c r="NRK273" s="837"/>
      <c r="NRL273" s="837"/>
      <c r="NRM273" s="854"/>
      <c r="NRN273" s="854"/>
      <c r="NRO273" s="837"/>
      <c r="NRP273" s="837"/>
      <c r="NRQ273" s="837"/>
      <c r="NRR273" s="837"/>
      <c r="NRS273" s="837"/>
      <c r="NRT273" s="853"/>
      <c r="NRU273" s="855"/>
      <c r="NRV273" s="837"/>
      <c r="NRW273" s="837"/>
      <c r="NRX273" s="837"/>
      <c r="NRY273" s="837"/>
      <c r="NRZ273" s="837"/>
      <c r="NSA273" s="837"/>
      <c r="NSB273" s="837"/>
      <c r="NSC273" s="856"/>
      <c r="NSD273" s="856"/>
      <c r="NSE273" s="856"/>
      <c r="NSF273" s="856"/>
      <c r="NSG273" s="856"/>
      <c r="NSH273" s="856"/>
      <c r="NSI273" s="856"/>
      <c r="NSJ273" s="856"/>
      <c r="NSK273" s="856"/>
      <c r="NSL273" s="856"/>
      <c r="NSM273" s="856"/>
      <c r="NSN273" s="856"/>
      <c r="NSO273" s="856"/>
      <c r="NSP273" s="856"/>
      <c r="NSQ273" s="856"/>
      <c r="NSR273" s="856"/>
      <c r="NSS273" s="856"/>
      <c r="NST273" s="856"/>
      <c r="NSU273" s="856"/>
      <c r="NSV273" s="856"/>
      <c r="NSW273" s="856"/>
      <c r="NSX273" s="856"/>
      <c r="NSY273" s="856"/>
      <c r="NSZ273" s="856"/>
      <c r="NTA273" s="856"/>
      <c r="NTB273" s="856"/>
      <c r="NTC273" s="856"/>
      <c r="NTD273" s="856"/>
      <c r="NTE273" s="856"/>
      <c r="NTF273" s="856"/>
      <c r="NTG273" s="856"/>
      <c r="NTH273" s="856"/>
      <c r="NTI273" s="856"/>
      <c r="NTJ273" s="856"/>
      <c r="NTK273" s="856"/>
      <c r="NTL273" s="856"/>
      <c r="NTM273" s="856"/>
      <c r="NTN273" s="856"/>
      <c r="NTO273" s="856"/>
      <c r="NTP273" s="856"/>
      <c r="NTQ273" s="856"/>
      <c r="NTR273" s="856"/>
      <c r="NTS273" s="856"/>
      <c r="NTT273" s="856"/>
      <c r="NTU273" s="837"/>
      <c r="NTV273" s="837"/>
      <c r="NTW273" s="837"/>
      <c r="NTX273" s="837"/>
      <c r="NTY273" s="837"/>
      <c r="NTZ273" s="837"/>
      <c r="NUA273" s="837"/>
      <c r="NUB273" s="837"/>
      <c r="NUC273" s="837"/>
      <c r="NUD273" s="837"/>
      <c r="NUE273" s="837"/>
      <c r="NUF273" s="837"/>
      <c r="NUG273" s="837"/>
      <c r="NUH273" s="837"/>
      <c r="NUI273" s="837"/>
      <c r="NUJ273" s="837"/>
      <c r="NUK273" s="837"/>
      <c r="NUL273" s="837"/>
      <c r="NUM273" s="837"/>
      <c r="NUN273" s="837"/>
      <c r="NUO273" s="837"/>
      <c r="NUP273" s="837"/>
      <c r="NUQ273" s="837"/>
      <c r="NUR273" s="837"/>
      <c r="NUS273" s="854"/>
      <c r="NUT273" s="854"/>
      <c r="NUU273" s="854"/>
      <c r="NUV273" s="854"/>
      <c r="NUW273" s="854"/>
      <c r="NUX273" s="837"/>
      <c r="NUY273" s="837"/>
      <c r="NUZ273" s="854"/>
      <c r="NVA273" s="854"/>
      <c r="NVB273" s="837"/>
      <c r="NVC273" s="837"/>
      <c r="NVD273" s="854"/>
      <c r="NVE273" s="854"/>
      <c r="NVF273" s="837"/>
      <c r="NVG273" s="837"/>
      <c r="NVH273" s="837"/>
      <c r="NVI273" s="837"/>
      <c r="NVJ273" s="837"/>
      <c r="NVK273" s="837"/>
      <c r="NVL273" s="837"/>
      <c r="NVM273" s="854"/>
      <c r="NVN273" s="854"/>
      <c r="NVO273" s="837"/>
      <c r="NVP273" s="837"/>
      <c r="NVQ273" s="854"/>
      <c r="NVR273" s="854"/>
      <c r="NVS273" s="837"/>
      <c r="NVT273" s="837"/>
      <c r="NVU273" s="837"/>
      <c r="NVV273" s="837"/>
      <c r="NVW273" s="837"/>
      <c r="NVX273" s="853"/>
      <c r="NVY273" s="855"/>
      <c r="NVZ273" s="837"/>
      <c r="NWA273" s="837"/>
      <c r="NWB273" s="837"/>
      <c r="NWC273" s="837"/>
      <c r="NWD273" s="837"/>
      <c r="NWE273" s="837"/>
      <c r="NWF273" s="837"/>
      <c r="NWG273" s="856"/>
      <c r="NWH273" s="856"/>
      <c r="NWI273" s="856"/>
      <c r="NWJ273" s="856"/>
      <c r="NWK273" s="856"/>
      <c r="NWL273" s="856"/>
      <c r="NWM273" s="856"/>
      <c r="NWN273" s="856"/>
      <c r="NWO273" s="856"/>
      <c r="NWP273" s="856"/>
      <c r="NWQ273" s="856"/>
      <c r="NWR273" s="856"/>
      <c r="NWS273" s="856"/>
      <c r="NWT273" s="856"/>
      <c r="NWU273" s="856"/>
      <c r="NWV273" s="856"/>
      <c r="NWW273" s="856"/>
      <c r="NWX273" s="856"/>
      <c r="NWY273" s="856"/>
      <c r="NWZ273" s="856"/>
      <c r="NXA273" s="856"/>
      <c r="NXB273" s="856"/>
      <c r="NXC273" s="856"/>
      <c r="NXD273" s="856"/>
      <c r="NXE273" s="856"/>
      <c r="NXF273" s="856"/>
      <c r="NXG273" s="856"/>
      <c r="NXH273" s="856"/>
      <c r="NXI273" s="856"/>
      <c r="NXJ273" s="856"/>
      <c r="NXK273" s="856"/>
      <c r="NXL273" s="856"/>
      <c r="NXM273" s="856"/>
      <c r="NXN273" s="856"/>
      <c r="NXO273" s="856"/>
      <c r="NXP273" s="856"/>
      <c r="NXQ273" s="856"/>
      <c r="NXR273" s="856"/>
      <c r="NXS273" s="856"/>
      <c r="NXT273" s="856"/>
      <c r="NXU273" s="856"/>
      <c r="NXV273" s="856"/>
      <c r="NXW273" s="856"/>
      <c r="NXX273" s="856"/>
      <c r="NXY273" s="837"/>
      <c r="NXZ273" s="837"/>
      <c r="NYA273" s="837"/>
      <c r="NYB273" s="837"/>
      <c r="NYC273" s="837"/>
      <c r="NYD273" s="837"/>
      <c r="NYE273" s="837"/>
      <c r="NYF273" s="837"/>
      <c r="NYG273" s="837"/>
      <c r="NYH273" s="837"/>
      <c r="NYI273" s="837"/>
      <c r="NYJ273" s="837"/>
      <c r="NYK273" s="837"/>
      <c r="NYL273" s="837"/>
      <c r="NYM273" s="837"/>
      <c r="NYN273" s="837"/>
      <c r="NYO273" s="837"/>
      <c r="NYP273" s="837"/>
      <c r="NYQ273" s="837"/>
      <c r="NYR273" s="837"/>
      <c r="NYS273" s="837"/>
      <c r="NYT273" s="837"/>
      <c r="NYU273" s="837"/>
      <c r="NYV273" s="837"/>
      <c r="NYW273" s="854"/>
      <c r="NYX273" s="854"/>
      <c r="NYY273" s="854"/>
      <c r="NYZ273" s="854"/>
      <c r="NZA273" s="854"/>
      <c r="NZB273" s="837"/>
      <c r="NZC273" s="837"/>
      <c r="NZD273" s="854"/>
      <c r="NZE273" s="854"/>
      <c r="NZF273" s="837"/>
      <c r="NZG273" s="837"/>
      <c r="NZH273" s="854"/>
      <c r="NZI273" s="854"/>
      <c r="NZJ273" s="837"/>
      <c r="NZK273" s="837"/>
      <c r="NZL273" s="837"/>
      <c r="NZM273" s="837"/>
      <c r="NZN273" s="837"/>
      <c r="NZO273" s="837"/>
      <c r="NZP273" s="837"/>
      <c r="NZQ273" s="854"/>
      <c r="NZR273" s="854"/>
      <c r="NZS273" s="837"/>
      <c r="NZT273" s="837"/>
      <c r="NZU273" s="854"/>
      <c r="NZV273" s="854"/>
      <c r="NZW273" s="837"/>
      <c r="NZX273" s="837"/>
      <c r="NZY273" s="837"/>
      <c r="NZZ273" s="837"/>
      <c r="OAA273" s="837"/>
      <c r="OAB273" s="853"/>
      <c r="OAC273" s="855"/>
      <c r="OAD273" s="837"/>
      <c r="OAE273" s="837"/>
      <c r="OAF273" s="837"/>
      <c r="OAG273" s="837"/>
      <c r="OAH273" s="837"/>
      <c r="OAI273" s="837"/>
      <c r="OAJ273" s="837"/>
      <c r="OAK273" s="856"/>
      <c r="OAL273" s="856"/>
      <c r="OAM273" s="856"/>
      <c r="OAN273" s="856"/>
      <c r="OAO273" s="856"/>
      <c r="OAP273" s="856"/>
      <c r="OAQ273" s="856"/>
      <c r="OAR273" s="856"/>
      <c r="OAS273" s="856"/>
      <c r="OAT273" s="856"/>
      <c r="OAU273" s="856"/>
      <c r="OAV273" s="856"/>
      <c r="OAW273" s="856"/>
      <c r="OAX273" s="856"/>
      <c r="OAY273" s="856"/>
      <c r="OAZ273" s="856"/>
      <c r="OBA273" s="856"/>
      <c r="OBB273" s="856"/>
      <c r="OBC273" s="856"/>
      <c r="OBD273" s="856"/>
      <c r="OBE273" s="856"/>
      <c r="OBF273" s="856"/>
      <c r="OBG273" s="856"/>
      <c r="OBH273" s="856"/>
      <c r="OBI273" s="856"/>
      <c r="OBJ273" s="856"/>
      <c r="OBK273" s="856"/>
      <c r="OBL273" s="856"/>
      <c r="OBM273" s="856"/>
      <c r="OBN273" s="856"/>
      <c r="OBO273" s="856"/>
      <c r="OBP273" s="856"/>
      <c r="OBQ273" s="856"/>
      <c r="OBR273" s="856"/>
      <c r="OBS273" s="856"/>
      <c r="OBT273" s="856"/>
      <c r="OBU273" s="856"/>
      <c r="OBV273" s="856"/>
      <c r="OBW273" s="856"/>
      <c r="OBX273" s="856"/>
      <c r="OBY273" s="856"/>
      <c r="OBZ273" s="856"/>
      <c r="OCA273" s="856"/>
      <c r="OCB273" s="856"/>
      <c r="OCC273" s="837"/>
      <c r="OCD273" s="837"/>
      <c r="OCE273" s="837"/>
      <c r="OCF273" s="837"/>
      <c r="OCG273" s="837"/>
      <c r="OCH273" s="837"/>
      <c r="OCI273" s="837"/>
      <c r="OCJ273" s="837"/>
      <c r="OCK273" s="837"/>
      <c r="OCL273" s="837"/>
      <c r="OCM273" s="837"/>
      <c r="OCN273" s="837"/>
      <c r="OCO273" s="837"/>
      <c r="OCP273" s="837"/>
      <c r="OCQ273" s="837"/>
      <c r="OCR273" s="837"/>
      <c r="OCS273" s="837"/>
      <c r="OCT273" s="837"/>
      <c r="OCU273" s="837"/>
      <c r="OCV273" s="837"/>
      <c r="OCW273" s="837"/>
      <c r="OCX273" s="837"/>
      <c r="OCY273" s="837"/>
      <c r="OCZ273" s="837"/>
      <c r="ODA273" s="854"/>
      <c r="ODB273" s="854"/>
      <c r="ODC273" s="854"/>
      <c r="ODD273" s="854"/>
      <c r="ODE273" s="854"/>
      <c r="ODF273" s="837"/>
      <c r="ODG273" s="837"/>
      <c r="ODH273" s="854"/>
      <c r="ODI273" s="854"/>
      <c r="ODJ273" s="837"/>
      <c r="ODK273" s="837"/>
      <c r="ODL273" s="854"/>
      <c r="ODM273" s="854"/>
      <c r="ODN273" s="837"/>
      <c r="ODO273" s="837"/>
      <c r="ODP273" s="837"/>
      <c r="ODQ273" s="837"/>
      <c r="ODR273" s="837"/>
      <c r="ODS273" s="837"/>
      <c r="ODT273" s="837"/>
      <c r="ODU273" s="854"/>
      <c r="ODV273" s="854"/>
      <c r="ODW273" s="837"/>
      <c r="ODX273" s="837"/>
      <c r="ODY273" s="854"/>
      <c r="ODZ273" s="854"/>
      <c r="OEA273" s="837"/>
      <c r="OEB273" s="837"/>
      <c r="OEC273" s="837"/>
      <c r="OED273" s="837"/>
      <c r="OEE273" s="837"/>
      <c r="OEF273" s="853"/>
      <c r="OEG273" s="855"/>
      <c r="OEH273" s="837"/>
      <c r="OEI273" s="837"/>
      <c r="OEJ273" s="837"/>
      <c r="OEK273" s="837"/>
      <c r="OEL273" s="837"/>
      <c r="OEM273" s="837"/>
      <c r="OEN273" s="837"/>
      <c r="OEO273" s="856"/>
      <c r="OEP273" s="856"/>
      <c r="OEQ273" s="856"/>
      <c r="OER273" s="856"/>
      <c r="OES273" s="856"/>
      <c r="OET273" s="856"/>
      <c r="OEU273" s="856"/>
      <c r="OEV273" s="856"/>
      <c r="OEW273" s="856"/>
      <c r="OEX273" s="856"/>
      <c r="OEY273" s="856"/>
      <c r="OEZ273" s="856"/>
      <c r="OFA273" s="856"/>
      <c r="OFB273" s="856"/>
      <c r="OFC273" s="856"/>
      <c r="OFD273" s="856"/>
      <c r="OFE273" s="856"/>
      <c r="OFF273" s="856"/>
      <c r="OFG273" s="856"/>
      <c r="OFH273" s="856"/>
      <c r="OFI273" s="856"/>
      <c r="OFJ273" s="856"/>
      <c r="OFK273" s="856"/>
      <c r="OFL273" s="856"/>
      <c r="OFM273" s="856"/>
      <c r="OFN273" s="856"/>
      <c r="OFO273" s="856"/>
      <c r="OFP273" s="856"/>
      <c r="OFQ273" s="856"/>
      <c r="OFR273" s="856"/>
      <c r="OFS273" s="856"/>
      <c r="OFT273" s="856"/>
      <c r="OFU273" s="856"/>
      <c r="OFV273" s="856"/>
      <c r="OFW273" s="856"/>
      <c r="OFX273" s="856"/>
      <c r="OFY273" s="856"/>
      <c r="OFZ273" s="856"/>
      <c r="OGA273" s="856"/>
      <c r="OGB273" s="856"/>
      <c r="OGC273" s="856"/>
      <c r="OGD273" s="856"/>
      <c r="OGE273" s="856"/>
      <c r="OGF273" s="856"/>
      <c r="OGG273" s="837"/>
      <c r="OGH273" s="837"/>
      <c r="OGI273" s="837"/>
      <c r="OGJ273" s="837"/>
      <c r="OGK273" s="837"/>
      <c r="OGL273" s="837"/>
      <c r="OGM273" s="837"/>
      <c r="OGN273" s="837"/>
      <c r="OGO273" s="837"/>
      <c r="OGP273" s="837"/>
      <c r="OGQ273" s="837"/>
      <c r="OGR273" s="837"/>
      <c r="OGS273" s="837"/>
      <c r="OGT273" s="837"/>
      <c r="OGU273" s="837"/>
      <c r="OGV273" s="837"/>
      <c r="OGW273" s="837"/>
      <c r="OGX273" s="837"/>
      <c r="OGY273" s="837"/>
      <c r="OGZ273" s="837"/>
      <c r="OHA273" s="837"/>
      <c r="OHB273" s="837"/>
      <c r="OHC273" s="837"/>
      <c r="OHD273" s="837"/>
      <c r="OHE273" s="854"/>
      <c r="OHF273" s="854"/>
      <c r="OHG273" s="854"/>
      <c r="OHH273" s="854"/>
      <c r="OHI273" s="854"/>
      <c r="OHJ273" s="837"/>
      <c r="OHK273" s="837"/>
      <c r="OHL273" s="854"/>
      <c r="OHM273" s="854"/>
      <c r="OHN273" s="837"/>
      <c r="OHO273" s="837"/>
      <c r="OHP273" s="854"/>
      <c r="OHQ273" s="854"/>
      <c r="OHR273" s="837"/>
      <c r="OHS273" s="837"/>
      <c r="OHT273" s="837"/>
      <c r="OHU273" s="837"/>
      <c r="OHV273" s="837"/>
      <c r="OHW273" s="837"/>
      <c r="OHX273" s="837"/>
      <c r="OHY273" s="854"/>
      <c r="OHZ273" s="854"/>
      <c r="OIA273" s="837"/>
      <c r="OIB273" s="837"/>
      <c r="OIC273" s="854"/>
      <c r="OID273" s="854"/>
      <c r="OIE273" s="837"/>
      <c r="OIF273" s="837"/>
      <c r="OIG273" s="837"/>
      <c r="OIH273" s="837"/>
      <c r="OII273" s="837"/>
      <c r="OIJ273" s="853"/>
      <c r="OIK273" s="855"/>
      <c r="OIL273" s="837"/>
      <c r="OIM273" s="837"/>
      <c r="OIN273" s="837"/>
      <c r="OIO273" s="837"/>
      <c r="OIP273" s="837"/>
      <c r="OIQ273" s="837"/>
      <c r="OIR273" s="837"/>
      <c r="OIS273" s="856"/>
      <c r="OIT273" s="856"/>
      <c r="OIU273" s="856"/>
      <c r="OIV273" s="856"/>
      <c r="OIW273" s="856"/>
      <c r="OIX273" s="856"/>
      <c r="OIY273" s="856"/>
      <c r="OIZ273" s="856"/>
      <c r="OJA273" s="856"/>
      <c r="OJB273" s="856"/>
      <c r="OJC273" s="856"/>
      <c r="OJD273" s="856"/>
      <c r="OJE273" s="856"/>
      <c r="OJF273" s="856"/>
      <c r="OJG273" s="856"/>
      <c r="OJH273" s="856"/>
      <c r="OJI273" s="856"/>
      <c r="OJJ273" s="856"/>
      <c r="OJK273" s="856"/>
      <c r="OJL273" s="856"/>
      <c r="OJM273" s="856"/>
      <c r="OJN273" s="856"/>
      <c r="OJO273" s="856"/>
      <c r="OJP273" s="856"/>
      <c r="OJQ273" s="856"/>
      <c r="OJR273" s="856"/>
      <c r="OJS273" s="856"/>
      <c r="OJT273" s="856"/>
      <c r="OJU273" s="856"/>
      <c r="OJV273" s="856"/>
      <c r="OJW273" s="856"/>
      <c r="OJX273" s="856"/>
      <c r="OJY273" s="856"/>
      <c r="OJZ273" s="856"/>
      <c r="OKA273" s="856"/>
      <c r="OKB273" s="856"/>
      <c r="OKC273" s="856"/>
      <c r="OKD273" s="856"/>
      <c r="OKE273" s="856"/>
      <c r="OKF273" s="856"/>
      <c r="OKG273" s="856"/>
      <c r="OKH273" s="856"/>
      <c r="OKI273" s="856"/>
      <c r="OKJ273" s="856"/>
      <c r="OKK273" s="837"/>
      <c r="OKL273" s="837"/>
      <c r="OKM273" s="837"/>
      <c r="OKN273" s="837"/>
      <c r="OKO273" s="837"/>
      <c r="OKP273" s="837"/>
      <c r="OKQ273" s="837"/>
      <c r="OKR273" s="837"/>
      <c r="OKS273" s="837"/>
      <c r="OKT273" s="837"/>
      <c r="OKU273" s="837"/>
      <c r="OKV273" s="837"/>
      <c r="OKW273" s="837"/>
      <c r="OKX273" s="837"/>
      <c r="OKY273" s="837"/>
      <c r="OKZ273" s="837"/>
      <c r="OLA273" s="837"/>
      <c r="OLB273" s="837"/>
      <c r="OLC273" s="837"/>
      <c r="OLD273" s="837"/>
      <c r="OLE273" s="837"/>
      <c r="OLF273" s="837"/>
      <c r="OLG273" s="837"/>
      <c r="OLH273" s="837"/>
      <c r="OLI273" s="854"/>
      <c r="OLJ273" s="854"/>
      <c r="OLK273" s="854"/>
      <c r="OLL273" s="854"/>
      <c r="OLM273" s="854"/>
      <c r="OLN273" s="837"/>
      <c r="OLO273" s="837"/>
      <c r="OLP273" s="854"/>
      <c r="OLQ273" s="854"/>
      <c r="OLR273" s="837"/>
      <c r="OLS273" s="837"/>
      <c r="OLT273" s="854"/>
      <c r="OLU273" s="854"/>
      <c r="OLV273" s="837"/>
      <c r="OLW273" s="837"/>
      <c r="OLX273" s="837"/>
      <c r="OLY273" s="837"/>
      <c r="OLZ273" s="837"/>
      <c r="OMA273" s="837"/>
      <c r="OMB273" s="837"/>
      <c r="OMC273" s="854"/>
      <c r="OMD273" s="854"/>
      <c r="OME273" s="837"/>
      <c r="OMF273" s="837"/>
      <c r="OMG273" s="854"/>
      <c r="OMH273" s="854"/>
      <c r="OMI273" s="837"/>
      <c r="OMJ273" s="837"/>
      <c r="OMK273" s="837"/>
      <c r="OML273" s="837"/>
      <c r="OMM273" s="837"/>
      <c r="OMN273" s="853"/>
      <c r="OMO273" s="855"/>
      <c r="OMP273" s="837"/>
      <c r="OMQ273" s="837"/>
      <c r="OMR273" s="837"/>
      <c r="OMS273" s="837"/>
      <c r="OMT273" s="837"/>
      <c r="OMU273" s="837"/>
      <c r="OMV273" s="837"/>
      <c r="OMW273" s="856"/>
      <c r="OMX273" s="856"/>
      <c r="OMY273" s="856"/>
      <c r="OMZ273" s="856"/>
      <c r="ONA273" s="856"/>
      <c r="ONB273" s="856"/>
      <c r="ONC273" s="856"/>
      <c r="OND273" s="856"/>
      <c r="ONE273" s="856"/>
      <c r="ONF273" s="856"/>
      <c r="ONG273" s="856"/>
      <c r="ONH273" s="856"/>
      <c r="ONI273" s="856"/>
      <c r="ONJ273" s="856"/>
      <c r="ONK273" s="856"/>
      <c r="ONL273" s="856"/>
      <c r="ONM273" s="856"/>
      <c r="ONN273" s="856"/>
      <c r="ONO273" s="856"/>
      <c r="ONP273" s="856"/>
      <c r="ONQ273" s="856"/>
      <c r="ONR273" s="856"/>
      <c r="ONS273" s="856"/>
      <c r="ONT273" s="856"/>
      <c r="ONU273" s="856"/>
      <c r="ONV273" s="856"/>
      <c r="ONW273" s="856"/>
      <c r="ONX273" s="856"/>
      <c r="ONY273" s="856"/>
      <c r="ONZ273" s="856"/>
      <c r="OOA273" s="856"/>
      <c r="OOB273" s="856"/>
      <c r="OOC273" s="856"/>
      <c r="OOD273" s="856"/>
      <c r="OOE273" s="856"/>
      <c r="OOF273" s="856"/>
      <c r="OOG273" s="856"/>
      <c r="OOH273" s="856"/>
      <c r="OOI273" s="856"/>
      <c r="OOJ273" s="856"/>
      <c r="OOK273" s="856"/>
      <c r="OOL273" s="856"/>
      <c r="OOM273" s="856"/>
      <c r="OON273" s="856"/>
      <c r="OOO273" s="837"/>
      <c r="OOP273" s="837"/>
      <c r="OOQ273" s="837"/>
      <c r="OOR273" s="837"/>
      <c r="OOS273" s="837"/>
      <c r="OOT273" s="837"/>
      <c r="OOU273" s="837"/>
      <c r="OOV273" s="837"/>
      <c r="OOW273" s="837"/>
      <c r="OOX273" s="837"/>
      <c r="OOY273" s="837"/>
      <c r="OOZ273" s="837"/>
      <c r="OPA273" s="837"/>
      <c r="OPB273" s="837"/>
      <c r="OPC273" s="837"/>
      <c r="OPD273" s="837"/>
      <c r="OPE273" s="837"/>
      <c r="OPF273" s="837"/>
      <c r="OPG273" s="837"/>
      <c r="OPH273" s="837"/>
      <c r="OPI273" s="837"/>
      <c r="OPJ273" s="837"/>
      <c r="OPK273" s="837"/>
      <c r="OPL273" s="837"/>
      <c r="OPM273" s="854"/>
      <c r="OPN273" s="854"/>
      <c r="OPO273" s="854"/>
      <c r="OPP273" s="854"/>
      <c r="OPQ273" s="854"/>
      <c r="OPR273" s="837"/>
      <c r="OPS273" s="837"/>
      <c r="OPT273" s="854"/>
      <c r="OPU273" s="854"/>
      <c r="OPV273" s="837"/>
      <c r="OPW273" s="837"/>
      <c r="OPX273" s="854"/>
      <c r="OPY273" s="854"/>
      <c r="OPZ273" s="837"/>
      <c r="OQA273" s="837"/>
      <c r="OQB273" s="837"/>
      <c r="OQC273" s="837"/>
      <c r="OQD273" s="837"/>
      <c r="OQE273" s="837"/>
      <c r="OQF273" s="837"/>
      <c r="OQG273" s="854"/>
      <c r="OQH273" s="854"/>
      <c r="OQI273" s="837"/>
      <c r="OQJ273" s="837"/>
      <c r="OQK273" s="854"/>
      <c r="OQL273" s="854"/>
      <c r="OQM273" s="837"/>
      <c r="OQN273" s="837"/>
      <c r="OQO273" s="837"/>
      <c r="OQP273" s="837"/>
      <c r="OQQ273" s="837"/>
      <c r="OQR273" s="853"/>
      <c r="OQS273" s="855"/>
      <c r="OQT273" s="837"/>
      <c r="OQU273" s="837"/>
      <c r="OQV273" s="837"/>
      <c r="OQW273" s="837"/>
      <c r="OQX273" s="837"/>
      <c r="OQY273" s="837"/>
      <c r="OQZ273" s="837"/>
      <c r="ORA273" s="856"/>
      <c r="ORB273" s="856"/>
      <c r="ORC273" s="856"/>
      <c r="ORD273" s="856"/>
      <c r="ORE273" s="856"/>
      <c r="ORF273" s="856"/>
      <c r="ORG273" s="856"/>
      <c r="ORH273" s="856"/>
      <c r="ORI273" s="856"/>
      <c r="ORJ273" s="856"/>
      <c r="ORK273" s="856"/>
      <c r="ORL273" s="856"/>
      <c r="ORM273" s="856"/>
      <c r="ORN273" s="856"/>
      <c r="ORO273" s="856"/>
      <c r="ORP273" s="856"/>
      <c r="ORQ273" s="856"/>
      <c r="ORR273" s="856"/>
      <c r="ORS273" s="856"/>
      <c r="ORT273" s="856"/>
      <c r="ORU273" s="856"/>
      <c r="ORV273" s="856"/>
      <c r="ORW273" s="856"/>
      <c r="ORX273" s="856"/>
      <c r="ORY273" s="856"/>
      <c r="ORZ273" s="856"/>
      <c r="OSA273" s="856"/>
      <c r="OSB273" s="856"/>
      <c r="OSC273" s="856"/>
      <c r="OSD273" s="856"/>
      <c r="OSE273" s="856"/>
      <c r="OSF273" s="856"/>
      <c r="OSG273" s="856"/>
      <c r="OSH273" s="856"/>
      <c r="OSI273" s="856"/>
      <c r="OSJ273" s="856"/>
      <c r="OSK273" s="856"/>
      <c r="OSL273" s="856"/>
      <c r="OSM273" s="856"/>
      <c r="OSN273" s="856"/>
      <c r="OSO273" s="856"/>
      <c r="OSP273" s="856"/>
      <c r="OSQ273" s="856"/>
      <c r="OSR273" s="856"/>
      <c r="OSS273" s="837"/>
      <c r="OST273" s="837"/>
      <c r="OSU273" s="837"/>
      <c r="OSV273" s="837"/>
      <c r="OSW273" s="837"/>
      <c r="OSX273" s="837"/>
      <c r="OSY273" s="837"/>
      <c r="OSZ273" s="837"/>
      <c r="OTA273" s="837"/>
      <c r="OTB273" s="837"/>
      <c r="OTC273" s="837"/>
      <c r="OTD273" s="837"/>
      <c r="OTE273" s="837"/>
      <c r="OTF273" s="837"/>
      <c r="OTG273" s="837"/>
      <c r="OTH273" s="837"/>
      <c r="OTI273" s="837"/>
      <c r="OTJ273" s="837"/>
      <c r="OTK273" s="837"/>
      <c r="OTL273" s="837"/>
      <c r="OTM273" s="837"/>
      <c r="OTN273" s="837"/>
      <c r="OTO273" s="837"/>
      <c r="OTP273" s="837"/>
      <c r="OTQ273" s="854"/>
      <c r="OTR273" s="854"/>
      <c r="OTS273" s="854"/>
      <c r="OTT273" s="854"/>
      <c r="OTU273" s="854"/>
      <c r="OTV273" s="837"/>
      <c r="OTW273" s="837"/>
      <c r="OTX273" s="854"/>
      <c r="OTY273" s="854"/>
      <c r="OTZ273" s="837"/>
      <c r="OUA273" s="837"/>
      <c r="OUB273" s="854"/>
      <c r="OUC273" s="854"/>
      <c r="OUD273" s="837"/>
      <c r="OUE273" s="837"/>
      <c r="OUF273" s="837"/>
      <c r="OUG273" s="837"/>
      <c r="OUH273" s="837"/>
      <c r="OUI273" s="837"/>
      <c r="OUJ273" s="837"/>
      <c r="OUK273" s="854"/>
      <c r="OUL273" s="854"/>
      <c r="OUM273" s="837"/>
      <c r="OUN273" s="837"/>
      <c r="OUO273" s="854"/>
      <c r="OUP273" s="854"/>
      <c r="OUQ273" s="837"/>
      <c r="OUR273" s="837"/>
      <c r="OUS273" s="837"/>
      <c r="OUT273" s="837"/>
      <c r="OUU273" s="837"/>
      <c r="OUV273" s="853"/>
      <c r="OUW273" s="855"/>
      <c r="OUX273" s="837"/>
      <c r="OUY273" s="837"/>
      <c r="OUZ273" s="837"/>
      <c r="OVA273" s="837"/>
      <c r="OVB273" s="837"/>
      <c r="OVC273" s="837"/>
      <c r="OVD273" s="837"/>
      <c r="OVE273" s="856"/>
      <c r="OVF273" s="856"/>
      <c r="OVG273" s="856"/>
      <c r="OVH273" s="856"/>
      <c r="OVI273" s="856"/>
      <c r="OVJ273" s="856"/>
      <c r="OVK273" s="856"/>
      <c r="OVL273" s="856"/>
      <c r="OVM273" s="856"/>
      <c r="OVN273" s="856"/>
      <c r="OVO273" s="856"/>
      <c r="OVP273" s="856"/>
      <c r="OVQ273" s="856"/>
      <c r="OVR273" s="856"/>
      <c r="OVS273" s="856"/>
      <c r="OVT273" s="856"/>
      <c r="OVU273" s="856"/>
      <c r="OVV273" s="856"/>
      <c r="OVW273" s="856"/>
      <c r="OVX273" s="856"/>
      <c r="OVY273" s="856"/>
      <c r="OVZ273" s="856"/>
      <c r="OWA273" s="856"/>
      <c r="OWB273" s="856"/>
      <c r="OWC273" s="856"/>
      <c r="OWD273" s="856"/>
      <c r="OWE273" s="856"/>
      <c r="OWF273" s="856"/>
      <c r="OWG273" s="856"/>
      <c r="OWH273" s="856"/>
      <c r="OWI273" s="856"/>
      <c r="OWJ273" s="856"/>
      <c r="OWK273" s="856"/>
      <c r="OWL273" s="856"/>
      <c r="OWM273" s="856"/>
      <c r="OWN273" s="856"/>
      <c r="OWO273" s="856"/>
      <c r="OWP273" s="856"/>
      <c r="OWQ273" s="856"/>
      <c r="OWR273" s="856"/>
      <c r="OWS273" s="856"/>
      <c r="OWT273" s="856"/>
      <c r="OWU273" s="856"/>
      <c r="OWV273" s="856"/>
      <c r="OWW273" s="837"/>
      <c r="OWX273" s="837"/>
      <c r="OWY273" s="837"/>
      <c r="OWZ273" s="837"/>
      <c r="OXA273" s="837"/>
      <c r="OXB273" s="837"/>
      <c r="OXC273" s="837"/>
      <c r="OXD273" s="837"/>
      <c r="OXE273" s="837"/>
      <c r="OXF273" s="837"/>
      <c r="OXG273" s="837"/>
      <c r="OXH273" s="837"/>
      <c r="OXI273" s="837"/>
      <c r="OXJ273" s="837"/>
      <c r="OXK273" s="837"/>
      <c r="OXL273" s="837"/>
      <c r="OXM273" s="837"/>
      <c r="OXN273" s="837"/>
      <c r="OXO273" s="837"/>
      <c r="OXP273" s="837"/>
      <c r="OXQ273" s="837"/>
      <c r="OXR273" s="837"/>
      <c r="OXS273" s="837"/>
      <c r="OXT273" s="837"/>
      <c r="OXU273" s="854"/>
      <c r="OXV273" s="854"/>
      <c r="OXW273" s="854"/>
      <c r="OXX273" s="854"/>
      <c r="OXY273" s="854"/>
      <c r="OXZ273" s="837"/>
      <c r="OYA273" s="837"/>
      <c r="OYB273" s="854"/>
      <c r="OYC273" s="854"/>
      <c r="OYD273" s="837"/>
      <c r="OYE273" s="837"/>
      <c r="OYF273" s="854"/>
      <c r="OYG273" s="854"/>
      <c r="OYH273" s="837"/>
      <c r="OYI273" s="837"/>
      <c r="OYJ273" s="837"/>
      <c r="OYK273" s="837"/>
      <c r="OYL273" s="837"/>
      <c r="OYM273" s="837"/>
      <c r="OYN273" s="837"/>
      <c r="OYO273" s="854"/>
      <c r="OYP273" s="854"/>
      <c r="OYQ273" s="837"/>
      <c r="OYR273" s="837"/>
      <c r="OYS273" s="854"/>
      <c r="OYT273" s="854"/>
      <c r="OYU273" s="837"/>
      <c r="OYV273" s="837"/>
      <c r="OYW273" s="837"/>
      <c r="OYX273" s="837"/>
      <c r="OYY273" s="837"/>
      <c r="OYZ273" s="853"/>
      <c r="OZA273" s="855"/>
      <c r="OZB273" s="837"/>
      <c r="OZC273" s="837"/>
      <c r="OZD273" s="837"/>
      <c r="OZE273" s="837"/>
      <c r="OZF273" s="837"/>
      <c r="OZG273" s="837"/>
      <c r="OZH273" s="837"/>
      <c r="OZI273" s="856"/>
      <c r="OZJ273" s="856"/>
      <c r="OZK273" s="856"/>
      <c r="OZL273" s="856"/>
      <c r="OZM273" s="856"/>
      <c r="OZN273" s="856"/>
      <c r="OZO273" s="856"/>
      <c r="OZP273" s="856"/>
      <c r="OZQ273" s="856"/>
      <c r="OZR273" s="856"/>
      <c r="OZS273" s="856"/>
      <c r="OZT273" s="856"/>
      <c r="OZU273" s="856"/>
      <c r="OZV273" s="856"/>
      <c r="OZW273" s="856"/>
      <c r="OZX273" s="856"/>
      <c r="OZY273" s="856"/>
      <c r="OZZ273" s="856"/>
      <c r="PAA273" s="856"/>
      <c r="PAB273" s="856"/>
      <c r="PAC273" s="856"/>
      <c r="PAD273" s="856"/>
      <c r="PAE273" s="856"/>
      <c r="PAF273" s="856"/>
      <c r="PAG273" s="856"/>
      <c r="PAH273" s="856"/>
      <c r="PAI273" s="856"/>
      <c r="PAJ273" s="856"/>
      <c r="PAK273" s="856"/>
      <c r="PAL273" s="856"/>
      <c r="PAM273" s="856"/>
      <c r="PAN273" s="856"/>
      <c r="PAO273" s="856"/>
      <c r="PAP273" s="856"/>
      <c r="PAQ273" s="856"/>
      <c r="PAR273" s="856"/>
      <c r="PAS273" s="856"/>
      <c r="PAT273" s="856"/>
      <c r="PAU273" s="856"/>
      <c r="PAV273" s="856"/>
      <c r="PAW273" s="856"/>
      <c r="PAX273" s="856"/>
      <c r="PAY273" s="856"/>
      <c r="PAZ273" s="856"/>
      <c r="PBA273" s="837"/>
      <c r="PBB273" s="837"/>
      <c r="PBC273" s="837"/>
      <c r="PBD273" s="837"/>
      <c r="PBE273" s="837"/>
      <c r="PBF273" s="837"/>
      <c r="PBG273" s="837"/>
      <c r="PBH273" s="837"/>
      <c r="PBI273" s="837"/>
      <c r="PBJ273" s="837"/>
      <c r="PBK273" s="837"/>
      <c r="PBL273" s="837"/>
      <c r="PBM273" s="837"/>
      <c r="PBN273" s="837"/>
      <c r="PBO273" s="837"/>
      <c r="PBP273" s="837"/>
      <c r="PBQ273" s="837"/>
      <c r="PBR273" s="837"/>
      <c r="PBS273" s="837"/>
      <c r="PBT273" s="837"/>
      <c r="PBU273" s="837"/>
      <c r="PBV273" s="837"/>
      <c r="PBW273" s="837"/>
      <c r="PBX273" s="837"/>
      <c r="PBY273" s="854"/>
      <c r="PBZ273" s="854"/>
      <c r="PCA273" s="854"/>
      <c r="PCB273" s="854"/>
      <c r="PCC273" s="854"/>
      <c r="PCD273" s="837"/>
      <c r="PCE273" s="837"/>
      <c r="PCF273" s="854"/>
      <c r="PCG273" s="854"/>
      <c r="PCH273" s="837"/>
      <c r="PCI273" s="837"/>
      <c r="PCJ273" s="854"/>
      <c r="PCK273" s="854"/>
      <c r="PCL273" s="837"/>
      <c r="PCM273" s="837"/>
      <c r="PCN273" s="837"/>
      <c r="PCO273" s="837"/>
      <c r="PCP273" s="837"/>
      <c r="PCQ273" s="837"/>
      <c r="PCR273" s="837"/>
      <c r="PCS273" s="854"/>
      <c r="PCT273" s="854"/>
      <c r="PCU273" s="837"/>
      <c r="PCV273" s="837"/>
      <c r="PCW273" s="854"/>
      <c r="PCX273" s="854"/>
      <c r="PCY273" s="837"/>
      <c r="PCZ273" s="837"/>
      <c r="PDA273" s="837"/>
      <c r="PDB273" s="837"/>
      <c r="PDC273" s="837"/>
      <c r="PDD273" s="853"/>
      <c r="PDE273" s="855"/>
      <c r="PDF273" s="837"/>
      <c r="PDG273" s="837"/>
      <c r="PDH273" s="837"/>
      <c r="PDI273" s="837"/>
      <c r="PDJ273" s="837"/>
      <c r="PDK273" s="837"/>
      <c r="PDL273" s="837"/>
      <c r="PDM273" s="856"/>
      <c r="PDN273" s="856"/>
      <c r="PDO273" s="856"/>
      <c r="PDP273" s="856"/>
      <c r="PDQ273" s="856"/>
      <c r="PDR273" s="856"/>
      <c r="PDS273" s="856"/>
      <c r="PDT273" s="856"/>
      <c r="PDU273" s="856"/>
      <c r="PDV273" s="856"/>
      <c r="PDW273" s="856"/>
      <c r="PDX273" s="856"/>
      <c r="PDY273" s="856"/>
      <c r="PDZ273" s="856"/>
      <c r="PEA273" s="856"/>
      <c r="PEB273" s="856"/>
      <c r="PEC273" s="856"/>
      <c r="PED273" s="856"/>
      <c r="PEE273" s="856"/>
      <c r="PEF273" s="856"/>
      <c r="PEG273" s="856"/>
      <c r="PEH273" s="856"/>
      <c r="PEI273" s="856"/>
      <c r="PEJ273" s="856"/>
      <c r="PEK273" s="856"/>
      <c r="PEL273" s="856"/>
      <c r="PEM273" s="856"/>
      <c r="PEN273" s="856"/>
      <c r="PEO273" s="856"/>
      <c r="PEP273" s="856"/>
      <c r="PEQ273" s="856"/>
      <c r="PER273" s="856"/>
      <c r="PES273" s="856"/>
      <c r="PET273" s="856"/>
      <c r="PEU273" s="856"/>
      <c r="PEV273" s="856"/>
      <c r="PEW273" s="856"/>
      <c r="PEX273" s="856"/>
      <c r="PEY273" s="856"/>
      <c r="PEZ273" s="856"/>
      <c r="PFA273" s="856"/>
      <c r="PFB273" s="856"/>
      <c r="PFC273" s="856"/>
      <c r="PFD273" s="856"/>
      <c r="PFE273" s="837"/>
      <c r="PFF273" s="837"/>
      <c r="PFG273" s="837"/>
      <c r="PFH273" s="837"/>
      <c r="PFI273" s="837"/>
      <c r="PFJ273" s="837"/>
      <c r="PFK273" s="837"/>
      <c r="PFL273" s="837"/>
      <c r="PFM273" s="837"/>
      <c r="PFN273" s="837"/>
      <c r="PFO273" s="837"/>
      <c r="PFP273" s="837"/>
      <c r="PFQ273" s="837"/>
      <c r="PFR273" s="837"/>
      <c r="PFS273" s="837"/>
      <c r="PFT273" s="837"/>
      <c r="PFU273" s="837"/>
      <c r="PFV273" s="837"/>
      <c r="PFW273" s="837"/>
      <c r="PFX273" s="837"/>
      <c r="PFY273" s="837"/>
      <c r="PFZ273" s="837"/>
      <c r="PGA273" s="837"/>
      <c r="PGB273" s="837"/>
      <c r="PGC273" s="854"/>
      <c r="PGD273" s="854"/>
      <c r="PGE273" s="854"/>
      <c r="PGF273" s="854"/>
      <c r="PGG273" s="854"/>
      <c r="PGH273" s="837"/>
      <c r="PGI273" s="837"/>
      <c r="PGJ273" s="854"/>
      <c r="PGK273" s="854"/>
      <c r="PGL273" s="837"/>
      <c r="PGM273" s="837"/>
      <c r="PGN273" s="854"/>
      <c r="PGO273" s="854"/>
      <c r="PGP273" s="837"/>
      <c r="PGQ273" s="837"/>
      <c r="PGR273" s="837"/>
      <c r="PGS273" s="837"/>
      <c r="PGT273" s="837"/>
      <c r="PGU273" s="837"/>
      <c r="PGV273" s="837"/>
      <c r="PGW273" s="854"/>
      <c r="PGX273" s="854"/>
      <c r="PGY273" s="837"/>
      <c r="PGZ273" s="837"/>
      <c r="PHA273" s="854"/>
      <c r="PHB273" s="854"/>
      <c r="PHC273" s="837"/>
      <c r="PHD273" s="837"/>
      <c r="PHE273" s="837"/>
      <c r="PHF273" s="837"/>
      <c r="PHG273" s="837"/>
      <c r="PHH273" s="853"/>
      <c r="PHI273" s="855"/>
      <c r="PHJ273" s="837"/>
      <c r="PHK273" s="837"/>
      <c r="PHL273" s="837"/>
      <c r="PHM273" s="837"/>
      <c r="PHN273" s="837"/>
      <c r="PHO273" s="837"/>
      <c r="PHP273" s="837"/>
      <c r="PHQ273" s="856"/>
      <c r="PHR273" s="856"/>
      <c r="PHS273" s="856"/>
      <c r="PHT273" s="856"/>
      <c r="PHU273" s="856"/>
      <c r="PHV273" s="856"/>
      <c r="PHW273" s="856"/>
      <c r="PHX273" s="856"/>
      <c r="PHY273" s="856"/>
      <c r="PHZ273" s="856"/>
      <c r="PIA273" s="856"/>
      <c r="PIB273" s="856"/>
      <c r="PIC273" s="856"/>
      <c r="PID273" s="856"/>
      <c r="PIE273" s="856"/>
      <c r="PIF273" s="856"/>
      <c r="PIG273" s="856"/>
      <c r="PIH273" s="856"/>
      <c r="PII273" s="856"/>
      <c r="PIJ273" s="856"/>
      <c r="PIK273" s="856"/>
      <c r="PIL273" s="856"/>
      <c r="PIM273" s="856"/>
      <c r="PIN273" s="856"/>
      <c r="PIO273" s="856"/>
      <c r="PIP273" s="856"/>
      <c r="PIQ273" s="856"/>
      <c r="PIR273" s="856"/>
      <c r="PIS273" s="856"/>
      <c r="PIT273" s="856"/>
      <c r="PIU273" s="856"/>
      <c r="PIV273" s="856"/>
      <c r="PIW273" s="856"/>
      <c r="PIX273" s="856"/>
      <c r="PIY273" s="856"/>
      <c r="PIZ273" s="856"/>
      <c r="PJA273" s="856"/>
      <c r="PJB273" s="856"/>
      <c r="PJC273" s="856"/>
      <c r="PJD273" s="856"/>
      <c r="PJE273" s="856"/>
      <c r="PJF273" s="856"/>
      <c r="PJG273" s="856"/>
      <c r="PJH273" s="856"/>
      <c r="PJI273" s="837"/>
      <c r="PJJ273" s="837"/>
      <c r="PJK273" s="837"/>
      <c r="PJL273" s="837"/>
      <c r="PJM273" s="837"/>
      <c r="PJN273" s="837"/>
      <c r="PJO273" s="837"/>
      <c r="PJP273" s="837"/>
      <c r="PJQ273" s="837"/>
      <c r="PJR273" s="837"/>
      <c r="PJS273" s="837"/>
      <c r="PJT273" s="837"/>
      <c r="PJU273" s="837"/>
      <c r="PJV273" s="837"/>
      <c r="PJW273" s="837"/>
      <c r="PJX273" s="837"/>
      <c r="PJY273" s="837"/>
      <c r="PJZ273" s="837"/>
      <c r="PKA273" s="837"/>
      <c r="PKB273" s="837"/>
      <c r="PKC273" s="837"/>
      <c r="PKD273" s="837"/>
      <c r="PKE273" s="837"/>
      <c r="PKF273" s="837"/>
      <c r="PKG273" s="854"/>
      <c r="PKH273" s="854"/>
      <c r="PKI273" s="854"/>
      <c r="PKJ273" s="854"/>
      <c r="PKK273" s="854"/>
      <c r="PKL273" s="837"/>
      <c r="PKM273" s="837"/>
      <c r="PKN273" s="854"/>
      <c r="PKO273" s="854"/>
      <c r="PKP273" s="837"/>
      <c r="PKQ273" s="837"/>
      <c r="PKR273" s="854"/>
      <c r="PKS273" s="854"/>
      <c r="PKT273" s="837"/>
      <c r="PKU273" s="837"/>
      <c r="PKV273" s="837"/>
      <c r="PKW273" s="837"/>
      <c r="PKX273" s="837"/>
      <c r="PKY273" s="837"/>
      <c r="PKZ273" s="837"/>
      <c r="PLA273" s="854"/>
      <c r="PLB273" s="854"/>
      <c r="PLC273" s="837"/>
      <c r="PLD273" s="837"/>
      <c r="PLE273" s="854"/>
      <c r="PLF273" s="854"/>
      <c r="PLG273" s="837"/>
      <c r="PLH273" s="837"/>
      <c r="PLI273" s="837"/>
      <c r="PLJ273" s="837"/>
      <c r="PLK273" s="837"/>
      <c r="PLL273" s="853"/>
      <c r="PLM273" s="855"/>
      <c r="PLN273" s="837"/>
      <c r="PLO273" s="837"/>
      <c r="PLP273" s="837"/>
      <c r="PLQ273" s="837"/>
      <c r="PLR273" s="837"/>
      <c r="PLS273" s="837"/>
      <c r="PLT273" s="837"/>
      <c r="PLU273" s="856"/>
      <c r="PLV273" s="856"/>
      <c r="PLW273" s="856"/>
      <c r="PLX273" s="856"/>
      <c r="PLY273" s="856"/>
      <c r="PLZ273" s="856"/>
      <c r="PMA273" s="856"/>
      <c r="PMB273" s="856"/>
      <c r="PMC273" s="856"/>
      <c r="PMD273" s="856"/>
      <c r="PME273" s="856"/>
      <c r="PMF273" s="856"/>
      <c r="PMG273" s="856"/>
      <c r="PMH273" s="856"/>
      <c r="PMI273" s="856"/>
      <c r="PMJ273" s="856"/>
      <c r="PMK273" s="856"/>
      <c r="PML273" s="856"/>
      <c r="PMM273" s="856"/>
      <c r="PMN273" s="856"/>
      <c r="PMO273" s="856"/>
      <c r="PMP273" s="856"/>
      <c r="PMQ273" s="856"/>
      <c r="PMR273" s="856"/>
      <c r="PMS273" s="856"/>
      <c r="PMT273" s="856"/>
      <c r="PMU273" s="856"/>
      <c r="PMV273" s="856"/>
      <c r="PMW273" s="856"/>
      <c r="PMX273" s="856"/>
      <c r="PMY273" s="856"/>
      <c r="PMZ273" s="856"/>
      <c r="PNA273" s="856"/>
      <c r="PNB273" s="856"/>
      <c r="PNC273" s="856"/>
      <c r="PND273" s="856"/>
      <c r="PNE273" s="856"/>
      <c r="PNF273" s="856"/>
      <c r="PNG273" s="856"/>
      <c r="PNH273" s="856"/>
      <c r="PNI273" s="856"/>
      <c r="PNJ273" s="856"/>
      <c r="PNK273" s="856"/>
      <c r="PNL273" s="856"/>
      <c r="PNM273" s="837"/>
      <c r="PNN273" s="837"/>
      <c r="PNO273" s="837"/>
      <c r="PNP273" s="837"/>
      <c r="PNQ273" s="837"/>
      <c r="PNR273" s="837"/>
      <c r="PNS273" s="837"/>
      <c r="PNT273" s="837"/>
      <c r="PNU273" s="837"/>
      <c r="PNV273" s="837"/>
      <c r="PNW273" s="837"/>
      <c r="PNX273" s="837"/>
      <c r="PNY273" s="837"/>
      <c r="PNZ273" s="837"/>
      <c r="POA273" s="837"/>
      <c r="POB273" s="837"/>
      <c r="POC273" s="837"/>
      <c r="POD273" s="837"/>
      <c r="POE273" s="837"/>
      <c r="POF273" s="837"/>
      <c r="POG273" s="837"/>
      <c r="POH273" s="837"/>
      <c r="POI273" s="837"/>
      <c r="POJ273" s="837"/>
      <c r="POK273" s="854"/>
      <c r="POL273" s="854"/>
      <c r="POM273" s="854"/>
      <c r="PON273" s="854"/>
      <c r="POO273" s="854"/>
      <c r="POP273" s="837"/>
      <c r="POQ273" s="837"/>
      <c r="POR273" s="854"/>
      <c r="POS273" s="854"/>
      <c r="POT273" s="837"/>
      <c r="POU273" s="837"/>
      <c r="POV273" s="854"/>
      <c r="POW273" s="854"/>
      <c r="POX273" s="837"/>
      <c r="POY273" s="837"/>
      <c r="POZ273" s="837"/>
      <c r="PPA273" s="837"/>
      <c r="PPB273" s="837"/>
      <c r="PPC273" s="837"/>
      <c r="PPD273" s="837"/>
      <c r="PPE273" s="854"/>
      <c r="PPF273" s="854"/>
      <c r="PPG273" s="837"/>
      <c r="PPH273" s="837"/>
      <c r="PPI273" s="854"/>
      <c r="PPJ273" s="854"/>
      <c r="PPK273" s="837"/>
      <c r="PPL273" s="837"/>
      <c r="PPM273" s="837"/>
      <c r="PPN273" s="837"/>
      <c r="PPO273" s="837"/>
      <c r="PPP273" s="853"/>
      <c r="PPQ273" s="855"/>
      <c r="PPR273" s="837"/>
      <c r="PPS273" s="837"/>
      <c r="PPT273" s="837"/>
      <c r="PPU273" s="837"/>
      <c r="PPV273" s="837"/>
      <c r="PPW273" s="837"/>
      <c r="PPX273" s="837"/>
      <c r="PPY273" s="856"/>
      <c r="PPZ273" s="856"/>
      <c r="PQA273" s="856"/>
      <c r="PQB273" s="856"/>
      <c r="PQC273" s="856"/>
      <c r="PQD273" s="856"/>
      <c r="PQE273" s="856"/>
      <c r="PQF273" s="856"/>
      <c r="PQG273" s="856"/>
      <c r="PQH273" s="856"/>
      <c r="PQI273" s="856"/>
      <c r="PQJ273" s="856"/>
      <c r="PQK273" s="856"/>
      <c r="PQL273" s="856"/>
      <c r="PQM273" s="856"/>
      <c r="PQN273" s="856"/>
      <c r="PQO273" s="856"/>
      <c r="PQP273" s="856"/>
      <c r="PQQ273" s="856"/>
      <c r="PQR273" s="856"/>
      <c r="PQS273" s="856"/>
      <c r="PQT273" s="856"/>
      <c r="PQU273" s="856"/>
      <c r="PQV273" s="856"/>
      <c r="PQW273" s="856"/>
      <c r="PQX273" s="856"/>
      <c r="PQY273" s="856"/>
      <c r="PQZ273" s="856"/>
      <c r="PRA273" s="856"/>
      <c r="PRB273" s="856"/>
      <c r="PRC273" s="856"/>
      <c r="PRD273" s="856"/>
      <c r="PRE273" s="856"/>
      <c r="PRF273" s="856"/>
      <c r="PRG273" s="856"/>
      <c r="PRH273" s="856"/>
      <c r="PRI273" s="856"/>
      <c r="PRJ273" s="856"/>
      <c r="PRK273" s="856"/>
      <c r="PRL273" s="856"/>
      <c r="PRM273" s="856"/>
      <c r="PRN273" s="856"/>
      <c r="PRO273" s="856"/>
      <c r="PRP273" s="856"/>
      <c r="PRQ273" s="837"/>
      <c r="PRR273" s="837"/>
      <c r="PRS273" s="837"/>
      <c r="PRT273" s="837"/>
      <c r="PRU273" s="837"/>
      <c r="PRV273" s="837"/>
      <c r="PRW273" s="837"/>
      <c r="PRX273" s="837"/>
      <c r="PRY273" s="837"/>
      <c r="PRZ273" s="837"/>
      <c r="PSA273" s="837"/>
      <c r="PSB273" s="837"/>
      <c r="PSC273" s="837"/>
      <c r="PSD273" s="837"/>
      <c r="PSE273" s="837"/>
      <c r="PSF273" s="837"/>
      <c r="PSG273" s="837"/>
      <c r="PSH273" s="837"/>
      <c r="PSI273" s="837"/>
      <c r="PSJ273" s="837"/>
      <c r="PSK273" s="837"/>
      <c r="PSL273" s="837"/>
      <c r="PSM273" s="837"/>
      <c r="PSN273" s="837"/>
      <c r="PSO273" s="854"/>
      <c r="PSP273" s="854"/>
      <c r="PSQ273" s="854"/>
      <c r="PSR273" s="854"/>
      <c r="PSS273" s="854"/>
      <c r="PST273" s="837"/>
      <c r="PSU273" s="837"/>
      <c r="PSV273" s="854"/>
      <c r="PSW273" s="854"/>
      <c r="PSX273" s="837"/>
      <c r="PSY273" s="837"/>
      <c r="PSZ273" s="854"/>
      <c r="PTA273" s="854"/>
      <c r="PTB273" s="837"/>
      <c r="PTC273" s="837"/>
      <c r="PTD273" s="837"/>
      <c r="PTE273" s="837"/>
      <c r="PTF273" s="837"/>
      <c r="PTG273" s="837"/>
      <c r="PTH273" s="837"/>
      <c r="PTI273" s="854"/>
      <c r="PTJ273" s="854"/>
      <c r="PTK273" s="837"/>
      <c r="PTL273" s="837"/>
      <c r="PTM273" s="854"/>
      <c r="PTN273" s="854"/>
      <c r="PTO273" s="837"/>
      <c r="PTP273" s="837"/>
      <c r="PTQ273" s="837"/>
      <c r="PTR273" s="837"/>
      <c r="PTS273" s="837"/>
      <c r="PTT273" s="853"/>
      <c r="PTU273" s="855"/>
      <c r="PTV273" s="837"/>
      <c r="PTW273" s="837"/>
      <c r="PTX273" s="837"/>
      <c r="PTY273" s="837"/>
      <c r="PTZ273" s="837"/>
      <c r="PUA273" s="837"/>
      <c r="PUB273" s="837"/>
      <c r="PUC273" s="856"/>
      <c r="PUD273" s="856"/>
      <c r="PUE273" s="856"/>
      <c r="PUF273" s="856"/>
      <c r="PUG273" s="856"/>
      <c r="PUH273" s="856"/>
      <c r="PUI273" s="856"/>
      <c r="PUJ273" s="856"/>
      <c r="PUK273" s="856"/>
      <c r="PUL273" s="856"/>
      <c r="PUM273" s="856"/>
      <c r="PUN273" s="856"/>
      <c r="PUO273" s="856"/>
      <c r="PUP273" s="856"/>
      <c r="PUQ273" s="856"/>
      <c r="PUR273" s="856"/>
      <c r="PUS273" s="856"/>
      <c r="PUT273" s="856"/>
      <c r="PUU273" s="856"/>
      <c r="PUV273" s="856"/>
      <c r="PUW273" s="856"/>
      <c r="PUX273" s="856"/>
      <c r="PUY273" s="856"/>
      <c r="PUZ273" s="856"/>
      <c r="PVA273" s="856"/>
      <c r="PVB273" s="856"/>
      <c r="PVC273" s="856"/>
      <c r="PVD273" s="856"/>
      <c r="PVE273" s="856"/>
      <c r="PVF273" s="856"/>
      <c r="PVG273" s="856"/>
      <c r="PVH273" s="856"/>
      <c r="PVI273" s="856"/>
      <c r="PVJ273" s="856"/>
      <c r="PVK273" s="856"/>
      <c r="PVL273" s="856"/>
      <c r="PVM273" s="856"/>
      <c r="PVN273" s="856"/>
      <c r="PVO273" s="856"/>
      <c r="PVP273" s="856"/>
      <c r="PVQ273" s="856"/>
      <c r="PVR273" s="856"/>
      <c r="PVS273" s="856"/>
      <c r="PVT273" s="856"/>
      <c r="PVU273" s="837"/>
      <c r="PVV273" s="837"/>
      <c r="PVW273" s="837"/>
      <c r="PVX273" s="837"/>
      <c r="PVY273" s="837"/>
      <c r="PVZ273" s="837"/>
      <c r="PWA273" s="837"/>
      <c r="PWB273" s="837"/>
      <c r="PWC273" s="837"/>
      <c r="PWD273" s="837"/>
      <c r="PWE273" s="837"/>
      <c r="PWF273" s="837"/>
      <c r="PWG273" s="837"/>
      <c r="PWH273" s="837"/>
      <c r="PWI273" s="837"/>
      <c r="PWJ273" s="837"/>
      <c r="PWK273" s="837"/>
      <c r="PWL273" s="837"/>
      <c r="PWM273" s="837"/>
      <c r="PWN273" s="837"/>
      <c r="PWO273" s="837"/>
      <c r="PWP273" s="837"/>
      <c r="PWQ273" s="837"/>
      <c r="PWR273" s="837"/>
      <c r="PWS273" s="854"/>
      <c r="PWT273" s="854"/>
      <c r="PWU273" s="854"/>
      <c r="PWV273" s="854"/>
      <c r="PWW273" s="854"/>
      <c r="PWX273" s="837"/>
      <c r="PWY273" s="837"/>
      <c r="PWZ273" s="854"/>
      <c r="PXA273" s="854"/>
      <c r="PXB273" s="837"/>
      <c r="PXC273" s="837"/>
      <c r="PXD273" s="854"/>
      <c r="PXE273" s="854"/>
      <c r="PXF273" s="837"/>
      <c r="PXG273" s="837"/>
      <c r="PXH273" s="837"/>
      <c r="PXI273" s="837"/>
      <c r="PXJ273" s="837"/>
      <c r="PXK273" s="837"/>
      <c r="PXL273" s="837"/>
      <c r="PXM273" s="854"/>
      <c r="PXN273" s="854"/>
      <c r="PXO273" s="837"/>
      <c r="PXP273" s="837"/>
      <c r="PXQ273" s="854"/>
      <c r="PXR273" s="854"/>
      <c r="PXS273" s="837"/>
      <c r="PXT273" s="837"/>
      <c r="PXU273" s="837"/>
      <c r="PXV273" s="837"/>
      <c r="PXW273" s="837"/>
      <c r="PXX273" s="853"/>
      <c r="PXY273" s="855"/>
      <c r="PXZ273" s="837"/>
      <c r="PYA273" s="837"/>
      <c r="PYB273" s="837"/>
      <c r="PYC273" s="837"/>
      <c r="PYD273" s="837"/>
      <c r="PYE273" s="837"/>
      <c r="PYF273" s="837"/>
      <c r="PYG273" s="856"/>
      <c r="PYH273" s="856"/>
      <c r="PYI273" s="856"/>
      <c r="PYJ273" s="856"/>
      <c r="PYK273" s="856"/>
      <c r="PYL273" s="856"/>
      <c r="PYM273" s="856"/>
      <c r="PYN273" s="856"/>
      <c r="PYO273" s="856"/>
      <c r="PYP273" s="856"/>
      <c r="PYQ273" s="856"/>
      <c r="PYR273" s="856"/>
      <c r="PYS273" s="856"/>
      <c r="PYT273" s="856"/>
      <c r="PYU273" s="856"/>
      <c r="PYV273" s="856"/>
      <c r="PYW273" s="856"/>
      <c r="PYX273" s="856"/>
      <c r="PYY273" s="856"/>
      <c r="PYZ273" s="856"/>
      <c r="PZA273" s="856"/>
      <c r="PZB273" s="856"/>
      <c r="PZC273" s="856"/>
      <c r="PZD273" s="856"/>
      <c r="PZE273" s="856"/>
      <c r="PZF273" s="856"/>
      <c r="PZG273" s="856"/>
      <c r="PZH273" s="856"/>
      <c r="PZI273" s="856"/>
      <c r="PZJ273" s="856"/>
      <c r="PZK273" s="856"/>
      <c r="PZL273" s="856"/>
      <c r="PZM273" s="856"/>
      <c r="PZN273" s="856"/>
      <c r="PZO273" s="856"/>
      <c r="PZP273" s="856"/>
      <c r="PZQ273" s="856"/>
      <c r="PZR273" s="856"/>
      <c r="PZS273" s="856"/>
      <c r="PZT273" s="856"/>
      <c r="PZU273" s="856"/>
      <c r="PZV273" s="856"/>
      <c r="PZW273" s="856"/>
      <c r="PZX273" s="856"/>
      <c r="PZY273" s="837"/>
      <c r="PZZ273" s="837"/>
      <c r="QAA273" s="837"/>
      <c r="QAB273" s="837"/>
      <c r="QAC273" s="837"/>
      <c r="QAD273" s="837"/>
      <c r="QAE273" s="837"/>
      <c r="QAF273" s="837"/>
      <c r="QAG273" s="837"/>
      <c r="QAH273" s="837"/>
      <c r="QAI273" s="837"/>
      <c r="QAJ273" s="837"/>
      <c r="QAK273" s="837"/>
      <c r="QAL273" s="837"/>
      <c r="QAM273" s="837"/>
      <c r="QAN273" s="837"/>
      <c r="QAO273" s="837"/>
      <c r="QAP273" s="837"/>
      <c r="QAQ273" s="837"/>
      <c r="QAR273" s="837"/>
      <c r="QAS273" s="837"/>
      <c r="QAT273" s="837"/>
      <c r="QAU273" s="837"/>
      <c r="QAV273" s="837"/>
      <c r="QAW273" s="854"/>
      <c r="QAX273" s="854"/>
      <c r="QAY273" s="854"/>
      <c r="QAZ273" s="854"/>
      <c r="QBA273" s="854"/>
      <c r="QBB273" s="837"/>
      <c r="QBC273" s="837"/>
      <c r="QBD273" s="854"/>
      <c r="QBE273" s="854"/>
      <c r="QBF273" s="837"/>
      <c r="QBG273" s="837"/>
      <c r="QBH273" s="854"/>
      <c r="QBI273" s="854"/>
      <c r="QBJ273" s="837"/>
      <c r="QBK273" s="837"/>
      <c r="QBL273" s="837"/>
      <c r="QBM273" s="837"/>
      <c r="QBN273" s="837"/>
      <c r="QBO273" s="837"/>
      <c r="QBP273" s="837"/>
      <c r="QBQ273" s="854"/>
      <c r="QBR273" s="854"/>
      <c r="QBS273" s="837"/>
      <c r="QBT273" s="837"/>
      <c r="QBU273" s="854"/>
      <c r="QBV273" s="854"/>
      <c r="QBW273" s="837"/>
      <c r="QBX273" s="837"/>
      <c r="QBY273" s="837"/>
      <c r="QBZ273" s="837"/>
      <c r="QCA273" s="837"/>
      <c r="QCB273" s="853"/>
      <c r="QCC273" s="855"/>
      <c r="QCD273" s="837"/>
      <c r="QCE273" s="837"/>
      <c r="QCF273" s="837"/>
      <c r="QCG273" s="837"/>
      <c r="QCH273" s="837"/>
      <c r="QCI273" s="837"/>
      <c r="QCJ273" s="837"/>
      <c r="QCK273" s="856"/>
      <c r="QCL273" s="856"/>
      <c r="QCM273" s="856"/>
      <c r="QCN273" s="856"/>
      <c r="QCO273" s="856"/>
      <c r="QCP273" s="856"/>
      <c r="QCQ273" s="856"/>
      <c r="QCR273" s="856"/>
      <c r="QCS273" s="856"/>
      <c r="QCT273" s="856"/>
      <c r="QCU273" s="856"/>
      <c r="QCV273" s="856"/>
      <c r="QCW273" s="856"/>
      <c r="QCX273" s="856"/>
      <c r="QCY273" s="856"/>
      <c r="QCZ273" s="856"/>
      <c r="QDA273" s="856"/>
      <c r="QDB273" s="856"/>
      <c r="QDC273" s="856"/>
      <c r="QDD273" s="856"/>
      <c r="QDE273" s="856"/>
      <c r="QDF273" s="856"/>
      <c r="QDG273" s="856"/>
      <c r="QDH273" s="856"/>
      <c r="QDI273" s="856"/>
      <c r="QDJ273" s="856"/>
      <c r="QDK273" s="856"/>
      <c r="QDL273" s="856"/>
      <c r="QDM273" s="856"/>
      <c r="QDN273" s="856"/>
      <c r="QDO273" s="856"/>
      <c r="QDP273" s="856"/>
      <c r="QDQ273" s="856"/>
      <c r="QDR273" s="856"/>
      <c r="QDS273" s="856"/>
      <c r="QDT273" s="856"/>
      <c r="QDU273" s="856"/>
      <c r="QDV273" s="856"/>
      <c r="QDW273" s="856"/>
      <c r="QDX273" s="856"/>
      <c r="QDY273" s="856"/>
      <c r="QDZ273" s="856"/>
      <c r="QEA273" s="856"/>
      <c r="QEB273" s="856"/>
      <c r="QEC273" s="837"/>
      <c r="QED273" s="837"/>
      <c r="QEE273" s="837"/>
      <c r="QEF273" s="837"/>
      <c r="QEG273" s="837"/>
      <c r="QEH273" s="837"/>
      <c r="QEI273" s="837"/>
      <c r="QEJ273" s="837"/>
      <c r="QEK273" s="837"/>
      <c r="QEL273" s="837"/>
      <c r="QEM273" s="837"/>
      <c r="QEN273" s="837"/>
      <c r="QEO273" s="837"/>
      <c r="QEP273" s="837"/>
      <c r="QEQ273" s="837"/>
      <c r="QER273" s="837"/>
      <c r="QES273" s="837"/>
      <c r="QET273" s="837"/>
      <c r="QEU273" s="837"/>
      <c r="QEV273" s="837"/>
      <c r="QEW273" s="837"/>
      <c r="QEX273" s="837"/>
      <c r="QEY273" s="837"/>
      <c r="QEZ273" s="837"/>
      <c r="QFA273" s="854"/>
      <c r="QFB273" s="854"/>
      <c r="QFC273" s="854"/>
      <c r="QFD273" s="854"/>
      <c r="QFE273" s="854"/>
      <c r="QFF273" s="837"/>
      <c r="QFG273" s="837"/>
      <c r="QFH273" s="854"/>
      <c r="QFI273" s="854"/>
      <c r="QFJ273" s="837"/>
      <c r="QFK273" s="837"/>
      <c r="QFL273" s="854"/>
      <c r="QFM273" s="854"/>
      <c r="QFN273" s="837"/>
      <c r="QFO273" s="837"/>
      <c r="QFP273" s="837"/>
      <c r="QFQ273" s="837"/>
      <c r="QFR273" s="837"/>
      <c r="QFS273" s="837"/>
      <c r="QFT273" s="837"/>
      <c r="QFU273" s="854"/>
      <c r="QFV273" s="854"/>
      <c r="QFW273" s="837"/>
      <c r="QFX273" s="837"/>
      <c r="QFY273" s="854"/>
      <c r="QFZ273" s="854"/>
      <c r="QGA273" s="837"/>
      <c r="QGB273" s="837"/>
      <c r="QGC273" s="837"/>
      <c r="QGD273" s="837"/>
      <c r="QGE273" s="837"/>
      <c r="QGF273" s="853"/>
      <c r="QGG273" s="855"/>
      <c r="QGH273" s="837"/>
      <c r="QGI273" s="837"/>
      <c r="QGJ273" s="837"/>
      <c r="QGK273" s="837"/>
      <c r="QGL273" s="837"/>
      <c r="QGM273" s="837"/>
      <c r="QGN273" s="837"/>
      <c r="QGO273" s="856"/>
      <c r="QGP273" s="856"/>
      <c r="QGQ273" s="856"/>
      <c r="QGR273" s="856"/>
      <c r="QGS273" s="856"/>
      <c r="QGT273" s="856"/>
      <c r="QGU273" s="856"/>
      <c r="QGV273" s="856"/>
      <c r="QGW273" s="856"/>
      <c r="QGX273" s="856"/>
      <c r="QGY273" s="856"/>
      <c r="QGZ273" s="856"/>
      <c r="QHA273" s="856"/>
      <c r="QHB273" s="856"/>
      <c r="QHC273" s="856"/>
      <c r="QHD273" s="856"/>
      <c r="QHE273" s="856"/>
      <c r="QHF273" s="856"/>
      <c r="QHG273" s="856"/>
      <c r="QHH273" s="856"/>
      <c r="QHI273" s="856"/>
      <c r="QHJ273" s="856"/>
      <c r="QHK273" s="856"/>
      <c r="QHL273" s="856"/>
      <c r="QHM273" s="856"/>
      <c r="QHN273" s="856"/>
      <c r="QHO273" s="856"/>
      <c r="QHP273" s="856"/>
      <c r="QHQ273" s="856"/>
      <c r="QHR273" s="856"/>
      <c r="QHS273" s="856"/>
      <c r="QHT273" s="856"/>
      <c r="QHU273" s="856"/>
      <c r="QHV273" s="856"/>
      <c r="QHW273" s="856"/>
      <c r="QHX273" s="856"/>
      <c r="QHY273" s="856"/>
      <c r="QHZ273" s="856"/>
      <c r="QIA273" s="856"/>
      <c r="QIB273" s="856"/>
      <c r="QIC273" s="856"/>
      <c r="QID273" s="856"/>
      <c r="QIE273" s="856"/>
      <c r="QIF273" s="856"/>
      <c r="QIG273" s="837"/>
      <c r="QIH273" s="837"/>
      <c r="QII273" s="837"/>
      <c r="QIJ273" s="837"/>
      <c r="QIK273" s="837"/>
      <c r="QIL273" s="837"/>
      <c r="QIM273" s="837"/>
      <c r="QIN273" s="837"/>
      <c r="QIO273" s="837"/>
      <c r="QIP273" s="837"/>
      <c r="QIQ273" s="837"/>
      <c r="QIR273" s="837"/>
      <c r="QIS273" s="837"/>
      <c r="QIT273" s="837"/>
      <c r="QIU273" s="837"/>
      <c r="QIV273" s="837"/>
      <c r="QIW273" s="837"/>
      <c r="QIX273" s="837"/>
      <c r="QIY273" s="837"/>
      <c r="QIZ273" s="837"/>
      <c r="QJA273" s="837"/>
      <c r="QJB273" s="837"/>
      <c r="QJC273" s="837"/>
      <c r="QJD273" s="837"/>
      <c r="QJE273" s="854"/>
      <c r="QJF273" s="854"/>
      <c r="QJG273" s="854"/>
      <c r="QJH273" s="854"/>
      <c r="QJI273" s="854"/>
      <c r="QJJ273" s="837"/>
      <c r="QJK273" s="837"/>
      <c r="QJL273" s="854"/>
      <c r="QJM273" s="854"/>
      <c r="QJN273" s="837"/>
      <c r="QJO273" s="837"/>
      <c r="QJP273" s="854"/>
      <c r="QJQ273" s="854"/>
      <c r="QJR273" s="837"/>
      <c r="QJS273" s="837"/>
      <c r="QJT273" s="837"/>
      <c r="QJU273" s="837"/>
      <c r="QJV273" s="837"/>
      <c r="QJW273" s="837"/>
      <c r="QJX273" s="837"/>
      <c r="QJY273" s="854"/>
      <c r="QJZ273" s="854"/>
      <c r="QKA273" s="837"/>
      <c r="QKB273" s="837"/>
      <c r="QKC273" s="854"/>
      <c r="QKD273" s="854"/>
      <c r="QKE273" s="837"/>
      <c r="QKF273" s="837"/>
      <c r="QKG273" s="837"/>
      <c r="QKH273" s="837"/>
      <c r="QKI273" s="837"/>
      <c r="QKJ273" s="853"/>
      <c r="QKK273" s="855"/>
      <c r="QKL273" s="837"/>
      <c r="QKM273" s="837"/>
      <c r="QKN273" s="837"/>
      <c r="QKO273" s="837"/>
      <c r="QKP273" s="837"/>
      <c r="QKQ273" s="837"/>
      <c r="QKR273" s="837"/>
      <c r="QKS273" s="856"/>
      <c r="QKT273" s="856"/>
      <c r="QKU273" s="856"/>
      <c r="QKV273" s="856"/>
      <c r="QKW273" s="856"/>
      <c r="QKX273" s="856"/>
      <c r="QKY273" s="856"/>
      <c r="QKZ273" s="856"/>
      <c r="QLA273" s="856"/>
      <c r="QLB273" s="856"/>
      <c r="QLC273" s="856"/>
      <c r="QLD273" s="856"/>
      <c r="QLE273" s="856"/>
      <c r="QLF273" s="856"/>
      <c r="QLG273" s="856"/>
      <c r="QLH273" s="856"/>
      <c r="QLI273" s="856"/>
      <c r="QLJ273" s="856"/>
      <c r="QLK273" s="856"/>
      <c r="QLL273" s="856"/>
      <c r="QLM273" s="856"/>
      <c r="QLN273" s="856"/>
      <c r="QLO273" s="856"/>
      <c r="QLP273" s="856"/>
      <c r="QLQ273" s="856"/>
      <c r="QLR273" s="856"/>
      <c r="QLS273" s="856"/>
      <c r="QLT273" s="856"/>
      <c r="QLU273" s="856"/>
      <c r="QLV273" s="856"/>
      <c r="QLW273" s="856"/>
      <c r="QLX273" s="856"/>
      <c r="QLY273" s="856"/>
      <c r="QLZ273" s="856"/>
      <c r="QMA273" s="856"/>
      <c r="QMB273" s="856"/>
      <c r="QMC273" s="856"/>
      <c r="QMD273" s="856"/>
      <c r="QME273" s="856"/>
      <c r="QMF273" s="856"/>
      <c r="QMG273" s="856"/>
      <c r="QMH273" s="856"/>
      <c r="QMI273" s="856"/>
      <c r="QMJ273" s="856"/>
      <c r="QMK273" s="837"/>
      <c r="QML273" s="837"/>
      <c r="QMM273" s="837"/>
      <c r="QMN273" s="837"/>
      <c r="QMO273" s="837"/>
      <c r="QMP273" s="837"/>
      <c r="QMQ273" s="837"/>
      <c r="QMR273" s="837"/>
      <c r="QMS273" s="837"/>
      <c r="QMT273" s="837"/>
      <c r="QMU273" s="837"/>
      <c r="QMV273" s="837"/>
      <c r="QMW273" s="837"/>
      <c r="QMX273" s="837"/>
      <c r="QMY273" s="837"/>
      <c r="QMZ273" s="837"/>
      <c r="QNA273" s="837"/>
      <c r="QNB273" s="837"/>
      <c r="QNC273" s="837"/>
      <c r="QND273" s="837"/>
      <c r="QNE273" s="837"/>
      <c r="QNF273" s="837"/>
      <c r="QNG273" s="837"/>
      <c r="QNH273" s="837"/>
      <c r="QNI273" s="854"/>
      <c r="QNJ273" s="854"/>
      <c r="QNK273" s="854"/>
      <c r="QNL273" s="854"/>
      <c r="QNM273" s="854"/>
      <c r="QNN273" s="837"/>
      <c r="QNO273" s="837"/>
      <c r="QNP273" s="854"/>
      <c r="QNQ273" s="854"/>
      <c r="QNR273" s="837"/>
      <c r="QNS273" s="837"/>
      <c r="QNT273" s="854"/>
      <c r="QNU273" s="854"/>
      <c r="QNV273" s="837"/>
      <c r="QNW273" s="837"/>
      <c r="QNX273" s="837"/>
      <c r="QNY273" s="837"/>
      <c r="QNZ273" s="837"/>
      <c r="QOA273" s="837"/>
      <c r="QOB273" s="837"/>
      <c r="QOC273" s="854"/>
      <c r="QOD273" s="854"/>
      <c r="QOE273" s="837"/>
      <c r="QOF273" s="837"/>
      <c r="QOG273" s="854"/>
      <c r="QOH273" s="854"/>
      <c r="QOI273" s="837"/>
      <c r="QOJ273" s="837"/>
      <c r="QOK273" s="837"/>
      <c r="QOL273" s="837"/>
      <c r="QOM273" s="837"/>
      <c r="QON273" s="853"/>
      <c r="QOO273" s="855"/>
      <c r="QOP273" s="837"/>
      <c r="QOQ273" s="837"/>
      <c r="QOR273" s="837"/>
      <c r="QOS273" s="837"/>
      <c r="QOT273" s="837"/>
      <c r="QOU273" s="837"/>
      <c r="QOV273" s="837"/>
      <c r="QOW273" s="856"/>
      <c r="QOX273" s="856"/>
      <c r="QOY273" s="856"/>
      <c r="QOZ273" s="856"/>
      <c r="QPA273" s="856"/>
      <c r="QPB273" s="856"/>
      <c r="QPC273" s="856"/>
      <c r="QPD273" s="856"/>
      <c r="QPE273" s="856"/>
      <c r="QPF273" s="856"/>
      <c r="QPG273" s="856"/>
      <c r="QPH273" s="856"/>
      <c r="QPI273" s="856"/>
      <c r="QPJ273" s="856"/>
      <c r="QPK273" s="856"/>
      <c r="QPL273" s="856"/>
      <c r="QPM273" s="856"/>
      <c r="QPN273" s="856"/>
      <c r="QPO273" s="856"/>
      <c r="QPP273" s="856"/>
      <c r="QPQ273" s="856"/>
      <c r="QPR273" s="856"/>
      <c r="QPS273" s="856"/>
      <c r="QPT273" s="856"/>
      <c r="QPU273" s="856"/>
      <c r="QPV273" s="856"/>
      <c r="QPW273" s="856"/>
      <c r="QPX273" s="856"/>
      <c r="QPY273" s="856"/>
      <c r="QPZ273" s="856"/>
      <c r="QQA273" s="856"/>
      <c r="QQB273" s="856"/>
      <c r="QQC273" s="856"/>
      <c r="QQD273" s="856"/>
      <c r="QQE273" s="856"/>
      <c r="QQF273" s="856"/>
      <c r="QQG273" s="856"/>
      <c r="QQH273" s="856"/>
      <c r="QQI273" s="856"/>
      <c r="QQJ273" s="856"/>
      <c r="QQK273" s="856"/>
      <c r="QQL273" s="856"/>
      <c r="QQM273" s="856"/>
      <c r="QQN273" s="856"/>
      <c r="QQO273" s="837"/>
      <c r="QQP273" s="837"/>
      <c r="QQQ273" s="837"/>
      <c r="QQR273" s="837"/>
      <c r="QQS273" s="837"/>
      <c r="QQT273" s="837"/>
      <c r="QQU273" s="837"/>
      <c r="QQV273" s="837"/>
      <c r="QQW273" s="837"/>
      <c r="QQX273" s="837"/>
      <c r="QQY273" s="837"/>
      <c r="QQZ273" s="837"/>
      <c r="QRA273" s="837"/>
      <c r="QRB273" s="837"/>
      <c r="QRC273" s="837"/>
      <c r="QRD273" s="837"/>
      <c r="QRE273" s="837"/>
      <c r="QRF273" s="837"/>
      <c r="QRG273" s="837"/>
      <c r="QRH273" s="837"/>
      <c r="QRI273" s="837"/>
      <c r="QRJ273" s="837"/>
      <c r="QRK273" s="837"/>
      <c r="QRL273" s="837"/>
      <c r="QRM273" s="854"/>
      <c r="QRN273" s="854"/>
      <c r="QRO273" s="854"/>
      <c r="QRP273" s="854"/>
      <c r="QRQ273" s="854"/>
      <c r="QRR273" s="837"/>
      <c r="QRS273" s="837"/>
      <c r="QRT273" s="854"/>
      <c r="QRU273" s="854"/>
      <c r="QRV273" s="837"/>
      <c r="QRW273" s="837"/>
      <c r="QRX273" s="854"/>
      <c r="QRY273" s="854"/>
      <c r="QRZ273" s="837"/>
      <c r="QSA273" s="837"/>
      <c r="QSB273" s="837"/>
      <c r="QSC273" s="837"/>
      <c r="QSD273" s="837"/>
      <c r="QSE273" s="837"/>
      <c r="QSF273" s="837"/>
      <c r="QSG273" s="854"/>
      <c r="QSH273" s="854"/>
      <c r="QSI273" s="837"/>
      <c r="QSJ273" s="837"/>
      <c r="QSK273" s="854"/>
      <c r="QSL273" s="854"/>
      <c r="QSM273" s="837"/>
      <c r="QSN273" s="837"/>
      <c r="QSO273" s="837"/>
      <c r="QSP273" s="837"/>
      <c r="QSQ273" s="837"/>
      <c r="QSR273" s="853"/>
      <c r="QSS273" s="855"/>
      <c r="QST273" s="837"/>
      <c r="QSU273" s="837"/>
      <c r="QSV273" s="837"/>
      <c r="QSW273" s="837"/>
      <c r="QSX273" s="837"/>
      <c r="QSY273" s="837"/>
      <c r="QSZ273" s="837"/>
      <c r="QTA273" s="856"/>
      <c r="QTB273" s="856"/>
      <c r="QTC273" s="856"/>
      <c r="QTD273" s="856"/>
      <c r="QTE273" s="856"/>
      <c r="QTF273" s="856"/>
      <c r="QTG273" s="856"/>
      <c r="QTH273" s="856"/>
      <c r="QTI273" s="856"/>
      <c r="QTJ273" s="856"/>
      <c r="QTK273" s="856"/>
      <c r="QTL273" s="856"/>
      <c r="QTM273" s="856"/>
      <c r="QTN273" s="856"/>
      <c r="QTO273" s="856"/>
      <c r="QTP273" s="856"/>
      <c r="QTQ273" s="856"/>
      <c r="QTR273" s="856"/>
      <c r="QTS273" s="856"/>
      <c r="QTT273" s="856"/>
      <c r="QTU273" s="856"/>
      <c r="QTV273" s="856"/>
      <c r="QTW273" s="856"/>
      <c r="QTX273" s="856"/>
      <c r="QTY273" s="856"/>
      <c r="QTZ273" s="856"/>
      <c r="QUA273" s="856"/>
      <c r="QUB273" s="856"/>
      <c r="QUC273" s="856"/>
      <c r="QUD273" s="856"/>
      <c r="QUE273" s="856"/>
      <c r="QUF273" s="856"/>
      <c r="QUG273" s="856"/>
      <c r="QUH273" s="856"/>
      <c r="QUI273" s="856"/>
      <c r="QUJ273" s="856"/>
      <c r="QUK273" s="856"/>
      <c r="QUL273" s="856"/>
      <c r="QUM273" s="856"/>
      <c r="QUN273" s="856"/>
      <c r="QUO273" s="856"/>
      <c r="QUP273" s="856"/>
      <c r="QUQ273" s="856"/>
      <c r="QUR273" s="856"/>
      <c r="QUS273" s="837"/>
      <c r="QUT273" s="837"/>
      <c r="QUU273" s="837"/>
      <c r="QUV273" s="837"/>
      <c r="QUW273" s="837"/>
      <c r="QUX273" s="837"/>
      <c r="QUY273" s="837"/>
      <c r="QUZ273" s="837"/>
      <c r="QVA273" s="837"/>
      <c r="QVB273" s="837"/>
      <c r="QVC273" s="837"/>
      <c r="QVD273" s="837"/>
      <c r="QVE273" s="837"/>
      <c r="QVF273" s="837"/>
      <c r="QVG273" s="837"/>
      <c r="QVH273" s="837"/>
      <c r="QVI273" s="837"/>
      <c r="QVJ273" s="837"/>
      <c r="QVK273" s="837"/>
      <c r="QVL273" s="837"/>
      <c r="QVM273" s="837"/>
      <c r="QVN273" s="837"/>
      <c r="QVO273" s="837"/>
      <c r="QVP273" s="837"/>
      <c r="QVQ273" s="854"/>
      <c r="QVR273" s="854"/>
      <c r="QVS273" s="854"/>
      <c r="QVT273" s="854"/>
      <c r="QVU273" s="854"/>
      <c r="QVV273" s="837"/>
      <c r="QVW273" s="837"/>
      <c r="QVX273" s="854"/>
      <c r="QVY273" s="854"/>
      <c r="QVZ273" s="837"/>
      <c r="QWA273" s="837"/>
      <c r="QWB273" s="854"/>
      <c r="QWC273" s="854"/>
      <c r="QWD273" s="837"/>
      <c r="QWE273" s="837"/>
      <c r="QWF273" s="837"/>
      <c r="QWG273" s="837"/>
      <c r="QWH273" s="837"/>
      <c r="QWI273" s="837"/>
      <c r="QWJ273" s="837"/>
      <c r="QWK273" s="854"/>
      <c r="QWL273" s="854"/>
      <c r="QWM273" s="837"/>
      <c r="QWN273" s="837"/>
      <c r="QWO273" s="854"/>
      <c r="QWP273" s="854"/>
      <c r="QWQ273" s="837"/>
      <c r="QWR273" s="837"/>
      <c r="QWS273" s="837"/>
      <c r="QWT273" s="837"/>
      <c r="QWU273" s="837"/>
      <c r="QWV273" s="853"/>
      <c r="QWW273" s="855"/>
      <c r="QWX273" s="837"/>
      <c r="QWY273" s="837"/>
      <c r="QWZ273" s="837"/>
      <c r="QXA273" s="837"/>
      <c r="QXB273" s="837"/>
      <c r="QXC273" s="837"/>
      <c r="QXD273" s="837"/>
      <c r="QXE273" s="856"/>
      <c r="QXF273" s="856"/>
      <c r="QXG273" s="856"/>
      <c r="QXH273" s="856"/>
      <c r="QXI273" s="856"/>
      <c r="QXJ273" s="856"/>
      <c r="QXK273" s="856"/>
      <c r="QXL273" s="856"/>
      <c r="QXM273" s="856"/>
      <c r="QXN273" s="856"/>
      <c r="QXO273" s="856"/>
      <c r="QXP273" s="856"/>
      <c r="QXQ273" s="856"/>
      <c r="QXR273" s="856"/>
      <c r="QXS273" s="856"/>
      <c r="QXT273" s="856"/>
      <c r="QXU273" s="856"/>
      <c r="QXV273" s="856"/>
      <c r="QXW273" s="856"/>
      <c r="QXX273" s="856"/>
      <c r="QXY273" s="856"/>
      <c r="QXZ273" s="856"/>
      <c r="QYA273" s="856"/>
      <c r="QYB273" s="856"/>
      <c r="QYC273" s="856"/>
      <c r="QYD273" s="856"/>
      <c r="QYE273" s="856"/>
      <c r="QYF273" s="856"/>
      <c r="QYG273" s="856"/>
      <c r="QYH273" s="856"/>
      <c r="QYI273" s="856"/>
      <c r="QYJ273" s="856"/>
      <c r="QYK273" s="856"/>
      <c r="QYL273" s="856"/>
      <c r="QYM273" s="856"/>
      <c r="QYN273" s="856"/>
      <c r="QYO273" s="856"/>
      <c r="QYP273" s="856"/>
      <c r="QYQ273" s="856"/>
      <c r="QYR273" s="856"/>
      <c r="QYS273" s="856"/>
      <c r="QYT273" s="856"/>
      <c r="QYU273" s="856"/>
      <c r="QYV273" s="856"/>
      <c r="QYW273" s="837"/>
      <c r="QYX273" s="837"/>
      <c r="QYY273" s="837"/>
      <c r="QYZ273" s="837"/>
      <c r="QZA273" s="837"/>
      <c r="QZB273" s="837"/>
      <c r="QZC273" s="837"/>
      <c r="QZD273" s="837"/>
      <c r="QZE273" s="837"/>
      <c r="QZF273" s="837"/>
      <c r="QZG273" s="837"/>
      <c r="QZH273" s="837"/>
      <c r="QZI273" s="837"/>
      <c r="QZJ273" s="837"/>
      <c r="QZK273" s="837"/>
      <c r="QZL273" s="837"/>
      <c r="QZM273" s="837"/>
      <c r="QZN273" s="837"/>
      <c r="QZO273" s="837"/>
      <c r="QZP273" s="837"/>
      <c r="QZQ273" s="837"/>
      <c r="QZR273" s="837"/>
      <c r="QZS273" s="837"/>
      <c r="QZT273" s="837"/>
      <c r="QZU273" s="854"/>
      <c r="QZV273" s="854"/>
      <c r="QZW273" s="854"/>
      <c r="QZX273" s="854"/>
      <c r="QZY273" s="854"/>
      <c r="QZZ273" s="837"/>
      <c r="RAA273" s="837"/>
      <c r="RAB273" s="854"/>
      <c r="RAC273" s="854"/>
      <c r="RAD273" s="837"/>
      <c r="RAE273" s="837"/>
      <c r="RAF273" s="854"/>
      <c r="RAG273" s="854"/>
      <c r="RAH273" s="837"/>
      <c r="RAI273" s="837"/>
      <c r="RAJ273" s="837"/>
      <c r="RAK273" s="837"/>
      <c r="RAL273" s="837"/>
      <c r="RAM273" s="837"/>
      <c r="RAN273" s="837"/>
      <c r="RAO273" s="854"/>
      <c r="RAP273" s="854"/>
      <c r="RAQ273" s="837"/>
      <c r="RAR273" s="837"/>
      <c r="RAS273" s="854"/>
      <c r="RAT273" s="854"/>
      <c r="RAU273" s="837"/>
      <c r="RAV273" s="837"/>
      <c r="RAW273" s="837"/>
      <c r="RAX273" s="837"/>
      <c r="RAY273" s="837"/>
      <c r="RAZ273" s="853"/>
      <c r="RBA273" s="855"/>
      <c r="RBB273" s="837"/>
      <c r="RBC273" s="837"/>
      <c r="RBD273" s="837"/>
      <c r="RBE273" s="837"/>
      <c r="RBF273" s="837"/>
      <c r="RBG273" s="837"/>
      <c r="RBH273" s="837"/>
      <c r="RBI273" s="856"/>
      <c r="RBJ273" s="856"/>
      <c r="RBK273" s="856"/>
      <c r="RBL273" s="856"/>
      <c r="RBM273" s="856"/>
      <c r="RBN273" s="856"/>
      <c r="RBO273" s="856"/>
      <c r="RBP273" s="856"/>
      <c r="RBQ273" s="856"/>
      <c r="RBR273" s="856"/>
      <c r="RBS273" s="856"/>
      <c r="RBT273" s="856"/>
      <c r="RBU273" s="856"/>
      <c r="RBV273" s="856"/>
      <c r="RBW273" s="856"/>
      <c r="RBX273" s="856"/>
      <c r="RBY273" s="856"/>
      <c r="RBZ273" s="856"/>
      <c r="RCA273" s="856"/>
      <c r="RCB273" s="856"/>
      <c r="RCC273" s="856"/>
      <c r="RCD273" s="856"/>
      <c r="RCE273" s="856"/>
      <c r="RCF273" s="856"/>
      <c r="RCG273" s="856"/>
      <c r="RCH273" s="856"/>
      <c r="RCI273" s="856"/>
      <c r="RCJ273" s="856"/>
      <c r="RCK273" s="856"/>
      <c r="RCL273" s="856"/>
      <c r="RCM273" s="856"/>
      <c r="RCN273" s="856"/>
      <c r="RCO273" s="856"/>
      <c r="RCP273" s="856"/>
      <c r="RCQ273" s="856"/>
      <c r="RCR273" s="856"/>
      <c r="RCS273" s="856"/>
      <c r="RCT273" s="856"/>
      <c r="RCU273" s="856"/>
      <c r="RCV273" s="856"/>
      <c r="RCW273" s="856"/>
      <c r="RCX273" s="856"/>
      <c r="RCY273" s="856"/>
      <c r="RCZ273" s="856"/>
      <c r="RDA273" s="837"/>
      <c r="RDB273" s="837"/>
      <c r="RDC273" s="837"/>
      <c r="RDD273" s="837"/>
      <c r="RDE273" s="837"/>
      <c r="RDF273" s="837"/>
      <c r="RDG273" s="837"/>
      <c r="RDH273" s="837"/>
      <c r="RDI273" s="837"/>
      <c r="RDJ273" s="837"/>
      <c r="RDK273" s="837"/>
      <c r="RDL273" s="837"/>
      <c r="RDM273" s="837"/>
      <c r="RDN273" s="837"/>
      <c r="RDO273" s="837"/>
      <c r="RDP273" s="837"/>
      <c r="RDQ273" s="837"/>
      <c r="RDR273" s="837"/>
      <c r="RDS273" s="837"/>
      <c r="RDT273" s="837"/>
      <c r="RDU273" s="837"/>
      <c r="RDV273" s="837"/>
      <c r="RDW273" s="837"/>
    </row>
    <row r="274" spans="1:12295" s="70" customFormat="1" ht="69" customHeight="1" x14ac:dyDescent="0.3">
      <c r="A274" s="853"/>
      <c r="B274" s="126"/>
      <c r="C274" s="97" t="s">
        <v>421</v>
      </c>
      <c r="D274" s="168"/>
      <c r="E274" s="168"/>
      <c r="F274" s="168"/>
      <c r="G274" s="168"/>
      <c r="H274" s="168"/>
      <c r="I274" s="168"/>
      <c r="J274" s="168"/>
      <c r="K274" s="168"/>
      <c r="L274" s="699"/>
      <c r="M274" s="168"/>
      <c r="N274" s="833"/>
      <c r="O274" s="835"/>
      <c r="P274" s="833"/>
      <c r="Q274" s="835"/>
      <c r="R274" s="833"/>
      <c r="S274" s="835"/>
      <c r="T274" s="833"/>
      <c r="U274" s="835"/>
      <c r="V274" s="835"/>
      <c r="W274" s="835"/>
      <c r="X274" s="835"/>
      <c r="Y274" s="835"/>
      <c r="Z274" s="835"/>
      <c r="AA274" s="835"/>
      <c r="AB274" s="835"/>
      <c r="AC274" s="835"/>
      <c r="AD274" s="833"/>
      <c r="AE274" s="166">
        <f>AK274</f>
        <v>43945.794459999997</v>
      </c>
      <c r="AF274" s="699" t="e">
        <f t="shared" si="834"/>
        <v>#DIV/0!</v>
      </c>
      <c r="AG274" s="166">
        <v>0</v>
      </c>
      <c r="AH274" s="699"/>
      <c r="AI274" s="956"/>
      <c r="AJ274" s="956"/>
      <c r="AK274" s="956">
        <v>43945.794459999997</v>
      </c>
      <c r="AL274" s="699">
        <v>0</v>
      </c>
      <c r="AM274" s="835"/>
      <c r="AN274" s="833"/>
      <c r="AO274" s="835"/>
      <c r="AP274" s="835"/>
      <c r="AQ274" s="833"/>
      <c r="AR274" s="168"/>
      <c r="AS274" s="699"/>
      <c r="AT274" s="168"/>
      <c r="AU274" s="699"/>
      <c r="AV274" s="835"/>
      <c r="AW274" s="699"/>
      <c r="AX274" s="168"/>
      <c r="AY274" s="699"/>
      <c r="AZ274" s="835"/>
      <c r="BA274" s="699"/>
      <c r="BB274" s="835"/>
      <c r="BC274" s="835"/>
      <c r="BD274" s="835"/>
      <c r="BE274" s="835"/>
      <c r="BF274" s="835"/>
      <c r="BG274" s="835"/>
      <c r="BH274" s="835"/>
      <c r="BI274" s="835"/>
      <c r="BJ274" s="835"/>
      <c r="BK274" s="835"/>
      <c r="BL274" s="835"/>
      <c r="BM274" s="835"/>
      <c r="BN274" s="835"/>
      <c r="BO274" s="835"/>
      <c r="BP274" s="835"/>
      <c r="BQ274" s="835"/>
      <c r="BR274" s="835"/>
      <c r="BS274" s="835"/>
      <c r="BT274" s="835"/>
      <c r="BU274" s="835"/>
      <c r="BV274" s="835"/>
      <c r="BW274" s="835"/>
      <c r="BX274" s="835"/>
      <c r="BY274" s="835"/>
      <c r="BZ274" s="203"/>
      <c r="CA274" s="837"/>
      <c r="CB274" s="837"/>
      <c r="CC274" s="837"/>
      <c r="CD274" s="837"/>
      <c r="CE274" s="699"/>
      <c r="CF274" s="837"/>
      <c r="CG274" s="837"/>
      <c r="CH274" s="837"/>
      <c r="CI274" s="837"/>
      <c r="CJ274" s="837"/>
      <c r="CK274" s="837"/>
      <c r="CL274" s="837"/>
      <c r="CM274" s="837"/>
      <c r="CN274" s="837"/>
      <c r="CO274" s="854"/>
      <c r="CP274" s="854"/>
      <c r="CQ274" s="854"/>
      <c r="CR274" s="854"/>
      <c r="CS274" s="854"/>
      <c r="CT274" s="837"/>
      <c r="CU274" s="837"/>
      <c r="CV274" s="854"/>
      <c r="CW274" s="854"/>
      <c r="CX274" s="837"/>
      <c r="CY274" s="837"/>
      <c r="CZ274" s="854"/>
      <c r="DA274" s="854"/>
      <c r="DB274" s="837"/>
      <c r="DC274" s="837"/>
      <c r="DD274" s="837"/>
      <c r="DE274" s="837"/>
      <c r="DF274" s="837"/>
      <c r="DG274" s="837"/>
      <c r="DH274" s="837"/>
      <c r="DI274" s="854"/>
      <c r="DJ274" s="854"/>
      <c r="DK274" s="837"/>
      <c r="DL274" s="837"/>
      <c r="DM274" s="854"/>
      <c r="DN274" s="854"/>
      <c r="DO274" s="837"/>
      <c r="DP274" s="837"/>
      <c r="DQ274" s="837"/>
      <c r="DR274" s="837"/>
      <c r="DS274" s="837"/>
      <c r="DT274" s="853"/>
      <c r="DU274" s="855"/>
      <c r="DV274" s="837"/>
      <c r="DW274" s="837"/>
      <c r="DX274" s="837"/>
      <c r="DY274" s="837"/>
      <c r="DZ274" s="837"/>
      <c r="EA274" s="837"/>
      <c r="EB274" s="837"/>
      <c r="EC274" s="856"/>
      <c r="ED274" s="856"/>
      <c r="EE274" s="856"/>
      <c r="EF274" s="856"/>
      <c r="EG274" s="856"/>
      <c r="EH274" s="856"/>
      <c r="EI274" s="856"/>
      <c r="EJ274" s="856"/>
      <c r="EK274" s="856"/>
      <c r="EL274" s="856"/>
      <c r="EM274" s="856"/>
      <c r="EN274" s="856"/>
      <c r="EO274" s="856"/>
      <c r="EP274" s="856"/>
      <c r="EQ274" s="856"/>
      <c r="ER274" s="856"/>
      <c r="ES274" s="856"/>
      <c r="ET274" s="856"/>
      <c r="EU274" s="856"/>
      <c r="EV274" s="856"/>
      <c r="EW274" s="856"/>
      <c r="EX274" s="856"/>
      <c r="EY274" s="856"/>
      <c r="EZ274" s="856"/>
      <c r="FA274" s="856"/>
      <c r="FB274" s="856"/>
      <c r="FC274" s="856"/>
      <c r="FD274" s="856"/>
      <c r="FE274" s="856"/>
      <c r="FF274" s="856"/>
      <c r="FG274" s="856"/>
      <c r="FH274" s="856"/>
      <c r="FI274" s="856"/>
      <c r="FJ274" s="856"/>
      <c r="FK274" s="856"/>
      <c r="FL274" s="856"/>
      <c r="FM274" s="856"/>
      <c r="FN274" s="856"/>
      <c r="FO274" s="856"/>
      <c r="FP274" s="856"/>
      <c r="FQ274" s="856"/>
      <c r="FR274" s="856"/>
      <c r="FS274" s="856"/>
      <c r="FT274" s="856"/>
      <c r="FU274" s="837"/>
      <c r="FV274" s="837"/>
      <c r="FW274" s="837"/>
      <c r="FX274" s="837"/>
      <c r="FY274" s="837"/>
      <c r="FZ274" s="837"/>
      <c r="GA274" s="837"/>
      <c r="GB274" s="837"/>
      <c r="GC274" s="837"/>
      <c r="GD274" s="837"/>
      <c r="GE274" s="837"/>
      <c r="GF274" s="837"/>
      <c r="GG274" s="837"/>
      <c r="GH274" s="837"/>
      <c r="GI274" s="837"/>
      <c r="GJ274" s="837"/>
      <c r="GK274" s="837"/>
      <c r="GL274" s="837"/>
      <c r="GM274" s="837"/>
      <c r="GN274" s="837"/>
      <c r="GO274" s="837"/>
      <c r="GP274" s="837"/>
      <c r="GQ274" s="837"/>
      <c r="GR274" s="837"/>
      <c r="GS274" s="854"/>
      <c r="GT274" s="854"/>
      <c r="GU274" s="854"/>
      <c r="GV274" s="854"/>
      <c r="GW274" s="854"/>
      <c r="GX274" s="837"/>
      <c r="GY274" s="837"/>
      <c r="GZ274" s="854"/>
      <c r="HA274" s="854"/>
      <c r="HB274" s="837"/>
      <c r="HC274" s="837"/>
      <c r="HD274" s="854"/>
      <c r="HE274" s="854"/>
      <c r="HF274" s="837"/>
      <c r="HG274" s="837"/>
      <c r="HH274" s="837"/>
      <c r="HI274" s="837"/>
      <c r="HJ274" s="837"/>
      <c r="HK274" s="837"/>
      <c r="HL274" s="837"/>
      <c r="HM274" s="854"/>
      <c r="HN274" s="854"/>
      <c r="HO274" s="837"/>
      <c r="HP274" s="837"/>
      <c r="HQ274" s="854"/>
      <c r="HR274" s="854"/>
      <c r="HS274" s="837"/>
      <c r="HT274" s="837"/>
      <c r="HU274" s="837"/>
      <c r="HV274" s="837"/>
      <c r="HW274" s="837"/>
      <c r="HX274" s="853"/>
      <c r="HY274" s="855"/>
      <c r="HZ274" s="837"/>
      <c r="IA274" s="837"/>
      <c r="IB274" s="837"/>
      <c r="IC274" s="837"/>
      <c r="ID274" s="837"/>
      <c r="IE274" s="837"/>
      <c r="IF274" s="837"/>
      <c r="IG274" s="856"/>
      <c r="IH274" s="856"/>
      <c r="II274" s="856"/>
      <c r="IJ274" s="856"/>
      <c r="IK274" s="856"/>
      <c r="IL274" s="856"/>
      <c r="IM274" s="856"/>
      <c r="IN274" s="856"/>
      <c r="IO274" s="856"/>
      <c r="IP274" s="856"/>
      <c r="IQ274" s="856"/>
      <c r="IR274" s="856"/>
      <c r="IS274" s="856"/>
      <c r="IT274" s="856"/>
      <c r="IU274" s="856"/>
      <c r="IV274" s="856"/>
      <c r="IW274" s="856"/>
      <c r="IX274" s="856"/>
      <c r="IY274" s="856"/>
      <c r="IZ274" s="856"/>
      <c r="JA274" s="856"/>
      <c r="JB274" s="856"/>
      <c r="JC274" s="856"/>
      <c r="JD274" s="856"/>
      <c r="JE274" s="856"/>
      <c r="JF274" s="856"/>
      <c r="JG274" s="856"/>
      <c r="JH274" s="856"/>
      <c r="JI274" s="856"/>
      <c r="JJ274" s="856"/>
      <c r="JK274" s="856"/>
      <c r="JL274" s="856"/>
      <c r="JM274" s="856"/>
      <c r="JN274" s="856"/>
      <c r="JO274" s="856"/>
      <c r="JP274" s="856"/>
      <c r="JQ274" s="856"/>
      <c r="JR274" s="856"/>
      <c r="JS274" s="856"/>
      <c r="JT274" s="856"/>
      <c r="JU274" s="856"/>
      <c r="JV274" s="856"/>
      <c r="JW274" s="856"/>
      <c r="JX274" s="856"/>
      <c r="JY274" s="837"/>
      <c r="JZ274" s="837"/>
      <c r="KA274" s="837"/>
      <c r="KB274" s="837"/>
      <c r="KC274" s="837"/>
      <c r="KD274" s="837"/>
      <c r="KE274" s="837"/>
      <c r="KF274" s="837"/>
      <c r="KG274" s="837"/>
      <c r="KH274" s="837"/>
      <c r="KI274" s="837"/>
      <c r="KJ274" s="837"/>
      <c r="KK274" s="837"/>
      <c r="KL274" s="837"/>
      <c r="KM274" s="837"/>
      <c r="KN274" s="837"/>
      <c r="KO274" s="837"/>
      <c r="KP274" s="837"/>
      <c r="KQ274" s="837"/>
      <c r="KR274" s="837"/>
      <c r="KS274" s="837"/>
      <c r="KT274" s="837"/>
      <c r="KU274" s="837"/>
      <c r="KV274" s="837"/>
      <c r="KW274" s="854"/>
      <c r="KX274" s="854"/>
      <c r="KY274" s="854"/>
      <c r="KZ274" s="854"/>
      <c r="LA274" s="854"/>
      <c r="LB274" s="837"/>
      <c r="LC274" s="837"/>
      <c r="LD274" s="854"/>
      <c r="LE274" s="854"/>
      <c r="LF274" s="837"/>
      <c r="LG274" s="837"/>
      <c r="LH274" s="854"/>
      <c r="LI274" s="854"/>
      <c r="LJ274" s="837"/>
      <c r="LK274" s="837"/>
      <c r="LL274" s="837"/>
      <c r="LM274" s="837"/>
      <c r="LN274" s="837"/>
      <c r="LO274" s="837"/>
      <c r="LP274" s="837"/>
      <c r="LQ274" s="854"/>
      <c r="LR274" s="854"/>
      <c r="LS274" s="837"/>
      <c r="LT274" s="837"/>
      <c r="LU274" s="854"/>
      <c r="LV274" s="854"/>
      <c r="LW274" s="837"/>
      <c r="LX274" s="837"/>
      <c r="LY274" s="837"/>
      <c r="LZ274" s="837"/>
      <c r="MA274" s="837"/>
      <c r="MB274" s="853"/>
      <c r="MC274" s="855"/>
      <c r="MD274" s="837"/>
      <c r="ME274" s="837"/>
      <c r="MF274" s="837"/>
      <c r="MG274" s="837"/>
      <c r="MH274" s="837"/>
      <c r="MI274" s="837"/>
      <c r="MJ274" s="837"/>
      <c r="MK274" s="856"/>
      <c r="ML274" s="856"/>
      <c r="MM274" s="856"/>
      <c r="MN274" s="856"/>
      <c r="MO274" s="856"/>
      <c r="MP274" s="856"/>
      <c r="MQ274" s="856"/>
      <c r="MR274" s="856"/>
      <c r="MS274" s="856"/>
      <c r="MT274" s="856"/>
      <c r="MU274" s="856"/>
      <c r="MV274" s="856"/>
      <c r="MW274" s="856"/>
      <c r="MX274" s="856"/>
      <c r="MY274" s="856"/>
      <c r="MZ274" s="856"/>
      <c r="NA274" s="856"/>
      <c r="NB274" s="856"/>
      <c r="NC274" s="856"/>
      <c r="ND274" s="856"/>
      <c r="NE274" s="856"/>
      <c r="NF274" s="856"/>
      <c r="NG274" s="856"/>
      <c r="NH274" s="856"/>
      <c r="NI274" s="856"/>
      <c r="NJ274" s="856"/>
      <c r="NK274" s="856"/>
      <c r="NL274" s="856"/>
      <c r="NM274" s="856"/>
      <c r="NN274" s="856"/>
      <c r="NO274" s="856"/>
      <c r="NP274" s="856"/>
      <c r="NQ274" s="856"/>
      <c r="NR274" s="856"/>
      <c r="NS274" s="856"/>
      <c r="NT274" s="856"/>
      <c r="NU274" s="856"/>
      <c r="NV274" s="856"/>
      <c r="NW274" s="856"/>
      <c r="NX274" s="856"/>
      <c r="NY274" s="856"/>
      <c r="NZ274" s="856"/>
      <c r="OA274" s="856"/>
      <c r="OB274" s="856"/>
      <c r="OC274" s="837"/>
      <c r="OD274" s="837"/>
      <c r="OE274" s="837"/>
      <c r="OF274" s="837"/>
      <c r="OG274" s="837"/>
      <c r="OH274" s="837"/>
      <c r="OI274" s="837"/>
      <c r="OJ274" s="837"/>
      <c r="OK274" s="837"/>
      <c r="OL274" s="837"/>
      <c r="OM274" s="837"/>
      <c r="ON274" s="837"/>
      <c r="OO274" s="837"/>
      <c r="OP274" s="837"/>
      <c r="OQ274" s="837"/>
      <c r="OR274" s="837"/>
      <c r="OS274" s="837"/>
      <c r="OT274" s="837"/>
      <c r="OU274" s="837"/>
      <c r="OV274" s="837"/>
      <c r="OW274" s="837"/>
      <c r="OX274" s="837"/>
      <c r="OY274" s="837"/>
      <c r="OZ274" s="837"/>
      <c r="PA274" s="854"/>
      <c r="PB274" s="854"/>
      <c r="PC274" s="854"/>
      <c r="PD274" s="854"/>
      <c r="PE274" s="854"/>
      <c r="PF274" s="837"/>
      <c r="PG274" s="837"/>
      <c r="PH274" s="854"/>
      <c r="PI274" s="854"/>
      <c r="PJ274" s="837"/>
      <c r="PK274" s="837"/>
      <c r="PL274" s="854"/>
      <c r="PM274" s="854"/>
      <c r="PN274" s="837"/>
      <c r="PO274" s="837"/>
      <c r="PP274" s="837"/>
      <c r="PQ274" s="837"/>
      <c r="PR274" s="837"/>
      <c r="PS274" s="837"/>
      <c r="PT274" s="837"/>
      <c r="PU274" s="854"/>
      <c r="PV274" s="854"/>
      <c r="PW274" s="837"/>
      <c r="PX274" s="837"/>
      <c r="PY274" s="854"/>
      <c r="PZ274" s="854"/>
      <c r="QA274" s="837"/>
      <c r="QB274" s="837"/>
      <c r="QC274" s="837"/>
      <c r="QD274" s="837"/>
      <c r="QE274" s="837"/>
      <c r="QF274" s="853"/>
      <c r="QG274" s="855"/>
      <c r="QH274" s="837"/>
      <c r="QI274" s="837"/>
      <c r="QJ274" s="837"/>
      <c r="QK274" s="837"/>
      <c r="QL274" s="837"/>
      <c r="QM274" s="837"/>
      <c r="QN274" s="837"/>
      <c r="QO274" s="856"/>
      <c r="QP274" s="856"/>
      <c r="QQ274" s="856"/>
      <c r="QR274" s="856"/>
      <c r="QS274" s="856"/>
      <c r="QT274" s="856"/>
      <c r="QU274" s="856"/>
      <c r="QV274" s="856"/>
      <c r="QW274" s="856"/>
      <c r="QX274" s="856"/>
      <c r="QY274" s="856"/>
      <c r="QZ274" s="856"/>
      <c r="RA274" s="856"/>
      <c r="RB274" s="856"/>
      <c r="RC274" s="856"/>
      <c r="RD274" s="856"/>
      <c r="RE274" s="856"/>
      <c r="RF274" s="856"/>
      <c r="RG274" s="856"/>
      <c r="RH274" s="856"/>
      <c r="RI274" s="856"/>
      <c r="RJ274" s="856"/>
      <c r="RK274" s="856"/>
      <c r="RL274" s="856"/>
      <c r="RM274" s="856"/>
      <c r="RN274" s="856"/>
      <c r="RO274" s="856"/>
      <c r="RP274" s="856"/>
      <c r="RQ274" s="856"/>
      <c r="RR274" s="856"/>
      <c r="RS274" s="856"/>
      <c r="RT274" s="856"/>
      <c r="RU274" s="856"/>
      <c r="RV274" s="856"/>
      <c r="RW274" s="856"/>
      <c r="RX274" s="856"/>
      <c r="RY274" s="856"/>
      <c r="RZ274" s="856"/>
      <c r="SA274" s="856"/>
      <c r="SB274" s="856"/>
      <c r="SC274" s="856"/>
      <c r="SD274" s="856"/>
      <c r="SE274" s="856"/>
      <c r="SF274" s="856"/>
      <c r="SG274" s="837"/>
      <c r="SH274" s="837"/>
      <c r="SI274" s="837"/>
      <c r="SJ274" s="837"/>
      <c r="SK274" s="837"/>
      <c r="SL274" s="837"/>
      <c r="SM274" s="837"/>
      <c r="SN274" s="837"/>
      <c r="SO274" s="837"/>
      <c r="SP274" s="837"/>
      <c r="SQ274" s="837"/>
      <c r="SR274" s="837"/>
      <c r="SS274" s="837"/>
      <c r="ST274" s="837"/>
      <c r="SU274" s="837"/>
      <c r="SV274" s="837"/>
      <c r="SW274" s="837"/>
      <c r="SX274" s="837"/>
      <c r="SY274" s="837"/>
      <c r="SZ274" s="837"/>
      <c r="TA274" s="837"/>
      <c r="TB274" s="837"/>
      <c r="TC274" s="837"/>
      <c r="TD274" s="837"/>
      <c r="TE274" s="854"/>
      <c r="TF274" s="854"/>
      <c r="TG274" s="854"/>
      <c r="TH274" s="854"/>
      <c r="TI274" s="854"/>
      <c r="TJ274" s="837"/>
      <c r="TK274" s="837"/>
      <c r="TL274" s="854"/>
      <c r="TM274" s="854"/>
      <c r="TN274" s="837"/>
      <c r="TO274" s="837"/>
      <c r="TP274" s="854"/>
      <c r="TQ274" s="854"/>
      <c r="TR274" s="837"/>
      <c r="TS274" s="837"/>
      <c r="TT274" s="837"/>
      <c r="TU274" s="837"/>
      <c r="TV274" s="837"/>
      <c r="TW274" s="837"/>
      <c r="TX274" s="837"/>
      <c r="TY274" s="854"/>
      <c r="TZ274" s="854"/>
      <c r="UA274" s="837"/>
      <c r="UB274" s="837"/>
      <c r="UC274" s="854"/>
      <c r="UD274" s="854"/>
      <c r="UE274" s="837"/>
      <c r="UF274" s="837"/>
      <c r="UG274" s="837"/>
      <c r="UH274" s="837"/>
      <c r="UI274" s="837"/>
      <c r="UJ274" s="853"/>
      <c r="UK274" s="855"/>
      <c r="UL274" s="837"/>
      <c r="UM274" s="837"/>
      <c r="UN274" s="837"/>
      <c r="UO274" s="837"/>
      <c r="UP274" s="837"/>
      <c r="UQ274" s="837"/>
      <c r="UR274" s="837"/>
      <c r="US274" s="856"/>
      <c r="UT274" s="856"/>
      <c r="UU274" s="856"/>
      <c r="UV274" s="856"/>
      <c r="UW274" s="856"/>
      <c r="UX274" s="856"/>
      <c r="UY274" s="856"/>
      <c r="UZ274" s="856"/>
      <c r="VA274" s="856"/>
      <c r="VB274" s="856"/>
      <c r="VC274" s="856"/>
      <c r="VD274" s="856"/>
      <c r="VE274" s="856"/>
      <c r="VF274" s="856"/>
      <c r="VG274" s="856"/>
      <c r="VH274" s="856"/>
      <c r="VI274" s="856"/>
      <c r="VJ274" s="856"/>
      <c r="VK274" s="856"/>
      <c r="VL274" s="856"/>
      <c r="VM274" s="856"/>
      <c r="VN274" s="856"/>
      <c r="VO274" s="856"/>
      <c r="VP274" s="856"/>
      <c r="VQ274" s="856"/>
      <c r="VR274" s="856"/>
      <c r="VS274" s="856"/>
      <c r="VT274" s="856"/>
      <c r="VU274" s="856"/>
      <c r="VV274" s="856"/>
      <c r="VW274" s="856"/>
      <c r="VX274" s="856"/>
      <c r="VY274" s="856"/>
      <c r="VZ274" s="856"/>
      <c r="WA274" s="856"/>
      <c r="WB274" s="856"/>
      <c r="WC274" s="856"/>
      <c r="WD274" s="856"/>
      <c r="WE274" s="856"/>
      <c r="WF274" s="856"/>
      <c r="WG274" s="856"/>
      <c r="WH274" s="856"/>
      <c r="WI274" s="856"/>
      <c r="WJ274" s="856"/>
      <c r="WK274" s="837"/>
      <c r="WL274" s="837"/>
      <c r="WM274" s="837"/>
      <c r="WN274" s="837"/>
      <c r="WO274" s="837"/>
      <c r="WP274" s="837"/>
      <c r="WQ274" s="837"/>
      <c r="WR274" s="837"/>
      <c r="WS274" s="837"/>
      <c r="WT274" s="837"/>
      <c r="WU274" s="837"/>
      <c r="WV274" s="837"/>
      <c r="WW274" s="837"/>
      <c r="WX274" s="837"/>
      <c r="WY274" s="837"/>
      <c r="WZ274" s="837"/>
      <c r="XA274" s="837"/>
      <c r="XB274" s="837"/>
      <c r="XC274" s="837"/>
      <c r="XD274" s="837"/>
      <c r="XE274" s="837"/>
      <c r="XF274" s="837"/>
      <c r="XG274" s="837"/>
      <c r="XH274" s="837"/>
      <c r="XI274" s="854"/>
      <c r="XJ274" s="854"/>
      <c r="XK274" s="854"/>
      <c r="XL274" s="854"/>
      <c r="XM274" s="854"/>
      <c r="XN274" s="837"/>
      <c r="XO274" s="837"/>
      <c r="XP274" s="854"/>
      <c r="XQ274" s="854"/>
      <c r="XR274" s="837"/>
      <c r="XS274" s="837"/>
      <c r="XT274" s="854"/>
      <c r="XU274" s="854"/>
      <c r="XV274" s="837"/>
      <c r="XW274" s="837"/>
      <c r="XX274" s="837"/>
      <c r="XY274" s="837"/>
      <c r="XZ274" s="837"/>
      <c r="YA274" s="837"/>
      <c r="YB274" s="837"/>
      <c r="YC274" s="854"/>
      <c r="YD274" s="854"/>
      <c r="YE274" s="837"/>
      <c r="YF274" s="837"/>
      <c r="YG274" s="854"/>
      <c r="YH274" s="854"/>
      <c r="YI274" s="837"/>
      <c r="YJ274" s="837"/>
      <c r="YK274" s="837"/>
      <c r="YL274" s="837"/>
      <c r="YM274" s="837"/>
      <c r="YN274" s="853"/>
      <c r="YO274" s="855"/>
      <c r="YP274" s="837"/>
      <c r="YQ274" s="837"/>
      <c r="YR274" s="837"/>
      <c r="YS274" s="837"/>
      <c r="YT274" s="837"/>
      <c r="YU274" s="837"/>
      <c r="YV274" s="837"/>
      <c r="YW274" s="856"/>
      <c r="YX274" s="856"/>
      <c r="YY274" s="856"/>
      <c r="YZ274" s="856"/>
      <c r="ZA274" s="856"/>
      <c r="ZB274" s="856"/>
      <c r="ZC274" s="856"/>
      <c r="ZD274" s="856"/>
      <c r="ZE274" s="856"/>
      <c r="ZF274" s="856"/>
      <c r="ZG274" s="856"/>
      <c r="ZH274" s="856"/>
      <c r="ZI274" s="856"/>
      <c r="ZJ274" s="856"/>
      <c r="ZK274" s="856"/>
      <c r="ZL274" s="856"/>
      <c r="ZM274" s="856"/>
      <c r="ZN274" s="856"/>
      <c r="ZO274" s="856"/>
      <c r="ZP274" s="856"/>
      <c r="ZQ274" s="856"/>
      <c r="ZR274" s="856"/>
      <c r="ZS274" s="856"/>
      <c r="ZT274" s="856"/>
      <c r="ZU274" s="856"/>
      <c r="ZV274" s="856"/>
      <c r="ZW274" s="856"/>
      <c r="ZX274" s="856"/>
      <c r="ZY274" s="856"/>
      <c r="ZZ274" s="856"/>
      <c r="AAA274" s="856"/>
      <c r="AAB274" s="856"/>
      <c r="AAC274" s="856"/>
      <c r="AAD274" s="856"/>
      <c r="AAE274" s="856"/>
      <c r="AAF274" s="856"/>
      <c r="AAG274" s="856"/>
      <c r="AAH274" s="856"/>
      <c r="AAI274" s="856"/>
      <c r="AAJ274" s="856"/>
      <c r="AAK274" s="856"/>
      <c r="AAL274" s="856"/>
      <c r="AAM274" s="856"/>
      <c r="AAN274" s="856"/>
      <c r="AAO274" s="837"/>
      <c r="AAP274" s="837"/>
      <c r="AAQ274" s="837"/>
      <c r="AAR274" s="837"/>
      <c r="AAS274" s="837"/>
      <c r="AAT274" s="837"/>
      <c r="AAU274" s="837"/>
      <c r="AAV274" s="837"/>
      <c r="AAW274" s="837"/>
      <c r="AAX274" s="837"/>
      <c r="AAY274" s="837"/>
      <c r="AAZ274" s="837"/>
      <c r="ABA274" s="837"/>
      <c r="ABB274" s="837"/>
      <c r="ABC274" s="837"/>
      <c r="ABD274" s="837"/>
      <c r="ABE274" s="837"/>
      <c r="ABF274" s="837"/>
      <c r="ABG274" s="837"/>
      <c r="ABH274" s="837"/>
      <c r="ABI274" s="837"/>
      <c r="ABJ274" s="837"/>
      <c r="ABK274" s="837"/>
      <c r="ABL274" s="837"/>
      <c r="ABM274" s="854"/>
      <c r="ABN274" s="854"/>
      <c r="ABO274" s="854"/>
      <c r="ABP274" s="854"/>
      <c r="ABQ274" s="854"/>
      <c r="ABR274" s="837"/>
      <c r="ABS274" s="837"/>
      <c r="ABT274" s="854"/>
      <c r="ABU274" s="854"/>
      <c r="ABV274" s="837"/>
      <c r="ABW274" s="837"/>
      <c r="ABX274" s="854"/>
      <c r="ABY274" s="854"/>
      <c r="ABZ274" s="837"/>
      <c r="ACA274" s="837"/>
      <c r="ACB274" s="837"/>
      <c r="ACC274" s="837"/>
      <c r="ACD274" s="837"/>
      <c r="ACE274" s="837"/>
      <c r="ACF274" s="837"/>
      <c r="ACG274" s="854"/>
      <c r="ACH274" s="854"/>
      <c r="ACI274" s="837"/>
      <c r="ACJ274" s="837"/>
      <c r="ACK274" s="854"/>
      <c r="ACL274" s="854"/>
      <c r="ACM274" s="837"/>
      <c r="ACN274" s="837"/>
      <c r="ACO274" s="837"/>
      <c r="ACP274" s="837"/>
      <c r="ACQ274" s="837"/>
      <c r="ACR274" s="853"/>
      <c r="ACS274" s="855"/>
      <c r="ACT274" s="837"/>
      <c r="ACU274" s="837"/>
      <c r="ACV274" s="837"/>
      <c r="ACW274" s="837"/>
      <c r="ACX274" s="837"/>
      <c r="ACY274" s="837"/>
      <c r="ACZ274" s="837"/>
      <c r="ADA274" s="856"/>
      <c r="ADB274" s="856"/>
      <c r="ADC274" s="856"/>
      <c r="ADD274" s="856"/>
      <c r="ADE274" s="856"/>
      <c r="ADF274" s="856"/>
      <c r="ADG274" s="856"/>
      <c r="ADH274" s="856"/>
      <c r="ADI274" s="856"/>
      <c r="ADJ274" s="856"/>
      <c r="ADK274" s="856"/>
      <c r="ADL274" s="856"/>
      <c r="ADM274" s="856"/>
      <c r="ADN274" s="856"/>
      <c r="ADO274" s="856"/>
      <c r="ADP274" s="856"/>
      <c r="ADQ274" s="856"/>
      <c r="ADR274" s="856"/>
      <c r="ADS274" s="856"/>
      <c r="ADT274" s="856"/>
      <c r="ADU274" s="856"/>
      <c r="ADV274" s="856"/>
      <c r="ADW274" s="856"/>
      <c r="ADX274" s="856"/>
      <c r="ADY274" s="856"/>
      <c r="ADZ274" s="856"/>
      <c r="AEA274" s="856"/>
      <c r="AEB274" s="856"/>
      <c r="AEC274" s="856"/>
      <c r="AED274" s="856"/>
      <c r="AEE274" s="856"/>
      <c r="AEF274" s="856"/>
      <c r="AEG274" s="856"/>
      <c r="AEH274" s="856"/>
      <c r="AEI274" s="856"/>
      <c r="AEJ274" s="856"/>
      <c r="AEK274" s="856"/>
      <c r="AEL274" s="856"/>
      <c r="AEM274" s="856"/>
      <c r="AEN274" s="856"/>
      <c r="AEO274" s="856"/>
      <c r="AEP274" s="856"/>
      <c r="AEQ274" s="856"/>
      <c r="AER274" s="856"/>
      <c r="AES274" s="837"/>
      <c r="AET274" s="837"/>
      <c r="AEU274" s="837"/>
      <c r="AEV274" s="837"/>
      <c r="AEW274" s="837"/>
      <c r="AEX274" s="837"/>
      <c r="AEY274" s="837"/>
      <c r="AEZ274" s="837"/>
      <c r="AFA274" s="837"/>
      <c r="AFB274" s="837"/>
      <c r="AFC274" s="837"/>
      <c r="AFD274" s="837"/>
      <c r="AFE274" s="837"/>
      <c r="AFF274" s="837"/>
      <c r="AFG274" s="837"/>
      <c r="AFH274" s="837"/>
      <c r="AFI274" s="837"/>
      <c r="AFJ274" s="837"/>
      <c r="AFK274" s="837"/>
      <c r="AFL274" s="837"/>
      <c r="AFM274" s="837"/>
      <c r="AFN274" s="837"/>
      <c r="AFO274" s="837"/>
      <c r="AFP274" s="837"/>
      <c r="AFQ274" s="854"/>
      <c r="AFR274" s="854"/>
      <c r="AFS274" s="854"/>
      <c r="AFT274" s="854"/>
      <c r="AFU274" s="854"/>
      <c r="AFV274" s="837"/>
      <c r="AFW274" s="837"/>
      <c r="AFX274" s="854"/>
      <c r="AFY274" s="854"/>
      <c r="AFZ274" s="837"/>
      <c r="AGA274" s="837"/>
      <c r="AGB274" s="854"/>
      <c r="AGC274" s="854"/>
      <c r="AGD274" s="837"/>
      <c r="AGE274" s="837"/>
      <c r="AGF274" s="837"/>
      <c r="AGG274" s="837"/>
      <c r="AGH274" s="837"/>
      <c r="AGI274" s="837"/>
      <c r="AGJ274" s="837"/>
      <c r="AGK274" s="854"/>
      <c r="AGL274" s="854"/>
      <c r="AGM274" s="837"/>
      <c r="AGN274" s="837"/>
      <c r="AGO274" s="854"/>
      <c r="AGP274" s="854"/>
      <c r="AGQ274" s="837"/>
      <c r="AGR274" s="837"/>
      <c r="AGS274" s="837"/>
      <c r="AGT274" s="837"/>
      <c r="AGU274" s="837"/>
      <c r="AGV274" s="853"/>
      <c r="AGW274" s="855"/>
      <c r="AGX274" s="837"/>
      <c r="AGY274" s="837"/>
      <c r="AGZ274" s="837"/>
      <c r="AHA274" s="837"/>
      <c r="AHB274" s="837"/>
      <c r="AHC274" s="837"/>
      <c r="AHD274" s="837"/>
      <c r="AHE274" s="856"/>
      <c r="AHF274" s="856"/>
      <c r="AHG274" s="856"/>
      <c r="AHH274" s="856"/>
      <c r="AHI274" s="856"/>
      <c r="AHJ274" s="856"/>
      <c r="AHK274" s="856"/>
      <c r="AHL274" s="856"/>
      <c r="AHM274" s="856"/>
      <c r="AHN274" s="856"/>
      <c r="AHO274" s="856"/>
      <c r="AHP274" s="856"/>
      <c r="AHQ274" s="856"/>
      <c r="AHR274" s="856"/>
      <c r="AHS274" s="856"/>
      <c r="AHT274" s="856"/>
      <c r="AHU274" s="856"/>
      <c r="AHV274" s="856"/>
      <c r="AHW274" s="856"/>
      <c r="AHX274" s="856"/>
      <c r="AHY274" s="856"/>
      <c r="AHZ274" s="856"/>
      <c r="AIA274" s="856"/>
      <c r="AIB274" s="856"/>
      <c r="AIC274" s="856"/>
      <c r="AID274" s="856"/>
      <c r="AIE274" s="856"/>
      <c r="AIF274" s="856"/>
      <c r="AIG274" s="856"/>
      <c r="AIH274" s="856"/>
      <c r="AII274" s="856"/>
      <c r="AIJ274" s="856"/>
      <c r="AIK274" s="856"/>
      <c r="AIL274" s="856"/>
      <c r="AIM274" s="856"/>
      <c r="AIN274" s="856"/>
      <c r="AIO274" s="856"/>
      <c r="AIP274" s="856"/>
      <c r="AIQ274" s="856"/>
      <c r="AIR274" s="856"/>
      <c r="AIS274" s="856"/>
      <c r="AIT274" s="856"/>
      <c r="AIU274" s="856"/>
      <c r="AIV274" s="856"/>
      <c r="AIW274" s="837"/>
      <c r="AIX274" s="837"/>
      <c r="AIY274" s="837"/>
      <c r="AIZ274" s="837"/>
      <c r="AJA274" s="837"/>
      <c r="AJB274" s="837"/>
      <c r="AJC274" s="837"/>
      <c r="AJD274" s="837"/>
      <c r="AJE274" s="837"/>
      <c r="AJF274" s="837"/>
      <c r="AJG274" s="837"/>
      <c r="AJH274" s="837"/>
      <c r="AJI274" s="837"/>
      <c r="AJJ274" s="837"/>
      <c r="AJK274" s="837"/>
      <c r="AJL274" s="837"/>
      <c r="AJM274" s="837"/>
      <c r="AJN274" s="837"/>
      <c r="AJO274" s="837"/>
      <c r="AJP274" s="837"/>
      <c r="AJQ274" s="837"/>
      <c r="AJR274" s="837"/>
      <c r="AJS274" s="837"/>
      <c r="AJT274" s="837"/>
      <c r="AJU274" s="854"/>
      <c r="AJV274" s="854"/>
      <c r="AJW274" s="854"/>
      <c r="AJX274" s="854"/>
      <c r="AJY274" s="854"/>
      <c r="AJZ274" s="837"/>
      <c r="AKA274" s="837"/>
      <c r="AKB274" s="854"/>
      <c r="AKC274" s="854"/>
      <c r="AKD274" s="837"/>
      <c r="AKE274" s="837"/>
      <c r="AKF274" s="854"/>
      <c r="AKG274" s="854"/>
      <c r="AKH274" s="837"/>
      <c r="AKI274" s="837"/>
      <c r="AKJ274" s="837"/>
      <c r="AKK274" s="837"/>
      <c r="AKL274" s="837"/>
      <c r="AKM274" s="837"/>
      <c r="AKN274" s="837"/>
      <c r="AKO274" s="854"/>
      <c r="AKP274" s="854"/>
      <c r="AKQ274" s="837"/>
      <c r="AKR274" s="837"/>
      <c r="AKS274" s="854"/>
      <c r="AKT274" s="854"/>
      <c r="AKU274" s="837"/>
      <c r="AKV274" s="837"/>
      <c r="AKW274" s="837"/>
      <c r="AKX274" s="837"/>
      <c r="AKY274" s="837"/>
      <c r="AKZ274" s="853"/>
      <c r="ALA274" s="855"/>
      <c r="ALB274" s="837"/>
      <c r="ALC274" s="837"/>
      <c r="ALD274" s="837"/>
      <c r="ALE274" s="837"/>
      <c r="ALF274" s="837"/>
      <c r="ALG274" s="837"/>
      <c r="ALH274" s="837"/>
      <c r="ALI274" s="856"/>
      <c r="ALJ274" s="856"/>
      <c r="ALK274" s="856"/>
      <c r="ALL274" s="856"/>
      <c r="ALM274" s="856"/>
      <c r="ALN274" s="856"/>
      <c r="ALO274" s="856"/>
      <c r="ALP274" s="856"/>
      <c r="ALQ274" s="856"/>
      <c r="ALR274" s="856"/>
      <c r="ALS274" s="856"/>
      <c r="ALT274" s="856"/>
      <c r="ALU274" s="856"/>
      <c r="ALV274" s="856"/>
      <c r="ALW274" s="856"/>
      <c r="ALX274" s="856"/>
      <c r="ALY274" s="856"/>
      <c r="ALZ274" s="856"/>
      <c r="AMA274" s="856"/>
      <c r="AMB274" s="856"/>
      <c r="AMC274" s="856"/>
      <c r="AMD274" s="856"/>
      <c r="AME274" s="856"/>
      <c r="AMF274" s="856"/>
      <c r="AMG274" s="856"/>
      <c r="AMH274" s="856"/>
      <c r="AMI274" s="856"/>
      <c r="AMJ274" s="856"/>
      <c r="AMK274" s="856"/>
      <c r="AML274" s="856"/>
      <c r="AMM274" s="856"/>
      <c r="AMN274" s="856"/>
      <c r="AMO274" s="856"/>
      <c r="AMP274" s="856"/>
      <c r="AMQ274" s="856"/>
      <c r="AMR274" s="856"/>
      <c r="AMS274" s="856"/>
      <c r="AMT274" s="856"/>
      <c r="AMU274" s="856"/>
      <c r="AMV274" s="856"/>
      <c r="AMW274" s="856"/>
      <c r="AMX274" s="856"/>
      <c r="AMY274" s="856"/>
      <c r="AMZ274" s="856"/>
      <c r="ANA274" s="837"/>
      <c r="ANB274" s="837"/>
      <c r="ANC274" s="837"/>
      <c r="AND274" s="837"/>
      <c r="ANE274" s="837"/>
      <c r="ANF274" s="837"/>
      <c r="ANG274" s="837"/>
      <c r="ANH274" s="837"/>
      <c r="ANI274" s="837"/>
      <c r="ANJ274" s="837"/>
      <c r="ANK274" s="837"/>
      <c r="ANL274" s="837"/>
      <c r="ANM274" s="837"/>
      <c r="ANN274" s="837"/>
      <c r="ANO274" s="837"/>
      <c r="ANP274" s="837"/>
      <c r="ANQ274" s="837"/>
      <c r="ANR274" s="837"/>
      <c r="ANS274" s="837"/>
      <c r="ANT274" s="837"/>
      <c r="ANU274" s="837"/>
      <c r="ANV274" s="837"/>
      <c r="ANW274" s="837"/>
      <c r="ANX274" s="837"/>
      <c r="ANY274" s="854"/>
      <c r="ANZ274" s="854"/>
      <c r="AOA274" s="854"/>
      <c r="AOB274" s="854"/>
      <c r="AOC274" s="854"/>
      <c r="AOD274" s="837"/>
      <c r="AOE274" s="837"/>
      <c r="AOF274" s="854"/>
      <c r="AOG274" s="854"/>
      <c r="AOH274" s="837"/>
      <c r="AOI274" s="837"/>
      <c r="AOJ274" s="854"/>
      <c r="AOK274" s="854"/>
      <c r="AOL274" s="837"/>
      <c r="AOM274" s="837"/>
      <c r="AON274" s="837"/>
      <c r="AOO274" s="837"/>
      <c r="AOP274" s="837"/>
      <c r="AOQ274" s="837"/>
      <c r="AOR274" s="837"/>
      <c r="AOS274" s="854"/>
      <c r="AOT274" s="854"/>
      <c r="AOU274" s="837"/>
      <c r="AOV274" s="837"/>
      <c r="AOW274" s="854"/>
      <c r="AOX274" s="854"/>
      <c r="AOY274" s="837"/>
      <c r="AOZ274" s="837"/>
      <c r="APA274" s="837"/>
      <c r="APB274" s="837"/>
      <c r="APC274" s="837"/>
      <c r="APD274" s="853"/>
      <c r="APE274" s="855"/>
      <c r="APF274" s="837"/>
      <c r="APG274" s="837"/>
      <c r="APH274" s="837"/>
      <c r="API274" s="837"/>
      <c r="APJ274" s="837"/>
      <c r="APK274" s="837"/>
      <c r="APL274" s="837"/>
      <c r="APM274" s="856"/>
      <c r="APN274" s="856"/>
      <c r="APO274" s="856"/>
      <c r="APP274" s="856"/>
      <c r="APQ274" s="856"/>
      <c r="APR274" s="856"/>
      <c r="APS274" s="856"/>
      <c r="APT274" s="856"/>
      <c r="APU274" s="856"/>
      <c r="APV274" s="856"/>
      <c r="APW274" s="856"/>
      <c r="APX274" s="856"/>
      <c r="APY274" s="856"/>
      <c r="APZ274" s="856"/>
      <c r="AQA274" s="856"/>
      <c r="AQB274" s="856"/>
      <c r="AQC274" s="856"/>
      <c r="AQD274" s="856"/>
      <c r="AQE274" s="856"/>
      <c r="AQF274" s="856"/>
      <c r="AQG274" s="856"/>
      <c r="AQH274" s="856"/>
      <c r="AQI274" s="856"/>
      <c r="AQJ274" s="856"/>
      <c r="AQK274" s="856"/>
      <c r="AQL274" s="856"/>
      <c r="AQM274" s="856"/>
      <c r="AQN274" s="856"/>
      <c r="AQO274" s="856"/>
      <c r="AQP274" s="856"/>
      <c r="AQQ274" s="856"/>
      <c r="AQR274" s="856"/>
      <c r="AQS274" s="856"/>
      <c r="AQT274" s="856"/>
      <c r="AQU274" s="856"/>
      <c r="AQV274" s="856"/>
      <c r="AQW274" s="856"/>
      <c r="AQX274" s="856"/>
      <c r="AQY274" s="856"/>
      <c r="AQZ274" s="856"/>
      <c r="ARA274" s="856"/>
      <c r="ARB274" s="856"/>
      <c r="ARC274" s="856"/>
      <c r="ARD274" s="856"/>
      <c r="ARE274" s="837"/>
      <c r="ARF274" s="837"/>
      <c r="ARG274" s="837"/>
      <c r="ARH274" s="837"/>
      <c r="ARI274" s="837"/>
      <c r="ARJ274" s="837"/>
      <c r="ARK274" s="837"/>
      <c r="ARL274" s="837"/>
      <c r="ARM274" s="837"/>
      <c r="ARN274" s="837"/>
      <c r="ARO274" s="837"/>
      <c r="ARP274" s="837"/>
      <c r="ARQ274" s="837"/>
      <c r="ARR274" s="837"/>
      <c r="ARS274" s="837"/>
      <c r="ART274" s="837"/>
      <c r="ARU274" s="837"/>
      <c r="ARV274" s="837"/>
      <c r="ARW274" s="837"/>
      <c r="ARX274" s="837"/>
      <c r="ARY274" s="837"/>
      <c r="ARZ274" s="837"/>
      <c r="ASA274" s="837"/>
      <c r="ASB274" s="837"/>
      <c r="ASC274" s="854"/>
      <c r="ASD274" s="854"/>
      <c r="ASE274" s="854"/>
      <c r="ASF274" s="854"/>
      <c r="ASG274" s="854"/>
      <c r="ASH274" s="837"/>
      <c r="ASI274" s="837"/>
      <c r="ASJ274" s="854"/>
      <c r="ASK274" s="854"/>
      <c r="ASL274" s="837"/>
      <c r="ASM274" s="837"/>
      <c r="ASN274" s="854"/>
      <c r="ASO274" s="854"/>
      <c r="ASP274" s="837"/>
      <c r="ASQ274" s="837"/>
      <c r="ASR274" s="837"/>
      <c r="ASS274" s="837"/>
      <c r="AST274" s="837"/>
      <c r="ASU274" s="837"/>
      <c r="ASV274" s="837"/>
      <c r="ASW274" s="854"/>
      <c r="ASX274" s="854"/>
      <c r="ASY274" s="837"/>
      <c r="ASZ274" s="837"/>
      <c r="ATA274" s="854"/>
      <c r="ATB274" s="854"/>
      <c r="ATC274" s="837"/>
      <c r="ATD274" s="837"/>
      <c r="ATE274" s="837"/>
      <c r="ATF274" s="837"/>
      <c r="ATG274" s="837"/>
      <c r="ATH274" s="853"/>
      <c r="ATI274" s="855"/>
      <c r="ATJ274" s="837"/>
      <c r="ATK274" s="837"/>
      <c r="ATL274" s="837"/>
      <c r="ATM274" s="837"/>
      <c r="ATN274" s="837"/>
      <c r="ATO274" s="837"/>
      <c r="ATP274" s="837"/>
      <c r="ATQ274" s="856"/>
      <c r="ATR274" s="856"/>
      <c r="ATS274" s="856"/>
      <c r="ATT274" s="856"/>
      <c r="ATU274" s="856"/>
      <c r="ATV274" s="856"/>
      <c r="ATW274" s="856"/>
      <c r="ATX274" s="856"/>
      <c r="ATY274" s="856"/>
      <c r="ATZ274" s="856"/>
      <c r="AUA274" s="856"/>
      <c r="AUB274" s="856"/>
      <c r="AUC274" s="856"/>
      <c r="AUD274" s="856"/>
      <c r="AUE274" s="856"/>
      <c r="AUF274" s="856"/>
      <c r="AUG274" s="856"/>
      <c r="AUH274" s="856"/>
      <c r="AUI274" s="856"/>
      <c r="AUJ274" s="856"/>
      <c r="AUK274" s="856"/>
      <c r="AUL274" s="856"/>
      <c r="AUM274" s="856"/>
      <c r="AUN274" s="856"/>
      <c r="AUO274" s="856"/>
      <c r="AUP274" s="856"/>
      <c r="AUQ274" s="856"/>
      <c r="AUR274" s="856"/>
      <c r="AUS274" s="856"/>
      <c r="AUT274" s="856"/>
      <c r="AUU274" s="856"/>
      <c r="AUV274" s="856"/>
      <c r="AUW274" s="856"/>
      <c r="AUX274" s="856"/>
      <c r="AUY274" s="856"/>
      <c r="AUZ274" s="856"/>
      <c r="AVA274" s="856"/>
      <c r="AVB274" s="856"/>
      <c r="AVC274" s="856"/>
      <c r="AVD274" s="856"/>
      <c r="AVE274" s="856"/>
      <c r="AVF274" s="856"/>
      <c r="AVG274" s="856"/>
      <c r="AVH274" s="856"/>
      <c r="AVI274" s="837"/>
      <c r="AVJ274" s="837"/>
      <c r="AVK274" s="837"/>
      <c r="AVL274" s="837"/>
      <c r="AVM274" s="837"/>
      <c r="AVN274" s="837"/>
      <c r="AVO274" s="837"/>
      <c r="AVP274" s="837"/>
      <c r="AVQ274" s="837"/>
      <c r="AVR274" s="837"/>
      <c r="AVS274" s="837"/>
      <c r="AVT274" s="837"/>
      <c r="AVU274" s="837"/>
      <c r="AVV274" s="837"/>
      <c r="AVW274" s="837"/>
      <c r="AVX274" s="837"/>
      <c r="AVY274" s="837"/>
      <c r="AVZ274" s="837"/>
      <c r="AWA274" s="837"/>
      <c r="AWB274" s="837"/>
      <c r="AWC274" s="837"/>
      <c r="AWD274" s="837"/>
      <c r="AWE274" s="837"/>
      <c r="AWF274" s="837"/>
      <c r="AWG274" s="854"/>
      <c r="AWH274" s="854"/>
      <c r="AWI274" s="854"/>
      <c r="AWJ274" s="854"/>
      <c r="AWK274" s="854"/>
      <c r="AWL274" s="837"/>
      <c r="AWM274" s="837"/>
      <c r="AWN274" s="854"/>
      <c r="AWO274" s="854"/>
      <c r="AWP274" s="837"/>
      <c r="AWQ274" s="837"/>
      <c r="AWR274" s="854"/>
      <c r="AWS274" s="854"/>
      <c r="AWT274" s="837"/>
      <c r="AWU274" s="837"/>
      <c r="AWV274" s="837"/>
      <c r="AWW274" s="837"/>
      <c r="AWX274" s="837"/>
      <c r="AWY274" s="837"/>
      <c r="AWZ274" s="837"/>
      <c r="AXA274" s="854"/>
      <c r="AXB274" s="854"/>
      <c r="AXC274" s="837"/>
      <c r="AXD274" s="837"/>
      <c r="AXE274" s="854"/>
      <c r="AXF274" s="854"/>
      <c r="AXG274" s="837"/>
      <c r="AXH274" s="837"/>
      <c r="AXI274" s="837"/>
      <c r="AXJ274" s="837"/>
      <c r="AXK274" s="837"/>
      <c r="AXL274" s="853"/>
      <c r="AXM274" s="855"/>
      <c r="AXN274" s="837"/>
      <c r="AXO274" s="837"/>
      <c r="AXP274" s="837"/>
      <c r="AXQ274" s="837"/>
      <c r="AXR274" s="837"/>
      <c r="AXS274" s="837"/>
      <c r="AXT274" s="837"/>
      <c r="AXU274" s="856"/>
      <c r="AXV274" s="856"/>
      <c r="AXW274" s="856"/>
      <c r="AXX274" s="856"/>
      <c r="AXY274" s="856"/>
      <c r="AXZ274" s="856"/>
      <c r="AYA274" s="856"/>
      <c r="AYB274" s="856"/>
      <c r="AYC274" s="856"/>
      <c r="AYD274" s="856"/>
      <c r="AYE274" s="856"/>
      <c r="AYF274" s="856"/>
      <c r="AYG274" s="856"/>
      <c r="AYH274" s="856"/>
      <c r="AYI274" s="856"/>
      <c r="AYJ274" s="856"/>
      <c r="AYK274" s="856"/>
      <c r="AYL274" s="856"/>
      <c r="AYM274" s="856"/>
      <c r="AYN274" s="856"/>
      <c r="AYO274" s="856"/>
      <c r="AYP274" s="856"/>
      <c r="AYQ274" s="856"/>
      <c r="AYR274" s="856"/>
      <c r="AYS274" s="856"/>
      <c r="AYT274" s="856"/>
      <c r="AYU274" s="856"/>
      <c r="AYV274" s="856"/>
      <c r="AYW274" s="856"/>
      <c r="AYX274" s="856"/>
      <c r="AYY274" s="856"/>
      <c r="AYZ274" s="856"/>
      <c r="AZA274" s="856"/>
      <c r="AZB274" s="856"/>
      <c r="AZC274" s="856"/>
      <c r="AZD274" s="856"/>
      <c r="AZE274" s="856"/>
      <c r="AZF274" s="856"/>
      <c r="AZG274" s="856"/>
      <c r="AZH274" s="856"/>
      <c r="AZI274" s="856"/>
      <c r="AZJ274" s="856"/>
      <c r="AZK274" s="856"/>
      <c r="AZL274" s="856"/>
      <c r="AZM274" s="837"/>
      <c r="AZN274" s="837"/>
      <c r="AZO274" s="837"/>
      <c r="AZP274" s="837"/>
      <c r="AZQ274" s="837"/>
      <c r="AZR274" s="837"/>
      <c r="AZS274" s="837"/>
      <c r="AZT274" s="837"/>
      <c r="AZU274" s="837"/>
      <c r="AZV274" s="837"/>
      <c r="AZW274" s="837"/>
      <c r="AZX274" s="837"/>
      <c r="AZY274" s="837"/>
      <c r="AZZ274" s="837"/>
      <c r="BAA274" s="837"/>
      <c r="BAB274" s="837"/>
      <c r="BAC274" s="837"/>
      <c r="BAD274" s="837"/>
      <c r="BAE274" s="837"/>
      <c r="BAF274" s="837"/>
      <c r="BAG274" s="837"/>
      <c r="BAH274" s="837"/>
      <c r="BAI274" s="837"/>
      <c r="BAJ274" s="837"/>
      <c r="BAK274" s="854"/>
      <c r="BAL274" s="854"/>
      <c r="BAM274" s="854"/>
      <c r="BAN274" s="854"/>
      <c r="BAO274" s="854"/>
      <c r="BAP274" s="837"/>
      <c r="BAQ274" s="837"/>
      <c r="BAR274" s="854"/>
      <c r="BAS274" s="854"/>
      <c r="BAT274" s="837"/>
      <c r="BAU274" s="837"/>
      <c r="BAV274" s="854"/>
      <c r="BAW274" s="854"/>
      <c r="BAX274" s="837"/>
      <c r="BAY274" s="837"/>
      <c r="BAZ274" s="837"/>
      <c r="BBA274" s="837"/>
      <c r="BBB274" s="837"/>
      <c r="BBC274" s="837"/>
      <c r="BBD274" s="837"/>
      <c r="BBE274" s="854"/>
      <c r="BBF274" s="854"/>
      <c r="BBG274" s="837"/>
      <c r="BBH274" s="837"/>
      <c r="BBI274" s="854"/>
      <c r="BBJ274" s="854"/>
      <c r="BBK274" s="837"/>
      <c r="BBL274" s="837"/>
      <c r="BBM274" s="837"/>
      <c r="BBN274" s="837"/>
      <c r="BBO274" s="837"/>
      <c r="BBP274" s="853"/>
      <c r="BBQ274" s="855"/>
      <c r="BBR274" s="837"/>
      <c r="BBS274" s="837"/>
      <c r="BBT274" s="837"/>
      <c r="BBU274" s="837"/>
      <c r="BBV274" s="837"/>
      <c r="BBW274" s="837"/>
      <c r="BBX274" s="837"/>
      <c r="BBY274" s="856"/>
      <c r="BBZ274" s="856"/>
      <c r="BCA274" s="856"/>
      <c r="BCB274" s="856"/>
      <c r="BCC274" s="856"/>
      <c r="BCD274" s="856"/>
      <c r="BCE274" s="856"/>
      <c r="BCF274" s="856"/>
      <c r="BCG274" s="856"/>
      <c r="BCH274" s="856"/>
      <c r="BCI274" s="856"/>
      <c r="BCJ274" s="856"/>
      <c r="BCK274" s="856"/>
      <c r="BCL274" s="856"/>
      <c r="BCM274" s="856"/>
      <c r="BCN274" s="856"/>
      <c r="BCO274" s="856"/>
      <c r="BCP274" s="856"/>
      <c r="BCQ274" s="856"/>
      <c r="BCR274" s="856"/>
      <c r="BCS274" s="856"/>
      <c r="BCT274" s="856"/>
      <c r="BCU274" s="856"/>
      <c r="BCV274" s="856"/>
      <c r="BCW274" s="856"/>
      <c r="BCX274" s="856"/>
      <c r="BCY274" s="856"/>
      <c r="BCZ274" s="856"/>
      <c r="BDA274" s="856"/>
      <c r="BDB274" s="856"/>
      <c r="BDC274" s="856"/>
      <c r="BDD274" s="856"/>
      <c r="BDE274" s="856"/>
      <c r="BDF274" s="856"/>
      <c r="BDG274" s="856"/>
      <c r="BDH274" s="856"/>
      <c r="BDI274" s="856"/>
      <c r="BDJ274" s="856"/>
      <c r="BDK274" s="856"/>
      <c r="BDL274" s="856"/>
      <c r="BDM274" s="856"/>
      <c r="BDN274" s="856"/>
      <c r="BDO274" s="856"/>
      <c r="BDP274" s="856"/>
      <c r="BDQ274" s="837"/>
      <c r="BDR274" s="837"/>
      <c r="BDS274" s="837"/>
      <c r="BDT274" s="837"/>
      <c r="BDU274" s="837"/>
      <c r="BDV274" s="837"/>
      <c r="BDW274" s="837"/>
      <c r="BDX274" s="837"/>
      <c r="BDY274" s="837"/>
      <c r="BDZ274" s="837"/>
      <c r="BEA274" s="837"/>
      <c r="BEB274" s="837"/>
      <c r="BEC274" s="837"/>
      <c r="BED274" s="837"/>
      <c r="BEE274" s="837"/>
      <c r="BEF274" s="837"/>
      <c r="BEG274" s="837"/>
      <c r="BEH274" s="837"/>
      <c r="BEI274" s="837"/>
      <c r="BEJ274" s="837"/>
      <c r="BEK274" s="837"/>
      <c r="BEL274" s="837"/>
      <c r="BEM274" s="837"/>
      <c r="BEN274" s="837"/>
      <c r="BEO274" s="854"/>
      <c r="BEP274" s="854"/>
      <c r="BEQ274" s="854"/>
      <c r="BER274" s="854"/>
      <c r="BES274" s="854"/>
      <c r="BET274" s="837"/>
      <c r="BEU274" s="837"/>
      <c r="BEV274" s="854"/>
      <c r="BEW274" s="854"/>
      <c r="BEX274" s="837"/>
      <c r="BEY274" s="837"/>
      <c r="BEZ274" s="854"/>
      <c r="BFA274" s="854"/>
      <c r="BFB274" s="837"/>
      <c r="BFC274" s="837"/>
      <c r="BFD274" s="837"/>
      <c r="BFE274" s="837"/>
      <c r="BFF274" s="837"/>
      <c r="BFG274" s="837"/>
      <c r="BFH274" s="837"/>
      <c r="BFI274" s="854"/>
      <c r="BFJ274" s="854"/>
      <c r="BFK274" s="837"/>
      <c r="BFL274" s="837"/>
      <c r="BFM274" s="854"/>
      <c r="BFN274" s="854"/>
      <c r="BFO274" s="837"/>
      <c r="BFP274" s="837"/>
      <c r="BFQ274" s="837"/>
      <c r="BFR274" s="837"/>
      <c r="BFS274" s="837"/>
      <c r="BFT274" s="853"/>
      <c r="BFU274" s="855"/>
      <c r="BFV274" s="837"/>
      <c r="BFW274" s="837"/>
      <c r="BFX274" s="837"/>
      <c r="BFY274" s="837"/>
      <c r="BFZ274" s="837"/>
      <c r="BGA274" s="837"/>
      <c r="BGB274" s="837"/>
      <c r="BGC274" s="856"/>
      <c r="BGD274" s="856"/>
      <c r="BGE274" s="856"/>
      <c r="BGF274" s="856"/>
      <c r="BGG274" s="856"/>
      <c r="BGH274" s="856"/>
      <c r="BGI274" s="856"/>
      <c r="BGJ274" s="856"/>
      <c r="BGK274" s="856"/>
      <c r="BGL274" s="856"/>
      <c r="BGM274" s="856"/>
      <c r="BGN274" s="856"/>
      <c r="BGO274" s="856"/>
      <c r="BGP274" s="856"/>
      <c r="BGQ274" s="856"/>
      <c r="BGR274" s="856"/>
      <c r="BGS274" s="856"/>
      <c r="BGT274" s="856"/>
      <c r="BGU274" s="856"/>
      <c r="BGV274" s="856"/>
      <c r="BGW274" s="856"/>
      <c r="BGX274" s="856"/>
      <c r="BGY274" s="856"/>
      <c r="BGZ274" s="856"/>
      <c r="BHA274" s="856"/>
      <c r="BHB274" s="856"/>
      <c r="BHC274" s="856"/>
      <c r="BHD274" s="856"/>
      <c r="BHE274" s="856"/>
      <c r="BHF274" s="856"/>
      <c r="BHG274" s="856"/>
      <c r="BHH274" s="856"/>
      <c r="BHI274" s="856"/>
      <c r="BHJ274" s="856"/>
      <c r="BHK274" s="856"/>
      <c r="BHL274" s="856"/>
      <c r="BHM274" s="856"/>
      <c r="BHN274" s="856"/>
      <c r="BHO274" s="856"/>
      <c r="BHP274" s="856"/>
      <c r="BHQ274" s="856"/>
      <c r="BHR274" s="856"/>
      <c r="BHS274" s="856"/>
      <c r="BHT274" s="856"/>
      <c r="BHU274" s="837"/>
      <c r="BHV274" s="837"/>
      <c r="BHW274" s="837"/>
      <c r="BHX274" s="837"/>
      <c r="BHY274" s="837"/>
      <c r="BHZ274" s="837"/>
      <c r="BIA274" s="837"/>
      <c r="BIB274" s="837"/>
      <c r="BIC274" s="837"/>
      <c r="BID274" s="837"/>
      <c r="BIE274" s="837"/>
      <c r="BIF274" s="837"/>
      <c r="BIG274" s="837"/>
      <c r="BIH274" s="837"/>
      <c r="BII274" s="837"/>
      <c r="BIJ274" s="837"/>
      <c r="BIK274" s="837"/>
      <c r="BIL274" s="837"/>
      <c r="BIM274" s="837"/>
      <c r="BIN274" s="837"/>
      <c r="BIO274" s="837"/>
      <c r="BIP274" s="837"/>
      <c r="BIQ274" s="837"/>
      <c r="BIR274" s="837"/>
      <c r="BIS274" s="854"/>
      <c r="BIT274" s="854"/>
      <c r="BIU274" s="854"/>
      <c r="BIV274" s="854"/>
      <c r="BIW274" s="854"/>
      <c r="BIX274" s="837"/>
      <c r="BIY274" s="837"/>
      <c r="BIZ274" s="854"/>
      <c r="BJA274" s="854"/>
      <c r="BJB274" s="837"/>
      <c r="BJC274" s="837"/>
      <c r="BJD274" s="854"/>
      <c r="BJE274" s="854"/>
      <c r="BJF274" s="837"/>
      <c r="BJG274" s="837"/>
      <c r="BJH274" s="837"/>
      <c r="BJI274" s="837"/>
      <c r="BJJ274" s="837"/>
      <c r="BJK274" s="837"/>
      <c r="BJL274" s="837"/>
      <c r="BJM274" s="854"/>
      <c r="BJN274" s="854"/>
      <c r="BJO274" s="837"/>
      <c r="BJP274" s="837"/>
      <c r="BJQ274" s="854"/>
      <c r="BJR274" s="854"/>
      <c r="BJS274" s="837"/>
      <c r="BJT274" s="837"/>
      <c r="BJU274" s="837"/>
      <c r="BJV274" s="837"/>
      <c r="BJW274" s="837"/>
      <c r="BJX274" s="853"/>
      <c r="BJY274" s="855"/>
      <c r="BJZ274" s="837"/>
      <c r="BKA274" s="837"/>
      <c r="BKB274" s="837"/>
      <c r="BKC274" s="837"/>
      <c r="BKD274" s="837"/>
      <c r="BKE274" s="837"/>
      <c r="BKF274" s="837"/>
      <c r="BKG274" s="856"/>
      <c r="BKH274" s="856"/>
      <c r="BKI274" s="856"/>
      <c r="BKJ274" s="856"/>
      <c r="BKK274" s="856"/>
      <c r="BKL274" s="856"/>
      <c r="BKM274" s="856"/>
      <c r="BKN274" s="856"/>
      <c r="BKO274" s="856"/>
      <c r="BKP274" s="856"/>
      <c r="BKQ274" s="856"/>
      <c r="BKR274" s="856"/>
      <c r="BKS274" s="856"/>
      <c r="BKT274" s="856"/>
      <c r="BKU274" s="856"/>
      <c r="BKV274" s="856"/>
      <c r="BKW274" s="856"/>
      <c r="BKX274" s="856"/>
      <c r="BKY274" s="856"/>
      <c r="BKZ274" s="856"/>
      <c r="BLA274" s="856"/>
      <c r="BLB274" s="856"/>
      <c r="BLC274" s="856"/>
      <c r="BLD274" s="856"/>
      <c r="BLE274" s="856"/>
      <c r="BLF274" s="856"/>
      <c r="BLG274" s="856"/>
      <c r="BLH274" s="856"/>
      <c r="BLI274" s="856"/>
      <c r="BLJ274" s="856"/>
      <c r="BLK274" s="856"/>
      <c r="BLL274" s="856"/>
      <c r="BLM274" s="856"/>
      <c r="BLN274" s="856"/>
      <c r="BLO274" s="856"/>
      <c r="BLP274" s="856"/>
      <c r="BLQ274" s="856"/>
      <c r="BLR274" s="856"/>
      <c r="BLS274" s="856"/>
      <c r="BLT274" s="856"/>
      <c r="BLU274" s="856"/>
      <c r="BLV274" s="856"/>
      <c r="BLW274" s="856"/>
      <c r="BLX274" s="856"/>
      <c r="BLY274" s="837"/>
      <c r="BLZ274" s="837"/>
      <c r="BMA274" s="837"/>
      <c r="BMB274" s="837"/>
      <c r="BMC274" s="837"/>
      <c r="BMD274" s="837"/>
      <c r="BME274" s="837"/>
      <c r="BMF274" s="837"/>
      <c r="BMG274" s="837"/>
      <c r="BMH274" s="837"/>
      <c r="BMI274" s="837"/>
      <c r="BMJ274" s="837"/>
      <c r="BMK274" s="837"/>
      <c r="BML274" s="837"/>
      <c r="BMM274" s="837"/>
      <c r="BMN274" s="837"/>
      <c r="BMO274" s="837"/>
      <c r="BMP274" s="837"/>
      <c r="BMQ274" s="837"/>
      <c r="BMR274" s="837"/>
      <c r="BMS274" s="837"/>
      <c r="BMT274" s="837"/>
      <c r="BMU274" s="837"/>
      <c r="BMV274" s="837"/>
      <c r="BMW274" s="854"/>
      <c r="BMX274" s="854"/>
      <c r="BMY274" s="854"/>
      <c r="BMZ274" s="854"/>
      <c r="BNA274" s="854"/>
      <c r="BNB274" s="837"/>
      <c r="BNC274" s="837"/>
      <c r="BND274" s="854"/>
      <c r="BNE274" s="854"/>
      <c r="BNF274" s="837"/>
      <c r="BNG274" s="837"/>
      <c r="BNH274" s="854"/>
      <c r="BNI274" s="854"/>
      <c r="BNJ274" s="837"/>
      <c r="BNK274" s="837"/>
      <c r="BNL274" s="837"/>
      <c r="BNM274" s="837"/>
      <c r="BNN274" s="837"/>
      <c r="BNO274" s="837"/>
      <c r="BNP274" s="837"/>
      <c r="BNQ274" s="854"/>
      <c r="BNR274" s="854"/>
      <c r="BNS274" s="837"/>
      <c r="BNT274" s="837"/>
      <c r="BNU274" s="854"/>
      <c r="BNV274" s="854"/>
      <c r="BNW274" s="837"/>
      <c r="BNX274" s="837"/>
      <c r="BNY274" s="837"/>
      <c r="BNZ274" s="837"/>
      <c r="BOA274" s="837"/>
      <c r="BOB274" s="853"/>
      <c r="BOC274" s="855"/>
      <c r="BOD274" s="837"/>
      <c r="BOE274" s="837"/>
      <c r="BOF274" s="837"/>
      <c r="BOG274" s="837"/>
      <c r="BOH274" s="837"/>
      <c r="BOI274" s="837"/>
      <c r="BOJ274" s="837"/>
      <c r="BOK274" s="856"/>
      <c r="BOL274" s="856"/>
      <c r="BOM274" s="856"/>
      <c r="BON274" s="856"/>
      <c r="BOO274" s="856"/>
      <c r="BOP274" s="856"/>
      <c r="BOQ274" s="856"/>
      <c r="BOR274" s="856"/>
      <c r="BOS274" s="856"/>
      <c r="BOT274" s="856"/>
      <c r="BOU274" s="856"/>
      <c r="BOV274" s="856"/>
      <c r="BOW274" s="856"/>
      <c r="BOX274" s="856"/>
      <c r="BOY274" s="856"/>
      <c r="BOZ274" s="856"/>
      <c r="BPA274" s="856"/>
      <c r="BPB274" s="856"/>
      <c r="BPC274" s="856"/>
      <c r="BPD274" s="856"/>
      <c r="BPE274" s="856"/>
      <c r="BPF274" s="856"/>
      <c r="BPG274" s="856"/>
      <c r="BPH274" s="856"/>
      <c r="BPI274" s="856"/>
      <c r="BPJ274" s="856"/>
      <c r="BPK274" s="856"/>
      <c r="BPL274" s="856"/>
      <c r="BPM274" s="856"/>
      <c r="BPN274" s="856"/>
      <c r="BPO274" s="856"/>
      <c r="BPP274" s="856"/>
      <c r="BPQ274" s="856"/>
      <c r="BPR274" s="856"/>
      <c r="BPS274" s="856"/>
      <c r="BPT274" s="856"/>
      <c r="BPU274" s="856"/>
      <c r="BPV274" s="856"/>
      <c r="BPW274" s="856"/>
      <c r="BPX274" s="856"/>
      <c r="BPY274" s="856"/>
      <c r="BPZ274" s="856"/>
      <c r="BQA274" s="856"/>
      <c r="BQB274" s="856"/>
      <c r="BQC274" s="837"/>
      <c r="BQD274" s="837"/>
      <c r="BQE274" s="837"/>
      <c r="BQF274" s="837"/>
      <c r="BQG274" s="837"/>
      <c r="BQH274" s="837"/>
      <c r="BQI274" s="837"/>
      <c r="BQJ274" s="837"/>
      <c r="BQK274" s="837"/>
      <c r="BQL274" s="837"/>
      <c r="BQM274" s="837"/>
      <c r="BQN274" s="837"/>
      <c r="BQO274" s="837"/>
      <c r="BQP274" s="837"/>
      <c r="BQQ274" s="837"/>
      <c r="BQR274" s="837"/>
      <c r="BQS274" s="837"/>
      <c r="BQT274" s="837"/>
      <c r="BQU274" s="837"/>
      <c r="BQV274" s="837"/>
      <c r="BQW274" s="837"/>
      <c r="BQX274" s="837"/>
      <c r="BQY274" s="837"/>
      <c r="BQZ274" s="837"/>
      <c r="BRA274" s="854"/>
      <c r="BRB274" s="854"/>
      <c r="BRC274" s="854"/>
      <c r="BRD274" s="854"/>
      <c r="BRE274" s="854"/>
      <c r="BRF274" s="837"/>
      <c r="BRG274" s="837"/>
      <c r="BRH274" s="854"/>
      <c r="BRI274" s="854"/>
      <c r="BRJ274" s="837"/>
      <c r="BRK274" s="837"/>
      <c r="BRL274" s="854"/>
      <c r="BRM274" s="854"/>
      <c r="BRN274" s="837"/>
      <c r="BRO274" s="837"/>
      <c r="BRP274" s="837"/>
      <c r="BRQ274" s="837"/>
      <c r="BRR274" s="837"/>
      <c r="BRS274" s="837"/>
      <c r="BRT274" s="837"/>
      <c r="BRU274" s="854"/>
      <c r="BRV274" s="854"/>
      <c r="BRW274" s="837"/>
      <c r="BRX274" s="837"/>
      <c r="BRY274" s="854"/>
      <c r="BRZ274" s="854"/>
      <c r="BSA274" s="837"/>
      <c r="BSB274" s="837"/>
      <c r="BSC274" s="837"/>
      <c r="BSD274" s="837"/>
      <c r="BSE274" s="837"/>
      <c r="BSF274" s="853"/>
      <c r="BSG274" s="855"/>
      <c r="BSH274" s="837"/>
      <c r="BSI274" s="837"/>
      <c r="BSJ274" s="837"/>
      <c r="BSK274" s="837"/>
      <c r="BSL274" s="837"/>
      <c r="BSM274" s="837"/>
      <c r="BSN274" s="837"/>
      <c r="BSO274" s="856"/>
      <c r="BSP274" s="856"/>
      <c r="BSQ274" s="856"/>
      <c r="BSR274" s="856"/>
      <c r="BSS274" s="856"/>
      <c r="BST274" s="856"/>
      <c r="BSU274" s="856"/>
      <c r="BSV274" s="856"/>
      <c r="BSW274" s="856"/>
      <c r="BSX274" s="856"/>
      <c r="BSY274" s="856"/>
      <c r="BSZ274" s="856"/>
      <c r="BTA274" s="856"/>
      <c r="BTB274" s="856"/>
      <c r="BTC274" s="856"/>
      <c r="BTD274" s="856"/>
      <c r="BTE274" s="856"/>
      <c r="BTF274" s="856"/>
      <c r="BTG274" s="856"/>
      <c r="BTH274" s="856"/>
      <c r="BTI274" s="856"/>
      <c r="BTJ274" s="856"/>
      <c r="BTK274" s="856"/>
      <c r="BTL274" s="856"/>
      <c r="BTM274" s="856"/>
      <c r="BTN274" s="856"/>
      <c r="BTO274" s="856"/>
      <c r="BTP274" s="856"/>
      <c r="BTQ274" s="856"/>
      <c r="BTR274" s="856"/>
      <c r="BTS274" s="856"/>
      <c r="BTT274" s="856"/>
      <c r="BTU274" s="856"/>
      <c r="BTV274" s="856"/>
      <c r="BTW274" s="856"/>
      <c r="BTX274" s="856"/>
      <c r="BTY274" s="856"/>
      <c r="BTZ274" s="856"/>
      <c r="BUA274" s="856"/>
      <c r="BUB274" s="856"/>
      <c r="BUC274" s="856"/>
      <c r="BUD274" s="856"/>
      <c r="BUE274" s="856"/>
      <c r="BUF274" s="856"/>
      <c r="BUG274" s="837"/>
      <c r="BUH274" s="837"/>
      <c r="BUI274" s="837"/>
      <c r="BUJ274" s="837"/>
      <c r="BUK274" s="837"/>
      <c r="BUL274" s="837"/>
      <c r="BUM274" s="837"/>
      <c r="BUN274" s="837"/>
      <c r="BUO274" s="837"/>
      <c r="BUP274" s="837"/>
      <c r="BUQ274" s="837"/>
      <c r="BUR274" s="837"/>
      <c r="BUS274" s="837"/>
      <c r="BUT274" s="837"/>
      <c r="BUU274" s="837"/>
      <c r="BUV274" s="837"/>
      <c r="BUW274" s="837"/>
      <c r="BUX274" s="837"/>
      <c r="BUY274" s="837"/>
      <c r="BUZ274" s="837"/>
      <c r="BVA274" s="837"/>
      <c r="BVB274" s="837"/>
      <c r="BVC274" s="837"/>
      <c r="BVD274" s="837"/>
      <c r="BVE274" s="854"/>
      <c r="BVF274" s="854"/>
      <c r="BVG274" s="854"/>
      <c r="BVH274" s="854"/>
      <c r="BVI274" s="854"/>
      <c r="BVJ274" s="837"/>
      <c r="BVK274" s="837"/>
      <c r="BVL274" s="854"/>
      <c r="BVM274" s="854"/>
      <c r="BVN274" s="837"/>
      <c r="BVO274" s="837"/>
      <c r="BVP274" s="854"/>
      <c r="BVQ274" s="854"/>
      <c r="BVR274" s="837"/>
      <c r="BVS274" s="837"/>
      <c r="BVT274" s="837"/>
      <c r="BVU274" s="837"/>
      <c r="BVV274" s="837"/>
      <c r="BVW274" s="837"/>
      <c r="BVX274" s="837"/>
      <c r="BVY274" s="854"/>
      <c r="BVZ274" s="854"/>
      <c r="BWA274" s="837"/>
      <c r="BWB274" s="837"/>
      <c r="BWC274" s="854"/>
      <c r="BWD274" s="854"/>
      <c r="BWE274" s="837"/>
      <c r="BWF274" s="837"/>
      <c r="BWG274" s="837"/>
      <c r="BWH274" s="837"/>
      <c r="BWI274" s="837"/>
      <c r="BWJ274" s="853"/>
      <c r="BWK274" s="855"/>
      <c r="BWL274" s="837"/>
      <c r="BWM274" s="837"/>
      <c r="BWN274" s="837"/>
      <c r="BWO274" s="837"/>
      <c r="BWP274" s="837"/>
      <c r="BWQ274" s="837"/>
      <c r="BWR274" s="837"/>
      <c r="BWS274" s="856"/>
      <c r="BWT274" s="856"/>
      <c r="BWU274" s="856"/>
      <c r="BWV274" s="856"/>
      <c r="BWW274" s="856"/>
      <c r="BWX274" s="856"/>
      <c r="BWY274" s="856"/>
      <c r="BWZ274" s="856"/>
      <c r="BXA274" s="856"/>
      <c r="BXB274" s="856"/>
      <c r="BXC274" s="856"/>
      <c r="BXD274" s="856"/>
      <c r="BXE274" s="856"/>
      <c r="BXF274" s="856"/>
      <c r="BXG274" s="856"/>
      <c r="BXH274" s="856"/>
      <c r="BXI274" s="856"/>
      <c r="BXJ274" s="856"/>
      <c r="BXK274" s="856"/>
      <c r="BXL274" s="856"/>
      <c r="BXM274" s="856"/>
      <c r="BXN274" s="856"/>
      <c r="BXO274" s="856"/>
      <c r="BXP274" s="856"/>
      <c r="BXQ274" s="856"/>
      <c r="BXR274" s="856"/>
      <c r="BXS274" s="856"/>
      <c r="BXT274" s="856"/>
      <c r="BXU274" s="856"/>
      <c r="BXV274" s="856"/>
      <c r="BXW274" s="856"/>
      <c r="BXX274" s="856"/>
      <c r="BXY274" s="856"/>
      <c r="BXZ274" s="856"/>
      <c r="BYA274" s="856"/>
      <c r="BYB274" s="856"/>
      <c r="BYC274" s="856"/>
      <c r="BYD274" s="856"/>
      <c r="BYE274" s="856"/>
      <c r="BYF274" s="856"/>
      <c r="BYG274" s="856"/>
      <c r="BYH274" s="856"/>
      <c r="BYI274" s="856"/>
      <c r="BYJ274" s="856"/>
      <c r="BYK274" s="837"/>
      <c r="BYL274" s="837"/>
      <c r="BYM274" s="837"/>
      <c r="BYN274" s="837"/>
      <c r="BYO274" s="837"/>
      <c r="BYP274" s="837"/>
      <c r="BYQ274" s="837"/>
      <c r="BYR274" s="837"/>
      <c r="BYS274" s="837"/>
      <c r="BYT274" s="837"/>
      <c r="BYU274" s="837"/>
      <c r="BYV274" s="837"/>
      <c r="BYW274" s="837"/>
      <c r="BYX274" s="837"/>
      <c r="BYY274" s="837"/>
      <c r="BYZ274" s="837"/>
      <c r="BZA274" s="837"/>
      <c r="BZB274" s="837"/>
      <c r="BZC274" s="837"/>
      <c r="BZD274" s="837"/>
      <c r="BZE274" s="837"/>
      <c r="BZF274" s="837"/>
      <c r="BZG274" s="837"/>
      <c r="BZH274" s="837"/>
      <c r="BZI274" s="854"/>
      <c r="BZJ274" s="854"/>
      <c r="BZK274" s="854"/>
      <c r="BZL274" s="854"/>
      <c r="BZM274" s="854"/>
      <c r="BZN274" s="837"/>
      <c r="BZO274" s="837"/>
      <c r="BZP274" s="854"/>
      <c r="BZQ274" s="854"/>
      <c r="BZR274" s="837"/>
      <c r="BZS274" s="837"/>
      <c r="BZT274" s="854"/>
      <c r="BZU274" s="854"/>
      <c r="BZV274" s="837"/>
      <c r="BZW274" s="837"/>
      <c r="BZX274" s="837"/>
      <c r="BZY274" s="837"/>
      <c r="BZZ274" s="837"/>
      <c r="CAA274" s="837"/>
      <c r="CAB274" s="837"/>
      <c r="CAC274" s="854"/>
      <c r="CAD274" s="854"/>
      <c r="CAE274" s="837"/>
      <c r="CAF274" s="837"/>
      <c r="CAG274" s="854"/>
      <c r="CAH274" s="854"/>
      <c r="CAI274" s="837"/>
      <c r="CAJ274" s="837"/>
      <c r="CAK274" s="837"/>
      <c r="CAL274" s="837"/>
      <c r="CAM274" s="837"/>
      <c r="CAN274" s="853"/>
      <c r="CAO274" s="855"/>
      <c r="CAP274" s="837"/>
      <c r="CAQ274" s="837"/>
      <c r="CAR274" s="837"/>
      <c r="CAS274" s="837"/>
      <c r="CAT274" s="837"/>
      <c r="CAU274" s="837"/>
      <c r="CAV274" s="837"/>
      <c r="CAW274" s="856"/>
      <c r="CAX274" s="856"/>
      <c r="CAY274" s="856"/>
      <c r="CAZ274" s="856"/>
      <c r="CBA274" s="856"/>
      <c r="CBB274" s="856"/>
      <c r="CBC274" s="856"/>
      <c r="CBD274" s="856"/>
      <c r="CBE274" s="856"/>
      <c r="CBF274" s="856"/>
      <c r="CBG274" s="856"/>
      <c r="CBH274" s="856"/>
      <c r="CBI274" s="856"/>
      <c r="CBJ274" s="856"/>
      <c r="CBK274" s="856"/>
      <c r="CBL274" s="856"/>
      <c r="CBM274" s="856"/>
      <c r="CBN274" s="856"/>
      <c r="CBO274" s="856"/>
      <c r="CBP274" s="856"/>
      <c r="CBQ274" s="856"/>
      <c r="CBR274" s="856"/>
      <c r="CBS274" s="856"/>
      <c r="CBT274" s="856"/>
      <c r="CBU274" s="856"/>
      <c r="CBV274" s="856"/>
      <c r="CBW274" s="856"/>
      <c r="CBX274" s="856"/>
      <c r="CBY274" s="856"/>
      <c r="CBZ274" s="856"/>
      <c r="CCA274" s="856"/>
      <c r="CCB274" s="856"/>
      <c r="CCC274" s="856"/>
      <c r="CCD274" s="856"/>
      <c r="CCE274" s="856"/>
      <c r="CCF274" s="856"/>
      <c r="CCG274" s="856"/>
      <c r="CCH274" s="856"/>
      <c r="CCI274" s="856"/>
      <c r="CCJ274" s="856"/>
      <c r="CCK274" s="856"/>
      <c r="CCL274" s="856"/>
      <c r="CCM274" s="856"/>
      <c r="CCN274" s="856"/>
      <c r="CCO274" s="837"/>
      <c r="CCP274" s="837"/>
      <c r="CCQ274" s="837"/>
      <c r="CCR274" s="837"/>
      <c r="CCS274" s="837"/>
      <c r="CCT274" s="837"/>
      <c r="CCU274" s="837"/>
      <c r="CCV274" s="837"/>
      <c r="CCW274" s="837"/>
      <c r="CCX274" s="837"/>
      <c r="CCY274" s="837"/>
      <c r="CCZ274" s="837"/>
      <c r="CDA274" s="837"/>
      <c r="CDB274" s="837"/>
      <c r="CDC274" s="837"/>
      <c r="CDD274" s="837"/>
      <c r="CDE274" s="837"/>
      <c r="CDF274" s="837"/>
      <c r="CDG274" s="837"/>
      <c r="CDH274" s="837"/>
      <c r="CDI274" s="837"/>
      <c r="CDJ274" s="837"/>
      <c r="CDK274" s="837"/>
      <c r="CDL274" s="837"/>
      <c r="CDM274" s="854"/>
      <c r="CDN274" s="854"/>
      <c r="CDO274" s="854"/>
      <c r="CDP274" s="854"/>
      <c r="CDQ274" s="854"/>
      <c r="CDR274" s="837"/>
      <c r="CDS274" s="837"/>
      <c r="CDT274" s="854"/>
      <c r="CDU274" s="854"/>
      <c r="CDV274" s="837"/>
      <c r="CDW274" s="837"/>
      <c r="CDX274" s="854"/>
      <c r="CDY274" s="854"/>
      <c r="CDZ274" s="837"/>
      <c r="CEA274" s="837"/>
      <c r="CEB274" s="837"/>
      <c r="CEC274" s="837"/>
      <c r="CED274" s="837"/>
      <c r="CEE274" s="837"/>
      <c r="CEF274" s="837"/>
      <c r="CEG274" s="854"/>
      <c r="CEH274" s="854"/>
      <c r="CEI274" s="837"/>
      <c r="CEJ274" s="837"/>
      <c r="CEK274" s="854"/>
      <c r="CEL274" s="854"/>
      <c r="CEM274" s="837"/>
      <c r="CEN274" s="837"/>
      <c r="CEO274" s="837"/>
      <c r="CEP274" s="837"/>
      <c r="CEQ274" s="837"/>
      <c r="CER274" s="853"/>
      <c r="CES274" s="855"/>
      <c r="CET274" s="837"/>
      <c r="CEU274" s="837"/>
      <c r="CEV274" s="837"/>
      <c r="CEW274" s="837"/>
      <c r="CEX274" s="837"/>
      <c r="CEY274" s="837"/>
      <c r="CEZ274" s="837"/>
      <c r="CFA274" s="856"/>
      <c r="CFB274" s="856"/>
      <c r="CFC274" s="856"/>
      <c r="CFD274" s="856"/>
      <c r="CFE274" s="856"/>
      <c r="CFF274" s="856"/>
      <c r="CFG274" s="856"/>
      <c r="CFH274" s="856"/>
      <c r="CFI274" s="856"/>
      <c r="CFJ274" s="856"/>
      <c r="CFK274" s="856"/>
      <c r="CFL274" s="856"/>
      <c r="CFM274" s="856"/>
      <c r="CFN274" s="856"/>
      <c r="CFO274" s="856"/>
      <c r="CFP274" s="856"/>
      <c r="CFQ274" s="856"/>
      <c r="CFR274" s="856"/>
      <c r="CFS274" s="856"/>
      <c r="CFT274" s="856"/>
      <c r="CFU274" s="856"/>
      <c r="CFV274" s="856"/>
      <c r="CFW274" s="856"/>
      <c r="CFX274" s="856"/>
      <c r="CFY274" s="856"/>
      <c r="CFZ274" s="856"/>
      <c r="CGA274" s="856"/>
      <c r="CGB274" s="856"/>
      <c r="CGC274" s="856"/>
      <c r="CGD274" s="856"/>
      <c r="CGE274" s="856"/>
      <c r="CGF274" s="856"/>
      <c r="CGG274" s="856"/>
      <c r="CGH274" s="856"/>
      <c r="CGI274" s="856"/>
      <c r="CGJ274" s="856"/>
      <c r="CGK274" s="856"/>
      <c r="CGL274" s="856"/>
      <c r="CGM274" s="856"/>
      <c r="CGN274" s="856"/>
      <c r="CGO274" s="856"/>
      <c r="CGP274" s="856"/>
      <c r="CGQ274" s="856"/>
      <c r="CGR274" s="856"/>
      <c r="CGS274" s="837"/>
      <c r="CGT274" s="837"/>
      <c r="CGU274" s="837"/>
      <c r="CGV274" s="837"/>
      <c r="CGW274" s="837"/>
      <c r="CGX274" s="837"/>
      <c r="CGY274" s="837"/>
      <c r="CGZ274" s="837"/>
      <c r="CHA274" s="837"/>
      <c r="CHB274" s="837"/>
      <c r="CHC274" s="837"/>
      <c r="CHD274" s="837"/>
      <c r="CHE274" s="837"/>
      <c r="CHF274" s="837"/>
      <c r="CHG274" s="837"/>
      <c r="CHH274" s="837"/>
      <c r="CHI274" s="837"/>
      <c r="CHJ274" s="837"/>
      <c r="CHK274" s="837"/>
      <c r="CHL274" s="837"/>
      <c r="CHM274" s="837"/>
      <c r="CHN274" s="837"/>
      <c r="CHO274" s="837"/>
      <c r="CHP274" s="837"/>
      <c r="CHQ274" s="854"/>
      <c r="CHR274" s="854"/>
      <c r="CHS274" s="854"/>
      <c r="CHT274" s="854"/>
      <c r="CHU274" s="854"/>
      <c r="CHV274" s="837"/>
      <c r="CHW274" s="837"/>
      <c r="CHX274" s="854"/>
      <c r="CHY274" s="854"/>
      <c r="CHZ274" s="837"/>
      <c r="CIA274" s="837"/>
      <c r="CIB274" s="854"/>
      <c r="CIC274" s="854"/>
      <c r="CID274" s="837"/>
      <c r="CIE274" s="837"/>
      <c r="CIF274" s="837"/>
      <c r="CIG274" s="837"/>
      <c r="CIH274" s="837"/>
      <c r="CII274" s="837"/>
      <c r="CIJ274" s="837"/>
      <c r="CIK274" s="854"/>
      <c r="CIL274" s="854"/>
      <c r="CIM274" s="837"/>
      <c r="CIN274" s="837"/>
      <c r="CIO274" s="854"/>
      <c r="CIP274" s="854"/>
      <c r="CIQ274" s="837"/>
      <c r="CIR274" s="837"/>
      <c r="CIS274" s="837"/>
      <c r="CIT274" s="837"/>
      <c r="CIU274" s="837"/>
      <c r="CIV274" s="853"/>
      <c r="CIW274" s="855"/>
      <c r="CIX274" s="837"/>
      <c r="CIY274" s="837"/>
      <c r="CIZ274" s="837"/>
      <c r="CJA274" s="837"/>
      <c r="CJB274" s="837"/>
      <c r="CJC274" s="837"/>
      <c r="CJD274" s="837"/>
      <c r="CJE274" s="856"/>
      <c r="CJF274" s="856"/>
      <c r="CJG274" s="856"/>
      <c r="CJH274" s="856"/>
      <c r="CJI274" s="856"/>
      <c r="CJJ274" s="856"/>
      <c r="CJK274" s="856"/>
      <c r="CJL274" s="856"/>
      <c r="CJM274" s="856"/>
      <c r="CJN274" s="856"/>
      <c r="CJO274" s="856"/>
      <c r="CJP274" s="856"/>
      <c r="CJQ274" s="856"/>
      <c r="CJR274" s="856"/>
      <c r="CJS274" s="856"/>
      <c r="CJT274" s="856"/>
      <c r="CJU274" s="856"/>
      <c r="CJV274" s="856"/>
      <c r="CJW274" s="856"/>
      <c r="CJX274" s="856"/>
      <c r="CJY274" s="856"/>
      <c r="CJZ274" s="856"/>
      <c r="CKA274" s="856"/>
      <c r="CKB274" s="856"/>
      <c r="CKC274" s="856"/>
      <c r="CKD274" s="856"/>
      <c r="CKE274" s="856"/>
      <c r="CKF274" s="856"/>
      <c r="CKG274" s="856"/>
      <c r="CKH274" s="856"/>
      <c r="CKI274" s="856"/>
      <c r="CKJ274" s="856"/>
      <c r="CKK274" s="856"/>
      <c r="CKL274" s="856"/>
      <c r="CKM274" s="856"/>
      <c r="CKN274" s="856"/>
      <c r="CKO274" s="856"/>
      <c r="CKP274" s="856"/>
      <c r="CKQ274" s="856"/>
      <c r="CKR274" s="856"/>
      <c r="CKS274" s="856"/>
      <c r="CKT274" s="856"/>
      <c r="CKU274" s="856"/>
      <c r="CKV274" s="856"/>
      <c r="CKW274" s="837"/>
      <c r="CKX274" s="837"/>
      <c r="CKY274" s="837"/>
      <c r="CKZ274" s="837"/>
      <c r="CLA274" s="837"/>
      <c r="CLB274" s="837"/>
      <c r="CLC274" s="837"/>
      <c r="CLD274" s="837"/>
      <c r="CLE274" s="837"/>
      <c r="CLF274" s="837"/>
      <c r="CLG274" s="837"/>
      <c r="CLH274" s="837"/>
      <c r="CLI274" s="837"/>
      <c r="CLJ274" s="837"/>
      <c r="CLK274" s="837"/>
      <c r="CLL274" s="837"/>
      <c r="CLM274" s="837"/>
      <c r="CLN274" s="837"/>
      <c r="CLO274" s="837"/>
      <c r="CLP274" s="837"/>
      <c r="CLQ274" s="837"/>
      <c r="CLR274" s="837"/>
      <c r="CLS274" s="837"/>
      <c r="CLT274" s="837"/>
      <c r="CLU274" s="854"/>
      <c r="CLV274" s="854"/>
      <c r="CLW274" s="854"/>
      <c r="CLX274" s="854"/>
      <c r="CLY274" s="854"/>
      <c r="CLZ274" s="837"/>
      <c r="CMA274" s="837"/>
      <c r="CMB274" s="854"/>
      <c r="CMC274" s="854"/>
      <c r="CMD274" s="837"/>
      <c r="CME274" s="837"/>
      <c r="CMF274" s="854"/>
      <c r="CMG274" s="854"/>
      <c r="CMH274" s="837"/>
      <c r="CMI274" s="837"/>
      <c r="CMJ274" s="837"/>
      <c r="CMK274" s="837"/>
      <c r="CML274" s="837"/>
      <c r="CMM274" s="837"/>
      <c r="CMN274" s="837"/>
      <c r="CMO274" s="854"/>
      <c r="CMP274" s="854"/>
      <c r="CMQ274" s="837"/>
      <c r="CMR274" s="837"/>
      <c r="CMS274" s="854"/>
      <c r="CMT274" s="854"/>
      <c r="CMU274" s="837"/>
      <c r="CMV274" s="837"/>
      <c r="CMW274" s="837"/>
      <c r="CMX274" s="837"/>
      <c r="CMY274" s="837"/>
      <c r="CMZ274" s="853"/>
      <c r="CNA274" s="855"/>
      <c r="CNB274" s="837"/>
      <c r="CNC274" s="837"/>
      <c r="CND274" s="837"/>
      <c r="CNE274" s="837"/>
      <c r="CNF274" s="837"/>
      <c r="CNG274" s="837"/>
      <c r="CNH274" s="837"/>
      <c r="CNI274" s="856"/>
      <c r="CNJ274" s="856"/>
      <c r="CNK274" s="856"/>
      <c r="CNL274" s="856"/>
      <c r="CNM274" s="856"/>
      <c r="CNN274" s="856"/>
      <c r="CNO274" s="856"/>
      <c r="CNP274" s="856"/>
      <c r="CNQ274" s="856"/>
      <c r="CNR274" s="856"/>
      <c r="CNS274" s="856"/>
      <c r="CNT274" s="856"/>
      <c r="CNU274" s="856"/>
      <c r="CNV274" s="856"/>
      <c r="CNW274" s="856"/>
      <c r="CNX274" s="856"/>
      <c r="CNY274" s="856"/>
      <c r="CNZ274" s="856"/>
      <c r="COA274" s="856"/>
      <c r="COB274" s="856"/>
      <c r="COC274" s="856"/>
      <c r="COD274" s="856"/>
      <c r="COE274" s="856"/>
      <c r="COF274" s="856"/>
      <c r="COG274" s="856"/>
      <c r="COH274" s="856"/>
      <c r="COI274" s="856"/>
      <c r="COJ274" s="856"/>
      <c r="COK274" s="856"/>
      <c r="COL274" s="856"/>
      <c r="COM274" s="856"/>
      <c r="CON274" s="856"/>
      <c r="COO274" s="856"/>
      <c r="COP274" s="856"/>
      <c r="COQ274" s="856"/>
      <c r="COR274" s="856"/>
      <c r="COS274" s="856"/>
      <c r="COT274" s="856"/>
      <c r="COU274" s="856"/>
      <c r="COV274" s="856"/>
      <c r="COW274" s="856"/>
      <c r="COX274" s="856"/>
      <c r="COY274" s="856"/>
      <c r="COZ274" s="856"/>
      <c r="CPA274" s="837"/>
      <c r="CPB274" s="837"/>
      <c r="CPC274" s="837"/>
      <c r="CPD274" s="837"/>
      <c r="CPE274" s="837"/>
      <c r="CPF274" s="837"/>
      <c r="CPG274" s="837"/>
      <c r="CPH274" s="837"/>
      <c r="CPI274" s="837"/>
      <c r="CPJ274" s="837"/>
      <c r="CPK274" s="837"/>
      <c r="CPL274" s="837"/>
      <c r="CPM274" s="837"/>
      <c r="CPN274" s="837"/>
      <c r="CPO274" s="837"/>
      <c r="CPP274" s="837"/>
      <c r="CPQ274" s="837"/>
      <c r="CPR274" s="837"/>
      <c r="CPS274" s="837"/>
      <c r="CPT274" s="837"/>
      <c r="CPU274" s="837"/>
      <c r="CPV274" s="837"/>
      <c r="CPW274" s="837"/>
      <c r="CPX274" s="837"/>
      <c r="CPY274" s="854"/>
      <c r="CPZ274" s="854"/>
      <c r="CQA274" s="854"/>
      <c r="CQB274" s="854"/>
      <c r="CQC274" s="854"/>
      <c r="CQD274" s="837"/>
      <c r="CQE274" s="837"/>
      <c r="CQF274" s="854"/>
      <c r="CQG274" s="854"/>
      <c r="CQH274" s="837"/>
      <c r="CQI274" s="837"/>
      <c r="CQJ274" s="854"/>
      <c r="CQK274" s="854"/>
      <c r="CQL274" s="837"/>
      <c r="CQM274" s="837"/>
      <c r="CQN274" s="837"/>
      <c r="CQO274" s="837"/>
      <c r="CQP274" s="837"/>
      <c r="CQQ274" s="837"/>
      <c r="CQR274" s="837"/>
      <c r="CQS274" s="854"/>
      <c r="CQT274" s="854"/>
      <c r="CQU274" s="837"/>
      <c r="CQV274" s="837"/>
      <c r="CQW274" s="854"/>
      <c r="CQX274" s="854"/>
      <c r="CQY274" s="837"/>
      <c r="CQZ274" s="837"/>
      <c r="CRA274" s="837"/>
      <c r="CRB274" s="837"/>
      <c r="CRC274" s="837"/>
      <c r="CRD274" s="853"/>
      <c r="CRE274" s="855"/>
      <c r="CRF274" s="837"/>
      <c r="CRG274" s="837"/>
      <c r="CRH274" s="837"/>
      <c r="CRI274" s="837"/>
      <c r="CRJ274" s="837"/>
      <c r="CRK274" s="837"/>
      <c r="CRL274" s="837"/>
      <c r="CRM274" s="856"/>
      <c r="CRN274" s="856"/>
      <c r="CRO274" s="856"/>
      <c r="CRP274" s="856"/>
      <c r="CRQ274" s="856"/>
      <c r="CRR274" s="856"/>
      <c r="CRS274" s="856"/>
      <c r="CRT274" s="856"/>
      <c r="CRU274" s="856"/>
      <c r="CRV274" s="856"/>
      <c r="CRW274" s="856"/>
      <c r="CRX274" s="856"/>
      <c r="CRY274" s="856"/>
      <c r="CRZ274" s="856"/>
      <c r="CSA274" s="856"/>
      <c r="CSB274" s="856"/>
      <c r="CSC274" s="856"/>
      <c r="CSD274" s="856"/>
      <c r="CSE274" s="856"/>
      <c r="CSF274" s="856"/>
      <c r="CSG274" s="856"/>
      <c r="CSH274" s="856"/>
      <c r="CSI274" s="856"/>
      <c r="CSJ274" s="856"/>
      <c r="CSK274" s="856"/>
      <c r="CSL274" s="856"/>
      <c r="CSM274" s="856"/>
      <c r="CSN274" s="856"/>
      <c r="CSO274" s="856"/>
      <c r="CSP274" s="856"/>
      <c r="CSQ274" s="856"/>
      <c r="CSR274" s="856"/>
      <c r="CSS274" s="856"/>
      <c r="CST274" s="856"/>
      <c r="CSU274" s="856"/>
      <c r="CSV274" s="856"/>
      <c r="CSW274" s="856"/>
      <c r="CSX274" s="856"/>
      <c r="CSY274" s="856"/>
      <c r="CSZ274" s="856"/>
      <c r="CTA274" s="856"/>
      <c r="CTB274" s="856"/>
      <c r="CTC274" s="856"/>
      <c r="CTD274" s="856"/>
      <c r="CTE274" s="837"/>
      <c r="CTF274" s="837"/>
      <c r="CTG274" s="837"/>
      <c r="CTH274" s="837"/>
      <c r="CTI274" s="837"/>
      <c r="CTJ274" s="837"/>
      <c r="CTK274" s="837"/>
      <c r="CTL274" s="837"/>
      <c r="CTM274" s="837"/>
      <c r="CTN274" s="837"/>
      <c r="CTO274" s="837"/>
      <c r="CTP274" s="837"/>
      <c r="CTQ274" s="837"/>
      <c r="CTR274" s="837"/>
      <c r="CTS274" s="837"/>
      <c r="CTT274" s="837"/>
      <c r="CTU274" s="837"/>
      <c r="CTV274" s="837"/>
      <c r="CTW274" s="837"/>
      <c r="CTX274" s="837"/>
      <c r="CTY274" s="837"/>
      <c r="CTZ274" s="837"/>
      <c r="CUA274" s="837"/>
      <c r="CUB274" s="837"/>
      <c r="CUC274" s="854"/>
      <c r="CUD274" s="854"/>
      <c r="CUE274" s="854"/>
      <c r="CUF274" s="854"/>
      <c r="CUG274" s="854"/>
      <c r="CUH274" s="837"/>
      <c r="CUI274" s="837"/>
      <c r="CUJ274" s="854"/>
      <c r="CUK274" s="854"/>
      <c r="CUL274" s="837"/>
      <c r="CUM274" s="837"/>
      <c r="CUN274" s="854"/>
      <c r="CUO274" s="854"/>
      <c r="CUP274" s="837"/>
      <c r="CUQ274" s="837"/>
      <c r="CUR274" s="837"/>
      <c r="CUS274" s="837"/>
      <c r="CUT274" s="837"/>
      <c r="CUU274" s="837"/>
      <c r="CUV274" s="837"/>
      <c r="CUW274" s="854"/>
      <c r="CUX274" s="854"/>
      <c r="CUY274" s="837"/>
      <c r="CUZ274" s="837"/>
      <c r="CVA274" s="854"/>
      <c r="CVB274" s="854"/>
      <c r="CVC274" s="837"/>
      <c r="CVD274" s="837"/>
      <c r="CVE274" s="837"/>
      <c r="CVF274" s="837"/>
      <c r="CVG274" s="837"/>
      <c r="CVH274" s="853"/>
      <c r="CVI274" s="855"/>
      <c r="CVJ274" s="837"/>
      <c r="CVK274" s="837"/>
      <c r="CVL274" s="837"/>
      <c r="CVM274" s="837"/>
      <c r="CVN274" s="837"/>
      <c r="CVO274" s="837"/>
      <c r="CVP274" s="837"/>
      <c r="CVQ274" s="856"/>
      <c r="CVR274" s="856"/>
      <c r="CVS274" s="856"/>
      <c r="CVT274" s="856"/>
      <c r="CVU274" s="856"/>
      <c r="CVV274" s="856"/>
      <c r="CVW274" s="856"/>
      <c r="CVX274" s="856"/>
      <c r="CVY274" s="856"/>
      <c r="CVZ274" s="856"/>
      <c r="CWA274" s="856"/>
      <c r="CWB274" s="856"/>
      <c r="CWC274" s="856"/>
      <c r="CWD274" s="856"/>
      <c r="CWE274" s="856"/>
      <c r="CWF274" s="856"/>
      <c r="CWG274" s="856"/>
      <c r="CWH274" s="856"/>
      <c r="CWI274" s="856"/>
      <c r="CWJ274" s="856"/>
      <c r="CWK274" s="856"/>
      <c r="CWL274" s="856"/>
      <c r="CWM274" s="856"/>
      <c r="CWN274" s="856"/>
      <c r="CWO274" s="856"/>
      <c r="CWP274" s="856"/>
      <c r="CWQ274" s="856"/>
      <c r="CWR274" s="856"/>
      <c r="CWS274" s="856"/>
      <c r="CWT274" s="856"/>
      <c r="CWU274" s="856"/>
      <c r="CWV274" s="856"/>
      <c r="CWW274" s="856"/>
      <c r="CWX274" s="856"/>
      <c r="CWY274" s="856"/>
      <c r="CWZ274" s="856"/>
      <c r="CXA274" s="856"/>
      <c r="CXB274" s="856"/>
      <c r="CXC274" s="856"/>
      <c r="CXD274" s="856"/>
      <c r="CXE274" s="856"/>
      <c r="CXF274" s="856"/>
      <c r="CXG274" s="856"/>
      <c r="CXH274" s="856"/>
      <c r="CXI274" s="837"/>
      <c r="CXJ274" s="837"/>
      <c r="CXK274" s="837"/>
      <c r="CXL274" s="837"/>
      <c r="CXM274" s="837"/>
      <c r="CXN274" s="837"/>
      <c r="CXO274" s="837"/>
      <c r="CXP274" s="837"/>
      <c r="CXQ274" s="837"/>
      <c r="CXR274" s="837"/>
      <c r="CXS274" s="837"/>
      <c r="CXT274" s="837"/>
      <c r="CXU274" s="837"/>
      <c r="CXV274" s="837"/>
      <c r="CXW274" s="837"/>
      <c r="CXX274" s="837"/>
      <c r="CXY274" s="837"/>
      <c r="CXZ274" s="837"/>
      <c r="CYA274" s="837"/>
      <c r="CYB274" s="837"/>
      <c r="CYC274" s="837"/>
      <c r="CYD274" s="837"/>
      <c r="CYE274" s="837"/>
      <c r="CYF274" s="837"/>
      <c r="CYG274" s="854"/>
      <c r="CYH274" s="854"/>
      <c r="CYI274" s="854"/>
      <c r="CYJ274" s="854"/>
      <c r="CYK274" s="854"/>
      <c r="CYL274" s="837"/>
      <c r="CYM274" s="837"/>
      <c r="CYN274" s="854"/>
      <c r="CYO274" s="854"/>
      <c r="CYP274" s="837"/>
      <c r="CYQ274" s="837"/>
      <c r="CYR274" s="854"/>
      <c r="CYS274" s="854"/>
      <c r="CYT274" s="837"/>
      <c r="CYU274" s="837"/>
      <c r="CYV274" s="837"/>
      <c r="CYW274" s="837"/>
      <c r="CYX274" s="837"/>
      <c r="CYY274" s="837"/>
      <c r="CYZ274" s="837"/>
      <c r="CZA274" s="854"/>
      <c r="CZB274" s="854"/>
      <c r="CZC274" s="837"/>
      <c r="CZD274" s="837"/>
      <c r="CZE274" s="854"/>
      <c r="CZF274" s="854"/>
      <c r="CZG274" s="837"/>
      <c r="CZH274" s="837"/>
      <c r="CZI274" s="837"/>
      <c r="CZJ274" s="837"/>
      <c r="CZK274" s="837"/>
      <c r="CZL274" s="853"/>
      <c r="CZM274" s="855"/>
      <c r="CZN274" s="837"/>
      <c r="CZO274" s="837"/>
      <c r="CZP274" s="837"/>
      <c r="CZQ274" s="837"/>
      <c r="CZR274" s="837"/>
      <c r="CZS274" s="837"/>
      <c r="CZT274" s="837"/>
      <c r="CZU274" s="856"/>
      <c r="CZV274" s="856"/>
      <c r="CZW274" s="856"/>
      <c r="CZX274" s="856"/>
      <c r="CZY274" s="856"/>
      <c r="CZZ274" s="856"/>
      <c r="DAA274" s="856"/>
      <c r="DAB274" s="856"/>
      <c r="DAC274" s="856"/>
      <c r="DAD274" s="856"/>
      <c r="DAE274" s="856"/>
      <c r="DAF274" s="856"/>
      <c r="DAG274" s="856"/>
      <c r="DAH274" s="856"/>
      <c r="DAI274" s="856"/>
      <c r="DAJ274" s="856"/>
      <c r="DAK274" s="856"/>
      <c r="DAL274" s="856"/>
      <c r="DAM274" s="856"/>
      <c r="DAN274" s="856"/>
      <c r="DAO274" s="856"/>
      <c r="DAP274" s="856"/>
      <c r="DAQ274" s="856"/>
      <c r="DAR274" s="856"/>
      <c r="DAS274" s="856"/>
      <c r="DAT274" s="856"/>
      <c r="DAU274" s="856"/>
      <c r="DAV274" s="856"/>
      <c r="DAW274" s="856"/>
      <c r="DAX274" s="856"/>
      <c r="DAY274" s="856"/>
      <c r="DAZ274" s="856"/>
      <c r="DBA274" s="856"/>
      <c r="DBB274" s="856"/>
      <c r="DBC274" s="856"/>
      <c r="DBD274" s="856"/>
      <c r="DBE274" s="856"/>
      <c r="DBF274" s="856"/>
      <c r="DBG274" s="856"/>
      <c r="DBH274" s="856"/>
      <c r="DBI274" s="856"/>
      <c r="DBJ274" s="856"/>
      <c r="DBK274" s="856"/>
      <c r="DBL274" s="856"/>
      <c r="DBM274" s="837"/>
      <c r="DBN274" s="837"/>
      <c r="DBO274" s="837"/>
      <c r="DBP274" s="837"/>
      <c r="DBQ274" s="837"/>
      <c r="DBR274" s="837"/>
      <c r="DBS274" s="837"/>
      <c r="DBT274" s="837"/>
      <c r="DBU274" s="837"/>
      <c r="DBV274" s="837"/>
      <c r="DBW274" s="837"/>
      <c r="DBX274" s="837"/>
      <c r="DBY274" s="837"/>
      <c r="DBZ274" s="837"/>
      <c r="DCA274" s="837"/>
      <c r="DCB274" s="837"/>
      <c r="DCC274" s="837"/>
      <c r="DCD274" s="837"/>
      <c r="DCE274" s="837"/>
      <c r="DCF274" s="837"/>
      <c r="DCG274" s="837"/>
      <c r="DCH274" s="837"/>
      <c r="DCI274" s="837"/>
      <c r="DCJ274" s="837"/>
      <c r="DCK274" s="854"/>
      <c r="DCL274" s="854"/>
      <c r="DCM274" s="854"/>
      <c r="DCN274" s="854"/>
      <c r="DCO274" s="854"/>
      <c r="DCP274" s="837"/>
      <c r="DCQ274" s="837"/>
      <c r="DCR274" s="854"/>
      <c r="DCS274" s="854"/>
      <c r="DCT274" s="837"/>
      <c r="DCU274" s="837"/>
      <c r="DCV274" s="854"/>
      <c r="DCW274" s="854"/>
      <c r="DCX274" s="837"/>
      <c r="DCY274" s="837"/>
      <c r="DCZ274" s="837"/>
      <c r="DDA274" s="837"/>
      <c r="DDB274" s="837"/>
      <c r="DDC274" s="837"/>
      <c r="DDD274" s="837"/>
      <c r="DDE274" s="854"/>
      <c r="DDF274" s="854"/>
      <c r="DDG274" s="837"/>
      <c r="DDH274" s="837"/>
      <c r="DDI274" s="854"/>
      <c r="DDJ274" s="854"/>
      <c r="DDK274" s="837"/>
      <c r="DDL274" s="837"/>
      <c r="DDM274" s="837"/>
      <c r="DDN274" s="837"/>
      <c r="DDO274" s="837"/>
      <c r="DDP274" s="853"/>
      <c r="DDQ274" s="855"/>
      <c r="DDR274" s="837"/>
      <c r="DDS274" s="837"/>
      <c r="DDT274" s="837"/>
      <c r="DDU274" s="837"/>
      <c r="DDV274" s="837"/>
      <c r="DDW274" s="837"/>
      <c r="DDX274" s="837"/>
      <c r="DDY274" s="856"/>
      <c r="DDZ274" s="856"/>
      <c r="DEA274" s="856"/>
      <c r="DEB274" s="856"/>
      <c r="DEC274" s="856"/>
      <c r="DED274" s="856"/>
      <c r="DEE274" s="856"/>
      <c r="DEF274" s="856"/>
      <c r="DEG274" s="856"/>
      <c r="DEH274" s="856"/>
      <c r="DEI274" s="856"/>
      <c r="DEJ274" s="856"/>
      <c r="DEK274" s="856"/>
      <c r="DEL274" s="856"/>
      <c r="DEM274" s="856"/>
      <c r="DEN274" s="856"/>
      <c r="DEO274" s="856"/>
      <c r="DEP274" s="856"/>
      <c r="DEQ274" s="856"/>
      <c r="DER274" s="856"/>
      <c r="DES274" s="856"/>
      <c r="DET274" s="856"/>
      <c r="DEU274" s="856"/>
      <c r="DEV274" s="856"/>
      <c r="DEW274" s="856"/>
      <c r="DEX274" s="856"/>
      <c r="DEY274" s="856"/>
      <c r="DEZ274" s="856"/>
      <c r="DFA274" s="856"/>
      <c r="DFB274" s="856"/>
      <c r="DFC274" s="856"/>
      <c r="DFD274" s="856"/>
      <c r="DFE274" s="856"/>
      <c r="DFF274" s="856"/>
      <c r="DFG274" s="856"/>
      <c r="DFH274" s="856"/>
      <c r="DFI274" s="856"/>
      <c r="DFJ274" s="856"/>
      <c r="DFK274" s="856"/>
      <c r="DFL274" s="856"/>
      <c r="DFM274" s="856"/>
      <c r="DFN274" s="856"/>
      <c r="DFO274" s="856"/>
      <c r="DFP274" s="856"/>
      <c r="DFQ274" s="837"/>
      <c r="DFR274" s="837"/>
      <c r="DFS274" s="837"/>
      <c r="DFT274" s="837"/>
      <c r="DFU274" s="837"/>
      <c r="DFV274" s="837"/>
      <c r="DFW274" s="837"/>
      <c r="DFX274" s="837"/>
      <c r="DFY274" s="837"/>
      <c r="DFZ274" s="837"/>
      <c r="DGA274" s="837"/>
      <c r="DGB274" s="837"/>
      <c r="DGC274" s="837"/>
      <c r="DGD274" s="837"/>
      <c r="DGE274" s="837"/>
      <c r="DGF274" s="837"/>
      <c r="DGG274" s="837"/>
      <c r="DGH274" s="837"/>
      <c r="DGI274" s="837"/>
      <c r="DGJ274" s="837"/>
      <c r="DGK274" s="837"/>
      <c r="DGL274" s="837"/>
      <c r="DGM274" s="837"/>
      <c r="DGN274" s="837"/>
      <c r="DGO274" s="854"/>
      <c r="DGP274" s="854"/>
      <c r="DGQ274" s="854"/>
      <c r="DGR274" s="854"/>
      <c r="DGS274" s="854"/>
      <c r="DGT274" s="837"/>
      <c r="DGU274" s="837"/>
      <c r="DGV274" s="854"/>
      <c r="DGW274" s="854"/>
      <c r="DGX274" s="837"/>
      <c r="DGY274" s="837"/>
      <c r="DGZ274" s="854"/>
      <c r="DHA274" s="854"/>
      <c r="DHB274" s="837"/>
      <c r="DHC274" s="837"/>
      <c r="DHD274" s="837"/>
      <c r="DHE274" s="837"/>
      <c r="DHF274" s="837"/>
      <c r="DHG274" s="837"/>
      <c r="DHH274" s="837"/>
      <c r="DHI274" s="854"/>
      <c r="DHJ274" s="854"/>
      <c r="DHK274" s="837"/>
      <c r="DHL274" s="837"/>
      <c r="DHM274" s="854"/>
      <c r="DHN274" s="854"/>
      <c r="DHO274" s="837"/>
      <c r="DHP274" s="837"/>
      <c r="DHQ274" s="837"/>
      <c r="DHR274" s="837"/>
      <c r="DHS274" s="837"/>
      <c r="DHT274" s="853"/>
      <c r="DHU274" s="855"/>
      <c r="DHV274" s="837"/>
      <c r="DHW274" s="837"/>
      <c r="DHX274" s="837"/>
      <c r="DHY274" s="837"/>
      <c r="DHZ274" s="837"/>
      <c r="DIA274" s="837"/>
      <c r="DIB274" s="837"/>
      <c r="DIC274" s="856"/>
      <c r="DID274" s="856"/>
      <c r="DIE274" s="856"/>
      <c r="DIF274" s="856"/>
      <c r="DIG274" s="856"/>
      <c r="DIH274" s="856"/>
      <c r="DII274" s="856"/>
      <c r="DIJ274" s="856"/>
      <c r="DIK274" s="856"/>
      <c r="DIL274" s="856"/>
      <c r="DIM274" s="856"/>
      <c r="DIN274" s="856"/>
      <c r="DIO274" s="856"/>
      <c r="DIP274" s="856"/>
      <c r="DIQ274" s="856"/>
      <c r="DIR274" s="856"/>
      <c r="DIS274" s="856"/>
      <c r="DIT274" s="856"/>
      <c r="DIU274" s="856"/>
      <c r="DIV274" s="856"/>
      <c r="DIW274" s="856"/>
      <c r="DIX274" s="856"/>
      <c r="DIY274" s="856"/>
      <c r="DIZ274" s="856"/>
      <c r="DJA274" s="856"/>
      <c r="DJB274" s="856"/>
      <c r="DJC274" s="856"/>
      <c r="DJD274" s="856"/>
      <c r="DJE274" s="856"/>
      <c r="DJF274" s="856"/>
      <c r="DJG274" s="856"/>
      <c r="DJH274" s="856"/>
      <c r="DJI274" s="856"/>
      <c r="DJJ274" s="856"/>
      <c r="DJK274" s="856"/>
      <c r="DJL274" s="856"/>
      <c r="DJM274" s="856"/>
      <c r="DJN274" s="856"/>
      <c r="DJO274" s="856"/>
      <c r="DJP274" s="856"/>
      <c r="DJQ274" s="856"/>
      <c r="DJR274" s="856"/>
      <c r="DJS274" s="856"/>
      <c r="DJT274" s="856"/>
      <c r="DJU274" s="837"/>
      <c r="DJV274" s="837"/>
      <c r="DJW274" s="837"/>
      <c r="DJX274" s="837"/>
      <c r="DJY274" s="837"/>
      <c r="DJZ274" s="837"/>
      <c r="DKA274" s="837"/>
      <c r="DKB274" s="837"/>
      <c r="DKC274" s="837"/>
      <c r="DKD274" s="837"/>
      <c r="DKE274" s="837"/>
      <c r="DKF274" s="837"/>
      <c r="DKG274" s="837"/>
      <c r="DKH274" s="837"/>
      <c r="DKI274" s="837"/>
      <c r="DKJ274" s="837"/>
      <c r="DKK274" s="837"/>
      <c r="DKL274" s="837"/>
      <c r="DKM274" s="837"/>
      <c r="DKN274" s="837"/>
      <c r="DKO274" s="837"/>
      <c r="DKP274" s="837"/>
      <c r="DKQ274" s="837"/>
      <c r="DKR274" s="837"/>
      <c r="DKS274" s="854"/>
      <c r="DKT274" s="854"/>
      <c r="DKU274" s="854"/>
      <c r="DKV274" s="854"/>
      <c r="DKW274" s="854"/>
      <c r="DKX274" s="837"/>
      <c r="DKY274" s="837"/>
      <c r="DKZ274" s="854"/>
      <c r="DLA274" s="854"/>
      <c r="DLB274" s="837"/>
      <c r="DLC274" s="837"/>
      <c r="DLD274" s="854"/>
      <c r="DLE274" s="854"/>
      <c r="DLF274" s="837"/>
      <c r="DLG274" s="837"/>
      <c r="DLH274" s="837"/>
      <c r="DLI274" s="837"/>
      <c r="DLJ274" s="837"/>
      <c r="DLK274" s="837"/>
      <c r="DLL274" s="837"/>
      <c r="DLM274" s="854"/>
      <c r="DLN274" s="854"/>
      <c r="DLO274" s="837"/>
      <c r="DLP274" s="837"/>
      <c r="DLQ274" s="854"/>
      <c r="DLR274" s="854"/>
      <c r="DLS274" s="837"/>
      <c r="DLT274" s="837"/>
      <c r="DLU274" s="837"/>
      <c r="DLV274" s="837"/>
      <c r="DLW274" s="837"/>
      <c r="DLX274" s="853"/>
      <c r="DLY274" s="855"/>
      <c r="DLZ274" s="837"/>
      <c r="DMA274" s="837"/>
      <c r="DMB274" s="837"/>
      <c r="DMC274" s="837"/>
      <c r="DMD274" s="837"/>
      <c r="DME274" s="837"/>
      <c r="DMF274" s="837"/>
      <c r="DMG274" s="856"/>
      <c r="DMH274" s="856"/>
      <c r="DMI274" s="856"/>
      <c r="DMJ274" s="856"/>
      <c r="DMK274" s="856"/>
      <c r="DML274" s="856"/>
      <c r="DMM274" s="856"/>
      <c r="DMN274" s="856"/>
      <c r="DMO274" s="856"/>
      <c r="DMP274" s="856"/>
      <c r="DMQ274" s="856"/>
      <c r="DMR274" s="856"/>
      <c r="DMS274" s="856"/>
      <c r="DMT274" s="856"/>
      <c r="DMU274" s="856"/>
      <c r="DMV274" s="856"/>
      <c r="DMW274" s="856"/>
      <c r="DMX274" s="856"/>
      <c r="DMY274" s="856"/>
      <c r="DMZ274" s="856"/>
      <c r="DNA274" s="856"/>
      <c r="DNB274" s="856"/>
      <c r="DNC274" s="856"/>
      <c r="DND274" s="856"/>
      <c r="DNE274" s="856"/>
      <c r="DNF274" s="856"/>
      <c r="DNG274" s="856"/>
      <c r="DNH274" s="856"/>
      <c r="DNI274" s="856"/>
      <c r="DNJ274" s="856"/>
      <c r="DNK274" s="856"/>
      <c r="DNL274" s="856"/>
      <c r="DNM274" s="856"/>
      <c r="DNN274" s="856"/>
      <c r="DNO274" s="856"/>
      <c r="DNP274" s="856"/>
      <c r="DNQ274" s="856"/>
      <c r="DNR274" s="856"/>
      <c r="DNS274" s="856"/>
      <c r="DNT274" s="856"/>
      <c r="DNU274" s="856"/>
      <c r="DNV274" s="856"/>
      <c r="DNW274" s="856"/>
      <c r="DNX274" s="856"/>
      <c r="DNY274" s="837"/>
      <c r="DNZ274" s="837"/>
      <c r="DOA274" s="837"/>
      <c r="DOB274" s="837"/>
      <c r="DOC274" s="837"/>
      <c r="DOD274" s="837"/>
      <c r="DOE274" s="837"/>
      <c r="DOF274" s="837"/>
      <c r="DOG274" s="837"/>
      <c r="DOH274" s="837"/>
      <c r="DOI274" s="837"/>
      <c r="DOJ274" s="837"/>
      <c r="DOK274" s="837"/>
      <c r="DOL274" s="837"/>
      <c r="DOM274" s="837"/>
      <c r="DON274" s="837"/>
      <c r="DOO274" s="837"/>
      <c r="DOP274" s="837"/>
      <c r="DOQ274" s="837"/>
      <c r="DOR274" s="837"/>
      <c r="DOS274" s="837"/>
      <c r="DOT274" s="837"/>
      <c r="DOU274" s="837"/>
      <c r="DOV274" s="837"/>
      <c r="DOW274" s="854"/>
      <c r="DOX274" s="854"/>
      <c r="DOY274" s="854"/>
      <c r="DOZ274" s="854"/>
      <c r="DPA274" s="854"/>
      <c r="DPB274" s="837"/>
      <c r="DPC274" s="837"/>
      <c r="DPD274" s="854"/>
      <c r="DPE274" s="854"/>
      <c r="DPF274" s="837"/>
      <c r="DPG274" s="837"/>
      <c r="DPH274" s="854"/>
      <c r="DPI274" s="854"/>
      <c r="DPJ274" s="837"/>
      <c r="DPK274" s="837"/>
      <c r="DPL274" s="837"/>
      <c r="DPM274" s="837"/>
      <c r="DPN274" s="837"/>
      <c r="DPO274" s="837"/>
      <c r="DPP274" s="837"/>
      <c r="DPQ274" s="854"/>
      <c r="DPR274" s="854"/>
      <c r="DPS274" s="837"/>
      <c r="DPT274" s="837"/>
      <c r="DPU274" s="854"/>
      <c r="DPV274" s="854"/>
      <c r="DPW274" s="837"/>
      <c r="DPX274" s="837"/>
      <c r="DPY274" s="837"/>
      <c r="DPZ274" s="837"/>
      <c r="DQA274" s="837"/>
      <c r="DQB274" s="853"/>
      <c r="DQC274" s="855"/>
      <c r="DQD274" s="837"/>
      <c r="DQE274" s="837"/>
      <c r="DQF274" s="837"/>
      <c r="DQG274" s="837"/>
      <c r="DQH274" s="837"/>
      <c r="DQI274" s="837"/>
      <c r="DQJ274" s="837"/>
      <c r="DQK274" s="856"/>
      <c r="DQL274" s="856"/>
      <c r="DQM274" s="856"/>
      <c r="DQN274" s="856"/>
      <c r="DQO274" s="856"/>
      <c r="DQP274" s="856"/>
      <c r="DQQ274" s="856"/>
      <c r="DQR274" s="856"/>
      <c r="DQS274" s="856"/>
      <c r="DQT274" s="856"/>
      <c r="DQU274" s="856"/>
      <c r="DQV274" s="856"/>
      <c r="DQW274" s="856"/>
      <c r="DQX274" s="856"/>
      <c r="DQY274" s="856"/>
      <c r="DQZ274" s="856"/>
      <c r="DRA274" s="856"/>
      <c r="DRB274" s="856"/>
      <c r="DRC274" s="856"/>
      <c r="DRD274" s="856"/>
      <c r="DRE274" s="856"/>
      <c r="DRF274" s="856"/>
      <c r="DRG274" s="856"/>
      <c r="DRH274" s="856"/>
      <c r="DRI274" s="856"/>
      <c r="DRJ274" s="856"/>
      <c r="DRK274" s="856"/>
      <c r="DRL274" s="856"/>
      <c r="DRM274" s="856"/>
      <c r="DRN274" s="856"/>
      <c r="DRO274" s="856"/>
      <c r="DRP274" s="856"/>
      <c r="DRQ274" s="856"/>
      <c r="DRR274" s="856"/>
      <c r="DRS274" s="856"/>
      <c r="DRT274" s="856"/>
      <c r="DRU274" s="856"/>
      <c r="DRV274" s="856"/>
      <c r="DRW274" s="856"/>
      <c r="DRX274" s="856"/>
      <c r="DRY274" s="856"/>
      <c r="DRZ274" s="856"/>
      <c r="DSA274" s="856"/>
      <c r="DSB274" s="856"/>
      <c r="DSC274" s="837"/>
      <c r="DSD274" s="837"/>
      <c r="DSE274" s="837"/>
      <c r="DSF274" s="837"/>
      <c r="DSG274" s="837"/>
      <c r="DSH274" s="837"/>
      <c r="DSI274" s="837"/>
      <c r="DSJ274" s="837"/>
      <c r="DSK274" s="837"/>
      <c r="DSL274" s="837"/>
      <c r="DSM274" s="837"/>
      <c r="DSN274" s="837"/>
      <c r="DSO274" s="837"/>
      <c r="DSP274" s="837"/>
      <c r="DSQ274" s="837"/>
      <c r="DSR274" s="837"/>
      <c r="DSS274" s="837"/>
      <c r="DST274" s="837"/>
      <c r="DSU274" s="837"/>
      <c r="DSV274" s="837"/>
      <c r="DSW274" s="837"/>
      <c r="DSX274" s="837"/>
      <c r="DSY274" s="837"/>
      <c r="DSZ274" s="837"/>
      <c r="DTA274" s="854"/>
      <c r="DTB274" s="854"/>
      <c r="DTC274" s="854"/>
      <c r="DTD274" s="854"/>
      <c r="DTE274" s="854"/>
      <c r="DTF274" s="837"/>
      <c r="DTG274" s="837"/>
      <c r="DTH274" s="854"/>
      <c r="DTI274" s="854"/>
      <c r="DTJ274" s="837"/>
      <c r="DTK274" s="837"/>
      <c r="DTL274" s="854"/>
      <c r="DTM274" s="854"/>
      <c r="DTN274" s="837"/>
      <c r="DTO274" s="837"/>
      <c r="DTP274" s="837"/>
      <c r="DTQ274" s="837"/>
      <c r="DTR274" s="837"/>
      <c r="DTS274" s="837"/>
      <c r="DTT274" s="837"/>
      <c r="DTU274" s="854"/>
      <c r="DTV274" s="854"/>
      <c r="DTW274" s="837"/>
      <c r="DTX274" s="837"/>
      <c r="DTY274" s="854"/>
      <c r="DTZ274" s="854"/>
      <c r="DUA274" s="837"/>
      <c r="DUB274" s="837"/>
      <c r="DUC274" s="837"/>
      <c r="DUD274" s="837"/>
      <c r="DUE274" s="837"/>
      <c r="DUF274" s="853"/>
      <c r="DUG274" s="855"/>
      <c r="DUH274" s="837"/>
      <c r="DUI274" s="837"/>
      <c r="DUJ274" s="837"/>
      <c r="DUK274" s="837"/>
      <c r="DUL274" s="837"/>
      <c r="DUM274" s="837"/>
      <c r="DUN274" s="837"/>
      <c r="DUO274" s="856"/>
      <c r="DUP274" s="856"/>
      <c r="DUQ274" s="856"/>
      <c r="DUR274" s="856"/>
      <c r="DUS274" s="856"/>
      <c r="DUT274" s="856"/>
      <c r="DUU274" s="856"/>
      <c r="DUV274" s="856"/>
      <c r="DUW274" s="856"/>
      <c r="DUX274" s="856"/>
      <c r="DUY274" s="856"/>
      <c r="DUZ274" s="856"/>
      <c r="DVA274" s="856"/>
      <c r="DVB274" s="856"/>
      <c r="DVC274" s="856"/>
      <c r="DVD274" s="856"/>
      <c r="DVE274" s="856"/>
      <c r="DVF274" s="856"/>
      <c r="DVG274" s="856"/>
      <c r="DVH274" s="856"/>
      <c r="DVI274" s="856"/>
      <c r="DVJ274" s="856"/>
      <c r="DVK274" s="856"/>
      <c r="DVL274" s="856"/>
      <c r="DVM274" s="856"/>
      <c r="DVN274" s="856"/>
      <c r="DVO274" s="856"/>
      <c r="DVP274" s="856"/>
      <c r="DVQ274" s="856"/>
      <c r="DVR274" s="856"/>
      <c r="DVS274" s="856"/>
      <c r="DVT274" s="856"/>
      <c r="DVU274" s="856"/>
      <c r="DVV274" s="856"/>
      <c r="DVW274" s="856"/>
      <c r="DVX274" s="856"/>
      <c r="DVY274" s="856"/>
      <c r="DVZ274" s="856"/>
      <c r="DWA274" s="856"/>
      <c r="DWB274" s="856"/>
      <c r="DWC274" s="856"/>
      <c r="DWD274" s="856"/>
      <c r="DWE274" s="856"/>
      <c r="DWF274" s="856"/>
      <c r="DWG274" s="837"/>
      <c r="DWH274" s="837"/>
      <c r="DWI274" s="837"/>
      <c r="DWJ274" s="837"/>
      <c r="DWK274" s="837"/>
      <c r="DWL274" s="837"/>
      <c r="DWM274" s="837"/>
      <c r="DWN274" s="837"/>
      <c r="DWO274" s="837"/>
      <c r="DWP274" s="837"/>
      <c r="DWQ274" s="837"/>
      <c r="DWR274" s="837"/>
      <c r="DWS274" s="837"/>
      <c r="DWT274" s="837"/>
      <c r="DWU274" s="837"/>
      <c r="DWV274" s="837"/>
      <c r="DWW274" s="837"/>
      <c r="DWX274" s="837"/>
      <c r="DWY274" s="837"/>
      <c r="DWZ274" s="837"/>
      <c r="DXA274" s="837"/>
      <c r="DXB274" s="837"/>
      <c r="DXC274" s="837"/>
      <c r="DXD274" s="837"/>
      <c r="DXE274" s="854"/>
      <c r="DXF274" s="854"/>
      <c r="DXG274" s="854"/>
      <c r="DXH274" s="854"/>
      <c r="DXI274" s="854"/>
      <c r="DXJ274" s="837"/>
      <c r="DXK274" s="837"/>
      <c r="DXL274" s="854"/>
      <c r="DXM274" s="854"/>
      <c r="DXN274" s="837"/>
      <c r="DXO274" s="837"/>
      <c r="DXP274" s="854"/>
      <c r="DXQ274" s="854"/>
      <c r="DXR274" s="837"/>
      <c r="DXS274" s="837"/>
      <c r="DXT274" s="837"/>
      <c r="DXU274" s="837"/>
      <c r="DXV274" s="837"/>
      <c r="DXW274" s="837"/>
      <c r="DXX274" s="837"/>
      <c r="DXY274" s="854"/>
      <c r="DXZ274" s="854"/>
      <c r="DYA274" s="837"/>
      <c r="DYB274" s="837"/>
      <c r="DYC274" s="854"/>
      <c r="DYD274" s="854"/>
      <c r="DYE274" s="837"/>
      <c r="DYF274" s="837"/>
      <c r="DYG274" s="837"/>
      <c r="DYH274" s="837"/>
      <c r="DYI274" s="837"/>
      <c r="DYJ274" s="853"/>
      <c r="DYK274" s="855"/>
      <c r="DYL274" s="837"/>
      <c r="DYM274" s="837"/>
      <c r="DYN274" s="837"/>
      <c r="DYO274" s="837"/>
      <c r="DYP274" s="837"/>
      <c r="DYQ274" s="837"/>
      <c r="DYR274" s="837"/>
      <c r="DYS274" s="856"/>
      <c r="DYT274" s="856"/>
      <c r="DYU274" s="856"/>
      <c r="DYV274" s="856"/>
      <c r="DYW274" s="856"/>
      <c r="DYX274" s="856"/>
      <c r="DYY274" s="856"/>
      <c r="DYZ274" s="856"/>
      <c r="DZA274" s="856"/>
      <c r="DZB274" s="856"/>
      <c r="DZC274" s="856"/>
      <c r="DZD274" s="856"/>
      <c r="DZE274" s="856"/>
      <c r="DZF274" s="856"/>
      <c r="DZG274" s="856"/>
      <c r="DZH274" s="856"/>
      <c r="DZI274" s="856"/>
      <c r="DZJ274" s="856"/>
      <c r="DZK274" s="856"/>
      <c r="DZL274" s="856"/>
      <c r="DZM274" s="856"/>
      <c r="DZN274" s="856"/>
      <c r="DZO274" s="856"/>
      <c r="DZP274" s="856"/>
      <c r="DZQ274" s="856"/>
      <c r="DZR274" s="856"/>
      <c r="DZS274" s="856"/>
      <c r="DZT274" s="856"/>
      <c r="DZU274" s="856"/>
      <c r="DZV274" s="856"/>
      <c r="DZW274" s="856"/>
      <c r="DZX274" s="856"/>
      <c r="DZY274" s="856"/>
      <c r="DZZ274" s="856"/>
      <c r="EAA274" s="856"/>
      <c r="EAB274" s="856"/>
      <c r="EAC274" s="856"/>
      <c r="EAD274" s="856"/>
      <c r="EAE274" s="856"/>
      <c r="EAF274" s="856"/>
      <c r="EAG274" s="856"/>
      <c r="EAH274" s="856"/>
      <c r="EAI274" s="856"/>
      <c r="EAJ274" s="856"/>
      <c r="EAK274" s="837"/>
      <c r="EAL274" s="837"/>
      <c r="EAM274" s="837"/>
      <c r="EAN274" s="837"/>
      <c r="EAO274" s="837"/>
      <c r="EAP274" s="837"/>
      <c r="EAQ274" s="837"/>
      <c r="EAR274" s="837"/>
      <c r="EAS274" s="837"/>
      <c r="EAT274" s="837"/>
      <c r="EAU274" s="837"/>
      <c r="EAV274" s="837"/>
      <c r="EAW274" s="837"/>
      <c r="EAX274" s="837"/>
      <c r="EAY274" s="837"/>
      <c r="EAZ274" s="837"/>
      <c r="EBA274" s="837"/>
      <c r="EBB274" s="837"/>
      <c r="EBC274" s="837"/>
      <c r="EBD274" s="837"/>
      <c r="EBE274" s="837"/>
      <c r="EBF274" s="837"/>
      <c r="EBG274" s="837"/>
      <c r="EBH274" s="837"/>
      <c r="EBI274" s="854"/>
      <c r="EBJ274" s="854"/>
      <c r="EBK274" s="854"/>
      <c r="EBL274" s="854"/>
      <c r="EBM274" s="854"/>
      <c r="EBN274" s="837"/>
      <c r="EBO274" s="837"/>
      <c r="EBP274" s="854"/>
      <c r="EBQ274" s="854"/>
      <c r="EBR274" s="837"/>
      <c r="EBS274" s="837"/>
      <c r="EBT274" s="854"/>
      <c r="EBU274" s="854"/>
      <c r="EBV274" s="837"/>
      <c r="EBW274" s="837"/>
      <c r="EBX274" s="837"/>
      <c r="EBY274" s="837"/>
      <c r="EBZ274" s="837"/>
      <c r="ECA274" s="837"/>
      <c r="ECB274" s="837"/>
      <c r="ECC274" s="854"/>
      <c r="ECD274" s="854"/>
      <c r="ECE274" s="837"/>
      <c r="ECF274" s="837"/>
      <c r="ECG274" s="854"/>
      <c r="ECH274" s="854"/>
      <c r="ECI274" s="837"/>
      <c r="ECJ274" s="837"/>
      <c r="ECK274" s="837"/>
      <c r="ECL274" s="837"/>
      <c r="ECM274" s="837"/>
      <c r="ECN274" s="853"/>
      <c r="ECO274" s="855"/>
      <c r="ECP274" s="837"/>
      <c r="ECQ274" s="837"/>
      <c r="ECR274" s="837"/>
      <c r="ECS274" s="837"/>
      <c r="ECT274" s="837"/>
      <c r="ECU274" s="837"/>
      <c r="ECV274" s="837"/>
      <c r="ECW274" s="856"/>
      <c r="ECX274" s="856"/>
      <c r="ECY274" s="856"/>
      <c r="ECZ274" s="856"/>
      <c r="EDA274" s="856"/>
      <c r="EDB274" s="856"/>
      <c r="EDC274" s="856"/>
      <c r="EDD274" s="856"/>
      <c r="EDE274" s="856"/>
      <c r="EDF274" s="856"/>
      <c r="EDG274" s="856"/>
      <c r="EDH274" s="856"/>
      <c r="EDI274" s="856"/>
      <c r="EDJ274" s="856"/>
      <c r="EDK274" s="856"/>
      <c r="EDL274" s="856"/>
      <c r="EDM274" s="856"/>
      <c r="EDN274" s="856"/>
      <c r="EDO274" s="856"/>
      <c r="EDP274" s="856"/>
      <c r="EDQ274" s="856"/>
      <c r="EDR274" s="856"/>
      <c r="EDS274" s="856"/>
      <c r="EDT274" s="856"/>
      <c r="EDU274" s="856"/>
      <c r="EDV274" s="856"/>
      <c r="EDW274" s="856"/>
      <c r="EDX274" s="856"/>
      <c r="EDY274" s="856"/>
      <c r="EDZ274" s="856"/>
      <c r="EEA274" s="856"/>
      <c r="EEB274" s="856"/>
      <c r="EEC274" s="856"/>
      <c r="EED274" s="856"/>
      <c r="EEE274" s="856"/>
      <c r="EEF274" s="856"/>
      <c r="EEG274" s="856"/>
      <c r="EEH274" s="856"/>
      <c r="EEI274" s="856"/>
      <c r="EEJ274" s="856"/>
      <c r="EEK274" s="856"/>
      <c r="EEL274" s="856"/>
      <c r="EEM274" s="856"/>
      <c r="EEN274" s="856"/>
      <c r="EEO274" s="837"/>
      <c r="EEP274" s="837"/>
      <c r="EEQ274" s="837"/>
      <c r="EER274" s="837"/>
      <c r="EES274" s="837"/>
      <c r="EET274" s="837"/>
      <c r="EEU274" s="837"/>
      <c r="EEV274" s="837"/>
      <c r="EEW274" s="837"/>
      <c r="EEX274" s="837"/>
      <c r="EEY274" s="837"/>
      <c r="EEZ274" s="837"/>
      <c r="EFA274" s="837"/>
      <c r="EFB274" s="837"/>
      <c r="EFC274" s="837"/>
      <c r="EFD274" s="837"/>
      <c r="EFE274" s="837"/>
      <c r="EFF274" s="837"/>
      <c r="EFG274" s="837"/>
      <c r="EFH274" s="837"/>
      <c r="EFI274" s="837"/>
      <c r="EFJ274" s="837"/>
      <c r="EFK274" s="837"/>
      <c r="EFL274" s="837"/>
      <c r="EFM274" s="854"/>
      <c r="EFN274" s="854"/>
      <c r="EFO274" s="854"/>
      <c r="EFP274" s="854"/>
      <c r="EFQ274" s="854"/>
      <c r="EFR274" s="837"/>
      <c r="EFS274" s="837"/>
      <c r="EFT274" s="854"/>
      <c r="EFU274" s="854"/>
      <c r="EFV274" s="837"/>
      <c r="EFW274" s="837"/>
      <c r="EFX274" s="854"/>
      <c r="EFY274" s="854"/>
      <c r="EFZ274" s="837"/>
      <c r="EGA274" s="837"/>
      <c r="EGB274" s="837"/>
      <c r="EGC274" s="837"/>
      <c r="EGD274" s="837"/>
      <c r="EGE274" s="837"/>
      <c r="EGF274" s="837"/>
      <c r="EGG274" s="854"/>
      <c r="EGH274" s="854"/>
      <c r="EGI274" s="837"/>
      <c r="EGJ274" s="837"/>
      <c r="EGK274" s="854"/>
      <c r="EGL274" s="854"/>
      <c r="EGM274" s="837"/>
      <c r="EGN274" s="837"/>
      <c r="EGO274" s="837"/>
      <c r="EGP274" s="837"/>
      <c r="EGQ274" s="837"/>
      <c r="EGR274" s="853"/>
      <c r="EGS274" s="855"/>
      <c r="EGT274" s="837"/>
      <c r="EGU274" s="837"/>
      <c r="EGV274" s="837"/>
      <c r="EGW274" s="837"/>
      <c r="EGX274" s="837"/>
      <c r="EGY274" s="837"/>
      <c r="EGZ274" s="837"/>
      <c r="EHA274" s="856"/>
      <c r="EHB274" s="856"/>
      <c r="EHC274" s="856"/>
      <c r="EHD274" s="856"/>
      <c r="EHE274" s="856"/>
      <c r="EHF274" s="856"/>
      <c r="EHG274" s="856"/>
      <c r="EHH274" s="856"/>
      <c r="EHI274" s="856"/>
      <c r="EHJ274" s="856"/>
      <c r="EHK274" s="856"/>
      <c r="EHL274" s="856"/>
      <c r="EHM274" s="856"/>
      <c r="EHN274" s="856"/>
      <c r="EHO274" s="856"/>
      <c r="EHP274" s="856"/>
      <c r="EHQ274" s="856"/>
      <c r="EHR274" s="856"/>
      <c r="EHS274" s="856"/>
      <c r="EHT274" s="856"/>
      <c r="EHU274" s="856"/>
      <c r="EHV274" s="856"/>
      <c r="EHW274" s="856"/>
      <c r="EHX274" s="856"/>
      <c r="EHY274" s="856"/>
      <c r="EHZ274" s="856"/>
      <c r="EIA274" s="856"/>
      <c r="EIB274" s="856"/>
      <c r="EIC274" s="856"/>
      <c r="EID274" s="856"/>
      <c r="EIE274" s="856"/>
      <c r="EIF274" s="856"/>
      <c r="EIG274" s="856"/>
      <c r="EIH274" s="856"/>
      <c r="EII274" s="856"/>
      <c r="EIJ274" s="856"/>
      <c r="EIK274" s="856"/>
      <c r="EIL274" s="856"/>
      <c r="EIM274" s="856"/>
      <c r="EIN274" s="856"/>
      <c r="EIO274" s="856"/>
      <c r="EIP274" s="856"/>
      <c r="EIQ274" s="856"/>
      <c r="EIR274" s="856"/>
      <c r="EIS274" s="837"/>
      <c r="EIT274" s="837"/>
      <c r="EIU274" s="837"/>
      <c r="EIV274" s="837"/>
      <c r="EIW274" s="837"/>
      <c r="EIX274" s="837"/>
      <c r="EIY274" s="837"/>
      <c r="EIZ274" s="837"/>
      <c r="EJA274" s="837"/>
      <c r="EJB274" s="837"/>
      <c r="EJC274" s="837"/>
      <c r="EJD274" s="837"/>
      <c r="EJE274" s="837"/>
      <c r="EJF274" s="837"/>
      <c r="EJG274" s="837"/>
      <c r="EJH274" s="837"/>
      <c r="EJI274" s="837"/>
      <c r="EJJ274" s="837"/>
      <c r="EJK274" s="837"/>
      <c r="EJL274" s="837"/>
      <c r="EJM274" s="837"/>
      <c r="EJN274" s="837"/>
      <c r="EJO274" s="837"/>
      <c r="EJP274" s="837"/>
      <c r="EJQ274" s="854"/>
      <c r="EJR274" s="854"/>
      <c r="EJS274" s="854"/>
      <c r="EJT274" s="854"/>
      <c r="EJU274" s="854"/>
      <c r="EJV274" s="837"/>
      <c r="EJW274" s="837"/>
      <c r="EJX274" s="854"/>
      <c r="EJY274" s="854"/>
      <c r="EJZ274" s="837"/>
      <c r="EKA274" s="837"/>
      <c r="EKB274" s="854"/>
      <c r="EKC274" s="854"/>
      <c r="EKD274" s="837"/>
      <c r="EKE274" s="837"/>
      <c r="EKF274" s="837"/>
      <c r="EKG274" s="837"/>
      <c r="EKH274" s="837"/>
      <c r="EKI274" s="837"/>
      <c r="EKJ274" s="837"/>
      <c r="EKK274" s="854"/>
      <c r="EKL274" s="854"/>
      <c r="EKM274" s="837"/>
      <c r="EKN274" s="837"/>
      <c r="EKO274" s="854"/>
      <c r="EKP274" s="854"/>
      <c r="EKQ274" s="837"/>
      <c r="EKR274" s="837"/>
      <c r="EKS274" s="837"/>
      <c r="EKT274" s="837"/>
      <c r="EKU274" s="837"/>
      <c r="EKV274" s="853"/>
      <c r="EKW274" s="855"/>
      <c r="EKX274" s="837"/>
      <c r="EKY274" s="837"/>
      <c r="EKZ274" s="837"/>
      <c r="ELA274" s="837"/>
      <c r="ELB274" s="837"/>
      <c r="ELC274" s="837"/>
      <c r="ELD274" s="837"/>
      <c r="ELE274" s="856"/>
      <c r="ELF274" s="856"/>
      <c r="ELG274" s="856"/>
      <c r="ELH274" s="856"/>
      <c r="ELI274" s="856"/>
      <c r="ELJ274" s="856"/>
      <c r="ELK274" s="856"/>
      <c r="ELL274" s="856"/>
      <c r="ELM274" s="856"/>
      <c r="ELN274" s="856"/>
      <c r="ELO274" s="856"/>
      <c r="ELP274" s="856"/>
      <c r="ELQ274" s="856"/>
      <c r="ELR274" s="856"/>
      <c r="ELS274" s="856"/>
      <c r="ELT274" s="856"/>
      <c r="ELU274" s="856"/>
      <c r="ELV274" s="856"/>
      <c r="ELW274" s="856"/>
      <c r="ELX274" s="856"/>
      <c r="ELY274" s="856"/>
      <c r="ELZ274" s="856"/>
      <c r="EMA274" s="856"/>
      <c r="EMB274" s="856"/>
      <c r="EMC274" s="856"/>
      <c r="EMD274" s="856"/>
      <c r="EME274" s="856"/>
      <c r="EMF274" s="856"/>
      <c r="EMG274" s="856"/>
      <c r="EMH274" s="856"/>
      <c r="EMI274" s="856"/>
      <c r="EMJ274" s="856"/>
      <c r="EMK274" s="856"/>
      <c r="EML274" s="856"/>
      <c r="EMM274" s="856"/>
      <c r="EMN274" s="856"/>
      <c r="EMO274" s="856"/>
      <c r="EMP274" s="856"/>
      <c r="EMQ274" s="856"/>
      <c r="EMR274" s="856"/>
      <c r="EMS274" s="856"/>
      <c r="EMT274" s="856"/>
      <c r="EMU274" s="856"/>
      <c r="EMV274" s="856"/>
      <c r="EMW274" s="837"/>
      <c r="EMX274" s="837"/>
      <c r="EMY274" s="837"/>
      <c r="EMZ274" s="837"/>
      <c r="ENA274" s="837"/>
      <c r="ENB274" s="837"/>
      <c r="ENC274" s="837"/>
      <c r="END274" s="837"/>
      <c r="ENE274" s="837"/>
      <c r="ENF274" s="837"/>
      <c r="ENG274" s="837"/>
      <c r="ENH274" s="837"/>
      <c r="ENI274" s="837"/>
      <c r="ENJ274" s="837"/>
      <c r="ENK274" s="837"/>
      <c r="ENL274" s="837"/>
      <c r="ENM274" s="837"/>
      <c r="ENN274" s="837"/>
      <c r="ENO274" s="837"/>
      <c r="ENP274" s="837"/>
      <c r="ENQ274" s="837"/>
      <c r="ENR274" s="837"/>
      <c r="ENS274" s="837"/>
      <c r="ENT274" s="837"/>
      <c r="ENU274" s="854"/>
      <c r="ENV274" s="854"/>
      <c r="ENW274" s="854"/>
      <c r="ENX274" s="854"/>
      <c r="ENY274" s="854"/>
      <c r="ENZ274" s="837"/>
      <c r="EOA274" s="837"/>
      <c r="EOB274" s="854"/>
      <c r="EOC274" s="854"/>
      <c r="EOD274" s="837"/>
      <c r="EOE274" s="837"/>
      <c r="EOF274" s="854"/>
      <c r="EOG274" s="854"/>
      <c r="EOH274" s="837"/>
      <c r="EOI274" s="837"/>
      <c r="EOJ274" s="837"/>
      <c r="EOK274" s="837"/>
      <c r="EOL274" s="837"/>
      <c r="EOM274" s="837"/>
      <c r="EON274" s="837"/>
      <c r="EOO274" s="854"/>
      <c r="EOP274" s="854"/>
      <c r="EOQ274" s="837"/>
      <c r="EOR274" s="837"/>
      <c r="EOS274" s="854"/>
      <c r="EOT274" s="854"/>
      <c r="EOU274" s="837"/>
      <c r="EOV274" s="837"/>
      <c r="EOW274" s="837"/>
      <c r="EOX274" s="837"/>
      <c r="EOY274" s="837"/>
      <c r="EOZ274" s="853"/>
      <c r="EPA274" s="855"/>
      <c r="EPB274" s="837"/>
      <c r="EPC274" s="837"/>
      <c r="EPD274" s="837"/>
      <c r="EPE274" s="837"/>
      <c r="EPF274" s="837"/>
      <c r="EPG274" s="837"/>
      <c r="EPH274" s="837"/>
      <c r="EPI274" s="856"/>
      <c r="EPJ274" s="856"/>
      <c r="EPK274" s="856"/>
      <c r="EPL274" s="856"/>
      <c r="EPM274" s="856"/>
      <c r="EPN274" s="856"/>
      <c r="EPO274" s="856"/>
      <c r="EPP274" s="856"/>
      <c r="EPQ274" s="856"/>
      <c r="EPR274" s="856"/>
      <c r="EPS274" s="856"/>
      <c r="EPT274" s="856"/>
      <c r="EPU274" s="856"/>
      <c r="EPV274" s="856"/>
      <c r="EPW274" s="856"/>
      <c r="EPX274" s="856"/>
      <c r="EPY274" s="856"/>
      <c r="EPZ274" s="856"/>
      <c r="EQA274" s="856"/>
      <c r="EQB274" s="856"/>
      <c r="EQC274" s="856"/>
      <c r="EQD274" s="856"/>
      <c r="EQE274" s="856"/>
      <c r="EQF274" s="856"/>
      <c r="EQG274" s="856"/>
      <c r="EQH274" s="856"/>
      <c r="EQI274" s="856"/>
      <c r="EQJ274" s="856"/>
      <c r="EQK274" s="856"/>
      <c r="EQL274" s="856"/>
      <c r="EQM274" s="856"/>
      <c r="EQN274" s="856"/>
      <c r="EQO274" s="856"/>
      <c r="EQP274" s="856"/>
      <c r="EQQ274" s="856"/>
      <c r="EQR274" s="856"/>
      <c r="EQS274" s="856"/>
      <c r="EQT274" s="856"/>
      <c r="EQU274" s="856"/>
      <c r="EQV274" s="856"/>
      <c r="EQW274" s="856"/>
      <c r="EQX274" s="856"/>
      <c r="EQY274" s="856"/>
      <c r="EQZ274" s="856"/>
      <c r="ERA274" s="837"/>
      <c r="ERB274" s="837"/>
      <c r="ERC274" s="837"/>
      <c r="ERD274" s="837"/>
      <c r="ERE274" s="837"/>
      <c r="ERF274" s="837"/>
      <c r="ERG274" s="837"/>
      <c r="ERH274" s="837"/>
      <c r="ERI274" s="837"/>
      <c r="ERJ274" s="837"/>
      <c r="ERK274" s="837"/>
      <c r="ERL274" s="837"/>
      <c r="ERM274" s="837"/>
      <c r="ERN274" s="837"/>
      <c r="ERO274" s="837"/>
      <c r="ERP274" s="837"/>
      <c r="ERQ274" s="837"/>
      <c r="ERR274" s="837"/>
      <c r="ERS274" s="837"/>
      <c r="ERT274" s="837"/>
      <c r="ERU274" s="837"/>
      <c r="ERV274" s="837"/>
      <c r="ERW274" s="837"/>
      <c r="ERX274" s="837"/>
      <c r="ERY274" s="854"/>
      <c r="ERZ274" s="854"/>
      <c r="ESA274" s="854"/>
      <c r="ESB274" s="854"/>
      <c r="ESC274" s="854"/>
      <c r="ESD274" s="837"/>
      <c r="ESE274" s="837"/>
      <c r="ESF274" s="854"/>
      <c r="ESG274" s="854"/>
      <c r="ESH274" s="837"/>
      <c r="ESI274" s="837"/>
      <c r="ESJ274" s="854"/>
      <c r="ESK274" s="854"/>
      <c r="ESL274" s="837"/>
      <c r="ESM274" s="837"/>
      <c r="ESN274" s="837"/>
      <c r="ESO274" s="837"/>
      <c r="ESP274" s="837"/>
      <c r="ESQ274" s="837"/>
      <c r="ESR274" s="837"/>
      <c r="ESS274" s="854"/>
      <c r="EST274" s="854"/>
      <c r="ESU274" s="837"/>
      <c r="ESV274" s="837"/>
      <c r="ESW274" s="854"/>
      <c r="ESX274" s="854"/>
      <c r="ESY274" s="837"/>
      <c r="ESZ274" s="837"/>
      <c r="ETA274" s="837"/>
      <c r="ETB274" s="837"/>
      <c r="ETC274" s="837"/>
      <c r="ETD274" s="853"/>
      <c r="ETE274" s="855"/>
      <c r="ETF274" s="837"/>
      <c r="ETG274" s="837"/>
      <c r="ETH274" s="837"/>
      <c r="ETI274" s="837"/>
      <c r="ETJ274" s="837"/>
      <c r="ETK274" s="837"/>
      <c r="ETL274" s="837"/>
      <c r="ETM274" s="856"/>
      <c r="ETN274" s="856"/>
      <c r="ETO274" s="856"/>
      <c r="ETP274" s="856"/>
      <c r="ETQ274" s="856"/>
      <c r="ETR274" s="856"/>
      <c r="ETS274" s="856"/>
      <c r="ETT274" s="856"/>
      <c r="ETU274" s="856"/>
      <c r="ETV274" s="856"/>
      <c r="ETW274" s="856"/>
      <c r="ETX274" s="856"/>
      <c r="ETY274" s="856"/>
      <c r="ETZ274" s="856"/>
      <c r="EUA274" s="856"/>
      <c r="EUB274" s="856"/>
      <c r="EUC274" s="856"/>
      <c r="EUD274" s="856"/>
      <c r="EUE274" s="856"/>
      <c r="EUF274" s="856"/>
      <c r="EUG274" s="856"/>
      <c r="EUH274" s="856"/>
      <c r="EUI274" s="856"/>
      <c r="EUJ274" s="856"/>
      <c r="EUK274" s="856"/>
      <c r="EUL274" s="856"/>
      <c r="EUM274" s="856"/>
      <c r="EUN274" s="856"/>
      <c r="EUO274" s="856"/>
      <c r="EUP274" s="856"/>
      <c r="EUQ274" s="856"/>
      <c r="EUR274" s="856"/>
      <c r="EUS274" s="856"/>
      <c r="EUT274" s="856"/>
      <c r="EUU274" s="856"/>
      <c r="EUV274" s="856"/>
      <c r="EUW274" s="856"/>
      <c r="EUX274" s="856"/>
      <c r="EUY274" s="856"/>
      <c r="EUZ274" s="856"/>
      <c r="EVA274" s="856"/>
      <c r="EVB274" s="856"/>
      <c r="EVC274" s="856"/>
      <c r="EVD274" s="856"/>
      <c r="EVE274" s="837"/>
      <c r="EVF274" s="837"/>
      <c r="EVG274" s="837"/>
      <c r="EVH274" s="837"/>
      <c r="EVI274" s="837"/>
      <c r="EVJ274" s="837"/>
      <c r="EVK274" s="837"/>
      <c r="EVL274" s="837"/>
      <c r="EVM274" s="837"/>
      <c r="EVN274" s="837"/>
      <c r="EVO274" s="837"/>
      <c r="EVP274" s="837"/>
      <c r="EVQ274" s="837"/>
      <c r="EVR274" s="837"/>
      <c r="EVS274" s="837"/>
      <c r="EVT274" s="837"/>
      <c r="EVU274" s="837"/>
      <c r="EVV274" s="837"/>
      <c r="EVW274" s="837"/>
      <c r="EVX274" s="837"/>
      <c r="EVY274" s="837"/>
      <c r="EVZ274" s="837"/>
      <c r="EWA274" s="837"/>
      <c r="EWB274" s="837"/>
      <c r="EWC274" s="854"/>
      <c r="EWD274" s="854"/>
      <c r="EWE274" s="854"/>
      <c r="EWF274" s="854"/>
      <c r="EWG274" s="854"/>
      <c r="EWH274" s="837"/>
      <c r="EWI274" s="837"/>
      <c r="EWJ274" s="854"/>
      <c r="EWK274" s="854"/>
      <c r="EWL274" s="837"/>
      <c r="EWM274" s="837"/>
      <c r="EWN274" s="854"/>
      <c r="EWO274" s="854"/>
      <c r="EWP274" s="837"/>
      <c r="EWQ274" s="837"/>
      <c r="EWR274" s="837"/>
      <c r="EWS274" s="837"/>
      <c r="EWT274" s="837"/>
      <c r="EWU274" s="837"/>
      <c r="EWV274" s="837"/>
      <c r="EWW274" s="854"/>
      <c r="EWX274" s="854"/>
      <c r="EWY274" s="837"/>
      <c r="EWZ274" s="837"/>
      <c r="EXA274" s="854"/>
      <c r="EXB274" s="854"/>
      <c r="EXC274" s="837"/>
      <c r="EXD274" s="837"/>
      <c r="EXE274" s="837"/>
      <c r="EXF274" s="837"/>
      <c r="EXG274" s="837"/>
      <c r="EXH274" s="853"/>
      <c r="EXI274" s="855"/>
      <c r="EXJ274" s="837"/>
      <c r="EXK274" s="837"/>
      <c r="EXL274" s="837"/>
      <c r="EXM274" s="837"/>
      <c r="EXN274" s="837"/>
      <c r="EXO274" s="837"/>
      <c r="EXP274" s="837"/>
      <c r="EXQ274" s="856"/>
      <c r="EXR274" s="856"/>
      <c r="EXS274" s="856"/>
      <c r="EXT274" s="856"/>
      <c r="EXU274" s="856"/>
      <c r="EXV274" s="856"/>
      <c r="EXW274" s="856"/>
      <c r="EXX274" s="856"/>
      <c r="EXY274" s="856"/>
      <c r="EXZ274" s="856"/>
      <c r="EYA274" s="856"/>
      <c r="EYB274" s="856"/>
      <c r="EYC274" s="856"/>
      <c r="EYD274" s="856"/>
      <c r="EYE274" s="856"/>
      <c r="EYF274" s="856"/>
      <c r="EYG274" s="856"/>
      <c r="EYH274" s="856"/>
      <c r="EYI274" s="856"/>
      <c r="EYJ274" s="856"/>
      <c r="EYK274" s="856"/>
      <c r="EYL274" s="856"/>
      <c r="EYM274" s="856"/>
      <c r="EYN274" s="856"/>
      <c r="EYO274" s="856"/>
      <c r="EYP274" s="856"/>
      <c r="EYQ274" s="856"/>
      <c r="EYR274" s="856"/>
      <c r="EYS274" s="856"/>
      <c r="EYT274" s="856"/>
      <c r="EYU274" s="856"/>
      <c r="EYV274" s="856"/>
      <c r="EYW274" s="856"/>
      <c r="EYX274" s="856"/>
      <c r="EYY274" s="856"/>
      <c r="EYZ274" s="856"/>
      <c r="EZA274" s="856"/>
      <c r="EZB274" s="856"/>
      <c r="EZC274" s="856"/>
      <c r="EZD274" s="856"/>
      <c r="EZE274" s="856"/>
      <c r="EZF274" s="856"/>
      <c r="EZG274" s="856"/>
      <c r="EZH274" s="856"/>
      <c r="EZI274" s="837"/>
      <c r="EZJ274" s="837"/>
      <c r="EZK274" s="837"/>
      <c r="EZL274" s="837"/>
      <c r="EZM274" s="837"/>
      <c r="EZN274" s="837"/>
      <c r="EZO274" s="837"/>
      <c r="EZP274" s="837"/>
      <c r="EZQ274" s="837"/>
      <c r="EZR274" s="837"/>
      <c r="EZS274" s="837"/>
      <c r="EZT274" s="837"/>
      <c r="EZU274" s="837"/>
      <c r="EZV274" s="837"/>
      <c r="EZW274" s="837"/>
      <c r="EZX274" s="837"/>
      <c r="EZY274" s="837"/>
      <c r="EZZ274" s="837"/>
      <c r="FAA274" s="837"/>
      <c r="FAB274" s="837"/>
      <c r="FAC274" s="837"/>
      <c r="FAD274" s="837"/>
      <c r="FAE274" s="837"/>
      <c r="FAF274" s="837"/>
      <c r="FAG274" s="854"/>
      <c r="FAH274" s="854"/>
      <c r="FAI274" s="854"/>
      <c r="FAJ274" s="854"/>
      <c r="FAK274" s="854"/>
      <c r="FAL274" s="837"/>
      <c r="FAM274" s="837"/>
      <c r="FAN274" s="854"/>
      <c r="FAO274" s="854"/>
      <c r="FAP274" s="837"/>
      <c r="FAQ274" s="837"/>
      <c r="FAR274" s="854"/>
      <c r="FAS274" s="854"/>
      <c r="FAT274" s="837"/>
      <c r="FAU274" s="837"/>
      <c r="FAV274" s="837"/>
      <c r="FAW274" s="837"/>
      <c r="FAX274" s="837"/>
      <c r="FAY274" s="837"/>
      <c r="FAZ274" s="837"/>
      <c r="FBA274" s="854"/>
      <c r="FBB274" s="854"/>
      <c r="FBC274" s="837"/>
      <c r="FBD274" s="837"/>
      <c r="FBE274" s="854"/>
      <c r="FBF274" s="854"/>
      <c r="FBG274" s="837"/>
      <c r="FBH274" s="837"/>
      <c r="FBI274" s="837"/>
      <c r="FBJ274" s="837"/>
      <c r="FBK274" s="837"/>
      <c r="FBL274" s="853"/>
      <c r="FBM274" s="855"/>
      <c r="FBN274" s="837"/>
      <c r="FBO274" s="837"/>
      <c r="FBP274" s="837"/>
      <c r="FBQ274" s="837"/>
      <c r="FBR274" s="837"/>
      <c r="FBS274" s="837"/>
      <c r="FBT274" s="837"/>
      <c r="FBU274" s="856"/>
      <c r="FBV274" s="856"/>
      <c r="FBW274" s="856"/>
      <c r="FBX274" s="856"/>
      <c r="FBY274" s="856"/>
      <c r="FBZ274" s="856"/>
      <c r="FCA274" s="856"/>
      <c r="FCB274" s="856"/>
      <c r="FCC274" s="856"/>
      <c r="FCD274" s="856"/>
      <c r="FCE274" s="856"/>
      <c r="FCF274" s="856"/>
      <c r="FCG274" s="856"/>
      <c r="FCH274" s="856"/>
      <c r="FCI274" s="856"/>
      <c r="FCJ274" s="856"/>
      <c r="FCK274" s="856"/>
      <c r="FCL274" s="856"/>
      <c r="FCM274" s="856"/>
      <c r="FCN274" s="856"/>
      <c r="FCO274" s="856"/>
      <c r="FCP274" s="856"/>
      <c r="FCQ274" s="856"/>
      <c r="FCR274" s="856"/>
      <c r="FCS274" s="856"/>
      <c r="FCT274" s="856"/>
      <c r="FCU274" s="856"/>
      <c r="FCV274" s="856"/>
      <c r="FCW274" s="856"/>
      <c r="FCX274" s="856"/>
      <c r="FCY274" s="856"/>
      <c r="FCZ274" s="856"/>
      <c r="FDA274" s="856"/>
      <c r="FDB274" s="856"/>
      <c r="FDC274" s="856"/>
      <c r="FDD274" s="856"/>
      <c r="FDE274" s="856"/>
      <c r="FDF274" s="856"/>
      <c r="FDG274" s="856"/>
      <c r="FDH274" s="856"/>
      <c r="FDI274" s="856"/>
      <c r="FDJ274" s="856"/>
      <c r="FDK274" s="856"/>
      <c r="FDL274" s="856"/>
      <c r="FDM274" s="837"/>
      <c r="FDN274" s="837"/>
      <c r="FDO274" s="837"/>
      <c r="FDP274" s="837"/>
      <c r="FDQ274" s="837"/>
      <c r="FDR274" s="837"/>
      <c r="FDS274" s="837"/>
      <c r="FDT274" s="837"/>
      <c r="FDU274" s="837"/>
      <c r="FDV274" s="837"/>
      <c r="FDW274" s="837"/>
      <c r="FDX274" s="837"/>
      <c r="FDY274" s="837"/>
      <c r="FDZ274" s="837"/>
      <c r="FEA274" s="837"/>
      <c r="FEB274" s="837"/>
      <c r="FEC274" s="837"/>
      <c r="FED274" s="837"/>
      <c r="FEE274" s="837"/>
      <c r="FEF274" s="837"/>
      <c r="FEG274" s="837"/>
      <c r="FEH274" s="837"/>
      <c r="FEI274" s="837"/>
      <c r="FEJ274" s="837"/>
      <c r="FEK274" s="854"/>
      <c r="FEL274" s="854"/>
      <c r="FEM274" s="854"/>
      <c r="FEN274" s="854"/>
      <c r="FEO274" s="854"/>
      <c r="FEP274" s="837"/>
      <c r="FEQ274" s="837"/>
      <c r="FER274" s="854"/>
      <c r="FES274" s="854"/>
      <c r="FET274" s="837"/>
      <c r="FEU274" s="837"/>
      <c r="FEV274" s="854"/>
      <c r="FEW274" s="854"/>
      <c r="FEX274" s="837"/>
      <c r="FEY274" s="837"/>
      <c r="FEZ274" s="837"/>
      <c r="FFA274" s="837"/>
      <c r="FFB274" s="837"/>
      <c r="FFC274" s="837"/>
      <c r="FFD274" s="837"/>
      <c r="FFE274" s="854"/>
      <c r="FFF274" s="854"/>
      <c r="FFG274" s="837"/>
      <c r="FFH274" s="837"/>
      <c r="FFI274" s="854"/>
      <c r="FFJ274" s="854"/>
      <c r="FFK274" s="837"/>
      <c r="FFL274" s="837"/>
      <c r="FFM274" s="837"/>
      <c r="FFN274" s="837"/>
      <c r="FFO274" s="837"/>
      <c r="FFP274" s="853"/>
      <c r="FFQ274" s="855"/>
      <c r="FFR274" s="837"/>
      <c r="FFS274" s="837"/>
      <c r="FFT274" s="837"/>
      <c r="FFU274" s="837"/>
      <c r="FFV274" s="837"/>
      <c r="FFW274" s="837"/>
      <c r="FFX274" s="837"/>
      <c r="FFY274" s="856"/>
      <c r="FFZ274" s="856"/>
      <c r="FGA274" s="856"/>
      <c r="FGB274" s="856"/>
      <c r="FGC274" s="856"/>
      <c r="FGD274" s="856"/>
      <c r="FGE274" s="856"/>
      <c r="FGF274" s="856"/>
      <c r="FGG274" s="856"/>
      <c r="FGH274" s="856"/>
      <c r="FGI274" s="856"/>
      <c r="FGJ274" s="856"/>
      <c r="FGK274" s="856"/>
      <c r="FGL274" s="856"/>
      <c r="FGM274" s="856"/>
      <c r="FGN274" s="856"/>
      <c r="FGO274" s="856"/>
      <c r="FGP274" s="856"/>
      <c r="FGQ274" s="856"/>
      <c r="FGR274" s="856"/>
      <c r="FGS274" s="856"/>
      <c r="FGT274" s="856"/>
      <c r="FGU274" s="856"/>
      <c r="FGV274" s="856"/>
      <c r="FGW274" s="856"/>
      <c r="FGX274" s="856"/>
      <c r="FGY274" s="856"/>
      <c r="FGZ274" s="856"/>
      <c r="FHA274" s="856"/>
      <c r="FHB274" s="856"/>
      <c r="FHC274" s="856"/>
      <c r="FHD274" s="856"/>
      <c r="FHE274" s="856"/>
      <c r="FHF274" s="856"/>
      <c r="FHG274" s="856"/>
      <c r="FHH274" s="856"/>
      <c r="FHI274" s="856"/>
      <c r="FHJ274" s="856"/>
      <c r="FHK274" s="856"/>
      <c r="FHL274" s="856"/>
      <c r="FHM274" s="856"/>
      <c r="FHN274" s="856"/>
      <c r="FHO274" s="856"/>
      <c r="FHP274" s="856"/>
      <c r="FHQ274" s="837"/>
      <c r="FHR274" s="837"/>
      <c r="FHS274" s="837"/>
      <c r="FHT274" s="837"/>
      <c r="FHU274" s="837"/>
      <c r="FHV274" s="837"/>
      <c r="FHW274" s="837"/>
      <c r="FHX274" s="837"/>
      <c r="FHY274" s="837"/>
      <c r="FHZ274" s="837"/>
      <c r="FIA274" s="837"/>
      <c r="FIB274" s="837"/>
      <c r="FIC274" s="837"/>
      <c r="FID274" s="837"/>
      <c r="FIE274" s="837"/>
      <c r="FIF274" s="837"/>
      <c r="FIG274" s="837"/>
      <c r="FIH274" s="837"/>
      <c r="FII274" s="837"/>
      <c r="FIJ274" s="837"/>
      <c r="FIK274" s="837"/>
      <c r="FIL274" s="837"/>
      <c r="FIM274" s="837"/>
      <c r="FIN274" s="837"/>
      <c r="FIO274" s="854"/>
      <c r="FIP274" s="854"/>
      <c r="FIQ274" s="854"/>
      <c r="FIR274" s="854"/>
      <c r="FIS274" s="854"/>
      <c r="FIT274" s="837"/>
      <c r="FIU274" s="837"/>
      <c r="FIV274" s="854"/>
      <c r="FIW274" s="854"/>
      <c r="FIX274" s="837"/>
      <c r="FIY274" s="837"/>
      <c r="FIZ274" s="854"/>
      <c r="FJA274" s="854"/>
      <c r="FJB274" s="837"/>
      <c r="FJC274" s="837"/>
      <c r="FJD274" s="837"/>
      <c r="FJE274" s="837"/>
      <c r="FJF274" s="837"/>
      <c r="FJG274" s="837"/>
      <c r="FJH274" s="837"/>
      <c r="FJI274" s="854"/>
      <c r="FJJ274" s="854"/>
      <c r="FJK274" s="837"/>
      <c r="FJL274" s="837"/>
      <c r="FJM274" s="854"/>
      <c r="FJN274" s="854"/>
      <c r="FJO274" s="837"/>
      <c r="FJP274" s="837"/>
      <c r="FJQ274" s="837"/>
      <c r="FJR274" s="837"/>
      <c r="FJS274" s="837"/>
      <c r="FJT274" s="853"/>
      <c r="FJU274" s="855"/>
      <c r="FJV274" s="837"/>
      <c r="FJW274" s="837"/>
      <c r="FJX274" s="837"/>
      <c r="FJY274" s="837"/>
      <c r="FJZ274" s="837"/>
      <c r="FKA274" s="837"/>
      <c r="FKB274" s="837"/>
      <c r="FKC274" s="856"/>
      <c r="FKD274" s="856"/>
      <c r="FKE274" s="856"/>
      <c r="FKF274" s="856"/>
      <c r="FKG274" s="856"/>
      <c r="FKH274" s="856"/>
      <c r="FKI274" s="856"/>
      <c r="FKJ274" s="856"/>
      <c r="FKK274" s="856"/>
      <c r="FKL274" s="856"/>
      <c r="FKM274" s="856"/>
      <c r="FKN274" s="856"/>
      <c r="FKO274" s="856"/>
      <c r="FKP274" s="856"/>
      <c r="FKQ274" s="856"/>
      <c r="FKR274" s="856"/>
      <c r="FKS274" s="856"/>
      <c r="FKT274" s="856"/>
      <c r="FKU274" s="856"/>
      <c r="FKV274" s="856"/>
      <c r="FKW274" s="856"/>
      <c r="FKX274" s="856"/>
      <c r="FKY274" s="856"/>
      <c r="FKZ274" s="856"/>
      <c r="FLA274" s="856"/>
      <c r="FLB274" s="856"/>
      <c r="FLC274" s="856"/>
      <c r="FLD274" s="856"/>
      <c r="FLE274" s="856"/>
      <c r="FLF274" s="856"/>
      <c r="FLG274" s="856"/>
      <c r="FLH274" s="856"/>
      <c r="FLI274" s="856"/>
      <c r="FLJ274" s="856"/>
      <c r="FLK274" s="856"/>
      <c r="FLL274" s="856"/>
      <c r="FLM274" s="856"/>
      <c r="FLN274" s="856"/>
      <c r="FLO274" s="856"/>
      <c r="FLP274" s="856"/>
      <c r="FLQ274" s="856"/>
      <c r="FLR274" s="856"/>
      <c r="FLS274" s="856"/>
      <c r="FLT274" s="856"/>
      <c r="FLU274" s="837"/>
      <c r="FLV274" s="837"/>
      <c r="FLW274" s="837"/>
      <c r="FLX274" s="837"/>
      <c r="FLY274" s="837"/>
      <c r="FLZ274" s="837"/>
      <c r="FMA274" s="837"/>
      <c r="FMB274" s="837"/>
      <c r="FMC274" s="837"/>
      <c r="FMD274" s="837"/>
      <c r="FME274" s="837"/>
      <c r="FMF274" s="837"/>
      <c r="FMG274" s="837"/>
      <c r="FMH274" s="837"/>
      <c r="FMI274" s="837"/>
      <c r="FMJ274" s="837"/>
      <c r="FMK274" s="837"/>
      <c r="FML274" s="837"/>
      <c r="FMM274" s="837"/>
      <c r="FMN274" s="837"/>
      <c r="FMO274" s="837"/>
      <c r="FMP274" s="837"/>
      <c r="FMQ274" s="837"/>
      <c r="FMR274" s="837"/>
      <c r="FMS274" s="854"/>
      <c r="FMT274" s="854"/>
      <c r="FMU274" s="854"/>
      <c r="FMV274" s="854"/>
      <c r="FMW274" s="854"/>
      <c r="FMX274" s="837"/>
      <c r="FMY274" s="837"/>
      <c r="FMZ274" s="854"/>
      <c r="FNA274" s="854"/>
      <c r="FNB274" s="837"/>
      <c r="FNC274" s="837"/>
      <c r="FND274" s="854"/>
      <c r="FNE274" s="854"/>
      <c r="FNF274" s="837"/>
      <c r="FNG274" s="837"/>
      <c r="FNH274" s="837"/>
      <c r="FNI274" s="837"/>
      <c r="FNJ274" s="837"/>
      <c r="FNK274" s="837"/>
      <c r="FNL274" s="837"/>
      <c r="FNM274" s="854"/>
      <c r="FNN274" s="854"/>
      <c r="FNO274" s="837"/>
      <c r="FNP274" s="837"/>
      <c r="FNQ274" s="854"/>
      <c r="FNR274" s="854"/>
      <c r="FNS274" s="837"/>
      <c r="FNT274" s="837"/>
      <c r="FNU274" s="837"/>
      <c r="FNV274" s="837"/>
      <c r="FNW274" s="837"/>
      <c r="FNX274" s="853"/>
      <c r="FNY274" s="855"/>
      <c r="FNZ274" s="837"/>
      <c r="FOA274" s="837"/>
      <c r="FOB274" s="837"/>
      <c r="FOC274" s="837"/>
      <c r="FOD274" s="837"/>
      <c r="FOE274" s="837"/>
      <c r="FOF274" s="837"/>
      <c r="FOG274" s="856"/>
      <c r="FOH274" s="856"/>
      <c r="FOI274" s="856"/>
      <c r="FOJ274" s="856"/>
      <c r="FOK274" s="856"/>
      <c r="FOL274" s="856"/>
      <c r="FOM274" s="856"/>
      <c r="FON274" s="856"/>
      <c r="FOO274" s="856"/>
      <c r="FOP274" s="856"/>
      <c r="FOQ274" s="856"/>
      <c r="FOR274" s="856"/>
      <c r="FOS274" s="856"/>
      <c r="FOT274" s="856"/>
      <c r="FOU274" s="856"/>
      <c r="FOV274" s="856"/>
      <c r="FOW274" s="856"/>
      <c r="FOX274" s="856"/>
      <c r="FOY274" s="856"/>
      <c r="FOZ274" s="856"/>
      <c r="FPA274" s="856"/>
      <c r="FPB274" s="856"/>
      <c r="FPC274" s="856"/>
      <c r="FPD274" s="856"/>
      <c r="FPE274" s="856"/>
      <c r="FPF274" s="856"/>
      <c r="FPG274" s="856"/>
      <c r="FPH274" s="856"/>
      <c r="FPI274" s="856"/>
      <c r="FPJ274" s="856"/>
      <c r="FPK274" s="856"/>
      <c r="FPL274" s="856"/>
      <c r="FPM274" s="856"/>
      <c r="FPN274" s="856"/>
      <c r="FPO274" s="856"/>
      <c r="FPP274" s="856"/>
      <c r="FPQ274" s="856"/>
      <c r="FPR274" s="856"/>
      <c r="FPS274" s="856"/>
      <c r="FPT274" s="856"/>
      <c r="FPU274" s="856"/>
      <c r="FPV274" s="856"/>
      <c r="FPW274" s="856"/>
      <c r="FPX274" s="856"/>
      <c r="FPY274" s="837"/>
      <c r="FPZ274" s="837"/>
      <c r="FQA274" s="837"/>
      <c r="FQB274" s="837"/>
      <c r="FQC274" s="837"/>
      <c r="FQD274" s="837"/>
      <c r="FQE274" s="837"/>
      <c r="FQF274" s="837"/>
      <c r="FQG274" s="837"/>
      <c r="FQH274" s="837"/>
      <c r="FQI274" s="837"/>
      <c r="FQJ274" s="837"/>
      <c r="FQK274" s="837"/>
      <c r="FQL274" s="837"/>
      <c r="FQM274" s="837"/>
      <c r="FQN274" s="837"/>
      <c r="FQO274" s="837"/>
      <c r="FQP274" s="837"/>
      <c r="FQQ274" s="837"/>
      <c r="FQR274" s="837"/>
      <c r="FQS274" s="837"/>
      <c r="FQT274" s="837"/>
      <c r="FQU274" s="837"/>
      <c r="FQV274" s="837"/>
      <c r="FQW274" s="854"/>
      <c r="FQX274" s="854"/>
      <c r="FQY274" s="854"/>
      <c r="FQZ274" s="854"/>
      <c r="FRA274" s="854"/>
      <c r="FRB274" s="837"/>
      <c r="FRC274" s="837"/>
      <c r="FRD274" s="854"/>
      <c r="FRE274" s="854"/>
      <c r="FRF274" s="837"/>
      <c r="FRG274" s="837"/>
      <c r="FRH274" s="854"/>
      <c r="FRI274" s="854"/>
      <c r="FRJ274" s="837"/>
      <c r="FRK274" s="837"/>
      <c r="FRL274" s="837"/>
      <c r="FRM274" s="837"/>
      <c r="FRN274" s="837"/>
      <c r="FRO274" s="837"/>
      <c r="FRP274" s="837"/>
      <c r="FRQ274" s="854"/>
      <c r="FRR274" s="854"/>
      <c r="FRS274" s="837"/>
      <c r="FRT274" s="837"/>
      <c r="FRU274" s="854"/>
      <c r="FRV274" s="854"/>
      <c r="FRW274" s="837"/>
      <c r="FRX274" s="837"/>
      <c r="FRY274" s="837"/>
      <c r="FRZ274" s="837"/>
      <c r="FSA274" s="837"/>
      <c r="FSB274" s="853"/>
      <c r="FSC274" s="855"/>
      <c r="FSD274" s="837"/>
      <c r="FSE274" s="837"/>
      <c r="FSF274" s="837"/>
      <c r="FSG274" s="837"/>
      <c r="FSH274" s="837"/>
      <c r="FSI274" s="837"/>
      <c r="FSJ274" s="837"/>
      <c r="FSK274" s="856"/>
      <c r="FSL274" s="856"/>
      <c r="FSM274" s="856"/>
      <c r="FSN274" s="856"/>
      <c r="FSO274" s="856"/>
      <c r="FSP274" s="856"/>
      <c r="FSQ274" s="856"/>
      <c r="FSR274" s="856"/>
      <c r="FSS274" s="856"/>
      <c r="FST274" s="856"/>
      <c r="FSU274" s="856"/>
      <c r="FSV274" s="856"/>
      <c r="FSW274" s="856"/>
      <c r="FSX274" s="856"/>
      <c r="FSY274" s="856"/>
      <c r="FSZ274" s="856"/>
      <c r="FTA274" s="856"/>
      <c r="FTB274" s="856"/>
      <c r="FTC274" s="856"/>
      <c r="FTD274" s="856"/>
      <c r="FTE274" s="856"/>
      <c r="FTF274" s="856"/>
      <c r="FTG274" s="856"/>
      <c r="FTH274" s="856"/>
      <c r="FTI274" s="856"/>
      <c r="FTJ274" s="856"/>
      <c r="FTK274" s="856"/>
      <c r="FTL274" s="856"/>
      <c r="FTM274" s="856"/>
      <c r="FTN274" s="856"/>
      <c r="FTO274" s="856"/>
      <c r="FTP274" s="856"/>
      <c r="FTQ274" s="856"/>
      <c r="FTR274" s="856"/>
      <c r="FTS274" s="856"/>
      <c r="FTT274" s="856"/>
      <c r="FTU274" s="856"/>
      <c r="FTV274" s="856"/>
      <c r="FTW274" s="856"/>
      <c r="FTX274" s="856"/>
      <c r="FTY274" s="856"/>
      <c r="FTZ274" s="856"/>
      <c r="FUA274" s="856"/>
      <c r="FUB274" s="856"/>
      <c r="FUC274" s="837"/>
      <c r="FUD274" s="837"/>
      <c r="FUE274" s="837"/>
      <c r="FUF274" s="837"/>
      <c r="FUG274" s="837"/>
      <c r="FUH274" s="837"/>
      <c r="FUI274" s="837"/>
      <c r="FUJ274" s="837"/>
      <c r="FUK274" s="837"/>
      <c r="FUL274" s="837"/>
      <c r="FUM274" s="837"/>
      <c r="FUN274" s="837"/>
      <c r="FUO274" s="837"/>
      <c r="FUP274" s="837"/>
      <c r="FUQ274" s="837"/>
      <c r="FUR274" s="837"/>
      <c r="FUS274" s="837"/>
      <c r="FUT274" s="837"/>
      <c r="FUU274" s="837"/>
      <c r="FUV274" s="837"/>
      <c r="FUW274" s="837"/>
      <c r="FUX274" s="837"/>
      <c r="FUY274" s="837"/>
      <c r="FUZ274" s="837"/>
      <c r="FVA274" s="854"/>
      <c r="FVB274" s="854"/>
      <c r="FVC274" s="854"/>
      <c r="FVD274" s="854"/>
      <c r="FVE274" s="854"/>
      <c r="FVF274" s="837"/>
      <c r="FVG274" s="837"/>
      <c r="FVH274" s="854"/>
      <c r="FVI274" s="854"/>
      <c r="FVJ274" s="837"/>
      <c r="FVK274" s="837"/>
      <c r="FVL274" s="854"/>
      <c r="FVM274" s="854"/>
      <c r="FVN274" s="837"/>
      <c r="FVO274" s="837"/>
      <c r="FVP274" s="837"/>
      <c r="FVQ274" s="837"/>
      <c r="FVR274" s="837"/>
      <c r="FVS274" s="837"/>
      <c r="FVT274" s="837"/>
      <c r="FVU274" s="854"/>
      <c r="FVV274" s="854"/>
      <c r="FVW274" s="837"/>
      <c r="FVX274" s="837"/>
      <c r="FVY274" s="854"/>
      <c r="FVZ274" s="854"/>
      <c r="FWA274" s="837"/>
      <c r="FWB274" s="837"/>
      <c r="FWC274" s="837"/>
      <c r="FWD274" s="837"/>
      <c r="FWE274" s="837"/>
      <c r="FWF274" s="853"/>
      <c r="FWG274" s="855"/>
      <c r="FWH274" s="837"/>
      <c r="FWI274" s="837"/>
      <c r="FWJ274" s="837"/>
      <c r="FWK274" s="837"/>
      <c r="FWL274" s="837"/>
      <c r="FWM274" s="837"/>
      <c r="FWN274" s="837"/>
      <c r="FWO274" s="856"/>
      <c r="FWP274" s="856"/>
      <c r="FWQ274" s="856"/>
      <c r="FWR274" s="856"/>
      <c r="FWS274" s="856"/>
      <c r="FWT274" s="856"/>
      <c r="FWU274" s="856"/>
      <c r="FWV274" s="856"/>
      <c r="FWW274" s="856"/>
      <c r="FWX274" s="856"/>
      <c r="FWY274" s="856"/>
      <c r="FWZ274" s="856"/>
      <c r="FXA274" s="856"/>
      <c r="FXB274" s="856"/>
      <c r="FXC274" s="856"/>
      <c r="FXD274" s="856"/>
      <c r="FXE274" s="856"/>
      <c r="FXF274" s="856"/>
      <c r="FXG274" s="856"/>
      <c r="FXH274" s="856"/>
      <c r="FXI274" s="856"/>
      <c r="FXJ274" s="856"/>
      <c r="FXK274" s="856"/>
      <c r="FXL274" s="856"/>
      <c r="FXM274" s="856"/>
      <c r="FXN274" s="856"/>
      <c r="FXO274" s="856"/>
      <c r="FXP274" s="856"/>
      <c r="FXQ274" s="856"/>
      <c r="FXR274" s="856"/>
      <c r="FXS274" s="856"/>
      <c r="FXT274" s="856"/>
      <c r="FXU274" s="856"/>
      <c r="FXV274" s="856"/>
      <c r="FXW274" s="856"/>
      <c r="FXX274" s="856"/>
      <c r="FXY274" s="856"/>
      <c r="FXZ274" s="856"/>
      <c r="FYA274" s="856"/>
      <c r="FYB274" s="856"/>
      <c r="FYC274" s="856"/>
      <c r="FYD274" s="856"/>
      <c r="FYE274" s="856"/>
      <c r="FYF274" s="856"/>
      <c r="FYG274" s="837"/>
      <c r="FYH274" s="837"/>
      <c r="FYI274" s="837"/>
      <c r="FYJ274" s="837"/>
      <c r="FYK274" s="837"/>
      <c r="FYL274" s="837"/>
      <c r="FYM274" s="837"/>
      <c r="FYN274" s="837"/>
      <c r="FYO274" s="837"/>
      <c r="FYP274" s="837"/>
      <c r="FYQ274" s="837"/>
      <c r="FYR274" s="837"/>
      <c r="FYS274" s="837"/>
      <c r="FYT274" s="837"/>
      <c r="FYU274" s="837"/>
      <c r="FYV274" s="837"/>
      <c r="FYW274" s="837"/>
      <c r="FYX274" s="837"/>
      <c r="FYY274" s="837"/>
      <c r="FYZ274" s="837"/>
      <c r="FZA274" s="837"/>
      <c r="FZB274" s="837"/>
      <c r="FZC274" s="837"/>
      <c r="FZD274" s="837"/>
      <c r="FZE274" s="854"/>
      <c r="FZF274" s="854"/>
      <c r="FZG274" s="854"/>
      <c r="FZH274" s="854"/>
      <c r="FZI274" s="854"/>
      <c r="FZJ274" s="837"/>
      <c r="FZK274" s="837"/>
      <c r="FZL274" s="854"/>
      <c r="FZM274" s="854"/>
      <c r="FZN274" s="837"/>
      <c r="FZO274" s="837"/>
      <c r="FZP274" s="854"/>
      <c r="FZQ274" s="854"/>
      <c r="FZR274" s="837"/>
      <c r="FZS274" s="837"/>
      <c r="FZT274" s="837"/>
      <c r="FZU274" s="837"/>
      <c r="FZV274" s="837"/>
      <c r="FZW274" s="837"/>
      <c r="FZX274" s="837"/>
      <c r="FZY274" s="854"/>
      <c r="FZZ274" s="854"/>
      <c r="GAA274" s="837"/>
      <c r="GAB274" s="837"/>
      <c r="GAC274" s="854"/>
      <c r="GAD274" s="854"/>
      <c r="GAE274" s="837"/>
      <c r="GAF274" s="837"/>
      <c r="GAG274" s="837"/>
      <c r="GAH274" s="837"/>
      <c r="GAI274" s="837"/>
      <c r="GAJ274" s="853"/>
      <c r="GAK274" s="855"/>
      <c r="GAL274" s="837"/>
      <c r="GAM274" s="837"/>
      <c r="GAN274" s="837"/>
      <c r="GAO274" s="837"/>
      <c r="GAP274" s="837"/>
      <c r="GAQ274" s="837"/>
      <c r="GAR274" s="837"/>
      <c r="GAS274" s="856"/>
      <c r="GAT274" s="856"/>
      <c r="GAU274" s="856"/>
      <c r="GAV274" s="856"/>
      <c r="GAW274" s="856"/>
      <c r="GAX274" s="856"/>
      <c r="GAY274" s="856"/>
      <c r="GAZ274" s="856"/>
      <c r="GBA274" s="856"/>
      <c r="GBB274" s="856"/>
      <c r="GBC274" s="856"/>
      <c r="GBD274" s="856"/>
      <c r="GBE274" s="856"/>
      <c r="GBF274" s="856"/>
      <c r="GBG274" s="856"/>
      <c r="GBH274" s="856"/>
      <c r="GBI274" s="856"/>
      <c r="GBJ274" s="856"/>
      <c r="GBK274" s="856"/>
      <c r="GBL274" s="856"/>
      <c r="GBM274" s="856"/>
      <c r="GBN274" s="856"/>
      <c r="GBO274" s="856"/>
      <c r="GBP274" s="856"/>
      <c r="GBQ274" s="856"/>
      <c r="GBR274" s="856"/>
      <c r="GBS274" s="856"/>
      <c r="GBT274" s="856"/>
      <c r="GBU274" s="856"/>
      <c r="GBV274" s="856"/>
      <c r="GBW274" s="856"/>
      <c r="GBX274" s="856"/>
      <c r="GBY274" s="856"/>
      <c r="GBZ274" s="856"/>
      <c r="GCA274" s="856"/>
      <c r="GCB274" s="856"/>
      <c r="GCC274" s="856"/>
      <c r="GCD274" s="856"/>
      <c r="GCE274" s="856"/>
      <c r="GCF274" s="856"/>
      <c r="GCG274" s="856"/>
      <c r="GCH274" s="856"/>
      <c r="GCI274" s="856"/>
      <c r="GCJ274" s="856"/>
      <c r="GCK274" s="837"/>
      <c r="GCL274" s="837"/>
      <c r="GCM274" s="837"/>
      <c r="GCN274" s="837"/>
      <c r="GCO274" s="837"/>
      <c r="GCP274" s="837"/>
      <c r="GCQ274" s="837"/>
      <c r="GCR274" s="837"/>
      <c r="GCS274" s="837"/>
      <c r="GCT274" s="837"/>
      <c r="GCU274" s="837"/>
      <c r="GCV274" s="837"/>
      <c r="GCW274" s="837"/>
      <c r="GCX274" s="837"/>
      <c r="GCY274" s="837"/>
      <c r="GCZ274" s="837"/>
      <c r="GDA274" s="837"/>
      <c r="GDB274" s="837"/>
      <c r="GDC274" s="837"/>
      <c r="GDD274" s="837"/>
      <c r="GDE274" s="837"/>
      <c r="GDF274" s="837"/>
      <c r="GDG274" s="837"/>
      <c r="GDH274" s="837"/>
      <c r="GDI274" s="854"/>
      <c r="GDJ274" s="854"/>
      <c r="GDK274" s="854"/>
      <c r="GDL274" s="854"/>
      <c r="GDM274" s="854"/>
      <c r="GDN274" s="837"/>
      <c r="GDO274" s="837"/>
      <c r="GDP274" s="854"/>
      <c r="GDQ274" s="854"/>
      <c r="GDR274" s="837"/>
      <c r="GDS274" s="837"/>
      <c r="GDT274" s="854"/>
      <c r="GDU274" s="854"/>
      <c r="GDV274" s="837"/>
      <c r="GDW274" s="837"/>
      <c r="GDX274" s="837"/>
      <c r="GDY274" s="837"/>
      <c r="GDZ274" s="837"/>
      <c r="GEA274" s="837"/>
      <c r="GEB274" s="837"/>
      <c r="GEC274" s="854"/>
      <c r="GED274" s="854"/>
      <c r="GEE274" s="837"/>
      <c r="GEF274" s="837"/>
      <c r="GEG274" s="854"/>
      <c r="GEH274" s="854"/>
      <c r="GEI274" s="837"/>
      <c r="GEJ274" s="837"/>
      <c r="GEK274" s="837"/>
      <c r="GEL274" s="837"/>
      <c r="GEM274" s="837"/>
      <c r="GEN274" s="853"/>
      <c r="GEO274" s="855"/>
      <c r="GEP274" s="837"/>
      <c r="GEQ274" s="837"/>
      <c r="GER274" s="837"/>
      <c r="GES274" s="837"/>
      <c r="GET274" s="837"/>
      <c r="GEU274" s="837"/>
      <c r="GEV274" s="837"/>
      <c r="GEW274" s="856"/>
      <c r="GEX274" s="856"/>
      <c r="GEY274" s="856"/>
      <c r="GEZ274" s="856"/>
      <c r="GFA274" s="856"/>
      <c r="GFB274" s="856"/>
      <c r="GFC274" s="856"/>
      <c r="GFD274" s="856"/>
      <c r="GFE274" s="856"/>
      <c r="GFF274" s="856"/>
      <c r="GFG274" s="856"/>
      <c r="GFH274" s="856"/>
      <c r="GFI274" s="856"/>
      <c r="GFJ274" s="856"/>
      <c r="GFK274" s="856"/>
      <c r="GFL274" s="856"/>
      <c r="GFM274" s="856"/>
      <c r="GFN274" s="856"/>
      <c r="GFO274" s="856"/>
      <c r="GFP274" s="856"/>
      <c r="GFQ274" s="856"/>
      <c r="GFR274" s="856"/>
      <c r="GFS274" s="856"/>
      <c r="GFT274" s="856"/>
      <c r="GFU274" s="856"/>
      <c r="GFV274" s="856"/>
      <c r="GFW274" s="856"/>
      <c r="GFX274" s="856"/>
      <c r="GFY274" s="856"/>
      <c r="GFZ274" s="856"/>
      <c r="GGA274" s="856"/>
      <c r="GGB274" s="856"/>
      <c r="GGC274" s="856"/>
      <c r="GGD274" s="856"/>
      <c r="GGE274" s="856"/>
      <c r="GGF274" s="856"/>
      <c r="GGG274" s="856"/>
      <c r="GGH274" s="856"/>
      <c r="GGI274" s="856"/>
      <c r="GGJ274" s="856"/>
      <c r="GGK274" s="856"/>
      <c r="GGL274" s="856"/>
      <c r="GGM274" s="856"/>
      <c r="GGN274" s="856"/>
      <c r="GGO274" s="837"/>
      <c r="GGP274" s="837"/>
      <c r="GGQ274" s="837"/>
      <c r="GGR274" s="837"/>
      <c r="GGS274" s="837"/>
      <c r="GGT274" s="837"/>
      <c r="GGU274" s="837"/>
      <c r="GGV274" s="837"/>
      <c r="GGW274" s="837"/>
      <c r="GGX274" s="837"/>
      <c r="GGY274" s="837"/>
      <c r="GGZ274" s="837"/>
      <c r="GHA274" s="837"/>
      <c r="GHB274" s="837"/>
      <c r="GHC274" s="837"/>
      <c r="GHD274" s="837"/>
      <c r="GHE274" s="837"/>
      <c r="GHF274" s="837"/>
      <c r="GHG274" s="837"/>
      <c r="GHH274" s="837"/>
      <c r="GHI274" s="837"/>
      <c r="GHJ274" s="837"/>
      <c r="GHK274" s="837"/>
      <c r="GHL274" s="837"/>
      <c r="GHM274" s="854"/>
      <c r="GHN274" s="854"/>
      <c r="GHO274" s="854"/>
      <c r="GHP274" s="854"/>
      <c r="GHQ274" s="854"/>
      <c r="GHR274" s="837"/>
      <c r="GHS274" s="837"/>
      <c r="GHT274" s="854"/>
      <c r="GHU274" s="854"/>
      <c r="GHV274" s="837"/>
      <c r="GHW274" s="837"/>
      <c r="GHX274" s="854"/>
      <c r="GHY274" s="854"/>
      <c r="GHZ274" s="837"/>
      <c r="GIA274" s="837"/>
      <c r="GIB274" s="837"/>
      <c r="GIC274" s="837"/>
      <c r="GID274" s="837"/>
      <c r="GIE274" s="837"/>
      <c r="GIF274" s="837"/>
      <c r="GIG274" s="854"/>
      <c r="GIH274" s="854"/>
      <c r="GII274" s="837"/>
      <c r="GIJ274" s="837"/>
      <c r="GIK274" s="854"/>
      <c r="GIL274" s="854"/>
      <c r="GIM274" s="837"/>
      <c r="GIN274" s="837"/>
      <c r="GIO274" s="837"/>
      <c r="GIP274" s="837"/>
      <c r="GIQ274" s="837"/>
      <c r="GIR274" s="853"/>
      <c r="GIS274" s="855"/>
      <c r="GIT274" s="837"/>
      <c r="GIU274" s="837"/>
      <c r="GIV274" s="837"/>
      <c r="GIW274" s="837"/>
      <c r="GIX274" s="837"/>
      <c r="GIY274" s="837"/>
      <c r="GIZ274" s="837"/>
      <c r="GJA274" s="856"/>
      <c r="GJB274" s="856"/>
      <c r="GJC274" s="856"/>
      <c r="GJD274" s="856"/>
      <c r="GJE274" s="856"/>
      <c r="GJF274" s="856"/>
      <c r="GJG274" s="856"/>
      <c r="GJH274" s="856"/>
      <c r="GJI274" s="856"/>
      <c r="GJJ274" s="856"/>
      <c r="GJK274" s="856"/>
      <c r="GJL274" s="856"/>
      <c r="GJM274" s="856"/>
      <c r="GJN274" s="856"/>
      <c r="GJO274" s="856"/>
      <c r="GJP274" s="856"/>
      <c r="GJQ274" s="856"/>
      <c r="GJR274" s="856"/>
      <c r="GJS274" s="856"/>
      <c r="GJT274" s="856"/>
      <c r="GJU274" s="856"/>
      <c r="GJV274" s="856"/>
      <c r="GJW274" s="856"/>
      <c r="GJX274" s="856"/>
      <c r="GJY274" s="856"/>
      <c r="GJZ274" s="856"/>
      <c r="GKA274" s="856"/>
      <c r="GKB274" s="856"/>
      <c r="GKC274" s="856"/>
      <c r="GKD274" s="856"/>
      <c r="GKE274" s="856"/>
      <c r="GKF274" s="856"/>
      <c r="GKG274" s="856"/>
      <c r="GKH274" s="856"/>
      <c r="GKI274" s="856"/>
      <c r="GKJ274" s="856"/>
      <c r="GKK274" s="856"/>
      <c r="GKL274" s="856"/>
      <c r="GKM274" s="856"/>
      <c r="GKN274" s="856"/>
      <c r="GKO274" s="856"/>
      <c r="GKP274" s="856"/>
      <c r="GKQ274" s="856"/>
      <c r="GKR274" s="856"/>
      <c r="GKS274" s="837"/>
      <c r="GKT274" s="837"/>
      <c r="GKU274" s="837"/>
      <c r="GKV274" s="837"/>
      <c r="GKW274" s="837"/>
      <c r="GKX274" s="837"/>
      <c r="GKY274" s="837"/>
      <c r="GKZ274" s="837"/>
      <c r="GLA274" s="837"/>
      <c r="GLB274" s="837"/>
      <c r="GLC274" s="837"/>
      <c r="GLD274" s="837"/>
      <c r="GLE274" s="837"/>
      <c r="GLF274" s="837"/>
      <c r="GLG274" s="837"/>
      <c r="GLH274" s="837"/>
      <c r="GLI274" s="837"/>
      <c r="GLJ274" s="837"/>
      <c r="GLK274" s="837"/>
      <c r="GLL274" s="837"/>
      <c r="GLM274" s="837"/>
      <c r="GLN274" s="837"/>
      <c r="GLO274" s="837"/>
      <c r="GLP274" s="837"/>
      <c r="GLQ274" s="854"/>
      <c r="GLR274" s="854"/>
      <c r="GLS274" s="854"/>
      <c r="GLT274" s="854"/>
      <c r="GLU274" s="854"/>
      <c r="GLV274" s="837"/>
      <c r="GLW274" s="837"/>
      <c r="GLX274" s="854"/>
      <c r="GLY274" s="854"/>
      <c r="GLZ274" s="837"/>
      <c r="GMA274" s="837"/>
      <c r="GMB274" s="854"/>
      <c r="GMC274" s="854"/>
      <c r="GMD274" s="837"/>
      <c r="GME274" s="837"/>
      <c r="GMF274" s="837"/>
      <c r="GMG274" s="837"/>
      <c r="GMH274" s="837"/>
      <c r="GMI274" s="837"/>
      <c r="GMJ274" s="837"/>
      <c r="GMK274" s="854"/>
      <c r="GML274" s="854"/>
      <c r="GMM274" s="837"/>
      <c r="GMN274" s="837"/>
      <c r="GMO274" s="854"/>
      <c r="GMP274" s="854"/>
      <c r="GMQ274" s="837"/>
      <c r="GMR274" s="837"/>
      <c r="GMS274" s="837"/>
      <c r="GMT274" s="837"/>
      <c r="GMU274" s="837"/>
      <c r="GMV274" s="853"/>
      <c r="GMW274" s="855"/>
      <c r="GMX274" s="837"/>
      <c r="GMY274" s="837"/>
      <c r="GMZ274" s="837"/>
      <c r="GNA274" s="837"/>
      <c r="GNB274" s="837"/>
      <c r="GNC274" s="837"/>
      <c r="GND274" s="837"/>
      <c r="GNE274" s="856"/>
      <c r="GNF274" s="856"/>
      <c r="GNG274" s="856"/>
      <c r="GNH274" s="856"/>
      <c r="GNI274" s="856"/>
      <c r="GNJ274" s="856"/>
      <c r="GNK274" s="856"/>
      <c r="GNL274" s="856"/>
      <c r="GNM274" s="856"/>
      <c r="GNN274" s="856"/>
      <c r="GNO274" s="856"/>
      <c r="GNP274" s="856"/>
      <c r="GNQ274" s="856"/>
      <c r="GNR274" s="856"/>
      <c r="GNS274" s="856"/>
      <c r="GNT274" s="856"/>
      <c r="GNU274" s="856"/>
      <c r="GNV274" s="856"/>
      <c r="GNW274" s="856"/>
      <c r="GNX274" s="856"/>
      <c r="GNY274" s="856"/>
      <c r="GNZ274" s="856"/>
      <c r="GOA274" s="856"/>
      <c r="GOB274" s="856"/>
      <c r="GOC274" s="856"/>
      <c r="GOD274" s="856"/>
      <c r="GOE274" s="856"/>
      <c r="GOF274" s="856"/>
      <c r="GOG274" s="856"/>
      <c r="GOH274" s="856"/>
      <c r="GOI274" s="856"/>
      <c r="GOJ274" s="856"/>
      <c r="GOK274" s="856"/>
      <c r="GOL274" s="856"/>
      <c r="GOM274" s="856"/>
      <c r="GON274" s="856"/>
      <c r="GOO274" s="856"/>
      <c r="GOP274" s="856"/>
      <c r="GOQ274" s="856"/>
      <c r="GOR274" s="856"/>
      <c r="GOS274" s="856"/>
      <c r="GOT274" s="856"/>
      <c r="GOU274" s="856"/>
      <c r="GOV274" s="856"/>
      <c r="GOW274" s="837"/>
      <c r="GOX274" s="837"/>
      <c r="GOY274" s="837"/>
      <c r="GOZ274" s="837"/>
      <c r="GPA274" s="837"/>
      <c r="GPB274" s="837"/>
      <c r="GPC274" s="837"/>
      <c r="GPD274" s="837"/>
      <c r="GPE274" s="837"/>
      <c r="GPF274" s="837"/>
      <c r="GPG274" s="837"/>
      <c r="GPH274" s="837"/>
      <c r="GPI274" s="837"/>
      <c r="GPJ274" s="837"/>
      <c r="GPK274" s="837"/>
      <c r="GPL274" s="837"/>
      <c r="GPM274" s="837"/>
      <c r="GPN274" s="837"/>
      <c r="GPO274" s="837"/>
      <c r="GPP274" s="837"/>
      <c r="GPQ274" s="837"/>
      <c r="GPR274" s="837"/>
      <c r="GPS274" s="837"/>
      <c r="GPT274" s="837"/>
      <c r="GPU274" s="854"/>
      <c r="GPV274" s="854"/>
      <c r="GPW274" s="854"/>
      <c r="GPX274" s="854"/>
      <c r="GPY274" s="854"/>
      <c r="GPZ274" s="837"/>
      <c r="GQA274" s="837"/>
      <c r="GQB274" s="854"/>
      <c r="GQC274" s="854"/>
      <c r="GQD274" s="837"/>
      <c r="GQE274" s="837"/>
      <c r="GQF274" s="854"/>
      <c r="GQG274" s="854"/>
      <c r="GQH274" s="837"/>
      <c r="GQI274" s="837"/>
      <c r="GQJ274" s="837"/>
      <c r="GQK274" s="837"/>
      <c r="GQL274" s="837"/>
      <c r="GQM274" s="837"/>
      <c r="GQN274" s="837"/>
      <c r="GQO274" s="854"/>
      <c r="GQP274" s="854"/>
      <c r="GQQ274" s="837"/>
      <c r="GQR274" s="837"/>
      <c r="GQS274" s="854"/>
      <c r="GQT274" s="854"/>
      <c r="GQU274" s="837"/>
      <c r="GQV274" s="837"/>
      <c r="GQW274" s="837"/>
      <c r="GQX274" s="837"/>
      <c r="GQY274" s="837"/>
      <c r="GQZ274" s="853"/>
      <c r="GRA274" s="855"/>
      <c r="GRB274" s="837"/>
      <c r="GRC274" s="837"/>
      <c r="GRD274" s="837"/>
      <c r="GRE274" s="837"/>
      <c r="GRF274" s="837"/>
      <c r="GRG274" s="837"/>
      <c r="GRH274" s="837"/>
      <c r="GRI274" s="856"/>
      <c r="GRJ274" s="856"/>
      <c r="GRK274" s="856"/>
      <c r="GRL274" s="856"/>
      <c r="GRM274" s="856"/>
      <c r="GRN274" s="856"/>
      <c r="GRO274" s="856"/>
      <c r="GRP274" s="856"/>
      <c r="GRQ274" s="856"/>
      <c r="GRR274" s="856"/>
      <c r="GRS274" s="856"/>
      <c r="GRT274" s="856"/>
      <c r="GRU274" s="856"/>
      <c r="GRV274" s="856"/>
      <c r="GRW274" s="856"/>
      <c r="GRX274" s="856"/>
      <c r="GRY274" s="856"/>
      <c r="GRZ274" s="856"/>
      <c r="GSA274" s="856"/>
      <c r="GSB274" s="856"/>
      <c r="GSC274" s="856"/>
      <c r="GSD274" s="856"/>
      <c r="GSE274" s="856"/>
      <c r="GSF274" s="856"/>
      <c r="GSG274" s="856"/>
      <c r="GSH274" s="856"/>
      <c r="GSI274" s="856"/>
      <c r="GSJ274" s="856"/>
      <c r="GSK274" s="856"/>
      <c r="GSL274" s="856"/>
      <c r="GSM274" s="856"/>
      <c r="GSN274" s="856"/>
      <c r="GSO274" s="856"/>
      <c r="GSP274" s="856"/>
      <c r="GSQ274" s="856"/>
      <c r="GSR274" s="856"/>
      <c r="GSS274" s="856"/>
      <c r="GST274" s="856"/>
      <c r="GSU274" s="856"/>
      <c r="GSV274" s="856"/>
      <c r="GSW274" s="856"/>
      <c r="GSX274" s="856"/>
      <c r="GSY274" s="856"/>
      <c r="GSZ274" s="856"/>
      <c r="GTA274" s="837"/>
      <c r="GTB274" s="837"/>
      <c r="GTC274" s="837"/>
      <c r="GTD274" s="837"/>
      <c r="GTE274" s="837"/>
      <c r="GTF274" s="837"/>
      <c r="GTG274" s="837"/>
      <c r="GTH274" s="837"/>
      <c r="GTI274" s="837"/>
      <c r="GTJ274" s="837"/>
      <c r="GTK274" s="837"/>
      <c r="GTL274" s="837"/>
      <c r="GTM274" s="837"/>
      <c r="GTN274" s="837"/>
      <c r="GTO274" s="837"/>
      <c r="GTP274" s="837"/>
      <c r="GTQ274" s="837"/>
      <c r="GTR274" s="837"/>
      <c r="GTS274" s="837"/>
      <c r="GTT274" s="837"/>
      <c r="GTU274" s="837"/>
      <c r="GTV274" s="837"/>
      <c r="GTW274" s="837"/>
      <c r="GTX274" s="837"/>
      <c r="GTY274" s="854"/>
      <c r="GTZ274" s="854"/>
      <c r="GUA274" s="854"/>
      <c r="GUB274" s="854"/>
      <c r="GUC274" s="854"/>
      <c r="GUD274" s="837"/>
      <c r="GUE274" s="837"/>
      <c r="GUF274" s="854"/>
      <c r="GUG274" s="854"/>
      <c r="GUH274" s="837"/>
      <c r="GUI274" s="837"/>
      <c r="GUJ274" s="854"/>
      <c r="GUK274" s="854"/>
      <c r="GUL274" s="837"/>
      <c r="GUM274" s="837"/>
      <c r="GUN274" s="837"/>
      <c r="GUO274" s="837"/>
      <c r="GUP274" s="837"/>
      <c r="GUQ274" s="837"/>
      <c r="GUR274" s="837"/>
      <c r="GUS274" s="854"/>
      <c r="GUT274" s="854"/>
      <c r="GUU274" s="837"/>
      <c r="GUV274" s="837"/>
      <c r="GUW274" s="854"/>
      <c r="GUX274" s="854"/>
      <c r="GUY274" s="837"/>
      <c r="GUZ274" s="837"/>
      <c r="GVA274" s="837"/>
      <c r="GVB274" s="837"/>
      <c r="GVC274" s="837"/>
      <c r="GVD274" s="853"/>
      <c r="GVE274" s="855"/>
      <c r="GVF274" s="837"/>
      <c r="GVG274" s="837"/>
      <c r="GVH274" s="837"/>
      <c r="GVI274" s="837"/>
      <c r="GVJ274" s="837"/>
      <c r="GVK274" s="837"/>
      <c r="GVL274" s="837"/>
      <c r="GVM274" s="856"/>
      <c r="GVN274" s="856"/>
      <c r="GVO274" s="856"/>
      <c r="GVP274" s="856"/>
      <c r="GVQ274" s="856"/>
      <c r="GVR274" s="856"/>
      <c r="GVS274" s="856"/>
      <c r="GVT274" s="856"/>
      <c r="GVU274" s="856"/>
      <c r="GVV274" s="856"/>
      <c r="GVW274" s="856"/>
      <c r="GVX274" s="856"/>
      <c r="GVY274" s="856"/>
      <c r="GVZ274" s="856"/>
      <c r="GWA274" s="856"/>
      <c r="GWB274" s="856"/>
      <c r="GWC274" s="856"/>
      <c r="GWD274" s="856"/>
      <c r="GWE274" s="856"/>
      <c r="GWF274" s="856"/>
      <c r="GWG274" s="856"/>
      <c r="GWH274" s="856"/>
      <c r="GWI274" s="856"/>
      <c r="GWJ274" s="856"/>
      <c r="GWK274" s="856"/>
      <c r="GWL274" s="856"/>
      <c r="GWM274" s="856"/>
      <c r="GWN274" s="856"/>
      <c r="GWO274" s="856"/>
      <c r="GWP274" s="856"/>
      <c r="GWQ274" s="856"/>
      <c r="GWR274" s="856"/>
      <c r="GWS274" s="856"/>
      <c r="GWT274" s="856"/>
      <c r="GWU274" s="856"/>
      <c r="GWV274" s="856"/>
      <c r="GWW274" s="856"/>
      <c r="GWX274" s="856"/>
      <c r="GWY274" s="856"/>
      <c r="GWZ274" s="856"/>
      <c r="GXA274" s="856"/>
      <c r="GXB274" s="856"/>
      <c r="GXC274" s="856"/>
      <c r="GXD274" s="856"/>
      <c r="GXE274" s="837"/>
      <c r="GXF274" s="837"/>
      <c r="GXG274" s="837"/>
      <c r="GXH274" s="837"/>
      <c r="GXI274" s="837"/>
      <c r="GXJ274" s="837"/>
      <c r="GXK274" s="837"/>
      <c r="GXL274" s="837"/>
      <c r="GXM274" s="837"/>
      <c r="GXN274" s="837"/>
      <c r="GXO274" s="837"/>
      <c r="GXP274" s="837"/>
      <c r="GXQ274" s="837"/>
      <c r="GXR274" s="837"/>
      <c r="GXS274" s="837"/>
      <c r="GXT274" s="837"/>
      <c r="GXU274" s="837"/>
      <c r="GXV274" s="837"/>
      <c r="GXW274" s="837"/>
      <c r="GXX274" s="837"/>
      <c r="GXY274" s="837"/>
      <c r="GXZ274" s="837"/>
      <c r="GYA274" s="837"/>
      <c r="GYB274" s="837"/>
      <c r="GYC274" s="854"/>
      <c r="GYD274" s="854"/>
      <c r="GYE274" s="854"/>
      <c r="GYF274" s="854"/>
      <c r="GYG274" s="854"/>
      <c r="GYH274" s="837"/>
      <c r="GYI274" s="837"/>
      <c r="GYJ274" s="854"/>
      <c r="GYK274" s="854"/>
      <c r="GYL274" s="837"/>
      <c r="GYM274" s="837"/>
      <c r="GYN274" s="854"/>
      <c r="GYO274" s="854"/>
      <c r="GYP274" s="837"/>
      <c r="GYQ274" s="837"/>
      <c r="GYR274" s="837"/>
      <c r="GYS274" s="837"/>
      <c r="GYT274" s="837"/>
      <c r="GYU274" s="837"/>
      <c r="GYV274" s="837"/>
      <c r="GYW274" s="854"/>
      <c r="GYX274" s="854"/>
      <c r="GYY274" s="837"/>
      <c r="GYZ274" s="837"/>
      <c r="GZA274" s="854"/>
      <c r="GZB274" s="854"/>
      <c r="GZC274" s="837"/>
      <c r="GZD274" s="837"/>
      <c r="GZE274" s="837"/>
      <c r="GZF274" s="837"/>
      <c r="GZG274" s="837"/>
      <c r="GZH274" s="853"/>
      <c r="GZI274" s="855"/>
      <c r="GZJ274" s="837"/>
      <c r="GZK274" s="837"/>
      <c r="GZL274" s="837"/>
      <c r="GZM274" s="837"/>
      <c r="GZN274" s="837"/>
      <c r="GZO274" s="837"/>
      <c r="GZP274" s="837"/>
      <c r="GZQ274" s="856"/>
      <c r="GZR274" s="856"/>
      <c r="GZS274" s="856"/>
      <c r="GZT274" s="856"/>
      <c r="GZU274" s="856"/>
      <c r="GZV274" s="856"/>
      <c r="GZW274" s="856"/>
      <c r="GZX274" s="856"/>
      <c r="GZY274" s="856"/>
      <c r="GZZ274" s="856"/>
      <c r="HAA274" s="856"/>
      <c r="HAB274" s="856"/>
      <c r="HAC274" s="856"/>
      <c r="HAD274" s="856"/>
      <c r="HAE274" s="856"/>
      <c r="HAF274" s="856"/>
      <c r="HAG274" s="856"/>
      <c r="HAH274" s="856"/>
      <c r="HAI274" s="856"/>
      <c r="HAJ274" s="856"/>
      <c r="HAK274" s="856"/>
      <c r="HAL274" s="856"/>
      <c r="HAM274" s="856"/>
      <c r="HAN274" s="856"/>
      <c r="HAO274" s="856"/>
      <c r="HAP274" s="856"/>
      <c r="HAQ274" s="856"/>
      <c r="HAR274" s="856"/>
      <c r="HAS274" s="856"/>
      <c r="HAT274" s="856"/>
      <c r="HAU274" s="856"/>
      <c r="HAV274" s="856"/>
      <c r="HAW274" s="856"/>
      <c r="HAX274" s="856"/>
      <c r="HAY274" s="856"/>
      <c r="HAZ274" s="856"/>
      <c r="HBA274" s="856"/>
      <c r="HBB274" s="856"/>
      <c r="HBC274" s="856"/>
      <c r="HBD274" s="856"/>
      <c r="HBE274" s="856"/>
      <c r="HBF274" s="856"/>
      <c r="HBG274" s="856"/>
      <c r="HBH274" s="856"/>
      <c r="HBI274" s="837"/>
      <c r="HBJ274" s="837"/>
      <c r="HBK274" s="837"/>
      <c r="HBL274" s="837"/>
      <c r="HBM274" s="837"/>
      <c r="HBN274" s="837"/>
      <c r="HBO274" s="837"/>
      <c r="HBP274" s="837"/>
      <c r="HBQ274" s="837"/>
      <c r="HBR274" s="837"/>
      <c r="HBS274" s="837"/>
      <c r="HBT274" s="837"/>
      <c r="HBU274" s="837"/>
      <c r="HBV274" s="837"/>
      <c r="HBW274" s="837"/>
      <c r="HBX274" s="837"/>
      <c r="HBY274" s="837"/>
      <c r="HBZ274" s="837"/>
      <c r="HCA274" s="837"/>
      <c r="HCB274" s="837"/>
      <c r="HCC274" s="837"/>
      <c r="HCD274" s="837"/>
      <c r="HCE274" s="837"/>
      <c r="HCF274" s="837"/>
      <c r="HCG274" s="854"/>
      <c r="HCH274" s="854"/>
      <c r="HCI274" s="854"/>
      <c r="HCJ274" s="854"/>
      <c r="HCK274" s="854"/>
      <c r="HCL274" s="837"/>
      <c r="HCM274" s="837"/>
      <c r="HCN274" s="854"/>
      <c r="HCO274" s="854"/>
      <c r="HCP274" s="837"/>
      <c r="HCQ274" s="837"/>
      <c r="HCR274" s="854"/>
      <c r="HCS274" s="854"/>
      <c r="HCT274" s="837"/>
      <c r="HCU274" s="837"/>
      <c r="HCV274" s="837"/>
      <c r="HCW274" s="837"/>
      <c r="HCX274" s="837"/>
      <c r="HCY274" s="837"/>
      <c r="HCZ274" s="837"/>
      <c r="HDA274" s="854"/>
      <c r="HDB274" s="854"/>
      <c r="HDC274" s="837"/>
      <c r="HDD274" s="837"/>
      <c r="HDE274" s="854"/>
      <c r="HDF274" s="854"/>
      <c r="HDG274" s="837"/>
      <c r="HDH274" s="837"/>
      <c r="HDI274" s="837"/>
      <c r="HDJ274" s="837"/>
      <c r="HDK274" s="837"/>
      <c r="HDL274" s="853"/>
      <c r="HDM274" s="855"/>
      <c r="HDN274" s="837"/>
      <c r="HDO274" s="837"/>
      <c r="HDP274" s="837"/>
      <c r="HDQ274" s="837"/>
      <c r="HDR274" s="837"/>
      <c r="HDS274" s="837"/>
      <c r="HDT274" s="837"/>
      <c r="HDU274" s="856"/>
      <c r="HDV274" s="856"/>
      <c r="HDW274" s="856"/>
      <c r="HDX274" s="856"/>
      <c r="HDY274" s="856"/>
      <c r="HDZ274" s="856"/>
      <c r="HEA274" s="856"/>
      <c r="HEB274" s="856"/>
      <c r="HEC274" s="856"/>
      <c r="HED274" s="856"/>
      <c r="HEE274" s="856"/>
      <c r="HEF274" s="856"/>
      <c r="HEG274" s="856"/>
      <c r="HEH274" s="856"/>
      <c r="HEI274" s="856"/>
      <c r="HEJ274" s="856"/>
      <c r="HEK274" s="856"/>
      <c r="HEL274" s="856"/>
      <c r="HEM274" s="856"/>
      <c r="HEN274" s="856"/>
      <c r="HEO274" s="856"/>
      <c r="HEP274" s="856"/>
      <c r="HEQ274" s="856"/>
      <c r="HER274" s="856"/>
      <c r="HES274" s="856"/>
      <c r="HET274" s="856"/>
      <c r="HEU274" s="856"/>
      <c r="HEV274" s="856"/>
      <c r="HEW274" s="856"/>
      <c r="HEX274" s="856"/>
      <c r="HEY274" s="856"/>
      <c r="HEZ274" s="856"/>
      <c r="HFA274" s="856"/>
      <c r="HFB274" s="856"/>
      <c r="HFC274" s="856"/>
      <c r="HFD274" s="856"/>
      <c r="HFE274" s="856"/>
      <c r="HFF274" s="856"/>
      <c r="HFG274" s="856"/>
      <c r="HFH274" s="856"/>
      <c r="HFI274" s="856"/>
      <c r="HFJ274" s="856"/>
      <c r="HFK274" s="856"/>
      <c r="HFL274" s="856"/>
      <c r="HFM274" s="837"/>
      <c r="HFN274" s="837"/>
      <c r="HFO274" s="837"/>
      <c r="HFP274" s="837"/>
      <c r="HFQ274" s="837"/>
      <c r="HFR274" s="837"/>
      <c r="HFS274" s="837"/>
      <c r="HFT274" s="837"/>
      <c r="HFU274" s="837"/>
      <c r="HFV274" s="837"/>
      <c r="HFW274" s="837"/>
      <c r="HFX274" s="837"/>
      <c r="HFY274" s="837"/>
      <c r="HFZ274" s="837"/>
      <c r="HGA274" s="837"/>
      <c r="HGB274" s="837"/>
      <c r="HGC274" s="837"/>
      <c r="HGD274" s="837"/>
      <c r="HGE274" s="837"/>
      <c r="HGF274" s="837"/>
      <c r="HGG274" s="837"/>
      <c r="HGH274" s="837"/>
      <c r="HGI274" s="837"/>
      <c r="HGJ274" s="837"/>
      <c r="HGK274" s="854"/>
      <c r="HGL274" s="854"/>
      <c r="HGM274" s="854"/>
      <c r="HGN274" s="854"/>
      <c r="HGO274" s="854"/>
      <c r="HGP274" s="837"/>
      <c r="HGQ274" s="837"/>
      <c r="HGR274" s="854"/>
      <c r="HGS274" s="854"/>
      <c r="HGT274" s="837"/>
      <c r="HGU274" s="837"/>
      <c r="HGV274" s="854"/>
      <c r="HGW274" s="854"/>
      <c r="HGX274" s="837"/>
      <c r="HGY274" s="837"/>
      <c r="HGZ274" s="837"/>
      <c r="HHA274" s="837"/>
      <c r="HHB274" s="837"/>
      <c r="HHC274" s="837"/>
      <c r="HHD274" s="837"/>
      <c r="HHE274" s="854"/>
      <c r="HHF274" s="854"/>
      <c r="HHG274" s="837"/>
      <c r="HHH274" s="837"/>
      <c r="HHI274" s="854"/>
      <c r="HHJ274" s="854"/>
      <c r="HHK274" s="837"/>
      <c r="HHL274" s="837"/>
      <c r="HHM274" s="837"/>
      <c r="HHN274" s="837"/>
      <c r="HHO274" s="837"/>
      <c r="HHP274" s="853"/>
      <c r="HHQ274" s="855"/>
      <c r="HHR274" s="837"/>
      <c r="HHS274" s="837"/>
      <c r="HHT274" s="837"/>
      <c r="HHU274" s="837"/>
      <c r="HHV274" s="837"/>
      <c r="HHW274" s="837"/>
      <c r="HHX274" s="837"/>
      <c r="HHY274" s="856"/>
      <c r="HHZ274" s="856"/>
      <c r="HIA274" s="856"/>
      <c r="HIB274" s="856"/>
      <c r="HIC274" s="856"/>
      <c r="HID274" s="856"/>
      <c r="HIE274" s="856"/>
      <c r="HIF274" s="856"/>
      <c r="HIG274" s="856"/>
      <c r="HIH274" s="856"/>
      <c r="HII274" s="856"/>
      <c r="HIJ274" s="856"/>
      <c r="HIK274" s="856"/>
      <c r="HIL274" s="856"/>
      <c r="HIM274" s="856"/>
      <c r="HIN274" s="856"/>
      <c r="HIO274" s="856"/>
      <c r="HIP274" s="856"/>
      <c r="HIQ274" s="856"/>
      <c r="HIR274" s="856"/>
      <c r="HIS274" s="856"/>
      <c r="HIT274" s="856"/>
      <c r="HIU274" s="856"/>
      <c r="HIV274" s="856"/>
      <c r="HIW274" s="856"/>
      <c r="HIX274" s="856"/>
      <c r="HIY274" s="856"/>
      <c r="HIZ274" s="856"/>
      <c r="HJA274" s="856"/>
      <c r="HJB274" s="856"/>
      <c r="HJC274" s="856"/>
      <c r="HJD274" s="856"/>
      <c r="HJE274" s="856"/>
      <c r="HJF274" s="856"/>
      <c r="HJG274" s="856"/>
      <c r="HJH274" s="856"/>
      <c r="HJI274" s="856"/>
      <c r="HJJ274" s="856"/>
      <c r="HJK274" s="856"/>
      <c r="HJL274" s="856"/>
      <c r="HJM274" s="856"/>
      <c r="HJN274" s="856"/>
      <c r="HJO274" s="856"/>
      <c r="HJP274" s="856"/>
      <c r="HJQ274" s="837"/>
      <c r="HJR274" s="837"/>
      <c r="HJS274" s="837"/>
      <c r="HJT274" s="837"/>
      <c r="HJU274" s="837"/>
      <c r="HJV274" s="837"/>
      <c r="HJW274" s="837"/>
      <c r="HJX274" s="837"/>
      <c r="HJY274" s="837"/>
      <c r="HJZ274" s="837"/>
      <c r="HKA274" s="837"/>
      <c r="HKB274" s="837"/>
      <c r="HKC274" s="837"/>
      <c r="HKD274" s="837"/>
      <c r="HKE274" s="837"/>
      <c r="HKF274" s="837"/>
      <c r="HKG274" s="837"/>
      <c r="HKH274" s="837"/>
      <c r="HKI274" s="837"/>
      <c r="HKJ274" s="837"/>
      <c r="HKK274" s="837"/>
      <c r="HKL274" s="837"/>
      <c r="HKM274" s="837"/>
      <c r="HKN274" s="837"/>
      <c r="HKO274" s="854"/>
      <c r="HKP274" s="854"/>
      <c r="HKQ274" s="854"/>
      <c r="HKR274" s="854"/>
      <c r="HKS274" s="854"/>
      <c r="HKT274" s="837"/>
      <c r="HKU274" s="837"/>
      <c r="HKV274" s="854"/>
      <c r="HKW274" s="854"/>
      <c r="HKX274" s="837"/>
      <c r="HKY274" s="837"/>
      <c r="HKZ274" s="854"/>
      <c r="HLA274" s="854"/>
      <c r="HLB274" s="837"/>
      <c r="HLC274" s="837"/>
      <c r="HLD274" s="837"/>
      <c r="HLE274" s="837"/>
      <c r="HLF274" s="837"/>
      <c r="HLG274" s="837"/>
      <c r="HLH274" s="837"/>
      <c r="HLI274" s="854"/>
      <c r="HLJ274" s="854"/>
      <c r="HLK274" s="837"/>
      <c r="HLL274" s="837"/>
      <c r="HLM274" s="854"/>
      <c r="HLN274" s="854"/>
      <c r="HLO274" s="837"/>
      <c r="HLP274" s="837"/>
      <c r="HLQ274" s="837"/>
      <c r="HLR274" s="837"/>
      <c r="HLS274" s="837"/>
      <c r="HLT274" s="853"/>
      <c r="HLU274" s="855"/>
      <c r="HLV274" s="837"/>
      <c r="HLW274" s="837"/>
      <c r="HLX274" s="837"/>
      <c r="HLY274" s="837"/>
      <c r="HLZ274" s="837"/>
      <c r="HMA274" s="837"/>
      <c r="HMB274" s="837"/>
      <c r="HMC274" s="856"/>
      <c r="HMD274" s="856"/>
      <c r="HME274" s="856"/>
      <c r="HMF274" s="856"/>
      <c r="HMG274" s="856"/>
      <c r="HMH274" s="856"/>
      <c r="HMI274" s="856"/>
      <c r="HMJ274" s="856"/>
      <c r="HMK274" s="856"/>
      <c r="HML274" s="856"/>
      <c r="HMM274" s="856"/>
      <c r="HMN274" s="856"/>
      <c r="HMO274" s="856"/>
      <c r="HMP274" s="856"/>
      <c r="HMQ274" s="856"/>
      <c r="HMR274" s="856"/>
      <c r="HMS274" s="856"/>
      <c r="HMT274" s="856"/>
      <c r="HMU274" s="856"/>
      <c r="HMV274" s="856"/>
      <c r="HMW274" s="856"/>
      <c r="HMX274" s="856"/>
      <c r="HMY274" s="856"/>
      <c r="HMZ274" s="856"/>
      <c r="HNA274" s="856"/>
      <c r="HNB274" s="856"/>
      <c r="HNC274" s="856"/>
      <c r="HND274" s="856"/>
      <c r="HNE274" s="856"/>
      <c r="HNF274" s="856"/>
      <c r="HNG274" s="856"/>
      <c r="HNH274" s="856"/>
      <c r="HNI274" s="856"/>
      <c r="HNJ274" s="856"/>
      <c r="HNK274" s="856"/>
      <c r="HNL274" s="856"/>
      <c r="HNM274" s="856"/>
      <c r="HNN274" s="856"/>
      <c r="HNO274" s="856"/>
      <c r="HNP274" s="856"/>
      <c r="HNQ274" s="856"/>
      <c r="HNR274" s="856"/>
      <c r="HNS274" s="856"/>
      <c r="HNT274" s="856"/>
      <c r="HNU274" s="837"/>
      <c r="HNV274" s="837"/>
      <c r="HNW274" s="837"/>
      <c r="HNX274" s="837"/>
      <c r="HNY274" s="837"/>
      <c r="HNZ274" s="837"/>
      <c r="HOA274" s="837"/>
      <c r="HOB274" s="837"/>
      <c r="HOC274" s="837"/>
      <c r="HOD274" s="837"/>
      <c r="HOE274" s="837"/>
      <c r="HOF274" s="837"/>
      <c r="HOG274" s="837"/>
      <c r="HOH274" s="837"/>
      <c r="HOI274" s="837"/>
      <c r="HOJ274" s="837"/>
      <c r="HOK274" s="837"/>
      <c r="HOL274" s="837"/>
      <c r="HOM274" s="837"/>
      <c r="HON274" s="837"/>
      <c r="HOO274" s="837"/>
      <c r="HOP274" s="837"/>
      <c r="HOQ274" s="837"/>
      <c r="HOR274" s="837"/>
      <c r="HOS274" s="854"/>
      <c r="HOT274" s="854"/>
      <c r="HOU274" s="854"/>
      <c r="HOV274" s="854"/>
      <c r="HOW274" s="854"/>
      <c r="HOX274" s="837"/>
      <c r="HOY274" s="837"/>
      <c r="HOZ274" s="854"/>
      <c r="HPA274" s="854"/>
      <c r="HPB274" s="837"/>
      <c r="HPC274" s="837"/>
      <c r="HPD274" s="854"/>
      <c r="HPE274" s="854"/>
      <c r="HPF274" s="837"/>
      <c r="HPG274" s="837"/>
      <c r="HPH274" s="837"/>
      <c r="HPI274" s="837"/>
      <c r="HPJ274" s="837"/>
      <c r="HPK274" s="837"/>
      <c r="HPL274" s="837"/>
      <c r="HPM274" s="854"/>
      <c r="HPN274" s="854"/>
      <c r="HPO274" s="837"/>
      <c r="HPP274" s="837"/>
      <c r="HPQ274" s="854"/>
      <c r="HPR274" s="854"/>
      <c r="HPS274" s="837"/>
      <c r="HPT274" s="837"/>
      <c r="HPU274" s="837"/>
      <c r="HPV274" s="837"/>
      <c r="HPW274" s="837"/>
      <c r="HPX274" s="853"/>
      <c r="HPY274" s="855"/>
      <c r="HPZ274" s="837"/>
      <c r="HQA274" s="837"/>
      <c r="HQB274" s="837"/>
      <c r="HQC274" s="837"/>
      <c r="HQD274" s="837"/>
      <c r="HQE274" s="837"/>
      <c r="HQF274" s="837"/>
      <c r="HQG274" s="856"/>
      <c r="HQH274" s="856"/>
      <c r="HQI274" s="856"/>
      <c r="HQJ274" s="856"/>
      <c r="HQK274" s="856"/>
      <c r="HQL274" s="856"/>
      <c r="HQM274" s="856"/>
      <c r="HQN274" s="856"/>
      <c r="HQO274" s="856"/>
      <c r="HQP274" s="856"/>
      <c r="HQQ274" s="856"/>
      <c r="HQR274" s="856"/>
      <c r="HQS274" s="856"/>
      <c r="HQT274" s="856"/>
      <c r="HQU274" s="856"/>
      <c r="HQV274" s="856"/>
      <c r="HQW274" s="856"/>
      <c r="HQX274" s="856"/>
      <c r="HQY274" s="856"/>
      <c r="HQZ274" s="856"/>
      <c r="HRA274" s="856"/>
      <c r="HRB274" s="856"/>
      <c r="HRC274" s="856"/>
      <c r="HRD274" s="856"/>
      <c r="HRE274" s="856"/>
      <c r="HRF274" s="856"/>
      <c r="HRG274" s="856"/>
      <c r="HRH274" s="856"/>
      <c r="HRI274" s="856"/>
      <c r="HRJ274" s="856"/>
      <c r="HRK274" s="856"/>
      <c r="HRL274" s="856"/>
      <c r="HRM274" s="856"/>
      <c r="HRN274" s="856"/>
      <c r="HRO274" s="856"/>
      <c r="HRP274" s="856"/>
      <c r="HRQ274" s="856"/>
      <c r="HRR274" s="856"/>
      <c r="HRS274" s="856"/>
      <c r="HRT274" s="856"/>
      <c r="HRU274" s="856"/>
      <c r="HRV274" s="856"/>
      <c r="HRW274" s="856"/>
      <c r="HRX274" s="856"/>
      <c r="HRY274" s="837"/>
      <c r="HRZ274" s="837"/>
      <c r="HSA274" s="837"/>
      <c r="HSB274" s="837"/>
      <c r="HSC274" s="837"/>
      <c r="HSD274" s="837"/>
      <c r="HSE274" s="837"/>
      <c r="HSF274" s="837"/>
      <c r="HSG274" s="837"/>
      <c r="HSH274" s="837"/>
      <c r="HSI274" s="837"/>
      <c r="HSJ274" s="837"/>
      <c r="HSK274" s="837"/>
      <c r="HSL274" s="837"/>
      <c r="HSM274" s="837"/>
      <c r="HSN274" s="837"/>
      <c r="HSO274" s="837"/>
      <c r="HSP274" s="837"/>
      <c r="HSQ274" s="837"/>
      <c r="HSR274" s="837"/>
      <c r="HSS274" s="837"/>
      <c r="HST274" s="837"/>
      <c r="HSU274" s="837"/>
      <c r="HSV274" s="837"/>
      <c r="HSW274" s="854"/>
      <c r="HSX274" s="854"/>
      <c r="HSY274" s="854"/>
      <c r="HSZ274" s="854"/>
      <c r="HTA274" s="854"/>
      <c r="HTB274" s="837"/>
      <c r="HTC274" s="837"/>
      <c r="HTD274" s="854"/>
      <c r="HTE274" s="854"/>
      <c r="HTF274" s="837"/>
      <c r="HTG274" s="837"/>
      <c r="HTH274" s="854"/>
      <c r="HTI274" s="854"/>
      <c r="HTJ274" s="837"/>
      <c r="HTK274" s="837"/>
      <c r="HTL274" s="837"/>
      <c r="HTM274" s="837"/>
      <c r="HTN274" s="837"/>
      <c r="HTO274" s="837"/>
      <c r="HTP274" s="837"/>
      <c r="HTQ274" s="854"/>
      <c r="HTR274" s="854"/>
      <c r="HTS274" s="837"/>
      <c r="HTT274" s="837"/>
      <c r="HTU274" s="854"/>
      <c r="HTV274" s="854"/>
      <c r="HTW274" s="837"/>
      <c r="HTX274" s="837"/>
      <c r="HTY274" s="837"/>
      <c r="HTZ274" s="837"/>
      <c r="HUA274" s="837"/>
      <c r="HUB274" s="853"/>
      <c r="HUC274" s="855"/>
      <c r="HUD274" s="837"/>
      <c r="HUE274" s="837"/>
      <c r="HUF274" s="837"/>
      <c r="HUG274" s="837"/>
      <c r="HUH274" s="837"/>
      <c r="HUI274" s="837"/>
      <c r="HUJ274" s="837"/>
      <c r="HUK274" s="856"/>
      <c r="HUL274" s="856"/>
      <c r="HUM274" s="856"/>
      <c r="HUN274" s="856"/>
      <c r="HUO274" s="856"/>
      <c r="HUP274" s="856"/>
      <c r="HUQ274" s="856"/>
      <c r="HUR274" s="856"/>
      <c r="HUS274" s="856"/>
      <c r="HUT274" s="856"/>
      <c r="HUU274" s="856"/>
      <c r="HUV274" s="856"/>
      <c r="HUW274" s="856"/>
      <c r="HUX274" s="856"/>
      <c r="HUY274" s="856"/>
      <c r="HUZ274" s="856"/>
      <c r="HVA274" s="856"/>
      <c r="HVB274" s="856"/>
      <c r="HVC274" s="856"/>
      <c r="HVD274" s="856"/>
      <c r="HVE274" s="856"/>
      <c r="HVF274" s="856"/>
      <c r="HVG274" s="856"/>
      <c r="HVH274" s="856"/>
      <c r="HVI274" s="856"/>
      <c r="HVJ274" s="856"/>
      <c r="HVK274" s="856"/>
      <c r="HVL274" s="856"/>
      <c r="HVM274" s="856"/>
      <c r="HVN274" s="856"/>
      <c r="HVO274" s="856"/>
      <c r="HVP274" s="856"/>
      <c r="HVQ274" s="856"/>
      <c r="HVR274" s="856"/>
      <c r="HVS274" s="856"/>
      <c r="HVT274" s="856"/>
      <c r="HVU274" s="856"/>
      <c r="HVV274" s="856"/>
      <c r="HVW274" s="856"/>
      <c r="HVX274" s="856"/>
      <c r="HVY274" s="856"/>
      <c r="HVZ274" s="856"/>
      <c r="HWA274" s="856"/>
      <c r="HWB274" s="856"/>
      <c r="HWC274" s="837"/>
      <c r="HWD274" s="837"/>
      <c r="HWE274" s="837"/>
      <c r="HWF274" s="837"/>
      <c r="HWG274" s="837"/>
      <c r="HWH274" s="837"/>
      <c r="HWI274" s="837"/>
      <c r="HWJ274" s="837"/>
      <c r="HWK274" s="837"/>
      <c r="HWL274" s="837"/>
      <c r="HWM274" s="837"/>
      <c r="HWN274" s="837"/>
      <c r="HWO274" s="837"/>
      <c r="HWP274" s="837"/>
      <c r="HWQ274" s="837"/>
      <c r="HWR274" s="837"/>
      <c r="HWS274" s="837"/>
      <c r="HWT274" s="837"/>
      <c r="HWU274" s="837"/>
      <c r="HWV274" s="837"/>
      <c r="HWW274" s="837"/>
      <c r="HWX274" s="837"/>
      <c r="HWY274" s="837"/>
      <c r="HWZ274" s="837"/>
      <c r="HXA274" s="854"/>
      <c r="HXB274" s="854"/>
      <c r="HXC274" s="854"/>
      <c r="HXD274" s="854"/>
      <c r="HXE274" s="854"/>
      <c r="HXF274" s="837"/>
      <c r="HXG274" s="837"/>
      <c r="HXH274" s="854"/>
      <c r="HXI274" s="854"/>
      <c r="HXJ274" s="837"/>
      <c r="HXK274" s="837"/>
      <c r="HXL274" s="854"/>
      <c r="HXM274" s="854"/>
      <c r="HXN274" s="837"/>
      <c r="HXO274" s="837"/>
      <c r="HXP274" s="837"/>
      <c r="HXQ274" s="837"/>
      <c r="HXR274" s="837"/>
      <c r="HXS274" s="837"/>
      <c r="HXT274" s="837"/>
      <c r="HXU274" s="854"/>
      <c r="HXV274" s="854"/>
      <c r="HXW274" s="837"/>
      <c r="HXX274" s="837"/>
      <c r="HXY274" s="854"/>
      <c r="HXZ274" s="854"/>
      <c r="HYA274" s="837"/>
      <c r="HYB274" s="837"/>
      <c r="HYC274" s="837"/>
      <c r="HYD274" s="837"/>
      <c r="HYE274" s="837"/>
      <c r="HYF274" s="853"/>
      <c r="HYG274" s="855"/>
      <c r="HYH274" s="837"/>
      <c r="HYI274" s="837"/>
      <c r="HYJ274" s="837"/>
      <c r="HYK274" s="837"/>
      <c r="HYL274" s="837"/>
      <c r="HYM274" s="837"/>
      <c r="HYN274" s="837"/>
      <c r="HYO274" s="856"/>
      <c r="HYP274" s="856"/>
      <c r="HYQ274" s="856"/>
      <c r="HYR274" s="856"/>
      <c r="HYS274" s="856"/>
      <c r="HYT274" s="856"/>
      <c r="HYU274" s="856"/>
      <c r="HYV274" s="856"/>
      <c r="HYW274" s="856"/>
      <c r="HYX274" s="856"/>
      <c r="HYY274" s="856"/>
      <c r="HYZ274" s="856"/>
      <c r="HZA274" s="856"/>
      <c r="HZB274" s="856"/>
      <c r="HZC274" s="856"/>
      <c r="HZD274" s="856"/>
      <c r="HZE274" s="856"/>
      <c r="HZF274" s="856"/>
      <c r="HZG274" s="856"/>
      <c r="HZH274" s="856"/>
      <c r="HZI274" s="856"/>
      <c r="HZJ274" s="856"/>
      <c r="HZK274" s="856"/>
      <c r="HZL274" s="856"/>
      <c r="HZM274" s="856"/>
      <c r="HZN274" s="856"/>
      <c r="HZO274" s="856"/>
      <c r="HZP274" s="856"/>
      <c r="HZQ274" s="856"/>
      <c r="HZR274" s="856"/>
      <c r="HZS274" s="856"/>
      <c r="HZT274" s="856"/>
      <c r="HZU274" s="856"/>
      <c r="HZV274" s="856"/>
      <c r="HZW274" s="856"/>
      <c r="HZX274" s="856"/>
      <c r="HZY274" s="856"/>
      <c r="HZZ274" s="856"/>
      <c r="IAA274" s="856"/>
      <c r="IAB274" s="856"/>
      <c r="IAC274" s="856"/>
      <c r="IAD274" s="856"/>
      <c r="IAE274" s="856"/>
      <c r="IAF274" s="856"/>
      <c r="IAG274" s="837"/>
      <c r="IAH274" s="837"/>
      <c r="IAI274" s="837"/>
      <c r="IAJ274" s="837"/>
      <c r="IAK274" s="837"/>
      <c r="IAL274" s="837"/>
      <c r="IAM274" s="837"/>
      <c r="IAN274" s="837"/>
      <c r="IAO274" s="837"/>
      <c r="IAP274" s="837"/>
      <c r="IAQ274" s="837"/>
      <c r="IAR274" s="837"/>
      <c r="IAS274" s="837"/>
      <c r="IAT274" s="837"/>
      <c r="IAU274" s="837"/>
      <c r="IAV274" s="837"/>
      <c r="IAW274" s="837"/>
      <c r="IAX274" s="837"/>
      <c r="IAY274" s="837"/>
      <c r="IAZ274" s="837"/>
      <c r="IBA274" s="837"/>
      <c r="IBB274" s="837"/>
      <c r="IBC274" s="837"/>
      <c r="IBD274" s="837"/>
      <c r="IBE274" s="854"/>
      <c r="IBF274" s="854"/>
      <c r="IBG274" s="854"/>
      <c r="IBH274" s="854"/>
      <c r="IBI274" s="854"/>
      <c r="IBJ274" s="837"/>
      <c r="IBK274" s="837"/>
      <c r="IBL274" s="854"/>
      <c r="IBM274" s="854"/>
      <c r="IBN274" s="837"/>
      <c r="IBO274" s="837"/>
      <c r="IBP274" s="854"/>
      <c r="IBQ274" s="854"/>
      <c r="IBR274" s="837"/>
      <c r="IBS274" s="837"/>
      <c r="IBT274" s="837"/>
      <c r="IBU274" s="837"/>
      <c r="IBV274" s="837"/>
      <c r="IBW274" s="837"/>
      <c r="IBX274" s="837"/>
      <c r="IBY274" s="854"/>
      <c r="IBZ274" s="854"/>
      <c r="ICA274" s="837"/>
      <c r="ICB274" s="837"/>
      <c r="ICC274" s="854"/>
      <c r="ICD274" s="854"/>
      <c r="ICE274" s="837"/>
      <c r="ICF274" s="837"/>
      <c r="ICG274" s="837"/>
      <c r="ICH274" s="837"/>
      <c r="ICI274" s="837"/>
      <c r="ICJ274" s="853"/>
      <c r="ICK274" s="855"/>
      <c r="ICL274" s="837"/>
      <c r="ICM274" s="837"/>
      <c r="ICN274" s="837"/>
      <c r="ICO274" s="837"/>
      <c r="ICP274" s="837"/>
      <c r="ICQ274" s="837"/>
      <c r="ICR274" s="837"/>
      <c r="ICS274" s="856"/>
      <c r="ICT274" s="856"/>
      <c r="ICU274" s="856"/>
      <c r="ICV274" s="856"/>
      <c r="ICW274" s="856"/>
      <c r="ICX274" s="856"/>
      <c r="ICY274" s="856"/>
      <c r="ICZ274" s="856"/>
      <c r="IDA274" s="856"/>
      <c r="IDB274" s="856"/>
      <c r="IDC274" s="856"/>
      <c r="IDD274" s="856"/>
      <c r="IDE274" s="856"/>
      <c r="IDF274" s="856"/>
      <c r="IDG274" s="856"/>
      <c r="IDH274" s="856"/>
      <c r="IDI274" s="856"/>
      <c r="IDJ274" s="856"/>
      <c r="IDK274" s="856"/>
      <c r="IDL274" s="856"/>
      <c r="IDM274" s="856"/>
      <c r="IDN274" s="856"/>
      <c r="IDO274" s="856"/>
      <c r="IDP274" s="856"/>
      <c r="IDQ274" s="856"/>
      <c r="IDR274" s="856"/>
      <c r="IDS274" s="856"/>
      <c r="IDT274" s="856"/>
      <c r="IDU274" s="856"/>
      <c r="IDV274" s="856"/>
      <c r="IDW274" s="856"/>
      <c r="IDX274" s="856"/>
      <c r="IDY274" s="856"/>
      <c r="IDZ274" s="856"/>
      <c r="IEA274" s="856"/>
      <c r="IEB274" s="856"/>
      <c r="IEC274" s="856"/>
      <c r="IED274" s="856"/>
      <c r="IEE274" s="856"/>
      <c r="IEF274" s="856"/>
      <c r="IEG274" s="856"/>
      <c r="IEH274" s="856"/>
      <c r="IEI274" s="856"/>
      <c r="IEJ274" s="856"/>
      <c r="IEK274" s="837"/>
      <c r="IEL274" s="837"/>
      <c r="IEM274" s="837"/>
      <c r="IEN274" s="837"/>
      <c r="IEO274" s="837"/>
      <c r="IEP274" s="837"/>
      <c r="IEQ274" s="837"/>
      <c r="IER274" s="837"/>
      <c r="IES274" s="837"/>
      <c r="IET274" s="837"/>
      <c r="IEU274" s="837"/>
      <c r="IEV274" s="837"/>
      <c r="IEW274" s="837"/>
      <c r="IEX274" s="837"/>
      <c r="IEY274" s="837"/>
      <c r="IEZ274" s="837"/>
      <c r="IFA274" s="837"/>
      <c r="IFB274" s="837"/>
      <c r="IFC274" s="837"/>
      <c r="IFD274" s="837"/>
      <c r="IFE274" s="837"/>
      <c r="IFF274" s="837"/>
      <c r="IFG274" s="837"/>
      <c r="IFH274" s="837"/>
      <c r="IFI274" s="854"/>
      <c r="IFJ274" s="854"/>
      <c r="IFK274" s="854"/>
      <c r="IFL274" s="854"/>
      <c r="IFM274" s="854"/>
      <c r="IFN274" s="837"/>
      <c r="IFO274" s="837"/>
      <c r="IFP274" s="854"/>
      <c r="IFQ274" s="854"/>
      <c r="IFR274" s="837"/>
      <c r="IFS274" s="837"/>
      <c r="IFT274" s="854"/>
      <c r="IFU274" s="854"/>
      <c r="IFV274" s="837"/>
      <c r="IFW274" s="837"/>
      <c r="IFX274" s="837"/>
      <c r="IFY274" s="837"/>
      <c r="IFZ274" s="837"/>
      <c r="IGA274" s="837"/>
      <c r="IGB274" s="837"/>
      <c r="IGC274" s="854"/>
      <c r="IGD274" s="854"/>
      <c r="IGE274" s="837"/>
      <c r="IGF274" s="837"/>
      <c r="IGG274" s="854"/>
      <c r="IGH274" s="854"/>
      <c r="IGI274" s="837"/>
      <c r="IGJ274" s="837"/>
      <c r="IGK274" s="837"/>
      <c r="IGL274" s="837"/>
      <c r="IGM274" s="837"/>
      <c r="IGN274" s="853"/>
      <c r="IGO274" s="855"/>
      <c r="IGP274" s="837"/>
      <c r="IGQ274" s="837"/>
      <c r="IGR274" s="837"/>
      <c r="IGS274" s="837"/>
      <c r="IGT274" s="837"/>
      <c r="IGU274" s="837"/>
      <c r="IGV274" s="837"/>
      <c r="IGW274" s="856"/>
      <c r="IGX274" s="856"/>
      <c r="IGY274" s="856"/>
      <c r="IGZ274" s="856"/>
      <c r="IHA274" s="856"/>
      <c r="IHB274" s="856"/>
      <c r="IHC274" s="856"/>
      <c r="IHD274" s="856"/>
      <c r="IHE274" s="856"/>
      <c r="IHF274" s="856"/>
      <c r="IHG274" s="856"/>
      <c r="IHH274" s="856"/>
      <c r="IHI274" s="856"/>
      <c r="IHJ274" s="856"/>
      <c r="IHK274" s="856"/>
      <c r="IHL274" s="856"/>
      <c r="IHM274" s="856"/>
      <c r="IHN274" s="856"/>
      <c r="IHO274" s="856"/>
      <c r="IHP274" s="856"/>
      <c r="IHQ274" s="856"/>
      <c r="IHR274" s="856"/>
      <c r="IHS274" s="856"/>
      <c r="IHT274" s="856"/>
      <c r="IHU274" s="856"/>
      <c r="IHV274" s="856"/>
      <c r="IHW274" s="856"/>
      <c r="IHX274" s="856"/>
      <c r="IHY274" s="856"/>
      <c r="IHZ274" s="856"/>
      <c r="IIA274" s="856"/>
      <c r="IIB274" s="856"/>
      <c r="IIC274" s="856"/>
      <c r="IID274" s="856"/>
      <c r="IIE274" s="856"/>
      <c r="IIF274" s="856"/>
      <c r="IIG274" s="856"/>
      <c r="IIH274" s="856"/>
      <c r="III274" s="856"/>
      <c r="IIJ274" s="856"/>
      <c r="IIK274" s="856"/>
      <c r="IIL274" s="856"/>
      <c r="IIM274" s="856"/>
      <c r="IIN274" s="856"/>
      <c r="IIO274" s="837"/>
      <c r="IIP274" s="837"/>
      <c r="IIQ274" s="837"/>
      <c r="IIR274" s="837"/>
      <c r="IIS274" s="837"/>
      <c r="IIT274" s="837"/>
      <c r="IIU274" s="837"/>
      <c r="IIV274" s="837"/>
      <c r="IIW274" s="837"/>
      <c r="IIX274" s="837"/>
      <c r="IIY274" s="837"/>
      <c r="IIZ274" s="837"/>
      <c r="IJA274" s="837"/>
      <c r="IJB274" s="837"/>
      <c r="IJC274" s="837"/>
      <c r="IJD274" s="837"/>
      <c r="IJE274" s="837"/>
      <c r="IJF274" s="837"/>
      <c r="IJG274" s="837"/>
      <c r="IJH274" s="837"/>
      <c r="IJI274" s="837"/>
      <c r="IJJ274" s="837"/>
      <c r="IJK274" s="837"/>
      <c r="IJL274" s="837"/>
      <c r="IJM274" s="854"/>
      <c r="IJN274" s="854"/>
      <c r="IJO274" s="854"/>
      <c r="IJP274" s="854"/>
      <c r="IJQ274" s="854"/>
      <c r="IJR274" s="837"/>
      <c r="IJS274" s="837"/>
      <c r="IJT274" s="854"/>
      <c r="IJU274" s="854"/>
      <c r="IJV274" s="837"/>
      <c r="IJW274" s="837"/>
      <c r="IJX274" s="854"/>
      <c r="IJY274" s="854"/>
      <c r="IJZ274" s="837"/>
      <c r="IKA274" s="837"/>
      <c r="IKB274" s="837"/>
      <c r="IKC274" s="837"/>
      <c r="IKD274" s="837"/>
      <c r="IKE274" s="837"/>
      <c r="IKF274" s="837"/>
      <c r="IKG274" s="854"/>
      <c r="IKH274" s="854"/>
      <c r="IKI274" s="837"/>
      <c r="IKJ274" s="837"/>
      <c r="IKK274" s="854"/>
      <c r="IKL274" s="854"/>
      <c r="IKM274" s="837"/>
      <c r="IKN274" s="837"/>
      <c r="IKO274" s="837"/>
      <c r="IKP274" s="837"/>
      <c r="IKQ274" s="837"/>
      <c r="IKR274" s="853"/>
      <c r="IKS274" s="855"/>
      <c r="IKT274" s="837"/>
      <c r="IKU274" s="837"/>
      <c r="IKV274" s="837"/>
      <c r="IKW274" s="837"/>
      <c r="IKX274" s="837"/>
      <c r="IKY274" s="837"/>
      <c r="IKZ274" s="837"/>
      <c r="ILA274" s="856"/>
      <c r="ILB274" s="856"/>
      <c r="ILC274" s="856"/>
      <c r="ILD274" s="856"/>
      <c r="ILE274" s="856"/>
      <c r="ILF274" s="856"/>
      <c r="ILG274" s="856"/>
      <c r="ILH274" s="856"/>
      <c r="ILI274" s="856"/>
      <c r="ILJ274" s="856"/>
      <c r="ILK274" s="856"/>
      <c r="ILL274" s="856"/>
      <c r="ILM274" s="856"/>
      <c r="ILN274" s="856"/>
      <c r="ILO274" s="856"/>
      <c r="ILP274" s="856"/>
      <c r="ILQ274" s="856"/>
      <c r="ILR274" s="856"/>
      <c r="ILS274" s="856"/>
      <c r="ILT274" s="856"/>
      <c r="ILU274" s="856"/>
      <c r="ILV274" s="856"/>
      <c r="ILW274" s="856"/>
      <c r="ILX274" s="856"/>
      <c r="ILY274" s="856"/>
      <c r="ILZ274" s="856"/>
      <c r="IMA274" s="856"/>
      <c r="IMB274" s="856"/>
      <c r="IMC274" s="856"/>
      <c r="IMD274" s="856"/>
      <c r="IME274" s="856"/>
      <c r="IMF274" s="856"/>
      <c r="IMG274" s="856"/>
      <c r="IMH274" s="856"/>
      <c r="IMI274" s="856"/>
      <c r="IMJ274" s="856"/>
      <c r="IMK274" s="856"/>
      <c r="IML274" s="856"/>
      <c r="IMM274" s="856"/>
      <c r="IMN274" s="856"/>
      <c r="IMO274" s="856"/>
      <c r="IMP274" s="856"/>
      <c r="IMQ274" s="856"/>
      <c r="IMR274" s="856"/>
      <c r="IMS274" s="837"/>
      <c r="IMT274" s="837"/>
      <c r="IMU274" s="837"/>
      <c r="IMV274" s="837"/>
      <c r="IMW274" s="837"/>
      <c r="IMX274" s="837"/>
      <c r="IMY274" s="837"/>
      <c r="IMZ274" s="837"/>
      <c r="INA274" s="837"/>
      <c r="INB274" s="837"/>
      <c r="INC274" s="837"/>
      <c r="IND274" s="837"/>
      <c r="INE274" s="837"/>
      <c r="INF274" s="837"/>
      <c r="ING274" s="837"/>
      <c r="INH274" s="837"/>
      <c r="INI274" s="837"/>
      <c r="INJ274" s="837"/>
      <c r="INK274" s="837"/>
      <c r="INL274" s="837"/>
      <c r="INM274" s="837"/>
      <c r="INN274" s="837"/>
      <c r="INO274" s="837"/>
      <c r="INP274" s="837"/>
      <c r="INQ274" s="854"/>
      <c r="INR274" s="854"/>
      <c r="INS274" s="854"/>
      <c r="INT274" s="854"/>
      <c r="INU274" s="854"/>
      <c r="INV274" s="837"/>
      <c r="INW274" s="837"/>
      <c r="INX274" s="854"/>
      <c r="INY274" s="854"/>
      <c r="INZ274" s="837"/>
      <c r="IOA274" s="837"/>
      <c r="IOB274" s="854"/>
      <c r="IOC274" s="854"/>
      <c r="IOD274" s="837"/>
      <c r="IOE274" s="837"/>
      <c r="IOF274" s="837"/>
      <c r="IOG274" s="837"/>
      <c r="IOH274" s="837"/>
      <c r="IOI274" s="837"/>
      <c r="IOJ274" s="837"/>
      <c r="IOK274" s="854"/>
      <c r="IOL274" s="854"/>
      <c r="IOM274" s="837"/>
      <c r="ION274" s="837"/>
      <c r="IOO274" s="854"/>
      <c r="IOP274" s="854"/>
      <c r="IOQ274" s="837"/>
      <c r="IOR274" s="837"/>
      <c r="IOS274" s="837"/>
      <c r="IOT274" s="837"/>
      <c r="IOU274" s="837"/>
      <c r="IOV274" s="853"/>
      <c r="IOW274" s="855"/>
      <c r="IOX274" s="837"/>
      <c r="IOY274" s="837"/>
      <c r="IOZ274" s="837"/>
      <c r="IPA274" s="837"/>
      <c r="IPB274" s="837"/>
      <c r="IPC274" s="837"/>
      <c r="IPD274" s="837"/>
      <c r="IPE274" s="856"/>
      <c r="IPF274" s="856"/>
      <c r="IPG274" s="856"/>
      <c r="IPH274" s="856"/>
      <c r="IPI274" s="856"/>
      <c r="IPJ274" s="856"/>
      <c r="IPK274" s="856"/>
      <c r="IPL274" s="856"/>
      <c r="IPM274" s="856"/>
      <c r="IPN274" s="856"/>
      <c r="IPO274" s="856"/>
      <c r="IPP274" s="856"/>
      <c r="IPQ274" s="856"/>
      <c r="IPR274" s="856"/>
      <c r="IPS274" s="856"/>
      <c r="IPT274" s="856"/>
      <c r="IPU274" s="856"/>
      <c r="IPV274" s="856"/>
      <c r="IPW274" s="856"/>
      <c r="IPX274" s="856"/>
      <c r="IPY274" s="856"/>
      <c r="IPZ274" s="856"/>
      <c r="IQA274" s="856"/>
      <c r="IQB274" s="856"/>
      <c r="IQC274" s="856"/>
      <c r="IQD274" s="856"/>
      <c r="IQE274" s="856"/>
      <c r="IQF274" s="856"/>
      <c r="IQG274" s="856"/>
      <c r="IQH274" s="856"/>
      <c r="IQI274" s="856"/>
      <c r="IQJ274" s="856"/>
      <c r="IQK274" s="856"/>
      <c r="IQL274" s="856"/>
      <c r="IQM274" s="856"/>
      <c r="IQN274" s="856"/>
      <c r="IQO274" s="856"/>
      <c r="IQP274" s="856"/>
      <c r="IQQ274" s="856"/>
      <c r="IQR274" s="856"/>
      <c r="IQS274" s="856"/>
      <c r="IQT274" s="856"/>
      <c r="IQU274" s="856"/>
      <c r="IQV274" s="856"/>
      <c r="IQW274" s="837"/>
      <c r="IQX274" s="837"/>
      <c r="IQY274" s="837"/>
      <c r="IQZ274" s="837"/>
      <c r="IRA274" s="837"/>
      <c r="IRB274" s="837"/>
      <c r="IRC274" s="837"/>
      <c r="IRD274" s="837"/>
      <c r="IRE274" s="837"/>
      <c r="IRF274" s="837"/>
      <c r="IRG274" s="837"/>
      <c r="IRH274" s="837"/>
      <c r="IRI274" s="837"/>
      <c r="IRJ274" s="837"/>
      <c r="IRK274" s="837"/>
      <c r="IRL274" s="837"/>
      <c r="IRM274" s="837"/>
      <c r="IRN274" s="837"/>
      <c r="IRO274" s="837"/>
      <c r="IRP274" s="837"/>
      <c r="IRQ274" s="837"/>
      <c r="IRR274" s="837"/>
      <c r="IRS274" s="837"/>
      <c r="IRT274" s="837"/>
      <c r="IRU274" s="854"/>
      <c r="IRV274" s="854"/>
      <c r="IRW274" s="854"/>
      <c r="IRX274" s="854"/>
      <c r="IRY274" s="854"/>
      <c r="IRZ274" s="837"/>
      <c r="ISA274" s="837"/>
      <c r="ISB274" s="854"/>
      <c r="ISC274" s="854"/>
      <c r="ISD274" s="837"/>
      <c r="ISE274" s="837"/>
      <c r="ISF274" s="854"/>
      <c r="ISG274" s="854"/>
      <c r="ISH274" s="837"/>
      <c r="ISI274" s="837"/>
      <c r="ISJ274" s="837"/>
      <c r="ISK274" s="837"/>
      <c r="ISL274" s="837"/>
      <c r="ISM274" s="837"/>
      <c r="ISN274" s="837"/>
      <c r="ISO274" s="854"/>
      <c r="ISP274" s="854"/>
      <c r="ISQ274" s="837"/>
      <c r="ISR274" s="837"/>
      <c r="ISS274" s="854"/>
      <c r="IST274" s="854"/>
      <c r="ISU274" s="837"/>
      <c r="ISV274" s="837"/>
      <c r="ISW274" s="837"/>
      <c r="ISX274" s="837"/>
      <c r="ISY274" s="837"/>
      <c r="ISZ274" s="853"/>
      <c r="ITA274" s="855"/>
      <c r="ITB274" s="837"/>
      <c r="ITC274" s="837"/>
      <c r="ITD274" s="837"/>
      <c r="ITE274" s="837"/>
      <c r="ITF274" s="837"/>
      <c r="ITG274" s="837"/>
      <c r="ITH274" s="837"/>
      <c r="ITI274" s="856"/>
      <c r="ITJ274" s="856"/>
      <c r="ITK274" s="856"/>
      <c r="ITL274" s="856"/>
      <c r="ITM274" s="856"/>
      <c r="ITN274" s="856"/>
      <c r="ITO274" s="856"/>
      <c r="ITP274" s="856"/>
      <c r="ITQ274" s="856"/>
      <c r="ITR274" s="856"/>
      <c r="ITS274" s="856"/>
      <c r="ITT274" s="856"/>
      <c r="ITU274" s="856"/>
      <c r="ITV274" s="856"/>
      <c r="ITW274" s="856"/>
      <c r="ITX274" s="856"/>
      <c r="ITY274" s="856"/>
      <c r="ITZ274" s="856"/>
      <c r="IUA274" s="856"/>
      <c r="IUB274" s="856"/>
      <c r="IUC274" s="856"/>
      <c r="IUD274" s="856"/>
      <c r="IUE274" s="856"/>
      <c r="IUF274" s="856"/>
      <c r="IUG274" s="856"/>
      <c r="IUH274" s="856"/>
      <c r="IUI274" s="856"/>
      <c r="IUJ274" s="856"/>
      <c r="IUK274" s="856"/>
      <c r="IUL274" s="856"/>
      <c r="IUM274" s="856"/>
      <c r="IUN274" s="856"/>
      <c r="IUO274" s="856"/>
      <c r="IUP274" s="856"/>
      <c r="IUQ274" s="856"/>
      <c r="IUR274" s="856"/>
      <c r="IUS274" s="856"/>
      <c r="IUT274" s="856"/>
      <c r="IUU274" s="856"/>
      <c r="IUV274" s="856"/>
      <c r="IUW274" s="856"/>
      <c r="IUX274" s="856"/>
      <c r="IUY274" s="856"/>
      <c r="IUZ274" s="856"/>
      <c r="IVA274" s="837"/>
      <c r="IVB274" s="837"/>
      <c r="IVC274" s="837"/>
      <c r="IVD274" s="837"/>
      <c r="IVE274" s="837"/>
      <c r="IVF274" s="837"/>
      <c r="IVG274" s="837"/>
      <c r="IVH274" s="837"/>
      <c r="IVI274" s="837"/>
      <c r="IVJ274" s="837"/>
      <c r="IVK274" s="837"/>
      <c r="IVL274" s="837"/>
      <c r="IVM274" s="837"/>
      <c r="IVN274" s="837"/>
      <c r="IVO274" s="837"/>
      <c r="IVP274" s="837"/>
      <c r="IVQ274" s="837"/>
      <c r="IVR274" s="837"/>
      <c r="IVS274" s="837"/>
      <c r="IVT274" s="837"/>
      <c r="IVU274" s="837"/>
      <c r="IVV274" s="837"/>
      <c r="IVW274" s="837"/>
      <c r="IVX274" s="837"/>
      <c r="IVY274" s="854"/>
      <c r="IVZ274" s="854"/>
      <c r="IWA274" s="854"/>
      <c r="IWB274" s="854"/>
      <c r="IWC274" s="854"/>
      <c r="IWD274" s="837"/>
      <c r="IWE274" s="837"/>
      <c r="IWF274" s="854"/>
      <c r="IWG274" s="854"/>
      <c r="IWH274" s="837"/>
      <c r="IWI274" s="837"/>
      <c r="IWJ274" s="854"/>
      <c r="IWK274" s="854"/>
      <c r="IWL274" s="837"/>
      <c r="IWM274" s="837"/>
      <c r="IWN274" s="837"/>
      <c r="IWO274" s="837"/>
      <c r="IWP274" s="837"/>
      <c r="IWQ274" s="837"/>
      <c r="IWR274" s="837"/>
      <c r="IWS274" s="854"/>
      <c r="IWT274" s="854"/>
      <c r="IWU274" s="837"/>
      <c r="IWV274" s="837"/>
      <c r="IWW274" s="854"/>
      <c r="IWX274" s="854"/>
      <c r="IWY274" s="837"/>
      <c r="IWZ274" s="837"/>
      <c r="IXA274" s="837"/>
      <c r="IXB274" s="837"/>
      <c r="IXC274" s="837"/>
      <c r="IXD274" s="853"/>
      <c r="IXE274" s="855"/>
      <c r="IXF274" s="837"/>
      <c r="IXG274" s="837"/>
      <c r="IXH274" s="837"/>
      <c r="IXI274" s="837"/>
      <c r="IXJ274" s="837"/>
      <c r="IXK274" s="837"/>
      <c r="IXL274" s="837"/>
      <c r="IXM274" s="856"/>
      <c r="IXN274" s="856"/>
      <c r="IXO274" s="856"/>
      <c r="IXP274" s="856"/>
      <c r="IXQ274" s="856"/>
      <c r="IXR274" s="856"/>
      <c r="IXS274" s="856"/>
      <c r="IXT274" s="856"/>
      <c r="IXU274" s="856"/>
      <c r="IXV274" s="856"/>
      <c r="IXW274" s="856"/>
      <c r="IXX274" s="856"/>
      <c r="IXY274" s="856"/>
      <c r="IXZ274" s="856"/>
      <c r="IYA274" s="856"/>
      <c r="IYB274" s="856"/>
      <c r="IYC274" s="856"/>
      <c r="IYD274" s="856"/>
      <c r="IYE274" s="856"/>
      <c r="IYF274" s="856"/>
      <c r="IYG274" s="856"/>
      <c r="IYH274" s="856"/>
      <c r="IYI274" s="856"/>
      <c r="IYJ274" s="856"/>
      <c r="IYK274" s="856"/>
      <c r="IYL274" s="856"/>
      <c r="IYM274" s="856"/>
      <c r="IYN274" s="856"/>
      <c r="IYO274" s="856"/>
      <c r="IYP274" s="856"/>
      <c r="IYQ274" s="856"/>
      <c r="IYR274" s="856"/>
      <c r="IYS274" s="856"/>
      <c r="IYT274" s="856"/>
      <c r="IYU274" s="856"/>
      <c r="IYV274" s="856"/>
      <c r="IYW274" s="856"/>
      <c r="IYX274" s="856"/>
      <c r="IYY274" s="856"/>
      <c r="IYZ274" s="856"/>
      <c r="IZA274" s="856"/>
      <c r="IZB274" s="856"/>
      <c r="IZC274" s="856"/>
      <c r="IZD274" s="856"/>
      <c r="IZE274" s="837"/>
      <c r="IZF274" s="837"/>
      <c r="IZG274" s="837"/>
      <c r="IZH274" s="837"/>
      <c r="IZI274" s="837"/>
      <c r="IZJ274" s="837"/>
      <c r="IZK274" s="837"/>
      <c r="IZL274" s="837"/>
      <c r="IZM274" s="837"/>
      <c r="IZN274" s="837"/>
      <c r="IZO274" s="837"/>
      <c r="IZP274" s="837"/>
      <c r="IZQ274" s="837"/>
      <c r="IZR274" s="837"/>
      <c r="IZS274" s="837"/>
      <c r="IZT274" s="837"/>
      <c r="IZU274" s="837"/>
      <c r="IZV274" s="837"/>
      <c r="IZW274" s="837"/>
      <c r="IZX274" s="837"/>
      <c r="IZY274" s="837"/>
      <c r="IZZ274" s="837"/>
      <c r="JAA274" s="837"/>
      <c r="JAB274" s="837"/>
      <c r="JAC274" s="854"/>
      <c r="JAD274" s="854"/>
      <c r="JAE274" s="854"/>
      <c r="JAF274" s="854"/>
      <c r="JAG274" s="854"/>
      <c r="JAH274" s="837"/>
      <c r="JAI274" s="837"/>
      <c r="JAJ274" s="854"/>
      <c r="JAK274" s="854"/>
      <c r="JAL274" s="837"/>
      <c r="JAM274" s="837"/>
      <c r="JAN274" s="854"/>
      <c r="JAO274" s="854"/>
      <c r="JAP274" s="837"/>
      <c r="JAQ274" s="837"/>
      <c r="JAR274" s="837"/>
      <c r="JAS274" s="837"/>
      <c r="JAT274" s="837"/>
      <c r="JAU274" s="837"/>
      <c r="JAV274" s="837"/>
      <c r="JAW274" s="854"/>
      <c r="JAX274" s="854"/>
      <c r="JAY274" s="837"/>
      <c r="JAZ274" s="837"/>
      <c r="JBA274" s="854"/>
      <c r="JBB274" s="854"/>
      <c r="JBC274" s="837"/>
      <c r="JBD274" s="837"/>
      <c r="JBE274" s="837"/>
      <c r="JBF274" s="837"/>
      <c r="JBG274" s="837"/>
      <c r="JBH274" s="853"/>
      <c r="JBI274" s="855"/>
      <c r="JBJ274" s="837"/>
      <c r="JBK274" s="837"/>
      <c r="JBL274" s="837"/>
      <c r="JBM274" s="837"/>
      <c r="JBN274" s="837"/>
      <c r="JBO274" s="837"/>
      <c r="JBP274" s="837"/>
      <c r="JBQ274" s="856"/>
      <c r="JBR274" s="856"/>
      <c r="JBS274" s="856"/>
      <c r="JBT274" s="856"/>
      <c r="JBU274" s="856"/>
      <c r="JBV274" s="856"/>
      <c r="JBW274" s="856"/>
      <c r="JBX274" s="856"/>
      <c r="JBY274" s="856"/>
      <c r="JBZ274" s="856"/>
      <c r="JCA274" s="856"/>
      <c r="JCB274" s="856"/>
      <c r="JCC274" s="856"/>
      <c r="JCD274" s="856"/>
      <c r="JCE274" s="856"/>
      <c r="JCF274" s="856"/>
      <c r="JCG274" s="856"/>
      <c r="JCH274" s="856"/>
      <c r="JCI274" s="856"/>
      <c r="JCJ274" s="856"/>
      <c r="JCK274" s="856"/>
      <c r="JCL274" s="856"/>
      <c r="JCM274" s="856"/>
      <c r="JCN274" s="856"/>
      <c r="JCO274" s="856"/>
      <c r="JCP274" s="856"/>
      <c r="JCQ274" s="856"/>
      <c r="JCR274" s="856"/>
      <c r="JCS274" s="856"/>
      <c r="JCT274" s="856"/>
      <c r="JCU274" s="856"/>
      <c r="JCV274" s="856"/>
      <c r="JCW274" s="856"/>
      <c r="JCX274" s="856"/>
      <c r="JCY274" s="856"/>
      <c r="JCZ274" s="856"/>
      <c r="JDA274" s="856"/>
      <c r="JDB274" s="856"/>
      <c r="JDC274" s="856"/>
      <c r="JDD274" s="856"/>
      <c r="JDE274" s="856"/>
      <c r="JDF274" s="856"/>
      <c r="JDG274" s="856"/>
      <c r="JDH274" s="856"/>
      <c r="JDI274" s="837"/>
      <c r="JDJ274" s="837"/>
      <c r="JDK274" s="837"/>
      <c r="JDL274" s="837"/>
      <c r="JDM274" s="837"/>
      <c r="JDN274" s="837"/>
      <c r="JDO274" s="837"/>
      <c r="JDP274" s="837"/>
      <c r="JDQ274" s="837"/>
      <c r="JDR274" s="837"/>
      <c r="JDS274" s="837"/>
      <c r="JDT274" s="837"/>
      <c r="JDU274" s="837"/>
      <c r="JDV274" s="837"/>
      <c r="JDW274" s="837"/>
      <c r="JDX274" s="837"/>
      <c r="JDY274" s="837"/>
      <c r="JDZ274" s="837"/>
      <c r="JEA274" s="837"/>
      <c r="JEB274" s="837"/>
      <c r="JEC274" s="837"/>
      <c r="JED274" s="837"/>
      <c r="JEE274" s="837"/>
      <c r="JEF274" s="837"/>
      <c r="JEG274" s="854"/>
      <c r="JEH274" s="854"/>
      <c r="JEI274" s="854"/>
      <c r="JEJ274" s="854"/>
      <c r="JEK274" s="854"/>
      <c r="JEL274" s="837"/>
      <c r="JEM274" s="837"/>
      <c r="JEN274" s="854"/>
      <c r="JEO274" s="854"/>
      <c r="JEP274" s="837"/>
      <c r="JEQ274" s="837"/>
      <c r="JER274" s="854"/>
      <c r="JES274" s="854"/>
      <c r="JET274" s="837"/>
      <c r="JEU274" s="837"/>
      <c r="JEV274" s="837"/>
      <c r="JEW274" s="837"/>
      <c r="JEX274" s="837"/>
      <c r="JEY274" s="837"/>
      <c r="JEZ274" s="837"/>
      <c r="JFA274" s="854"/>
      <c r="JFB274" s="854"/>
      <c r="JFC274" s="837"/>
      <c r="JFD274" s="837"/>
      <c r="JFE274" s="854"/>
      <c r="JFF274" s="854"/>
      <c r="JFG274" s="837"/>
      <c r="JFH274" s="837"/>
      <c r="JFI274" s="837"/>
      <c r="JFJ274" s="837"/>
      <c r="JFK274" s="837"/>
      <c r="JFL274" s="853"/>
      <c r="JFM274" s="855"/>
      <c r="JFN274" s="837"/>
      <c r="JFO274" s="837"/>
      <c r="JFP274" s="837"/>
      <c r="JFQ274" s="837"/>
      <c r="JFR274" s="837"/>
      <c r="JFS274" s="837"/>
      <c r="JFT274" s="837"/>
      <c r="JFU274" s="856"/>
      <c r="JFV274" s="856"/>
      <c r="JFW274" s="856"/>
      <c r="JFX274" s="856"/>
      <c r="JFY274" s="856"/>
      <c r="JFZ274" s="856"/>
      <c r="JGA274" s="856"/>
      <c r="JGB274" s="856"/>
      <c r="JGC274" s="856"/>
      <c r="JGD274" s="856"/>
      <c r="JGE274" s="856"/>
      <c r="JGF274" s="856"/>
      <c r="JGG274" s="856"/>
      <c r="JGH274" s="856"/>
      <c r="JGI274" s="856"/>
      <c r="JGJ274" s="856"/>
      <c r="JGK274" s="856"/>
      <c r="JGL274" s="856"/>
      <c r="JGM274" s="856"/>
      <c r="JGN274" s="856"/>
      <c r="JGO274" s="856"/>
      <c r="JGP274" s="856"/>
      <c r="JGQ274" s="856"/>
      <c r="JGR274" s="856"/>
      <c r="JGS274" s="856"/>
      <c r="JGT274" s="856"/>
      <c r="JGU274" s="856"/>
      <c r="JGV274" s="856"/>
      <c r="JGW274" s="856"/>
      <c r="JGX274" s="856"/>
      <c r="JGY274" s="856"/>
      <c r="JGZ274" s="856"/>
      <c r="JHA274" s="856"/>
      <c r="JHB274" s="856"/>
      <c r="JHC274" s="856"/>
      <c r="JHD274" s="856"/>
      <c r="JHE274" s="856"/>
      <c r="JHF274" s="856"/>
      <c r="JHG274" s="856"/>
      <c r="JHH274" s="856"/>
      <c r="JHI274" s="856"/>
      <c r="JHJ274" s="856"/>
      <c r="JHK274" s="856"/>
      <c r="JHL274" s="856"/>
      <c r="JHM274" s="837"/>
      <c r="JHN274" s="837"/>
      <c r="JHO274" s="837"/>
      <c r="JHP274" s="837"/>
      <c r="JHQ274" s="837"/>
      <c r="JHR274" s="837"/>
      <c r="JHS274" s="837"/>
      <c r="JHT274" s="837"/>
      <c r="JHU274" s="837"/>
      <c r="JHV274" s="837"/>
      <c r="JHW274" s="837"/>
      <c r="JHX274" s="837"/>
      <c r="JHY274" s="837"/>
      <c r="JHZ274" s="837"/>
      <c r="JIA274" s="837"/>
      <c r="JIB274" s="837"/>
      <c r="JIC274" s="837"/>
      <c r="JID274" s="837"/>
      <c r="JIE274" s="837"/>
      <c r="JIF274" s="837"/>
      <c r="JIG274" s="837"/>
      <c r="JIH274" s="837"/>
      <c r="JII274" s="837"/>
      <c r="JIJ274" s="837"/>
      <c r="JIK274" s="854"/>
      <c r="JIL274" s="854"/>
      <c r="JIM274" s="854"/>
      <c r="JIN274" s="854"/>
      <c r="JIO274" s="854"/>
      <c r="JIP274" s="837"/>
      <c r="JIQ274" s="837"/>
      <c r="JIR274" s="854"/>
      <c r="JIS274" s="854"/>
      <c r="JIT274" s="837"/>
      <c r="JIU274" s="837"/>
      <c r="JIV274" s="854"/>
      <c r="JIW274" s="854"/>
      <c r="JIX274" s="837"/>
      <c r="JIY274" s="837"/>
      <c r="JIZ274" s="837"/>
      <c r="JJA274" s="837"/>
      <c r="JJB274" s="837"/>
      <c r="JJC274" s="837"/>
      <c r="JJD274" s="837"/>
      <c r="JJE274" s="854"/>
      <c r="JJF274" s="854"/>
      <c r="JJG274" s="837"/>
      <c r="JJH274" s="837"/>
      <c r="JJI274" s="854"/>
      <c r="JJJ274" s="854"/>
      <c r="JJK274" s="837"/>
      <c r="JJL274" s="837"/>
      <c r="JJM274" s="837"/>
      <c r="JJN274" s="837"/>
      <c r="JJO274" s="837"/>
      <c r="JJP274" s="853"/>
      <c r="JJQ274" s="855"/>
      <c r="JJR274" s="837"/>
      <c r="JJS274" s="837"/>
      <c r="JJT274" s="837"/>
      <c r="JJU274" s="837"/>
      <c r="JJV274" s="837"/>
      <c r="JJW274" s="837"/>
      <c r="JJX274" s="837"/>
      <c r="JJY274" s="856"/>
      <c r="JJZ274" s="856"/>
      <c r="JKA274" s="856"/>
      <c r="JKB274" s="856"/>
      <c r="JKC274" s="856"/>
      <c r="JKD274" s="856"/>
      <c r="JKE274" s="856"/>
      <c r="JKF274" s="856"/>
      <c r="JKG274" s="856"/>
      <c r="JKH274" s="856"/>
      <c r="JKI274" s="856"/>
      <c r="JKJ274" s="856"/>
      <c r="JKK274" s="856"/>
      <c r="JKL274" s="856"/>
      <c r="JKM274" s="856"/>
      <c r="JKN274" s="856"/>
      <c r="JKO274" s="856"/>
      <c r="JKP274" s="856"/>
      <c r="JKQ274" s="856"/>
      <c r="JKR274" s="856"/>
      <c r="JKS274" s="856"/>
      <c r="JKT274" s="856"/>
      <c r="JKU274" s="856"/>
      <c r="JKV274" s="856"/>
      <c r="JKW274" s="856"/>
      <c r="JKX274" s="856"/>
      <c r="JKY274" s="856"/>
      <c r="JKZ274" s="856"/>
      <c r="JLA274" s="856"/>
      <c r="JLB274" s="856"/>
      <c r="JLC274" s="856"/>
      <c r="JLD274" s="856"/>
      <c r="JLE274" s="856"/>
      <c r="JLF274" s="856"/>
      <c r="JLG274" s="856"/>
      <c r="JLH274" s="856"/>
      <c r="JLI274" s="856"/>
      <c r="JLJ274" s="856"/>
      <c r="JLK274" s="856"/>
      <c r="JLL274" s="856"/>
      <c r="JLM274" s="856"/>
      <c r="JLN274" s="856"/>
      <c r="JLO274" s="856"/>
      <c r="JLP274" s="856"/>
      <c r="JLQ274" s="837"/>
      <c r="JLR274" s="837"/>
      <c r="JLS274" s="837"/>
      <c r="JLT274" s="837"/>
      <c r="JLU274" s="837"/>
      <c r="JLV274" s="837"/>
      <c r="JLW274" s="837"/>
      <c r="JLX274" s="837"/>
      <c r="JLY274" s="837"/>
      <c r="JLZ274" s="837"/>
      <c r="JMA274" s="837"/>
      <c r="JMB274" s="837"/>
      <c r="JMC274" s="837"/>
      <c r="JMD274" s="837"/>
      <c r="JME274" s="837"/>
      <c r="JMF274" s="837"/>
      <c r="JMG274" s="837"/>
      <c r="JMH274" s="837"/>
      <c r="JMI274" s="837"/>
      <c r="JMJ274" s="837"/>
      <c r="JMK274" s="837"/>
      <c r="JML274" s="837"/>
      <c r="JMM274" s="837"/>
      <c r="JMN274" s="837"/>
      <c r="JMO274" s="854"/>
      <c r="JMP274" s="854"/>
      <c r="JMQ274" s="854"/>
      <c r="JMR274" s="854"/>
      <c r="JMS274" s="854"/>
      <c r="JMT274" s="837"/>
      <c r="JMU274" s="837"/>
      <c r="JMV274" s="854"/>
      <c r="JMW274" s="854"/>
      <c r="JMX274" s="837"/>
      <c r="JMY274" s="837"/>
      <c r="JMZ274" s="854"/>
      <c r="JNA274" s="854"/>
      <c r="JNB274" s="837"/>
      <c r="JNC274" s="837"/>
      <c r="JND274" s="837"/>
      <c r="JNE274" s="837"/>
      <c r="JNF274" s="837"/>
      <c r="JNG274" s="837"/>
      <c r="JNH274" s="837"/>
      <c r="JNI274" s="854"/>
      <c r="JNJ274" s="854"/>
      <c r="JNK274" s="837"/>
      <c r="JNL274" s="837"/>
      <c r="JNM274" s="854"/>
      <c r="JNN274" s="854"/>
      <c r="JNO274" s="837"/>
      <c r="JNP274" s="837"/>
      <c r="JNQ274" s="837"/>
      <c r="JNR274" s="837"/>
      <c r="JNS274" s="837"/>
      <c r="JNT274" s="853"/>
      <c r="JNU274" s="855"/>
      <c r="JNV274" s="837"/>
      <c r="JNW274" s="837"/>
      <c r="JNX274" s="837"/>
      <c r="JNY274" s="837"/>
      <c r="JNZ274" s="837"/>
      <c r="JOA274" s="837"/>
      <c r="JOB274" s="837"/>
      <c r="JOC274" s="856"/>
      <c r="JOD274" s="856"/>
      <c r="JOE274" s="856"/>
      <c r="JOF274" s="856"/>
      <c r="JOG274" s="856"/>
      <c r="JOH274" s="856"/>
      <c r="JOI274" s="856"/>
      <c r="JOJ274" s="856"/>
      <c r="JOK274" s="856"/>
      <c r="JOL274" s="856"/>
      <c r="JOM274" s="856"/>
      <c r="JON274" s="856"/>
      <c r="JOO274" s="856"/>
      <c r="JOP274" s="856"/>
      <c r="JOQ274" s="856"/>
      <c r="JOR274" s="856"/>
      <c r="JOS274" s="856"/>
      <c r="JOT274" s="856"/>
      <c r="JOU274" s="856"/>
      <c r="JOV274" s="856"/>
      <c r="JOW274" s="856"/>
      <c r="JOX274" s="856"/>
      <c r="JOY274" s="856"/>
      <c r="JOZ274" s="856"/>
      <c r="JPA274" s="856"/>
      <c r="JPB274" s="856"/>
      <c r="JPC274" s="856"/>
      <c r="JPD274" s="856"/>
      <c r="JPE274" s="856"/>
      <c r="JPF274" s="856"/>
      <c r="JPG274" s="856"/>
      <c r="JPH274" s="856"/>
      <c r="JPI274" s="856"/>
      <c r="JPJ274" s="856"/>
      <c r="JPK274" s="856"/>
      <c r="JPL274" s="856"/>
      <c r="JPM274" s="856"/>
      <c r="JPN274" s="856"/>
      <c r="JPO274" s="856"/>
      <c r="JPP274" s="856"/>
      <c r="JPQ274" s="856"/>
      <c r="JPR274" s="856"/>
      <c r="JPS274" s="856"/>
      <c r="JPT274" s="856"/>
      <c r="JPU274" s="837"/>
      <c r="JPV274" s="837"/>
      <c r="JPW274" s="837"/>
      <c r="JPX274" s="837"/>
      <c r="JPY274" s="837"/>
      <c r="JPZ274" s="837"/>
      <c r="JQA274" s="837"/>
      <c r="JQB274" s="837"/>
      <c r="JQC274" s="837"/>
      <c r="JQD274" s="837"/>
      <c r="JQE274" s="837"/>
      <c r="JQF274" s="837"/>
      <c r="JQG274" s="837"/>
      <c r="JQH274" s="837"/>
      <c r="JQI274" s="837"/>
      <c r="JQJ274" s="837"/>
      <c r="JQK274" s="837"/>
      <c r="JQL274" s="837"/>
      <c r="JQM274" s="837"/>
      <c r="JQN274" s="837"/>
      <c r="JQO274" s="837"/>
      <c r="JQP274" s="837"/>
      <c r="JQQ274" s="837"/>
      <c r="JQR274" s="837"/>
      <c r="JQS274" s="854"/>
      <c r="JQT274" s="854"/>
      <c r="JQU274" s="854"/>
      <c r="JQV274" s="854"/>
      <c r="JQW274" s="854"/>
      <c r="JQX274" s="837"/>
      <c r="JQY274" s="837"/>
      <c r="JQZ274" s="854"/>
      <c r="JRA274" s="854"/>
      <c r="JRB274" s="837"/>
      <c r="JRC274" s="837"/>
      <c r="JRD274" s="854"/>
      <c r="JRE274" s="854"/>
      <c r="JRF274" s="837"/>
      <c r="JRG274" s="837"/>
      <c r="JRH274" s="837"/>
      <c r="JRI274" s="837"/>
      <c r="JRJ274" s="837"/>
      <c r="JRK274" s="837"/>
      <c r="JRL274" s="837"/>
      <c r="JRM274" s="854"/>
      <c r="JRN274" s="854"/>
      <c r="JRO274" s="837"/>
      <c r="JRP274" s="837"/>
      <c r="JRQ274" s="854"/>
      <c r="JRR274" s="854"/>
      <c r="JRS274" s="837"/>
      <c r="JRT274" s="837"/>
      <c r="JRU274" s="837"/>
      <c r="JRV274" s="837"/>
      <c r="JRW274" s="837"/>
      <c r="JRX274" s="853"/>
      <c r="JRY274" s="855"/>
      <c r="JRZ274" s="837"/>
      <c r="JSA274" s="837"/>
      <c r="JSB274" s="837"/>
      <c r="JSC274" s="837"/>
      <c r="JSD274" s="837"/>
      <c r="JSE274" s="837"/>
      <c r="JSF274" s="837"/>
      <c r="JSG274" s="856"/>
      <c r="JSH274" s="856"/>
      <c r="JSI274" s="856"/>
      <c r="JSJ274" s="856"/>
      <c r="JSK274" s="856"/>
      <c r="JSL274" s="856"/>
      <c r="JSM274" s="856"/>
      <c r="JSN274" s="856"/>
      <c r="JSO274" s="856"/>
      <c r="JSP274" s="856"/>
      <c r="JSQ274" s="856"/>
      <c r="JSR274" s="856"/>
      <c r="JSS274" s="856"/>
      <c r="JST274" s="856"/>
      <c r="JSU274" s="856"/>
      <c r="JSV274" s="856"/>
      <c r="JSW274" s="856"/>
      <c r="JSX274" s="856"/>
      <c r="JSY274" s="856"/>
      <c r="JSZ274" s="856"/>
      <c r="JTA274" s="856"/>
      <c r="JTB274" s="856"/>
      <c r="JTC274" s="856"/>
      <c r="JTD274" s="856"/>
      <c r="JTE274" s="856"/>
      <c r="JTF274" s="856"/>
      <c r="JTG274" s="856"/>
      <c r="JTH274" s="856"/>
      <c r="JTI274" s="856"/>
      <c r="JTJ274" s="856"/>
      <c r="JTK274" s="856"/>
      <c r="JTL274" s="856"/>
      <c r="JTM274" s="856"/>
      <c r="JTN274" s="856"/>
      <c r="JTO274" s="856"/>
      <c r="JTP274" s="856"/>
      <c r="JTQ274" s="856"/>
      <c r="JTR274" s="856"/>
      <c r="JTS274" s="856"/>
      <c r="JTT274" s="856"/>
      <c r="JTU274" s="856"/>
      <c r="JTV274" s="856"/>
      <c r="JTW274" s="856"/>
      <c r="JTX274" s="856"/>
      <c r="JTY274" s="837"/>
      <c r="JTZ274" s="837"/>
      <c r="JUA274" s="837"/>
      <c r="JUB274" s="837"/>
      <c r="JUC274" s="837"/>
      <c r="JUD274" s="837"/>
      <c r="JUE274" s="837"/>
      <c r="JUF274" s="837"/>
      <c r="JUG274" s="837"/>
      <c r="JUH274" s="837"/>
      <c r="JUI274" s="837"/>
      <c r="JUJ274" s="837"/>
      <c r="JUK274" s="837"/>
      <c r="JUL274" s="837"/>
      <c r="JUM274" s="837"/>
      <c r="JUN274" s="837"/>
      <c r="JUO274" s="837"/>
      <c r="JUP274" s="837"/>
      <c r="JUQ274" s="837"/>
      <c r="JUR274" s="837"/>
      <c r="JUS274" s="837"/>
      <c r="JUT274" s="837"/>
      <c r="JUU274" s="837"/>
      <c r="JUV274" s="837"/>
      <c r="JUW274" s="854"/>
      <c r="JUX274" s="854"/>
      <c r="JUY274" s="854"/>
      <c r="JUZ274" s="854"/>
      <c r="JVA274" s="854"/>
      <c r="JVB274" s="837"/>
      <c r="JVC274" s="837"/>
      <c r="JVD274" s="854"/>
      <c r="JVE274" s="854"/>
      <c r="JVF274" s="837"/>
      <c r="JVG274" s="837"/>
      <c r="JVH274" s="854"/>
      <c r="JVI274" s="854"/>
      <c r="JVJ274" s="837"/>
      <c r="JVK274" s="837"/>
      <c r="JVL274" s="837"/>
      <c r="JVM274" s="837"/>
      <c r="JVN274" s="837"/>
      <c r="JVO274" s="837"/>
      <c r="JVP274" s="837"/>
      <c r="JVQ274" s="854"/>
      <c r="JVR274" s="854"/>
      <c r="JVS274" s="837"/>
      <c r="JVT274" s="837"/>
      <c r="JVU274" s="854"/>
      <c r="JVV274" s="854"/>
      <c r="JVW274" s="837"/>
      <c r="JVX274" s="837"/>
      <c r="JVY274" s="837"/>
      <c r="JVZ274" s="837"/>
      <c r="JWA274" s="837"/>
      <c r="JWB274" s="853"/>
      <c r="JWC274" s="855"/>
      <c r="JWD274" s="837"/>
      <c r="JWE274" s="837"/>
      <c r="JWF274" s="837"/>
      <c r="JWG274" s="837"/>
      <c r="JWH274" s="837"/>
      <c r="JWI274" s="837"/>
      <c r="JWJ274" s="837"/>
      <c r="JWK274" s="856"/>
      <c r="JWL274" s="856"/>
      <c r="JWM274" s="856"/>
      <c r="JWN274" s="856"/>
      <c r="JWO274" s="856"/>
      <c r="JWP274" s="856"/>
      <c r="JWQ274" s="856"/>
      <c r="JWR274" s="856"/>
      <c r="JWS274" s="856"/>
      <c r="JWT274" s="856"/>
      <c r="JWU274" s="856"/>
      <c r="JWV274" s="856"/>
      <c r="JWW274" s="856"/>
      <c r="JWX274" s="856"/>
      <c r="JWY274" s="856"/>
      <c r="JWZ274" s="856"/>
      <c r="JXA274" s="856"/>
      <c r="JXB274" s="856"/>
      <c r="JXC274" s="856"/>
      <c r="JXD274" s="856"/>
      <c r="JXE274" s="856"/>
      <c r="JXF274" s="856"/>
      <c r="JXG274" s="856"/>
      <c r="JXH274" s="856"/>
      <c r="JXI274" s="856"/>
      <c r="JXJ274" s="856"/>
      <c r="JXK274" s="856"/>
      <c r="JXL274" s="856"/>
      <c r="JXM274" s="856"/>
      <c r="JXN274" s="856"/>
      <c r="JXO274" s="856"/>
      <c r="JXP274" s="856"/>
      <c r="JXQ274" s="856"/>
      <c r="JXR274" s="856"/>
      <c r="JXS274" s="856"/>
      <c r="JXT274" s="856"/>
      <c r="JXU274" s="856"/>
      <c r="JXV274" s="856"/>
      <c r="JXW274" s="856"/>
      <c r="JXX274" s="856"/>
      <c r="JXY274" s="856"/>
      <c r="JXZ274" s="856"/>
      <c r="JYA274" s="856"/>
      <c r="JYB274" s="856"/>
      <c r="JYC274" s="837"/>
      <c r="JYD274" s="837"/>
      <c r="JYE274" s="837"/>
      <c r="JYF274" s="837"/>
      <c r="JYG274" s="837"/>
      <c r="JYH274" s="837"/>
      <c r="JYI274" s="837"/>
      <c r="JYJ274" s="837"/>
      <c r="JYK274" s="837"/>
      <c r="JYL274" s="837"/>
      <c r="JYM274" s="837"/>
      <c r="JYN274" s="837"/>
      <c r="JYO274" s="837"/>
      <c r="JYP274" s="837"/>
      <c r="JYQ274" s="837"/>
      <c r="JYR274" s="837"/>
      <c r="JYS274" s="837"/>
      <c r="JYT274" s="837"/>
      <c r="JYU274" s="837"/>
      <c r="JYV274" s="837"/>
      <c r="JYW274" s="837"/>
      <c r="JYX274" s="837"/>
      <c r="JYY274" s="837"/>
      <c r="JYZ274" s="837"/>
      <c r="JZA274" s="854"/>
      <c r="JZB274" s="854"/>
      <c r="JZC274" s="854"/>
      <c r="JZD274" s="854"/>
      <c r="JZE274" s="854"/>
      <c r="JZF274" s="837"/>
      <c r="JZG274" s="837"/>
      <c r="JZH274" s="854"/>
      <c r="JZI274" s="854"/>
      <c r="JZJ274" s="837"/>
      <c r="JZK274" s="837"/>
      <c r="JZL274" s="854"/>
      <c r="JZM274" s="854"/>
      <c r="JZN274" s="837"/>
      <c r="JZO274" s="837"/>
      <c r="JZP274" s="837"/>
      <c r="JZQ274" s="837"/>
      <c r="JZR274" s="837"/>
      <c r="JZS274" s="837"/>
      <c r="JZT274" s="837"/>
      <c r="JZU274" s="854"/>
      <c r="JZV274" s="854"/>
      <c r="JZW274" s="837"/>
      <c r="JZX274" s="837"/>
      <c r="JZY274" s="854"/>
      <c r="JZZ274" s="854"/>
      <c r="KAA274" s="837"/>
      <c r="KAB274" s="837"/>
      <c r="KAC274" s="837"/>
      <c r="KAD274" s="837"/>
      <c r="KAE274" s="837"/>
      <c r="KAF274" s="853"/>
      <c r="KAG274" s="855"/>
      <c r="KAH274" s="837"/>
      <c r="KAI274" s="837"/>
      <c r="KAJ274" s="837"/>
      <c r="KAK274" s="837"/>
      <c r="KAL274" s="837"/>
      <c r="KAM274" s="837"/>
      <c r="KAN274" s="837"/>
      <c r="KAO274" s="856"/>
      <c r="KAP274" s="856"/>
      <c r="KAQ274" s="856"/>
      <c r="KAR274" s="856"/>
      <c r="KAS274" s="856"/>
      <c r="KAT274" s="856"/>
      <c r="KAU274" s="856"/>
      <c r="KAV274" s="856"/>
      <c r="KAW274" s="856"/>
      <c r="KAX274" s="856"/>
      <c r="KAY274" s="856"/>
      <c r="KAZ274" s="856"/>
      <c r="KBA274" s="856"/>
      <c r="KBB274" s="856"/>
      <c r="KBC274" s="856"/>
      <c r="KBD274" s="856"/>
      <c r="KBE274" s="856"/>
      <c r="KBF274" s="856"/>
      <c r="KBG274" s="856"/>
      <c r="KBH274" s="856"/>
      <c r="KBI274" s="856"/>
      <c r="KBJ274" s="856"/>
      <c r="KBK274" s="856"/>
      <c r="KBL274" s="856"/>
      <c r="KBM274" s="856"/>
      <c r="KBN274" s="856"/>
      <c r="KBO274" s="856"/>
      <c r="KBP274" s="856"/>
      <c r="KBQ274" s="856"/>
      <c r="KBR274" s="856"/>
      <c r="KBS274" s="856"/>
      <c r="KBT274" s="856"/>
      <c r="KBU274" s="856"/>
      <c r="KBV274" s="856"/>
      <c r="KBW274" s="856"/>
      <c r="KBX274" s="856"/>
      <c r="KBY274" s="856"/>
      <c r="KBZ274" s="856"/>
      <c r="KCA274" s="856"/>
      <c r="KCB274" s="856"/>
      <c r="KCC274" s="856"/>
      <c r="KCD274" s="856"/>
      <c r="KCE274" s="856"/>
      <c r="KCF274" s="856"/>
      <c r="KCG274" s="837"/>
      <c r="KCH274" s="837"/>
      <c r="KCI274" s="837"/>
      <c r="KCJ274" s="837"/>
      <c r="KCK274" s="837"/>
      <c r="KCL274" s="837"/>
      <c r="KCM274" s="837"/>
      <c r="KCN274" s="837"/>
      <c r="KCO274" s="837"/>
      <c r="KCP274" s="837"/>
      <c r="KCQ274" s="837"/>
      <c r="KCR274" s="837"/>
      <c r="KCS274" s="837"/>
      <c r="KCT274" s="837"/>
      <c r="KCU274" s="837"/>
      <c r="KCV274" s="837"/>
      <c r="KCW274" s="837"/>
      <c r="KCX274" s="837"/>
      <c r="KCY274" s="837"/>
      <c r="KCZ274" s="837"/>
      <c r="KDA274" s="837"/>
      <c r="KDB274" s="837"/>
      <c r="KDC274" s="837"/>
      <c r="KDD274" s="837"/>
      <c r="KDE274" s="854"/>
      <c r="KDF274" s="854"/>
      <c r="KDG274" s="854"/>
      <c r="KDH274" s="854"/>
      <c r="KDI274" s="854"/>
      <c r="KDJ274" s="837"/>
      <c r="KDK274" s="837"/>
      <c r="KDL274" s="854"/>
      <c r="KDM274" s="854"/>
      <c r="KDN274" s="837"/>
      <c r="KDO274" s="837"/>
      <c r="KDP274" s="854"/>
      <c r="KDQ274" s="854"/>
      <c r="KDR274" s="837"/>
      <c r="KDS274" s="837"/>
      <c r="KDT274" s="837"/>
      <c r="KDU274" s="837"/>
      <c r="KDV274" s="837"/>
      <c r="KDW274" s="837"/>
      <c r="KDX274" s="837"/>
      <c r="KDY274" s="854"/>
      <c r="KDZ274" s="854"/>
      <c r="KEA274" s="837"/>
      <c r="KEB274" s="837"/>
      <c r="KEC274" s="854"/>
      <c r="KED274" s="854"/>
      <c r="KEE274" s="837"/>
      <c r="KEF274" s="837"/>
      <c r="KEG274" s="837"/>
      <c r="KEH274" s="837"/>
      <c r="KEI274" s="837"/>
      <c r="KEJ274" s="853"/>
      <c r="KEK274" s="855"/>
      <c r="KEL274" s="837"/>
      <c r="KEM274" s="837"/>
      <c r="KEN274" s="837"/>
      <c r="KEO274" s="837"/>
      <c r="KEP274" s="837"/>
      <c r="KEQ274" s="837"/>
      <c r="KER274" s="837"/>
      <c r="KES274" s="856"/>
      <c r="KET274" s="856"/>
      <c r="KEU274" s="856"/>
      <c r="KEV274" s="856"/>
      <c r="KEW274" s="856"/>
      <c r="KEX274" s="856"/>
      <c r="KEY274" s="856"/>
      <c r="KEZ274" s="856"/>
      <c r="KFA274" s="856"/>
      <c r="KFB274" s="856"/>
      <c r="KFC274" s="856"/>
      <c r="KFD274" s="856"/>
      <c r="KFE274" s="856"/>
      <c r="KFF274" s="856"/>
      <c r="KFG274" s="856"/>
      <c r="KFH274" s="856"/>
      <c r="KFI274" s="856"/>
      <c r="KFJ274" s="856"/>
      <c r="KFK274" s="856"/>
      <c r="KFL274" s="856"/>
      <c r="KFM274" s="856"/>
      <c r="KFN274" s="856"/>
      <c r="KFO274" s="856"/>
      <c r="KFP274" s="856"/>
      <c r="KFQ274" s="856"/>
      <c r="KFR274" s="856"/>
      <c r="KFS274" s="856"/>
      <c r="KFT274" s="856"/>
      <c r="KFU274" s="856"/>
      <c r="KFV274" s="856"/>
      <c r="KFW274" s="856"/>
      <c r="KFX274" s="856"/>
      <c r="KFY274" s="856"/>
      <c r="KFZ274" s="856"/>
      <c r="KGA274" s="856"/>
      <c r="KGB274" s="856"/>
      <c r="KGC274" s="856"/>
      <c r="KGD274" s="856"/>
      <c r="KGE274" s="856"/>
      <c r="KGF274" s="856"/>
      <c r="KGG274" s="856"/>
      <c r="KGH274" s="856"/>
      <c r="KGI274" s="856"/>
      <c r="KGJ274" s="856"/>
      <c r="KGK274" s="837"/>
      <c r="KGL274" s="837"/>
      <c r="KGM274" s="837"/>
      <c r="KGN274" s="837"/>
      <c r="KGO274" s="837"/>
      <c r="KGP274" s="837"/>
      <c r="KGQ274" s="837"/>
      <c r="KGR274" s="837"/>
      <c r="KGS274" s="837"/>
      <c r="KGT274" s="837"/>
      <c r="KGU274" s="837"/>
      <c r="KGV274" s="837"/>
      <c r="KGW274" s="837"/>
      <c r="KGX274" s="837"/>
      <c r="KGY274" s="837"/>
      <c r="KGZ274" s="837"/>
      <c r="KHA274" s="837"/>
      <c r="KHB274" s="837"/>
      <c r="KHC274" s="837"/>
      <c r="KHD274" s="837"/>
      <c r="KHE274" s="837"/>
      <c r="KHF274" s="837"/>
      <c r="KHG274" s="837"/>
      <c r="KHH274" s="837"/>
      <c r="KHI274" s="854"/>
      <c r="KHJ274" s="854"/>
      <c r="KHK274" s="854"/>
      <c r="KHL274" s="854"/>
      <c r="KHM274" s="854"/>
      <c r="KHN274" s="837"/>
      <c r="KHO274" s="837"/>
      <c r="KHP274" s="854"/>
      <c r="KHQ274" s="854"/>
      <c r="KHR274" s="837"/>
      <c r="KHS274" s="837"/>
      <c r="KHT274" s="854"/>
      <c r="KHU274" s="854"/>
      <c r="KHV274" s="837"/>
      <c r="KHW274" s="837"/>
      <c r="KHX274" s="837"/>
      <c r="KHY274" s="837"/>
      <c r="KHZ274" s="837"/>
      <c r="KIA274" s="837"/>
      <c r="KIB274" s="837"/>
      <c r="KIC274" s="854"/>
      <c r="KID274" s="854"/>
      <c r="KIE274" s="837"/>
      <c r="KIF274" s="837"/>
      <c r="KIG274" s="854"/>
      <c r="KIH274" s="854"/>
      <c r="KII274" s="837"/>
      <c r="KIJ274" s="837"/>
      <c r="KIK274" s="837"/>
      <c r="KIL274" s="837"/>
      <c r="KIM274" s="837"/>
      <c r="KIN274" s="853"/>
      <c r="KIO274" s="855"/>
      <c r="KIP274" s="837"/>
      <c r="KIQ274" s="837"/>
      <c r="KIR274" s="837"/>
      <c r="KIS274" s="837"/>
      <c r="KIT274" s="837"/>
      <c r="KIU274" s="837"/>
      <c r="KIV274" s="837"/>
      <c r="KIW274" s="856"/>
      <c r="KIX274" s="856"/>
      <c r="KIY274" s="856"/>
      <c r="KIZ274" s="856"/>
      <c r="KJA274" s="856"/>
      <c r="KJB274" s="856"/>
      <c r="KJC274" s="856"/>
      <c r="KJD274" s="856"/>
      <c r="KJE274" s="856"/>
      <c r="KJF274" s="856"/>
      <c r="KJG274" s="856"/>
      <c r="KJH274" s="856"/>
      <c r="KJI274" s="856"/>
      <c r="KJJ274" s="856"/>
      <c r="KJK274" s="856"/>
      <c r="KJL274" s="856"/>
      <c r="KJM274" s="856"/>
      <c r="KJN274" s="856"/>
      <c r="KJO274" s="856"/>
      <c r="KJP274" s="856"/>
      <c r="KJQ274" s="856"/>
      <c r="KJR274" s="856"/>
      <c r="KJS274" s="856"/>
      <c r="KJT274" s="856"/>
      <c r="KJU274" s="856"/>
      <c r="KJV274" s="856"/>
      <c r="KJW274" s="856"/>
      <c r="KJX274" s="856"/>
      <c r="KJY274" s="856"/>
      <c r="KJZ274" s="856"/>
      <c r="KKA274" s="856"/>
      <c r="KKB274" s="856"/>
      <c r="KKC274" s="856"/>
      <c r="KKD274" s="856"/>
      <c r="KKE274" s="856"/>
      <c r="KKF274" s="856"/>
      <c r="KKG274" s="856"/>
      <c r="KKH274" s="856"/>
      <c r="KKI274" s="856"/>
      <c r="KKJ274" s="856"/>
      <c r="KKK274" s="856"/>
      <c r="KKL274" s="856"/>
      <c r="KKM274" s="856"/>
      <c r="KKN274" s="856"/>
      <c r="KKO274" s="837"/>
      <c r="KKP274" s="837"/>
      <c r="KKQ274" s="837"/>
      <c r="KKR274" s="837"/>
      <c r="KKS274" s="837"/>
      <c r="KKT274" s="837"/>
      <c r="KKU274" s="837"/>
      <c r="KKV274" s="837"/>
      <c r="KKW274" s="837"/>
      <c r="KKX274" s="837"/>
      <c r="KKY274" s="837"/>
      <c r="KKZ274" s="837"/>
      <c r="KLA274" s="837"/>
      <c r="KLB274" s="837"/>
      <c r="KLC274" s="837"/>
      <c r="KLD274" s="837"/>
      <c r="KLE274" s="837"/>
      <c r="KLF274" s="837"/>
      <c r="KLG274" s="837"/>
      <c r="KLH274" s="837"/>
      <c r="KLI274" s="837"/>
      <c r="KLJ274" s="837"/>
      <c r="KLK274" s="837"/>
      <c r="KLL274" s="837"/>
      <c r="KLM274" s="854"/>
      <c r="KLN274" s="854"/>
      <c r="KLO274" s="854"/>
      <c r="KLP274" s="854"/>
      <c r="KLQ274" s="854"/>
      <c r="KLR274" s="837"/>
      <c r="KLS274" s="837"/>
      <c r="KLT274" s="854"/>
      <c r="KLU274" s="854"/>
      <c r="KLV274" s="837"/>
      <c r="KLW274" s="837"/>
      <c r="KLX274" s="854"/>
      <c r="KLY274" s="854"/>
      <c r="KLZ274" s="837"/>
      <c r="KMA274" s="837"/>
      <c r="KMB274" s="837"/>
      <c r="KMC274" s="837"/>
      <c r="KMD274" s="837"/>
      <c r="KME274" s="837"/>
      <c r="KMF274" s="837"/>
      <c r="KMG274" s="854"/>
      <c r="KMH274" s="854"/>
      <c r="KMI274" s="837"/>
      <c r="KMJ274" s="837"/>
      <c r="KMK274" s="854"/>
      <c r="KML274" s="854"/>
      <c r="KMM274" s="837"/>
      <c r="KMN274" s="837"/>
      <c r="KMO274" s="837"/>
      <c r="KMP274" s="837"/>
      <c r="KMQ274" s="837"/>
      <c r="KMR274" s="853"/>
      <c r="KMS274" s="855"/>
      <c r="KMT274" s="837"/>
      <c r="KMU274" s="837"/>
      <c r="KMV274" s="837"/>
      <c r="KMW274" s="837"/>
      <c r="KMX274" s="837"/>
      <c r="KMY274" s="837"/>
      <c r="KMZ274" s="837"/>
      <c r="KNA274" s="856"/>
      <c r="KNB274" s="856"/>
      <c r="KNC274" s="856"/>
      <c r="KND274" s="856"/>
      <c r="KNE274" s="856"/>
      <c r="KNF274" s="856"/>
      <c r="KNG274" s="856"/>
      <c r="KNH274" s="856"/>
      <c r="KNI274" s="856"/>
      <c r="KNJ274" s="856"/>
      <c r="KNK274" s="856"/>
      <c r="KNL274" s="856"/>
      <c r="KNM274" s="856"/>
      <c r="KNN274" s="856"/>
      <c r="KNO274" s="856"/>
      <c r="KNP274" s="856"/>
      <c r="KNQ274" s="856"/>
      <c r="KNR274" s="856"/>
      <c r="KNS274" s="856"/>
      <c r="KNT274" s="856"/>
      <c r="KNU274" s="856"/>
      <c r="KNV274" s="856"/>
      <c r="KNW274" s="856"/>
      <c r="KNX274" s="856"/>
      <c r="KNY274" s="856"/>
      <c r="KNZ274" s="856"/>
      <c r="KOA274" s="856"/>
      <c r="KOB274" s="856"/>
      <c r="KOC274" s="856"/>
      <c r="KOD274" s="856"/>
      <c r="KOE274" s="856"/>
      <c r="KOF274" s="856"/>
      <c r="KOG274" s="856"/>
      <c r="KOH274" s="856"/>
      <c r="KOI274" s="856"/>
      <c r="KOJ274" s="856"/>
      <c r="KOK274" s="856"/>
      <c r="KOL274" s="856"/>
      <c r="KOM274" s="856"/>
      <c r="KON274" s="856"/>
      <c r="KOO274" s="856"/>
      <c r="KOP274" s="856"/>
      <c r="KOQ274" s="856"/>
      <c r="KOR274" s="856"/>
      <c r="KOS274" s="837"/>
      <c r="KOT274" s="837"/>
      <c r="KOU274" s="837"/>
      <c r="KOV274" s="837"/>
      <c r="KOW274" s="837"/>
      <c r="KOX274" s="837"/>
      <c r="KOY274" s="837"/>
      <c r="KOZ274" s="837"/>
      <c r="KPA274" s="837"/>
      <c r="KPB274" s="837"/>
      <c r="KPC274" s="837"/>
      <c r="KPD274" s="837"/>
      <c r="KPE274" s="837"/>
      <c r="KPF274" s="837"/>
      <c r="KPG274" s="837"/>
      <c r="KPH274" s="837"/>
      <c r="KPI274" s="837"/>
      <c r="KPJ274" s="837"/>
      <c r="KPK274" s="837"/>
      <c r="KPL274" s="837"/>
      <c r="KPM274" s="837"/>
      <c r="KPN274" s="837"/>
      <c r="KPO274" s="837"/>
      <c r="KPP274" s="837"/>
      <c r="KPQ274" s="854"/>
      <c r="KPR274" s="854"/>
      <c r="KPS274" s="854"/>
      <c r="KPT274" s="854"/>
      <c r="KPU274" s="854"/>
      <c r="KPV274" s="837"/>
      <c r="KPW274" s="837"/>
      <c r="KPX274" s="854"/>
      <c r="KPY274" s="854"/>
      <c r="KPZ274" s="837"/>
      <c r="KQA274" s="837"/>
      <c r="KQB274" s="854"/>
      <c r="KQC274" s="854"/>
      <c r="KQD274" s="837"/>
      <c r="KQE274" s="837"/>
      <c r="KQF274" s="837"/>
      <c r="KQG274" s="837"/>
      <c r="KQH274" s="837"/>
      <c r="KQI274" s="837"/>
      <c r="KQJ274" s="837"/>
      <c r="KQK274" s="854"/>
      <c r="KQL274" s="854"/>
      <c r="KQM274" s="837"/>
      <c r="KQN274" s="837"/>
      <c r="KQO274" s="854"/>
      <c r="KQP274" s="854"/>
      <c r="KQQ274" s="837"/>
      <c r="KQR274" s="837"/>
      <c r="KQS274" s="837"/>
      <c r="KQT274" s="837"/>
      <c r="KQU274" s="837"/>
      <c r="KQV274" s="853"/>
      <c r="KQW274" s="855"/>
      <c r="KQX274" s="837"/>
      <c r="KQY274" s="837"/>
      <c r="KQZ274" s="837"/>
      <c r="KRA274" s="837"/>
      <c r="KRB274" s="837"/>
      <c r="KRC274" s="837"/>
      <c r="KRD274" s="837"/>
      <c r="KRE274" s="856"/>
      <c r="KRF274" s="856"/>
      <c r="KRG274" s="856"/>
      <c r="KRH274" s="856"/>
      <c r="KRI274" s="856"/>
      <c r="KRJ274" s="856"/>
      <c r="KRK274" s="856"/>
      <c r="KRL274" s="856"/>
      <c r="KRM274" s="856"/>
      <c r="KRN274" s="856"/>
      <c r="KRO274" s="856"/>
      <c r="KRP274" s="856"/>
      <c r="KRQ274" s="856"/>
      <c r="KRR274" s="856"/>
      <c r="KRS274" s="856"/>
      <c r="KRT274" s="856"/>
      <c r="KRU274" s="856"/>
      <c r="KRV274" s="856"/>
      <c r="KRW274" s="856"/>
      <c r="KRX274" s="856"/>
      <c r="KRY274" s="856"/>
      <c r="KRZ274" s="856"/>
      <c r="KSA274" s="856"/>
      <c r="KSB274" s="856"/>
      <c r="KSC274" s="856"/>
      <c r="KSD274" s="856"/>
      <c r="KSE274" s="856"/>
      <c r="KSF274" s="856"/>
      <c r="KSG274" s="856"/>
      <c r="KSH274" s="856"/>
      <c r="KSI274" s="856"/>
      <c r="KSJ274" s="856"/>
      <c r="KSK274" s="856"/>
      <c r="KSL274" s="856"/>
      <c r="KSM274" s="856"/>
      <c r="KSN274" s="856"/>
      <c r="KSO274" s="856"/>
      <c r="KSP274" s="856"/>
      <c r="KSQ274" s="856"/>
      <c r="KSR274" s="856"/>
      <c r="KSS274" s="856"/>
      <c r="KST274" s="856"/>
      <c r="KSU274" s="856"/>
      <c r="KSV274" s="856"/>
      <c r="KSW274" s="837"/>
      <c r="KSX274" s="837"/>
      <c r="KSY274" s="837"/>
      <c r="KSZ274" s="837"/>
      <c r="KTA274" s="837"/>
      <c r="KTB274" s="837"/>
      <c r="KTC274" s="837"/>
      <c r="KTD274" s="837"/>
      <c r="KTE274" s="837"/>
      <c r="KTF274" s="837"/>
      <c r="KTG274" s="837"/>
      <c r="KTH274" s="837"/>
      <c r="KTI274" s="837"/>
      <c r="KTJ274" s="837"/>
      <c r="KTK274" s="837"/>
      <c r="KTL274" s="837"/>
      <c r="KTM274" s="837"/>
      <c r="KTN274" s="837"/>
      <c r="KTO274" s="837"/>
      <c r="KTP274" s="837"/>
      <c r="KTQ274" s="837"/>
      <c r="KTR274" s="837"/>
      <c r="KTS274" s="837"/>
      <c r="KTT274" s="837"/>
      <c r="KTU274" s="854"/>
      <c r="KTV274" s="854"/>
      <c r="KTW274" s="854"/>
      <c r="KTX274" s="854"/>
      <c r="KTY274" s="854"/>
      <c r="KTZ274" s="837"/>
      <c r="KUA274" s="837"/>
      <c r="KUB274" s="854"/>
      <c r="KUC274" s="854"/>
      <c r="KUD274" s="837"/>
      <c r="KUE274" s="837"/>
      <c r="KUF274" s="854"/>
      <c r="KUG274" s="854"/>
      <c r="KUH274" s="837"/>
      <c r="KUI274" s="837"/>
      <c r="KUJ274" s="837"/>
      <c r="KUK274" s="837"/>
      <c r="KUL274" s="837"/>
      <c r="KUM274" s="837"/>
      <c r="KUN274" s="837"/>
      <c r="KUO274" s="854"/>
      <c r="KUP274" s="854"/>
      <c r="KUQ274" s="837"/>
      <c r="KUR274" s="837"/>
      <c r="KUS274" s="854"/>
      <c r="KUT274" s="854"/>
      <c r="KUU274" s="837"/>
      <c r="KUV274" s="837"/>
      <c r="KUW274" s="837"/>
      <c r="KUX274" s="837"/>
      <c r="KUY274" s="837"/>
      <c r="KUZ274" s="853"/>
      <c r="KVA274" s="855"/>
      <c r="KVB274" s="837"/>
      <c r="KVC274" s="837"/>
      <c r="KVD274" s="837"/>
      <c r="KVE274" s="837"/>
      <c r="KVF274" s="837"/>
      <c r="KVG274" s="837"/>
      <c r="KVH274" s="837"/>
      <c r="KVI274" s="856"/>
      <c r="KVJ274" s="856"/>
      <c r="KVK274" s="856"/>
      <c r="KVL274" s="856"/>
      <c r="KVM274" s="856"/>
      <c r="KVN274" s="856"/>
      <c r="KVO274" s="856"/>
      <c r="KVP274" s="856"/>
      <c r="KVQ274" s="856"/>
      <c r="KVR274" s="856"/>
      <c r="KVS274" s="856"/>
      <c r="KVT274" s="856"/>
      <c r="KVU274" s="856"/>
      <c r="KVV274" s="856"/>
      <c r="KVW274" s="856"/>
      <c r="KVX274" s="856"/>
      <c r="KVY274" s="856"/>
      <c r="KVZ274" s="856"/>
      <c r="KWA274" s="856"/>
      <c r="KWB274" s="856"/>
      <c r="KWC274" s="856"/>
      <c r="KWD274" s="856"/>
      <c r="KWE274" s="856"/>
      <c r="KWF274" s="856"/>
      <c r="KWG274" s="856"/>
      <c r="KWH274" s="856"/>
      <c r="KWI274" s="856"/>
      <c r="KWJ274" s="856"/>
      <c r="KWK274" s="856"/>
      <c r="KWL274" s="856"/>
      <c r="KWM274" s="856"/>
      <c r="KWN274" s="856"/>
      <c r="KWO274" s="856"/>
      <c r="KWP274" s="856"/>
      <c r="KWQ274" s="856"/>
      <c r="KWR274" s="856"/>
      <c r="KWS274" s="856"/>
      <c r="KWT274" s="856"/>
      <c r="KWU274" s="856"/>
      <c r="KWV274" s="856"/>
      <c r="KWW274" s="856"/>
      <c r="KWX274" s="856"/>
      <c r="KWY274" s="856"/>
      <c r="KWZ274" s="856"/>
      <c r="KXA274" s="837"/>
      <c r="KXB274" s="837"/>
      <c r="KXC274" s="837"/>
      <c r="KXD274" s="837"/>
      <c r="KXE274" s="837"/>
      <c r="KXF274" s="837"/>
      <c r="KXG274" s="837"/>
      <c r="KXH274" s="837"/>
      <c r="KXI274" s="837"/>
      <c r="KXJ274" s="837"/>
      <c r="KXK274" s="837"/>
      <c r="KXL274" s="837"/>
      <c r="KXM274" s="837"/>
      <c r="KXN274" s="837"/>
      <c r="KXO274" s="837"/>
      <c r="KXP274" s="837"/>
      <c r="KXQ274" s="837"/>
      <c r="KXR274" s="837"/>
      <c r="KXS274" s="837"/>
      <c r="KXT274" s="837"/>
      <c r="KXU274" s="837"/>
      <c r="KXV274" s="837"/>
      <c r="KXW274" s="837"/>
      <c r="KXX274" s="837"/>
      <c r="KXY274" s="854"/>
      <c r="KXZ274" s="854"/>
      <c r="KYA274" s="854"/>
      <c r="KYB274" s="854"/>
      <c r="KYC274" s="854"/>
      <c r="KYD274" s="837"/>
      <c r="KYE274" s="837"/>
      <c r="KYF274" s="854"/>
      <c r="KYG274" s="854"/>
      <c r="KYH274" s="837"/>
      <c r="KYI274" s="837"/>
      <c r="KYJ274" s="854"/>
      <c r="KYK274" s="854"/>
      <c r="KYL274" s="837"/>
      <c r="KYM274" s="837"/>
      <c r="KYN274" s="837"/>
      <c r="KYO274" s="837"/>
      <c r="KYP274" s="837"/>
      <c r="KYQ274" s="837"/>
      <c r="KYR274" s="837"/>
      <c r="KYS274" s="854"/>
      <c r="KYT274" s="854"/>
      <c r="KYU274" s="837"/>
      <c r="KYV274" s="837"/>
      <c r="KYW274" s="854"/>
      <c r="KYX274" s="854"/>
      <c r="KYY274" s="837"/>
      <c r="KYZ274" s="837"/>
      <c r="KZA274" s="837"/>
      <c r="KZB274" s="837"/>
      <c r="KZC274" s="837"/>
      <c r="KZD274" s="853"/>
      <c r="KZE274" s="855"/>
      <c r="KZF274" s="837"/>
      <c r="KZG274" s="837"/>
      <c r="KZH274" s="837"/>
      <c r="KZI274" s="837"/>
      <c r="KZJ274" s="837"/>
      <c r="KZK274" s="837"/>
      <c r="KZL274" s="837"/>
      <c r="KZM274" s="856"/>
      <c r="KZN274" s="856"/>
      <c r="KZO274" s="856"/>
      <c r="KZP274" s="856"/>
      <c r="KZQ274" s="856"/>
      <c r="KZR274" s="856"/>
      <c r="KZS274" s="856"/>
      <c r="KZT274" s="856"/>
      <c r="KZU274" s="856"/>
      <c r="KZV274" s="856"/>
      <c r="KZW274" s="856"/>
      <c r="KZX274" s="856"/>
      <c r="KZY274" s="856"/>
      <c r="KZZ274" s="856"/>
      <c r="LAA274" s="856"/>
      <c r="LAB274" s="856"/>
      <c r="LAC274" s="856"/>
      <c r="LAD274" s="856"/>
      <c r="LAE274" s="856"/>
      <c r="LAF274" s="856"/>
      <c r="LAG274" s="856"/>
      <c r="LAH274" s="856"/>
      <c r="LAI274" s="856"/>
      <c r="LAJ274" s="856"/>
      <c r="LAK274" s="856"/>
      <c r="LAL274" s="856"/>
      <c r="LAM274" s="856"/>
      <c r="LAN274" s="856"/>
      <c r="LAO274" s="856"/>
      <c r="LAP274" s="856"/>
      <c r="LAQ274" s="856"/>
      <c r="LAR274" s="856"/>
      <c r="LAS274" s="856"/>
      <c r="LAT274" s="856"/>
      <c r="LAU274" s="856"/>
      <c r="LAV274" s="856"/>
      <c r="LAW274" s="856"/>
      <c r="LAX274" s="856"/>
      <c r="LAY274" s="856"/>
      <c r="LAZ274" s="856"/>
      <c r="LBA274" s="856"/>
      <c r="LBB274" s="856"/>
      <c r="LBC274" s="856"/>
      <c r="LBD274" s="856"/>
      <c r="LBE274" s="837"/>
      <c r="LBF274" s="837"/>
      <c r="LBG274" s="837"/>
      <c r="LBH274" s="837"/>
      <c r="LBI274" s="837"/>
      <c r="LBJ274" s="837"/>
      <c r="LBK274" s="837"/>
      <c r="LBL274" s="837"/>
      <c r="LBM274" s="837"/>
      <c r="LBN274" s="837"/>
      <c r="LBO274" s="837"/>
      <c r="LBP274" s="837"/>
      <c r="LBQ274" s="837"/>
      <c r="LBR274" s="837"/>
      <c r="LBS274" s="837"/>
      <c r="LBT274" s="837"/>
      <c r="LBU274" s="837"/>
      <c r="LBV274" s="837"/>
      <c r="LBW274" s="837"/>
      <c r="LBX274" s="837"/>
      <c r="LBY274" s="837"/>
      <c r="LBZ274" s="837"/>
      <c r="LCA274" s="837"/>
      <c r="LCB274" s="837"/>
      <c r="LCC274" s="854"/>
      <c r="LCD274" s="854"/>
      <c r="LCE274" s="854"/>
      <c r="LCF274" s="854"/>
      <c r="LCG274" s="854"/>
      <c r="LCH274" s="837"/>
      <c r="LCI274" s="837"/>
      <c r="LCJ274" s="854"/>
      <c r="LCK274" s="854"/>
      <c r="LCL274" s="837"/>
      <c r="LCM274" s="837"/>
      <c r="LCN274" s="854"/>
      <c r="LCO274" s="854"/>
      <c r="LCP274" s="837"/>
      <c r="LCQ274" s="837"/>
      <c r="LCR274" s="837"/>
      <c r="LCS274" s="837"/>
      <c r="LCT274" s="837"/>
      <c r="LCU274" s="837"/>
      <c r="LCV274" s="837"/>
      <c r="LCW274" s="854"/>
      <c r="LCX274" s="854"/>
      <c r="LCY274" s="837"/>
      <c r="LCZ274" s="837"/>
      <c r="LDA274" s="854"/>
      <c r="LDB274" s="854"/>
      <c r="LDC274" s="837"/>
      <c r="LDD274" s="837"/>
      <c r="LDE274" s="837"/>
      <c r="LDF274" s="837"/>
      <c r="LDG274" s="837"/>
      <c r="LDH274" s="853"/>
      <c r="LDI274" s="855"/>
      <c r="LDJ274" s="837"/>
      <c r="LDK274" s="837"/>
      <c r="LDL274" s="837"/>
      <c r="LDM274" s="837"/>
      <c r="LDN274" s="837"/>
      <c r="LDO274" s="837"/>
      <c r="LDP274" s="837"/>
      <c r="LDQ274" s="856"/>
      <c r="LDR274" s="856"/>
      <c r="LDS274" s="856"/>
      <c r="LDT274" s="856"/>
      <c r="LDU274" s="856"/>
      <c r="LDV274" s="856"/>
      <c r="LDW274" s="856"/>
      <c r="LDX274" s="856"/>
      <c r="LDY274" s="856"/>
      <c r="LDZ274" s="856"/>
      <c r="LEA274" s="856"/>
      <c r="LEB274" s="856"/>
      <c r="LEC274" s="856"/>
      <c r="LED274" s="856"/>
      <c r="LEE274" s="856"/>
      <c r="LEF274" s="856"/>
      <c r="LEG274" s="856"/>
      <c r="LEH274" s="856"/>
      <c r="LEI274" s="856"/>
      <c r="LEJ274" s="856"/>
      <c r="LEK274" s="856"/>
      <c r="LEL274" s="856"/>
      <c r="LEM274" s="856"/>
      <c r="LEN274" s="856"/>
      <c r="LEO274" s="856"/>
      <c r="LEP274" s="856"/>
      <c r="LEQ274" s="856"/>
      <c r="LER274" s="856"/>
      <c r="LES274" s="856"/>
      <c r="LET274" s="856"/>
      <c r="LEU274" s="856"/>
      <c r="LEV274" s="856"/>
      <c r="LEW274" s="856"/>
      <c r="LEX274" s="856"/>
      <c r="LEY274" s="856"/>
      <c r="LEZ274" s="856"/>
      <c r="LFA274" s="856"/>
      <c r="LFB274" s="856"/>
      <c r="LFC274" s="856"/>
      <c r="LFD274" s="856"/>
      <c r="LFE274" s="856"/>
      <c r="LFF274" s="856"/>
      <c r="LFG274" s="856"/>
      <c r="LFH274" s="856"/>
      <c r="LFI274" s="837"/>
      <c r="LFJ274" s="837"/>
      <c r="LFK274" s="837"/>
      <c r="LFL274" s="837"/>
      <c r="LFM274" s="837"/>
      <c r="LFN274" s="837"/>
      <c r="LFO274" s="837"/>
      <c r="LFP274" s="837"/>
      <c r="LFQ274" s="837"/>
      <c r="LFR274" s="837"/>
      <c r="LFS274" s="837"/>
      <c r="LFT274" s="837"/>
      <c r="LFU274" s="837"/>
      <c r="LFV274" s="837"/>
      <c r="LFW274" s="837"/>
      <c r="LFX274" s="837"/>
      <c r="LFY274" s="837"/>
      <c r="LFZ274" s="837"/>
      <c r="LGA274" s="837"/>
      <c r="LGB274" s="837"/>
      <c r="LGC274" s="837"/>
      <c r="LGD274" s="837"/>
      <c r="LGE274" s="837"/>
      <c r="LGF274" s="837"/>
      <c r="LGG274" s="854"/>
      <c r="LGH274" s="854"/>
      <c r="LGI274" s="854"/>
      <c r="LGJ274" s="854"/>
      <c r="LGK274" s="854"/>
      <c r="LGL274" s="837"/>
      <c r="LGM274" s="837"/>
      <c r="LGN274" s="854"/>
      <c r="LGO274" s="854"/>
      <c r="LGP274" s="837"/>
      <c r="LGQ274" s="837"/>
      <c r="LGR274" s="854"/>
      <c r="LGS274" s="854"/>
      <c r="LGT274" s="837"/>
      <c r="LGU274" s="837"/>
      <c r="LGV274" s="837"/>
      <c r="LGW274" s="837"/>
      <c r="LGX274" s="837"/>
      <c r="LGY274" s="837"/>
      <c r="LGZ274" s="837"/>
      <c r="LHA274" s="854"/>
      <c r="LHB274" s="854"/>
      <c r="LHC274" s="837"/>
      <c r="LHD274" s="837"/>
      <c r="LHE274" s="854"/>
      <c r="LHF274" s="854"/>
      <c r="LHG274" s="837"/>
      <c r="LHH274" s="837"/>
      <c r="LHI274" s="837"/>
      <c r="LHJ274" s="837"/>
      <c r="LHK274" s="837"/>
      <c r="LHL274" s="853"/>
      <c r="LHM274" s="855"/>
      <c r="LHN274" s="837"/>
      <c r="LHO274" s="837"/>
      <c r="LHP274" s="837"/>
      <c r="LHQ274" s="837"/>
      <c r="LHR274" s="837"/>
      <c r="LHS274" s="837"/>
      <c r="LHT274" s="837"/>
      <c r="LHU274" s="856"/>
      <c r="LHV274" s="856"/>
      <c r="LHW274" s="856"/>
      <c r="LHX274" s="856"/>
      <c r="LHY274" s="856"/>
      <c r="LHZ274" s="856"/>
      <c r="LIA274" s="856"/>
      <c r="LIB274" s="856"/>
      <c r="LIC274" s="856"/>
      <c r="LID274" s="856"/>
      <c r="LIE274" s="856"/>
      <c r="LIF274" s="856"/>
      <c r="LIG274" s="856"/>
      <c r="LIH274" s="856"/>
      <c r="LII274" s="856"/>
      <c r="LIJ274" s="856"/>
      <c r="LIK274" s="856"/>
      <c r="LIL274" s="856"/>
      <c r="LIM274" s="856"/>
      <c r="LIN274" s="856"/>
      <c r="LIO274" s="856"/>
      <c r="LIP274" s="856"/>
      <c r="LIQ274" s="856"/>
      <c r="LIR274" s="856"/>
      <c r="LIS274" s="856"/>
      <c r="LIT274" s="856"/>
      <c r="LIU274" s="856"/>
      <c r="LIV274" s="856"/>
      <c r="LIW274" s="856"/>
      <c r="LIX274" s="856"/>
      <c r="LIY274" s="856"/>
      <c r="LIZ274" s="856"/>
      <c r="LJA274" s="856"/>
      <c r="LJB274" s="856"/>
      <c r="LJC274" s="856"/>
      <c r="LJD274" s="856"/>
      <c r="LJE274" s="856"/>
      <c r="LJF274" s="856"/>
      <c r="LJG274" s="856"/>
      <c r="LJH274" s="856"/>
      <c r="LJI274" s="856"/>
      <c r="LJJ274" s="856"/>
      <c r="LJK274" s="856"/>
      <c r="LJL274" s="856"/>
      <c r="LJM274" s="837"/>
      <c r="LJN274" s="837"/>
      <c r="LJO274" s="837"/>
      <c r="LJP274" s="837"/>
      <c r="LJQ274" s="837"/>
      <c r="LJR274" s="837"/>
      <c r="LJS274" s="837"/>
      <c r="LJT274" s="837"/>
      <c r="LJU274" s="837"/>
      <c r="LJV274" s="837"/>
      <c r="LJW274" s="837"/>
      <c r="LJX274" s="837"/>
      <c r="LJY274" s="837"/>
      <c r="LJZ274" s="837"/>
      <c r="LKA274" s="837"/>
      <c r="LKB274" s="837"/>
      <c r="LKC274" s="837"/>
      <c r="LKD274" s="837"/>
      <c r="LKE274" s="837"/>
      <c r="LKF274" s="837"/>
      <c r="LKG274" s="837"/>
      <c r="LKH274" s="837"/>
      <c r="LKI274" s="837"/>
      <c r="LKJ274" s="837"/>
      <c r="LKK274" s="854"/>
      <c r="LKL274" s="854"/>
      <c r="LKM274" s="854"/>
      <c r="LKN274" s="854"/>
      <c r="LKO274" s="854"/>
      <c r="LKP274" s="837"/>
      <c r="LKQ274" s="837"/>
      <c r="LKR274" s="854"/>
      <c r="LKS274" s="854"/>
      <c r="LKT274" s="837"/>
      <c r="LKU274" s="837"/>
      <c r="LKV274" s="854"/>
      <c r="LKW274" s="854"/>
      <c r="LKX274" s="837"/>
      <c r="LKY274" s="837"/>
      <c r="LKZ274" s="837"/>
      <c r="LLA274" s="837"/>
      <c r="LLB274" s="837"/>
      <c r="LLC274" s="837"/>
      <c r="LLD274" s="837"/>
      <c r="LLE274" s="854"/>
      <c r="LLF274" s="854"/>
      <c r="LLG274" s="837"/>
      <c r="LLH274" s="837"/>
      <c r="LLI274" s="854"/>
      <c r="LLJ274" s="854"/>
      <c r="LLK274" s="837"/>
      <c r="LLL274" s="837"/>
      <c r="LLM274" s="837"/>
      <c r="LLN274" s="837"/>
      <c r="LLO274" s="837"/>
      <c r="LLP274" s="853"/>
      <c r="LLQ274" s="855"/>
      <c r="LLR274" s="837"/>
      <c r="LLS274" s="837"/>
      <c r="LLT274" s="837"/>
      <c r="LLU274" s="837"/>
      <c r="LLV274" s="837"/>
      <c r="LLW274" s="837"/>
      <c r="LLX274" s="837"/>
      <c r="LLY274" s="856"/>
      <c r="LLZ274" s="856"/>
      <c r="LMA274" s="856"/>
      <c r="LMB274" s="856"/>
      <c r="LMC274" s="856"/>
      <c r="LMD274" s="856"/>
      <c r="LME274" s="856"/>
      <c r="LMF274" s="856"/>
      <c r="LMG274" s="856"/>
      <c r="LMH274" s="856"/>
      <c r="LMI274" s="856"/>
      <c r="LMJ274" s="856"/>
      <c r="LMK274" s="856"/>
      <c r="LML274" s="856"/>
      <c r="LMM274" s="856"/>
      <c r="LMN274" s="856"/>
      <c r="LMO274" s="856"/>
      <c r="LMP274" s="856"/>
      <c r="LMQ274" s="856"/>
      <c r="LMR274" s="856"/>
      <c r="LMS274" s="856"/>
      <c r="LMT274" s="856"/>
      <c r="LMU274" s="856"/>
      <c r="LMV274" s="856"/>
      <c r="LMW274" s="856"/>
      <c r="LMX274" s="856"/>
      <c r="LMY274" s="856"/>
      <c r="LMZ274" s="856"/>
      <c r="LNA274" s="856"/>
      <c r="LNB274" s="856"/>
      <c r="LNC274" s="856"/>
      <c r="LND274" s="856"/>
      <c r="LNE274" s="856"/>
      <c r="LNF274" s="856"/>
      <c r="LNG274" s="856"/>
      <c r="LNH274" s="856"/>
      <c r="LNI274" s="856"/>
      <c r="LNJ274" s="856"/>
      <c r="LNK274" s="856"/>
      <c r="LNL274" s="856"/>
      <c r="LNM274" s="856"/>
      <c r="LNN274" s="856"/>
      <c r="LNO274" s="856"/>
      <c r="LNP274" s="856"/>
      <c r="LNQ274" s="837"/>
      <c r="LNR274" s="837"/>
      <c r="LNS274" s="837"/>
      <c r="LNT274" s="837"/>
      <c r="LNU274" s="837"/>
      <c r="LNV274" s="837"/>
      <c r="LNW274" s="837"/>
      <c r="LNX274" s="837"/>
      <c r="LNY274" s="837"/>
      <c r="LNZ274" s="837"/>
      <c r="LOA274" s="837"/>
      <c r="LOB274" s="837"/>
      <c r="LOC274" s="837"/>
      <c r="LOD274" s="837"/>
      <c r="LOE274" s="837"/>
      <c r="LOF274" s="837"/>
      <c r="LOG274" s="837"/>
      <c r="LOH274" s="837"/>
      <c r="LOI274" s="837"/>
      <c r="LOJ274" s="837"/>
      <c r="LOK274" s="837"/>
      <c r="LOL274" s="837"/>
      <c r="LOM274" s="837"/>
      <c r="LON274" s="837"/>
      <c r="LOO274" s="854"/>
      <c r="LOP274" s="854"/>
      <c r="LOQ274" s="854"/>
      <c r="LOR274" s="854"/>
      <c r="LOS274" s="854"/>
      <c r="LOT274" s="837"/>
      <c r="LOU274" s="837"/>
      <c r="LOV274" s="854"/>
      <c r="LOW274" s="854"/>
      <c r="LOX274" s="837"/>
      <c r="LOY274" s="837"/>
      <c r="LOZ274" s="854"/>
      <c r="LPA274" s="854"/>
      <c r="LPB274" s="837"/>
      <c r="LPC274" s="837"/>
      <c r="LPD274" s="837"/>
      <c r="LPE274" s="837"/>
      <c r="LPF274" s="837"/>
      <c r="LPG274" s="837"/>
      <c r="LPH274" s="837"/>
      <c r="LPI274" s="854"/>
      <c r="LPJ274" s="854"/>
      <c r="LPK274" s="837"/>
      <c r="LPL274" s="837"/>
      <c r="LPM274" s="854"/>
      <c r="LPN274" s="854"/>
      <c r="LPO274" s="837"/>
      <c r="LPP274" s="837"/>
      <c r="LPQ274" s="837"/>
      <c r="LPR274" s="837"/>
      <c r="LPS274" s="837"/>
      <c r="LPT274" s="853"/>
      <c r="LPU274" s="855"/>
      <c r="LPV274" s="837"/>
      <c r="LPW274" s="837"/>
      <c r="LPX274" s="837"/>
      <c r="LPY274" s="837"/>
      <c r="LPZ274" s="837"/>
      <c r="LQA274" s="837"/>
      <c r="LQB274" s="837"/>
      <c r="LQC274" s="856"/>
      <c r="LQD274" s="856"/>
      <c r="LQE274" s="856"/>
      <c r="LQF274" s="856"/>
      <c r="LQG274" s="856"/>
      <c r="LQH274" s="856"/>
      <c r="LQI274" s="856"/>
      <c r="LQJ274" s="856"/>
      <c r="LQK274" s="856"/>
      <c r="LQL274" s="856"/>
      <c r="LQM274" s="856"/>
      <c r="LQN274" s="856"/>
      <c r="LQO274" s="856"/>
      <c r="LQP274" s="856"/>
      <c r="LQQ274" s="856"/>
      <c r="LQR274" s="856"/>
      <c r="LQS274" s="856"/>
      <c r="LQT274" s="856"/>
      <c r="LQU274" s="856"/>
      <c r="LQV274" s="856"/>
      <c r="LQW274" s="856"/>
      <c r="LQX274" s="856"/>
      <c r="LQY274" s="856"/>
      <c r="LQZ274" s="856"/>
      <c r="LRA274" s="856"/>
      <c r="LRB274" s="856"/>
      <c r="LRC274" s="856"/>
      <c r="LRD274" s="856"/>
      <c r="LRE274" s="856"/>
      <c r="LRF274" s="856"/>
      <c r="LRG274" s="856"/>
      <c r="LRH274" s="856"/>
      <c r="LRI274" s="856"/>
      <c r="LRJ274" s="856"/>
      <c r="LRK274" s="856"/>
      <c r="LRL274" s="856"/>
      <c r="LRM274" s="856"/>
      <c r="LRN274" s="856"/>
      <c r="LRO274" s="856"/>
      <c r="LRP274" s="856"/>
      <c r="LRQ274" s="856"/>
      <c r="LRR274" s="856"/>
      <c r="LRS274" s="856"/>
      <c r="LRT274" s="856"/>
      <c r="LRU274" s="837"/>
      <c r="LRV274" s="837"/>
      <c r="LRW274" s="837"/>
      <c r="LRX274" s="837"/>
      <c r="LRY274" s="837"/>
      <c r="LRZ274" s="837"/>
      <c r="LSA274" s="837"/>
      <c r="LSB274" s="837"/>
      <c r="LSC274" s="837"/>
      <c r="LSD274" s="837"/>
      <c r="LSE274" s="837"/>
      <c r="LSF274" s="837"/>
      <c r="LSG274" s="837"/>
      <c r="LSH274" s="837"/>
      <c r="LSI274" s="837"/>
      <c r="LSJ274" s="837"/>
      <c r="LSK274" s="837"/>
      <c r="LSL274" s="837"/>
      <c r="LSM274" s="837"/>
      <c r="LSN274" s="837"/>
      <c r="LSO274" s="837"/>
      <c r="LSP274" s="837"/>
      <c r="LSQ274" s="837"/>
      <c r="LSR274" s="837"/>
      <c r="LSS274" s="854"/>
      <c r="LST274" s="854"/>
      <c r="LSU274" s="854"/>
      <c r="LSV274" s="854"/>
      <c r="LSW274" s="854"/>
      <c r="LSX274" s="837"/>
      <c r="LSY274" s="837"/>
      <c r="LSZ274" s="854"/>
      <c r="LTA274" s="854"/>
      <c r="LTB274" s="837"/>
      <c r="LTC274" s="837"/>
      <c r="LTD274" s="854"/>
      <c r="LTE274" s="854"/>
      <c r="LTF274" s="837"/>
      <c r="LTG274" s="837"/>
      <c r="LTH274" s="837"/>
      <c r="LTI274" s="837"/>
      <c r="LTJ274" s="837"/>
      <c r="LTK274" s="837"/>
      <c r="LTL274" s="837"/>
      <c r="LTM274" s="854"/>
      <c r="LTN274" s="854"/>
      <c r="LTO274" s="837"/>
      <c r="LTP274" s="837"/>
      <c r="LTQ274" s="854"/>
      <c r="LTR274" s="854"/>
      <c r="LTS274" s="837"/>
      <c r="LTT274" s="837"/>
      <c r="LTU274" s="837"/>
      <c r="LTV274" s="837"/>
      <c r="LTW274" s="837"/>
      <c r="LTX274" s="853"/>
      <c r="LTY274" s="855"/>
      <c r="LTZ274" s="837"/>
      <c r="LUA274" s="837"/>
      <c r="LUB274" s="837"/>
      <c r="LUC274" s="837"/>
      <c r="LUD274" s="837"/>
      <c r="LUE274" s="837"/>
      <c r="LUF274" s="837"/>
      <c r="LUG274" s="856"/>
      <c r="LUH274" s="856"/>
      <c r="LUI274" s="856"/>
      <c r="LUJ274" s="856"/>
      <c r="LUK274" s="856"/>
      <c r="LUL274" s="856"/>
      <c r="LUM274" s="856"/>
      <c r="LUN274" s="856"/>
      <c r="LUO274" s="856"/>
      <c r="LUP274" s="856"/>
      <c r="LUQ274" s="856"/>
      <c r="LUR274" s="856"/>
      <c r="LUS274" s="856"/>
      <c r="LUT274" s="856"/>
      <c r="LUU274" s="856"/>
      <c r="LUV274" s="856"/>
      <c r="LUW274" s="856"/>
      <c r="LUX274" s="856"/>
      <c r="LUY274" s="856"/>
      <c r="LUZ274" s="856"/>
      <c r="LVA274" s="856"/>
      <c r="LVB274" s="856"/>
      <c r="LVC274" s="856"/>
      <c r="LVD274" s="856"/>
      <c r="LVE274" s="856"/>
      <c r="LVF274" s="856"/>
      <c r="LVG274" s="856"/>
      <c r="LVH274" s="856"/>
      <c r="LVI274" s="856"/>
      <c r="LVJ274" s="856"/>
      <c r="LVK274" s="856"/>
      <c r="LVL274" s="856"/>
      <c r="LVM274" s="856"/>
      <c r="LVN274" s="856"/>
      <c r="LVO274" s="856"/>
      <c r="LVP274" s="856"/>
      <c r="LVQ274" s="856"/>
      <c r="LVR274" s="856"/>
      <c r="LVS274" s="856"/>
      <c r="LVT274" s="856"/>
      <c r="LVU274" s="856"/>
      <c r="LVV274" s="856"/>
      <c r="LVW274" s="856"/>
      <c r="LVX274" s="856"/>
      <c r="LVY274" s="837"/>
      <c r="LVZ274" s="837"/>
      <c r="LWA274" s="837"/>
      <c r="LWB274" s="837"/>
      <c r="LWC274" s="837"/>
      <c r="LWD274" s="837"/>
      <c r="LWE274" s="837"/>
      <c r="LWF274" s="837"/>
      <c r="LWG274" s="837"/>
      <c r="LWH274" s="837"/>
      <c r="LWI274" s="837"/>
      <c r="LWJ274" s="837"/>
      <c r="LWK274" s="837"/>
      <c r="LWL274" s="837"/>
      <c r="LWM274" s="837"/>
      <c r="LWN274" s="837"/>
      <c r="LWO274" s="837"/>
      <c r="LWP274" s="837"/>
      <c r="LWQ274" s="837"/>
      <c r="LWR274" s="837"/>
      <c r="LWS274" s="837"/>
      <c r="LWT274" s="837"/>
      <c r="LWU274" s="837"/>
      <c r="LWV274" s="837"/>
      <c r="LWW274" s="854"/>
      <c r="LWX274" s="854"/>
      <c r="LWY274" s="854"/>
      <c r="LWZ274" s="854"/>
      <c r="LXA274" s="854"/>
      <c r="LXB274" s="837"/>
      <c r="LXC274" s="837"/>
      <c r="LXD274" s="854"/>
      <c r="LXE274" s="854"/>
      <c r="LXF274" s="837"/>
      <c r="LXG274" s="837"/>
      <c r="LXH274" s="854"/>
      <c r="LXI274" s="854"/>
      <c r="LXJ274" s="837"/>
      <c r="LXK274" s="837"/>
      <c r="LXL274" s="837"/>
      <c r="LXM274" s="837"/>
      <c r="LXN274" s="837"/>
      <c r="LXO274" s="837"/>
      <c r="LXP274" s="837"/>
      <c r="LXQ274" s="854"/>
      <c r="LXR274" s="854"/>
      <c r="LXS274" s="837"/>
      <c r="LXT274" s="837"/>
      <c r="LXU274" s="854"/>
      <c r="LXV274" s="854"/>
      <c r="LXW274" s="837"/>
      <c r="LXX274" s="837"/>
      <c r="LXY274" s="837"/>
      <c r="LXZ274" s="837"/>
      <c r="LYA274" s="837"/>
      <c r="LYB274" s="853"/>
      <c r="LYC274" s="855"/>
      <c r="LYD274" s="837"/>
      <c r="LYE274" s="837"/>
      <c r="LYF274" s="837"/>
      <c r="LYG274" s="837"/>
      <c r="LYH274" s="837"/>
      <c r="LYI274" s="837"/>
      <c r="LYJ274" s="837"/>
      <c r="LYK274" s="856"/>
      <c r="LYL274" s="856"/>
      <c r="LYM274" s="856"/>
      <c r="LYN274" s="856"/>
      <c r="LYO274" s="856"/>
      <c r="LYP274" s="856"/>
      <c r="LYQ274" s="856"/>
      <c r="LYR274" s="856"/>
      <c r="LYS274" s="856"/>
      <c r="LYT274" s="856"/>
      <c r="LYU274" s="856"/>
      <c r="LYV274" s="856"/>
      <c r="LYW274" s="856"/>
      <c r="LYX274" s="856"/>
      <c r="LYY274" s="856"/>
      <c r="LYZ274" s="856"/>
      <c r="LZA274" s="856"/>
      <c r="LZB274" s="856"/>
      <c r="LZC274" s="856"/>
      <c r="LZD274" s="856"/>
      <c r="LZE274" s="856"/>
      <c r="LZF274" s="856"/>
      <c r="LZG274" s="856"/>
      <c r="LZH274" s="856"/>
      <c r="LZI274" s="856"/>
      <c r="LZJ274" s="856"/>
      <c r="LZK274" s="856"/>
      <c r="LZL274" s="856"/>
      <c r="LZM274" s="856"/>
      <c r="LZN274" s="856"/>
      <c r="LZO274" s="856"/>
      <c r="LZP274" s="856"/>
      <c r="LZQ274" s="856"/>
      <c r="LZR274" s="856"/>
      <c r="LZS274" s="856"/>
      <c r="LZT274" s="856"/>
      <c r="LZU274" s="856"/>
      <c r="LZV274" s="856"/>
      <c r="LZW274" s="856"/>
      <c r="LZX274" s="856"/>
      <c r="LZY274" s="856"/>
      <c r="LZZ274" s="856"/>
      <c r="MAA274" s="856"/>
      <c r="MAB274" s="856"/>
      <c r="MAC274" s="837"/>
      <c r="MAD274" s="837"/>
      <c r="MAE274" s="837"/>
      <c r="MAF274" s="837"/>
      <c r="MAG274" s="837"/>
      <c r="MAH274" s="837"/>
      <c r="MAI274" s="837"/>
      <c r="MAJ274" s="837"/>
      <c r="MAK274" s="837"/>
      <c r="MAL274" s="837"/>
      <c r="MAM274" s="837"/>
      <c r="MAN274" s="837"/>
      <c r="MAO274" s="837"/>
      <c r="MAP274" s="837"/>
      <c r="MAQ274" s="837"/>
      <c r="MAR274" s="837"/>
      <c r="MAS274" s="837"/>
      <c r="MAT274" s="837"/>
      <c r="MAU274" s="837"/>
      <c r="MAV274" s="837"/>
      <c r="MAW274" s="837"/>
      <c r="MAX274" s="837"/>
      <c r="MAY274" s="837"/>
      <c r="MAZ274" s="837"/>
      <c r="MBA274" s="854"/>
      <c r="MBB274" s="854"/>
      <c r="MBC274" s="854"/>
      <c r="MBD274" s="854"/>
      <c r="MBE274" s="854"/>
      <c r="MBF274" s="837"/>
      <c r="MBG274" s="837"/>
      <c r="MBH274" s="854"/>
      <c r="MBI274" s="854"/>
      <c r="MBJ274" s="837"/>
      <c r="MBK274" s="837"/>
      <c r="MBL274" s="854"/>
      <c r="MBM274" s="854"/>
      <c r="MBN274" s="837"/>
      <c r="MBO274" s="837"/>
      <c r="MBP274" s="837"/>
      <c r="MBQ274" s="837"/>
      <c r="MBR274" s="837"/>
      <c r="MBS274" s="837"/>
      <c r="MBT274" s="837"/>
      <c r="MBU274" s="854"/>
      <c r="MBV274" s="854"/>
      <c r="MBW274" s="837"/>
      <c r="MBX274" s="837"/>
      <c r="MBY274" s="854"/>
      <c r="MBZ274" s="854"/>
      <c r="MCA274" s="837"/>
      <c r="MCB274" s="837"/>
      <c r="MCC274" s="837"/>
      <c r="MCD274" s="837"/>
      <c r="MCE274" s="837"/>
      <c r="MCF274" s="853"/>
      <c r="MCG274" s="855"/>
      <c r="MCH274" s="837"/>
      <c r="MCI274" s="837"/>
      <c r="MCJ274" s="837"/>
      <c r="MCK274" s="837"/>
      <c r="MCL274" s="837"/>
      <c r="MCM274" s="837"/>
      <c r="MCN274" s="837"/>
      <c r="MCO274" s="856"/>
      <c r="MCP274" s="856"/>
      <c r="MCQ274" s="856"/>
      <c r="MCR274" s="856"/>
      <c r="MCS274" s="856"/>
      <c r="MCT274" s="856"/>
      <c r="MCU274" s="856"/>
      <c r="MCV274" s="856"/>
      <c r="MCW274" s="856"/>
      <c r="MCX274" s="856"/>
      <c r="MCY274" s="856"/>
      <c r="MCZ274" s="856"/>
      <c r="MDA274" s="856"/>
      <c r="MDB274" s="856"/>
      <c r="MDC274" s="856"/>
      <c r="MDD274" s="856"/>
      <c r="MDE274" s="856"/>
      <c r="MDF274" s="856"/>
      <c r="MDG274" s="856"/>
      <c r="MDH274" s="856"/>
      <c r="MDI274" s="856"/>
      <c r="MDJ274" s="856"/>
      <c r="MDK274" s="856"/>
      <c r="MDL274" s="856"/>
      <c r="MDM274" s="856"/>
      <c r="MDN274" s="856"/>
      <c r="MDO274" s="856"/>
      <c r="MDP274" s="856"/>
      <c r="MDQ274" s="856"/>
      <c r="MDR274" s="856"/>
      <c r="MDS274" s="856"/>
      <c r="MDT274" s="856"/>
      <c r="MDU274" s="856"/>
      <c r="MDV274" s="856"/>
      <c r="MDW274" s="856"/>
      <c r="MDX274" s="856"/>
      <c r="MDY274" s="856"/>
      <c r="MDZ274" s="856"/>
      <c r="MEA274" s="856"/>
      <c r="MEB274" s="856"/>
      <c r="MEC274" s="856"/>
      <c r="MED274" s="856"/>
      <c r="MEE274" s="856"/>
      <c r="MEF274" s="856"/>
      <c r="MEG274" s="837"/>
      <c r="MEH274" s="837"/>
      <c r="MEI274" s="837"/>
      <c r="MEJ274" s="837"/>
      <c r="MEK274" s="837"/>
      <c r="MEL274" s="837"/>
      <c r="MEM274" s="837"/>
      <c r="MEN274" s="837"/>
      <c r="MEO274" s="837"/>
      <c r="MEP274" s="837"/>
      <c r="MEQ274" s="837"/>
      <c r="MER274" s="837"/>
      <c r="MES274" s="837"/>
      <c r="MET274" s="837"/>
      <c r="MEU274" s="837"/>
      <c r="MEV274" s="837"/>
      <c r="MEW274" s="837"/>
      <c r="MEX274" s="837"/>
      <c r="MEY274" s="837"/>
      <c r="MEZ274" s="837"/>
      <c r="MFA274" s="837"/>
      <c r="MFB274" s="837"/>
      <c r="MFC274" s="837"/>
      <c r="MFD274" s="837"/>
      <c r="MFE274" s="854"/>
      <c r="MFF274" s="854"/>
      <c r="MFG274" s="854"/>
      <c r="MFH274" s="854"/>
      <c r="MFI274" s="854"/>
      <c r="MFJ274" s="837"/>
      <c r="MFK274" s="837"/>
      <c r="MFL274" s="854"/>
      <c r="MFM274" s="854"/>
      <c r="MFN274" s="837"/>
      <c r="MFO274" s="837"/>
      <c r="MFP274" s="854"/>
      <c r="MFQ274" s="854"/>
      <c r="MFR274" s="837"/>
      <c r="MFS274" s="837"/>
      <c r="MFT274" s="837"/>
      <c r="MFU274" s="837"/>
      <c r="MFV274" s="837"/>
      <c r="MFW274" s="837"/>
      <c r="MFX274" s="837"/>
      <c r="MFY274" s="854"/>
      <c r="MFZ274" s="854"/>
      <c r="MGA274" s="837"/>
      <c r="MGB274" s="837"/>
      <c r="MGC274" s="854"/>
      <c r="MGD274" s="854"/>
      <c r="MGE274" s="837"/>
      <c r="MGF274" s="837"/>
      <c r="MGG274" s="837"/>
      <c r="MGH274" s="837"/>
      <c r="MGI274" s="837"/>
      <c r="MGJ274" s="853"/>
      <c r="MGK274" s="855"/>
      <c r="MGL274" s="837"/>
      <c r="MGM274" s="837"/>
      <c r="MGN274" s="837"/>
      <c r="MGO274" s="837"/>
      <c r="MGP274" s="837"/>
      <c r="MGQ274" s="837"/>
      <c r="MGR274" s="837"/>
      <c r="MGS274" s="856"/>
      <c r="MGT274" s="856"/>
      <c r="MGU274" s="856"/>
      <c r="MGV274" s="856"/>
      <c r="MGW274" s="856"/>
      <c r="MGX274" s="856"/>
      <c r="MGY274" s="856"/>
      <c r="MGZ274" s="856"/>
      <c r="MHA274" s="856"/>
      <c r="MHB274" s="856"/>
      <c r="MHC274" s="856"/>
      <c r="MHD274" s="856"/>
      <c r="MHE274" s="856"/>
      <c r="MHF274" s="856"/>
      <c r="MHG274" s="856"/>
      <c r="MHH274" s="856"/>
      <c r="MHI274" s="856"/>
      <c r="MHJ274" s="856"/>
      <c r="MHK274" s="856"/>
      <c r="MHL274" s="856"/>
      <c r="MHM274" s="856"/>
      <c r="MHN274" s="856"/>
      <c r="MHO274" s="856"/>
      <c r="MHP274" s="856"/>
      <c r="MHQ274" s="856"/>
      <c r="MHR274" s="856"/>
      <c r="MHS274" s="856"/>
      <c r="MHT274" s="856"/>
      <c r="MHU274" s="856"/>
      <c r="MHV274" s="856"/>
      <c r="MHW274" s="856"/>
      <c r="MHX274" s="856"/>
      <c r="MHY274" s="856"/>
      <c r="MHZ274" s="856"/>
      <c r="MIA274" s="856"/>
      <c r="MIB274" s="856"/>
      <c r="MIC274" s="856"/>
      <c r="MID274" s="856"/>
      <c r="MIE274" s="856"/>
      <c r="MIF274" s="856"/>
      <c r="MIG274" s="856"/>
      <c r="MIH274" s="856"/>
      <c r="MII274" s="856"/>
      <c r="MIJ274" s="856"/>
      <c r="MIK274" s="837"/>
      <c r="MIL274" s="837"/>
      <c r="MIM274" s="837"/>
      <c r="MIN274" s="837"/>
      <c r="MIO274" s="837"/>
      <c r="MIP274" s="837"/>
      <c r="MIQ274" s="837"/>
      <c r="MIR274" s="837"/>
      <c r="MIS274" s="837"/>
      <c r="MIT274" s="837"/>
      <c r="MIU274" s="837"/>
      <c r="MIV274" s="837"/>
      <c r="MIW274" s="837"/>
      <c r="MIX274" s="837"/>
      <c r="MIY274" s="837"/>
      <c r="MIZ274" s="837"/>
      <c r="MJA274" s="837"/>
      <c r="MJB274" s="837"/>
      <c r="MJC274" s="837"/>
      <c r="MJD274" s="837"/>
      <c r="MJE274" s="837"/>
      <c r="MJF274" s="837"/>
      <c r="MJG274" s="837"/>
      <c r="MJH274" s="837"/>
      <c r="MJI274" s="854"/>
      <c r="MJJ274" s="854"/>
      <c r="MJK274" s="854"/>
      <c r="MJL274" s="854"/>
      <c r="MJM274" s="854"/>
      <c r="MJN274" s="837"/>
      <c r="MJO274" s="837"/>
      <c r="MJP274" s="854"/>
      <c r="MJQ274" s="854"/>
      <c r="MJR274" s="837"/>
      <c r="MJS274" s="837"/>
      <c r="MJT274" s="854"/>
      <c r="MJU274" s="854"/>
      <c r="MJV274" s="837"/>
      <c r="MJW274" s="837"/>
      <c r="MJX274" s="837"/>
      <c r="MJY274" s="837"/>
      <c r="MJZ274" s="837"/>
      <c r="MKA274" s="837"/>
      <c r="MKB274" s="837"/>
      <c r="MKC274" s="854"/>
      <c r="MKD274" s="854"/>
      <c r="MKE274" s="837"/>
      <c r="MKF274" s="837"/>
      <c r="MKG274" s="854"/>
      <c r="MKH274" s="854"/>
      <c r="MKI274" s="837"/>
      <c r="MKJ274" s="837"/>
      <c r="MKK274" s="837"/>
      <c r="MKL274" s="837"/>
      <c r="MKM274" s="837"/>
      <c r="MKN274" s="853"/>
      <c r="MKO274" s="855"/>
      <c r="MKP274" s="837"/>
      <c r="MKQ274" s="837"/>
      <c r="MKR274" s="837"/>
      <c r="MKS274" s="837"/>
      <c r="MKT274" s="837"/>
      <c r="MKU274" s="837"/>
      <c r="MKV274" s="837"/>
      <c r="MKW274" s="856"/>
      <c r="MKX274" s="856"/>
      <c r="MKY274" s="856"/>
      <c r="MKZ274" s="856"/>
      <c r="MLA274" s="856"/>
      <c r="MLB274" s="856"/>
      <c r="MLC274" s="856"/>
      <c r="MLD274" s="856"/>
      <c r="MLE274" s="856"/>
      <c r="MLF274" s="856"/>
      <c r="MLG274" s="856"/>
      <c r="MLH274" s="856"/>
      <c r="MLI274" s="856"/>
      <c r="MLJ274" s="856"/>
      <c r="MLK274" s="856"/>
      <c r="MLL274" s="856"/>
      <c r="MLM274" s="856"/>
      <c r="MLN274" s="856"/>
      <c r="MLO274" s="856"/>
      <c r="MLP274" s="856"/>
      <c r="MLQ274" s="856"/>
      <c r="MLR274" s="856"/>
      <c r="MLS274" s="856"/>
      <c r="MLT274" s="856"/>
      <c r="MLU274" s="856"/>
      <c r="MLV274" s="856"/>
      <c r="MLW274" s="856"/>
      <c r="MLX274" s="856"/>
      <c r="MLY274" s="856"/>
      <c r="MLZ274" s="856"/>
      <c r="MMA274" s="856"/>
      <c r="MMB274" s="856"/>
      <c r="MMC274" s="856"/>
      <c r="MMD274" s="856"/>
      <c r="MME274" s="856"/>
      <c r="MMF274" s="856"/>
      <c r="MMG274" s="856"/>
      <c r="MMH274" s="856"/>
      <c r="MMI274" s="856"/>
      <c r="MMJ274" s="856"/>
      <c r="MMK274" s="856"/>
      <c r="MML274" s="856"/>
      <c r="MMM274" s="856"/>
      <c r="MMN274" s="856"/>
      <c r="MMO274" s="837"/>
      <c r="MMP274" s="837"/>
      <c r="MMQ274" s="837"/>
      <c r="MMR274" s="837"/>
      <c r="MMS274" s="837"/>
      <c r="MMT274" s="837"/>
      <c r="MMU274" s="837"/>
      <c r="MMV274" s="837"/>
      <c r="MMW274" s="837"/>
      <c r="MMX274" s="837"/>
      <c r="MMY274" s="837"/>
      <c r="MMZ274" s="837"/>
      <c r="MNA274" s="837"/>
      <c r="MNB274" s="837"/>
      <c r="MNC274" s="837"/>
      <c r="MND274" s="837"/>
      <c r="MNE274" s="837"/>
      <c r="MNF274" s="837"/>
      <c r="MNG274" s="837"/>
      <c r="MNH274" s="837"/>
      <c r="MNI274" s="837"/>
      <c r="MNJ274" s="837"/>
      <c r="MNK274" s="837"/>
      <c r="MNL274" s="837"/>
      <c r="MNM274" s="854"/>
      <c r="MNN274" s="854"/>
      <c r="MNO274" s="854"/>
      <c r="MNP274" s="854"/>
      <c r="MNQ274" s="854"/>
      <c r="MNR274" s="837"/>
      <c r="MNS274" s="837"/>
      <c r="MNT274" s="854"/>
      <c r="MNU274" s="854"/>
      <c r="MNV274" s="837"/>
      <c r="MNW274" s="837"/>
      <c r="MNX274" s="854"/>
      <c r="MNY274" s="854"/>
      <c r="MNZ274" s="837"/>
      <c r="MOA274" s="837"/>
      <c r="MOB274" s="837"/>
      <c r="MOC274" s="837"/>
      <c r="MOD274" s="837"/>
      <c r="MOE274" s="837"/>
      <c r="MOF274" s="837"/>
      <c r="MOG274" s="854"/>
      <c r="MOH274" s="854"/>
      <c r="MOI274" s="837"/>
      <c r="MOJ274" s="837"/>
      <c r="MOK274" s="854"/>
      <c r="MOL274" s="854"/>
      <c r="MOM274" s="837"/>
      <c r="MON274" s="837"/>
      <c r="MOO274" s="837"/>
      <c r="MOP274" s="837"/>
      <c r="MOQ274" s="837"/>
      <c r="MOR274" s="853"/>
      <c r="MOS274" s="855"/>
      <c r="MOT274" s="837"/>
      <c r="MOU274" s="837"/>
      <c r="MOV274" s="837"/>
      <c r="MOW274" s="837"/>
      <c r="MOX274" s="837"/>
      <c r="MOY274" s="837"/>
      <c r="MOZ274" s="837"/>
      <c r="MPA274" s="856"/>
      <c r="MPB274" s="856"/>
      <c r="MPC274" s="856"/>
      <c r="MPD274" s="856"/>
      <c r="MPE274" s="856"/>
      <c r="MPF274" s="856"/>
      <c r="MPG274" s="856"/>
      <c r="MPH274" s="856"/>
      <c r="MPI274" s="856"/>
      <c r="MPJ274" s="856"/>
      <c r="MPK274" s="856"/>
      <c r="MPL274" s="856"/>
      <c r="MPM274" s="856"/>
      <c r="MPN274" s="856"/>
      <c r="MPO274" s="856"/>
      <c r="MPP274" s="856"/>
      <c r="MPQ274" s="856"/>
      <c r="MPR274" s="856"/>
      <c r="MPS274" s="856"/>
      <c r="MPT274" s="856"/>
      <c r="MPU274" s="856"/>
      <c r="MPV274" s="856"/>
      <c r="MPW274" s="856"/>
      <c r="MPX274" s="856"/>
      <c r="MPY274" s="856"/>
      <c r="MPZ274" s="856"/>
      <c r="MQA274" s="856"/>
      <c r="MQB274" s="856"/>
      <c r="MQC274" s="856"/>
      <c r="MQD274" s="856"/>
      <c r="MQE274" s="856"/>
      <c r="MQF274" s="856"/>
      <c r="MQG274" s="856"/>
      <c r="MQH274" s="856"/>
      <c r="MQI274" s="856"/>
      <c r="MQJ274" s="856"/>
      <c r="MQK274" s="856"/>
      <c r="MQL274" s="856"/>
      <c r="MQM274" s="856"/>
      <c r="MQN274" s="856"/>
      <c r="MQO274" s="856"/>
      <c r="MQP274" s="856"/>
      <c r="MQQ274" s="856"/>
      <c r="MQR274" s="856"/>
      <c r="MQS274" s="837"/>
      <c r="MQT274" s="837"/>
      <c r="MQU274" s="837"/>
      <c r="MQV274" s="837"/>
      <c r="MQW274" s="837"/>
      <c r="MQX274" s="837"/>
      <c r="MQY274" s="837"/>
      <c r="MQZ274" s="837"/>
      <c r="MRA274" s="837"/>
      <c r="MRB274" s="837"/>
      <c r="MRC274" s="837"/>
      <c r="MRD274" s="837"/>
      <c r="MRE274" s="837"/>
      <c r="MRF274" s="837"/>
      <c r="MRG274" s="837"/>
      <c r="MRH274" s="837"/>
      <c r="MRI274" s="837"/>
      <c r="MRJ274" s="837"/>
      <c r="MRK274" s="837"/>
      <c r="MRL274" s="837"/>
      <c r="MRM274" s="837"/>
      <c r="MRN274" s="837"/>
      <c r="MRO274" s="837"/>
      <c r="MRP274" s="837"/>
      <c r="MRQ274" s="854"/>
      <c r="MRR274" s="854"/>
      <c r="MRS274" s="854"/>
      <c r="MRT274" s="854"/>
      <c r="MRU274" s="854"/>
      <c r="MRV274" s="837"/>
      <c r="MRW274" s="837"/>
      <c r="MRX274" s="854"/>
      <c r="MRY274" s="854"/>
      <c r="MRZ274" s="837"/>
      <c r="MSA274" s="837"/>
      <c r="MSB274" s="854"/>
      <c r="MSC274" s="854"/>
      <c r="MSD274" s="837"/>
      <c r="MSE274" s="837"/>
      <c r="MSF274" s="837"/>
      <c r="MSG274" s="837"/>
      <c r="MSH274" s="837"/>
      <c r="MSI274" s="837"/>
      <c r="MSJ274" s="837"/>
      <c r="MSK274" s="854"/>
      <c r="MSL274" s="854"/>
      <c r="MSM274" s="837"/>
      <c r="MSN274" s="837"/>
      <c r="MSO274" s="854"/>
      <c r="MSP274" s="854"/>
      <c r="MSQ274" s="837"/>
      <c r="MSR274" s="837"/>
      <c r="MSS274" s="837"/>
      <c r="MST274" s="837"/>
      <c r="MSU274" s="837"/>
      <c r="MSV274" s="853"/>
      <c r="MSW274" s="855"/>
      <c r="MSX274" s="837"/>
      <c r="MSY274" s="837"/>
      <c r="MSZ274" s="837"/>
      <c r="MTA274" s="837"/>
      <c r="MTB274" s="837"/>
      <c r="MTC274" s="837"/>
      <c r="MTD274" s="837"/>
      <c r="MTE274" s="856"/>
      <c r="MTF274" s="856"/>
      <c r="MTG274" s="856"/>
      <c r="MTH274" s="856"/>
      <c r="MTI274" s="856"/>
      <c r="MTJ274" s="856"/>
      <c r="MTK274" s="856"/>
      <c r="MTL274" s="856"/>
      <c r="MTM274" s="856"/>
      <c r="MTN274" s="856"/>
      <c r="MTO274" s="856"/>
      <c r="MTP274" s="856"/>
      <c r="MTQ274" s="856"/>
      <c r="MTR274" s="856"/>
      <c r="MTS274" s="856"/>
      <c r="MTT274" s="856"/>
      <c r="MTU274" s="856"/>
      <c r="MTV274" s="856"/>
      <c r="MTW274" s="856"/>
      <c r="MTX274" s="856"/>
      <c r="MTY274" s="856"/>
      <c r="MTZ274" s="856"/>
      <c r="MUA274" s="856"/>
      <c r="MUB274" s="856"/>
      <c r="MUC274" s="856"/>
      <c r="MUD274" s="856"/>
      <c r="MUE274" s="856"/>
      <c r="MUF274" s="856"/>
      <c r="MUG274" s="856"/>
      <c r="MUH274" s="856"/>
      <c r="MUI274" s="856"/>
      <c r="MUJ274" s="856"/>
      <c r="MUK274" s="856"/>
      <c r="MUL274" s="856"/>
      <c r="MUM274" s="856"/>
      <c r="MUN274" s="856"/>
      <c r="MUO274" s="856"/>
      <c r="MUP274" s="856"/>
      <c r="MUQ274" s="856"/>
      <c r="MUR274" s="856"/>
      <c r="MUS274" s="856"/>
      <c r="MUT274" s="856"/>
      <c r="MUU274" s="856"/>
      <c r="MUV274" s="856"/>
      <c r="MUW274" s="837"/>
      <c r="MUX274" s="837"/>
      <c r="MUY274" s="837"/>
      <c r="MUZ274" s="837"/>
      <c r="MVA274" s="837"/>
      <c r="MVB274" s="837"/>
      <c r="MVC274" s="837"/>
      <c r="MVD274" s="837"/>
      <c r="MVE274" s="837"/>
      <c r="MVF274" s="837"/>
      <c r="MVG274" s="837"/>
      <c r="MVH274" s="837"/>
      <c r="MVI274" s="837"/>
      <c r="MVJ274" s="837"/>
      <c r="MVK274" s="837"/>
      <c r="MVL274" s="837"/>
      <c r="MVM274" s="837"/>
      <c r="MVN274" s="837"/>
      <c r="MVO274" s="837"/>
      <c r="MVP274" s="837"/>
      <c r="MVQ274" s="837"/>
      <c r="MVR274" s="837"/>
      <c r="MVS274" s="837"/>
      <c r="MVT274" s="837"/>
      <c r="MVU274" s="854"/>
      <c r="MVV274" s="854"/>
      <c r="MVW274" s="854"/>
      <c r="MVX274" s="854"/>
      <c r="MVY274" s="854"/>
      <c r="MVZ274" s="837"/>
      <c r="MWA274" s="837"/>
      <c r="MWB274" s="854"/>
      <c r="MWC274" s="854"/>
      <c r="MWD274" s="837"/>
      <c r="MWE274" s="837"/>
      <c r="MWF274" s="854"/>
      <c r="MWG274" s="854"/>
      <c r="MWH274" s="837"/>
      <c r="MWI274" s="837"/>
      <c r="MWJ274" s="837"/>
      <c r="MWK274" s="837"/>
      <c r="MWL274" s="837"/>
      <c r="MWM274" s="837"/>
      <c r="MWN274" s="837"/>
      <c r="MWO274" s="854"/>
      <c r="MWP274" s="854"/>
      <c r="MWQ274" s="837"/>
      <c r="MWR274" s="837"/>
      <c r="MWS274" s="854"/>
      <c r="MWT274" s="854"/>
      <c r="MWU274" s="837"/>
      <c r="MWV274" s="837"/>
      <c r="MWW274" s="837"/>
      <c r="MWX274" s="837"/>
      <c r="MWY274" s="837"/>
      <c r="MWZ274" s="853"/>
      <c r="MXA274" s="855"/>
      <c r="MXB274" s="837"/>
      <c r="MXC274" s="837"/>
      <c r="MXD274" s="837"/>
      <c r="MXE274" s="837"/>
      <c r="MXF274" s="837"/>
      <c r="MXG274" s="837"/>
      <c r="MXH274" s="837"/>
      <c r="MXI274" s="856"/>
      <c r="MXJ274" s="856"/>
      <c r="MXK274" s="856"/>
      <c r="MXL274" s="856"/>
      <c r="MXM274" s="856"/>
      <c r="MXN274" s="856"/>
      <c r="MXO274" s="856"/>
      <c r="MXP274" s="856"/>
      <c r="MXQ274" s="856"/>
      <c r="MXR274" s="856"/>
      <c r="MXS274" s="856"/>
      <c r="MXT274" s="856"/>
      <c r="MXU274" s="856"/>
      <c r="MXV274" s="856"/>
      <c r="MXW274" s="856"/>
      <c r="MXX274" s="856"/>
      <c r="MXY274" s="856"/>
      <c r="MXZ274" s="856"/>
      <c r="MYA274" s="856"/>
      <c r="MYB274" s="856"/>
      <c r="MYC274" s="856"/>
      <c r="MYD274" s="856"/>
      <c r="MYE274" s="856"/>
      <c r="MYF274" s="856"/>
      <c r="MYG274" s="856"/>
      <c r="MYH274" s="856"/>
      <c r="MYI274" s="856"/>
      <c r="MYJ274" s="856"/>
      <c r="MYK274" s="856"/>
      <c r="MYL274" s="856"/>
      <c r="MYM274" s="856"/>
      <c r="MYN274" s="856"/>
      <c r="MYO274" s="856"/>
      <c r="MYP274" s="856"/>
      <c r="MYQ274" s="856"/>
      <c r="MYR274" s="856"/>
      <c r="MYS274" s="856"/>
      <c r="MYT274" s="856"/>
      <c r="MYU274" s="856"/>
      <c r="MYV274" s="856"/>
      <c r="MYW274" s="856"/>
      <c r="MYX274" s="856"/>
      <c r="MYY274" s="856"/>
      <c r="MYZ274" s="856"/>
      <c r="MZA274" s="837"/>
      <c r="MZB274" s="837"/>
      <c r="MZC274" s="837"/>
      <c r="MZD274" s="837"/>
      <c r="MZE274" s="837"/>
      <c r="MZF274" s="837"/>
      <c r="MZG274" s="837"/>
      <c r="MZH274" s="837"/>
      <c r="MZI274" s="837"/>
      <c r="MZJ274" s="837"/>
      <c r="MZK274" s="837"/>
      <c r="MZL274" s="837"/>
      <c r="MZM274" s="837"/>
      <c r="MZN274" s="837"/>
      <c r="MZO274" s="837"/>
      <c r="MZP274" s="837"/>
      <c r="MZQ274" s="837"/>
      <c r="MZR274" s="837"/>
      <c r="MZS274" s="837"/>
      <c r="MZT274" s="837"/>
      <c r="MZU274" s="837"/>
      <c r="MZV274" s="837"/>
      <c r="MZW274" s="837"/>
      <c r="MZX274" s="837"/>
      <c r="MZY274" s="854"/>
      <c r="MZZ274" s="854"/>
      <c r="NAA274" s="854"/>
      <c r="NAB274" s="854"/>
      <c r="NAC274" s="854"/>
      <c r="NAD274" s="837"/>
      <c r="NAE274" s="837"/>
      <c r="NAF274" s="854"/>
      <c r="NAG274" s="854"/>
      <c r="NAH274" s="837"/>
      <c r="NAI274" s="837"/>
      <c r="NAJ274" s="854"/>
      <c r="NAK274" s="854"/>
      <c r="NAL274" s="837"/>
      <c r="NAM274" s="837"/>
      <c r="NAN274" s="837"/>
      <c r="NAO274" s="837"/>
      <c r="NAP274" s="837"/>
      <c r="NAQ274" s="837"/>
      <c r="NAR274" s="837"/>
      <c r="NAS274" s="854"/>
      <c r="NAT274" s="854"/>
      <c r="NAU274" s="837"/>
      <c r="NAV274" s="837"/>
      <c r="NAW274" s="854"/>
      <c r="NAX274" s="854"/>
      <c r="NAY274" s="837"/>
      <c r="NAZ274" s="837"/>
      <c r="NBA274" s="837"/>
      <c r="NBB274" s="837"/>
      <c r="NBC274" s="837"/>
      <c r="NBD274" s="853"/>
      <c r="NBE274" s="855"/>
      <c r="NBF274" s="837"/>
      <c r="NBG274" s="837"/>
      <c r="NBH274" s="837"/>
      <c r="NBI274" s="837"/>
      <c r="NBJ274" s="837"/>
      <c r="NBK274" s="837"/>
      <c r="NBL274" s="837"/>
      <c r="NBM274" s="856"/>
      <c r="NBN274" s="856"/>
      <c r="NBO274" s="856"/>
      <c r="NBP274" s="856"/>
      <c r="NBQ274" s="856"/>
      <c r="NBR274" s="856"/>
      <c r="NBS274" s="856"/>
      <c r="NBT274" s="856"/>
      <c r="NBU274" s="856"/>
      <c r="NBV274" s="856"/>
      <c r="NBW274" s="856"/>
      <c r="NBX274" s="856"/>
      <c r="NBY274" s="856"/>
      <c r="NBZ274" s="856"/>
      <c r="NCA274" s="856"/>
      <c r="NCB274" s="856"/>
      <c r="NCC274" s="856"/>
      <c r="NCD274" s="856"/>
      <c r="NCE274" s="856"/>
      <c r="NCF274" s="856"/>
      <c r="NCG274" s="856"/>
      <c r="NCH274" s="856"/>
      <c r="NCI274" s="856"/>
      <c r="NCJ274" s="856"/>
      <c r="NCK274" s="856"/>
      <c r="NCL274" s="856"/>
      <c r="NCM274" s="856"/>
      <c r="NCN274" s="856"/>
      <c r="NCO274" s="856"/>
      <c r="NCP274" s="856"/>
      <c r="NCQ274" s="856"/>
      <c r="NCR274" s="856"/>
      <c r="NCS274" s="856"/>
      <c r="NCT274" s="856"/>
      <c r="NCU274" s="856"/>
      <c r="NCV274" s="856"/>
      <c r="NCW274" s="856"/>
      <c r="NCX274" s="856"/>
      <c r="NCY274" s="856"/>
      <c r="NCZ274" s="856"/>
      <c r="NDA274" s="856"/>
      <c r="NDB274" s="856"/>
      <c r="NDC274" s="856"/>
      <c r="NDD274" s="856"/>
      <c r="NDE274" s="837"/>
      <c r="NDF274" s="837"/>
      <c r="NDG274" s="837"/>
      <c r="NDH274" s="837"/>
      <c r="NDI274" s="837"/>
      <c r="NDJ274" s="837"/>
      <c r="NDK274" s="837"/>
      <c r="NDL274" s="837"/>
      <c r="NDM274" s="837"/>
      <c r="NDN274" s="837"/>
      <c r="NDO274" s="837"/>
      <c r="NDP274" s="837"/>
      <c r="NDQ274" s="837"/>
      <c r="NDR274" s="837"/>
      <c r="NDS274" s="837"/>
      <c r="NDT274" s="837"/>
      <c r="NDU274" s="837"/>
      <c r="NDV274" s="837"/>
      <c r="NDW274" s="837"/>
      <c r="NDX274" s="837"/>
      <c r="NDY274" s="837"/>
      <c r="NDZ274" s="837"/>
      <c r="NEA274" s="837"/>
      <c r="NEB274" s="837"/>
      <c r="NEC274" s="854"/>
      <c r="NED274" s="854"/>
      <c r="NEE274" s="854"/>
      <c r="NEF274" s="854"/>
      <c r="NEG274" s="854"/>
      <c r="NEH274" s="837"/>
      <c r="NEI274" s="837"/>
      <c r="NEJ274" s="854"/>
      <c r="NEK274" s="854"/>
      <c r="NEL274" s="837"/>
      <c r="NEM274" s="837"/>
      <c r="NEN274" s="854"/>
      <c r="NEO274" s="854"/>
      <c r="NEP274" s="837"/>
      <c r="NEQ274" s="837"/>
      <c r="NER274" s="837"/>
      <c r="NES274" s="837"/>
      <c r="NET274" s="837"/>
      <c r="NEU274" s="837"/>
      <c r="NEV274" s="837"/>
      <c r="NEW274" s="854"/>
      <c r="NEX274" s="854"/>
      <c r="NEY274" s="837"/>
      <c r="NEZ274" s="837"/>
      <c r="NFA274" s="854"/>
      <c r="NFB274" s="854"/>
      <c r="NFC274" s="837"/>
      <c r="NFD274" s="837"/>
      <c r="NFE274" s="837"/>
      <c r="NFF274" s="837"/>
      <c r="NFG274" s="837"/>
      <c r="NFH274" s="853"/>
      <c r="NFI274" s="855"/>
      <c r="NFJ274" s="837"/>
      <c r="NFK274" s="837"/>
      <c r="NFL274" s="837"/>
      <c r="NFM274" s="837"/>
      <c r="NFN274" s="837"/>
      <c r="NFO274" s="837"/>
      <c r="NFP274" s="837"/>
      <c r="NFQ274" s="856"/>
      <c r="NFR274" s="856"/>
      <c r="NFS274" s="856"/>
      <c r="NFT274" s="856"/>
      <c r="NFU274" s="856"/>
      <c r="NFV274" s="856"/>
      <c r="NFW274" s="856"/>
      <c r="NFX274" s="856"/>
      <c r="NFY274" s="856"/>
      <c r="NFZ274" s="856"/>
      <c r="NGA274" s="856"/>
      <c r="NGB274" s="856"/>
      <c r="NGC274" s="856"/>
      <c r="NGD274" s="856"/>
      <c r="NGE274" s="856"/>
      <c r="NGF274" s="856"/>
      <c r="NGG274" s="856"/>
      <c r="NGH274" s="856"/>
      <c r="NGI274" s="856"/>
      <c r="NGJ274" s="856"/>
      <c r="NGK274" s="856"/>
      <c r="NGL274" s="856"/>
      <c r="NGM274" s="856"/>
      <c r="NGN274" s="856"/>
      <c r="NGO274" s="856"/>
      <c r="NGP274" s="856"/>
      <c r="NGQ274" s="856"/>
      <c r="NGR274" s="856"/>
      <c r="NGS274" s="856"/>
      <c r="NGT274" s="856"/>
      <c r="NGU274" s="856"/>
      <c r="NGV274" s="856"/>
      <c r="NGW274" s="856"/>
      <c r="NGX274" s="856"/>
      <c r="NGY274" s="856"/>
      <c r="NGZ274" s="856"/>
      <c r="NHA274" s="856"/>
      <c r="NHB274" s="856"/>
      <c r="NHC274" s="856"/>
      <c r="NHD274" s="856"/>
      <c r="NHE274" s="856"/>
      <c r="NHF274" s="856"/>
      <c r="NHG274" s="856"/>
      <c r="NHH274" s="856"/>
      <c r="NHI274" s="837"/>
      <c r="NHJ274" s="837"/>
      <c r="NHK274" s="837"/>
      <c r="NHL274" s="837"/>
      <c r="NHM274" s="837"/>
      <c r="NHN274" s="837"/>
      <c r="NHO274" s="837"/>
      <c r="NHP274" s="837"/>
      <c r="NHQ274" s="837"/>
      <c r="NHR274" s="837"/>
      <c r="NHS274" s="837"/>
      <c r="NHT274" s="837"/>
      <c r="NHU274" s="837"/>
      <c r="NHV274" s="837"/>
      <c r="NHW274" s="837"/>
      <c r="NHX274" s="837"/>
      <c r="NHY274" s="837"/>
      <c r="NHZ274" s="837"/>
      <c r="NIA274" s="837"/>
      <c r="NIB274" s="837"/>
      <c r="NIC274" s="837"/>
      <c r="NID274" s="837"/>
      <c r="NIE274" s="837"/>
      <c r="NIF274" s="837"/>
      <c r="NIG274" s="854"/>
      <c r="NIH274" s="854"/>
      <c r="NII274" s="854"/>
      <c r="NIJ274" s="854"/>
      <c r="NIK274" s="854"/>
      <c r="NIL274" s="837"/>
      <c r="NIM274" s="837"/>
      <c r="NIN274" s="854"/>
      <c r="NIO274" s="854"/>
      <c r="NIP274" s="837"/>
      <c r="NIQ274" s="837"/>
      <c r="NIR274" s="854"/>
      <c r="NIS274" s="854"/>
      <c r="NIT274" s="837"/>
      <c r="NIU274" s="837"/>
      <c r="NIV274" s="837"/>
      <c r="NIW274" s="837"/>
      <c r="NIX274" s="837"/>
      <c r="NIY274" s="837"/>
      <c r="NIZ274" s="837"/>
      <c r="NJA274" s="854"/>
      <c r="NJB274" s="854"/>
      <c r="NJC274" s="837"/>
      <c r="NJD274" s="837"/>
      <c r="NJE274" s="854"/>
      <c r="NJF274" s="854"/>
      <c r="NJG274" s="837"/>
      <c r="NJH274" s="837"/>
      <c r="NJI274" s="837"/>
      <c r="NJJ274" s="837"/>
      <c r="NJK274" s="837"/>
      <c r="NJL274" s="853"/>
      <c r="NJM274" s="855"/>
      <c r="NJN274" s="837"/>
      <c r="NJO274" s="837"/>
      <c r="NJP274" s="837"/>
      <c r="NJQ274" s="837"/>
      <c r="NJR274" s="837"/>
      <c r="NJS274" s="837"/>
      <c r="NJT274" s="837"/>
      <c r="NJU274" s="856"/>
      <c r="NJV274" s="856"/>
      <c r="NJW274" s="856"/>
      <c r="NJX274" s="856"/>
      <c r="NJY274" s="856"/>
      <c r="NJZ274" s="856"/>
      <c r="NKA274" s="856"/>
      <c r="NKB274" s="856"/>
      <c r="NKC274" s="856"/>
      <c r="NKD274" s="856"/>
      <c r="NKE274" s="856"/>
      <c r="NKF274" s="856"/>
      <c r="NKG274" s="856"/>
      <c r="NKH274" s="856"/>
      <c r="NKI274" s="856"/>
      <c r="NKJ274" s="856"/>
      <c r="NKK274" s="856"/>
      <c r="NKL274" s="856"/>
      <c r="NKM274" s="856"/>
      <c r="NKN274" s="856"/>
      <c r="NKO274" s="856"/>
      <c r="NKP274" s="856"/>
      <c r="NKQ274" s="856"/>
      <c r="NKR274" s="856"/>
      <c r="NKS274" s="856"/>
      <c r="NKT274" s="856"/>
      <c r="NKU274" s="856"/>
      <c r="NKV274" s="856"/>
      <c r="NKW274" s="856"/>
      <c r="NKX274" s="856"/>
      <c r="NKY274" s="856"/>
      <c r="NKZ274" s="856"/>
      <c r="NLA274" s="856"/>
      <c r="NLB274" s="856"/>
      <c r="NLC274" s="856"/>
      <c r="NLD274" s="856"/>
      <c r="NLE274" s="856"/>
      <c r="NLF274" s="856"/>
      <c r="NLG274" s="856"/>
      <c r="NLH274" s="856"/>
      <c r="NLI274" s="856"/>
      <c r="NLJ274" s="856"/>
      <c r="NLK274" s="856"/>
      <c r="NLL274" s="856"/>
      <c r="NLM274" s="837"/>
      <c r="NLN274" s="837"/>
      <c r="NLO274" s="837"/>
      <c r="NLP274" s="837"/>
      <c r="NLQ274" s="837"/>
      <c r="NLR274" s="837"/>
      <c r="NLS274" s="837"/>
      <c r="NLT274" s="837"/>
      <c r="NLU274" s="837"/>
      <c r="NLV274" s="837"/>
      <c r="NLW274" s="837"/>
      <c r="NLX274" s="837"/>
      <c r="NLY274" s="837"/>
      <c r="NLZ274" s="837"/>
      <c r="NMA274" s="837"/>
      <c r="NMB274" s="837"/>
      <c r="NMC274" s="837"/>
      <c r="NMD274" s="837"/>
      <c r="NME274" s="837"/>
      <c r="NMF274" s="837"/>
      <c r="NMG274" s="837"/>
      <c r="NMH274" s="837"/>
      <c r="NMI274" s="837"/>
      <c r="NMJ274" s="837"/>
      <c r="NMK274" s="854"/>
      <c r="NML274" s="854"/>
      <c r="NMM274" s="854"/>
      <c r="NMN274" s="854"/>
      <c r="NMO274" s="854"/>
      <c r="NMP274" s="837"/>
      <c r="NMQ274" s="837"/>
      <c r="NMR274" s="854"/>
      <c r="NMS274" s="854"/>
      <c r="NMT274" s="837"/>
      <c r="NMU274" s="837"/>
      <c r="NMV274" s="854"/>
      <c r="NMW274" s="854"/>
      <c r="NMX274" s="837"/>
      <c r="NMY274" s="837"/>
      <c r="NMZ274" s="837"/>
      <c r="NNA274" s="837"/>
      <c r="NNB274" s="837"/>
      <c r="NNC274" s="837"/>
      <c r="NND274" s="837"/>
      <c r="NNE274" s="854"/>
      <c r="NNF274" s="854"/>
      <c r="NNG274" s="837"/>
      <c r="NNH274" s="837"/>
      <c r="NNI274" s="854"/>
      <c r="NNJ274" s="854"/>
      <c r="NNK274" s="837"/>
      <c r="NNL274" s="837"/>
      <c r="NNM274" s="837"/>
      <c r="NNN274" s="837"/>
      <c r="NNO274" s="837"/>
      <c r="NNP274" s="853"/>
      <c r="NNQ274" s="855"/>
      <c r="NNR274" s="837"/>
      <c r="NNS274" s="837"/>
      <c r="NNT274" s="837"/>
      <c r="NNU274" s="837"/>
      <c r="NNV274" s="837"/>
      <c r="NNW274" s="837"/>
      <c r="NNX274" s="837"/>
      <c r="NNY274" s="856"/>
      <c r="NNZ274" s="856"/>
      <c r="NOA274" s="856"/>
      <c r="NOB274" s="856"/>
      <c r="NOC274" s="856"/>
      <c r="NOD274" s="856"/>
      <c r="NOE274" s="856"/>
      <c r="NOF274" s="856"/>
      <c r="NOG274" s="856"/>
      <c r="NOH274" s="856"/>
      <c r="NOI274" s="856"/>
      <c r="NOJ274" s="856"/>
      <c r="NOK274" s="856"/>
      <c r="NOL274" s="856"/>
      <c r="NOM274" s="856"/>
      <c r="NON274" s="856"/>
      <c r="NOO274" s="856"/>
      <c r="NOP274" s="856"/>
      <c r="NOQ274" s="856"/>
      <c r="NOR274" s="856"/>
      <c r="NOS274" s="856"/>
      <c r="NOT274" s="856"/>
      <c r="NOU274" s="856"/>
      <c r="NOV274" s="856"/>
      <c r="NOW274" s="856"/>
      <c r="NOX274" s="856"/>
      <c r="NOY274" s="856"/>
      <c r="NOZ274" s="856"/>
      <c r="NPA274" s="856"/>
      <c r="NPB274" s="856"/>
      <c r="NPC274" s="856"/>
      <c r="NPD274" s="856"/>
      <c r="NPE274" s="856"/>
      <c r="NPF274" s="856"/>
      <c r="NPG274" s="856"/>
      <c r="NPH274" s="856"/>
      <c r="NPI274" s="856"/>
      <c r="NPJ274" s="856"/>
      <c r="NPK274" s="856"/>
      <c r="NPL274" s="856"/>
      <c r="NPM274" s="856"/>
      <c r="NPN274" s="856"/>
      <c r="NPO274" s="856"/>
      <c r="NPP274" s="856"/>
      <c r="NPQ274" s="837"/>
      <c r="NPR274" s="837"/>
      <c r="NPS274" s="837"/>
      <c r="NPT274" s="837"/>
      <c r="NPU274" s="837"/>
      <c r="NPV274" s="837"/>
      <c r="NPW274" s="837"/>
      <c r="NPX274" s="837"/>
      <c r="NPY274" s="837"/>
      <c r="NPZ274" s="837"/>
      <c r="NQA274" s="837"/>
      <c r="NQB274" s="837"/>
      <c r="NQC274" s="837"/>
      <c r="NQD274" s="837"/>
      <c r="NQE274" s="837"/>
      <c r="NQF274" s="837"/>
      <c r="NQG274" s="837"/>
      <c r="NQH274" s="837"/>
      <c r="NQI274" s="837"/>
      <c r="NQJ274" s="837"/>
      <c r="NQK274" s="837"/>
      <c r="NQL274" s="837"/>
      <c r="NQM274" s="837"/>
      <c r="NQN274" s="837"/>
      <c r="NQO274" s="854"/>
      <c r="NQP274" s="854"/>
      <c r="NQQ274" s="854"/>
      <c r="NQR274" s="854"/>
      <c r="NQS274" s="854"/>
      <c r="NQT274" s="837"/>
      <c r="NQU274" s="837"/>
      <c r="NQV274" s="854"/>
      <c r="NQW274" s="854"/>
      <c r="NQX274" s="837"/>
      <c r="NQY274" s="837"/>
      <c r="NQZ274" s="854"/>
      <c r="NRA274" s="854"/>
      <c r="NRB274" s="837"/>
      <c r="NRC274" s="837"/>
      <c r="NRD274" s="837"/>
      <c r="NRE274" s="837"/>
      <c r="NRF274" s="837"/>
      <c r="NRG274" s="837"/>
      <c r="NRH274" s="837"/>
      <c r="NRI274" s="854"/>
      <c r="NRJ274" s="854"/>
      <c r="NRK274" s="837"/>
      <c r="NRL274" s="837"/>
      <c r="NRM274" s="854"/>
      <c r="NRN274" s="854"/>
      <c r="NRO274" s="837"/>
      <c r="NRP274" s="837"/>
      <c r="NRQ274" s="837"/>
      <c r="NRR274" s="837"/>
      <c r="NRS274" s="837"/>
      <c r="NRT274" s="853"/>
      <c r="NRU274" s="855"/>
      <c r="NRV274" s="837"/>
      <c r="NRW274" s="837"/>
      <c r="NRX274" s="837"/>
      <c r="NRY274" s="837"/>
      <c r="NRZ274" s="837"/>
      <c r="NSA274" s="837"/>
      <c r="NSB274" s="837"/>
      <c r="NSC274" s="856"/>
      <c r="NSD274" s="856"/>
      <c r="NSE274" s="856"/>
      <c r="NSF274" s="856"/>
      <c r="NSG274" s="856"/>
      <c r="NSH274" s="856"/>
      <c r="NSI274" s="856"/>
      <c r="NSJ274" s="856"/>
      <c r="NSK274" s="856"/>
      <c r="NSL274" s="856"/>
      <c r="NSM274" s="856"/>
      <c r="NSN274" s="856"/>
      <c r="NSO274" s="856"/>
      <c r="NSP274" s="856"/>
      <c r="NSQ274" s="856"/>
      <c r="NSR274" s="856"/>
      <c r="NSS274" s="856"/>
      <c r="NST274" s="856"/>
      <c r="NSU274" s="856"/>
      <c r="NSV274" s="856"/>
      <c r="NSW274" s="856"/>
      <c r="NSX274" s="856"/>
      <c r="NSY274" s="856"/>
      <c r="NSZ274" s="856"/>
      <c r="NTA274" s="856"/>
      <c r="NTB274" s="856"/>
      <c r="NTC274" s="856"/>
      <c r="NTD274" s="856"/>
      <c r="NTE274" s="856"/>
      <c r="NTF274" s="856"/>
      <c r="NTG274" s="856"/>
      <c r="NTH274" s="856"/>
      <c r="NTI274" s="856"/>
      <c r="NTJ274" s="856"/>
      <c r="NTK274" s="856"/>
      <c r="NTL274" s="856"/>
      <c r="NTM274" s="856"/>
      <c r="NTN274" s="856"/>
      <c r="NTO274" s="856"/>
      <c r="NTP274" s="856"/>
      <c r="NTQ274" s="856"/>
      <c r="NTR274" s="856"/>
      <c r="NTS274" s="856"/>
      <c r="NTT274" s="856"/>
      <c r="NTU274" s="837"/>
      <c r="NTV274" s="837"/>
      <c r="NTW274" s="837"/>
      <c r="NTX274" s="837"/>
      <c r="NTY274" s="837"/>
      <c r="NTZ274" s="837"/>
      <c r="NUA274" s="837"/>
      <c r="NUB274" s="837"/>
      <c r="NUC274" s="837"/>
      <c r="NUD274" s="837"/>
      <c r="NUE274" s="837"/>
      <c r="NUF274" s="837"/>
      <c r="NUG274" s="837"/>
      <c r="NUH274" s="837"/>
      <c r="NUI274" s="837"/>
      <c r="NUJ274" s="837"/>
      <c r="NUK274" s="837"/>
      <c r="NUL274" s="837"/>
      <c r="NUM274" s="837"/>
      <c r="NUN274" s="837"/>
      <c r="NUO274" s="837"/>
      <c r="NUP274" s="837"/>
      <c r="NUQ274" s="837"/>
      <c r="NUR274" s="837"/>
      <c r="NUS274" s="854"/>
      <c r="NUT274" s="854"/>
      <c r="NUU274" s="854"/>
      <c r="NUV274" s="854"/>
      <c r="NUW274" s="854"/>
      <c r="NUX274" s="837"/>
      <c r="NUY274" s="837"/>
      <c r="NUZ274" s="854"/>
      <c r="NVA274" s="854"/>
      <c r="NVB274" s="837"/>
      <c r="NVC274" s="837"/>
      <c r="NVD274" s="854"/>
      <c r="NVE274" s="854"/>
      <c r="NVF274" s="837"/>
      <c r="NVG274" s="837"/>
      <c r="NVH274" s="837"/>
      <c r="NVI274" s="837"/>
      <c r="NVJ274" s="837"/>
      <c r="NVK274" s="837"/>
      <c r="NVL274" s="837"/>
      <c r="NVM274" s="854"/>
      <c r="NVN274" s="854"/>
      <c r="NVO274" s="837"/>
      <c r="NVP274" s="837"/>
      <c r="NVQ274" s="854"/>
      <c r="NVR274" s="854"/>
      <c r="NVS274" s="837"/>
      <c r="NVT274" s="837"/>
      <c r="NVU274" s="837"/>
      <c r="NVV274" s="837"/>
      <c r="NVW274" s="837"/>
      <c r="NVX274" s="853"/>
      <c r="NVY274" s="855"/>
      <c r="NVZ274" s="837"/>
      <c r="NWA274" s="837"/>
      <c r="NWB274" s="837"/>
      <c r="NWC274" s="837"/>
      <c r="NWD274" s="837"/>
      <c r="NWE274" s="837"/>
      <c r="NWF274" s="837"/>
      <c r="NWG274" s="856"/>
      <c r="NWH274" s="856"/>
      <c r="NWI274" s="856"/>
      <c r="NWJ274" s="856"/>
      <c r="NWK274" s="856"/>
      <c r="NWL274" s="856"/>
      <c r="NWM274" s="856"/>
      <c r="NWN274" s="856"/>
      <c r="NWO274" s="856"/>
      <c r="NWP274" s="856"/>
      <c r="NWQ274" s="856"/>
      <c r="NWR274" s="856"/>
      <c r="NWS274" s="856"/>
      <c r="NWT274" s="856"/>
      <c r="NWU274" s="856"/>
      <c r="NWV274" s="856"/>
      <c r="NWW274" s="856"/>
      <c r="NWX274" s="856"/>
      <c r="NWY274" s="856"/>
      <c r="NWZ274" s="856"/>
      <c r="NXA274" s="856"/>
      <c r="NXB274" s="856"/>
      <c r="NXC274" s="856"/>
      <c r="NXD274" s="856"/>
      <c r="NXE274" s="856"/>
      <c r="NXF274" s="856"/>
      <c r="NXG274" s="856"/>
      <c r="NXH274" s="856"/>
      <c r="NXI274" s="856"/>
      <c r="NXJ274" s="856"/>
      <c r="NXK274" s="856"/>
      <c r="NXL274" s="856"/>
      <c r="NXM274" s="856"/>
      <c r="NXN274" s="856"/>
      <c r="NXO274" s="856"/>
      <c r="NXP274" s="856"/>
      <c r="NXQ274" s="856"/>
      <c r="NXR274" s="856"/>
      <c r="NXS274" s="856"/>
      <c r="NXT274" s="856"/>
      <c r="NXU274" s="856"/>
      <c r="NXV274" s="856"/>
      <c r="NXW274" s="856"/>
      <c r="NXX274" s="856"/>
      <c r="NXY274" s="837"/>
      <c r="NXZ274" s="837"/>
      <c r="NYA274" s="837"/>
      <c r="NYB274" s="837"/>
      <c r="NYC274" s="837"/>
      <c r="NYD274" s="837"/>
      <c r="NYE274" s="837"/>
      <c r="NYF274" s="837"/>
      <c r="NYG274" s="837"/>
      <c r="NYH274" s="837"/>
      <c r="NYI274" s="837"/>
      <c r="NYJ274" s="837"/>
      <c r="NYK274" s="837"/>
      <c r="NYL274" s="837"/>
      <c r="NYM274" s="837"/>
      <c r="NYN274" s="837"/>
      <c r="NYO274" s="837"/>
      <c r="NYP274" s="837"/>
      <c r="NYQ274" s="837"/>
      <c r="NYR274" s="837"/>
      <c r="NYS274" s="837"/>
      <c r="NYT274" s="837"/>
      <c r="NYU274" s="837"/>
      <c r="NYV274" s="837"/>
      <c r="NYW274" s="854"/>
      <c r="NYX274" s="854"/>
      <c r="NYY274" s="854"/>
      <c r="NYZ274" s="854"/>
      <c r="NZA274" s="854"/>
      <c r="NZB274" s="837"/>
      <c r="NZC274" s="837"/>
      <c r="NZD274" s="854"/>
      <c r="NZE274" s="854"/>
      <c r="NZF274" s="837"/>
      <c r="NZG274" s="837"/>
      <c r="NZH274" s="854"/>
      <c r="NZI274" s="854"/>
      <c r="NZJ274" s="837"/>
      <c r="NZK274" s="837"/>
      <c r="NZL274" s="837"/>
      <c r="NZM274" s="837"/>
      <c r="NZN274" s="837"/>
      <c r="NZO274" s="837"/>
      <c r="NZP274" s="837"/>
      <c r="NZQ274" s="854"/>
      <c r="NZR274" s="854"/>
      <c r="NZS274" s="837"/>
      <c r="NZT274" s="837"/>
      <c r="NZU274" s="854"/>
      <c r="NZV274" s="854"/>
      <c r="NZW274" s="837"/>
      <c r="NZX274" s="837"/>
      <c r="NZY274" s="837"/>
      <c r="NZZ274" s="837"/>
      <c r="OAA274" s="837"/>
      <c r="OAB274" s="853"/>
      <c r="OAC274" s="855"/>
      <c r="OAD274" s="837"/>
      <c r="OAE274" s="837"/>
      <c r="OAF274" s="837"/>
      <c r="OAG274" s="837"/>
      <c r="OAH274" s="837"/>
      <c r="OAI274" s="837"/>
      <c r="OAJ274" s="837"/>
      <c r="OAK274" s="856"/>
      <c r="OAL274" s="856"/>
      <c r="OAM274" s="856"/>
      <c r="OAN274" s="856"/>
      <c r="OAO274" s="856"/>
      <c r="OAP274" s="856"/>
      <c r="OAQ274" s="856"/>
      <c r="OAR274" s="856"/>
      <c r="OAS274" s="856"/>
      <c r="OAT274" s="856"/>
      <c r="OAU274" s="856"/>
      <c r="OAV274" s="856"/>
      <c r="OAW274" s="856"/>
      <c r="OAX274" s="856"/>
      <c r="OAY274" s="856"/>
      <c r="OAZ274" s="856"/>
      <c r="OBA274" s="856"/>
      <c r="OBB274" s="856"/>
      <c r="OBC274" s="856"/>
      <c r="OBD274" s="856"/>
      <c r="OBE274" s="856"/>
      <c r="OBF274" s="856"/>
      <c r="OBG274" s="856"/>
      <c r="OBH274" s="856"/>
      <c r="OBI274" s="856"/>
      <c r="OBJ274" s="856"/>
      <c r="OBK274" s="856"/>
      <c r="OBL274" s="856"/>
      <c r="OBM274" s="856"/>
      <c r="OBN274" s="856"/>
      <c r="OBO274" s="856"/>
      <c r="OBP274" s="856"/>
      <c r="OBQ274" s="856"/>
      <c r="OBR274" s="856"/>
      <c r="OBS274" s="856"/>
      <c r="OBT274" s="856"/>
      <c r="OBU274" s="856"/>
      <c r="OBV274" s="856"/>
      <c r="OBW274" s="856"/>
      <c r="OBX274" s="856"/>
      <c r="OBY274" s="856"/>
      <c r="OBZ274" s="856"/>
      <c r="OCA274" s="856"/>
      <c r="OCB274" s="856"/>
      <c r="OCC274" s="837"/>
      <c r="OCD274" s="837"/>
      <c r="OCE274" s="837"/>
      <c r="OCF274" s="837"/>
      <c r="OCG274" s="837"/>
      <c r="OCH274" s="837"/>
      <c r="OCI274" s="837"/>
      <c r="OCJ274" s="837"/>
      <c r="OCK274" s="837"/>
      <c r="OCL274" s="837"/>
      <c r="OCM274" s="837"/>
      <c r="OCN274" s="837"/>
      <c r="OCO274" s="837"/>
      <c r="OCP274" s="837"/>
      <c r="OCQ274" s="837"/>
      <c r="OCR274" s="837"/>
      <c r="OCS274" s="837"/>
      <c r="OCT274" s="837"/>
      <c r="OCU274" s="837"/>
      <c r="OCV274" s="837"/>
      <c r="OCW274" s="837"/>
      <c r="OCX274" s="837"/>
      <c r="OCY274" s="837"/>
      <c r="OCZ274" s="837"/>
      <c r="ODA274" s="854"/>
      <c r="ODB274" s="854"/>
      <c r="ODC274" s="854"/>
      <c r="ODD274" s="854"/>
      <c r="ODE274" s="854"/>
      <c r="ODF274" s="837"/>
      <c r="ODG274" s="837"/>
      <c r="ODH274" s="854"/>
      <c r="ODI274" s="854"/>
      <c r="ODJ274" s="837"/>
      <c r="ODK274" s="837"/>
      <c r="ODL274" s="854"/>
      <c r="ODM274" s="854"/>
      <c r="ODN274" s="837"/>
      <c r="ODO274" s="837"/>
      <c r="ODP274" s="837"/>
      <c r="ODQ274" s="837"/>
      <c r="ODR274" s="837"/>
      <c r="ODS274" s="837"/>
      <c r="ODT274" s="837"/>
      <c r="ODU274" s="854"/>
      <c r="ODV274" s="854"/>
      <c r="ODW274" s="837"/>
      <c r="ODX274" s="837"/>
      <c r="ODY274" s="854"/>
      <c r="ODZ274" s="854"/>
      <c r="OEA274" s="837"/>
      <c r="OEB274" s="837"/>
      <c r="OEC274" s="837"/>
      <c r="OED274" s="837"/>
      <c r="OEE274" s="837"/>
      <c r="OEF274" s="853"/>
      <c r="OEG274" s="855"/>
      <c r="OEH274" s="837"/>
      <c r="OEI274" s="837"/>
      <c r="OEJ274" s="837"/>
      <c r="OEK274" s="837"/>
      <c r="OEL274" s="837"/>
      <c r="OEM274" s="837"/>
      <c r="OEN274" s="837"/>
      <c r="OEO274" s="856"/>
      <c r="OEP274" s="856"/>
      <c r="OEQ274" s="856"/>
      <c r="OER274" s="856"/>
      <c r="OES274" s="856"/>
      <c r="OET274" s="856"/>
      <c r="OEU274" s="856"/>
      <c r="OEV274" s="856"/>
      <c r="OEW274" s="856"/>
      <c r="OEX274" s="856"/>
      <c r="OEY274" s="856"/>
      <c r="OEZ274" s="856"/>
      <c r="OFA274" s="856"/>
      <c r="OFB274" s="856"/>
      <c r="OFC274" s="856"/>
      <c r="OFD274" s="856"/>
      <c r="OFE274" s="856"/>
      <c r="OFF274" s="856"/>
      <c r="OFG274" s="856"/>
      <c r="OFH274" s="856"/>
      <c r="OFI274" s="856"/>
      <c r="OFJ274" s="856"/>
      <c r="OFK274" s="856"/>
      <c r="OFL274" s="856"/>
      <c r="OFM274" s="856"/>
      <c r="OFN274" s="856"/>
      <c r="OFO274" s="856"/>
      <c r="OFP274" s="856"/>
      <c r="OFQ274" s="856"/>
      <c r="OFR274" s="856"/>
      <c r="OFS274" s="856"/>
      <c r="OFT274" s="856"/>
      <c r="OFU274" s="856"/>
      <c r="OFV274" s="856"/>
      <c r="OFW274" s="856"/>
      <c r="OFX274" s="856"/>
      <c r="OFY274" s="856"/>
      <c r="OFZ274" s="856"/>
      <c r="OGA274" s="856"/>
      <c r="OGB274" s="856"/>
      <c r="OGC274" s="856"/>
      <c r="OGD274" s="856"/>
      <c r="OGE274" s="856"/>
      <c r="OGF274" s="856"/>
      <c r="OGG274" s="837"/>
      <c r="OGH274" s="837"/>
      <c r="OGI274" s="837"/>
      <c r="OGJ274" s="837"/>
      <c r="OGK274" s="837"/>
      <c r="OGL274" s="837"/>
      <c r="OGM274" s="837"/>
      <c r="OGN274" s="837"/>
      <c r="OGO274" s="837"/>
      <c r="OGP274" s="837"/>
      <c r="OGQ274" s="837"/>
      <c r="OGR274" s="837"/>
      <c r="OGS274" s="837"/>
      <c r="OGT274" s="837"/>
      <c r="OGU274" s="837"/>
      <c r="OGV274" s="837"/>
      <c r="OGW274" s="837"/>
      <c r="OGX274" s="837"/>
      <c r="OGY274" s="837"/>
      <c r="OGZ274" s="837"/>
      <c r="OHA274" s="837"/>
      <c r="OHB274" s="837"/>
      <c r="OHC274" s="837"/>
      <c r="OHD274" s="837"/>
      <c r="OHE274" s="854"/>
      <c r="OHF274" s="854"/>
      <c r="OHG274" s="854"/>
      <c r="OHH274" s="854"/>
      <c r="OHI274" s="854"/>
      <c r="OHJ274" s="837"/>
      <c r="OHK274" s="837"/>
      <c r="OHL274" s="854"/>
      <c r="OHM274" s="854"/>
      <c r="OHN274" s="837"/>
      <c r="OHO274" s="837"/>
      <c r="OHP274" s="854"/>
      <c r="OHQ274" s="854"/>
      <c r="OHR274" s="837"/>
      <c r="OHS274" s="837"/>
      <c r="OHT274" s="837"/>
      <c r="OHU274" s="837"/>
      <c r="OHV274" s="837"/>
      <c r="OHW274" s="837"/>
      <c r="OHX274" s="837"/>
      <c r="OHY274" s="854"/>
      <c r="OHZ274" s="854"/>
      <c r="OIA274" s="837"/>
      <c r="OIB274" s="837"/>
      <c r="OIC274" s="854"/>
      <c r="OID274" s="854"/>
      <c r="OIE274" s="837"/>
      <c r="OIF274" s="837"/>
      <c r="OIG274" s="837"/>
      <c r="OIH274" s="837"/>
      <c r="OII274" s="837"/>
      <c r="OIJ274" s="853"/>
      <c r="OIK274" s="855"/>
      <c r="OIL274" s="837"/>
      <c r="OIM274" s="837"/>
      <c r="OIN274" s="837"/>
      <c r="OIO274" s="837"/>
      <c r="OIP274" s="837"/>
      <c r="OIQ274" s="837"/>
      <c r="OIR274" s="837"/>
      <c r="OIS274" s="856"/>
      <c r="OIT274" s="856"/>
      <c r="OIU274" s="856"/>
      <c r="OIV274" s="856"/>
      <c r="OIW274" s="856"/>
      <c r="OIX274" s="856"/>
      <c r="OIY274" s="856"/>
      <c r="OIZ274" s="856"/>
      <c r="OJA274" s="856"/>
      <c r="OJB274" s="856"/>
      <c r="OJC274" s="856"/>
      <c r="OJD274" s="856"/>
      <c r="OJE274" s="856"/>
      <c r="OJF274" s="856"/>
      <c r="OJG274" s="856"/>
      <c r="OJH274" s="856"/>
      <c r="OJI274" s="856"/>
      <c r="OJJ274" s="856"/>
      <c r="OJK274" s="856"/>
      <c r="OJL274" s="856"/>
      <c r="OJM274" s="856"/>
      <c r="OJN274" s="856"/>
      <c r="OJO274" s="856"/>
      <c r="OJP274" s="856"/>
      <c r="OJQ274" s="856"/>
      <c r="OJR274" s="856"/>
      <c r="OJS274" s="856"/>
      <c r="OJT274" s="856"/>
      <c r="OJU274" s="856"/>
      <c r="OJV274" s="856"/>
      <c r="OJW274" s="856"/>
      <c r="OJX274" s="856"/>
      <c r="OJY274" s="856"/>
      <c r="OJZ274" s="856"/>
      <c r="OKA274" s="856"/>
      <c r="OKB274" s="856"/>
      <c r="OKC274" s="856"/>
      <c r="OKD274" s="856"/>
      <c r="OKE274" s="856"/>
      <c r="OKF274" s="856"/>
      <c r="OKG274" s="856"/>
      <c r="OKH274" s="856"/>
      <c r="OKI274" s="856"/>
      <c r="OKJ274" s="856"/>
      <c r="OKK274" s="837"/>
      <c r="OKL274" s="837"/>
      <c r="OKM274" s="837"/>
      <c r="OKN274" s="837"/>
      <c r="OKO274" s="837"/>
      <c r="OKP274" s="837"/>
      <c r="OKQ274" s="837"/>
      <c r="OKR274" s="837"/>
      <c r="OKS274" s="837"/>
      <c r="OKT274" s="837"/>
      <c r="OKU274" s="837"/>
      <c r="OKV274" s="837"/>
      <c r="OKW274" s="837"/>
      <c r="OKX274" s="837"/>
      <c r="OKY274" s="837"/>
      <c r="OKZ274" s="837"/>
      <c r="OLA274" s="837"/>
      <c r="OLB274" s="837"/>
      <c r="OLC274" s="837"/>
      <c r="OLD274" s="837"/>
      <c r="OLE274" s="837"/>
      <c r="OLF274" s="837"/>
      <c r="OLG274" s="837"/>
      <c r="OLH274" s="837"/>
      <c r="OLI274" s="854"/>
      <c r="OLJ274" s="854"/>
      <c r="OLK274" s="854"/>
      <c r="OLL274" s="854"/>
      <c r="OLM274" s="854"/>
      <c r="OLN274" s="837"/>
      <c r="OLO274" s="837"/>
      <c r="OLP274" s="854"/>
      <c r="OLQ274" s="854"/>
      <c r="OLR274" s="837"/>
      <c r="OLS274" s="837"/>
      <c r="OLT274" s="854"/>
      <c r="OLU274" s="854"/>
      <c r="OLV274" s="837"/>
      <c r="OLW274" s="837"/>
      <c r="OLX274" s="837"/>
      <c r="OLY274" s="837"/>
      <c r="OLZ274" s="837"/>
      <c r="OMA274" s="837"/>
      <c r="OMB274" s="837"/>
      <c r="OMC274" s="854"/>
      <c r="OMD274" s="854"/>
      <c r="OME274" s="837"/>
      <c r="OMF274" s="837"/>
      <c r="OMG274" s="854"/>
      <c r="OMH274" s="854"/>
      <c r="OMI274" s="837"/>
      <c r="OMJ274" s="837"/>
      <c r="OMK274" s="837"/>
      <c r="OML274" s="837"/>
      <c r="OMM274" s="837"/>
      <c r="OMN274" s="853"/>
      <c r="OMO274" s="855"/>
      <c r="OMP274" s="837"/>
      <c r="OMQ274" s="837"/>
      <c r="OMR274" s="837"/>
      <c r="OMS274" s="837"/>
      <c r="OMT274" s="837"/>
      <c r="OMU274" s="837"/>
      <c r="OMV274" s="837"/>
      <c r="OMW274" s="856"/>
      <c r="OMX274" s="856"/>
      <c r="OMY274" s="856"/>
      <c r="OMZ274" s="856"/>
      <c r="ONA274" s="856"/>
      <c r="ONB274" s="856"/>
      <c r="ONC274" s="856"/>
      <c r="OND274" s="856"/>
      <c r="ONE274" s="856"/>
      <c r="ONF274" s="856"/>
      <c r="ONG274" s="856"/>
      <c r="ONH274" s="856"/>
      <c r="ONI274" s="856"/>
      <c r="ONJ274" s="856"/>
      <c r="ONK274" s="856"/>
      <c r="ONL274" s="856"/>
      <c r="ONM274" s="856"/>
      <c r="ONN274" s="856"/>
      <c r="ONO274" s="856"/>
      <c r="ONP274" s="856"/>
      <c r="ONQ274" s="856"/>
      <c r="ONR274" s="856"/>
      <c r="ONS274" s="856"/>
      <c r="ONT274" s="856"/>
      <c r="ONU274" s="856"/>
      <c r="ONV274" s="856"/>
      <c r="ONW274" s="856"/>
      <c r="ONX274" s="856"/>
      <c r="ONY274" s="856"/>
      <c r="ONZ274" s="856"/>
      <c r="OOA274" s="856"/>
      <c r="OOB274" s="856"/>
      <c r="OOC274" s="856"/>
      <c r="OOD274" s="856"/>
      <c r="OOE274" s="856"/>
      <c r="OOF274" s="856"/>
      <c r="OOG274" s="856"/>
      <c r="OOH274" s="856"/>
      <c r="OOI274" s="856"/>
      <c r="OOJ274" s="856"/>
      <c r="OOK274" s="856"/>
      <c r="OOL274" s="856"/>
      <c r="OOM274" s="856"/>
      <c r="OON274" s="856"/>
      <c r="OOO274" s="837"/>
      <c r="OOP274" s="837"/>
      <c r="OOQ274" s="837"/>
      <c r="OOR274" s="837"/>
      <c r="OOS274" s="837"/>
      <c r="OOT274" s="837"/>
      <c r="OOU274" s="837"/>
      <c r="OOV274" s="837"/>
      <c r="OOW274" s="837"/>
      <c r="OOX274" s="837"/>
      <c r="OOY274" s="837"/>
      <c r="OOZ274" s="837"/>
      <c r="OPA274" s="837"/>
      <c r="OPB274" s="837"/>
      <c r="OPC274" s="837"/>
      <c r="OPD274" s="837"/>
      <c r="OPE274" s="837"/>
      <c r="OPF274" s="837"/>
      <c r="OPG274" s="837"/>
      <c r="OPH274" s="837"/>
      <c r="OPI274" s="837"/>
      <c r="OPJ274" s="837"/>
      <c r="OPK274" s="837"/>
      <c r="OPL274" s="837"/>
      <c r="OPM274" s="854"/>
      <c r="OPN274" s="854"/>
      <c r="OPO274" s="854"/>
      <c r="OPP274" s="854"/>
      <c r="OPQ274" s="854"/>
      <c r="OPR274" s="837"/>
      <c r="OPS274" s="837"/>
      <c r="OPT274" s="854"/>
      <c r="OPU274" s="854"/>
      <c r="OPV274" s="837"/>
      <c r="OPW274" s="837"/>
      <c r="OPX274" s="854"/>
      <c r="OPY274" s="854"/>
      <c r="OPZ274" s="837"/>
      <c r="OQA274" s="837"/>
      <c r="OQB274" s="837"/>
      <c r="OQC274" s="837"/>
      <c r="OQD274" s="837"/>
      <c r="OQE274" s="837"/>
      <c r="OQF274" s="837"/>
      <c r="OQG274" s="854"/>
      <c r="OQH274" s="854"/>
      <c r="OQI274" s="837"/>
      <c r="OQJ274" s="837"/>
      <c r="OQK274" s="854"/>
      <c r="OQL274" s="854"/>
      <c r="OQM274" s="837"/>
      <c r="OQN274" s="837"/>
      <c r="OQO274" s="837"/>
      <c r="OQP274" s="837"/>
      <c r="OQQ274" s="837"/>
      <c r="OQR274" s="853"/>
      <c r="OQS274" s="855"/>
      <c r="OQT274" s="837"/>
      <c r="OQU274" s="837"/>
      <c r="OQV274" s="837"/>
      <c r="OQW274" s="837"/>
      <c r="OQX274" s="837"/>
      <c r="OQY274" s="837"/>
      <c r="OQZ274" s="837"/>
      <c r="ORA274" s="856"/>
      <c r="ORB274" s="856"/>
      <c r="ORC274" s="856"/>
      <c r="ORD274" s="856"/>
      <c r="ORE274" s="856"/>
      <c r="ORF274" s="856"/>
      <c r="ORG274" s="856"/>
      <c r="ORH274" s="856"/>
      <c r="ORI274" s="856"/>
      <c r="ORJ274" s="856"/>
      <c r="ORK274" s="856"/>
      <c r="ORL274" s="856"/>
      <c r="ORM274" s="856"/>
      <c r="ORN274" s="856"/>
      <c r="ORO274" s="856"/>
      <c r="ORP274" s="856"/>
      <c r="ORQ274" s="856"/>
      <c r="ORR274" s="856"/>
      <c r="ORS274" s="856"/>
      <c r="ORT274" s="856"/>
      <c r="ORU274" s="856"/>
      <c r="ORV274" s="856"/>
      <c r="ORW274" s="856"/>
      <c r="ORX274" s="856"/>
      <c r="ORY274" s="856"/>
      <c r="ORZ274" s="856"/>
      <c r="OSA274" s="856"/>
      <c r="OSB274" s="856"/>
      <c r="OSC274" s="856"/>
      <c r="OSD274" s="856"/>
      <c r="OSE274" s="856"/>
      <c r="OSF274" s="856"/>
      <c r="OSG274" s="856"/>
      <c r="OSH274" s="856"/>
      <c r="OSI274" s="856"/>
      <c r="OSJ274" s="856"/>
      <c r="OSK274" s="856"/>
      <c r="OSL274" s="856"/>
      <c r="OSM274" s="856"/>
      <c r="OSN274" s="856"/>
      <c r="OSO274" s="856"/>
      <c r="OSP274" s="856"/>
      <c r="OSQ274" s="856"/>
      <c r="OSR274" s="856"/>
      <c r="OSS274" s="837"/>
      <c r="OST274" s="837"/>
      <c r="OSU274" s="837"/>
      <c r="OSV274" s="837"/>
      <c r="OSW274" s="837"/>
      <c r="OSX274" s="837"/>
      <c r="OSY274" s="837"/>
      <c r="OSZ274" s="837"/>
      <c r="OTA274" s="837"/>
      <c r="OTB274" s="837"/>
      <c r="OTC274" s="837"/>
      <c r="OTD274" s="837"/>
      <c r="OTE274" s="837"/>
      <c r="OTF274" s="837"/>
      <c r="OTG274" s="837"/>
      <c r="OTH274" s="837"/>
      <c r="OTI274" s="837"/>
      <c r="OTJ274" s="837"/>
      <c r="OTK274" s="837"/>
      <c r="OTL274" s="837"/>
      <c r="OTM274" s="837"/>
      <c r="OTN274" s="837"/>
      <c r="OTO274" s="837"/>
      <c r="OTP274" s="837"/>
      <c r="OTQ274" s="854"/>
      <c r="OTR274" s="854"/>
      <c r="OTS274" s="854"/>
      <c r="OTT274" s="854"/>
      <c r="OTU274" s="854"/>
      <c r="OTV274" s="837"/>
      <c r="OTW274" s="837"/>
      <c r="OTX274" s="854"/>
      <c r="OTY274" s="854"/>
      <c r="OTZ274" s="837"/>
      <c r="OUA274" s="837"/>
      <c r="OUB274" s="854"/>
      <c r="OUC274" s="854"/>
      <c r="OUD274" s="837"/>
      <c r="OUE274" s="837"/>
      <c r="OUF274" s="837"/>
      <c r="OUG274" s="837"/>
      <c r="OUH274" s="837"/>
      <c r="OUI274" s="837"/>
      <c r="OUJ274" s="837"/>
      <c r="OUK274" s="854"/>
      <c r="OUL274" s="854"/>
      <c r="OUM274" s="837"/>
      <c r="OUN274" s="837"/>
      <c r="OUO274" s="854"/>
      <c r="OUP274" s="854"/>
      <c r="OUQ274" s="837"/>
      <c r="OUR274" s="837"/>
      <c r="OUS274" s="837"/>
      <c r="OUT274" s="837"/>
      <c r="OUU274" s="837"/>
      <c r="OUV274" s="853"/>
      <c r="OUW274" s="855"/>
      <c r="OUX274" s="837"/>
      <c r="OUY274" s="837"/>
      <c r="OUZ274" s="837"/>
      <c r="OVA274" s="837"/>
      <c r="OVB274" s="837"/>
      <c r="OVC274" s="837"/>
      <c r="OVD274" s="837"/>
      <c r="OVE274" s="856"/>
      <c r="OVF274" s="856"/>
      <c r="OVG274" s="856"/>
      <c r="OVH274" s="856"/>
      <c r="OVI274" s="856"/>
      <c r="OVJ274" s="856"/>
      <c r="OVK274" s="856"/>
      <c r="OVL274" s="856"/>
      <c r="OVM274" s="856"/>
      <c r="OVN274" s="856"/>
      <c r="OVO274" s="856"/>
      <c r="OVP274" s="856"/>
      <c r="OVQ274" s="856"/>
      <c r="OVR274" s="856"/>
      <c r="OVS274" s="856"/>
      <c r="OVT274" s="856"/>
      <c r="OVU274" s="856"/>
      <c r="OVV274" s="856"/>
      <c r="OVW274" s="856"/>
      <c r="OVX274" s="856"/>
      <c r="OVY274" s="856"/>
      <c r="OVZ274" s="856"/>
      <c r="OWA274" s="856"/>
      <c r="OWB274" s="856"/>
      <c r="OWC274" s="856"/>
      <c r="OWD274" s="856"/>
      <c r="OWE274" s="856"/>
      <c r="OWF274" s="856"/>
      <c r="OWG274" s="856"/>
      <c r="OWH274" s="856"/>
      <c r="OWI274" s="856"/>
      <c r="OWJ274" s="856"/>
      <c r="OWK274" s="856"/>
      <c r="OWL274" s="856"/>
      <c r="OWM274" s="856"/>
      <c r="OWN274" s="856"/>
      <c r="OWO274" s="856"/>
      <c r="OWP274" s="856"/>
      <c r="OWQ274" s="856"/>
      <c r="OWR274" s="856"/>
      <c r="OWS274" s="856"/>
      <c r="OWT274" s="856"/>
      <c r="OWU274" s="856"/>
      <c r="OWV274" s="856"/>
      <c r="OWW274" s="837"/>
      <c r="OWX274" s="837"/>
      <c r="OWY274" s="837"/>
      <c r="OWZ274" s="837"/>
      <c r="OXA274" s="837"/>
      <c r="OXB274" s="837"/>
      <c r="OXC274" s="837"/>
      <c r="OXD274" s="837"/>
      <c r="OXE274" s="837"/>
      <c r="OXF274" s="837"/>
      <c r="OXG274" s="837"/>
      <c r="OXH274" s="837"/>
      <c r="OXI274" s="837"/>
      <c r="OXJ274" s="837"/>
      <c r="OXK274" s="837"/>
      <c r="OXL274" s="837"/>
      <c r="OXM274" s="837"/>
      <c r="OXN274" s="837"/>
      <c r="OXO274" s="837"/>
      <c r="OXP274" s="837"/>
      <c r="OXQ274" s="837"/>
      <c r="OXR274" s="837"/>
      <c r="OXS274" s="837"/>
      <c r="OXT274" s="837"/>
      <c r="OXU274" s="854"/>
      <c r="OXV274" s="854"/>
      <c r="OXW274" s="854"/>
      <c r="OXX274" s="854"/>
      <c r="OXY274" s="854"/>
      <c r="OXZ274" s="837"/>
      <c r="OYA274" s="837"/>
      <c r="OYB274" s="854"/>
      <c r="OYC274" s="854"/>
      <c r="OYD274" s="837"/>
      <c r="OYE274" s="837"/>
      <c r="OYF274" s="854"/>
      <c r="OYG274" s="854"/>
      <c r="OYH274" s="837"/>
      <c r="OYI274" s="837"/>
      <c r="OYJ274" s="837"/>
      <c r="OYK274" s="837"/>
      <c r="OYL274" s="837"/>
      <c r="OYM274" s="837"/>
      <c r="OYN274" s="837"/>
      <c r="OYO274" s="854"/>
      <c r="OYP274" s="854"/>
      <c r="OYQ274" s="837"/>
      <c r="OYR274" s="837"/>
      <c r="OYS274" s="854"/>
      <c r="OYT274" s="854"/>
      <c r="OYU274" s="837"/>
      <c r="OYV274" s="837"/>
      <c r="OYW274" s="837"/>
      <c r="OYX274" s="837"/>
      <c r="OYY274" s="837"/>
      <c r="OYZ274" s="853"/>
      <c r="OZA274" s="855"/>
      <c r="OZB274" s="837"/>
      <c r="OZC274" s="837"/>
      <c r="OZD274" s="837"/>
      <c r="OZE274" s="837"/>
      <c r="OZF274" s="837"/>
      <c r="OZG274" s="837"/>
      <c r="OZH274" s="837"/>
      <c r="OZI274" s="856"/>
      <c r="OZJ274" s="856"/>
      <c r="OZK274" s="856"/>
      <c r="OZL274" s="856"/>
      <c r="OZM274" s="856"/>
      <c r="OZN274" s="856"/>
      <c r="OZO274" s="856"/>
      <c r="OZP274" s="856"/>
      <c r="OZQ274" s="856"/>
      <c r="OZR274" s="856"/>
      <c r="OZS274" s="856"/>
      <c r="OZT274" s="856"/>
      <c r="OZU274" s="856"/>
      <c r="OZV274" s="856"/>
      <c r="OZW274" s="856"/>
      <c r="OZX274" s="856"/>
      <c r="OZY274" s="856"/>
      <c r="OZZ274" s="856"/>
      <c r="PAA274" s="856"/>
      <c r="PAB274" s="856"/>
      <c r="PAC274" s="856"/>
      <c r="PAD274" s="856"/>
      <c r="PAE274" s="856"/>
      <c r="PAF274" s="856"/>
      <c r="PAG274" s="856"/>
      <c r="PAH274" s="856"/>
      <c r="PAI274" s="856"/>
      <c r="PAJ274" s="856"/>
      <c r="PAK274" s="856"/>
      <c r="PAL274" s="856"/>
      <c r="PAM274" s="856"/>
      <c r="PAN274" s="856"/>
      <c r="PAO274" s="856"/>
      <c r="PAP274" s="856"/>
      <c r="PAQ274" s="856"/>
      <c r="PAR274" s="856"/>
      <c r="PAS274" s="856"/>
      <c r="PAT274" s="856"/>
      <c r="PAU274" s="856"/>
      <c r="PAV274" s="856"/>
      <c r="PAW274" s="856"/>
      <c r="PAX274" s="856"/>
      <c r="PAY274" s="856"/>
      <c r="PAZ274" s="856"/>
      <c r="PBA274" s="837"/>
      <c r="PBB274" s="837"/>
      <c r="PBC274" s="837"/>
      <c r="PBD274" s="837"/>
      <c r="PBE274" s="837"/>
      <c r="PBF274" s="837"/>
      <c r="PBG274" s="837"/>
      <c r="PBH274" s="837"/>
      <c r="PBI274" s="837"/>
      <c r="PBJ274" s="837"/>
      <c r="PBK274" s="837"/>
      <c r="PBL274" s="837"/>
      <c r="PBM274" s="837"/>
      <c r="PBN274" s="837"/>
      <c r="PBO274" s="837"/>
      <c r="PBP274" s="837"/>
      <c r="PBQ274" s="837"/>
      <c r="PBR274" s="837"/>
      <c r="PBS274" s="837"/>
      <c r="PBT274" s="837"/>
      <c r="PBU274" s="837"/>
      <c r="PBV274" s="837"/>
      <c r="PBW274" s="837"/>
      <c r="PBX274" s="837"/>
      <c r="PBY274" s="854"/>
      <c r="PBZ274" s="854"/>
      <c r="PCA274" s="854"/>
      <c r="PCB274" s="854"/>
      <c r="PCC274" s="854"/>
      <c r="PCD274" s="837"/>
      <c r="PCE274" s="837"/>
      <c r="PCF274" s="854"/>
      <c r="PCG274" s="854"/>
      <c r="PCH274" s="837"/>
      <c r="PCI274" s="837"/>
      <c r="PCJ274" s="854"/>
      <c r="PCK274" s="854"/>
      <c r="PCL274" s="837"/>
      <c r="PCM274" s="837"/>
      <c r="PCN274" s="837"/>
      <c r="PCO274" s="837"/>
      <c r="PCP274" s="837"/>
      <c r="PCQ274" s="837"/>
      <c r="PCR274" s="837"/>
      <c r="PCS274" s="854"/>
      <c r="PCT274" s="854"/>
      <c r="PCU274" s="837"/>
      <c r="PCV274" s="837"/>
      <c r="PCW274" s="854"/>
      <c r="PCX274" s="854"/>
      <c r="PCY274" s="837"/>
      <c r="PCZ274" s="837"/>
      <c r="PDA274" s="837"/>
      <c r="PDB274" s="837"/>
      <c r="PDC274" s="837"/>
      <c r="PDD274" s="853"/>
      <c r="PDE274" s="855"/>
      <c r="PDF274" s="837"/>
      <c r="PDG274" s="837"/>
      <c r="PDH274" s="837"/>
      <c r="PDI274" s="837"/>
      <c r="PDJ274" s="837"/>
      <c r="PDK274" s="837"/>
      <c r="PDL274" s="837"/>
      <c r="PDM274" s="856"/>
      <c r="PDN274" s="856"/>
      <c r="PDO274" s="856"/>
      <c r="PDP274" s="856"/>
      <c r="PDQ274" s="856"/>
      <c r="PDR274" s="856"/>
      <c r="PDS274" s="856"/>
      <c r="PDT274" s="856"/>
      <c r="PDU274" s="856"/>
      <c r="PDV274" s="856"/>
      <c r="PDW274" s="856"/>
      <c r="PDX274" s="856"/>
      <c r="PDY274" s="856"/>
      <c r="PDZ274" s="856"/>
      <c r="PEA274" s="856"/>
      <c r="PEB274" s="856"/>
      <c r="PEC274" s="856"/>
      <c r="PED274" s="856"/>
      <c r="PEE274" s="856"/>
      <c r="PEF274" s="856"/>
      <c r="PEG274" s="856"/>
      <c r="PEH274" s="856"/>
      <c r="PEI274" s="856"/>
      <c r="PEJ274" s="856"/>
      <c r="PEK274" s="856"/>
      <c r="PEL274" s="856"/>
      <c r="PEM274" s="856"/>
      <c r="PEN274" s="856"/>
      <c r="PEO274" s="856"/>
      <c r="PEP274" s="856"/>
      <c r="PEQ274" s="856"/>
      <c r="PER274" s="856"/>
      <c r="PES274" s="856"/>
      <c r="PET274" s="856"/>
      <c r="PEU274" s="856"/>
      <c r="PEV274" s="856"/>
      <c r="PEW274" s="856"/>
      <c r="PEX274" s="856"/>
      <c r="PEY274" s="856"/>
      <c r="PEZ274" s="856"/>
      <c r="PFA274" s="856"/>
      <c r="PFB274" s="856"/>
      <c r="PFC274" s="856"/>
      <c r="PFD274" s="856"/>
      <c r="PFE274" s="837"/>
      <c r="PFF274" s="837"/>
      <c r="PFG274" s="837"/>
      <c r="PFH274" s="837"/>
      <c r="PFI274" s="837"/>
      <c r="PFJ274" s="837"/>
      <c r="PFK274" s="837"/>
      <c r="PFL274" s="837"/>
      <c r="PFM274" s="837"/>
      <c r="PFN274" s="837"/>
      <c r="PFO274" s="837"/>
      <c r="PFP274" s="837"/>
      <c r="PFQ274" s="837"/>
      <c r="PFR274" s="837"/>
      <c r="PFS274" s="837"/>
      <c r="PFT274" s="837"/>
      <c r="PFU274" s="837"/>
      <c r="PFV274" s="837"/>
      <c r="PFW274" s="837"/>
      <c r="PFX274" s="837"/>
      <c r="PFY274" s="837"/>
      <c r="PFZ274" s="837"/>
      <c r="PGA274" s="837"/>
      <c r="PGB274" s="837"/>
      <c r="PGC274" s="854"/>
      <c r="PGD274" s="854"/>
      <c r="PGE274" s="854"/>
      <c r="PGF274" s="854"/>
      <c r="PGG274" s="854"/>
      <c r="PGH274" s="837"/>
      <c r="PGI274" s="837"/>
      <c r="PGJ274" s="854"/>
      <c r="PGK274" s="854"/>
      <c r="PGL274" s="837"/>
      <c r="PGM274" s="837"/>
      <c r="PGN274" s="854"/>
      <c r="PGO274" s="854"/>
      <c r="PGP274" s="837"/>
      <c r="PGQ274" s="837"/>
      <c r="PGR274" s="837"/>
      <c r="PGS274" s="837"/>
      <c r="PGT274" s="837"/>
      <c r="PGU274" s="837"/>
      <c r="PGV274" s="837"/>
      <c r="PGW274" s="854"/>
      <c r="PGX274" s="854"/>
      <c r="PGY274" s="837"/>
      <c r="PGZ274" s="837"/>
      <c r="PHA274" s="854"/>
      <c r="PHB274" s="854"/>
      <c r="PHC274" s="837"/>
      <c r="PHD274" s="837"/>
      <c r="PHE274" s="837"/>
      <c r="PHF274" s="837"/>
      <c r="PHG274" s="837"/>
      <c r="PHH274" s="853"/>
      <c r="PHI274" s="855"/>
      <c r="PHJ274" s="837"/>
      <c r="PHK274" s="837"/>
      <c r="PHL274" s="837"/>
      <c r="PHM274" s="837"/>
      <c r="PHN274" s="837"/>
      <c r="PHO274" s="837"/>
      <c r="PHP274" s="837"/>
      <c r="PHQ274" s="856"/>
      <c r="PHR274" s="856"/>
      <c r="PHS274" s="856"/>
      <c r="PHT274" s="856"/>
      <c r="PHU274" s="856"/>
      <c r="PHV274" s="856"/>
      <c r="PHW274" s="856"/>
      <c r="PHX274" s="856"/>
      <c r="PHY274" s="856"/>
      <c r="PHZ274" s="856"/>
      <c r="PIA274" s="856"/>
      <c r="PIB274" s="856"/>
      <c r="PIC274" s="856"/>
      <c r="PID274" s="856"/>
      <c r="PIE274" s="856"/>
      <c r="PIF274" s="856"/>
      <c r="PIG274" s="856"/>
      <c r="PIH274" s="856"/>
      <c r="PII274" s="856"/>
      <c r="PIJ274" s="856"/>
      <c r="PIK274" s="856"/>
      <c r="PIL274" s="856"/>
      <c r="PIM274" s="856"/>
      <c r="PIN274" s="856"/>
      <c r="PIO274" s="856"/>
      <c r="PIP274" s="856"/>
      <c r="PIQ274" s="856"/>
      <c r="PIR274" s="856"/>
      <c r="PIS274" s="856"/>
      <c r="PIT274" s="856"/>
      <c r="PIU274" s="856"/>
      <c r="PIV274" s="856"/>
      <c r="PIW274" s="856"/>
      <c r="PIX274" s="856"/>
      <c r="PIY274" s="856"/>
      <c r="PIZ274" s="856"/>
      <c r="PJA274" s="856"/>
      <c r="PJB274" s="856"/>
      <c r="PJC274" s="856"/>
      <c r="PJD274" s="856"/>
      <c r="PJE274" s="856"/>
      <c r="PJF274" s="856"/>
      <c r="PJG274" s="856"/>
      <c r="PJH274" s="856"/>
      <c r="PJI274" s="837"/>
      <c r="PJJ274" s="837"/>
      <c r="PJK274" s="837"/>
      <c r="PJL274" s="837"/>
      <c r="PJM274" s="837"/>
      <c r="PJN274" s="837"/>
      <c r="PJO274" s="837"/>
      <c r="PJP274" s="837"/>
      <c r="PJQ274" s="837"/>
      <c r="PJR274" s="837"/>
      <c r="PJS274" s="837"/>
      <c r="PJT274" s="837"/>
      <c r="PJU274" s="837"/>
      <c r="PJV274" s="837"/>
      <c r="PJW274" s="837"/>
      <c r="PJX274" s="837"/>
      <c r="PJY274" s="837"/>
      <c r="PJZ274" s="837"/>
      <c r="PKA274" s="837"/>
      <c r="PKB274" s="837"/>
      <c r="PKC274" s="837"/>
      <c r="PKD274" s="837"/>
      <c r="PKE274" s="837"/>
      <c r="PKF274" s="837"/>
      <c r="PKG274" s="854"/>
      <c r="PKH274" s="854"/>
      <c r="PKI274" s="854"/>
      <c r="PKJ274" s="854"/>
      <c r="PKK274" s="854"/>
      <c r="PKL274" s="837"/>
      <c r="PKM274" s="837"/>
      <c r="PKN274" s="854"/>
      <c r="PKO274" s="854"/>
      <c r="PKP274" s="837"/>
      <c r="PKQ274" s="837"/>
      <c r="PKR274" s="854"/>
      <c r="PKS274" s="854"/>
      <c r="PKT274" s="837"/>
      <c r="PKU274" s="837"/>
      <c r="PKV274" s="837"/>
      <c r="PKW274" s="837"/>
      <c r="PKX274" s="837"/>
      <c r="PKY274" s="837"/>
      <c r="PKZ274" s="837"/>
      <c r="PLA274" s="854"/>
      <c r="PLB274" s="854"/>
      <c r="PLC274" s="837"/>
      <c r="PLD274" s="837"/>
      <c r="PLE274" s="854"/>
      <c r="PLF274" s="854"/>
      <c r="PLG274" s="837"/>
      <c r="PLH274" s="837"/>
      <c r="PLI274" s="837"/>
      <c r="PLJ274" s="837"/>
      <c r="PLK274" s="837"/>
      <c r="PLL274" s="853"/>
      <c r="PLM274" s="855"/>
      <c r="PLN274" s="837"/>
      <c r="PLO274" s="837"/>
      <c r="PLP274" s="837"/>
      <c r="PLQ274" s="837"/>
      <c r="PLR274" s="837"/>
      <c r="PLS274" s="837"/>
      <c r="PLT274" s="837"/>
      <c r="PLU274" s="856"/>
      <c r="PLV274" s="856"/>
      <c r="PLW274" s="856"/>
      <c r="PLX274" s="856"/>
      <c r="PLY274" s="856"/>
      <c r="PLZ274" s="856"/>
      <c r="PMA274" s="856"/>
      <c r="PMB274" s="856"/>
      <c r="PMC274" s="856"/>
      <c r="PMD274" s="856"/>
      <c r="PME274" s="856"/>
      <c r="PMF274" s="856"/>
      <c r="PMG274" s="856"/>
      <c r="PMH274" s="856"/>
      <c r="PMI274" s="856"/>
      <c r="PMJ274" s="856"/>
      <c r="PMK274" s="856"/>
      <c r="PML274" s="856"/>
      <c r="PMM274" s="856"/>
      <c r="PMN274" s="856"/>
      <c r="PMO274" s="856"/>
      <c r="PMP274" s="856"/>
      <c r="PMQ274" s="856"/>
      <c r="PMR274" s="856"/>
      <c r="PMS274" s="856"/>
      <c r="PMT274" s="856"/>
      <c r="PMU274" s="856"/>
      <c r="PMV274" s="856"/>
      <c r="PMW274" s="856"/>
      <c r="PMX274" s="856"/>
      <c r="PMY274" s="856"/>
      <c r="PMZ274" s="856"/>
      <c r="PNA274" s="856"/>
      <c r="PNB274" s="856"/>
      <c r="PNC274" s="856"/>
      <c r="PND274" s="856"/>
      <c r="PNE274" s="856"/>
      <c r="PNF274" s="856"/>
      <c r="PNG274" s="856"/>
      <c r="PNH274" s="856"/>
      <c r="PNI274" s="856"/>
      <c r="PNJ274" s="856"/>
      <c r="PNK274" s="856"/>
      <c r="PNL274" s="856"/>
      <c r="PNM274" s="837"/>
      <c r="PNN274" s="837"/>
      <c r="PNO274" s="837"/>
      <c r="PNP274" s="837"/>
      <c r="PNQ274" s="837"/>
      <c r="PNR274" s="837"/>
      <c r="PNS274" s="837"/>
      <c r="PNT274" s="837"/>
      <c r="PNU274" s="837"/>
      <c r="PNV274" s="837"/>
      <c r="PNW274" s="837"/>
      <c r="PNX274" s="837"/>
      <c r="PNY274" s="837"/>
      <c r="PNZ274" s="837"/>
      <c r="POA274" s="837"/>
      <c r="POB274" s="837"/>
      <c r="POC274" s="837"/>
      <c r="POD274" s="837"/>
      <c r="POE274" s="837"/>
      <c r="POF274" s="837"/>
      <c r="POG274" s="837"/>
      <c r="POH274" s="837"/>
      <c r="POI274" s="837"/>
      <c r="POJ274" s="837"/>
      <c r="POK274" s="854"/>
      <c r="POL274" s="854"/>
      <c r="POM274" s="854"/>
      <c r="PON274" s="854"/>
      <c r="POO274" s="854"/>
      <c r="POP274" s="837"/>
      <c r="POQ274" s="837"/>
      <c r="POR274" s="854"/>
      <c r="POS274" s="854"/>
      <c r="POT274" s="837"/>
      <c r="POU274" s="837"/>
      <c r="POV274" s="854"/>
      <c r="POW274" s="854"/>
      <c r="POX274" s="837"/>
      <c r="POY274" s="837"/>
      <c r="POZ274" s="837"/>
      <c r="PPA274" s="837"/>
      <c r="PPB274" s="837"/>
      <c r="PPC274" s="837"/>
      <c r="PPD274" s="837"/>
      <c r="PPE274" s="854"/>
      <c r="PPF274" s="854"/>
      <c r="PPG274" s="837"/>
      <c r="PPH274" s="837"/>
      <c r="PPI274" s="854"/>
      <c r="PPJ274" s="854"/>
      <c r="PPK274" s="837"/>
      <c r="PPL274" s="837"/>
      <c r="PPM274" s="837"/>
      <c r="PPN274" s="837"/>
      <c r="PPO274" s="837"/>
      <c r="PPP274" s="853"/>
      <c r="PPQ274" s="855"/>
      <c r="PPR274" s="837"/>
      <c r="PPS274" s="837"/>
      <c r="PPT274" s="837"/>
      <c r="PPU274" s="837"/>
      <c r="PPV274" s="837"/>
      <c r="PPW274" s="837"/>
      <c r="PPX274" s="837"/>
      <c r="PPY274" s="856"/>
      <c r="PPZ274" s="856"/>
      <c r="PQA274" s="856"/>
      <c r="PQB274" s="856"/>
      <c r="PQC274" s="856"/>
      <c r="PQD274" s="856"/>
      <c r="PQE274" s="856"/>
      <c r="PQF274" s="856"/>
      <c r="PQG274" s="856"/>
      <c r="PQH274" s="856"/>
      <c r="PQI274" s="856"/>
      <c r="PQJ274" s="856"/>
      <c r="PQK274" s="856"/>
      <c r="PQL274" s="856"/>
      <c r="PQM274" s="856"/>
      <c r="PQN274" s="856"/>
      <c r="PQO274" s="856"/>
      <c r="PQP274" s="856"/>
      <c r="PQQ274" s="856"/>
      <c r="PQR274" s="856"/>
      <c r="PQS274" s="856"/>
      <c r="PQT274" s="856"/>
      <c r="PQU274" s="856"/>
      <c r="PQV274" s="856"/>
      <c r="PQW274" s="856"/>
      <c r="PQX274" s="856"/>
      <c r="PQY274" s="856"/>
      <c r="PQZ274" s="856"/>
      <c r="PRA274" s="856"/>
      <c r="PRB274" s="856"/>
      <c r="PRC274" s="856"/>
      <c r="PRD274" s="856"/>
      <c r="PRE274" s="856"/>
      <c r="PRF274" s="856"/>
      <c r="PRG274" s="856"/>
      <c r="PRH274" s="856"/>
      <c r="PRI274" s="856"/>
      <c r="PRJ274" s="856"/>
      <c r="PRK274" s="856"/>
      <c r="PRL274" s="856"/>
      <c r="PRM274" s="856"/>
      <c r="PRN274" s="856"/>
      <c r="PRO274" s="856"/>
      <c r="PRP274" s="856"/>
      <c r="PRQ274" s="837"/>
      <c r="PRR274" s="837"/>
      <c r="PRS274" s="837"/>
      <c r="PRT274" s="837"/>
      <c r="PRU274" s="837"/>
      <c r="PRV274" s="837"/>
      <c r="PRW274" s="837"/>
      <c r="PRX274" s="837"/>
      <c r="PRY274" s="837"/>
      <c r="PRZ274" s="837"/>
      <c r="PSA274" s="837"/>
      <c r="PSB274" s="837"/>
      <c r="PSC274" s="837"/>
      <c r="PSD274" s="837"/>
      <c r="PSE274" s="837"/>
      <c r="PSF274" s="837"/>
      <c r="PSG274" s="837"/>
      <c r="PSH274" s="837"/>
      <c r="PSI274" s="837"/>
      <c r="PSJ274" s="837"/>
      <c r="PSK274" s="837"/>
      <c r="PSL274" s="837"/>
      <c r="PSM274" s="837"/>
      <c r="PSN274" s="837"/>
      <c r="PSO274" s="854"/>
      <c r="PSP274" s="854"/>
      <c r="PSQ274" s="854"/>
      <c r="PSR274" s="854"/>
      <c r="PSS274" s="854"/>
      <c r="PST274" s="837"/>
      <c r="PSU274" s="837"/>
      <c r="PSV274" s="854"/>
      <c r="PSW274" s="854"/>
      <c r="PSX274" s="837"/>
      <c r="PSY274" s="837"/>
      <c r="PSZ274" s="854"/>
      <c r="PTA274" s="854"/>
      <c r="PTB274" s="837"/>
      <c r="PTC274" s="837"/>
      <c r="PTD274" s="837"/>
      <c r="PTE274" s="837"/>
      <c r="PTF274" s="837"/>
      <c r="PTG274" s="837"/>
      <c r="PTH274" s="837"/>
      <c r="PTI274" s="854"/>
      <c r="PTJ274" s="854"/>
      <c r="PTK274" s="837"/>
      <c r="PTL274" s="837"/>
      <c r="PTM274" s="854"/>
      <c r="PTN274" s="854"/>
      <c r="PTO274" s="837"/>
      <c r="PTP274" s="837"/>
      <c r="PTQ274" s="837"/>
      <c r="PTR274" s="837"/>
      <c r="PTS274" s="837"/>
      <c r="PTT274" s="853"/>
      <c r="PTU274" s="855"/>
      <c r="PTV274" s="837"/>
      <c r="PTW274" s="837"/>
      <c r="PTX274" s="837"/>
      <c r="PTY274" s="837"/>
      <c r="PTZ274" s="837"/>
      <c r="PUA274" s="837"/>
      <c r="PUB274" s="837"/>
      <c r="PUC274" s="856"/>
      <c r="PUD274" s="856"/>
      <c r="PUE274" s="856"/>
      <c r="PUF274" s="856"/>
      <c r="PUG274" s="856"/>
      <c r="PUH274" s="856"/>
      <c r="PUI274" s="856"/>
      <c r="PUJ274" s="856"/>
      <c r="PUK274" s="856"/>
      <c r="PUL274" s="856"/>
      <c r="PUM274" s="856"/>
      <c r="PUN274" s="856"/>
      <c r="PUO274" s="856"/>
      <c r="PUP274" s="856"/>
      <c r="PUQ274" s="856"/>
      <c r="PUR274" s="856"/>
      <c r="PUS274" s="856"/>
      <c r="PUT274" s="856"/>
      <c r="PUU274" s="856"/>
      <c r="PUV274" s="856"/>
      <c r="PUW274" s="856"/>
      <c r="PUX274" s="856"/>
      <c r="PUY274" s="856"/>
      <c r="PUZ274" s="856"/>
      <c r="PVA274" s="856"/>
      <c r="PVB274" s="856"/>
      <c r="PVC274" s="856"/>
      <c r="PVD274" s="856"/>
      <c r="PVE274" s="856"/>
      <c r="PVF274" s="856"/>
      <c r="PVG274" s="856"/>
      <c r="PVH274" s="856"/>
      <c r="PVI274" s="856"/>
      <c r="PVJ274" s="856"/>
      <c r="PVK274" s="856"/>
      <c r="PVL274" s="856"/>
      <c r="PVM274" s="856"/>
      <c r="PVN274" s="856"/>
      <c r="PVO274" s="856"/>
      <c r="PVP274" s="856"/>
      <c r="PVQ274" s="856"/>
      <c r="PVR274" s="856"/>
      <c r="PVS274" s="856"/>
      <c r="PVT274" s="856"/>
      <c r="PVU274" s="837"/>
      <c r="PVV274" s="837"/>
      <c r="PVW274" s="837"/>
      <c r="PVX274" s="837"/>
      <c r="PVY274" s="837"/>
      <c r="PVZ274" s="837"/>
      <c r="PWA274" s="837"/>
      <c r="PWB274" s="837"/>
      <c r="PWC274" s="837"/>
      <c r="PWD274" s="837"/>
      <c r="PWE274" s="837"/>
      <c r="PWF274" s="837"/>
      <c r="PWG274" s="837"/>
      <c r="PWH274" s="837"/>
      <c r="PWI274" s="837"/>
      <c r="PWJ274" s="837"/>
      <c r="PWK274" s="837"/>
      <c r="PWL274" s="837"/>
      <c r="PWM274" s="837"/>
      <c r="PWN274" s="837"/>
      <c r="PWO274" s="837"/>
      <c r="PWP274" s="837"/>
      <c r="PWQ274" s="837"/>
      <c r="PWR274" s="837"/>
      <c r="PWS274" s="854"/>
      <c r="PWT274" s="854"/>
      <c r="PWU274" s="854"/>
      <c r="PWV274" s="854"/>
      <c r="PWW274" s="854"/>
      <c r="PWX274" s="837"/>
      <c r="PWY274" s="837"/>
      <c r="PWZ274" s="854"/>
      <c r="PXA274" s="854"/>
      <c r="PXB274" s="837"/>
      <c r="PXC274" s="837"/>
      <c r="PXD274" s="854"/>
      <c r="PXE274" s="854"/>
      <c r="PXF274" s="837"/>
      <c r="PXG274" s="837"/>
      <c r="PXH274" s="837"/>
      <c r="PXI274" s="837"/>
      <c r="PXJ274" s="837"/>
      <c r="PXK274" s="837"/>
      <c r="PXL274" s="837"/>
      <c r="PXM274" s="854"/>
      <c r="PXN274" s="854"/>
      <c r="PXO274" s="837"/>
      <c r="PXP274" s="837"/>
      <c r="PXQ274" s="854"/>
      <c r="PXR274" s="854"/>
      <c r="PXS274" s="837"/>
      <c r="PXT274" s="837"/>
      <c r="PXU274" s="837"/>
      <c r="PXV274" s="837"/>
      <c r="PXW274" s="837"/>
      <c r="PXX274" s="853"/>
      <c r="PXY274" s="855"/>
      <c r="PXZ274" s="837"/>
      <c r="PYA274" s="837"/>
      <c r="PYB274" s="837"/>
      <c r="PYC274" s="837"/>
      <c r="PYD274" s="837"/>
      <c r="PYE274" s="837"/>
      <c r="PYF274" s="837"/>
      <c r="PYG274" s="856"/>
      <c r="PYH274" s="856"/>
      <c r="PYI274" s="856"/>
      <c r="PYJ274" s="856"/>
      <c r="PYK274" s="856"/>
      <c r="PYL274" s="856"/>
      <c r="PYM274" s="856"/>
      <c r="PYN274" s="856"/>
      <c r="PYO274" s="856"/>
      <c r="PYP274" s="856"/>
      <c r="PYQ274" s="856"/>
      <c r="PYR274" s="856"/>
      <c r="PYS274" s="856"/>
      <c r="PYT274" s="856"/>
      <c r="PYU274" s="856"/>
      <c r="PYV274" s="856"/>
      <c r="PYW274" s="856"/>
      <c r="PYX274" s="856"/>
      <c r="PYY274" s="856"/>
      <c r="PYZ274" s="856"/>
      <c r="PZA274" s="856"/>
      <c r="PZB274" s="856"/>
      <c r="PZC274" s="856"/>
      <c r="PZD274" s="856"/>
      <c r="PZE274" s="856"/>
      <c r="PZF274" s="856"/>
      <c r="PZG274" s="856"/>
      <c r="PZH274" s="856"/>
      <c r="PZI274" s="856"/>
      <c r="PZJ274" s="856"/>
      <c r="PZK274" s="856"/>
      <c r="PZL274" s="856"/>
      <c r="PZM274" s="856"/>
      <c r="PZN274" s="856"/>
      <c r="PZO274" s="856"/>
      <c r="PZP274" s="856"/>
      <c r="PZQ274" s="856"/>
      <c r="PZR274" s="856"/>
      <c r="PZS274" s="856"/>
      <c r="PZT274" s="856"/>
      <c r="PZU274" s="856"/>
      <c r="PZV274" s="856"/>
      <c r="PZW274" s="856"/>
      <c r="PZX274" s="856"/>
      <c r="PZY274" s="837"/>
      <c r="PZZ274" s="837"/>
      <c r="QAA274" s="837"/>
      <c r="QAB274" s="837"/>
      <c r="QAC274" s="837"/>
      <c r="QAD274" s="837"/>
      <c r="QAE274" s="837"/>
      <c r="QAF274" s="837"/>
      <c r="QAG274" s="837"/>
      <c r="QAH274" s="837"/>
      <c r="QAI274" s="837"/>
      <c r="QAJ274" s="837"/>
      <c r="QAK274" s="837"/>
      <c r="QAL274" s="837"/>
      <c r="QAM274" s="837"/>
      <c r="QAN274" s="837"/>
      <c r="QAO274" s="837"/>
      <c r="QAP274" s="837"/>
      <c r="QAQ274" s="837"/>
      <c r="QAR274" s="837"/>
      <c r="QAS274" s="837"/>
      <c r="QAT274" s="837"/>
      <c r="QAU274" s="837"/>
      <c r="QAV274" s="837"/>
      <c r="QAW274" s="854"/>
      <c r="QAX274" s="854"/>
      <c r="QAY274" s="854"/>
      <c r="QAZ274" s="854"/>
      <c r="QBA274" s="854"/>
      <c r="QBB274" s="837"/>
      <c r="QBC274" s="837"/>
      <c r="QBD274" s="854"/>
      <c r="QBE274" s="854"/>
      <c r="QBF274" s="837"/>
      <c r="QBG274" s="837"/>
      <c r="QBH274" s="854"/>
      <c r="QBI274" s="854"/>
      <c r="QBJ274" s="837"/>
      <c r="QBK274" s="837"/>
      <c r="QBL274" s="837"/>
      <c r="QBM274" s="837"/>
      <c r="QBN274" s="837"/>
      <c r="QBO274" s="837"/>
      <c r="QBP274" s="837"/>
      <c r="QBQ274" s="854"/>
      <c r="QBR274" s="854"/>
      <c r="QBS274" s="837"/>
      <c r="QBT274" s="837"/>
      <c r="QBU274" s="854"/>
      <c r="QBV274" s="854"/>
      <c r="QBW274" s="837"/>
      <c r="QBX274" s="837"/>
      <c r="QBY274" s="837"/>
      <c r="QBZ274" s="837"/>
      <c r="QCA274" s="837"/>
      <c r="QCB274" s="853"/>
      <c r="QCC274" s="855"/>
      <c r="QCD274" s="837"/>
      <c r="QCE274" s="837"/>
      <c r="QCF274" s="837"/>
      <c r="QCG274" s="837"/>
      <c r="QCH274" s="837"/>
      <c r="QCI274" s="837"/>
      <c r="QCJ274" s="837"/>
      <c r="QCK274" s="856"/>
      <c r="QCL274" s="856"/>
      <c r="QCM274" s="856"/>
      <c r="QCN274" s="856"/>
      <c r="QCO274" s="856"/>
      <c r="QCP274" s="856"/>
      <c r="QCQ274" s="856"/>
      <c r="QCR274" s="856"/>
      <c r="QCS274" s="856"/>
      <c r="QCT274" s="856"/>
      <c r="QCU274" s="856"/>
      <c r="QCV274" s="856"/>
      <c r="QCW274" s="856"/>
      <c r="QCX274" s="856"/>
      <c r="QCY274" s="856"/>
      <c r="QCZ274" s="856"/>
      <c r="QDA274" s="856"/>
      <c r="QDB274" s="856"/>
      <c r="QDC274" s="856"/>
      <c r="QDD274" s="856"/>
      <c r="QDE274" s="856"/>
      <c r="QDF274" s="856"/>
      <c r="QDG274" s="856"/>
      <c r="QDH274" s="856"/>
      <c r="QDI274" s="856"/>
      <c r="QDJ274" s="856"/>
      <c r="QDK274" s="856"/>
      <c r="QDL274" s="856"/>
      <c r="QDM274" s="856"/>
      <c r="QDN274" s="856"/>
      <c r="QDO274" s="856"/>
      <c r="QDP274" s="856"/>
      <c r="QDQ274" s="856"/>
      <c r="QDR274" s="856"/>
      <c r="QDS274" s="856"/>
      <c r="QDT274" s="856"/>
      <c r="QDU274" s="856"/>
      <c r="QDV274" s="856"/>
      <c r="QDW274" s="856"/>
      <c r="QDX274" s="856"/>
      <c r="QDY274" s="856"/>
      <c r="QDZ274" s="856"/>
      <c r="QEA274" s="856"/>
      <c r="QEB274" s="856"/>
      <c r="QEC274" s="837"/>
      <c r="QED274" s="837"/>
      <c r="QEE274" s="837"/>
      <c r="QEF274" s="837"/>
      <c r="QEG274" s="837"/>
      <c r="QEH274" s="837"/>
      <c r="QEI274" s="837"/>
      <c r="QEJ274" s="837"/>
      <c r="QEK274" s="837"/>
      <c r="QEL274" s="837"/>
      <c r="QEM274" s="837"/>
      <c r="QEN274" s="837"/>
      <c r="QEO274" s="837"/>
      <c r="QEP274" s="837"/>
      <c r="QEQ274" s="837"/>
      <c r="QER274" s="837"/>
      <c r="QES274" s="837"/>
      <c r="QET274" s="837"/>
      <c r="QEU274" s="837"/>
      <c r="QEV274" s="837"/>
      <c r="QEW274" s="837"/>
      <c r="QEX274" s="837"/>
      <c r="QEY274" s="837"/>
      <c r="QEZ274" s="837"/>
      <c r="QFA274" s="854"/>
      <c r="QFB274" s="854"/>
      <c r="QFC274" s="854"/>
      <c r="QFD274" s="854"/>
      <c r="QFE274" s="854"/>
      <c r="QFF274" s="837"/>
      <c r="QFG274" s="837"/>
      <c r="QFH274" s="854"/>
      <c r="QFI274" s="854"/>
      <c r="QFJ274" s="837"/>
      <c r="QFK274" s="837"/>
      <c r="QFL274" s="854"/>
      <c r="QFM274" s="854"/>
      <c r="QFN274" s="837"/>
      <c r="QFO274" s="837"/>
      <c r="QFP274" s="837"/>
      <c r="QFQ274" s="837"/>
      <c r="QFR274" s="837"/>
      <c r="QFS274" s="837"/>
      <c r="QFT274" s="837"/>
      <c r="QFU274" s="854"/>
      <c r="QFV274" s="854"/>
      <c r="QFW274" s="837"/>
      <c r="QFX274" s="837"/>
      <c r="QFY274" s="854"/>
      <c r="QFZ274" s="854"/>
      <c r="QGA274" s="837"/>
      <c r="QGB274" s="837"/>
      <c r="QGC274" s="837"/>
      <c r="QGD274" s="837"/>
      <c r="QGE274" s="837"/>
      <c r="QGF274" s="853"/>
      <c r="QGG274" s="855"/>
      <c r="QGH274" s="837"/>
      <c r="QGI274" s="837"/>
      <c r="QGJ274" s="837"/>
      <c r="QGK274" s="837"/>
      <c r="QGL274" s="837"/>
      <c r="QGM274" s="837"/>
      <c r="QGN274" s="837"/>
      <c r="QGO274" s="856"/>
      <c r="QGP274" s="856"/>
      <c r="QGQ274" s="856"/>
      <c r="QGR274" s="856"/>
      <c r="QGS274" s="856"/>
      <c r="QGT274" s="856"/>
      <c r="QGU274" s="856"/>
      <c r="QGV274" s="856"/>
      <c r="QGW274" s="856"/>
      <c r="QGX274" s="856"/>
      <c r="QGY274" s="856"/>
      <c r="QGZ274" s="856"/>
      <c r="QHA274" s="856"/>
      <c r="QHB274" s="856"/>
      <c r="QHC274" s="856"/>
      <c r="QHD274" s="856"/>
      <c r="QHE274" s="856"/>
      <c r="QHF274" s="856"/>
      <c r="QHG274" s="856"/>
      <c r="QHH274" s="856"/>
      <c r="QHI274" s="856"/>
      <c r="QHJ274" s="856"/>
      <c r="QHK274" s="856"/>
      <c r="QHL274" s="856"/>
      <c r="QHM274" s="856"/>
      <c r="QHN274" s="856"/>
      <c r="QHO274" s="856"/>
      <c r="QHP274" s="856"/>
      <c r="QHQ274" s="856"/>
      <c r="QHR274" s="856"/>
      <c r="QHS274" s="856"/>
      <c r="QHT274" s="856"/>
      <c r="QHU274" s="856"/>
      <c r="QHV274" s="856"/>
      <c r="QHW274" s="856"/>
      <c r="QHX274" s="856"/>
      <c r="QHY274" s="856"/>
      <c r="QHZ274" s="856"/>
      <c r="QIA274" s="856"/>
      <c r="QIB274" s="856"/>
      <c r="QIC274" s="856"/>
      <c r="QID274" s="856"/>
      <c r="QIE274" s="856"/>
      <c r="QIF274" s="856"/>
      <c r="QIG274" s="837"/>
      <c r="QIH274" s="837"/>
      <c r="QII274" s="837"/>
      <c r="QIJ274" s="837"/>
      <c r="QIK274" s="837"/>
      <c r="QIL274" s="837"/>
      <c r="QIM274" s="837"/>
      <c r="QIN274" s="837"/>
      <c r="QIO274" s="837"/>
      <c r="QIP274" s="837"/>
      <c r="QIQ274" s="837"/>
      <c r="QIR274" s="837"/>
      <c r="QIS274" s="837"/>
      <c r="QIT274" s="837"/>
      <c r="QIU274" s="837"/>
      <c r="QIV274" s="837"/>
      <c r="QIW274" s="837"/>
      <c r="QIX274" s="837"/>
      <c r="QIY274" s="837"/>
      <c r="QIZ274" s="837"/>
      <c r="QJA274" s="837"/>
      <c r="QJB274" s="837"/>
      <c r="QJC274" s="837"/>
      <c r="QJD274" s="837"/>
      <c r="QJE274" s="854"/>
      <c r="QJF274" s="854"/>
      <c r="QJG274" s="854"/>
      <c r="QJH274" s="854"/>
      <c r="QJI274" s="854"/>
      <c r="QJJ274" s="837"/>
      <c r="QJK274" s="837"/>
      <c r="QJL274" s="854"/>
      <c r="QJM274" s="854"/>
      <c r="QJN274" s="837"/>
      <c r="QJO274" s="837"/>
      <c r="QJP274" s="854"/>
      <c r="QJQ274" s="854"/>
      <c r="QJR274" s="837"/>
      <c r="QJS274" s="837"/>
      <c r="QJT274" s="837"/>
      <c r="QJU274" s="837"/>
      <c r="QJV274" s="837"/>
      <c r="QJW274" s="837"/>
      <c r="QJX274" s="837"/>
      <c r="QJY274" s="854"/>
      <c r="QJZ274" s="854"/>
      <c r="QKA274" s="837"/>
      <c r="QKB274" s="837"/>
      <c r="QKC274" s="854"/>
      <c r="QKD274" s="854"/>
      <c r="QKE274" s="837"/>
      <c r="QKF274" s="837"/>
      <c r="QKG274" s="837"/>
      <c r="QKH274" s="837"/>
      <c r="QKI274" s="837"/>
      <c r="QKJ274" s="853"/>
      <c r="QKK274" s="855"/>
      <c r="QKL274" s="837"/>
      <c r="QKM274" s="837"/>
      <c r="QKN274" s="837"/>
      <c r="QKO274" s="837"/>
      <c r="QKP274" s="837"/>
      <c r="QKQ274" s="837"/>
      <c r="QKR274" s="837"/>
      <c r="QKS274" s="856"/>
      <c r="QKT274" s="856"/>
      <c r="QKU274" s="856"/>
      <c r="QKV274" s="856"/>
      <c r="QKW274" s="856"/>
      <c r="QKX274" s="856"/>
      <c r="QKY274" s="856"/>
      <c r="QKZ274" s="856"/>
      <c r="QLA274" s="856"/>
      <c r="QLB274" s="856"/>
      <c r="QLC274" s="856"/>
      <c r="QLD274" s="856"/>
      <c r="QLE274" s="856"/>
      <c r="QLF274" s="856"/>
      <c r="QLG274" s="856"/>
      <c r="QLH274" s="856"/>
      <c r="QLI274" s="856"/>
      <c r="QLJ274" s="856"/>
      <c r="QLK274" s="856"/>
      <c r="QLL274" s="856"/>
      <c r="QLM274" s="856"/>
      <c r="QLN274" s="856"/>
      <c r="QLO274" s="856"/>
      <c r="QLP274" s="856"/>
      <c r="QLQ274" s="856"/>
      <c r="QLR274" s="856"/>
      <c r="QLS274" s="856"/>
      <c r="QLT274" s="856"/>
      <c r="QLU274" s="856"/>
      <c r="QLV274" s="856"/>
      <c r="QLW274" s="856"/>
      <c r="QLX274" s="856"/>
      <c r="QLY274" s="856"/>
      <c r="QLZ274" s="856"/>
      <c r="QMA274" s="856"/>
      <c r="QMB274" s="856"/>
      <c r="QMC274" s="856"/>
      <c r="QMD274" s="856"/>
      <c r="QME274" s="856"/>
      <c r="QMF274" s="856"/>
      <c r="QMG274" s="856"/>
      <c r="QMH274" s="856"/>
      <c r="QMI274" s="856"/>
      <c r="QMJ274" s="856"/>
      <c r="QMK274" s="837"/>
      <c r="QML274" s="837"/>
      <c r="QMM274" s="837"/>
      <c r="QMN274" s="837"/>
      <c r="QMO274" s="837"/>
      <c r="QMP274" s="837"/>
      <c r="QMQ274" s="837"/>
      <c r="QMR274" s="837"/>
      <c r="QMS274" s="837"/>
      <c r="QMT274" s="837"/>
      <c r="QMU274" s="837"/>
      <c r="QMV274" s="837"/>
      <c r="QMW274" s="837"/>
      <c r="QMX274" s="837"/>
      <c r="QMY274" s="837"/>
      <c r="QMZ274" s="837"/>
      <c r="QNA274" s="837"/>
      <c r="QNB274" s="837"/>
      <c r="QNC274" s="837"/>
      <c r="QND274" s="837"/>
      <c r="QNE274" s="837"/>
      <c r="QNF274" s="837"/>
      <c r="QNG274" s="837"/>
      <c r="QNH274" s="837"/>
      <c r="QNI274" s="854"/>
      <c r="QNJ274" s="854"/>
      <c r="QNK274" s="854"/>
      <c r="QNL274" s="854"/>
      <c r="QNM274" s="854"/>
      <c r="QNN274" s="837"/>
      <c r="QNO274" s="837"/>
      <c r="QNP274" s="854"/>
      <c r="QNQ274" s="854"/>
      <c r="QNR274" s="837"/>
      <c r="QNS274" s="837"/>
      <c r="QNT274" s="854"/>
      <c r="QNU274" s="854"/>
      <c r="QNV274" s="837"/>
      <c r="QNW274" s="837"/>
      <c r="QNX274" s="837"/>
      <c r="QNY274" s="837"/>
      <c r="QNZ274" s="837"/>
      <c r="QOA274" s="837"/>
      <c r="QOB274" s="837"/>
      <c r="QOC274" s="854"/>
      <c r="QOD274" s="854"/>
      <c r="QOE274" s="837"/>
      <c r="QOF274" s="837"/>
      <c r="QOG274" s="854"/>
      <c r="QOH274" s="854"/>
      <c r="QOI274" s="837"/>
      <c r="QOJ274" s="837"/>
      <c r="QOK274" s="837"/>
      <c r="QOL274" s="837"/>
      <c r="QOM274" s="837"/>
      <c r="QON274" s="853"/>
      <c r="QOO274" s="855"/>
      <c r="QOP274" s="837"/>
      <c r="QOQ274" s="837"/>
      <c r="QOR274" s="837"/>
      <c r="QOS274" s="837"/>
      <c r="QOT274" s="837"/>
      <c r="QOU274" s="837"/>
      <c r="QOV274" s="837"/>
      <c r="QOW274" s="856"/>
      <c r="QOX274" s="856"/>
      <c r="QOY274" s="856"/>
      <c r="QOZ274" s="856"/>
      <c r="QPA274" s="856"/>
      <c r="QPB274" s="856"/>
      <c r="QPC274" s="856"/>
      <c r="QPD274" s="856"/>
      <c r="QPE274" s="856"/>
      <c r="QPF274" s="856"/>
      <c r="QPG274" s="856"/>
      <c r="QPH274" s="856"/>
      <c r="QPI274" s="856"/>
      <c r="QPJ274" s="856"/>
      <c r="QPK274" s="856"/>
      <c r="QPL274" s="856"/>
      <c r="QPM274" s="856"/>
      <c r="QPN274" s="856"/>
      <c r="QPO274" s="856"/>
      <c r="QPP274" s="856"/>
      <c r="QPQ274" s="856"/>
      <c r="QPR274" s="856"/>
      <c r="QPS274" s="856"/>
      <c r="QPT274" s="856"/>
      <c r="QPU274" s="856"/>
      <c r="QPV274" s="856"/>
      <c r="QPW274" s="856"/>
      <c r="QPX274" s="856"/>
      <c r="QPY274" s="856"/>
      <c r="QPZ274" s="856"/>
      <c r="QQA274" s="856"/>
      <c r="QQB274" s="856"/>
      <c r="QQC274" s="856"/>
      <c r="QQD274" s="856"/>
      <c r="QQE274" s="856"/>
      <c r="QQF274" s="856"/>
      <c r="QQG274" s="856"/>
      <c r="QQH274" s="856"/>
      <c r="QQI274" s="856"/>
      <c r="QQJ274" s="856"/>
      <c r="QQK274" s="856"/>
      <c r="QQL274" s="856"/>
      <c r="QQM274" s="856"/>
      <c r="QQN274" s="856"/>
      <c r="QQO274" s="837"/>
      <c r="QQP274" s="837"/>
      <c r="QQQ274" s="837"/>
      <c r="QQR274" s="837"/>
      <c r="QQS274" s="837"/>
      <c r="QQT274" s="837"/>
      <c r="QQU274" s="837"/>
      <c r="QQV274" s="837"/>
      <c r="QQW274" s="837"/>
      <c r="QQX274" s="837"/>
      <c r="QQY274" s="837"/>
      <c r="QQZ274" s="837"/>
      <c r="QRA274" s="837"/>
      <c r="QRB274" s="837"/>
      <c r="QRC274" s="837"/>
      <c r="QRD274" s="837"/>
      <c r="QRE274" s="837"/>
      <c r="QRF274" s="837"/>
      <c r="QRG274" s="837"/>
      <c r="QRH274" s="837"/>
      <c r="QRI274" s="837"/>
      <c r="QRJ274" s="837"/>
      <c r="QRK274" s="837"/>
      <c r="QRL274" s="837"/>
      <c r="QRM274" s="854"/>
      <c r="QRN274" s="854"/>
      <c r="QRO274" s="854"/>
      <c r="QRP274" s="854"/>
      <c r="QRQ274" s="854"/>
      <c r="QRR274" s="837"/>
      <c r="QRS274" s="837"/>
      <c r="QRT274" s="854"/>
      <c r="QRU274" s="854"/>
      <c r="QRV274" s="837"/>
      <c r="QRW274" s="837"/>
      <c r="QRX274" s="854"/>
      <c r="QRY274" s="854"/>
      <c r="QRZ274" s="837"/>
      <c r="QSA274" s="837"/>
      <c r="QSB274" s="837"/>
      <c r="QSC274" s="837"/>
      <c r="QSD274" s="837"/>
      <c r="QSE274" s="837"/>
      <c r="QSF274" s="837"/>
      <c r="QSG274" s="854"/>
      <c r="QSH274" s="854"/>
      <c r="QSI274" s="837"/>
      <c r="QSJ274" s="837"/>
      <c r="QSK274" s="854"/>
      <c r="QSL274" s="854"/>
      <c r="QSM274" s="837"/>
      <c r="QSN274" s="837"/>
      <c r="QSO274" s="837"/>
      <c r="QSP274" s="837"/>
      <c r="QSQ274" s="837"/>
      <c r="QSR274" s="853"/>
      <c r="QSS274" s="855"/>
      <c r="QST274" s="837"/>
      <c r="QSU274" s="837"/>
      <c r="QSV274" s="837"/>
      <c r="QSW274" s="837"/>
      <c r="QSX274" s="837"/>
      <c r="QSY274" s="837"/>
      <c r="QSZ274" s="837"/>
      <c r="QTA274" s="856"/>
      <c r="QTB274" s="856"/>
      <c r="QTC274" s="856"/>
      <c r="QTD274" s="856"/>
      <c r="QTE274" s="856"/>
      <c r="QTF274" s="856"/>
      <c r="QTG274" s="856"/>
      <c r="QTH274" s="856"/>
      <c r="QTI274" s="856"/>
      <c r="QTJ274" s="856"/>
      <c r="QTK274" s="856"/>
      <c r="QTL274" s="856"/>
      <c r="QTM274" s="856"/>
      <c r="QTN274" s="856"/>
      <c r="QTO274" s="856"/>
      <c r="QTP274" s="856"/>
      <c r="QTQ274" s="856"/>
      <c r="QTR274" s="856"/>
      <c r="QTS274" s="856"/>
      <c r="QTT274" s="856"/>
      <c r="QTU274" s="856"/>
      <c r="QTV274" s="856"/>
      <c r="QTW274" s="856"/>
      <c r="QTX274" s="856"/>
      <c r="QTY274" s="856"/>
      <c r="QTZ274" s="856"/>
      <c r="QUA274" s="856"/>
      <c r="QUB274" s="856"/>
      <c r="QUC274" s="856"/>
      <c r="QUD274" s="856"/>
      <c r="QUE274" s="856"/>
      <c r="QUF274" s="856"/>
      <c r="QUG274" s="856"/>
      <c r="QUH274" s="856"/>
      <c r="QUI274" s="856"/>
      <c r="QUJ274" s="856"/>
      <c r="QUK274" s="856"/>
      <c r="QUL274" s="856"/>
      <c r="QUM274" s="856"/>
      <c r="QUN274" s="856"/>
      <c r="QUO274" s="856"/>
      <c r="QUP274" s="856"/>
      <c r="QUQ274" s="856"/>
      <c r="QUR274" s="856"/>
      <c r="QUS274" s="837"/>
      <c r="QUT274" s="837"/>
      <c r="QUU274" s="837"/>
      <c r="QUV274" s="837"/>
      <c r="QUW274" s="837"/>
      <c r="QUX274" s="837"/>
      <c r="QUY274" s="837"/>
      <c r="QUZ274" s="837"/>
      <c r="QVA274" s="837"/>
      <c r="QVB274" s="837"/>
      <c r="QVC274" s="837"/>
      <c r="QVD274" s="837"/>
      <c r="QVE274" s="837"/>
      <c r="QVF274" s="837"/>
      <c r="QVG274" s="837"/>
      <c r="QVH274" s="837"/>
      <c r="QVI274" s="837"/>
      <c r="QVJ274" s="837"/>
      <c r="QVK274" s="837"/>
      <c r="QVL274" s="837"/>
      <c r="QVM274" s="837"/>
      <c r="QVN274" s="837"/>
      <c r="QVO274" s="837"/>
      <c r="QVP274" s="837"/>
      <c r="QVQ274" s="854"/>
      <c r="QVR274" s="854"/>
      <c r="QVS274" s="854"/>
      <c r="QVT274" s="854"/>
      <c r="QVU274" s="854"/>
      <c r="QVV274" s="837"/>
      <c r="QVW274" s="837"/>
      <c r="QVX274" s="854"/>
      <c r="QVY274" s="854"/>
      <c r="QVZ274" s="837"/>
      <c r="QWA274" s="837"/>
      <c r="QWB274" s="854"/>
      <c r="QWC274" s="854"/>
      <c r="QWD274" s="837"/>
      <c r="QWE274" s="837"/>
      <c r="QWF274" s="837"/>
      <c r="QWG274" s="837"/>
      <c r="QWH274" s="837"/>
      <c r="QWI274" s="837"/>
      <c r="QWJ274" s="837"/>
      <c r="QWK274" s="854"/>
      <c r="QWL274" s="854"/>
      <c r="QWM274" s="837"/>
      <c r="QWN274" s="837"/>
      <c r="QWO274" s="854"/>
      <c r="QWP274" s="854"/>
      <c r="QWQ274" s="837"/>
      <c r="QWR274" s="837"/>
      <c r="QWS274" s="837"/>
      <c r="QWT274" s="837"/>
      <c r="QWU274" s="837"/>
      <c r="QWV274" s="853"/>
      <c r="QWW274" s="855"/>
      <c r="QWX274" s="837"/>
      <c r="QWY274" s="837"/>
      <c r="QWZ274" s="837"/>
      <c r="QXA274" s="837"/>
      <c r="QXB274" s="837"/>
      <c r="QXC274" s="837"/>
      <c r="QXD274" s="837"/>
      <c r="QXE274" s="856"/>
      <c r="QXF274" s="856"/>
      <c r="QXG274" s="856"/>
      <c r="QXH274" s="856"/>
      <c r="QXI274" s="856"/>
      <c r="QXJ274" s="856"/>
      <c r="QXK274" s="856"/>
      <c r="QXL274" s="856"/>
      <c r="QXM274" s="856"/>
      <c r="QXN274" s="856"/>
      <c r="QXO274" s="856"/>
      <c r="QXP274" s="856"/>
      <c r="QXQ274" s="856"/>
      <c r="QXR274" s="856"/>
      <c r="QXS274" s="856"/>
      <c r="QXT274" s="856"/>
      <c r="QXU274" s="856"/>
      <c r="QXV274" s="856"/>
      <c r="QXW274" s="856"/>
      <c r="QXX274" s="856"/>
      <c r="QXY274" s="856"/>
      <c r="QXZ274" s="856"/>
      <c r="QYA274" s="856"/>
      <c r="QYB274" s="856"/>
      <c r="QYC274" s="856"/>
      <c r="QYD274" s="856"/>
      <c r="QYE274" s="856"/>
      <c r="QYF274" s="856"/>
      <c r="QYG274" s="856"/>
      <c r="QYH274" s="856"/>
      <c r="QYI274" s="856"/>
      <c r="QYJ274" s="856"/>
      <c r="QYK274" s="856"/>
      <c r="QYL274" s="856"/>
      <c r="QYM274" s="856"/>
      <c r="QYN274" s="856"/>
      <c r="QYO274" s="856"/>
      <c r="QYP274" s="856"/>
      <c r="QYQ274" s="856"/>
      <c r="QYR274" s="856"/>
      <c r="QYS274" s="856"/>
      <c r="QYT274" s="856"/>
      <c r="QYU274" s="856"/>
      <c r="QYV274" s="856"/>
      <c r="QYW274" s="837"/>
      <c r="QYX274" s="837"/>
      <c r="QYY274" s="837"/>
      <c r="QYZ274" s="837"/>
      <c r="QZA274" s="837"/>
      <c r="QZB274" s="837"/>
      <c r="QZC274" s="837"/>
      <c r="QZD274" s="837"/>
      <c r="QZE274" s="837"/>
      <c r="QZF274" s="837"/>
      <c r="QZG274" s="837"/>
      <c r="QZH274" s="837"/>
      <c r="QZI274" s="837"/>
      <c r="QZJ274" s="837"/>
      <c r="QZK274" s="837"/>
      <c r="QZL274" s="837"/>
      <c r="QZM274" s="837"/>
      <c r="QZN274" s="837"/>
      <c r="QZO274" s="837"/>
      <c r="QZP274" s="837"/>
      <c r="QZQ274" s="837"/>
      <c r="QZR274" s="837"/>
      <c r="QZS274" s="837"/>
      <c r="QZT274" s="837"/>
      <c r="QZU274" s="854"/>
      <c r="QZV274" s="854"/>
      <c r="QZW274" s="854"/>
      <c r="QZX274" s="854"/>
      <c r="QZY274" s="854"/>
      <c r="QZZ274" s="837"/>
      <c r="RAA274" s="837"/>
      <c r="RAB274" s="854"/>
      <c r="RAC274" s="854"/>
      <c r="RAD274" s="837"/>
      <c r="RAE274" s="837"/>
      <c r="RAF274" s="854"/>
      <c r="RAG274" s="854"/>
      <c r="RAH274" s="837"/>
      <c r="RAI274" s="837"/>
      <c r="RAJ274" s="837"/>
      <c r="RAK274" s="837"/>
      <c r="RAL274" s="837"/>
      <c r="RAM274" s="837"/>
      <c r="RAN274" s="837"/>
      <c r="RAO274" s="854"/>
      <c r="RAP274" s="854"/>
      <c r="RAQ274" s="837"/>
      <c r="RAR274" s="837"/>
      <c r="RAS274" s="854"/>
      <c r="RAT274" s="854"/>
      <c r="RAU274" s="837"/>
      <c r="RAV274" s="837"/>
      <c r="RAW274" s="837"/>
      <c r="RAX274" s="837"/>
      <c r="RAY274" s="837"/>
      <c r="RAZ274" s="853"/>
      <c r="RBA274" s="855"/>
      <c r="RBB274" s="837"/>
      <c r="RBC274" s="837"/>
      <c r="RBD274" s="837"/>
      <c r="RBE274" s="837"/>
      <c r="RBF274" s="837"/>
      <c r="RBG274" s="837"/>
      <c r="RBH274" s="837"/>
      <c r="RBI274" s="856"/>
      <c r="RBJ274" s="856"/>
      <c r="RBK274" s="856"/>
      <c r="RBL274" s="856"/>
      <c r="RBM274" s="856"/>
      <c r="RBN274" s="856"/>
      <c r="RBO274" s="856"/>
      <c r="RBP274" s="856"/>
      <c r="RBQ274" s="856"/>
      <c r="RBR274" s="856"/>
      <c r="RBS274" s="856"/>
      <c r="RBT274" s="856"/>
      <c r="RBU274" s="856"/>
      <c r="RBV274" s="856"/>
      <c r="RBW274" s="856"/>
      <c r="RBX274" s="856"/>
      <c r="RBY274" s="856"/>
      <c r="RBZ274" s="856"/>
      <c r="RCA274" s="856"/>
      <c r="RCB274" s="856"/>
      <c r="RCC274" s="856"/>
      <c r="RCD274" s="856"/>
      <c r="RCE274" s="856"/>
      <c r="RCF274" s="856"/>
      <c r="RCG274" s="856"/>
      <c r="RCH274" s="856"/>
      <c r="RCI274" s="856"/>
      <c r="RCJ274" s="856"/>
      <c r="RCK274" s="856"/>
      <c r="RCL274" s="856"/>
      <c r="RCM274" s="856"/>
      <c r="RCN274" s="856"/>
      <c r="RCO274" s="856"/>
      <c r="RCP274" s="856"/>
      <c r="RCQ274" s="856"/>
      <c r="RCR274" s="856"/>
      <c r="RCS274" s="856"/>
      <c r="RCT274" s="856"/>
      <c r="RCU274" s="856"/>
      <c r="RCV274" s="856"/>
      <c r="RCW274" s="856"/>
      <c r="RCX274" s="856"/>
      <c r="RCY274" s="856"/>
      <c r="RCZ274" s="856"/>
      <c r="RDA274" s="837"/>
      <c r="RDB274" s="837"/>
      <c r="RDC274" s="837"/>
      <c r="RDD274" s="837"/>
      <c r="RDE274" s="837"/>
      <c r="RDF274" s="837"/>
      <c r="RDG274" s="837"/>
      <c r="RDH274" s="837"/>
      <c r="RDI274" s="837"/>
      <c r="RDJ274" s="837"/>
      <c r="RDK274" s="837"/>
      <c r="RDL274" s="837"/>
      <c r="RDM274" s="837"/>
      <c r="RDN274" s="837"/>
      <c r="RDO274" s="837"/>
      <c r="RDP274" s="837"/>
      <c r="RDQ274" s="837"/>
      <c r="RDR274" s="837"/>
      <c r="RDS274" s="837"/>
      <c r="RDT274" s="837"/>
      <c r="RDU274" s="837"/>
      <c r="RDV274" s="837"/>
      <c r="RDW274" s="837"/>
    </row>
    <row r="275" spans="1:12295" s="355" customFormat="1" ht="75.75" customHeight="1" x14ac:dyDescent="0.3">
      <c r="B275" s="353" t="s">
        <v>349</v>
      </c>
      <c r="C275" s="350" t="s">
        <v>358</v>
      </c>
      <c r="D275" s="879">
        <f t="shared" ref="D275:D283" si="835">SUM(E275:G275)</f>
        <v>475734.52766999998</v>
      </c>
      <c r="E275" s="879">
        <f>E276</f>
        <v>0</v>
      </c>
      <c r="F275" s="879"/>
      <c r="G275" s="879">
        <f>G276</f>
        <v>475734.52766999998</v>
      </c>
      <c r="H275" s="879"/>
      <c r="I275" s="881"/>
      <c r="J275" s="879">
        <v>0</v>
      </c>
      <c r="K275" s="879">
        <f>SUM(M275:Q275)</f>
        <v>113431.49788</v>
      </c>
      <c r="L275" s="772">
        <f t="shared" si="822"/>
        <v>0.23843444459571236</v>
      </c>
      <c r="M275" s="879">
        <f>M276</f>
        <v>0</v>
      </c>
      <c r="N275" s="700"/>
      <c r="O275" s="767"/>
      <c r="P275" s="700"/>
      <c r="Q275" s="767">
        <f>Q276</f>
        <v>113431.49788</v>
      </c>
      <c r="R275" s="772">
        <f>Q275/D275</f>
        <v>0.23843444459571236</v>
      </c>
      <c r="S275" s="767"/>
      <c r="T275" s="700"/>
      <c r="U275" s="767"/>
      <c r="V275" s="767">
        <f t="shared" si="523"/>
        <v>0</v>
      </c>
      <c r="W275" s="767"/>
      <c r="X275" s="767"/>
      <c r="Y275" s="767"/>
      <c r="Z275" s="767">
        <f t="shared" si="521"/>
        <v>0</v>
      </c>
      <c r="AA275" s="767">
        <f>E275</f>
        <v>0</v>
      </c>
      <c r="AB275" s="767">
        <f>H275</f>
        <v>0</v>
      </c>
      <c r="AC275" s="767"/>
      <c r="AD275" s="700"/>
      <c r="AE275" s="879">
        <f>AK275</f>
        <v>113789.90128000001</v>
      </c>
      <c r="AF275" s="772">
        <f t="shared" si="823"/>
        <v>0.23918781307992845</v>
      </c>
      <c r="AG275" s="879">
        <f>AG276</f>
        <v>0</v>
      </c>
      <c r="AH275" s="772"/>
      <c r="AI275" s="767">
        <v>0</v>
      </c>
      <c r="AJ275" s="700">
        <v>0</v>
      </c>
      <c r="AK275" s="767">
        <f>AK276</f>
        <v>113789.90128000001</v>
      </c>
      <c r="AL275" s="772">
        <f t="shared" ref="AL275:AL278" si="836">AK275/D275</f>
        <v>0.23918781307992845</v>
      </c>
      <c r="AM275" s="767">
        <v>0</v>
      </c>
      <c r="AN275" s="700">
        <v>0</v>
      </c>
      <c r="AO275" s="767">
        <v>0</v>
      </c>
      <c r="AP275" s="767">
        <v>0</v>
      </c>
      <c r="AQ275" s="700">
        <v>0</v>
      </c>
      <c r="AR275" s="879">
        <f>AR276</f>
        <v>250000</v>
      </c>
      <c r="AS275" s="772">
        <f t="shared" si="824"/>
        <v>0.52550316502025274</v>
      </c>
      <c r="AT275" s="879">
        <f>AT276</f>
        <v>0</v>
      </c>
      <c r="AU275" s="772"/>
      <c r="AV275" s="767"/>
      <c r="AW275" s="772"/>
      <c r="AX275" s="879">
        <f>AX278</f>
        <v>250000</v>
      </c>
      <c r="AY275" s="772">
        <f t="shared" si="825"/>
        <v>0.52550316502025274</v>
      </c>
      <c r="AZ275" s="767"/>
      <c r="BA275" s="772"/>
      <c r="BB275" s="767"/>
      <c r="BC275" s="767"/>
      <c r="BD275" s="767"/>
      <c r="BE275" s="767" t="e">
        <f>BF275</f>
        <v>#REF!</v>
      </c>
      <c r="BF275" s="767" t="e">
        <f>BF278</f>
        <v>#REF!</v>
      </c>
      <c r="BG275" s="767"/>
      <c r="BH275" s="767"/>
      <c r="BI275" s="767"/>
      <c r="BJ275" s="767">
        <f t="shared" ref="BJ275:BJ288" si="837">BK275+BL275+BM275</f>
        <v>0</v>
      </c>
      <c r="BK275" s="767"/>
      <c r="BL275" s="767"/>
      <c r="BM275" s="767"/>
      <c r="BN275" s="767">
        <f>SUM(BO275:BQ275)</f>
        <v>250000</v>
      </c>
      <c r="BO275" s="767">
        <f>BO276</f>
        <v>0</v>
      </c>
      <c r="BP275" s="767"/>
      <c r="BQ275" s="767">
        <f>AX275</f>
        <v>250000</v>
      </c>
      <c r="BR275" s="767"/>
      <c r="BS275" s="767"/>
      <c r="BT275" s="767">
        <v>0</v>
      </c>
      <c r="BU275" s="767">
        <f>SUM(BV275:BX275)</f>
        <v>250000</v>
      </c>
      <c r="BV275" s="767">
        <f>BV276</f>
        <v>0</v>
      </c>
      <c r="BW275" s="767"/>
      <c r="BX275" s="767">
        <f>BQ275</f>
        <v>250000</v>
      </c>
      <c r="BY275" s="767"/>
      <c r="BZ275" s="354"/>
      <c r="CE275" s="772"/>
    </row>
    <row r="276" spans="1:12295" s="68" customFormat="1" ht="57.75" customHeight="1" x14ac:dyDescent="0.3">
      <c r="B276" s="200"/>
      <c r="C276" s="97" t="s">
        <v>31</v>
      </c>
      <c r="D276" s="166">
        <f t="shared" si="835"/>
        <v>475734.52766999998</v>
      </c>
      <c r="E276" s="166">
        <v>0</v>
      </c>
      <c r="F276" s="166"/>
      <c r="G276" s="166">
        <f>G278</f>
        <v>475734.52766999998</v>
      </c>
      <c r="H276" s="166"/>
      <c r="I276" s="166"/>
      <c r="J276" s="166">
        <v>0</v>
      </c>
      <c r="K276" s="166">
        <f>SUM(M276:Q276)</f>
        <v>113431.49788</v>
      </c>
      <c r="L276" s="699">
        <f t="shared" si="822"/>
        <v>0.23843444459571236</v>
      </c>
      <c r="M276" s="166">
        <v>0</v>
      </c>
      <c r="N276" s="687"/>
      <c r="O276" s="626"/>
      <c r="P276" s="687"/>
      <c r="Q276" s="626">
        <f>Q278</f>
        <v>113431.49788</v>
      </c>
      <c r="R276" s="699">
        <f>Q276/D276</f>
        <v>0.23843444459571236</v>
      </c>
      <c r="S276" s="626"/>
      <c r="T276" s="687"/>
      <c r="U276" s="626"/>
      <c r="V276" s="626" t="e">
        <f>W276+X276+Y276</f>
        <v>#REF!</v>
      </c>
      <c r="W276" s="626" t="e">
        <f>#REF!+#REF!</f>
        <v>#REF!</v>
      </c>
      <c r="X276" s="626" t="e">
        <f>#REF!+#REF!</f>
        <v>#REF!</v>
      </c>
      <c r="Y276" s="626" t="e">
        <f>#REF!+#REF!</f>
        <v>#REF!</v>
      </c>
      <c r="Z276" s="626" t="e">
        <f>AA276+AB276+AC276</f>
        <v>#REF!</v>
      </c>
      <c r="AA276" s="626" t="e">
        <f>#REF!+#REF!</f>
        <v>#REF!</v>
      </c>
      <c r="AB276" s="626" t="e">
        <f>#REF!+#REF!</f>
        <v>#REF!</v>
      </c>
      <c r="AC276" s="626" t="e">
        <f>#REF!+#REF!</f>
        <v>#REF!</v>
      </c>
      <c r="AD276" s="687"/>
      <c r="AE276" s="166">
        <f t="shared" ref="AE276:AE283" si="838">SUM(AG276:AK276)</f>
        <v>113789.90128000001</v>
      </c>
      <c r="AF276" s="699">
        <f t="shared" si="823"/>
        <v>0.23918781307992845</v>
      </c>
      <c r="AG276" s="166">
        <v>0</v>
      </c>
      <c r="AH276" s="699"/>
      <c r="AI276" s="626"/>
      <c r="AJ276" s="687"/>
      <c r="AK276" s="626">
        <f>AK278</f>
        <v>113789.90128000001</v>
      </c>
      <c r="AL276" s="699">
        <f t="shared" si="836"/>
        <v>0.23918781307992845</v>
      </c>
      <c r="AM276" s="626"/>
      <c r="AN276" s="687"/>
      <c r="AO276" s="626"/>
      <c r="AP276" s="626">
        <v>0</v>
      </c>
      <c r="AQ276" s="687"/>
      <c r="AR276" s="166">
        <f>AR278</f>
        <v>250000</v>
      </c>
      <c r="AS276" s="699">
        <f t="shared" si="824"/>
        <v>0.52550316502025274</v>
      </c>
      <c r="AT276" s="166">
        <f>AT278</f>
        <v>0</v>
      </c>
      <c r="AU276" s="699"/>
      <c r="AV276" s="626"/>
      <c r="AW276" s="699"/>
      <c r="AX276" s="166">
        <f>AX278</f>
        <v>250000</v>
      </c>
      <c r="AY276" s="699">
        <f t="shared" si="825"/>
        <v>0.52550316502025274</v>
      </c>
      <c r="AZ276" s="626"/>
      <c r="BA276" s="699"/>
      <c r="BB276" s="626"/>
      <c r="BC276" s="626" t="e">
        <f>#REF!+#REF!</f>
        <v>#REF!</v>
      </c>
      <c r="BD276" s="626" t="e">
        <f>#REF!+#REF!</f>
        <v>#REF!</v>
      </c>
      <c r="BE276" s="626" t="e">
        <f>BF276+BH276+BI276</f>
        <v>#REF!</v>
      </c>
      <c r="BF276" s="626" t="e">
        <f>BF278+#REF!</f>
        <v>#REF!</v>
      </c>
      <c r="BG276" s="626"/>
      <c r="BH276" s="626" t="e">
        <f>BH278+#REF!</f>
        <v>#REF!</v>
      </c>
      <c r="BI276" s="626" t="e">
        <f>#REF!+#REF!</f>
        <v>#REF!</v>
      </c>
      <c r="BJ276" s="626" t="e">
        <f>BK276+BL276+BM276</f>
        <v>#REF!</v>
      </c>
      <c r="BK276" s="626" t="e">
        <f>BK278+#REF!</f>
        <v>#REF!</v>
      </c>
      <c r="BL276" s="626" t="e">
        <f>BL278+#REF!</f>
        <v>#REF!</v>
      </c>
      <c r="BM276" s="626" t="e">
        <f>#REF!+#REF!</f>
        <v>#REF!</v>
      </c>
      <c r="BN276" s="626">
        <f>BQ276</f>
        <v>250000</v>
      </c>
      <c r="BO276" s="626"/>
      <c r="BP276" s="626"/>
      <c r="BQ276" s="626">
        <f>AX276</f>
        <v>250000</v>
      </c>
      <c r="BR276" s="626"/>
      <c r="BS276" s="626"/>
      <c r="BT276" s="626">
        <v>0</v>
      </c>
      <c r="BU276" s="626">
        <f>BX276</f>
        <v>250000</v>
      </c>
      <c r="BV276" s="546"/>
      <c r="BW276" s="546"/>
      <c r="BX276" s="546">
        <f>BQ276</f>
        <v>250000</v>
      </c>
      <c r="BY276" s="435"/>
      <c r="BZ276" s="435"/>
      <c r="CE276" s="699"/>
    </row>
    <row r="277" spans="1:12295" s="359" customFormat="1" ht="121.5" hidden="1" customHeight="1" x14ac:dyDescent="0.3">
      <c r="B277" s="356" t="s">
        <v>7</v>
      </c>
      <c r="C277" s="357" t="s">
        <v>345</v>
      </c>
      <c r="D277" s="880">
        <f t="shared" si="835"/>
        <v>475734.52766999998</v>
      </c>
      <c r="E277" s="880">
        <f>E278</f>
        <v>0</v>
      </c>
      <c r="F277" s="880"/>
      <c r="G277" s="880">
        <f>G278</f>
        <v>475734.52766999998</v>
      </c>
      <c r="H277" s="880"/>
      <c r="I277" s="880"/>
      <c r="J277" s="880"/>
      <c r="K277" s="882">
        <f>SUM(M277:Q277)</f>
        <v>113431.49788</v>
      </c>
      <c r="L277" s="699">
        <f t="shared" si="822"/>
        <v>0.23843444459571236</v>
      </c>
      <c r="M277" s="880">
        <f>M278</f>
        <v>0</v>
      </c>
      <c r="N277" s="421"/>
      <c r="O277" s="358"/>
      <c r="P277" s="421"/>
      <c r="Q277" s="358">
        <f>Q278</f>
        <v>113431.49788</v>
      </c>
      <c r="R277" s="421"/>
      <c r="S277" s="358"/>
      <c r="T277" s="421"/>
      <c r="U277" s="358"/>
      <c r="V277" s="358"/>
      <c r="W277" s="358"/>
      <c r="X277" s="358"/>
      <c r="Y277" s="358"/>
      <c r="Z277" s="358"/>
      <c r="AA277" s="358"/>
      <c r="AB277" s="358"/>
      <c r="AC277" s="358"/>
      <c r="AD277" s="421"/>
      <c r="AE277" s="880">
        <f t="shared" si="838"/>
        <v>113789.90128000001</v>
      </c>
      <c r="AF277" s="699">
        <f t="shared" si="823"/>
        <v>0.23918781307992845</v>
      </c>
      <c r="AG277" s="880">
        <f>AG278</f>
        <v>0</v>
      </c>
      <c r="AH277" s="699"/>
      <c r="AI277" s="358"/>
      <c r="AJ277" s="421"/>
      <c r="AK277" s="358">
        <f>AK278</f>
        <v>113789.90128000001</v>
      </c>
      <c r="AL277" s="699">
        <f t="shared" si="836"/>
        <v>0.23918781307992845</v>
      </c>
      <c r="AM277" s="358"/>
      <c r="AN277" s="421"/>
      <c r="AO277" s="358"/>
      <c r="AP277" s="358"/>
      <c r="AQ277" s="421"/>
      <c r="AR277" s="882" t="e">
        <f>SUM(AT277:AX277)</f>
        <v>#DIV/0!</v>
      </c>
      <c r="AS277" s="699" t="e">
        <f t="shared" si="824"/>
        <v>#DIV/0!</v>
      </c>
      <c r="AT277" s="880">
        <f>AT278</f>
        <v>0</v>
      </c>
      <c r="AU277" s="699" t="e">
        <f t="shared" ref="AU277:AU287" si="839">AT277/E277</f>
        <v>#DIV/0!</v>
      </c>
      <c r="AV277" s="358"/>
      <c r="AW277" s="699" t="e">
        <f t="shared" ref="AW277" si="840">AV277/F277</f>
        <v>#DIV/0!</v>
      </c>
      <c r="AX277" s="880">
        <f>AX278</f>
        <v>250000</v>
      </c>
      <c r="AY277" s="699">
        <f t="shared" si="825"/>
        <v>0.52550316502025274</v>
      </c>
      <c r="AZ277" s="358"/>
      <c r="BA277" s="699"/>
      <c r="BB277" s="358"/>
      <c r="BC277" s="358"/>
      <c r="BD277" s="358"/>
      <c r="BE277" s="629" t="e">
        <f>BF277</f>
        <v>#REF!</v>
      </c>
      <c r="BF277" s="358" t="e">
        <f>BF278</f>
        <v>#REF!</v>
      </c>
      <c r="BG277" s="358"/>
      <c r="BH277" s="358"/>
      <c r="BI277" s="358"/>
      <c r="BJ277" s="358"/>
      <c r="BK277" s="358"/>
      <c r="BL277" s="358"/>
      <c r="BM277" s="358"/>
      <c r="BN277" s="358"/>
      <c r="BO277" s="358"/>
      <c r="BP277" s="358"/>
      <c r="BQ277" s="358"/>
      <c r="BR277" s="358"/>
      <c r="BS277" s="358"/>
      <c r="BT277" s="358"/>
      <c r="BU277" s="629"/>
      <c r="BV277" s="358"/>
      <c r="BW277" s="358"/>
      <c r="BX277" s="358"/>
      <c r="BY277" s="358"/>
      <c r="BZ277" s="358"/>
      <c r="CE277" s="699" t="e">
        <f t="shared" si="828"/>
        <v>#DIV/0!</v>
      </c>
    </row>
    <row r="278" spans="1:12295" s="70" customFormat="1" ht="224.25" customHeight="1" x14ac:dyDescent="0.3">
      <c r="A278" s="370"/>
      <c r="B278" s="398" t="s">
        <v>34</v>
      </c>
      <c r="C278" s="398" t="s">
        <v>413</v>
      </c>
      <c r="D278" s="375">
        <f>G278</f>
        <v>475734.52766999998</v>
      </c>
      <c r="E278" s="375">
        <v>0</v>
      </c>
      <c r="F278" s="375"/>
      <c r="G278" s="375">
        <f>SUM(G279:G280)</f>
        <v>475734.52766999998</v>
      </c>
      <c r="H278" s="375"/>
      <c r="I278" s="375"/>
      <c r="J278" s="375">
        <v>0</v>
      </c>
      <c r="K278" s="375">
        <f>SUM(M278:Q278)</f>
        <v>113431.49788</v>
      </c>
      <c r="L278" s="745">
        <f t="shared" si="822"/>
        <v>0.23843444459571236</v>
      </c>
      <c r="M278" s="375">
        <v>0</v>
      </c>
      <c r="N278" s="421"/>
      <c r="O278" s="376"/>
      <c r="P278" s="421"/>
      <c r="Q278" s="376">
        <f>Q279+Q280</f>
        <v>113431.49788</v>
      </c>
      <c r="R278" s="745">
        <f>Q278/G278</f>
        <v>0.23843444459571236</v>
      </c>
      <c r="S278" s="376"/>
      <c r="T278" s="421"/>
      <c r="U278" s="376"/>
      <c r="V278" s="376">
        <f t="shared" si="523"/>
        <v>0</v>
      </c>
      <c r="W278" s="376"/>
      <c r="X278" s="376"/>
      <c r="Y278" s="376"/>
      <c r="Z278" s="376">
        <f t="shared" si="521"/>
        <v>0</v>
      </c>
      <c r="AA278" s="376">
        <f t="shared" ref="AA278" si="841">E278</f>
        <v>0</v>
      </c>
      <c r="AB278" s="376">
        <f t="shared" ref="AB278:AB286" si="842">H278</f>
        <v>0</v>
      </c>
      <c r="AC278" s="376"/>
      <c r="AD278" s="421"/>
      <c r="AE278" s="375">
        <f t="shared" si="838"/>
        <v>113789.90128000001</v>
      </c>
      <c r="AF278" s="745">
        <f t="shared" si="823"/>
        <v>0.23918781307992845</v>
      </c>
      <c r="AG278" s="375">
        <v>0</v>
      </c>
      <c r="AH278" s="745"/>
      <c r="AI278" s="376"/>
      <c r="AJ278" s="421"/>
      <c r="AK278" s="376">
        <f>AK279+AK280</f>
        <v>113789.90128000001</v>
      </c>
      <c r="AL278" s="745">
        <f t="shared" si="836"/>
        <v>0.23918781307992845</v>
      </c>
      <c r="AM278" s="376"/>
      <c r="AN278" s="421"/>
      <c r="AO278" s="376"/>
      <c r="AP278" s="376">
        <v>0</v>
      </c>
      <c r="AQ278" s="421"/>
      <c r="AR278" s="375">
        <f>AX278</f>
        <v>250000</v>
      </c>
      <c r="AS278" s="745">
        <f t="shared" si="824"/>
        <v>0.52550316502025274</v>
      </c>
      <c r="AT278" s="375"/>
      <c r="AU278" s="745"/>
      <c r="AV278" s="376"/>
      <c r="AW278" s="745"/>
      <c r="AX278" s="375">
        <f>AX279+AX280</f>
        <v>250000</v>
      </c>
      <c r="AY278" s="745">
        <f t="shared" si="825"/>
        <v>0.52550316502025274</v>
      </c>
      <c r="AZ278" s="376"/>
      <c r="BA278" s="745"/>
      <c r="BB278" s="376"/>
      <c r="BC278" s="376"/>
      <c r="BD278" s="376"/>
      <c r="BE278" s="376" t="e">
        <f>BF278</f>
        <v>#REF!</v>
      </c>
      <c r="BF278" s="376" t="e">
        <f>SUM(#REF!)</f>
        <v>#REF!</v>
      </c>
      <c r="BG278" s="376"/>
      <c r="BH278" s="376"/>
      <c r="BI278" s="376"/>
      <c r="BJ278" s="376">
        <f t="shared" si="837"/>
        <v>0</v>
      </c>
      <c r="BK278" s="376"/>
      <c r="BL278" s="376"/>
      <c r="BM278" s="376"/>
      <c r="BN278" s="376">
        <f>BQ278</f>
        <v>250000</v>
      </c>
      <c r="BO278" s="376"/>
      <c r="BP278" s="376"/>
      <c r="BQ278" s="376">
        <f>AX278</f>
        <v>250000</v>
      </c>
      <c r="BR278" s="376"/>
      <c r="BS278" s="376"/>
      <c r="BT278" s="376">
        <v>0</v>
      </c>
      <c r="BU278" s="376">
        <f>BX278</f>
        <v>250000</v>
      </c>
      <c r="BV278" s="376"/>
      <c r="BW278" s="376"/>
      <c r="BX278" s="376">
        <f>BQ278</f>
        <v>250000</v>
      </c>
      <c r="BY278" s="376"/>
      <c r="BZ278" s="370"/>
      <c r="CA278" s="376"/>
      <c r="CB278" s="376"/>
      <c r="CC278" s="376"/>
      <c r="CD278" s="376"/>
      <c r="CE278" s="745"/>
      <c r="CF278" s="376"/>
      <c r="CG278" s="376"/>
      <c r="CH278" s="376"/>
      <c r="CI278" s="376"/>
      <c r="CJ278" s="376"/>
      <c r="CK278" s="376"/>
      <c r="CL278" s="376"/>
      <c r="CM278" s="376"/>
      <c r="CN278" s="376"/>
      <c r="CO278" s="377"/>
      <c r="CP278" s="377"/>
      <c r="CQ278" s="377"/>
      <c r="CR278" s="377"/>
      <c r="CS278" s="377"/>
      <c r="CT278" s="376"/>
      <c r="CU278" s="376"/>
      <c r="CV278" s="377"/>
      <c r="CW278" s="377"/>
      <c r="CX278" s="376"/>
      <c r="CY278" s="376"/>
      <c r="CZ278" s="377"/>
      <c r="DA278" s="377"/>
      <c r="DB278" s="376"/>
      <c r="DC278" s="376"/>
      <c r="DD278" s="376"/>
      <c r="DE278" s="376"/>
      <c r="DF278" s="376"/>
      <c r="DG278" s="376"/>
      <c r="DH278" s="376"/>
      <c r="DI278" s="377"/>
      <c r="DJ278" s="377"/>
      <c r="DK278" s="376"/>
      <c r="DL278" s="376"/>
      <c r="DM278" s="377"/>
      <c r="DN278" s="377"/>
      <c r="DO278" s="376"/>
      <c r="DP278" s="376"/>
      <c r="DQ278" s="376"/>
      <c r="DR278" s="376"/>
      <c r="DS278" s="376"/>
      <c r="DT278" s="370"/>
      <c r="DU278" s="396"/>
      <c r="DV278" s="376"/>
      <c r="DW278" s="376"/>
      <c r="DX278" s="376"/>
      <c r="DY278" s="376"/>
      <c r="DZ278" s="376"/>
      <c r="EA278" s="376"/>
      <c r="EB278" s="376"/>
      <c r="EC278" s="375"/>
      <c r="ED278" s="375"/>
      <c r="EE278" s="375"/>
      <c r="EF278" s="375"/>
      <c r="EG278" s="375"/>
      <c r="EH278" s="375"/>
      <c r="EI278" s="375"/>
      <c r="EJ278" s="375"/>
      <c r="EK278" s="375"/>
      <c r="EL278" s="375"/>
      <c r="EM278" s="375"/>
      <c r="EN278" s="375"/>
      <c r="EO278" s="375"/>
      <c r="EP278" s="375"/>
      <c r="EQ278" s="375"/>
      <c r="ER278" s="375"/>
      <c r="ES278" s="375"/>
      <c r="ET278" s="375"/>
      <c r="EU278" s="375"/>
      <c r="EV278" s="375"/>
      <c r="EW278" s="375"/>
      <c r="EX278" s="375"/>
      <c r="EY278" s="375"/>
      <c r="EZ278" s="375"/>
      <c r="FA278" s="375"/>
      <c r="FB278" s="375"/>
      <c r="FC278" s="375"/>
      <c r="FD278" s="375"/>
      <c r="FE278" s="375"/>
      <c r="FF278" s="375"/>
      <c r="FG278" s="375"/>
      <c r="FH278" s="375"/>
      <c r="FI278" s="375"/>
      <c r="FJ278" s="375"/>
      <c r="FK278" s="375"/>
      <c r="FL278" s="375"/>
      <c r="FM278" s="375"/>
      <c r="FN278" s="375"/>
      <c r="FO278" s="375"/>
      <c r="FP278" s="375"/>
      <c r="FQ278" s="375"/>
      <c r="FR278" s="375"/>
      <c r="FS278" s="375"/>
      <c r="FT278" s="375"/>
      <c r="FU278" s="376"/>
      <c r="FV278" s="376"/>
      <c r="FW278" s="376"/>
      <c r="FX278" s="376"/>
      <c r="FY278" s="376"/>
      <c r="FZ278" s="376"/>
      <c r="GA278" s="376"/>
      <c r="GB278" s="376"/>
      <c r="GC278" s="376"/>
      <c r="GD278" s="376"/>
      <c r="GE278" s="376"/>
      <c r="GF278" s="376"/>
      <c r="GG278" s="376"/>
      <c r="GH278" s="376"/>
      <c r="GI278" s="376"/>
      <c r="GJ278" s="376"/>
      <c r="GK278" s="376"/>
      <c r="GL278" s="376"/>
      <c r="GM278" s="376"/>
      <c r="GN278" s="376"/>
      <c r="GO278" s="376"/>
      <c r="GP278" s="376"/>
      <c r="GQ278" s="376"/>
      <c r="GR278" s="376"/>
      <c r="GS278" s="377"/>
      <c r="GT278" s="377"/>
      <c r="GU278" s="377"/>
      <c r="GV278" s="377"/>
      <c r="GW278" s="377"/>
      <c r="GX278" s="376"/>
      <c r="GY278" s="376"/>
      <c r="GZ278" s="377"/>
      <c r="HA278" s="377"/>
      <c r="HB278" s="376"/>
      <c r="HC278" s="376"/>
      <c r="HD278" s="377"/>
      <c r="HE278" s="377"/>
      <c r="HF278" s="376"/>
      <c r="HG278" s="376"/>
      <c r="HH278" s="376"/>
      <c r="HI278" s="376"/>
      <c r="HJ278" s="376"/>
      <c r="HK278" s="376"/>
      <c r="HL278" s="376"/>
      <c r="HM278" s="377"/>
      <c r="HN278" s="377"/>
      <c r="HO278" s="376"/>
      <c r="HP278" s="376"/>
      <c r="HQ278" s="377"/>
      <c r="HR278" s="377"/>
      <c r="HS278" s="376"/>
      <c r="HT278" s="376"/>
      <c r="HU278" s="376"/>
      <c r="HV278" s="376"/>
      <c r="HW278" s="376"/>
      <c r="HX278" s="370"/>
      <c r="HY278" s="396"/>
      <c r="HZ278" s="376"/>
      <c r="IA278" s="376"/>
      <c r="IB278" s="376"/>
      <c r="IC278" s="376"/>
      <c r="ID278" s="376"/>
      <c r="IE278" s="376"/>
      <c r="IF278" s="376"/>
      <c r="IG278" s="375"/>
      <c r="IH278" s="375"/>
      <c r="II278" s="375"/>
      <c r="IJ278" s="375"/>
      <c r="IK278" s="375"/>
      <c r="IL278" s="375"/>
      <c r="IM278" s="375"/>
      <c r="IN278" s="375"/>
      <c r="IO278" s="375"/>
      <c r="IP278" s="375"/>
      <c r="IQ278" s="375"/>
      <c r="IR278" s="375"/>
      <c r="IS278" s="375"/>
      <c r="IT278" s="375"/>
      <c r="IU278" s="375"/>
      <c r="IV278" s="375"/>
      <c r="IW278" s="375"/>
      <c r="IX278" s="375"/>
      <c r="IY278" s="375"/>
      <c r="IZ278" s="375"/>
      <c r="JA278" s="375"/>
      <c r="JB278" s="375"/>
      <c r="JC278" s="375"/>
      <c r="JD278" s="375"/>
      <c r="JE278" s="375"/>
      <c r="JF278" s="375"/>
      <c r="JG278" s="375"/>
      <c r="JH278" s="375"/>
      <c r="JI278" s="375"/>
      <c r="JJ278" s="375"/>
      <c r="JK278" s="375"/>
      <c r="JL278" s="375"/>
      <c r="JM278" s="375"/>
      <c r="JN278" s="375"/>
      <c r="JO278" s="375"/>
      <c r="JP278" s="375"/>
      <c r="JQ278" s="375"/>
      <c r="JR278" s="375"/>
      <c r="JS278" s="375"/>
      <c r="JT278" s="375"/>
      <c r="JU278" s="375"/>
      <c r="JV278" s="375"/>
      <c r="JW278" s="375"/>
      <c r="JX278" s="375"/>
      <c r="JY278" s="376"/>
      <c r="JZ278" s="376"/>
      <c r="KA278" s="376"/>
      <c r="KB278" s="376"/>
      <c r="KC278" s="376"/>
      <c r="KD278" s="376"/>
      <c r="KE278" s="376"/>
      <c r="KF278" s="376"/>
      <c r="KG278" s="376"/>
      <c r="KH278" s="376"/>
      <c r="KI278" s="376"/>
      <c r="KJ278" s="376"/>
      <c r="KK278" s="376"/>
      <c r="KL278" s="376"/>
      <c r="KM278" s="376"/>
      <c r="KN278" s="376"/>
      <c r="KO278" s="376"/>
      <c r="KP278" s="376"/>
      <c r="KQ278" s="376"/>
      <c r="KR278" s="376"/>
      <c r="KS278" s="376"/>
      <c r="KT278" s="376"/>
      <c r="KU278" s="376"/>
      <c r="KV278" s="376"/>
      <c r="KW278" s="377"/>
      <c r="KX278" s="377"/>
      <c r="KY278" s="377"/>
      <c r="KZ278" s="377"/>
      <c r="LA278" s="377"/>
      <c r="LB278" s="376"/>
      <c r="LC278" s="376"/>
      <c r="LD278" s="377"/>
      <c r="LE278" s="377"/>
      <c r="LF278" s="376"/>
      <c r="LG278" s="376"/>
      <c r="LH278" s="377"/>
      <c r="LI278" s="377"/>
      <c r="LJ278" s="376"/>
      <c r="LK278" s="376"/>
      <c r="LL278" s="376"/>
      <c r="LM278" s="376"/>
      <c r="LN278" s="376"/>
      <c r="LO278" s="376"/>
      <c r="LP278" s="376"/>
      <c r="LQ278" s="377"/>
      <c r="LR278" s="377"/>
      <c r="LS278" s="376"/>
      <c r="LT278" s="376"/>
      <c r="LU278" s="377"/>
      <c r="LV278" s="377"/>
      <c r="LW278" s="376"/>
      <c r="LX278" s="376"/>
      <c r="LY278" s="376"/>
      <c r="LZ278" s="376"/>
      <c r="MA278" s="376"/>
      <c r="MB278" s="370"/>
      <c r="MC278" s="396"/>
      <c r="MD278" s="376"/>
      <c r="ME278" s="376"/>
      <c r="MF278" s="376"/>
      <c r="MG278" s="376"/>
      <c r="MH278" s="376"/>
      <c r="MI278" s="376"/>
      <c r="MJ278" s="376"/>
      <c r="MK278" s="375"/>
      <c r="ML278" s="375"/>
      <c r="MM278" s="375"/>
      <c r="MN278" s="375"/>
      <c r="MO278" s="375"/>
      <c r="MP278" s="375"/>
      <c r="MQ278" s="375"/>
      <c r="MR278" s="375"/>
      <c r="MS278" s="375"/>
      <c r="MT278" s="375"/>
      <c r="MU278" s="375"/>
      <c r="MV278" s="375"/>
      <c r="MW278" s="375"/>
      <c r="MX278" s="375"/>
      <c r="MY278" s="375"/>
      <c r="MZ278" s="375"/>
      <c r="NA278" s="375"/>
      <c r="NB278" s="375"/>
      <c r="NC278" s="375"/>
      <c r="ND278" s="375"/>
      <c r="NE278" s="375"/>
      <c r="NF278" s="375"/>
      <c r="NG278" s="375"/>
      <c r="NH278" s="375"/>
      <c r="NI278" s="375"/>
      <c r="NJ278" s="375"/>
      <c r="NK278" s="375"/>
      <c r="NL278" s="375"/>
      <c r="NM278" s="375"/>
      <c r="NN278" s="375"/>
      <c r="NO278" s="375"/>
      <c r="NP278" s="375"/>
      <c r="NQ278" s="375"/>
      <c r="NR278" s="375"/>
      <c r="NS278" s="375"/>
      <c r="NT278" s="375"/>
      <c r="NU278" s="375"/>
      <c r="NV278" s="375"/>
      <c r="NW278" s="375"/>
      <c r="NX278" s="375"/>
      <c r="NY278" s="375"/>
      <c r="NZ278" s="375"/>
      <c r="OA278" s="375"/>
      <c r="OB278" s="375"/>
      <c r="OC278" s="376"/>
      <c r="OD278" s="376"/>
      <c r="OE278" s="376"/>
      <c r="OF278" s="376"/>
      <c r="OG278" s="376"/>
      <c r="OH278" s="376"/>
      <c r="OI278" s="376"/>
      <c r="OJ278" s="376"/>
      <c r="OK278" s="376"/>
      <c r="OL278" s="376"/>
      <c r="OM278" s="376"/>
      <c r="ON278" s="376"/>
      <c r="OO278" s="376"/>
      <c r="OP278" s="376"/>
      <c r="OQ278" s="376"/>
      <c r="OR278" s="376"/>
      <c r="OS278" s="376"/>
      <c r="OT278" s="376"/>
      <c r="OU278" s="376"/>
      <c r="OV278" s="376"/>
      <c r="OW278" s="376"/>
      <c r="OX278" s="376"/>
      <c r="OY278" s="376"/>
      <c r="OZ278" s="376"/>
      <c r="PA278" s="377"/>
      <c r="PB278" s="377"/>
      <c r="PC278" s="377"/>
      <c r="PD278" s="377"/>
      <c r="PE278" s="377"/>
      <c r="PF278" s="376"/>
      <c r="PG278" s="376"/>
      <c r="PH278" s="377"/>
      <c r="PI278" s="377"/>
      <c r="PJ278" s="376"/>
      <c r="PK278" s="376"/>
      <c r="PL278" s="377"/>
      <c r="PM278" s="377"/>
      <c r="PN278" s="376"/>
      <c r="PO278" s="376"/>
      <c r="PP278" s="376"/>
      <c r="PQ278" s="376"/>
      <c r="PR278" s="376"/>
      <c r="PS278" s="376"/>
      <c r="PT278" s="376"/>
      <c r="PU278" s="377"/>
      <c r="PV278" s="377"/>
      <c r="PW278" s="376"/>
      <c r="PX278" s="376"/>
      <c r="PY278" s="377"/>
      <c r="PZ278" s="377"/>
      <c r="QA278" s="376"/>
      <c r="QB278" s="376"/>
      <c r="QC278" s="376"/>
      <c r="QD278" s="376"/>
      <c r="QE278" s="376"/>
      <c r="QF278" s="370"/>
      <c r="QG278" s="396"/>
      <c r="QH278" s="376"/>
      <c r="QI278" s="376"/>
      <c r="QJ278" s="376"/>
      <c r="QK278" s="376"/>
      <c r="QL278" s="376"/>
      <c r="QM278" s="376"/>
      <c r="QN278" s="376"/>
      <c r="QO278" s="375"/>
      <c r="QP278" s="375"/>
      <c r="QQ278" s="375"/>
      <c r="QR278" s="375"/>
      <c r="QS278" s="375"/>
      <c r="QT278" s="375"/>
      <c r="QU278" s="375"/>
      <c r="QV278" s="375"/>
      <c r="QW278" s="375"/>
      <c r="QX278" s="375"/>
      <c r="QY278" s="375"/>
      <c r="QZ278" s="375"/>
      <c r="RA278" s="375"/>
      <c r="RB278" s="375"/>
      <c r="RC278" s="375"/>
      <c r="RD278" s="375"/>
      <c r="RE278" s="375"/>
      <c r="RF278" s="375"/>
      <c r="RG278" s="375"/>
      <c r="RH278" s="375"/>
      <c r="RI278" s="375"/>
      <c r="RJ278" s="375"/>
      <c r="RK278" s="375"/>
      <c r="RL278" s="375"/>
      <c r="RM278" s="375"/>
      <c r="RN278" s="375"/>
      <c r="RO278" s="375"/>
      <c r="RP278" s="375"/>
      <c r="RQ278" s="375"/>
      <c r="RR278" s="375"/>
      <c r="RS278" s="375"/>
      <c r="RT278" s="375"/>
      <c r="RU278" s="375"/>
      <c r="RV278" s="375"/>
      <c r="RW278" s="375"/>
      <c r="RX278" s="375"/>
      <c r="RY278" s="375"/>
      <c r="RZ278" s="375"/>
      <c r="SA278" s="375"/>
      <c r="SB278" s="375"/>
      <c r="SC278" s="375"/>
      <c r="SD278" s="375"/>
      <c r="SE278" s="375"/>
      <c r="SF278" s="375"/>
      <c r="SG278" s="376"/>
      <c r="SH278" s="376"/>
      <c r="SI278" s="376"/>
      <c r="SJ278" s="376"/>
      <c r="SK278" s="376"/>
      <c r="SL278" s="376"/>
      <c r="SM278" s="376"/>
      <c r="SN278" s="376"/>
      <c r="SO278" s="376"/>
      <c r="SP278" s="376"/>
      <c r="SQ278" s="376"/>
      <c r="SR278" s="376"/>
      <c r="SS278" s="376"/>
      <c r="ST278" s="376"/>
      <c r="SU278" s="376"/>
      <c r="SV278" s="376"/>
      <c r="SW278" s="376"/>
      <c r="SX278" s="376"/>
      <c r="SY278" s="376"/>
      <c r="SZ278" s="376"/>
      <c r="TA278" s="376"/>
      <c r="TB278" s="376"/>
      <c r="TC278" s="376"/>
      <c r="TD278" s="376"/>
      <c r="TE278" s="377"/>
      <c r="TF278" s="377"/>
      <c r="TG278" s="377"/>
      <c r="TH278" s="377"/>
      <c r="TI278" s="377"/>
      <c r="TJ278" s="376"/>
      <c r="TK278" s="376"/>
      <c r="TL278" s="377"/>
      <c r="TM278" s="377"/>
      <c r="TN278" s="376"/>
      <c r="TO278" s="376"/>
      <c r="TP278" s="377"/>
      <c r="TQ278" s="377"/>
      <c r="TR278" s="376"/>
      <c r="TS278" s="376"/>
      <c r="TT278" s="376"/>
      <c r="TU278" s="376"/>
      <c r="TV278" s="376"/>
      <c r="TW278" s="376"/>
      <c r="TX278" s="376"/>
      <c r="TY278" s="377"/>
      <c r="TZ278" s="377"/>
      <c r="UA278" s="376"/>
      <c r="UB278" s="376"/>
      <c r="UC278" s="377"/>
      <c r="UD278" s="377"/>
      <c r="UE278" s="376"/>
      <c r="UF278" s="376"/>
      <c r="UG278" s="376"/>
      <c r="UH278" s="376"/>
      <c r="UI278" s="376"/>
      <c r="UJ278" s="370"/>
      <c r="UK278" s="396"/>
      <c r="UL278" s="376"/>
      <c r="UM278" s="376"/>
      <c r="UN278" s="376"/>
      <c r="UO278" s="376"/>
      <c r="UP278" s="376"/>
      <c r="UQ278" s="376"/>
      <c r="UR278" s="376"/>
      <c r="US278" s="375"/>
      <c r="UT278" s="375"/>
      <c r="UU278" s="375"/>
      <c r="UV278" s="375"/>
      <c r="UW278" s="375"/>
      <c r="UX278" s="375"/>
      <c r="UY278" s="375"/>
      <c r="UZ278" s="375"/>
      <c r="VA278" s="375"/>
      <c r="VB278" s="375"/>
      <c r="VC278" s="375"/>
      <c r="VD278" s="375"/>
      <c r="VE278" s="375"/>
      <c r="VF278" s="375"/>
      <c r="VG278" s="375"/>
      <c r="VH278" s="375"/>
      <c r="VI278" s="375"/>
      <c r="VJ278" s="375"/>
      <c r="VK278" s="375"/>
      <c r="VL278" s="375"/>
      <c r="VM278" s="375"/>
      <c r="VN278" s="375"/>
      <c r="VO278" s="375"/>
      <c r="VP278" s="375"/>
      <c r="VQ278" s="375"/>
      <c r="VR278" s="375"/>
      <c r="VS278" s="375"/>
      <c r="VT278" s="375"/>
      <c r="VU278" s="375"/>
      <c r="VV278" s="375"/>
      <c r="VW278" s="375"/>
      <c r="VX278" s="375"/>
      <c r="VY278" s="375"/>
      <c r="VZ278" s="375"/>
      <c r="WA278" s="375"/>
      <c r="WB278" s="375"/>
      <c r="WC278" s="375"/>
      <c r="WD278" s="375"/>
      <c r="WE278" s="375"/>
      <c r="WF278" s="375"/>
      <c r="WG278" s="375"/>
      <c r="WH278" s="375"/>
      <c r="WI278" s="375"/>
      <c r="WJ278" s="375"/>
      <c r="WK278" s="376"/>
      <c r="WL278" s="376"/>
      <c r="WM278" s="376"/>
      <c r="WN278" s="376"/>
      <c r="WO278" s="376"/>
      <c r="WP278" s="376"/>
      <c r="WQ278" s="376"/>
      <c r="WR278" s="376"/>
      <c r="WS278" s="376"/>
      <c r="WT278" s="376"/>
      <c r="WU278" s="376"/>
      <c r="WV278" s="376"/>
      <c r="WW278" s="376"/>
      <c r="WX278" s="376"/>
      <c r="WY278" s="376"/>
      <c r="WZ278" s="376"/>
      <c r="XA278" s="376"/>
      <c r="XB278" s="376"/>
      <c r="XC278" s="376"/>
      <c r="XD278" s="376"/>
      <c r="XE278" s="376"/>
      <c r="XF278" s="376"/>
      <c r="XG278" s="376"/>
      <c r="XH278" s="376"/>
      <c r="XI278" s="377"/>
      <c r="XJ278" s="377"/>
      <c r="XK278" s="377"/>
      <c r="XL278" s="377"/>
      <c r="XM278" s="377"/>
      <c r="XN278" s="376"/>
      <c r="XO278" s="376"/>
      <c r="XP278" s="377"/>
      <c r="XQ278" s="377"/>
      <c r="XR278" s="376"/>
      <c r="XS278" s="376"/>
      <c r="XT278" s="377"/>
      <c r="XU278" s="377"/>
      <c r="XV278" s="376"/>
      <c r="XW278" s="376"/>
      <c r="XX278" s="376"/>
      <c r="XY278" s="376"/>
      <c r="XZ278" s="376"/>
      <c r="YA278" s="376"/>
      <c r="YB278" s="376"/>
      <c r="YC278" s="377"/>
      <c r="YD278" s="377"/>
      <c r="YE278" s="376"/>
      <c r="YF278" s="376"/>
      <c r="YG278" s="377"/>
      <c r="YH278" s="377"/>
      <c r="YI278" s="376"/>
      <c r="YJ278" s="376"/>
      <c r="YK278" s="376"/>
      <c r="YL278" s="376"/>
      <c r="YM278" s="376"/>
      <c r="YN278" s="370"/>
      <c r="YO278" s="396"/>
      <c r="YP278" s="376"/>
      <c r="YQ278" s="376"/>
      <c r="YR278" s="376"/>
      <c r="YS278" s="376"/>
      <c r="YT278" s="376"/>
      <c r="YU278" s="376"/>
      <c r="YV278" s="376"/>
      <c r="YW278" s="375"/>
      <c r="YX278" s="375"/>
      <c r="YY278" s="375"/>
      <c r="YZ278" s="375"/>
      <c r="ZA278" s="375"/>
      <c r="ZB278" s="375"/>
      <c r="ZC278" s="375"/>
      <c r="ZD278" s="375"/>
      <c r="ZE278" s="375"/>
      <c r="ZF278" s="375"/>
      <c r="ZG278" s="375"/>
      <c r="ZH278" s="375"/>
      <c r="ZI278" s="375"/>
      <c r="ZJ278" s="375"/>
      <c r="ZK278" s="375"/>
      <c r="ZL278" s="375"/>
      <c r="ZM278" s="375"/>
      <c r="ZN278" s="375"/>
      <c r="ZO278" s="375"/>
      <c r="ZP278" s="375"/>
      <c r="ZQ278" s="375"/>
      <c r="ZR278" s="375"/>
      <c r="ZS278" s="375"/>
      <c r="ZT278" s="375"/>
      <c r="ZU278" s="375"/>
      <c r="ZV278" s="375"/>
      <c r="ZW278" s="375"/>
      <c r="ZX278" s="375"/>
      <c r="ZY278" s="375"/>
      <c r="ZZ278" s="375"/>
      <c r="AAA278" s="375"/>
      <c r="AAB278" s="375"/>
      <c r="AAC278" s="375"/>
      <c r="AAD278" s="375"/>
      <c r="AAE278" s="375"/>
      <c r="AAF278" s="375"/>
      <c r="AAG278" s="375"/>
      <c r="AAH278" s="375"/>
      <c r="AAI278" s="375"/>
      <c r="AAJ278" s="375"/>
      <c r="AAK278" s="375"/>
      <c r="AAL278" s="375"/>
      <c r="AAM278" s="375"/>
      <c r="AAN278" s="375"/>
      <c r="AAO278" s="376"/>
      <c r="AAP278" s="376"/>
      <c r="AAQ278" s="376"/>
      <c r="AAR278" s="376"/>
      <c r="AAS278" s="376"/>
      <c r="AAT278" s="376"/>
      <c r="AAU278" s="376"/>
      <c r="AAV278" s="376"/>
      <c r="AAW278" s="376"/>
      <c r="AAX278" s="376"/>
      <c r="AAY278" s="376"/>
      <c r="AAZ278" s="376"/>
      <c r="ABA278" s="376"/>
      <c r="ABB278" s="376"/>
      <c r="ABC278" s="376"/>
      <c r="ABD278" s="376"/>
      <c r="ABE278" s="376"/>
      <c r="ABF278" s="376"/>
      <c r="ABG278" s="376"/>
      <c r="ABH278" s="376"/>
      <c r="ABI278" s="376"/>
      <c r="ABJ278" s="376"/>
      <c r="ABK278" s="376"/>
      <c r="ABL278" s="376"/>
      <c r="ABM278" s="377"/>
      <c r="ABN278" s="377"/>
      <c r="ABO278" s="377"/>
      <c r="ABP278" s="377"/>
      <c r="ABQ278" s="377"/>
      <c r="ABR278" s="376"/>
      <c r="ABS278" s="376"/>
      <c r="ABT278" s="377"/>
      <c r="ABU278" s="377"/>
      <c r="ABV278" s="376"/>
      <c r="ABW278" s="376"/>
      <c r="ABX278" s="377"/>
      <c r="ABY278" s="377"/>
      <c r="ABZ278" s="376"/>
      <c r="ACA278" s="376"/>
      <c r="ACB278" s="376"/>
      <c r="ACC278" s="376"/>
      <c r="ACD278" s="376"/>
      <c r="ACE278" s="376"/>
      <c r="ACF278" s="376"/>
      <c r="ACG278" s="377"/>
      <c r="ACH278" s="377"/>
      <c r="ACI278" s="376"/>
      <c r="ACJ278" s="376"/>
      <c r="ACK278" s="377"/>
      <c r="ACL278" s="377"/>
      <c r="ACM278" s="376"/>
      <c r="ACN278" s="376"/>
      <c r="ACO278" s="376"/>
      <c r="ACP278" s="376"/>
      <c r="ACQ278" s="376"/>
      <c r="ACR278" s="370"/>
      <c r="ACS278" s="396"/>
      <c r="ACT278" s="376"/>
      <c r="ACU278" s="376"/>
      <c r="ACV278" s="376"/>
      <c r="ACW278" s="376"/>
      <c r="ACX278" s="376"/>
      <c r="ACY278" s="376"/>
      <c r="ACZ278" s="376"/>
      <c r="ADA278" s="375"/>
      <c r="ADB278" s="375"/>
      <c r="ADC278" s="375"/>
      <c r="ADD278" s="375"/>
      <c r="ADE278" s="375"/>
      <c r="ADF278" s="375"/>
      <c r="ADG278" s="375"/>
      <c r="ADH278" s="375"/>
      <c r="ADI278" s="375"/>
      <c r="ADJ278" s="375"/>
      <c r="ADK278" s="375"/>
      <c r="ADL278" s="375"/>
      <c r="ADM278" s="375"/>
      <c r="ADN278" s="375"/>
      <c r="ADO278" s="375"/>
      <c r="ADP278" s="375"/>
      <c r="ADQ278" s="375"/>
      <c r="ADR278" s="375"/>
      <c r="ADS278" s="375"/>
      <c r="ADT278" s="375"/>
      <c r="ADU278" s="375"/>
      <c r="ADV278" s="375"/>
      <c r="ADW278" s="375"/>
      <c r="ADX278" s="375"/>
      <c r="ADY278" s="375"/>
      <c r="ADZ278" s="375"/>
      <c r="AEA278" s="375"/>
      <c r="AEB278" s="375"/>
      <c r="AEC278" s="375"/>
      <c r="AED278" s="375"/>
      <c r="AEE278" s="375"/>
      <c r="AEF278" s="375"/>
      <c r="AEG278" s="375"/>
      <c r="AEH278" s="375"/>
      <c r="AEI278" s="375"/>
      <c r="AEJ278" s="375"/>
      <c r="AEK278" s="375"/>
      <c r="AEL278" s="375"/>
      <c r="AEM278" s="375"/>
      <c r="AEN278" s="375"/>
      <c r="AEO278" s="375"/>
      <c r="AEP278" s="375"/>
      <c r="AEQ278" s="375"/>
      <c r="AER278" s="375"/>
      <c r="AES278" s="376"/>
      <c r="AET278" s="376"/>
      <c r="AEU278" s="376"/>
      <c r="AEV278" s="376"/>
      <c r="AEW278" s="376"/>
      <c r="AEX278" s="376"/>
      <c r="AEY278" s="376"/>
      <c r="AEZ278" s="376"/>
      <c r="AFA278" s="376"/>
      <c r="AFB278" s="376"/>
      <c r="AFC278" s="376"/>
      <c r="AFD278" s="376"/>
      <c r="AFE278" s="376"/>
      <c r="AFF278" s="376"/>
      <c r="AFG278" s="376"/>
      <c r="AFH278" s="376"/>
      <c r="AFI278" s="376"/>
      <c r="AFJ278" s="376"/>
      <c r="AFK278" s="376"/>
      <c r="AFL278" s="376"/>
      <c r="AFM278" s="376"/>
      <c r="AFN278" s="376"/>
      <c r="AFO278" s="376"/>
      <c r="AFP278" s="376"/>
      <c r="AFQ278" s="377"/>
      <c r="AFR278" s="377"/>
      <c r="AFS278" s="377"/>
      <c r="AFT278" s="377"/>
      <c r="AFU278" s="377"/>
      <c r="AFV278" s="376"/>
      <c r="AFW278" s="376"/>
      <c r="AFX278" s="377"/>
      <c r="AFY278" s="377"/>
      <c r="AFZ278" s="376"/>
      <c r="AGA278" s="376"/>
      <c r="AGB278" s="377"/>
      <c r="AGC278" s="377"/>
      <c r="AGD278" s="376"/>
      <c r="AGE278" s="376"/>
      <c r="AGF278" s="376"/>
      <c r="AGG278" s="376"/>
      <c r="AGH278" s="376"/>
      <c r="AGI278" s="376"/>
      <c r="AGJ278" s="376"/>
      <c r="AGK278" s="377"/>
      <c r="AGL278" s="377"/>
      <c r="AGM278" s="376"/>
      <c r="AGN278" s="376"/>
      <c r="AGO278" s="377"/>
      <c r="AGP278" s="377"/>
      <c r="AGQ278" s="376"/>
      <c r="AGR278" s="376"/>
      <c r="AGS278" s="376"/>
      <c r="AGT278" s="376"/>
      <c r="AGU278" s="376"/>
      <c r="AGV278" s="370"/>
      <c r="AGW278" s="396"/>
      <c r="AGX278" s="376"/>
      <c r="AGY278" s="376"/>
      <c r="AGZ278" s="376"/>
      <c r="AHA278" s="376"/>
      <c r="AHB278" s="376"/>
      <c r="AHC278" s="376"/>
      <c r="AHD278" s="376"/>
      <c r="AHE278" s="375"/>
      <c r="AHF278" s="375"/>
      <c r="AHG278" s="375"/>
      <c r="AHH278" s="375"/>
      <c r="AHI278" s="375"/>
      <c r="AHJ278" s="375"/>
      <c r="AHK278" s="375"/>
      <c r="AHL278" s="375"/>
      <c r="AHM278" s="375"/>
      <c r="AHN278" s="375"/>
      <c r="AHO278" s="375"/>
      <c r="AHP278" s="375"/>
      <c r="AHQ278" s="375"/>
      <c r="AHR278" s="375"/>
      <c r="AHS278" s="375"/>
      <c r="AHT278" s="375"/>
      <c r="AHU278" s="375"/>
      <c r="AHV278" s="375"/>
      <c r="AHW278" s="375"/>
      <c r="AHX278" s="375"/>
      <c r="AHY278" s="375"/>
      <c r="AHZ278" s="375"/>
      <c r="AIA278" s="375"/>
      <c r="AIB278" s="375"/>
      <c r="AIC278" s="375"/>
      <c r="AID278" s="375"/>
      <c r="AIE278" s="375"/>
      <c r="AIF278" s="375"/>
      <c r="AIG278" s="375"/>
      <c r="AIH278" s="375"/>
      <c r="AII278" s="375"/>
      <c r="AIJ278" s="375"/>
      <c r="AIK278" s="375"/>
      <c r="AIL278" s="375"/>
      <c r="AIM278" s="375"/>
      <c r="AIN278" s="375"/>
      <c r="AIO278" s="375"/>
      <c r="AIP278" s="375"/>
      <c r="AIQ278" s="375"/>
      <c r="AIR278" s="375"/>
      <c r="AIS278" s="375"/>
      <c r="AIT278" s="375"/>
      <c r="AIU278" s="375"/>
      <c r="AIV278" s="375"/>
      <c r="AIW278" s="376"/>
      <c r="AIX278" s="376"/>
      <c r="AIY278" s="376"/>
      <c r="AIZ278" s="376"/>
      <c r="AJA278" s="376"/>
      <c r="AJB278" s="376"/>
      <c r="AJC278" s="376"/>
      <c r="AJD278" s="376"/>
      <c r="AJE278" s="376"/>
      <c r="AJF278" s="376"/>
      <c r="AJG278" s="376"/>
      <c r="AJH278" s="376"/>
      <c r="AJI278" s="376"/>
      <c r="AJJ278" s="376"/>
      <c r="AJK278" s="376"/>
      <c r="AJL278" s="376"/>
      <c r="AJM278" s="376"/>
      <c r="AJN278" s="376"/>
      <c r="AJO278" s="376"/>
      <c r="AJP278" s="376"/>
      <c r="AJQ278" s="376"/>
      <c r="AJR278" s="376"/>
      <c r="AJS278" s="376"/>
      <c r="AJT278" s="376"/>
      <c r="AJU278" s="377"/>
      <c r="AJV278" s="377"/>
      <c r="AJW278" s="377"/>
      <c r="AJX278" s="377"/>
      <c r="AJY278" s="377"/>
      <c r="AJZ278" s="376"/>
      <c r="AKA278" s="376"/>
      <c r="AKB278" s="377"/>
      <c r="AKC278" s="377"/>
      <c r="AKD278" s="376"/>
      <c r="AKE278" s="376"/>
      <c r="AKF278" s="377"/>
      <c r="AKG278" s="377"/>
      <c r="AKH278" s="376"/>
      <c r="AKI278" s="376"/>
      <c r="AKJ278" s="376"/>
      <c r="AKK278" s="376"/>
      <c r="AKL278" s="376"/>
      <c r="AKM278" s="376"/>
      <c r="AKN278" s="376"/>
      <c r="AKO278" s="377"/>
      <c r="AKP278" s="377"/>
      <c r="AKQ278" s="376"/>
      <c r="AKR278" s="376"/>
      <c r="AKS278" s="377"/>
      <c r="AKT278" s="377"/>
      <c r="AKU278" s="376"/>
      <c r="AKV278" s="376"/>
      <c r="AKW278" s="376"/>
      <c r="AKX278" s="376"/>
      <c r="AKY278" s="376"/>
      <c r="AKZ278" s="370"/>
      <c r="ALA278" s="396"/>
      <c r="ALB278" s="376"/>
      <c r="ALC278" s="376"/>
      <c r="ALD278" s="376"/>
      <c r="ALE278" s="376"/>
      <c r="ALF278" s="376"/>
      <c r="ALG278" s="376"/>
      <c r="ALH278" s="376"/>
      <c r="ALI278" s="375"/>
      <c r="ALJ278" s="375"/>
      <c r="ALK278" s="375"/>
      <c r="ALL278" s="375"/>
      <c r="ALM278" s="375"/>
      <c r="ALN278" s="375"/>
      <c r="ALO278" s="375"/>
      <c r="ALP278" s="375"/>
      <c r="ALQ278" s="375"/>
      <c r="ALR278" s="375"/>
      <c r="ALS278" s="375"/>
      <c r="ALT278" s="375"/>
      <c r="ALU278" s="375"/>
      <c r="ALV278" s="375"/>
      <c r="ALW278" s="375"/>
      <c r="ALX278" s="375"/>
      <c r="ALY278" s="375"/>
      <c r="ALZ278" s="375"/>
      <c r="AMA278" s="375"/>
      <c r="AMB278" s="375"/>
      <c r="AMC278" s="375"/>
      <c r="AMD278" s="375"/>
      <c r="AME278" s="375"/>
      <c r="AMF278" s="375"/>
      <c r="AMG278" s="375"/>
      <c r="AMH278" s="375"/>
      <c r="AMI278" s="375"/>
      <c r="AMJ278" s="375"/>
      <c r="AMK278" s="375"/>
      <c r="AML278" s="375"/>
      <c r="AMM278" s="375"/>
      <c r="AMN278" s="375"/>
      <c r="AMO278" s="375"/>
      <c r="AMP278" s="375"/>
      <c r="AMQ278" s="375"/>
      <c r="AMR278" s="375"/>
      <c r="AMS278" s="375"/>
      <c r="AMT278" s="375"/>
      <c r="AMU278" s="375"/>
      <c r="AMV278" s="375"/>
      <c r="AMW278" s="375"/>
      <c r="AMX278" s="375"/>
      <c r="AMY278" s="375"/>
      <c r="AMZ278" s="375"/>
      <c r="ANA278" s="376"/>
      <c r="ANB278" s="376"/>
      <c r="ANC278" s="376"/>
      <c r="AND278" s="376"/>
      <c r="ANE278" s="376"/>
      <c r="ANF278" s="376"/>
      <c r="ANG278" s="376"/>
      <c r="ANH278" s="376"/>
      <c r="ANI278" s="376"/>
      <c r="ANJ278" s="376"/>
      <c r="ANK278" s="376"/>
      <c r="ANL278" s="376"/>
      <c r="ANM278" s="376"/>
      <c r="ANN278" s="376"/>
      <c r="ANO278" s="376"/>
      <c r="ANP278" s="376"/>
      <c r="ANQ278" s="376"/>
      <c r="ANR278" s="376"/>
      <c r="ANS278" s="376"/>
      <c r="ANT278" s="376"/>
      <c r="ANU278" s="376"/>
      <c r="ANV278" s="376"/>
      <c r="ANW278" s="376"/>
      <c r="ANX278" s="376"/>
      <c r="ANY278" s="377"/>
      <c r="ANZ278" s="377"/>
      <c r="AOA278" s="377"/>
      <c r="AOB278" s="377"/>
      <c r="AOC278" s="377"/>
      <c r="AOD278" s="376"/>
      <c r="AOE278" s="376"/>
      <c r="AOF278" s="377"/>
      <c r="AOG278" s="377"/>
      <c r="AOH278" s="376"/>
      <c r="AOI278" s="376"/>
      <c r="AOJ278" s="377"/>
      <c r="AOK278" s="377"/>
      <c r="AOL278" s="376"/>
      <c r="AOM278" s="376"/>
      <c r="AON278" s="376"/>
      <c r="AOO278" s="376"/>
      <c r="AOP278" s="376"/>
      <c r="AOQ278" s="376"/>
      <c r="AOR278" s="376"/>
      <c r="AOS278" s="377"/>
      <c r="AOT278" s="377"/>
      <c r="AOU278" s="376"/>
      <c r="AOV278" s="376"/>
      <c r="AOW278" s="377"/>
      <c r="AOX278" s="377"/>
      <c r="AOY278" s="376"/>
      <c r="AOZ278" s="376"/>
      <c r="APA278" s="376"/>
      <c r="APB278" s="376"/>
      <c r="APC278" s="376"/>
      <c r="APD278" s="370"/>
      <c r="APE278" s="396"/>
      <c r="APF278" s="376"/>
      <c r="APG278" s="376"/>
      <c r="APH278" s="376"/>
      <c r="API278" s="376"/>
      <c r="APJ278" s="376"/>
      <c r="APK278" s="376"/>
      <c r="APL278" s="376"/>
      <c r="APM278" s="375"/>
      <c r="APN278" s="375"/>
      <c r="APO278" s="375"/>
      <c r="APP278" s="375"/>
      <c r="APQ278" s="375"/>
      <c r="APR278" s="375"/>
      <c r="APS278" s="375"/>
      <c r="APT278" s="375"/>
      <c r="APU278" s="375"/>
      <c r="APV278" s="375"/>
      <c r="APW278" s="375"/>
      <c r="APX278" s="375"/>
      <c r="APY278" s="375"/>
      <c r="APZ278" s="375"/>
      <c r="AQA278" s="375"/>
      <c r="AQB278" s="375"/>
      <c r="AQC278" s="375"/>
      <c r="AQD278" s="375"/>
      <c r="AQE278" s="375"/>
      <c r="AQF278" s="375"/>
      <c r="AQG278" s="375"/>
      <c r="AQH278" s="375"/>
      <c r="AQI278" s="375"/>
      <c r="AQJ278" s="375"/>
      <c r="AQK278" s="375"/>
      <c r="AQL278" s="375"/>
      <c r="AQM278" s="375"/>
      <c r="AQN278" s="375"/>
      <c r="AQO278" s="375"/>
      <c r="AQP278" s="375"/>
      <c r="AQQ278" s="375"/>
      <c r="AQR278" s="375"/>
      <c r="AQS278" s="375"/>
      <c r="AQT278" s="375"/>
      <c r="AQU278" s="375"/>
      <c r="AQV278" s="375"/>
      <c r="AQW278" s="375"/>
      <c r="AQX278" s="375"/>
      <c r="AQY278" s="375"/>
      <c r="AQZ278" s="375"/>
      <c r="ARA278" s="375"/>
      <c r="ARB278" s="375"/>
      <c r="ARC278" s="375"/>
      <c r="ARD278" s="375"/>
      <c r="ARE278" s="376"/>
      <c r="ARF278" s="376"/>
      <c r="ARG278" s="376"/>
      <c r="ARH278" s="376"/>
      <c r="ARI278" s="376"/>
      <c r="ARJ278" s="376"/>
      <c r="ARK278" s="376"/>
      <c r="ARL278" s="376"/>
      <c r="ARM278" s="376"/>
      <c r="ARN278" s="376"/>
      <c r="ARO278" s="376"/>
      <c r="ARP278" s="376"/>
      <c r="ARQ278" s="376"/>
      <c r="ARR278" s="376"/>
      <c r="ARS278" s="376"/>
      <c r="ART278" s="376"/>
      <c r="ARU278" s="376"/>
      <c r="ARV278" s="376"/>
      <c r="ARW278" s="376"/>
      <c r="ARX278" s="376"/>
      <c r="ARY278" s="376"/>
      <c r="ARZ278" s="376"/>
      <c r="ASA278" s="376"/>
      <c r="ASB278" s="376"/>
      <c r="ASC278" s="377"/>
      <c r="ASD278" s="377"/>
      <c r="ASE278" s="377"/>
      <c r="ASF278" s="377"/>
      <c r="ASG278" s="377"/>
      <c r="ASH278" s="376"/>
      <c r="ASI278" s="376"/>
      <c r="ASJ278" s="377"/>
      <c r="ASK278" s="377"/>
      <c r="ASL278" s="376"/>
      <c r="ASM278" s="376"/>
      <c r="ASN278" s="377"/>
      <c r="ASO278" s="377"/>
      <c r="ASP278" s="376"/>
      <c r="ASQ278" s="376"/>
      <c r="ASR278" s="376"/>
      <c r="ASS278" s="376"/>
      <c r="AST278" s="376"/>
      <c r="ASU278" s="376"/>
      <c r="ASV278" s="376"/>
      <c r="ASW278" s="377"/>
      <c r="ASX278" s="377"/>
      <c r="ASY278" s="376"/>
      <c r="ASZ278" s="376"/>
      <c r="ATA278" s="377"/>
      <c r="ATB278" s="377"/>
      <c r="ATC278" s="376"/>
      <c r="ATD278" s="376"/>
      <c r="ATE278" s="376"/>
      <c r="ATF278" s="376"/>
      <c r="ATG278" s="376"/>
      <c r="ATH278" s="370"/>
      <c r="ATI278" s="396"/>
      <c r="ATJ278" s="376"/>
      <c r="ATK278" s="376"/>
      <c r="ATL278" s="376"/>
      <c r="ATM278" s="376"/>
      <c r="ATN278" s="376"/>
      <c r="ATO278" s="376"/>
      <c r="ATP278" s="376"/>
      <c r="ATQ278" s="375"/>
      <c r="ATR278" s="375"/>
      <c r="ATS278" s="375"/>
      <c r="ATT278" s="375"/>
      <c r="ATU278" s="375"/>
      <c r="ATV278" s="375"/>
      <c r="ATW278" s="375"/>
      <c r="ATX278" s="375"/>
      <c r="ATY278" s="375"/>
      <c r="ATZ278" s="375"/>
      <c r="AUA278" s="375"/>
      <c r="AUB278" s="375"/>
      <c r="AUC278" s="375"/>
      <c r="AUD278" s="375"/>
      <c r="AUE278" s="375"/>
      <c r="AUF278" s="375"/>
      <c r="AUG278" s="375"/>
      <c r="AUH278" s="375"/>
      <c r="AUI278" s="375"/>
      <c r="AUJ278" s="375"/>
      <c r="AUK278" s="375"/>
      <c r="AUL278" s="375"/>
      <c r="AUM278" s="375"/>
      <c r="AUN278" s="375"/>
      <c r="AUO278" s="375"/>
      <c r="AUP278" s="375"/>
      <c r="AUQ278" s="375"/>
      <c r="AUR278" s="375"/>
      <c r="AUS278" s="375"/>
      <c r="AUT278" s="375"/>
      <c r="AUU278" s="375"/>
      <c r="AUV278" s="375"/>
      <c r="AUW278" s="375"/>
      <c r="AUX278" s="375"/>
      <c r="AUY278" s="375"/>
      <c r="AUZ278" s="375"/>
      <c r="AVA278" s="375"/>
      <c r="AVB278" s="375"/>
      <c r="AVC278" s="375"/>
      <c r="AVD278" s="375"/>
      <c r="AVE278" s="375"/>
      <c r="AVF278" s="375"/>
      <c r="AVG278" s="375"/>
      <c r="AVH278" s="375"/>
      <c r="AVI278" s="376"/>
      <c r="AVJ278" s="376"/>
      <c r="AVK278" s="376"/>
      <c r="AVL278" s="376"/>
      <c r="AVM278" s="376"/>
      <c r="AVN278" s="376"/>
      <c r="AVO278" s="376"/>
      <c r="AVP278" s="376"/>
      <c r="AVQ278" s="376"/>
      <c r="AVR278" s="376"/>
      <c r="AVS278" s="376"/>
      <c r="AVT278" s="376"/>
      <c r="AVU278" s="376"/>
      <c r="AVV278" s="376"/>
      <c r="AVW278" s="376"/>
      <c r="AVX278" s="376"/>
      <c r="AVY278" s="376"/>
      <c r="AVZ278" s="376"/>
      <c r="AWA278" s="376"/>
      <c r="AWB278" s="376"/>
      <c r="AWC278" s="376"/>
      <c r="AWD278" s="376"/>
      <c r="AWE278" s="376"/>
      <c r="AWF278" s="376"/>
      <c r="AWG278" s="377"/>
      <c r="AWH278" s="377"/>
      <c r="AWI278" s="377"/>
      <c r="AWJ278" s="377"/>
      <c r="AWK278" s="377"/>
      <c r="AWL278" s="376"/>
      <c r="AWM278" s="376"/>
      <c r="AWN278" s="377"/>
      <c r="AWO278" s="377"/>
      <c r="AWP278" s="376"/>
      <c r="AWQ278" s="376"/>
      <c r="AWR278" s="377"/>
      <c r="AWS278" s="377"/>
      <c r="AWT278" s="376"/>
      <c r="AWU278" s="376"/>
      <c r="AWV278" s="376"/>
      <c r="AWW278" s="376"/>
      <c r="AWX278" s="376"/>
      <c r="AWY278" s="376"/>
      <c r="AWZ278" s="376"/>
      <c r="AXA278" s="377"/>
      <c r="AXB278" s="377"/>
      <c r="AXC278" s="376"/>
      <c r="AXD278" s="376"/>
      <c r="AXE278" s="377"/>
      <c r="AXF278" s="377"/>
      <c r="AXG278" s="376"/>
      <c r="AXH278" s="376"/>
      <c r="AXI278" s="376"/>
      <c r="AXJ278" s="376"/>
      <c r="AXK278" s="376"/>
      <c r="AXL278" s="370"/>
      <c r="AXM278" s="396"/>
      <c r="AXN278" s="376"/>
      <c r="AXO278" s="376"/>
      <c r="AXP278" s="376"/>
      <c r="AXQ278" s="376"/>
      <c r="AXR278" s="376"/>
      <c r="AXS278" s="376"/>
      <c r="AXT278" s="376"/>
      <c r="AXU278" s="375"/>
      <c r="AXV278" s="375"/>
      <c r="AXW278" s="375"/>
      <c r="AXX278" s="375"/>
      <c r="AXY278" s="375"/>
      <c r="AXZ278" s="375"/>
      <c r="AYA278" s="375"/>
      <c r="AYB278" s="375"/>
      <c r="AYC278" s="375"/>
      <c r="AYD278" s="375"/>
      <c r="AYE278" s="375"/>
      <c r="AYF278" s="375"/>
      <c r="AYG278" s="375"/>
      <c r="AYH278" s="375"/>
      <c r="AYI278" s="375"/>
      <c r="AYJ278" s="375"/>
      <c r="AYK278" s="375"/>
      <c r="AYL278" s="375"/>
      <c r="AYM278" s="375"/>
      <c r="AYN278" s="375"/>
      <c r="AYO278" s="375"/>
      <c r="AYP278" s="375"/>
      <c r="AYQ278" s="375"/>
      <c r="AYR278" s="375"/>
      <c r="AYS278" s="375"/>
      <c r="AYT278" s="375"/>
      <c r="AYU278" s="375"/>
      <c r="AYV278" s="375"/>
      <c r="AYW278" s="375"/>
      <c r="AYX278" s="375"/>
      <c r="AYY278" s="375"/>
      <c r="AYZ278" s="375"/>
      <c r="AZA278" s="375"/>
      <c r="AZB278" s="375"/>
      <c r="AZC278" s="375"/>
      <c r="AZD278" s="375"/>
      <c r="AZE278" s="375"/>
      <c r="AZF278" s="375"/>
      <c r="AZG278" s="375"/>
      <c r="AZH278" s="375"/>
      <c r="AZI278" s="375"/>
      <c r="AZJ278" s="375"/>
      <c r="AZK278" s="375"/>
      <c r="AZL278" s="375"/>
      <c r="AZM278" s="376"/>
      <c r="AZN278" s="376"/>
      <c r="AZO278" s="376"/>
      <c r="AZP278" s="376"/>
      <c r="AZQ278" s="376"/>
      <c r="AZR278" s="376"/>
      <c r="AZS278" s="376"/>
      <c r="AZT278" s="376"/>
      <c r="AZU278" s="376"/>
      <c r="AZV278" s="376"/>
      <c r="AZW278" s="376"/>
      <c r="AZX278" s="376"/>
      <c r="AZY278" s="376"/>
      <c r="AZZ278" s="376"/>
      <c r="BAA278" s="376"/>
      <c r="BAB278" s="376"/>
      <c r="BAC278" s="376"/>
      <c r="BAD278" s="376"/>
      <c r="BAE278" s="376"/>
      <c r="BAF278" s="376"/>
      <c r="BAG278" s="376"/>
      <c r="BAH278" s="376"/>
      <c r="BAI278" s="376"/>
      <c r="BAJ278" s="376"/>
      <c r="BAK278" s="377"/>
      <c r="BAL278" s="377"/>
      <c r="BAM278" s="377"/>
      <c r="BAN278" s="377"/>
      <c r="BAO278" s="377"/>
      <c r="BAP278" s="376"/>
      <c r="BAQ278" s="376"/>
      <c r="BAR278" s="377"/>
      <c r="BAS278" s="377"/>
      <c r="BAT278" s="376"/>
      <c r="BAU278" s="376"/>
      <c r="BAV278" s="377"/>
      <c r="BAW278" s="377"/>
      <c r="BAX278" s="376"/>
      <c r="BAY278" s="376"/>
      <c r="BAZ278" s="376"/>
      <c r="BBA278" s="376"/>
      <c r="BBB278" s="376"/>
      <c r="BBC278" s="376"/>
      <c r="BBD278" s="376"/>
      <c r="BBE278" s="377"/>
      <c r="BBF278" s="377"/>
      <c r="BBG278" s="376"/>
      <c r="BBH278" s="376"/>
      <c r="BBI278" s="377"/>
      <c r="BBJ278" s="377"/>
      <c r="BBK278" s="376"/>
      <c r="BBL278" s="376"/>
      <c r="BBM278" s="376"/>
      <c r="BBN278" s="376"/>
      <c r="BBO278" s="376"/>
      <c r="BBP278" s="370"/>
      <c r="BBQ278" s="396"/>
      <c r="BBR278" s="376"/>
      <c r="BBS278" s="376"/>
      <c r="BBT278" s="376"/>
      <c r="BBU278" s="376"/>
      <c r="BBV278" s="376"/>
      <c r="BBW278" s="376"/>
      <c r="BBX278" s="376"/>
      <c r="BBY278" s="375"/>
      <c r="BBZ278" s="375"/>
      <c r="BCA278" s="375"/>
      <c r="BCB278" s="375"/>
      <c r="BCC278" s="375"/>
      <c r="BCD278" s="375"/>
      <c r="BCE278" s="375"/>
      <c r="BCF278" s="375"/>
      <c r="BCG278" s="375"/>
      <c r="BCH278" s="375"/>
      <c r="BCI278" s="375"/>
      <c r="BCJ278" s="375"/>
      <c r="BCK278" s="375"/>
      <c r="BCL278" s="375"/>
      <c r="BCM278" s="375"/>
      <c r="BCN278" s="375"/>
      <c r="BCO278" s="375"/>
      <c r="BCP278" s="375"/>
      <c r="BCQ278" s="375"/>
      <c r="BCR278" s="375"/>
      <c r="BCS278" s="375"/>
      <c r="BCT278" s="375"/>
      <c r="BCU278" s="375"/>
      <c r="BCV278" s="375"/>
      <c r="BCW278" s="375"/>
      <c r="BCX278" s="375"/>
      <c r="BCY278" s="375"/>
      <c r="BCZ278" s="375"/>
      <c r="BDA278" s="375"/>
      <c r="BDB278" s="375"/>
      <c r="BDC278" s="375"/>
      <c r="BDD278" s="375"/>
      <c r="BDE278" s="375"/>
      <c r="BDF278" s="375"/>
      <c r="BDG278" s="375"/>
      <c r="BDH278" s="375"/>
      <c r="BDI278" s="375"/>
      <c r="BDJ278" s="375"/>
      <c r="BDK278" s="375"/>
      <c r="BDL278" s="375"/>
      <c r="BDM278" s="375"/>
      <c r="BDN278" s="375"/>
      <c r="BDO278" s="375"/>
      <c r="BDP278" s="375"/>
      <c r="BDQ278" s="376"/>
      <c r="BDR278" s="376"/>
      <c r="BDS278" s="376"/>
      <c r="BDT278" s="376"/>
      <c r="BDU278" s="376"/>
      <c r="BDV278" s="376"/>
      <c r="BDW278" s="376"/>
      <c r="BDX278" s="376"/>
      <c r="BDY278" s="376"/>
      <c r="BDZ278" s="376"/>
      <c r="BEA278" s="376"/>
      <c r="BEB278" s="376"/>
      <c r="BEC278" s="376"/>
      <c r="BED278" s="376"/>
      <c r="BEE278" s="376"/>
      <c r="BEF278" s="376"/>
      <c r="BEG278" s="376"/>
      <c r="BEH278" s="376"/>
      <c r="BEI278" s="376"/>
      <c r="BEJ278" s="376"/>
      <c r="BEK278" s="376"/>
      <c r="BEL278" s="376"/>
      <c r="BEM278" s="376"/>
      <c r="BEN278" s="376"/>
      <c r="BEO278" s="377"/>
      <c r="BEP278" s="377"/>
      <c r="BEQ278" s="377"/>
      <c r="BER278" s="377"/>
      <c r="BES278" s="377"/>
      <c r="BET278" s="376"/>
      <c r="BEU278" s="376"/>
      <c r="BEV278" s="377"/>
      <c r="BEW278" s="377"/>
      <c r="BEX278" s="376"/>
      <c r="BEY278" s="376"/>
      <c r="BEZ278" s="377"/>
      <c r="BFA278" s="377"/>
      <c r="BFB278" s="376"/>
      <c r="BFC278" s="376"/>
      <c r="BFD278" s="376"/>
      <c r="BFE278" s="376"/>
      <c r="BFF278" s="376"/>
      <c r="BFG278" s="376"/>
      <c r="BFH278" s="376"/>
      <c r="BFI278" s="377"/>
      <c r="BFJ278" s="377"/>
      <c r="BFK278" s="376"/>
      <c r="BFL278" s="376"/>
      <c r="BFM278" s="377"/>
      <c r="BFN278" s="377"/>
      <c r="BFO278" s="376"/>
      <c r="BFP278" s="376"/>
      <c r="BFQ278" s="376"/>
      <c r="BFR278" s="376"/>
      <c r="BFS278" s="376"/>
      <c r="BFT278" s="370"/>
      <c r="BFU278" s="396"/>
      <c r="BFV278" s="376"/>
      <c r="BFW278" s="376"/>
      <c r="BFX278" s="376"/>
      <c r="BFY278" s="376"/>
      <c r="BFZ278" s="376"/>
      <c r="BGA278" s="376"/>
      <c r="BGB278" s="376"/>
      <c r="BGC278" s="375"/>
      <c r="BGD278" s="375"/>
      <c r="BGE278" s="375"/>
      <c r="BGF278" s="375"/>
      <c r="BGG278" s="375"/>
      <c r="BGH278" s="375"/>
      <c r="BGI278" s="375"/>
      <c r="BGJ278" s="375"/>
      <c r="BGK278" s="375"/>
      <c r="BGL278" s="375"/>
      <c r="BGM278" s="375"/>
      <c r="BGN278" s="375"/>
      <c r="BGO278" s="375"/>
      <c r="BGP278" s="375"/>
      <c r="BGQ278" s="375"/>
      <c r="BGR278" s="375"/>
      <c r="BGS278" s="375"/>
      <c r="BGT278" s="375"/>
      <c r="BGU278" s="375"/>
      <c r="BGV278" s="375"/>
      <c r="BGW278" s="375"/>
      <c r="BGX278" s="375"/>
      <c r="BGY278" s="375"/>
      <c r="BGZ278" s="375"/>
      <c r="BHA278" s="375"/>
      <c r="BHB278" s="375"/>
      <c r="BHC278" s="375"/>
      <c r="BHD278" s="375"/>
      <c r="BHE278" s="375"/>
      <c r="BHF278" s="375"/>
      <c r="BHG278" s="375"/>
      <c r="BHH278" s="375"/>
      <c r="BHI278" s="375"/>
      <c r="BHJ278" s="375"/>
      <c r="BHK278" s="375"/>
      <c r="BHL278" s="375"/>
      <c r="BHM278" s="375"/>
      <c r="BHN278" s="375"/>
      <c r="BHO278" s="375"/>
      <c r="BHP278" s="375"/>
      <c r="BHQ278" s="375"/>
      <c r="BHR278" s="375"/>
      <c r="BHS278" s="375"/>
      <c r="BHT278" s="375"/>
      <c r="BHU278" s="376"/>
      <c r="BHV278" s="376"/>
      <c r="BHW278" s="376"/>
      <c r="BHX278" s="376"/>
      <c r="BHY278" s="376"/>
      <c r="BHZ278" s="376"/>
      <c r="BIA278" s="376"/>
      <c r="BIB278" s="376"/>
      <c r="BIC278" s="376"/>
      <c r="BID278" s="376"/>
      <c r="BIE278" s="376"/>
      <c r="BIF278" s="376"/>
      <c r="BIG278" s="376"/>
      <c r="BIH278" s="376"/>
      <c r="BII278" s="376"/>
      <c r="BIJ278" s="376"/>
      <c r="BIK278" s="376"/>
      <c r="BIL278" s="376"/>
      <c r="BIM278" s="376"/>
      <c r="BIN278" s="376"/>
      <c r="BIO278" s="376"/>
      <c r="BIP278" s="376"/>
      <c r="BIQ278" s="376"/>
      <c r="BIR278" s="376"/>
      <c r="BIS278" s="377"/>
      <c r="BIT278" s="377"/>
      <c r="BIU278" s="377"/>
      <c r="BIV278" s="377"/>
      <c r="BIW278" s="377"/>
      <c r="BIX278" s="376"/>
      <c r="BIY278" s="376"/>
      <c r="BIZ278" s="377"/>
      <c r="BJA278" s="377"/>
      <c r="BJB278" s="376"/>
      <c r="BJC278" s="376"/>
      <c r="BJD278" s="377"/>
      <c r="BJE278" s="377"/>
      <c r="BJF278" s="376"/>
      <c r="BJG278" s="376"/>
      <c r="BJH278" s="376"/>
      <c r="BJI278" s="376"/>
      <c r="BJJ278" s="376"/>
      <c r="BJK278" s="376"/>
      <c r="BJL278" s="376"/>
      <c r="BJM278" s="377"/>
      <c r="BJN278" s="377"/>
      <c r="BJO278" s="376"/>
      <c r="BJP278" s="376"/>
      <c r="BJQ278" s="377"/>
      <c r="BJR278" s="377"/>
      <c r="BJS278" s="376"/>
      <c r="BJT278" s="376"/>
      <c r="BJU278" s="376"/>
      <c r="BJV278" s="376"/>
      <c r="BJW278" s="376"/>
      <c r="BJX278" s="370"/>
      <c r="BJY278" s="396"/>
      <c r="BJZ278" s="376"/>
      <c r="BKA278" s="376"/>
      <c r="BKB278" s="376"/>
      <c r="BKC278" s="376"/>
      <c r="BKD278" s="376"/>
      <c r="BKE278" s="376"/>
      <c r="BKF278" s="376"/>
      <c r="BKG278" s="375"/>
      <c r="BKH278" s="375"/>
      <c r="BKI278" s="375"/>
      <c r="BKJ278" s="375"/>
      <c r="BKK278" s="375"/>
      <c r="BKL278" s="375"/>
      <c r="BKM278" s="375"/>
      <c r="BKN278" s="375"/>
      <c r="BKO278" s="375"/>
      <c r="BKP278" s="375"/>
      <c r="BKQ278" s="375"/>
      <c r="BKR278" s="375"/>
      <c r="BKS278" s="375"/>
      <c r="BKT278" s="375"/>
      <c r="BKU278" s="375"/>
      <c r="BKV278" s="375"/>
      <c r="BKW278" s="375"/>
      <c r="BKX278" s="375"/>
      <c r="BKY278" s="375"/>
      <c r="BKZ278" s="375"/>
      <c r="BLA278" s="375"/>
      <c r="BLB278" s="375"/>
      <c r="BLC278" s="375"/>
      <c r="BLD278" s="375"/>
      <c r="BLE278" s="375"/>
      <c r="BLF278" s="375"/>
      <c r="BLG278" s="375"/>
      <c r="BLH278" s="375"/>
      <c r="BLI278" s="375"/>
      <c r="BLJ278" s="375"/>
      <c r="BLK278" s="375"/>
      <c r="BLL278" s="375"/>
      <c r="BLM278" s="375"/>
      <c r="BLN278" s="375"/>
      <c r="BLO278" s="375"/>
      <c r="BLP278" s="375"/>
      <c r="BLQ278" s="375"/>
      <c r="BLR278" s="375"/>
      <c r="BLS278" s="375"/>
      <c r="BLT278" s="375"/>
      <c r="BLU278" s="375"/>
      <c r="BLV278" s="375"/>
      <c r="BLW278" s="375"/>
      <c r="BLX278" s="375"/>
      <c r="BLY278" s="376"/>
      <c r="BLZ278" s="376"/>
      <c r="BMA278" s="376"/>
      <c r="BMB278" s="376"/>
      <c r="BMC278" s="376"/>
      <c r="BMD278" s="376"/>
      <c r="BME278" s="376"/>
      <c r="BMF278" s="376"/>
      <c r="BMG278" s="376"/>
      <c r="BMH278" s="376"/>
      <c r="BMI278" s="376"/>
      <c r="BMJ278" s="376"/>
      <c r="BMK278" s="376"/>
      <c r="BML278" s="376"/>
      <c r="BMM278" s="376"/>
      <c r="BMN278" s="376"/>
      <c r="BMO278" s="376"/>
      <c r="BMP278" s="376"/>
      <c r="BMQ278" s="376"/>
      <c r="BMR278" s="376"/>
      <c r="BMS278" s="376"/>
      <c r="BMT278" s="376"/>
      <c r="BMU278" s="376"/>
      <c r="BMV278" s="376"/>
      <c r="BMW278" s="377"/>
      <c r="BMX278" s="377"/>
      <c r="BMY278" s="377"/>
      <c r="BMZ278" s="377"/>
      <c r="BNA278" s="377"/>
      <c r="BNB278" s="376"/>
      <c r="BNC278" s="376"/>
      <c r="BND278" s="377"/>
      <c r="BNE278" s="377"/>
      <c r="BNF278" s="376"/>
      <c r="BNG278" s="376"/>
      <c r="BNH278" s="377"/>
      <c r="BNI278" s="377"/>
      <c r="BNJ278" s="376"/>
      <c r="BNK278" s="376"/>
      <c r="BNL278" s="376"/>
      <c r="BNM278" s="376"/>
      <c r="BNN278" s="376"/>
      <c r="BNO278" s="376"/>
      <c r="BNP278" s="376"/>
      <c r="BNQ278" s="377"/>
      <c r="BNR278" s="377"/>
      <c r="BNS278" s="376"/>
      <c r="BNT278" s="376"/>
      <c r="BNU278" s="377"/>
      <c r="BNV278" s="377"/>
      <c r="BNW278" s="376"/>
      <c r="BNX278" s="376"/>
      <c r="BNY278" s="376"/>
      <c r="BNZ278" s="376"/>
      <c r="BOA278" s="376"/>
      <c r="BOB278" s="370"/>
      <c r="BOC278" s="396"/>
      <c r="BOD278" s="376"/>
      <c r="BOE278" s="376"/>
      <c r="BOF278" s="376"/>
      <c r="BOG278" s="376"/>
      <c r="BOH278" s="376"/>
      <c r="BOI278" s="376"/>
      <c r="BOJ278" s="376"/>
      <c r="BOK278" s="375"/>
      <c r="BOL278" s="375"/>
      <c r="BOM278" s="375"/>
      <c r="BON278" s="375"/>
      <c r="BOO278" s="375"/>
      <c r="BOP278" s="375"/>
      <c r="BOQ278" s="375"/>
      <c r="BOR278" s="375"/>
      <c r="BOS278" s="375"/>
      <c r="BOT278" s="375"/>
      <c r="BOU278" s="375"/>
      <c r="BOV278" s="375"/>
      <c r="BOW278" s="375"/>
      <c r="BOX278" s="375"/>
      <c r="BOY278" s="375"/>
      <c r="BOZ278" s="375"/>
      <c r="BPA278" s="375"/>
      <c r="BPB278" s="375"/>
      <c r="BPC278" s="375"/>
      <c r="BPD278" s="375"/>
      <c r="BPE278" s="375"/>
      <c r="BPF278" s="375"/>
      <c r="BPG278" s="375"/>
      <c r="BPH278" s="375"/>
      <c r="BPI278" s="375"/>
      <c r="BPJ278" s="375"/>
      <c r="BPK278" s="375"/>
      <c r="BPL278" s="375"/>
      <c r="BPM278" s="375"/>
      <c r="BPN278" s="375"/>
      <c r="BPO278" s="375"/>
      <c r="BPP278" s="375"/>
      <c r="BPQ278" s="375"/>
      <c r="BPR278" s="375"/>
      <c r="BPS278" s="375"/>
      <c r="BPT278" s="375"/>
      <c r="BPU278" s="375"/>
      <c r="BPV278" s="375"/>
      <c r="BPW278" s="375"/>
      <c r="BPX278" s="375"/>
      <c r="BPY278" s="375"/>
      <c r="BPZ278" s="375"/>
      <c r="BQA278" s="375"/>
      <c r="BQB278" s="375"/>
      <c r="BQC278" s="376"/>
      <c r="BQD278" s="376"/>
      <c r="BQE278" s="376"/>
      <c r="BQF278" s="376"/>
      <c r="BQG278" s="376"/>
      <c r="BQH278" s="376"/>
      <c r="BQI278" s="376"/>
      <c r="BQJ278" s="376"/>
      <c r="BQK278" s="376"/>
      <c r="BQL278" s="376"/>
      <c r="BQM278" s="376"/>
      <c r="BQN278" s="376"/>
      <c r="BQO278" s="376"/>
      <c r="BQP278" s="376"/>
      <c r="BQQ278" s="376"/>
      <c r="BQR278" s="376"/>
      <c r="BQS278" s="376"/>
      <c r="BQT278" s="376"/>
      <c r="BQU278" s="376"/>
      <c r="BQV278" s="376"/>
      <c r="BQW278" s="376"/>
      <c r="BQX278" s="376"/>
      <c r="BQY278" s="376"/>
      <c r="BQZ278" s="376"/>
      <c r="BRA278" s="377"/>
      <c r="BRB278" s="377"/>
      <c r="BRC278" s="377"/>
      <c r="BRD278" s="377"/>
      <c r="BRE278" s="377"/>
      <c r="BRF278" s="376"/>
      <c r="BRG278" s="376"/>
      <c r="BRH278" s="377"/>
      <c r="BRI278" s="377"/>
      <c r="BRJ278" s="376"/>
      <c r="BRK278" s="376"/>
      <c r="BRL278" s="377"/>
      <c r="BRM278" s="377"/>
      <c r="BRN278" s="376"/>
      <c r="BRO278" s="376"/>
      <c r="BRP278" s="376"/>
      <c r="BRQ278" s="376"/>
      <c r="BRR278" s="376"/>
      <c r="BRS278" s="376"/>
      <c r="BRT278" s="376"/>
      <c r="BRU278" s="377"/>
      <c r="BRV278" s="377"/>
      <c r="BRW278" s="376"/>
      <c r="BRX278" s="376"/>
      <c r="BRY278" s="377"/>
      <c r="BRZ278" s="377"/>
      <c r="BSA278" s="376"/>
      <c r="BSB278" s="376"/>
      <c r="BSC278" s="376"/>
      <c r="BSD278" s="376"/>
      <c r="BSE278" s="376"/>
      <c r="BSF278" s="370"/>
      <c r="BSG278" s="396"/>
      <c r="BSH278" s="376"/>
      <c r="BSI278" s="376"/>
      <c r="BSJ278" s="376"/>
      <c r="BSK278" s="376"/>
      <c r="BSL278" s="376"/>
      <c r="BSM278" s="376"/>
      <c r="BSN278" s="376"/>
      <c r="BSO278" s="375"/>
      <c r="BSP278" s="375"/>
      <c r="BSQ278" s="375"/>
      <c r="BSR278" s="375"/>
      <c r="BSS278" s="375"/>
      <c r="BST278" s="375"/>
      <c r="BSU278" s="375"/>
      <c r="BSV278" s="375"/>
      <c r="BSW278" s="375"/>
      <c r="BSX278" s="375"/>
      <c r="BSY278" s="375"/>
      <c r="BSZ278" s="375"/>
      <c r="BTA278" s="375"/>
      <c r="BTB278" s="375"/>
      <c r="BTC278" s="375"/>
      <c r="BTD278" s="375"/>
      <c r="BTE278" s="375"/>
      <c r="BTF278" s="375"/>
      <c r="BTG278" s="375"/>
      <c r="BTH278" s="375"/>
      <c r="BTI278" s="375"/>
      <c r="BTJ278" s="375"/>
      <c r="BTK278" s="375"/>
      <c r="BTL278" s="375"/>
      <c r="BTM278" s="375"/>
      <c r="BTN278" s="375"/>
      <c r="BTO278" s="375"/>
      <c r="BTP278" s="375"/>
      <c r="BTQ278" s="375"/>
      <c r="BTR278" s="375"/>
      <c r="BTS278" s="375"/>
      <c r="BTT278" s="375"/>
      <c r="BTU278" s="375"/>
      <c r="BTV278" s="375"/>
      <c r="BTW278" s="375"/>
      <c r="BTX278" s="375"/>
      <c r="BTY278" s="375"/>
      <c r="BTZ278" s="375"/>
      <c r="BUA278" s="375"/>
      <c r="BUB278" s="375"/>
      <c r="BUC278" s="375"/>
      <c r="BUD278" s="375"/>
      <c r="BUE278" s="375"/>
      <c r="BUF278" s="375"/>
      <c r="BUG278" s="376"/>
      <c r="BUH278" s="376"/>
      <c r="BUI278" s="376"/>
      <c r="BUJ278" s="376"/>
      <c r="BUK278" s="376"/>
      <c r="BUL278" s="376"/>
      <c r="BUM278" s="376"/>
      <c r="BUN278" s="376"/>
      <c r="BUO278" s="376"/>
      <c r="BUP278" s="376"/>
      <c r="BUQ278" s="376"/>
      <c r="BUR278" s="376"/>
      <c r="BUS278" s="376"/>
      <c r="BUT278" s="376"/>
      <c r="BUU278" s="376"/>
      <c r="BUV278" s="376"/>
      <c r="BUW278" s="376"/>
      <c r="BUX278" s="376"/>
      <c r="BUY278" s="376"/>
      <c r="BUZ278" s="376"/>
      <c r="BVA278" s="376"/>
      <c r="BVB278" s="376"/>
      <c r="BVC278" s="376"/>
      <c r="BVD278" s="376"/>
      <c r="BVE278" s="377"/>
      <c r="BVF278" s="377"/>
      <c r="BVG278" s="377"/>
      <c r="BVH278" s="377"/>
      <c r="BVI278" s="377"/>
      <c r="BVJ278" s="376"/>
      <c r="BVK278" s="376"/>
      <c r="BVL278" s="377"/>
      <c r="BVM278" s="377"/>
      <c r="BVN278" s="376"/>
      <c r="BVO278" s="376"/>
      <c r="BVP278" s="377"/>
      <c r="BVQ278" s="377"/>
      <c r="BVR278" s="376"/>
      <c r="BVS278" s="376"/>
      <c r="BVT278" s="376"/>
      <c r="BVU278" s="376"/>
      <c r="BVV278" s="376"/>
      <c r="BVW278" s="376"/>
      <c r="BVX278" s="376"/>
      <c r="BVY278" s="377"/>
      <c r="BVZ278" s="377"/>
      <c r="BWA278" s="376"/>
      <c r="BWB278" s="376"/>
      <c r="BWC278" s="377"/>
      <c r="BWD278" s="377"/>
      <c r="BWE278" s="376"/>
      <c r="BWF278" s="376"/>
      <c r="BWG278" s="376"/>
      <c r="BWH278" s="376"/>
      <c r="BWI278" s="376"/>
      <c r="BWJ278" s="370"/>
      <c r="BWK278" s="396"/>
      <c r="BWL278" s="376"/>
      <c r="BWM278" s="376"/>
      <c r="BWN278" s="376"/>
      <c r="BWO278" s="376"/>
      <c r="BWP278" s="376"/>
      <c r="BWQ278" s="376"/>
      <c r="BWR278" s="376"/>
      <c r="BWS278" s="375"/>
      <c r="BWT278" s="375"/>
      <c r="BWU278" s="375"/>
      <c r="BWV278" s="375"/>
      <c r="BWW278" s="375"/>
      <c r="BWX278" s="375"/>
      <c r="BWY278" s="375"/>
      <c r="BWZ278" s="375"/>
      <c r="BXA278" s="375"/>
      <c r="BXB278" s="375"/>
      <c r="BXC278" s="375"/>
      <c r="BXD278" s="375"/>
      <c r="BXE278" s="375"/>
      <c r="BXF278" s="375"/>
      <c r="BXG278" s="375"/>
      <c r="BXH278" s="375"/>
      <c r="BXI278" s="375"/>
      <c r="BXJ278" s="375"/>
      <c r="BXK278" s="375"/>
      <c r="BXL278" s="375"/>
      <c r="BXM278" s="375"/>
      <c r="BXN278" s="375"/>
      <c r="BXO278" s="375"/>
      <c r="BXP278" s="375"/>
      <c r="BXQ278" s="375"/>
      <c r="BXR278" s="375"/>
      <c r="BXS278" s="375"/>
      <c r="BXT278" s="375"/>
      <c r="BXU278" s="375"/>
      <c r="BXV278" s="375"/>
      <c r="BXW278" s="375"/>
      <c r="BXX278" s="375"/>
      <c r="BXY278" s="375"/>
      <c r="BXZ278" s="375"/>
      <c r="BYA278" s="375"/>
      <c r="BYB278" s="375"/>
      <c r="BYC278" s="375"/>
      <c r="BYD278" s="375"/>
      <c r="BYE278" s="375"/>
      <c r="BYF278" s="375"/>
      <c r="BYG278" s="375"/>
      <c r="BYH278" s="375"/>
      <c r="BYI278" s="375"/>
      <c r="BYJ278" s="375"/>
      <c r="BYK278" s="376"/>
      <c r="BYL278" s="376"/>
      <c r="BYM278" s="376"/>
      <c r="BYN278" s="376"/>
      <c r="BYO278" s="376"/>
      <c r="BYP278" s="376"/>
      <c r="BYQ278" s="376"/>
      <c r="BYR278" s="376"/>
      <c r="BYS278" s="376"/>
      <c r="BYT278" s="376"/>
      <c r="BYU278" s="376"/>
      <c r="BYV278" s="376"/>
      <c r="BYW278" s="376"/>
      <c r="BYX278" s="376"/>
      <c r="BYY278" s="376"/>
      <c r="BYZ278" s="376"/>
      <c r="BZA278" s="376"/>
      <c r="BZB278" s="376"/>
      <c r="BZC278" s="376"/>
      <c r="BZD278" s="376"/>
      <c r="BZE278" s="376"/>
      <c r="BZF278" s="376"/>
      <c r="BZG278" s="376"/>
      <c r="BZH278" s="376"/>
      <c r="BZI278" s="377"/>
      <c r="BZJ278" s="377"/>
      <c r="BZK278" s="377"/>
      <c r="BZL278" s="377"/>
      <c r="BZM278" s="377"/>
      <c r="BZN278" s="376"/>
      <c r="BZO278" s="376"/>
      <c r="BZP278" s="377"/>
      <c r="BZQ278" s="377"/>
      <c r="BZR278" s="376"/>
      <c r="BZS278" s="376"/>
      <c r="BZT278" s="377"/>
      <c r="BZU278" s="377"/>
      <c r="BZV278" s="376"/>
      <c r="BZW278" s="376"/>
      <c r="BZX278" s="376"/>
      <c r="BZY278" s="376"/>
      <c r="BZZ278" s="376"/>
      <c r="CAA278" s="376"/>
      <c r="CAB278" s="376"/>
      <c r="CAC278" s="377"/>
      <c r="CAD278" s="377"/>
      <c r="CAE278" s="376"/>
      <c r="CAF278" s="376"/>
      <c r="CAG278" s="377"/>
      <c r="CAH278" s="377"/>
      <c r="CAI278" s="376"/>
      <c r="CAJ278" s="376"/>
      <c r="CAK278" s="376"/>
      <c r="CAL278" s="376"/>
      <c r="CAM278" s="376"/>
      <c r="CAN278" s="370"/>
      <c r="CAO278" s="396"/>
      <c r="CAP278" s="376"/>
      <c r="CAQ278" s="376"/>
      <c r="CAR278" s="376"/>
      <c r="CAS278" s="376"/>
      <c r="CAT278" s="376"/>
      <c r="CAU278" s="376"/>
      <c r="CAV278" s="376"/>
      <c r="CAW278" s="375"/>
      <c r="CAX278" s="375"/>
      <c r="CAY278" s="375"/>
      <c r="CAZ278" s="375"/>
      <c r="CBA278" s="375"/>
      <c r="CBB278" s="375"/>
      <c r="CBC278" s="375"/>
      <c r="CBD278" s="375"/>
      <c r="CBE278" s="375"/>
      <c r="CBF278" s="375"/>
      <c r="CBG278" s="375"/>
      <c r="CBH278" s="375"/>
      <c r="CBI278" s="375"/>
      <c r="CBJ278" s="375"/>
      <c r="CBK278" s="375"/>
      <c r="CBL278" s="375"/>
      <c r="CBM278" s="375"/>
      <c r="CBN278" s="375"/>
      <c r="CBO278" s="375"/>
      <c r="CBP278" s="375"/>
      <c r="CBQ278" s="375"/>
      <c r="CBR278" s="375"/>
      <c r="CBS278" s="375"/>
      <c r="CBT278" s="375"/>
      <c r="CBU278" s="375"/>
      <c r="CBV278" s="375"/>
      <c r="CBW278" s="375"/>
      <c r="CBX278" s="375"/>
      <c r="CBY278" s="375"/>
      <c r="CBZ278" s="375"/>
      <c r="CCA278" s="375"/>
      <c r="CCB278" s="375"/>
      <c r="CCC278" s="375"/>
      <c r="CCD278" s="375"/>
      <c r="CCE278" s="375"/>
      <c r="CCF278" s="375"/>
      <c r="CCG278" s="375"/>
      <c r="CCH278" s="375"/>
      <c r="CCI278" s="375"/>
      <c r="CCJ278" s="375"/>
      <c r="CCK278" s="375"/>
      <c r="CCL278" s="375"/>
      <c r="CCM278" s="375"/>
      <c r="CCN278" s="375"/>
      <c r="CCO278" s="376"/>
      <c r="CCP278" s="376"/>
      <c r="CCQ278" s="376"/>
      <c r="CCR278" s="376"/>
      <c r="CCS278" s="376"/>
      <c r="CCT278" s="376"/>
      <c r="CCU278" s="376"/>
      <c r="CCV278" s="376"/>
      <c r="CCW278" s="376"/>
      <c r="CCX278" s="376"/>
      <c r="CCY278" s="376"/>
      <c r="CCZ278" s="376"/>
      <c r="CDA278" s="376"/>
      <c r="CDB278" s="376"/>
      <c r="CDC278" s="376"/>
      <c r="CDD278" s="376"/>
      <c r="CDE278" s="376"/>
      <c r="CDF278" s="376"/>
      <c r="CDG278" s="376"/>
      <c r="CDH278" s="376"/>
      <c r="CDI278" s="376"/>
      <c r="CDJ278" s="376"/>
      <c r="CDK278" s="376"/>
      <c r="CDL278" s="376"/>
      <c r="CDM278" s="377"/>
      <c r="CDN278" s="377"/>
      <c r="CDO278" s="377"/>
      <c r="CDP278" s="377"/>
      <c r="CDQ278" s="377"/>
      <c r="CDR278" s="376"/>
      <c r="CDS278" s="376"/>
      <c r="CDT278" s="377"/>
      <c r="CDU278" s="377"/>
      <c r="CDV278" s="376"/>
      <c r="CDW278" s="376"/>
      <c r="CDX278" s="377"/>
      <c r="CDY278" s="377"/>
      <c r="CDZ278" s="376"/>
      <c r="CEA278" s="376"/>
      <c r="CEB278" s="376"/>
      <c r="CEC278" s="376"/>
      <c r="CED278" s="376"/>
      <c r="CEE278" s="376"/>
      <c r="CEF278" s="376"/>
      <c r="CEG278" s="377"/>
      <c r="CEH278" s="377"/>
      <c r="CEI278" s="376"/>
      <c r="CEJ278" s="376"/>
      <c r="CEK278" s="377"/>
      <c r="CEL278" s="377"/>
      <c r="CEM278" s="376"/>
      <c r="CEN278" s="376"/>
      <c r="CEO278" s="376"/>
      <c r="CEP278" s="376"/>
      <c r="CEQ278" s="376"/>
      <c r="CER278" s="370"/>
      <c r="CES278" s="396"/>
      <c r="CET278" s="376"/>
      <c r="CEU278" s="376"/>
      <c r="CEV278" s="376"/>
      <c r="CEW278" s="376"/>
      <c r="CEX278" s="376"/>
      <c r="CEY278" s="376"/>
      <c r="CEZ278" s="376"/>
      <c r="CFA278" s="375"/>
      <c r="CFB278" s="375"/>
      <c r="CFC278" s="375"/>
      <c r="CFD278" s="375"/>
      <c r="CFE278" s="375"/>
      <c r="CFF278" s="375"/>
      <c r="CFG278" s="375"/>
      <c r="CFH278" s="375"/>
      <c r="CFI278" s="375"/>
      <c r="CFJ278" s="375"/>
      <c r="CFK278" s="375"/>
      <c r="CFL278" s="375"/>
      <c r="CFM278" s="375"/>
      <c r="CFN278" s="375"/>
      <c r="CFO278" s="375"/>
      <c r="CFP278" s="375"/>
      <c r="CFQ278" s="375"/>
      <c r="CFR278" s="375"/>
      <c r="CFS278" s="375"/>
      <c r="CFT278" s="375"/>
      <c r="CFU278" s="375"/>
      <c r="CFV278" s="375"/>
      <c r="CFW278" s="375"/>
      <c r="CFX278" s="375"/>
      <c r="CFY278" s="375"/>
      <c r="CFZ278" s="375"/>
      <c r="CGA278" s="375"/>
      <c r="CGB278" s="375"/>
      <c r="CGC278" s="375"/>
      <c r="CGD278" s="375"/>
      <c r="CGE278" s="375"/>
      <c r="CGF278" s="375"/>
      <c r="CGG278" s="375"/>
      <c r="CGH278" s="375"/>
      <c r="CGI278" s="375"/>
      <c r="CGJ278" s="375"/>
      <c r="CGK278" s="375"/>
      <c r="CGL278" s="375"/>
      <c r="CGM278" s="375"/>
      <c r="CGN278" s="375"/>
      <c r="CGO278" s="375"/>
      <c r="CGP278" s="375"/>
      <c r="CGQ278" s="375"/>
      <c r="CGR278" s="375"/>
      <c r="CGS278" s="376"/>
      <c r="CGT278" s="376"/>
      <c r="CGU278" s="376"/>
      <c r="CGV278" s="376"/>
      <c r="CGW278" s="376"/>
      <c r="CGX278" s="376"/>
      <c r="CGY278" s="376"/>
      <c r="CGZ278" s="376"/>
      <c r="CHA278" s="376"/>
      <c r="CHB278" s="376"/>
      <c r="CHC278" s="376"/>
      <c r="CHD278" s="376"/>
      <c r="CHE278" s="376"/>
      <c r="CHF278" s="376"/>
      <c r="CHG278" s="376"/>
      <c r="CHH278" s="376"/>
      <c r="CHI278" s="376"/>
      <c r="CHJ278" s="376"/>
      <c r="CHK278" s="376"/>
      <c r="CHL278" s="376"/>
      <c r="CHM278" s="376"/>
      <c r="CHN278" s="376"/>
      <c r="CHO278" s="376"/>
      <c r="CHP278" s="376"/>
      <c r="CHQ278" s="377"/>
      <c r="CHR278" s="377"/>
      <c r="CHS278" s="377"/>
      <c r="CHT278" s="377"/>
      <c r="CHU278" s="377"/>
      <c r="CHV278" s="376"/>
      <c r="CHW278" s="376"/>
      <c r="CHX278" s="377"/>
      <c r="CHY278" s="377"/>
      <c r="CHZ278" s="376"/>
      <c r="CIA278" s="376"/>
      <c r="CIB278" s="377"/>
      <c r="CIC278" s="377"/>
      <c r="CID278" s="376"/>
      <c r="CIE278" s="376"/>
      <c r="CIF278" s="376"/>
      <c r="CIG278" s="376"/>
      <c r="CIH278" s="376"/>
      <c r="CII278" s="376"/>
      <c r="CIJ278" s="376"/>
      <c r="CIK278" s="377"/>
      <c r="CIL278" s="377"/>
      <c r="CIM278" s="376"/>
      <c r="CIN278" s="376"/>
      <c r="CIO278" s="377"/>
      <c r="CIP278" s="377"/>
      <c r="CIQ278" s="376"/>
      <c r="CIR278" s="376"/>
      <c r="CIS278" s="376"/>
      <c r="CIT278" s="376"/>
      <c r="CIU278" s="376"/>
      <c r="CIV278" s="370"/>
      <c r="CIW278" s="396"/>
      <c r="CIX278" s="376"/>
      <c r="CIY278" s="376"/>
      <c r="CIZ278" s="376"/>
      <c r="CJA278" s="376"/>
      <c r="CJB278" s="376"/>
      <c r="CJC278" s="376"/>
      <c r="CJD278" s="376"/>
      <c r="CJE278" s="375"/>
      <c r="CJF278" s="375"/>
      <c r="CJG278" s="375"/>
      <c r="CJH278" s="375"/>
      <c r="CJI278" s="375"/>
      <c r="CJJ278" s="375"/>
      <c r="CJK278" s="375"/>
      <c r="CJL278" s="375"/>
      <c r="CJM278" s="375"/>
      <c r="CJN278" s="375"/>
      <c r="CJO278" s="375"/>
      <c r="CJP278" s="375"/>
      <c r="CJQ278" s="375"/>
      <c r="CJR278" s="375"/>
      <c r="CJS278" s="375"/>
      <c r="CJT278" s="375"/>
      <c r="CJU278" s="375"/>
      <c r="CJV278" s="375"/>
      <c r="CJW278" s="375"/>
      <c r="CJX278" s="375"/>
      <c r="CJY278" s="375"/>
      <c r="CJZ278" s="375"/>
      <c r="CKA278" s="375"/>
      <c r="CKB278" s="375"/>
      <c r="CKC278" s="375"/>
      <c r="CKD278" s="375"/>
      <c r="CKE278" s="375"/>
      <c r="CKF278" s="375"/>
      <c r="CKG278" s="375"/>
      <c r="CKH278" s="375"/>
      <c r="CKI278" s="375"/>
      <c r="CKJ278" s="375"/>
      <c r="CKK278" s="375"/>
      <c r="CKL278" s="375"/>
      <c r="CKM278" s="375"/>
      <c r="CKN278" s="375"/>
      <c r="CKO278" s="375"/>
      <c r="CKP278" s="375"/>
      <c r="CKQ278" s="375"/>
      <c r="CKR278" s="375"/>
      <c r="CKS278" s="375"/>
      <c r="CKT278" s="375"/>
      <c r="CKU278" s="375"/>
      <c r="CKV278" s="375"/>
      <c r="CKW278" s="376"/>
      <c r="CKX278" s="376"/>
      <c r="CKY278" s="376"/>
      <c r="CKZ278" s="376"/>
      <c r="CLA278" s="376"/>
      <c r="CLB278" s="376"/>
      <c r="CLC278" s="376"/>
      <c r="CLD278" s="376"/>
      <c r="CLE278" s="376"/>
      <c r="CLF278" s="376"/>
      <c r="CLG278" s="376"/>
      <c r="CLH278" s="376"/>
      <c r="CLI278" s="376"/>
      <c r="CLJ278" s="376"/>
      <c r="CLK278" s="376"/>
      <c r="CLL278" s="376"/>
      <c r="CLM278" s="376"/>
      <c r="CLN278" s="376"/>
      <c r="CLO278" s="376"/>
      <c r="CLP278" s="376"/>
      <c r="CLQ278" s="376"/>
      <c r="CLR278" s="376"/>
      <c r="CLS278" s="376"/>
      <c r="CLT278" s="376"/>
      <c r="CLU278" s="377"/>
      <c r="CLV278" s="377"/>
      <c r="CLW278" s="377"/>
      <c r="CLX278" s="377"/>
      <c r="CLY278" s="377"/>
      <c r="CLZ278" s="376"/>
      <c r="CMA278" s="376"/>
      <c r="CMB278" s="377"/>
      <c r="CMC278" s="377"/>
      <c r="CMD278" s="376"/>
      <c r="CME278" s="376"/>
      <c r="CMF278" s="377"/>
      <c r="CMG278" s="377"/>
      <c r="CMH278" s="376"/>
      <c r="CMI278" s="376"/>
      <c r="CMJ278" s="376"/>
      <c r="CMK278" s="376"/>
      <c r="CML278" s="376"/>
      <c r="CMM278" s="376"/>
      <c r="CMN278" s="376"/>
      <c r="CMO278" s="377"/>
      <c r="CMP278" s="377"/>
      <c r="CMQ278" s="376"/>
      <c r="CMR278" s="376"/>
      <c r="CMS278" s="377"/>
      <c r="CMT278" s="377"/>
      <c r="CMU278" s="376"/>
      <c r="CMV278" s="376"/>
      <c r="CMW278" s="376"/>
      <c r="CMX278" s="376"/>
      <c r="CMY278" s="376"/>
      <c r="CMZ278" s="370"/>
      <c r="CNA278" s="396"/>
      <c r="CNB278" s="376"/>
      <c r="CNC278" s="376"/>
      <c r="CND278" s="376"/>
      <c r="CNE278" s="376"/>
      <c r="CNF278" s="376"/>
      <c r="CNG278" s="376"/>
      <c r="CNH278" s="376"/>
      <c r="CNI278" s="375"/>
      <c r="CNJ278" s="375"/>
      <c r="CNK278" s="375"/>
      <c r="CNL278" s="375"/>
      <c r="CNM278" s="375"/>
      <c r="CNN278" s="375"/>
      <c r="CNO278" s="375"/>
      <c r="CNP278" s="375"/>
      <c r="CNQ278" s="375"/>
      <c r="CNR278" s="375"/>
      <c r="CNS278" s="375"/>
      <c r="CNT278" s="375"/>
      <c r="CNU278" s="375"/>
      <c r="CNV278" s="375"/>
      <c r="CNW278" s="375"/>
      <c r="CNX278" s="375"/>
      <c r="CNY278" s="375"/>
      <c r="CNZ278" s="375"/>
      <c r="COA278" s="375"/>
      <c r="COB278" s="375"/>
      <c r="COC278" s="375"/>
      <c r="COD278" s="375"/>
      <c r="COE278" s="375"/>
      <c r="COF278" s="375"/>
      <c r="COG278" s="375"/>
      <c r="COH278" s="375"/>
      <c r="COI278" s="375"/>
      <c r="COJ278" s="375"/>
      <c r="COK278" s="375"/>
      <c r="COL278" s="375"/>
      <c r="COM278" s="375"/>
      <c r="CON278" s="375"/>
      <c r="COO278" s="375"/>
      <c r="COP278" s="375"/>
      <c r="COQ278" s="375"/>
      <c r="COR278" s="375"/>
      <c r="COS278" s="375"/>
      <c r="COT278" s="375"/>
      <c r="COU278" s="375"/>
      <c r="COV278" s="375"/>
      <c r="COW278" s="375"/>
      <c r="COX278" s="375"/>
      <c r="COY278" s="375"/>
      <c r="COZ278" s="375"/>
      <c r="CPA278" s="376"/>
      <c r="CPB278" s="376"/>
      <c r="CPC278" s="376"/>
      <c r="CPD278" s="376"/>
      <c r="CPE278" s="376"/>
      <c r="CPF278" s="376"/>
      <c r="CPG278" s="376"/>
      <c r="CPH278" s="376"/>
      <c r="CPI278" s="376"/>
      <c r="CPJ278" s="376"/>
      <c r="CPK278" s="376"/>
      <c r="CPL278" s="376"/>
      <c r="CPM278" s="376"/>
      <c r="CPN278" s="376"/>
      <c r="CPO278" s="376"/>
      <c r="CPP278" s="376"/>
      <c r="CPQ278" s="376"/>
      <c r="CPR278" s="376"/>
      <c r="CPS278" s="376"/>
      <c r="CPT278" s="376"/>
      <c r="CPU278" s="376"/>
      <c r="CPV278" s="376"/>
      <c r="CPW278" s="376"/>
      <c r="CPX278" s="376"/>
      <c r="CPY278" s="377"/>
      <c r="CPZ278" s="377"/>
      <c r="CQA278" s="377"/>
      <c r="CQB278" s="377"/>
      <c r="CQC278" s="377"/>
      <c r="CQD278" s="376"/>
      <c r="CQE278" s="376"/>
      <c r="CQF278" s="377"/>
      <c r="CQG278" s="377"/>
      <c r="CQH278" s="376"/>
      <c r="CQI278" s="376"/>
      <c r="CQJ278" s="377"/>
      <c r="CQK278" s="377"/>
      <c r="CQL278" s="376"/>
      <c r="CQM278" s="376"/>
      <c r="CQN278" s="376"/>
      <c r="CQO278" s="376"/>
      <c r="CQP278" s="376"/>
      <c r="CQQ278" s="376"/>
      <c r="CQR278" s="376"/>
      <c r="CQS278" s="377"/>
      <c r="CQT278" s="377"/>
      <c r="CQU278" s="376"/>
      <c r="CQV278" s="376"/>
      <c r="CQW278" s="377"/>
      <c r="CQX278" s="377"/>
      <c r="CQY278" s="376"/>
      <c r="CQZ278" s="376"/>
      <c r="CRA278" s="376"/>
      <c r="CRB278" s="376"/>
      <c r="CRC278" s="376"/>
      <c r="CRD278" s="370"/>
      <c r="CRE278" s="396"/>
      <c r="CRF278" s="376"/>
      <c r="CRG278" s="376"/>
      <c r="CRH278" s="376"/>
      <c r="CRI278" s="376"/>
      <c r="CRJ278" s="376"/>
      <c r="CRK278" s="376"/>
      <c r="CRL278" s="376"/>
      <c r="CRM278" s="375"/>
      <c r="CRN278" s="375"/>
      <c r="CRO278" s="375"/>
      <c r="CRP278" s="375"/>
      <c r="CRQ278" s="375"/>
      <c r="CRR278" s="375"/>
      <c r="CRS278" s="375"/>
      <c r="CRT278" s="375"/>
      <c r="CRU278" s="375"/>
      <c r="CRV278" s="375"/>
      <c r="CRW278" s="375"/>
      <c r="CRX278" s="375"/>
      <c r="CRY278" s="375"/>
      <c r="CRZ278" s="375"/>
      <c r="CSA278" s="375"/>
      <c r="CSB278" s="375"/>
      <c r="CSC278" s="375"/>
      <c r="CSD278" s="375"/>
      <c r="CSE278" s="375"/>
      <c r="CSF278" s="375"/>
      <c r="CSG278" s="375"/>
      <c r="CSH278" s="375"/>
      <c r="CSI278" s="375"/>
      <c r="CSJ278" s="375"/>
      <c r="CSK278" s="375"/>
      <c r="CSL278" s="375"/>
      <c r="CSM278" s="375"/>
      <c r="CSN278" s="375"/>
      <c r="CSO278" s="375"/>
      <c r="CSP278" s="375"/>
      <c r="CSQ278" s="375"/>
      <c r="CSR278" s="375"/>
      <c r="CSS278" s="375"/>
      <c r="CST278" s="375"/>
      <c r="CSU278" s="375"/>
      <c r="CSV278" s="375"/>
      <c r="CSW278" s="375"/>
      <c r="CSX278" s="375"/>
      <c r="CSY278" s="375"/>
      <c r="CSZ278" s="375"/>
      <c r="CTA278" s="375"/>
      <c r="CTB278" s="375"/>
      <c r="CTC278" s="375"/>
      <c r="CTD278" s="375"/>
      <c r="CTE278" s="376"/>
      <c r="CTF278" s="376"/>
      <c r="CTG278" s="376"/>
      <c r="CTH278" s="376"/>
      <c r="CTI278" s="376"/>
      <c r="CTJ278" s="376"/>
      <c r="CTK278" s="376"/>
      <c r="CTL278" s="376"/>
      <c r="CTM278" s="376"/>
      <c r="CTN278" s="376"/>
      <c r="CTO278" s="376"/>
      <c r="CTP278" s="376"/>
      <c r="CTQ278" s="376"/>
      <c r="CTR278" s="376"/>
      <c r="CTS278" s="376"/>
      <c r="CTT278" s="376"/>
      <c r="CTU278" s="376"/>
      <c r="CTV278" s="376"/>
      <c r="CTW278" s="376"/>
      <c r="CTX278" s="376"/>
      <c r="CTY278" s="376"/>
      <c r="CTZ278" s="376"/>
      <c r="CUA278" s="376"/>
      <c r="CUB278" s="376"/>
      <c r="CUC278" s="377"/>
      <c r="CUD278" s="377"/>
      <c r="CUE278" s="377"/>
      <c r="CUF278" s="377"/>
      <c r="CUG278" s="377"/>
      <c r="CUH278" s="376"/>
      <c r="CUI278" s="376"/>
      <c r="CUJ278" s="377"/>
      <c r="CUK278" s="377"/>
      <c r="CUL278" s="376"/>
      <c r="CUM278" s="376"/>
      <c r="CUN278" s="377"/>
      <c r="CUO278" s="377"/>
      <c r="CUP278" s="376"/>
      <c r="CUQ278" s="376"/>
      <c r="CUR278" s="376"/>
      <c r="CUS278" s="376"/>
      <c r="CUT278" s="376"/>
      <c r="CUU278" s="376"/>
      <c r="CUV278" s="376"/>
      <c r="CUW278" s="377"/>
      <c r="CUX278" s="377"/>
      <c r="CUY278" s="376"/>
      <c r="CUZ278" s="376"/>
      <c r="CVA278" s="377"/>
      <c r="CVB278" s="377"/>
      <c r="CVC278" s="376"/>
      <c r="CVD278" s="376"/>
      <c r="CVE278" s="376"/>
      <c r="CVF278" s="376"/>
      <c r="CVG278" s="376"/>
      <c r="CVH278" s="370"/>
      <c r="CVI278" s="396"/>
      <c r="CVJ278" s="376"/>
      <c r="CVK278" s="376"/>
      <c r="CVL278" s="376"/>
      <c r="CVM278" s="376"/>
      <c r="CVN278" s="376"/>
      <c r="CVO278" s="376"/>
      <c r="CVP278" s="376"/>
      <c r="CVQ278" s="375"/>
      <c r="CVR278" s="375"/>
      <c r="CVS278" s="375"/>
      <c r="CVT278" s="375"/>
      <c r="CVU278" s="375"/>
      <c r="CVV278" s="375"/>
      <c r="CVW278" s="375"/>
      <c r="CVX278" s="375"/>
      <c r="CVY278" s="375"/>
      <c r="CVZ278" s="375"/>
      <c r="CWA278" s="375"/>
      <c r="CWB278" s="375"/>
      <c r="CWC278" s="375"/>
      <c r="CWD278" s="375"/>
      <c r="CWE278" s="375"/>
      <c r="CWF278" s="375"/>
      <c r="CWG278" s="375"/>
      <c r="CWH278" s="375"/>
      <c r="CWI278" s="375"/>
      <c r="CWJ278" s="375"/>
      <c r="CWK278" s="375"/>
      <c r="CWL278" s="375"/>
      <c r="CWM278" s="375"/>
      <c r="CWN278" s="375"/>
      <c r="CWO278" s="375"/>
      <c r="CWP278" s="375"/>
      <c r="CWQ278" s="375"/>
      <c r="CWR278" s="375"/>
      <c r="CWS278" s="375"/>
      <c r="CWT278" s="375"/>
      <c r="CWU278" s="375"/>
      <c r="CWV278" s="375"/>
      <c r="CWW278" s="375"/>
      <c r="CWX278" s="375"/>
      <c r="CWY278" s="375"/>
      <c r="CWZ278" s="375"/>
      <c r="CXA278" s="375"/>
      <c r="CXB278" s="375"/>
      <c r="CXC278" s="375"/>
      <c r="CXD278" s="375"/>
      <c r="CXE278" s="375"/>
      <c r="CXF278" s="375"/>
      <c r="CXG278" s="375"/>
      <c r="CXH278" s="375"/>
      <c r="CXI278" s="376"/>
      <c r="CXJ278" s="376"/>
      <c r="CXK278" s="376"/>
      <c r="CXL278" s="376"/>
      <c r="CXM278" s="376"/>
      <c r="CXN278" s="376"/>
      <c r="CXO278" s="376"/>
      <c r="CXP278" s="376"/>
      <c r="CXQ278" s="376"/>
      <c r="CXR278" s="376"/>
      <c r="CXS278" s="376"/>
      <c r="CXT278" s="376"/>
      <c r="CXU278" s="376"/>
      <c r="CXV278" s="376"/>
      <c r="CXW278" s="376"/>
      <c r="CXX278" s="376"/>
      <c r="CXY278" s="376"/>
      <c r="CXZ278" s="376"/>
      <c r="CYA278" s="376"/>
      <c r="CYB278" s="376"/>
      <c r="CYC278" s="376"/>
      <c r="CYD278" s="376"/>
      <c r="CYE278" s="376"/>
      <c r="CYF278" s="376"/>
      <c r="CYG278" s="377"/>
      <c r="CYH278" s="377"/>
      <c r="CYI278" s="377"/>
      <c r="CYJ278" s="377"/>
      <c r="CYK278" s="377"/>
      <c r="CYL278" s="376"/>
      <c r="CYM278" s="376"/>
      <c r="CYN278" s="377"/>
      <c r="CYO278" s="377"/>
      <c r="CYP278" s="376"/>
      <c r="CYQ278" s="376"/>
      <c r="CYR278" s="377"/>
      <c r="CYS278" s="377"/>
      <c r="CYT278" s="376"/>
      <c r="CYU278" s="376"/>
      <c r="CYV278" s="376"/>
      <c r="CYW278" s="376"/>
      <c r="CYX278" s="376"/>
      <c r="CYY278" s="376"/>
      <c r="CYZ278" s="376"/>
      <c r="CZA278" s="377"/>
      <c r="CZB278" s="377"/>
      <c r="CZC278" s="376"/>
      <c r="CZD278" s="376"/>
      <c r="CZE278" s="377"/>
      <c r="CZF278" s="377"/>
      <c r="CZG278" s="376"/>
      <c r="CZH278" s="376"/>
      <c r="CZI278" s="376"/>
      <c r="CZJ278" s="376"/>
      <c r="CZK278" s="376"/>
      <c r="CZL278" s="370"/>
      <c r="CZM278" s="396"/>
      <c r="CZN278" s="376"/>
      <c r="CZO278" s="376"/>
      <c r="CZP278" s="376"/>
      <c r="CZQ278" s="376"/>
      <c r="CZR278" s="376"/>
      <c r="CZS278" s="376"/>
      <c r="CZT278" s="376"/>
      <c r="CZU278" s="375"/>
      <c r="CZV278" s="375"/>
      <c r="CZW278" s="375"/>
      <c r="CZX278" s="375"/>
      <c r="CZY278" s="375"/>
      <c r="CZZ278" s="375"/>
      <c r="DAA278" s="375"/>
      <c r="DAB278" s="375"/>
      <c r="DAC278" s="375"/>
      <c r="DAD278" s="375"/>
      <c r="DAE278" s="375"/>
      <c r="DAF278" s="375"/>
      <c r="DAG278" s="375"/>
      <c r="DAH278" s="375"/>
      <c r="DAI278" s="375"/>
      <c r="DAJ278" s="375"/>
      <c r="DAK278" s="375"/>
      <c r="DAL278" s="375"/>
      <c r="DAM278" s="375"/>
      <c r="DAN278" s="375"/>
      <c r="DAO278" s="375"/>
      <c r="DAP278" s="375"/>
      <c r="DAQ278" s="375"/>
      <c r="DAR278" s="375"/>
      <c r="DAS278" s="375"/>
      <c r="DAT278" s="375"/>
      <c r="DAU278" s="375"/>
      <c r="DAV278" s="375"/>
      <c r="DAW278" s="375"/>
      <c r="DAX278" s="375"/>
      <c r="DAY278" s="375"/>
      <c r="DAZ278" s="375"/>
      <c r="DBA278" s="375"/>
      <c r="DBB278" s="375"/>
      <c r="DBC278" s="375"/>
      <c r="DBD278" s="375"/>
      <c r="DBE278" s="375"/>
      <c r="DBF278" s="375"/>
      <c r="DBG278" s="375"/>
      <c r="DBH278" s="375"/>
      <c r="DBI278" s="375"/>
      <c r="DBJ278" s="375"/>
      <c r="DBK278" s="375"/>
      <c r="DBL278" s="375"/>
      <c r="DBM278" s="376"/>
      <c r="DBN278" s="376"/>
      <c r="DBO278" s="376"/>
      <c r="DBP278" s="376"/>
      <c r="DBQ278" s="376"/>
      <c r="DBR278" s="376"/>
      <c r="DBS278" s="376"/>
      <c r="DBT278" s="376"/>
      <c r="DBU278" s="376"/>
      <c r="DBV278" s="376"/>
      <c r="DBW278" s="376"/>
      <c r="DBX278" s="376"/>
      <c r="DBY278" s="376"/>
      <c r="DBZ278" s="376"/>
      <c r="DCA278" s="376"/>
      <c r="DCB278" s="376"/>
      <c r="DCC278" s="376"/>
      <c r="DCD278" s="376"/>
      <c r="DCE278" s="376"/>
      <c r="DCF278" s="376"/>
      <c r="DCG278" s="376"/>
      <c r="DCH278" s="376"/>
      <c r="DCI278" s="376"/>
      <c r="DCJ278" s="376"/>
      <c r="DCK278" s="377"/>
      <c r="DCL278" s="377"/>
      <c r="DCM278" s="377"/>
      <c r="DCN278" s="377"/>
      <c r="DCO278" s="377"/>
      <c r="DCP278" s="376"/>
      <c r="DCQ278" s="376"/>
      <c r="DCR278" s="377"/>
      <c r="DCS278" s="377"/>
      <c r="DCT278" s="376"/>
      <c r="DCU278" s="376"/>
      <c r="DCV278" s="377"/>
      <c r="DCW278" s="377"/>
      <c r="DCX278" s="376"/>
      <c r="DCY278" s="376"/>
      <c r="DCZ278" s="376"/>
      <c r="DDA278" s="376"/>
      <c r="DDB278" s="376"/>
      <c r="DDC278" s="376"/>
      <c r="DDD278" s="376"/>
      <c r="DDE278" s="377"/>
      <c r="DDF278" s="377"/>
      <c r="DDG278" s="376"/>
      <c r="DDH278" s="376"/>
      <c r="DDI278" s="377"/>
      <c r="DDJ278" s="377"/>
      <c r="DDK278" s="376"/>
      <c r="DDL278" s="376"/>
      <c r="DDM278" s="376"/>
      <c r="DDN278" s="376"/>
      <c r="DDO278" s="376"/>
      <c r="DDP278" s="370"/>
      <c r="DDQ278" s="396"/>
      <c r="DDR278" s="376"/>
      <c r="DDS278" s="376"/>
      <c r="DDT278" s="376"/>
      <c r="DDU278" s="376"/>
      <c r="DDV278" s="376"/>
      <c r="DDW278" s="376"/>
      <c r="DDX278" s="376"/>
      <c r="DDY278" s="375"/>
      <c r="DDZ278" s="375"/>
      <c r="DEA278" s="375"/>
      <c r="DEB278" s="375"/>
      <c r="DEC278" s="375"/>
      <c r="DED278" s="375"/>
      <c r="DEE278" s="375"/>
      <c r="DEF278" s="375"/>
      <c r="DEG278" s="375"/>
      <c r="DEH278" s="375"/>
      <c r="DEI278" s="375"/>
      <c r="DEJ278" s="375"/>
      <c r="DEK278" s="375"/>
      <c r="DEL278" s="375"/>
      <c r="DEM278" s="375"/>
      <c r="DEN278" s="375"/>
      <c r="DEO278" s="375"/>
      <c r="DEP278" s="375"/>
      <c r="DEQ278" s="375"/>
      <c r="DER278" s="375"/>
      <c r="DES278" s="375"/>
      <c r="DET278" s="375"/>
      <c r="DEU278" s="375"/>
      <c r="DEV278" s="375"/>
      <c r="DEW278" s="375"/>
      <c r="DEX278" s="375"/>
      <c r="DEY278" s="375"/>
      <c r="DEZ278" s="375"/>
      <c r="DFA278" s="375"/>
      <c r="DFB278" s="375"/>
      <c r="DFC278" s="375"/>
      <c r="DFD278" s="375"/>
      <c r="DFE278" s="375"/>
      <c r="DFF278" s="375"/>
      <c r="DFG278" s="375"/>
      <c r="DFH278" s="375"/>
      <c r="DFI278" s="375"/>
      <c r="DFJ278" s="375"/>
      <c r="DFK278" s="375"/>
      <c r="DFL278" s="375"/>
      <c r="DFM278" s="375"/>
      <c r="DFN278" s="375"/>
      <c r="DFO278" s="375"/>
      <c r="DFP278" s="375"/>
      <c r="DFQ278" s="376"/>
      <c r="DFR278" s="376"/>
      <c r="DFS278" s="376"/>
      <c r="DFT278" s="376"/>
      <c r="DFU278" s="376"/>
      <c r="DFV278" s="376"/>
      <c r="DFW278" s="376"/>
      <c r="DFX278" s="376"/>
      <c r="DFY278" s="376"/>
      <c r="DFZ278" s="376"/>
      <c r="DGA278" s="376"/>
      <c r="DGB278" s="376"/>
      <c r="DGC278" s="376"/>
      <c r="DGD278" s="376"/>
      <c r="DGE278" s="376"/>
      <c r="DGF278" s="376"/>
      <c r="DGG278" s="376"/>
      <c r="DGH278" s="376"/>
      <c r="DGI278" s="376"/>
      <c r="DGJ278" s="376"/>
      <c r="DGK278" s="376"/>
      <c r="DGL278" s="376"/>
      <c r="DGM278" s="376"/>
      <c r="DGN278" s="376"/>
      <c r="DGO278" s="377"/>
      <c r="DGP278" s="377"/>
      <c r="DGQ278" s="377"/>
      <c r="DGR278" s="377"/>
      <c r="DGS278" s="377"/>
      <c r="DGT278" s="376"/>
      <c r="DGU278" s="376"/>
      <c r="DGV278" s="377"/>
      <c r="DGW278" s="377"/>
      <c r="DGX278" s="376"/>
      <c r="DGY278" s="376"/>
      <c r="DGZ278" s="377"/>
      <c r="DHA278" s="377"/>
      <c r="DHB278" s="376"/>
      <c r="DHC278" s="376"/>
      <c r="DHD278" s="376"/>
      <c r="DHE278" s="376"/>
      <c r="DHF278" s="376"/>
      <c r="DHG278" s="376"/>
      <c r="DHH278" s="376"/>
      <c r="DHI278" s="377"/>
      <c r="DHJ278" s="377"/>
      <c r="DHK278" s="376"/>
      <c r="DHL278" s="376"/>
      <c r="DHM278" s="377"/>
      <c r="DHN278" s="377"/>
      <c r="DHO278" s="376"/>
      <c r="DHP278" s="376"/>
      <c r="DHQ278" s="376"/>
      <c r="DHR278" s="376"/>
      <c r="DHS278" s="376"/>
      <c r="DHT278" s="370"/>
      <c r="DHU278" s="396"/>
      <c r="DHV278" s="376"/>
      <c r="DHW278" s="376"/>
      <c r="DHX278" s="376"/>
      <c r="DHY278" s="376"/>
      <c r="DHZ278" s="376"/>
      <c r="DIA278" s="376"/>
      <c r="DIB278" s="376"/>
      <c r="DIC278" s="375"/>
      <c r="DID278" s="375"/>
      <c r="DIE278" s="375"/>
      <c r="DIF278" s="375"/>
      <c r="DIG278" s="375"/>
      <c r="DIH278" s="375"/>
      <c r="DII278" s="375"/>
      <c r="DIJ278" s="375"/>
      <c r="DIK278" s="375"/>
      <c r="DIL278" s="375"/>
      <c r="DIM278" s="375"/>
      <c r="DIN278" s="375"/>
      <c r="DIO278" s="375"/>
      <c r="DIP278" s="375"/>
      <c r="DIQ278" s="375"/>
      <c r="DIR278" s="375"/>
      <c r="DIS278" s="375"/>
      <c r="DIT278" s="375"/>
      <c r="DIU278" s="375"/>
      <c r="DIV278" s="375"/>
      <c r="DIW278" s="375"/>
      <c r="DIX278" s="375"/>
      <c r="DIY278" s="375"/>
      <c r="DIZ278" s="375"/>
      <c r="DJA278" s="375"/>
      <c r="DJB278" s="375"/>
      <c r="DJC278" s="375"/>
      <c r="DJD278" s="375"/>
      <c r="DJE278" s="375"/>
      <c r="DJF278" s="375"/>
      <c r="DJG278" s="375"/>
      <c r="DJH278" s="375"/>
      <c r="DJI278" s="375"/>
      <c r="DJJ278" s="375"/>
      <c r="DJK278" s="375"/>
      <c r="DJL278" s="375"/>
      <c r="DJM278" s="375"/>
      <c r="DJN278" s="375"/>
      <c r="DJO278" s="375"/>
      <c r="DJP278" s="375"/>
      <c r="DJQ278" s="375"/>
      <c r="DJR278" s="375"/>
      <c r="DJS278" s="375"/>
      <c r="DJT278" s="375"/>
      <c r="DJU278" s="376"/>
      <c r="DJV278" s="376"/>
      <c r="DJW278" s="376"/>
      <c r="DJX278" s="376"/>
      <c r="DJY278" s="376"/>
      <c r="DJZ278" s="376"/>
      <c r="DKA278" s="376"/>
      <c r="DKB278" s="376"/>
      <c r="DKC278" s="376"/>
      <c r="DKD278" s="376"/>
      <c r="DKE278" s="376"/>
      <c r="DKF278" s="376"/>
      <c r="DKG278" s="376"/>
      <c r="DKH278" s="376"/>
      <c r="DKI278" s="376"/>
      <c r="DKJ278" s="376"/>
      <c r="DKK278" s="376"/>
      <c r="DKL278" s="376"/>
      <c r="DKM278" s="376"/>
      <c r="DKN278" s="376"/>
      <c r="DKO278" s="376"/>
      <c r="DKP278" s="376"/>
      <c r="DKQ278" s="376"/>
      <c r="DKR278" s="376"/>
      <c r="DKS278" s="377"/>
      <c r="DKT278" s="377"/>
      <c r="DKU278" s="377"/>
      <c r="DKV278" s="377"/>
      <c r="DKW278" s="377"/>
      <c r="DKX278" s="376"/>
      <c r="DKY278" s="376"/>
      <c r="DKZ278" s="377"/>
      <c r="DLA278" s="377"/>
      <c r="DLB278" s="376"/>
      <c r="DLC278" s="376"/>
      <c r="DLD278" s="377"/>
      <c r="DLE278" s="377"/>
      <c r="DLF278" s="376"/>
      <c r="DLG278" s="376"/>
      <c r="DLH278" s="376"/>
      <c r="DLI278" s="376"/>
      <c r="DLJ278" s="376"/>
      <c r="DLK278" s="376"/>
      <c r="DLL278" s="376"/>
      <c r="DLM278" s="377"/>
      <c r="DLN278" s="377"/>
      <c r="DLO278" s="376"/>
      <c r="DLP278" s="376"/>
      <c r="DLQ278" s="377"/>
      <c r="DLR278" s="377"/>
      <c r="DLS278" s="376"/>
      <c r="DLT278" s="376"/>
      <c r="DLU278" s="376"/>
      <c r="DLV278" s="376"/>
      <c r="DLW278" s="376"/>
      <c r="DLX278" s="370"/>
      <c r="DLY278" s="396"/>
      <c r="DLZ278" s="376"/>
      <c r="DMA278" s="376"/>
      <c r="DMB278" s="376"/>
      <c r="DMC278" s="376"/>
      <c r="DMD278" s="376"/>
      <c r="DME278" s="376"/>
      <c r="DMF278" s="376"/>
      <c r="DMG278" s="375"/>
      <c r="DMH278" s="375"/>
      <c r="DMI278" s="375"/>
      <c r="DMJ278" s="375"/>
      <c r="DMK278" s="375"/>
      <c r="DML278" s="375"/>
      <c r="DMM278" s="375"/>
      <c r="DMN278" s="375"/>
      <c r="DMO278" s="375"/>
      <c r="DMP278" s="375"/>
      <c r="DMQ278" s="375"/>
      <c r="DMR278" s="375"/>
      <c r="DMS278" s="375"/>
      <c r="DMT278" s="375"/>
      <c r="DMU278" s="375"/>
      <c r="DMV278" s="375"/>
      <c r="DMW278" s="375"/>
      <c r="DMX278" s="375"/>
      <c r="DMY278" s="375"/>
      <c r="DMZ278" s="375"/>
      <c r="DNA278" s="375"/>
      <c r="DNB278" s="375"/>
      <c r="DNC278" s="375"/>
      <c r="DND278" s="375"/>
      <c r="DNE278" s="375"/>
      <c r="DNF278" s="375"/>
      <c r="DNG278" s="375"/>
      <c r="DNH278" s="375"/>
      <c r="DNI278" s="375"/>
      <c r="DNJ278" s="375"/>
      <c r="DNK278" s="375"/>
      <c r="DNL278" s="375"/>
      <c r="DNM278" s="375"/>
      <c r="DNN278" s="375"/>
      <c r="DNO278" s="375"/>
      <c r="DNP278" s="375"/>
      <c r="DNQ278" s="375"/>
      <c r="DNR278" s="375"/>
      <c r="DNS278" s="375"/>
      <c r="DNT278" s="375"/>
      <c r="DNU278" s="375"/>
      <c r="DNV278" s="375"/>
      <c r="DNW278" s="375"/>
      <c r="DNX278" s="375"/>
      <c r="DNY278" s="376"/>
      <c r="DNZ278" s="376"/>
      <c r="DOA278" s="376"/>
      <c r="DOB278" s="376"/>
      <c r="DOC278" s="376"/>
      <c r="DOD278" s="376"/>
      <c r="DOE278" s="376"/>
      <c r="DOF278" s="376"/>
      <c r="DOG278" s="376"/>
      <c r="DOH278" s="376"/>
      <c r="DOI278" s="376"/>
      <c r="DOJ278" s="376"/>
      <c r="DOK278" s="376"/>
      <c r="DOL278" s="376"/>
      <c r="DOM278" s="376"/>
      <c r="DON278" s="376"/>
      <c r="DOO278" s="376"/>
      <c r="DOP278" s="376"/>
      <c r="DOQ278" s="376"/>
      <c r="DOR278" s="376"/>
      <c r="DOS278" s="376"/>
      <c r="DOT278" s="376"/>
      <c r="DOU278" s="376"/>
      <c r="DOV278" s="376"/>
      <c r="DOW278" s="377"/>
      <c r="DOX278" s="377"/>
      <c r="DOY278" s="377"/>
      <c r="DOZ278" s="377"/>
      <c r="DPA278" s="377"/>
      <c r="DPB278" s="376"/>
      <c r="DPC278" s="376"/>
      <c r="DPD278" s="377"/>
      <c r="DPE278" s="377"/>
      <c r="DPF278" s="376"/>
      <c r="DPG278" s="376"/>
      <c r="DPH278" s="377"/>
      <c r="DPI278" s="377"/>
      <c r="DPJ278" s="376"/>
      <c r="DPK278" s="376"/>
      <c r="DPL278" s="376"/>
      <c r="DPM278" s="376"/>
      <c r="DPN278" s="376"/>
      <c r="DPO278" s="376"/>
      <c r="DPP278" s="376"/>
      <c r="DPQ278" s="377"/>
      <c r="DPR278" s="377"/>
      <c r="DPS278" s="376"/>
      <c r="DPT278" s="376"/>
      <c r="DPU278" s="377"/>
      <c r="DPV278" s="377"/>
      <c r="DPW278" s="376"/>
      <c r="DPX278" s="376"/>
      <c r="DPY278" s="376"/>
      <c r="DPZ278" s="376"/>
      <c r="DQA278" s="376"/>
      <c r="DQB278" s="370"/>
      <c r="DQC278" s="396"/>
      <c r="DQD278" s="376"/>
      <c r="DQE278" s="376"/>
      <c r="DQF278" s="376"/>
      <c r="DQG278" s="376"/>
      <c r="DQH278" s="376"/>
      <c r="DQI278" s="376"/>
      <c r="DQJ278" s="376"/>
      <c r="DQK278" s="375"/>
      <c r="DQL278" s="375"/>
      <c r="DQM278" s="375"/>
      <c r="DQN278" s="375"/>
      <c r="DQO278" s="375"/>
      <c r="DQP278" s="375"/>
      <c r="DQQ278" s="375"/>
      <c r="DQR278" s="375"/>
      <c r="DQS278" s="375"/>
      <c r="DQT278" s="375"/>
      <c r="DQU278" s="375"/>
      <c r="DQV278" s="375"/>
      <c r="DQW278" s="375"/>
      <c r="DQX278" s="375"/>
      <c r="DQY278" s="375"/>
      <c r="DQZ278" s="375"/>
      <c r="DRA278" s="375"/>
      <c r="DRB278" s="375"/>
      <c r="DRC278" s="375"/>
      <c r="DRD278" s="375"/>
      <c r="DRE278" s="375"/>
      <c r="DRF278" s="375"/>
      <c r="DRG278" s="375"/>
      <c r="DRH278" s="375"/>
      <c r="DRI278" s="375"/>
      <c r="DRJ278" s="375"/>
      <c r="DRK278" s="375"/>
      <c r="DRL278" s="375"/>
      <c r="DRM278" s="375"/>
      <c r="DRN278" s="375"/>
      <c r="DRO278" s="375"/>
      <c r="DRP278" s="375"/>
      <c r="DRQ278" s="375"/>
      <c r="DRR278" s="375"/>
      <c r="DRS278" s="375"/>
      <c r="DRT278" s="375"/>
      <c r="DRU278" s="375"/>
      <c r="DRV278" s="375"/>
      <c r="DRW278" s="375"/>
      <c r="DRX278" s="375"/>
      <c r="DRY278" s="375"/>
      <c r="DRZ278" s="375"/>
      <c r="DSA278" s="375"/>
      <c r="DSB278" s="375"/>
      <c r="DSC278" s="376"/>
      <c r="DSD278" s="376"/>
      <c r="DSE278" s="376"/>
      <c r="DSF278" s="376"/>
      <c r="DSG278" s="376"/>
      <c r="DSH278" s="376"/>
      <c r="DSI278" s="376"/>
      <c r="DSJ278" s="376"/>
      <c r="DSK278" s="376"/>
      <c r="DSL278" s="376"/>
      <c r="DSM278" s="376"/>
      <c r="DSN278" s="376"/>
      <c r="DSO278" s="376"/>
      <c r="DSP278" s="376"/>
      <c r="DSQ278" s="376"/>
      <c r="DSR278" s="376"/>
      <c r="DSS278" s="376"/>
      <c r="DST278" s="376"/>
      <c r="DSU278" s="376"/>
      <c r="DSV278" s="376"/>
      <c r="DSW278" s="376"/>
      <c r="DSX278" s="376"/>
      <c r="DSY278" s="376"/>
      <c r="DSZ278" s="376"/>
      <c r="DTA278" s="377"/>
      <c r="DTB278" s="377"/>
      <c r="DTC278" s="377"/>
      <c r="DTD278" s="377"/>
      <c r="DTE278" s="377"/>
      <c r="DTF278" s="376"/>
      <c r="DTG278" s="376"/>
      <c r="DTH278" s="377"/>
      <c r="DTI278" s="377"/>
      <c r="DTJ278" s="376"/>
      <c r="DTK278" s="376"/>
      <c r="DTL278" s="377"/>
      <c r="DTM278" s="377"/>
      <c r="DTN278" s="376"/>
      <c r="DTO278" s="376"/>
      <c r="DTP278" s="376"/>
      <c r="DTQ278" s="376"/>
      <c r="DTR278" s="376"/>
      <c r="DTS278" s="376"/>
      <c r="DTT278" s="376"/>
      <c r="DTU278" s="377"/>
      <c r="DTV278" s="377"/>
      <c r="DTW278" s="376"/>
      <c r="DTX278" s="376"/>
      <c r="DTY278" s="377"/>
      <c r="DTZ278" s="377"/>
      <c r="DUA278" s="376"/>
      <c r="DUB278" s="376"/>
      <c r="DUC278" s="376"/>
      <c r="DUD278" s="376"/>
      <c r="DUE278" s="376"/>
      <c r="DUF278" s="370"/>
      <c r="DUG278" s="396"/>
      <c r="DUH278" s="376"/>
      <c r="DUI278" s="376"/>
      <c r="DUJ278" s="376"/>
      <c r="DUK278" s="376"/>
      <c r="DUL278" s="376"/>
      <c r="DUM278" s="376"/>
      <c r="DUN278" s="376"/>
      <c r="DUO278" s="375"/>
      <c r="DUP278" s="375"/>
      <c r="DUQ278" s="375"/>
      <c r="DUR278" s="375"/>
      <c r="DUS278" s="375"/>
      <c r="DUT278" s="375"/>
      <c r="DUU278" s="375"/>
      <c r="DUV278" s="375"/>
      <c r="DUW278" s="375"/>
      <c r="DUX278" s="375"/>
      <c r="DUY278" s="375"/>
      <c r="DUZ278" s="375"/>
      <c r="DVA278" s="375"/>
      <c r="DVB278" s="375"/>
      <c r="DVC278" s="375"/>
      <c r="DVD278" s="375"/>
      <c r="DVE278" s="375"/>
      <c r="DVF278" s="375"/>
      <c r="DVG278" s="375"/>
      <c r="DVH278" s="375"/>
      <c r="DVI278" s="375"/>
      <c r="DVJ278" s="375"/>
      <c r="DVK278" s="375"/>
      <c r="DVL278" s="375"/>
      <c r="DVM278" s="375"/>
      <c r="DVN278" s="375"/>
      <c r="DVO278" s="375"/>
      <c r="DVP278" s="375"/>
      <c r="DVQ278" s="375"/>
      <c r="DVR278" s="375"/>
      <c r="DVS278" s="375"/>
      <c r="DVT278" s="375"/>
      <c r="DVU278" s="375"/>
      <c r="DVV278" s="375"/>
      <c r="DVW278" s="375"/>
      <c r="DVX278" s="375"/>
      <c r="DVY278" s="375"/>
      <c r="DVZ278" s="375"/>
      <c r="DWA278" s="375"/>
      <c r="DWB278" s="375"/>
      <c r="DWC278" s="375"/>
      <c r="DWD278" s="375"/>
      <c r="DWE278" s="375"/>
      <c r="DWF278" s="375"/>
      <c r="DWG278" s="376"/>
      <c r="DWH278" s="376"/>
      <c r="DWI278" s="376"/>
      <c r="DWJ278" s="376"/>
      <c r="DWK278" s="376"/>
      <c r="DWL278" s="376"/>
      <c r="DWM278" s="376"/>
      <c r="DWN278" s="376"/>
      <c r="DWO278" s="376"/>
      <c r="DWP278" s="376"/>
      <c r="DWQ278" s="376"/>
      <c r="DWR278" s="376"/>
      <c r="DWS278" s="376"/>
      <c r="DWT278" s="376"/>
      <c r="DWU278" s="376"/>
      <c r="DWV278" s="376"/>
      <c r="DWW278" s="376"/>
      <c r="DWX278" s="376"/>
      <c r="DWY278" s="376"/>
      <c r="DWZ278" s="376"/>
      <c r="DXA278" s="376"/>
      <c r="DXB278" s="376"/>
      <c r="DXC278" s="376"/>
      <c r="DXD278" s="376"/>
      <c r="DXE278" s="377"/>
      <c r="DXF278" s="377"/>
      <c r="DXG278" s="377"/>
      <c r="DXH278" s="377"/>
      <c r="DXI278" s="377"/>
      <c r="DXJ278" s="376"/>
      <c r="DXK278" s="376"/>
      <c r="DXL278" s="377"/>
      <c r="DXM278" s="377"/>
      <c r="DXN278" s="376"/>
      <c r="DXO278" s="376"/>
      <c r="DXP278" s="377"/>
      <c r="DXQ278" s="377"/>
      <c r="DXR278" s="376"/>
      <c r="DXS278" s="376"/>
      <c r="DXT278" s="376"/>
      <c r="DXU278" s="376"/>
      <c r="DXV278" s="376"/>
      <c r="DXW278" s="376"/>
      <c r="DXX278" s="376"/>
      <c r="DXY278" s="377"/>
      <c r="DXZ278" s="377"/>
      <c r="DYA278" s="376"/>
      <c r="DYB278" s="376"/>
      <c r="DYC278" s="377"/>
      <c r="DYD278" s="377"/>
      <c r="DYE278" s="376"/>
      <c r="DYF278" s="376"/>
      <c r="DYG278" s="376"/>
      <c r="DYH278" s="376"/>
      <c r="DYI278" s="376"/>
      <c r="DYJ278" s="370"/>
      <c r="DYK278" s="396"/>
      <c r="DYL278" s="376"/>
      <c r="DYM278" s="376"/>
      <c r="DYN278" s="376"/>
      <c r="DYO278" s="376"/>
      <c r="DYP278" s="376"/>
      <c r="DYQ278" s="376"/>
      <c r="DYR278" s="376"/>
      <c r="DYS278" s="375"/>
      <c r="DYT278" s="375"/>
      <c r="DYU278" s="375"/>
      <c r="DYV278" s="375"/>
      <c r="DYW278" s="375"/>
      <c r="DYX278" s="375"/>
      <c r="DYY278" s="375"/>
      <c r="DYZ278" s="375"/>
      <c r="DZA278" s="375"/>
      <c r="DZB278" s="375"/>
      <c r="DZC278" s="375"/>
      <c r="DZD278" s="375"/>
      <c r="DZE278" s="375"/>
      <c r="DZF278" s="375"/>
      <c r="DZG278" s="375"/>
      <c r="DZH278" s="375"/>
      <c r="DZI278" s="375"/>
      <c r="DZJ278" s="375"/>
      <c r="DZK278" s="375"/>
      <c r="DZL278" s="375"/>
      <c r="DZM278" s="375"/>
      <c r="DZN278" s="375"/>
      <c r="DZO278" s="375"/>
      <c r="DZP278" s="375"/>
      <c r="DZQ278" s="375"/>
      <c r="DZR278" s="375"/>
      <c r="DZS278" s="375"/>
      <c r="DZT278" s="375"/>
      <c r="DZU278" s="375"/>
      <c r="DZV278" s="375"/>
      <c r="DZW278" s="375"/>
      <c r="DZX278" s="375"/>
      <c r="DZY278" s="375"/>
      <c r="DZZ278" s="375"/>
      <c r="EAA278" s="375"/>
      <c r="EAB278" s="375"/>
      <c r="EAC278" s="375"/>
      <c r="EAD278" s="375"/>
      <c r="EAE278" s="375"/>
      <c r="EAF278" s="375"/>
      <c r="EAG278" s="375"/>
      <c r="EAH278" s="375"/>
      <c r="EAI278" s="375"/>
      <c r="EAJ278" s="375"/>
      <c r="EAK278" s="376"/>
      <c r="EAL278" s="376"/>
      <c r="EAM278" s="376"/>
      <c r="EAN278" s="376"/>
      <c r="EAO278" s="376"/>
      <c r="EAP278" s="376"/>
      <c r="EAQ278" s="376"/>
      <c r="EAR278" s="376"/>
      <c r="EAS278" s="376"/>
      <c r="EAT278" s="376"/>
      <c r="EAU278" s="376"/>
      <c r="EAV278" s="376"/>
      <c r="EAW278" s="376"/>
      <c r="EAX278" s="376"/>
      <c r="EAY278" s="376"/>
      <c r="EAZ278" s="376"/>
      <c r="EBA278" s="376"/>
      <c r="EBB278" s="376"/>
      <c r="EBC278" s="376"/>
      <c r="EBD278" s="376"/>
      <c r="EBE278" s="376"/>
      <c r="EBF278" s="376"/>
      <c r="EBG278" s="376"/>
      <c r="EBH278" s="376"/>
      <c r="EBI278" s="377"/>
      <c r="EBJ278" s="377"/>
      <c r="EBK278" s="377"/>
      <c r="EBL278" s="377"/>
      <c r="EBM278" s="377"/>
      <c r="EBN278" s="376"/>
      <c r="EBO278" s="376"/>
      <c r="EBP278" s="377"/>
      <c r="EBQ278" s="377"/>
      <c r="EBR278" s="376"/>
      <c r="EBS278" s="376"/>
      <c r="EBT278" s="377"/>
      <c r="EBU278" s="377"/>
      <c r="EBV278" s="376"/>
      <c r="EBW278" s="376"/>
      <c r="EBX278" s="376"/>
      <c r="EBY278" s="376"/>
      <c r="EBZ278" s="376"/>
      <c r="ECA278" s="376"/>
      <c r="ECB278" s="376"/>
      <c r="ECC278" s="377"/>
      <c r="ECD278" s="377"/>
      <c r="ECE278" s="376"/>
      <c r="ECF278" s="376"/>
      <c r="ECG278" s="377"/>
      <c r="ECH278" s="377"/>
      <c r="ECI278" s="376"/>
      <c r="ECJ278" s="376"/>
      <c r="ECK278" s="376"/>
      <c r="ECL278" s="376"/>
      <c r="ECM278" s="376"/>
      <c r="ECN278" s="370"/>
      <c r="ECO278" s="396"/>
      <c r="ECP278" s="376"/>
      <c r="ECQ278" s="376"/>
      <c r="ECR278" s="376"/>
      <c r="ECS278" s="376"/>
      <c r="ECT278" s="376"/>
      <c r="ECU278" s="376"/>
      <c r="ECV278" s="376"/>
      <c r="ECW278" s="375"/>
      <c r="ECX278" s="375"/>
      <c r="ECY278" s="375"/>
      <c r="ECZ278" s="375"/>
      <c r="EDA278" s="375"/>
      <c r="EDB278" s="375"/>
      <c r="EDC278" s="375"/>
      <c r="EDD278" s="375"/>
      <c r="EDE278" s="375"/>
      <c r="EDF278" s="375"/>
      <c r="EDG278" s="375"/>
      <c r="EDH278" s="375"/>
      <c r="EDI278" s="375"/>
      <c r="EDJ278" s="375"/>
      <c r="EDK278" s="375"/>
      <c r="EDL278" s="375"/>
      <c r="EDM278" s="375"/>
      <c r="EDN278" s="375"/>
      <c r="EDO278" s="375"/>
      <c r="EDP278" s="375"/>
      <c r="EDQ278" s="375"/>
      <c r="EDR278" s="375"/>
      <c r="EDS278" s="375"/>
      <c r="EDT278" s="375"/>
      <c r="EDU278" s="375"/>
      <c r="EDV278" s="375"/>
      <c r="EDW278" s="375"/>
      <c r="EDX278" s="375"/>
      <c r="EDY278" s="375"/>
      <c r="EDZ278" s="375"/>
      <c r="EEA278" s="375"/>
      <c r="EEB278" s="375"/>
      <c r="EEC278" s="375"/>
      <c r="EED278" s="375"/>
      <c r="EEE278" s="375"/>
      <c r="EEF278" s="375"/>
      <c r="EEG278" s="375"/>
      <c r="EEH278" s="375"/>
      <c r="EEI278" s="375"/>
      <c r="EEJ278" s="375"/>
      <c r="EEK278" s="375"/>
      <c r="EEL278" s="375"/>
      <c r="EEM278" s="375"/>
      <c r="EEN278" s="375"/>
      <c r="EEO278" s="376"/>
      <c r="EEP278" s="376"/>
      <c r="EEQ278" s="376"/>
      <c r="EER278" s="376"/>
      <c r="EES278" s="376"/>
      <c r="EET278" s="376"/>
      <c r="EEU278" s="376"/>
      <c r="EEV278" s="376"/>
      <c r="EEW278" s="376"/>
      <c r="EEX278" s="376"/>
      <c r="EEY278" s="376"/>
      <c r="EEZ278" s="376"/>
      <c r="EFA278" s="376"/>
      <c r="EFB278" s="376"/>
      <c r="EFC278" s="376"/>
      <c r="EFD278" s="376"/>
      <c r="EFE278" s="376"/>
      <c r="EFF278" s="376"/>
      <c r="EFG278" s="376"/>
      <c r="EFH278" s="376"/>
      <c r="EFI278" s="376"/>
      <c r="EFJ278" s="376"/>
      <c r="EFK278" s="376"/>
      <c r="EFL278" s="376"/>
      <c r="EFM278" s="377"/>
      <c r="EFN278" s="377"/>
      <c r="EFO278" s="377"/>
      <c r="EFP278" s="377"/>
      <c r="EFQ278" s="377"/>
      <c r="EFR278" s="376"/>
      <c r="EFS278" s="376"/>
      <c r="EFT278" s="377"/>
      <c r="EFU278" s="377"/>
      <c r="EFV278" s="376"/>
      <c r="EFW278" s="376"/>
      <c r="EFX278" s="377"/>
      <c r="EFY278" s="377"/>
      <c r="EFZ278" s="376"/>
      <c r="EGA278" s="376"/>
      <c r="EGB278" s="376"/>
      <c r="EGC278" s="376"/>
      <c r="EGD278" s="376"/>
      <c r="EGE278" s="376"/>
      <c r="EGF278" s="376"/>
      <c r="EGG278" s="377"/>
      <c r="EGH278" s="377"/>
      <c r="EGI278" s="376"/>
      <c r="EGJ278" s="376"/>
      <c r="EGK278" s="377"/>
      <c r="EGL278" s="377"/>
      <c r="EGM278" s="376"/>
      <c r="EGN278" s="376"/>
      <c r="EGO278" s="376"/>
      <c r="EGP278" s="376"/>
      <c r="EGQ278" s="376"/>
      <c r="EGR278" s="370"/>
      <c r="EGS278" s="396"/>
      <c r="EGT278" s="376"/>
      <c r="EGU278" s="376"/>
      <c r="EGV278" s="376"/>
      <c r="EGW278" s="376"/>
      <c r="EGX278" s="376"/>
      <c r="EGY278" s="376"/>
      <c r="EGZ278" s="376"/>
      <c r="EHA278" s="375"/>
      <c r="EHB278" s="375"/>
      <c r="EHC278" s="375"/>
      <c r="EHD278" s="375"/>
      <c r="EHE278" s="375"/>
      <c r="EHF278" s="375"/>
      <c r="EHG278" s="375"/>
      <c r="EHH278" s="375"/>
      <c r="EHI278" s="375"/>
      <c r="EHJ278" s="375"/>
      <c r="EHK278" s="375"/>
      <c r="EHL278" s="375"/>
      <c r="EHM278" s="375"/>
      <c r="EHN278" s="375"/>
      <c r="EHO278" s="375"/>
      <c r="EHP278" s="375"/>
      <c r="EHQ278" s="375"/>
      <c r="EHR278" s="375"/>
      <c r="EHS278" s="375"/>
      <c r="EHT278" s="375"/>
      <c r="EHU278" s="375"/>
      <c r="EHV278" s="375"/>
      <c r="EHW278" s="375"/>
      <c r="EHX278" s="375"/>
      <c r="EHY278" s="375"/>
      <c r="EHZ278" s="375"/>
      <c r="EIA278" s="375"/>
      <c r="EIB278" s="375"/>
      <c r="EIC278" s="375"/>
      <c r="EID278" s="375"/>
      <c r="EIE278" s="375"/>
      <c r="EIF278" s="375"/>
      <c r="EIG278" s="375"/>
      <c r="EIH278" s="375"/>
      <c r="EII278" s="375"/>
      <c r="EIJ278" s="375"/>
      <c r="EIK278" s="375"/>
      <c r="EIL278" s="375"/>
      <c r="EIM278" s="375"/>
      <c r="EIN278" s="375"/>
      <c r="EIO278" s="375"/>
      <c r="EIP278" s="375"/>
      <c r="EIQ278" s="375"/>
      <c r="EIR278" s="375"/>
      <c r="EIS278" s="376"/>
      <c r="EIT278" s="376"/>
      <c r="EIU278" s="376"/>
      <c r="EIV278" s="376"/>
      <c r="EIW278" s="376"/>
      <c r="EIX278" s="376"/>
      <c r="EIY278" s="376"/>
      <c r="EIZ278" s="376"/>
      <c r="EJA278" s="376"/>
      <c r="EJB278" s="376"/>
      <c r="EJC278" s="376"/>
      <c r="EJD278" s="376"/>
      <c r="EJE278" s="376"/>
      <c r="EJF278" s="376"/>
      <c r="EJG278" s="376"/>
      <c r="EJH278" s="376"/>
      <c r="EJI278" s="376"/>
      <c r="EJJ278" s="376"/>
      <c r="EJK278" s="376"/>
      <c r="EJL278" s="376"/>
      <c r="EJM278" s="376"/>
      <c r="EJN278" s="376"/>
      <c r="EJO278" s="376"/>
      <c r="EJP278" s="376"/>
      <c r="EJQ278" s="377"/>
      <c r="EJR278" s="377"/>
      <c r="EJS278" s="377"/>
      <c r="EJT278" s="377"/>
      <c r="EJU278" s="377"/>
      <c r="EJV278" s="376"/>
      <c r="EJW278" s="376"/>
      <c r="EJX278" s="377"/>
      <c r="EJY278" s="377"/>
      <c r="EJZ278" s="376"/>
      <c r="EKA278" s="376"/>
      <c r="EKB278" s="377"/>
      <c r="EKC278" s="377"/>
      <c r="EKD278" s="376"/>
      <c r="EKE278" s="376"/>
      <c r="EKF278" s="376"/>
      <c r="EKG278" s="376"/>
      <c r="EKH278" s="376"/>
      <c r="EKI278" s="376"/>
      <c r="EKJ278" s="376"/>
      <c r="EKK278" s="377"/>
      <c r="EKL278" s="377"/>
      <c r="EKM278" s="376"/>
      <c r="EKN278" s="376"/>
      <c r="EKO278" s="377"/>
      <c r="EKP278" s="377"/>
      <c r="EKQ278" s="376"/>
      <c r="EKR278" s="376"/>
      <c r="EKS278" s="376"/>
      <c r="EKT278" s="376"/>
      <c r="EKU278" s="376"/>
      <c r="EKV278" s="370"/>
      <c r="EKW278" s="396"/>
      <c r="EKX278" s="376"/>
      <c r="EKY278" s="376"/>
      <c r="EKZ278" s="376"/>
      <c r="ELA278" s="376"/>
      <c r="ELB278" s="376"/>
      <c r="ELC278" s="376"/>
      <c r="ELD278" s="376"/>
      <c r="ELE278" s="375"/>
      <c r="ELF278" s="375"/>
      <c r="ELG278" s="375"/>
      <c r="ELH278" s="375"/>
      <c r="ELI278" s="375"/>
      <c r="ELJ278" s="375"/>
      <c r="ELK278" s="375"/>
      <c r="ELL278" s="375"/>
      <c r="ELM278" s="375"/>
      <c r="ELN278" s="375"/>
      <c r="ELO278" s="375"/>
      <c r="ELP278" s="375"/>
      <c r="ELQ278" s="375"/>
      <c r="ELR278" s="375"/>
      <c r="ELS278" s="375"/>
      <c r="ELT278" s="375"/>
      <c r="ELU278" s="375"/>
      <c r="ELV278" s="375"/>
      <c r="ELW278" s="375"/>
      <c r="ELX278" s="375"/>
      <c r="ELY278" s="375"/>
      <c r="ELZ278" s="375"/>
      <c r="EMA278" s="375"/>
      <c r="EMB278" s="375"/>
      <c r="EMC278" s="375"/>
      <c r="EMD278" s="375"/>
      <c r="EME278" s="375"/>
      <c r="EMF278" s="375"/>
      <c r="EMG278" s="375"/>
      <c r="EMH278" s="375"/>
      <c r="EMI278" s="375"/>
      <c r="EMJ278" s="375"/>
      <c r="EMK278" s="375"/>
      <c r="EML278" s="375"/>
      <c r="EMM278" s="375"/>
      <c r="EMN278" s="375"/>
      <c r="EMO278" s="375"/>
      <c r="EMP278" s="375"/>
      <c r="EMQ278" s="375"/>
      <c r="EMR278" s="375"/>
      <c r="EMS278" s="375"/>
      <c r="EMT278" s="375"/>
      <c r="EMU278" s="375"/>
      <c r="EMV278" s="375"/>
      <c r="EMW278" s="376"/>
      <c r="EMX278" s="376"/>
      <c r="EMY278" s="376"/>
      <c r="EMZ278" s="376"/>
      <c r="ENA278" s="376"/>
      <c r="ENB278" s="376"/>
      <c r="ENC278" s="376"/>
      <c r="END278" s="376"/>
      <c r="ENE278" s="376"/>
      <c r="ENF278" s="376"/>
      <c r="ENG278" s="376"/>
      <c r="ENH278" s="376"/>
      <c r="ENI278" s="376"/>
      <c r="ENJ278" s="376"/>
      <c r="ENK278" s="376"/>
      <c r="ENL278" s="376"/>
      <c r="ENM278" s="376"/>
      <c r="ENN278" s="376"/>
      <c r="ENO278" s="376"/>
      <c r="ENP278" s="376"/>
      <c r="ENQ278" s="376"/>
      <c r="ENR278" s="376"/>
      <c r="ENS278" s="376"/>
      <c r="ENT278" s="376"/>
      <c r="ENU278" s="377"/>
      <c r="ENV278" s="377"/>
      <c r="ENW278" s="377"/>
      <c r="ENX278" s="377"/>
      <c r="ENY278" s="377"/>
      <c r="ENZ278" s="376"/>
      <c r="EOA278" s="376"/>
      <c r="EOB278" s="377"/>
      <c r="EOC278" s="377"/>
      <c r="EOD278" s="376"/>
      <c r="EOE278" s="376"/>
      <c r="EOF278" s="377"/>
      <c r="EOG278" s="377"/>
      <c r="EOH278" s="376"/>
      <c r="EOI278" s="376"/>
      <c r="EOJ278" s="376"/>
      <c r="EOK278" s="376"/>
      <c r="EOL278" s="376"/>
      <c r="EOM278" s="376"/>
      <c r="EON278" s="376"/>
      <c r="EOO278" s="377"/>
      <c r="EOP278" s="377"/>
      <c r="EOQ278" s="376"/>
      <c r="EOR278" s="376"/>
      <c r="EOS278" s="377"/>
      <c r="EOT278" s="377"/>
      <c r="EOU278" s="376"/>
      <c r="EOV278" s="376"/>
      <c r="EOW278" s="376"/>
      <c r="EOX278" s="376"/>
      <c r="EOY278" s="376"/>
      <c r="EOZ278" s="370"/>
      <c r="EPA278" s="396"/>
      <c r="EPB278" s="376"/>
      <c r="EPC278" s="376"/>
      <c r="EPD278" s="376"/>
      <c r="EPE278" s="376"/>
      <c r="EPF278" s="376"/>
      <c r="EPG278" s="376"/>
      <c r="EPH278" s="376"/>
      <c r="EPI278" s="375"/>
      <c r="EPJ278" s="375"/>
      <c r="EPK278" s="375"/>
      <c r="EPL278" s="375"/>
      <c r="EPM278" s="375"/>
      <c r="EPN278" s="375"/>
      <c r="EPO278" s="375"/>
      <c r="EPP278" s="375"/>
      <c r="EPQ278" s="375"/>
      <c r="EPR278" s="375"/>
      <c r="EPS278" s="375"/>
      <c r="EPT278" s="375"/>
      <c r="EPU278" s="375"/>
      <c r="EPV278" s="375"/>
      <c r="EPW278" s="375"/>
      <c r="EPX278" s="375"/>
      <c r="EPY278" s="375"/>
      <c r="EPZ278" s="375"/>
      <c r="EQA278" s="375"/>
      <c r="EQB278" s="375"/>
      <c r="EQC278" s="375"/>
      <c r="EQD278" s="375"/>
      <c r="EQE278" s="375"/>
      <c r="EQF278" s="375"/>
      <c r="EQG278" s="375"/>
      <c r="EQH278" s="375"/>
      <c r="EQI278" s="375"/>
      <c r="EQJ278" s="375"/>
      <c r="EQK278" s="375"/>
      <c r="EQL278" s="375"/>
      <c r="EQM278" s="375"/>
      <c r="EQN278" s="375"/>
      <c r="EQO278" s="375"/>
      <c r="EQP278" s="375"/>
      <c r="EQQ278" s="375"/>
      <c r="EQR278" s="375"/>
      <c r="EQS278" s="375"/>
      <c r="EQT278" s="375"/>
      <c r="EQU278" s="375"/>
      <c r="EQV278" s="375"/>
      <c r="EQW278" s="375"/>
      <c r="EQX278" s="375"/>
      <c r="EQY278" s="375"/>
      <c r="EQZ278" s="375"/>
      <c r="ERA278" s="376"/>
      <c r="ERB278" s="376"/>
      <c r="ERC278" s="376"/>
      <c r="ERD278" s="376"/>
      <c r="ERE278" s="376"/>
      <c r="ERF278" s="376"/>
      <c r="ERG278" s="376"/>
      <c r="ERH278" s="376"/>
      <c r="ERI278" s="376"/>
      <c r="ERJ278" s="376"/>
      <c r="ERK278" s="376"/>
      <c r="ERL278" s="376"/>
      <c r="ERM278" s="376"/>
      <c r="ERN278" s="376"/>
      <c r="ERO278" s="376"/>
      <c r="ERP278" s="376"/>
      <c r="ERQ278" s="376"/>
      <c r="ERR278" s="376"/>
      <c r="ERS278" s="376"/>
      <c r="ERT278" s="376"/>
      <c r="ERU278" s="376"/>
      <c r="ERV278" s="376"/>
      <c r="ERW278" s="376"/>
      <c r="ERX278" s="376"/>
      <c r="ERY278" s="377"/>
      <c r="ERZ278" s="377"/>
      <c r="ESA278" s="377"/>
      <c r="ESB278" s="377"/>
      <c r="ESC278" s="377"/>
      <c r="ESD278" s="376"/>
      <c r="ESE278" s="376"/>
      <c r="ESF278" s="377"/>
      <c r="ESG278" s="377"/>
      <c r="ESH278" s="376"/>
      <c r="ESI278" s="376"/>
      <c r="ESJ278" s="377"/>
      <c r="ESK278" s="377"/>
      <c r="ESL278" s="376"/>
      <c r="ESM278" s="376"/>
      <c r="ESN278" s="376"/>
      <c r="ESO278" s="376"/>
      <c r="ESP278" s="376"/>
      <c r="ESQ278" s="376"/>
      <c r="ESR278" s="376"/>
      <c r="ESS278" s="377"/>
      <c r="EST278" s="377"/>
      <c r="ESU278" s="376"/>
      <c r="ESV278" s="376"/>
      <c r="ESW278" s="377"/>
      <c r="ESX278" s="377"/>
      <c r="ESY278" s="376"/>
      <c r="ESZ278" s="376"/>
      <c r="ETA278" s="376"/>
      <c r="ETB278" s="376"/>
      <c r="ETC278" s="376"/>
      <c r="ETD278" s="370"/>
      <c r="ETE278" s="396"/>
      <c r="ETF278" s="376"/>
      <c r="ETG278" s="376"/>
      <c r="ETH278" s="376"/>
      <c r="ETI278" s="376"/>
      <c r="ETJ278" s="376"/>
      <c r="ETK278" s="376"/>
      <c r="ETL278" s="376"/>
      <c r="ETM278" s="375"/>
      <c r="ETN278" s="375"/>
      <c r="ETO278" s="375"/>
      <c r="ETP278" s="375"/>
      <c r="ETQ278" s="375"/>
      <c r="ETR278" s="375"/>
      <c r="ETS278" s="375"/>
      <c r="ETT278" s="375"/>
      <c r="ETU278" s="375"/>
      <c r="ETV278" s="375"/>
      <c r="ETW278" s="375"/>
      <c r="ETX278" s="375"/>
      <c r="ETY278" s="375"/>
      <c r="ETZ278" s="375"/>
      <c r="EUA278" s="375"/>
      <c r="EUB278" s="375"/>
      <c r="EUC278" s="375"/>
      <c r="EUD278" s="375"/>
      <c r="EUE278" s="375"/>
      <c r="EUF278" s="375"/>
      <c r="EUG278" s="375"/>
      <c r="EUH278" s="375"/>
      <c r="EUI278" s="375"/>
      <c r="EUJ278" s="375"/>
      <c r="EUK278" s="375"/>
      <c r="EUL278" s="375"/>
      <c r="EUM278" s="375"/>
      <c r="EUN278" s="375"/>
      <c r="EUO278" s="375"/>
      <c r="EUP278" s="375"/>
      <c r="EUQ278" s="375"/>
      <c r="EUR278" s="375"/>
      <c r="EUS278" s="375"/>
      <c r="EUT278" s="375"/>
      <c r="EUU278" s="375"/>
      <c r="EUV278" s="375"/>
      <c r="EUW278" s="375"/>
      <c r="EUX278" s="375"/>
      <c r="EUY278" s="375"/>
      <c r="EUZ278" s="375"/>
      <c r="EVA278" s="375"/>
      <c r="EVB278" s="375"/>
      <c r="EVC278" s="375"/>
      <c r="EVD278" s="375"/>
      <c r="EVE278" s="376"/>
      <c r="EVF278" s="376"/>
      <c r="EVG278" s="376"/>
      <c r="EVH278" s="376"/>
      <c r="EVI278" s="376"/>
      <c r="EVJ278" s="376"/>
      <c r="EVK278" s="376"/>
      <c r="EVL278" s="376"/>
      <c r="EVM278" s="376"/>
      <c r="EVN278" s="376"/>
      <c r="EVO278" s="376"/>
      <c r="EVP278" s="376"/>
      <c r="EVQ278" s="376"/>
      <c r="EVR278" s="376"/>
      <c r="EVS278" s="376"/>
      <c r="EVT278" s="376"/>
      <c r="EVU278" s="376"/>
      <c r="EVV278" s="376"/>
      <c r="EVW278" s="376"/>
      <c r="EVX278" s="376"/>
      <c r="EVY278" s="376"/>
      <c r="EVZ278" s="376"/>
      <c r="EWA278" s="376"/>
      <c r="EWB278" s="376"/>
      <c r="EWC278" s="377"/>
      <c r="EWD278" s="377"/>
      <c r="EWE278" s="377"/>
      <c r="EWF278" s="377"/>
      <c r="EWG278" s="377"/>
      <c r="EWH278" s="376"/>
      <c r="EWI278" s="376"/>
      <c r="EWJ278" s="377"/>
      <c r="EWK278" s="377"/>
      <c r="EWL278" s="376"/>
      <c r="EWM278" s="376"/>
      <c r="EWN278" s="377"/>
      <c r="EWO278" s="377"/>
      <c r="EWP278" s="376"/>
      <c r="EWQ278" s="376"/>
      <c r="EWR278" s="376"/>
      <c r="EWS278" s="376"/>
      <c r="EWT278" s="376"/>
      <c r="EWU278" s="376"/>
      <c r="EWV278" s="376"/>
      <c r="EWW278" s="377"/>
      <c r="EWX278" s="377"/>
      <c r="EWY278" s="376"/>
      <c r="EWZ278" s="376"/>
      <c r="EXA278" s="377"/>
      <c r="EXB278" s="377"/>
      <c r="EXC278" s="376"/>
      <c r="EXD278" s="376"/>
      <c r="EXE278" s="376"/>
      <c r="EXF278" s="376"/>
      <c r="EXG278" s="376"/>
      <c r="EXH278" s="370"/>
      <c r="EXI278" s="396"/>
      <c r="EXJ278" s="376"/>
      <c r="EXK278" s="376"/>
      <c r="EXL278" s="376"/>
      <c r="EXM278" s="376"/>
      <c r="EXN278" s="376"/>
      <c r="EXO278" s="376"/>
      <c r="EXP278" s="376"/>
      <c r="EXQ278" s="375"/>
      <c r="EXR278" s="375"/>
      <c r="EXS278" s="375"/>
      <c r="EXT278" s="375"/>
      <c r="EXU278" s="375"/>
      <c r="EXV278" s="375"/>
      <c r="EXW278" s="375"/>
      <c r="EXX278" s="375"/>
      <c r="EXY278" s="375"/>
      <c r="EXZ278" s="375"/>
      <c r="EYA278" s="375"/>
      <c r="EYB278" s="375"/>
      <c r="EYC278" s="375"/>
      <c r="EYD278" s="375"/>
      <c r="EYE278" s="375"/>
      <c r="EYF278" s="375"/>
      <c r="EYG278" s="375"/>
      <c r="EYH278" s="375"/>
      <c r="EYI278" s="375"/>
      <c r="EYJ278" s="375"/>
      <c r="EYK278" s="375"/>
      <c r="EYL278" s="375"/>
      <c r="EYM278" s="375"/>
      <c r="EYN278" s="375"/>
      <c r="EYO278" s="375"/>
      <c r="EYP278" s="375"/>
      <c r="EYQ278" s="375"/>
      <c r="EYR278" s="375"/>
      <c r="EYS278" s="375"/>
      <c r="EYT278" s="375"/>
      <c r="EYU278" s="375"/>
      <c r="EYV278" s="375"/>
      <c r="EYW278" s="375"/>
      <c r="EYX278" s="375"/>
      <c r="EYY278" s="375"/>
      <c r="EYZ278" s="375"/>
      <c r="EZA278" s="375"/>
      <c r="EZB278" s="375"/>
      <c r="EZC278" s="375"/>
      <c r="EZD278" s="375"/>
      <c r="EZE278" s="375"/>
      <c r="EZF278" s="375"/>
      <c r="EZG278" s="375"/>
      <c r="EZH278" s="375"/>
      <c r="EZI278" s="376"/>
      <c r="EZJ278" s="376"/>
      <c r="EZK278" s="376"/>
      <c r="EZL278" s="376"/>
      <c r="EZM278" s="376"/>
      <c r="EZN278" s="376"/>
      <c r="EZO278" s="376"/>
      <c r="EZP278" s="376"/>
      <c r="EZQ278" s="376"/>
      <c r="EZR278" s="376"/>
      <c r="EZS278" s="376"/>
      <c r="EZT278" s="376"/>
      <c r="EZU278" s="376"/>
      <c r="EZV278" s="376"/>
      <c r="EZW278" s="376"/>
      <c r="EZX278" s="376"/>
      <c r="EZY278" s="376"/>
      <c r="EZZ278" s="376"/>
      <c r="FAA278" s="376"/>
      <c r="FAB278" s="376"/>
      <c r="FAC278" s="376"/>
      <c r="FAD278" s="376"/>
      <c r="FAE278" s="376"/>
      <c r="FAF278" s="376"/>
      <c r="FAG278" s="377"/>
      <c r="FAH278" s="377"/>
      <c r="FAI278" s="377"/>
      <c r="FAJ278" s="377"/>
      <c r="FAK278" s="377"/>
      <c r="FAL278" s="376"/>
      <c r="FAM278" s="376"/>
      <c r="FAN278" s="377"/>
      <c r="FAO278" s="377"/>
      <c r="FAP278" s="376"/>
      <c r="FAQ278" s="376"/>
      <c r="FAR278" s="377"/>
      <c r="FAS278" s="377"/>
      <c r="FAT278" s="376"/>
      <c r="FAU278" s="376"/>
      <c r="FAV278" s="376"/>
      <c r="FAW278" s="376"/>
      <c r="FAX278" s="376"/>
      <c r="FAY278" s="376"/>
      <c r="FAZ278" s="376"/>
      <c r="FBA278" s="377"/>
      <c r="FBB278" s="377"/>
      <c r="FBC278" s="376"/>
      <c r="FBD278" s="376"/>
      <c r="FBE278" s="377"/>
      <c r="FBF278" s="377"/>
      <c r="FBG278" s="376"/>
      <c r="FBH278" s="376"/>
      <c r="FBI278" s="376"/>
      <c r="FBJ278" s="376"/>
      <c r="FBK278" s="376"/>
      <c r="FBL278" s="370"/>
      <c r="FBM278" s="396"/>
      <c r="FBN278" s="376"/>
      <c r="FBO278" s="376"/>
      <c r="FBP278" s="376"/>
      <c r="FBQ278" s="376"/>
      <c r="FBR278" s="376"/>
      <c r="FBS278" s="376"/>
      <c r="FBT278" s="376"/>
      <c r="FBU278" s="375"/>
      <c r="FBV278" s="375"/>
      <c r="FBW278" s="375"/>
      <c r="FBX278" s="375"/>
      <c r="FBY278" s="375"/>
      <c r="FBZ278" s="375"/>
      <c r="FCA278" s="375"/>
      <c r="FCB278" s="375"/>
      <c r="FCC278" s="375"/>
      <c r="FCD278" s="375"/>
      <c r="FCE278" s="375"/>
      <c r="FCF278" s="375"/>
      <c r="FCG278" s="375"/>
      <c r="FCH278" s="375"/>
      <c r="FCI278" s="375"/>
      <c r="FCJ278" s="375"/>
      <c r="FCK278" s="375"/>
      <c r="FCL278" s="375"/>
      <c r="FCM278" s="375"/>
      <c r="FCN278" s="375"/>
      <c r="FCO278" s="375"/>
      <c r="FCP278" s="375"/>
      <c r="FCQ278" s="375"/>
      <c r="FCR278" s="375"/>
      <c r="FCS278" s="375"/>
      <c r="FCT278" s="375"/>
      <c r="FCU278" s="375"/>
      <c r="FCV278" s="375"/>
      <c r="FCW278" s="375"/>
      <c r="FCX278" s="375"/>
      <c r="FCY278" s="375"/>
      <c r="FCZ278" s="375"/>
      <c r="FDA278" s="375"/>
      <c r="FDB278" s="375"/>
      <c r="FDC278" s="375"/>
      <c r="FDD278" s="375"/>
      <c r="FDE278" s="375"/>
      <c r="FDF278" s="375"/>
      <c r="FDG278" s="375"/>
      <c r="FDH278" s="375"/>
      <c r="FDI278" s="375"/>
      <c r="FDJ278" s="375"/>
      <c r="FDK278" s="375"/>
      <c r="FDL278" s="375"/>
      <c r="FDM278" s="376"/>
      <c r="FDN278" s="376"/>
      <c r="FDO278" s="376"/>
      <c r="FDP278" s="376"/>
      <c r="FDQ278" s="376"/>
      <c r="FDR278" s="376"/>
      <c r="FDS278" s="376"/>
      <c r="FDT278" s="376"/>
      <c r="FDU278" s="376"/>
      <c r="FDV278" s="376"/>
      <c r="FDW278" s="376"/>
      <c r="FDX278" s="376"/>
      <c r="FDY278" s="376"/>
      <c r="FDZ278" s="376"/>
      <c r="FEA278" s="376"/>
      <c r="FEB278" s="376"/>
      <c r="FEC278" s="376"/>
      <c r="FED278" s="376"/>
      <c r="FEE278" s="376"/>
      <c r="FEF278" s="376"/>
      <c r="FEG278" s="376"/>
      <c r="FEH278" s="376"/>
      <c r="FEI278" s="376"/>
      <c r="FEJ278" s="376"/>
      <c r="FEK278" s="377"/>
      <c r="FEL278" s="377"/>
      <c r="FEM278" s="377"/>
      <c r="FEN278" s="377"/>
      <c r="FEO278" s="377"/>
      <c r="FEP278" s="376"/>
      <c r="FEQ278" s="376"/>
      <c r="FER278" s="377"/>
      <c r="FES278" s="377"/>
      <c r="FET278" s="376"/>
      <c r="FEU278" s="376"/>
      <c r="FEV278" s="377"/>
      <c r="FEW278" s="377"/>
      <c r="FEX278" s="376"/>
      <c r="FEY278" s="376"/>
      <c r="FEZ278" s="376"/>
      <c r="FFA278" s="376"/>
      <c r="FFB278" s="376"/>
      <c r="FFC278" s="376"/>
      <c r="FFD278" s="376"/>
      <c r="FFE278" s="377"/>
      <c r="FFF278" s="377"/>
      <c r="FFG278" s="376"/>
      <c r="FFH278" s="376"/>
      <c r="FFI278" s="377"/>
      <c r="FFJ278" s="377"/>
      <c r="FFK278" s="376"/>
      <c r="FFL278" s="376"/>
      <c r="FFM278" s="376"/>
      <c r="FFN278" s="376"/>
      <c r="FFO278" s="376"/>
      <c r="FFP278" s="370"/>
      <c r="FFQ278" s="396"/>
      <c r="FFR278" s="376"/>
      <c r="FFS278" s="376"/>
      <c r="FFT278" s="376"/>
      <c r="FFU278" s="376"/>
      <c r="FFV278" s="376"/>
      <c r="FFW278" s="376"/>
      <c r="FFX278" s="376"/>
      <c r="FFY278" s="375"/>
      <c r="FFZ278" s="375"/>
      <c r="FGA278" s="375"/>
      <c r="FGB278" s="375"/>
      <c r="FGC278" s="375"/>
      <c r="FGD278" s="375"/>
      <c r="FGE278" s="375"/>
      <c r="FGF278" s="375"/>
      <c r="FGG278" s="375"/>
      <c r="FGH278" s="375"/>
      <c r="FGI278" s="375"/>
      <c r="FGJ278" s="375"/>
      <c r="FGK278" s="375"/>
      <c r="FGL278" s="375"/>
      <c r="FGM278" s="375"/>
      <c r="FGN278" s="375"/>
      <c r="FGO278" s="375"/>
      <c r="FGP278" s="375"/>
      <c r="FGQ278" s="375"/>
      <c r="FGR278" s="375"/>
      <c r="FGS278" s="375"/>
      <c r="FGT278" s="375"/>
      <c r="FGU278" s="375"/>
      <c r="FGV278" s="375"/>
      <c r="FGW278" s="375"/>
      <c r="FGX278" s="375"/>
      <c r="FGY278" s="375"/>
      <c r="FGZ278" s="375"/>
      <c r="FHA278" s="375"/>
      <c r="FHB278" s="375"/>
      <c r="FHC278" s="375"/>
      <c r="FHD278" s="375"/>
      <c r="FHE278" s="375"/>
      <c r="FHF278" s="375"/>
      <c r="FHG278" s="375"/>
      <c r="FHH278" s="375"/>
      <c r="FHI278" s="375"/>
      <c r="FHJ278" s="375"/>
      <c r="FHK278" s="375"/>
      <c r="FHL278" s="375"/>
      <c r="FHM278" s="375"/>
      <c r="FHN278" s="375"/>
      <c r="FHO278" s="375"/>
      <c r="FHP278" s="375"/>
      <c r="FHQ278" s="376"/>
      <c r="FHR278" s="376"/>
      <c r="FHS278" s="376"/>
      <c r="FHT278" s="376"/>
      <c r="FHU278" s="376"/>
      <c r="FHV278" s="376"/>
      <c r="FHW278" s="376"/>
      <c r="FHX278" s="376"/>
      <c r="FHY278" s="376"/>
      <c r="FHZ278" s="376"/>
      <c r="FIA278" s="376"/>
      <c r="FIB278" s="376"/>
      <c r="FIC278" s="376"/>
      <c r="FID278" s="376"/>
      <c r="FIE278" s="376"/>
      <c r="FIF278" s="376"/>
      <c r="FIG278" s="376"/>
      <c r="FIH278" s="376"/>
      <c r="FII278" s="376"/>
      <c r="FIJ278" s="376"/>
      <c r="FIK278" s="376"/>
      <c r="FIL278" s="376"/>
      <c r="FIM278" s="376"/>
      <c r="FIN278" s="376"/>
      <c r="FIO278" s="377"/>
      <c r="FIP278" s="377"/>
      <c r="FIQ278" s="377"/>
      <c r="FIR278" s="377"/>
      <c r="FIS278" s="377"/>
      <c r="FIT278" s="376"/>
      <c r="FIU278" s="376"/>
      <c r="FIV278" s="377"/>
      <c r="FIW278" s="377"/>
      <c r="FIX278" s="376"/>
      <c r="FIY278" s="376"/>
      <c r="FIZ278" s="377"/>
      <c r="FJA278" s="377"/>
      <c r="FJB278" s="376"/>
      <c r="FJC278" s="376"/>
      <c r="FJD278" s="376"/>
      <c r="FJE278" s="376"/>
      <c r="FJF278" s="376"/>
      <c r="FJG278" s="376"/>
      <c r="FJH278" s="376"/>
      <c r="FJI278" s="377"/>
      <c r="FJJ278" s="377"/>
      <c r="FJK278" s="376"/>
      <c r="FJL278" s="376"/>
      <c r="FJM278" s="377"/>
      <c r="FJN278" s="377"/>
      <c r="FJO278" s="376"/>
      <c r="FJP278" s="376"/>
      <c r="FJQ278" s="376"/>
      <c r="FJR278" s="376"/>
      <c r="FJS278" s="376"/>
      <c r="FJT278" s="370"/>
      <c r="FJU278" s="396"/>
      <c r="FJV278" s="376"/>
      <c r="FJW278" s="376"/>
      <c r="FJX278" s="376"/>
      <c r="FJY278" s="376"/>
      <c r="FJZ278" s="376"/>
      <c r="FKA278" s="376"/>
      <c r="FKB278" s="376"/>
      <c r="FKC278" s="375"/>
      <c r="FKD278" s="375"/>
      <c r="FKE278" s="375"/>
      <c r="FKF278" s="375"/>
      <c r="FKG278" s="375"/>
      <c r="FKH278" s="375"/>
      <c r="FKI278" s="375"/>
      <c r="FKJ278" s="375"/>
      <c r="FKK278" s="375"/>
      <c r="FKL278" s="375"/>
      <c r="FKM278" s="375"/>
      <c r="FKN278" s="375"/>
      <c r="FKO278" s="375"/>
      <c r="FKP278" s="375"/>
      <c r="FKQ278" s="375"/>
      <c r="FKR278" s="375"/>
      <c r="FKS278" s="375"/>
      <c r="FKT278" s="375"/>
      <c r="FKU278" s="375"/>
      <c r="FKV278" s="375"/>
      <c r="FKW278" s="375"/>
      <c r="FKX278" s="375"/>
      <c r="FKY278" s="375"/>
      <c r="FKZ278" s="375"/>
      <c r="FLA278" s="375"/>
      <c r="FLB278" s="375"/>
      <c r="FLC278" s="375"/>
      <c r="FLD278" s="375"/>
      <c r="FLE278" s="375"/>
      <c r="FLF278" s="375"/>
      <c r="FLG278" s="375"/>
      <c r="FLH278" s="375"/>
      <c r="FLI278" s="375"/>
      <c r="FLJ278" s="375"/>
      <c r="FLK278" s="375"/>
      <c r="FLL278" s="375"/>
      <c r="FLM278" s="375"/>
      <c r="FLN278" s="375"/>
      <c r="FLO278" s="375"/>
      <c r="FLP278" s="375"/>
      <c r="FLQ278" s="375"/>
      <c r="FLR278" s="375"/>
      <c r="FLS278" s="375"/>
      <c r="FLT278" s="375"/>
      <c r="FLU278" s="376"/>
      <c r="FLV278" s="376"/>
      <c r="FLW278" s="376"/>
      <c r="FLX278" s="376"/>
      <c r="FLY278" s="376"/>
      <c r="FLZ278" s="376"/>
      <c r="FMA278" s="376"/>
      <c r="FMB278" s="376"/>
      <c r="FMC278" s="376"/>
      <c r="FMD278" s="376"/>
      <c r="FME278" s="376"/>
      <c r="FMF278" s="376"/>
      <c r="FMG278" s="376"/>
      <c r="FMH278" s="376"/>
      <c r="FMI278" s="376"/>
      <c r="FMJ278" s="376"/>
      <c r="FMK278" s="376"/>
      <c r="FML278" s="376"/>
      <c r="FMM278" s="376"/>
      <c r="FMN278" s="376"/>
      <c r="FMO278" s="376"/>
      <c r="FMP278" s="376"/>
      <c r="FMQ278" s="376"/>
      <c r="FMR278" s="376"/>
      <c r="FMS278" s="377"/>
      <c r="FMT278" s="377"/>
      <c r="FMU278" s="377"/>
      <c r="FMV278" s="377"/>
      <c r="FMW278" s="377"/>
      <c r="FMX278" s="376"/>
      <c r="FMY278" s="376"/>
      <c r="FMZ278" s="377"/>
      <c r="FNA278" s="377"/>
      <c r="FNB278" s="376"/>
      <c r="FNC278" s="376"/>
      <c r="FND278" s="377"/>
      <c r="FNE278" s="377"/>
      <c r="FNF278" s="376"/>
      <c r="FNG278" s="376"/>
      <c r="FNH278" s="376"/>
      <c r="FNI278" s="376"/>
      <c r="FNJ278" s="376"/>
      <c r="FNK278" s="376"/>
      <c r="FNL278" s="376"/>
      <c r="FNM278" s="377"/>
      <c r="FNN278" s="377"/>
      <c r="FNO278" s="376"/>
      <c r="FNP278" s="376"/>
      <c r="FNQ278" s="377"/>
      <c r="FNR278" s="377"/>
      <c r="FNS278" s="376"/>
      <c r="FNT278" s="376"/>
      <c r="FNU278" s="376"/>
      <c r="FNV278" s="376"/>
      <c r="FNW278" s="376"/>
      <c r="FNX278" s="370"/>
      <c r="FNY278" s="396"/>
      <c r="FNZ278" s="376"/>
      <c r="FOA278" s="376"/>
      <c r="FOB278" s="376"/>
      <c r="FOC278" s="376"/>
      <c r="FOD278" s="376"/>
      <c r="FOE278" s="376"/>
      <c r="FOF278" s="376"/>
      <c r="FOG278" s="375"/>
      <c r="FOH278" s="375"/>
      <c r="FOI278" s="375"/>
      <c r="FOJ278" s="375"/>
      <c r="FOK278" s="375"/>
      <c r="FOL278" s="375"/>
      <c r="FOM278" s="375"/>
      <c r="FON278" s="375"/>
      <c r="FOO278" s="375"/>
      <c r="FOP278" s="375"/>
      <c r="FOQ278" s="375"/>
      <c r="FOR278" s="375"/>
      <c r="FOS278" s="375"/>
      <c r="FOT278" s="375"/>
      <c r="FOU278" s="375"/>
      <c r="FOV278" s="375"/>
      <c r="FOW278" s="375"/>
      <c r="FOX278" s="375"/>
      <c r="FOY278" s="375"/>
      <c r="FOZ278" s="375"/>
      <c r="FPA278" s="375"/>
      <c r="FPB278" s="375"/>
      <c r="FPC278" s="375"/>
      <c r="FPD278" s="375"/>
      <c r="FPE278" s="375"/>
      <c r="FPF278" s="375"/>
      <c r="FPG278" s="375"/>
      <c r="FPH278" s="375"/>
      <c r="FPI278" s="375"/>
      <c r="FPJ278" s="375"/>
      <c r="FPK278" s="375"/>
      <c r="FPL278" s="375"/>
      <c r="FPM278" s="375"/>
      <c r="FPN278" s="375"/>
      <c r="FPO278" s="375"/>
      <c r="FPP278" s="375"/>
      <c r="FPQ278" s="375"/>
      <c r="FPR278" s="375"/>
      <c r="FPS278" s="375"/>
      <c r="FPT278" s="375"/>
      <c r="FPU278" s="375"/>
      <c r="FPV278" s="375"/>
      <c r="FPW278" s="375"/>
      <c r="FPX278" s="375"/>
      <c r="FPY278" s="376"/>
      <c r="FPZ278" s="376"/>
      <c r="FQA278" s="376"/>
      <c r="FQB278" s="376"/>
      <c r="FQC278" s="376"/>
      <c r="FQD278" s="376"/>
      <c r="FQE278" s="376"/>
      <c r="FQF278" s="376"/>
      <c r="FQG278" s="376"/>
      <c r="FQH278" s="376"/>
      <c r="FQI278" s="376"/>
      <c r="FQJ278" s="376"/>
      <c r="FQK278" s="376"/>
      <c r="FQL278" s="376"/>
      <c r="FQM278" s="376"/>
      <c r="FQN278" s="376"/>
      <c r="FQO278" s="376"/>
      <c r="FQP278" s="376"/>
      <c r="FQQ278" s="376"/>
      <c r="FQR278" s="376"/>
      <c r="FQS278" s="376"/>
      <c r="FQT278" s="376"/>
      <c r="FQU278" s="376"/>
      <c r="FQV278" s="376"/>
      <c r="FQW278" s="377"/>
      <c r="FQX278" s="377"/>
      <c r="FQY278" s="377"/>
      <c r="FQZ278" s="377"/>
      <c r="FRA278" s="377"/>
      <c r="FRB278" s="376"/>
      <c r="FRC278" s="376"/>
      <c r="FRD278" s="377"/>
      <c r="FRE278" s="377"/>
      <c r="FRF278" s="376"/>
      <c r="FRG278" s="376"/>
      <c r="FRH278" s="377"/>
      <c r="FRI278" s="377"/>
      <c r="FRJ278" s="376"/>
      <c r="FRK278" s="376"/>
      <c r="FRL278" s="376"/>
      <c r="FRM278" s="376"/>
      <c r="FRN278" s="376"/>
      <c r="FRO278" s="376"/>
      <c r="FRP278" s="376"/>
      <c r="FRQ278" s="377"/>
      <c r="FRR278" s="377"/>
      <c r="FRS278" s="376"/>
      <c r="FRT278" s="376"/>
      <c r="FRU278" s="377"/>
      <c r="FRV278" s="377"/>
      <c r="FRW278" s="376"/>
      <c r="FRX278" s="376"/>
      <c r="FRY278" s="376"/>
      <c r="FRZ278" s="376"/>
      <c r="FSA278" s="376"/>
      <c r="FSB278" s="370"/>
      <c r="FSC278" s="396"/>
      <c r="FSD278" s="376"/>
      <c r="FSE278" s="376"/>
      <c r="FSF278" s="376"/>
      <c r="FSG278" s="376"/>
      <c r="FSH278" s="376"/>
      <c r="FSI278" s="376"/>
      <c r="FSJ278" s="376"/>
      <c r="FSK278" s="375"/>
      <c r="FSL278" s="375"/>
      <c r="FSM278" s="375"/>
      <c r="FSN278" s="375"/>
      <c r="FSO278" s="375"/>
      <c r="FSP278" s="375"/>
      <c r="FSQ278" s="375"/>
      <c r="FSR278" s="375"/>
      <c r="FSS278" s="375"/>
      <c r="FST278" s="375"/>
      <c r="FSU278" s="375"/>
      <c r="FSV278" s="375"/>
      <c r="FSW278" s="375"/>
      <c r="FSX278" s="375"/>
      <c r="FSY278" s="375"/>
      <c r="FSZ278" s="375"/>
      <c r="FTA278" s="375"/>
      <c r="FTB278" s="375"/>
      <c r="FTC278" s="375"/>
      <c r="FTD278" s="375"/>
      <c r="FTE278" s="375"/>
      <c r="FTF278" s="375"/>
      <c r="FTG278" s="375"/>
      <c r="FTH278" s="375"/>
      <c r="FTI278" s="375"/>
      <c r="FTJ278" s="375"/>
      <c r="FTK278" s="375"/>
      <c r="FTL278" s="375"/>
      <c r="FTM278" s="375"/>
      <c r="FTN278" s="375"/>
      <c r="FTO278" s="375"/>
      <c r="FTP278" s="375"/>
      <c r="FTQ278" s="375"/>
      <c r="FTR278" s="375"/>
      <c r="FTS278" s="375"/>
      <c r="FTT278" s="375"/>
      <c r="FTU278" s="375"/>
      <c r="FTV278" s="375"/>
      <c r="FTW278" s="375"/>
      <c r="FTX278" s="375"/>
      <c r="FTY278" s="375"/>
      <c r="FTZ278" s="375"/>
      <c r="FUA278" s="375"/>
      <c r="FUB278" s="375"/>
      <c r="FUC278" s="376"/>
      <c r="FUD278" s="376"/>
      <c r="FUE278" s="376"/>
      <c r="FUF278" s="376"/>
      <c r="FUG278" s="376"/>
      <c r="FUH278" s="376"/>
      <c r="FUI278" s="376"/>
      <c r="FUJ278" s="376"/>
      <c r="FUK278" s="376"/>
      <c r="FUL278" s="376"/>
      <c r="FUM278" s="376"/>
      <c r="FUN278" s="376"/>
      <c r="FUO278" s="376"/>
      <c r="FUP278" s="376"/>
      <c r="FUQ278" s="376"/>
      <c r="FUR278" s="376"/>
      <c r="FUS278" s="376"/>
      <c r="FUT278" s="376"/>
      <c r="FUU278" s="376"/>
      <c r="FUV278" s="376"/>
      <c r="FUW278" s="376"/>
      <c r="FUX278" s="376"/>
      <c r="FUY278" s="376"/>
      <c r="FUZ278" s="376"/>
      <c r="FVA278" s="377"/>
      <c r="FVB278" s="377"/>
      <c r="FVC278" s="377"/>
      <c r="FVD278" s="377"/>
      <c r="FVE278" s="377"/>
      <c r="FVF278" s="376"/>
      <c r="FVG278" s="376"/>
      <c r="FVH278" s="377"/>
      <c r="FVI278" s="377"/>
      <c r="FVJ278" s="376"/>
      <c r="FVK278" s="376"/>
      <c r="FVL278" s="377"/>
      <c r="FVM278" s="377"/>
      <c r="FVN278" s="376"/>
      <c r="FVO278" s="376"/>
      <c r="FVP278" s="376"/>
      <c r="FVQ278" s="376"/>
      <c r="FVR278" s="376"/>
      <c r="FVS278" s="376"/>
      <c r="FVT278" s="376"/>
      <c r="FVU278" s="377"/>
      <c r="FVV278" s="377"/>
      <c r="FVW278" s="376"/>
      <c r="FVX278" s="376"/>
      <c r="FVY278" s="377"/>
      <c r="FVZ278" s="377"/>
      <c r="FWA278" s="376"/>
      <c r="FWB278" s="376"/>
      <c r="FWC278" s="376"/>
      <c r="FWD278" s="376"/>
      <c r="FWE278" s="376"/>
      <c r="FWF278" s="370"/>
      <c r="FWG278" s="396"/>
      <c r="FWH278" s="376"/>
      <c r="FWI278" s="376"/>
      <c r="FWJ278" s="376"/>
      <c r="FWK278" s="376"/>
      <c r="FWL278" s="376"/>
      <c r="FWM278" s="376"/>
      <c r="FWN278" s="376"/>
      <c r="FWO278" s="375"/>
      <c r="FWP278" s="375"/>
      <c r="FWQ278" s="375"/>
      <c r="FWR278" s="375"/>
      <c r="FWS278" s="375"/>
      <c r="FWT278" s="375"/>
      <c r="FWU278" s="375"/>
      <c r="FWV278" s="375"/>
      <c r="FWW278" s="375"/>
      <c r="FWX278" s="375"/>
      <c r="FWY278" s="375"/>
      <c r="FWZ278" s="375"/>
      <c r="FXA278" s="375"/>
      <c r="FXB278" s="375"/>
      <c r="FXC278" s="375"/>
      <c r="FXD278" s="375"/>
      <c r="FXE278" s="375"/>
      <c r="FXF278" s="375"/>
      <c r="FXG278" s="375"/>
      <c r="FXH278" s="375"/>
      <c r="FXI278" s="375"/>
      <c r="FXJ278" s="375"/>
      <c r="FXK278" s="375"/>
      <c r="FXL278" s="375"/>
      <c r="FXM278" s="375"/>
      <c r="FXN278" s="375"/>
      <c r="FXO278" s="375"/>
      <c r="FXP278" s="375"/>
      <c r="FXQ278" s="375"/>
      <c r="FXR278" s="375"/>
      <c r="FXS278" s="375"/>
      <c r="FXT278" s="375"/>
      <c r="FXU278" s="375"/>
      <c r="FXV278" s="375"/>
      <c r="FXW278" s="375"/>
      <c r="FXX278" s="375"/>
      <c r="FXY278" s="375"/>
      <c r="FXZ278" s="375"/>
      <c r="FYA278" s="375"/>
      <c r="FYB278" s="375"/>
      <c r="FYC278" s="375"/>
      <c r="FYD278" s="375"/>
      <c r="FYE278" s="375"/>
      <c r="FYF278" s="375"/>
      <c r="FYG278" s="376"/>
      <c r="FYH278" s="376"/>
      <c r="FYI278" s="376"/>
      <c r="FYJ278" s="376"/>
      <c r="FYK278" s="376"/>
      <c r="FYL278" s="376"/>
      <c r="FYM278" s="376"/>
      <c r="FYN278" s="376"/>
      <c r="FYO278" s="376"/>
      <c r="FYP278" s="376"/>
      <c r="FYQ278" s="376"/>
      <c r="FYR278" s="376"/>
      <c r="FYS278" s="376"/>
      <c r="FYT278" s="376"/>
      <c r="FYU278" s="376"/>
      <c r="FYV278" s="376"/>
      <c r="FYW278" s="376"/>
      <c r="FYX278" s="376"/>
      <c r="FYY278" s="376"/>
      <c r="FYZ278" s="376"/>
      <c r="FZA278" s="376"/>
      <c r="FZB278" s="376"/>
      <c r="FZC278" s="376"/>
      <c r="FZD278" s="376"/>
      <c r="FZE278" s="377"/>
      <c r="FZF278" s="377"/>
      <c r="FZG278" s="377"/>
      <c r="FZH278" s="377"/>
      <c r="FZI278" s="377"/>
      <c r="FZJ278" s="376"/>
      <c r="FZK278" s="376"/>
      <c r="FZL278" s="377"/>
      <c r="FZM278" s="377"/>
      <c r="FZN278" s="376"/>
      <c r="FZO278" s="376"/>
      <c r="FZP278" s="377"/>
      <c r="FZQ278" s="377"/>
      <c r="FZR278" s="376"/>
      <c r="FZS278" s="376"/>
      <c r="FZT278" s="376"/>
      <c r="FZU278" s="376"/>
      <c r="FZV278" s="376"/>
      <c r="FZW278" s="376"/>
      <c r="FZX278" s="376"/>
      <c r="FZY278" s="377"/>
      <c r="FZZ278" s="377"/>
      <c r="GAA278" s="376"/>
      <c r="GAB278" s="376"/>
      <c r="GAC278" s="377"/>
      <c r="GAD278" s="377"/>
      <c r="GAE278" s="376"/>
      <c r="GAF278" s="376"/>
      <c r="GAG278" s="376"/>
      <c r="GAH278" s="376"/>
      <c r="GAI278" s="376"/>
      <c r="GAJ278" s="370"/>
      <c r="GAK278" s="396"/>
      <c r="GAL278" s="376"/>
      <c r="GAM278" s="376"/>
      <c r="GAN278" s="376"/>
      <c r="GAO278" s="376"/>
      <c r="GAP278" s="376"/>
      <c r="GAQ278" s="376"/>
      <c r="GAR278" s="376"/>
      <c r="GAS278" s="375"/>
      <c r="GAT278" s="375"/>
      <c r="GAU278" s="375"/>
      <c r="GAV278" s="375"/>
      <c r="GAW278" s="375"/>
      <c r="GAX278" s="375"/>
      <c r="GAY278" s="375"/>
      <c r="GAZ278" s="375"/>
      <c r="GBA278" s="375"/>
      <c r="GBB278" s="375"/>
      <c r="GBC278" s="375"/>
      <c r="GBD278" s="375"/>
      <c r="GBE278" s="375"/>
      <c r="GBF278" s="375"/>
      <c r="GBG278" s="375"/>
      <c r="GBH278" s="375"/>
      <c r="GBI278" s="375"/>
      <c r="GBJ278" s="375"/>
      <c r="GBK278" s="375"/>
      <c r="GBL278" s="375"/>
      <c r="GBM278" s="375"/>
      <c r="GBN278" s="375"/>
      <c r="GBO278" s="375"/>
      <c r="GBP278" s="375"/>
      <c r="GBQ278" s="375"/>
      <c r="GBR278" s="375"/>
      <c r="GBS278" s="375"/>
      <c r="GBT278" s="375"/>
      <c r="GBU278" s="375"/>
      <c r="GBV278" s="375"/>
      <c r="GBW278" s="375"/>
      <c r="GBX278" s="375"/>
      <c r="GBY278" s="375"/>
      <c r="GBZ278" s="375"/>
      <c r="GCA278" s="375"/>
      <c r="GCB278" s="375"/>
      <c r="GCC278" s="375"/>
      <c r="GCD278" s="375"/>
      <c r="GCE278" s="375"/>
      <c r="GCF278" s="375"/>
      <c r="GCG278" s="375"/>
      <c r="GCH278" s="375"/>
      <c r="GCI278" s="375"/>
      <c r="GCJ278" s="375"/>
      <c r="GCK278" s="376"/>
      <c r="GCL278" s="376"/>
      <c r="GCM278" s="376"/>
      <c r="GCN278" s="376"/>
      <c r="GCO278" s="376"/>
      <c r="GCP278" s="376"/>
      <c r="GCQ278" s="376"/>
      <c r="GCR278" s="376"/>
      <c r="GCS278" s="376"/>
      <c r="GCT278" s="376"/>
      <c r="GCU278" s="376"/>
      <c r="GCV278" s="376"/>
      <c r="GCW278" s="376"/>
      <c r="GCX278" s="376"/>
      <c r="GCY278" s="376"/>
      <c r="GCZ278" s="376"/>
      <c r="GDA278" s="376"/>
      <c r="GDB278" s="376"/>
      <c r="GDC278" s="376"/>
      <c r="GDD278" s="376"/>
      <c r="GDE278" s="376"/>
      <c r="GDF278" s="376"/>
      <c r="GDG278" s="376"/>
      <c r="GDH278" s="376"/>
      <c r="GDI278" s="377"/>
      <c r="GDJ278" s="377"/>
      <c r="GDK278" s="377"/>
      <c r="GDL278" s="377"/>
      <c r="GDM278" s="377"/>
      <c r="GDN278" s="376"/>
      <c r="GDO278" s="376"/>
      <c r="GDP278" s="377"/>
      <c r="GDQ278" s="377"/>
      <c r="GDR278" s="376"/>
      <c r="GDS278" s="376"/>
      <c r="GDT278" s="377"/>
      <c r="GDU278" s="377"/>
      <c r="GDV278" s="376"/>
      <c r="GDW278" s="376"/>
      <c r="GDX278" s="376"/>
      <c r="GDY278" s="376"/>
      <c r="GDZ278" s="376"/>
      <c r="GEA278" s="376"/>
      <c r="GEB278" s="376"/>
      <c r="GEC278" s="377"/>
      <c r="GED278" s="377"/>
      <c r="GEE278" s="376"/>
      <c r="GEF278" s="376"/>
      <c r="GEG278" s="377"/>
      <c r="GEH278" s="377"/>
      <c r="GEI278" s="376"/>
      <c r="GEJ278" s="376"/>
      <c r="GEK278" s="376"/>
      <c r="GEL278" s="376"/>
      <c r="GEM278" s="376"/>
      <c r="GEN278" s="370"/>
      <c r="GEO278" s="396"/>
      <c r="GEP278" s="376"/>
      <c r="GEQ278" s="376"/>
      <c r="GER278" s="376"/>
      <c r="GES278" s="376"/>
      <c r="GET278" s="376"/>
      <c r="GEU278" s="376"/>
      <c r="GEV278" s="376"/>
      <c r="GEW278" s="375"/>
      <c r="GEX278" s="375"/>
      <c r="GEY278" s="375"/>
      <c r="GEZ278" s="375"/>
      <c r="GFA278" s="375"/>
      <c r="GFB278" s="375"/>
      <c r="GFC278" s="375"/>
      <c r="GFD278" s="375"/>
      <c r="GFE278" s="375"/>
      <c r="GFF278" s="375"/>
      <c r="GFG278" s="375"/>
      <c r="GFH278" s="375"/>
      <c r="GFI278" s="375"/>
      <c r="GFJ278" s="375"/>
      <c r="GFK278" s="375"/>
      <c r="GFL278" s="375"/>
      <c r="GFM278" s="375"/>
      <c r="GFN278" s="375"/>
      <c r="GFO278" s="375"/>
      <c r="GFP278" s="375"/>
      <c r="GFQ278" s="375"/>
      <c r="GFR278" s="375"/>
      <c r="GFS278" s="375"/>
      <c r="GFT278" s="375"/>
      <c r="GFU278" s="375"/>
      <c r="GFV278" s="375"/>
      <c r="GFW278" s="375"/>
      <c r="GFX278" s="375"/>
      <c r="GFY278" s="375"/>
      <c r="GFZ278" s="375"/>
      <c r="GGA278" s="375"/>
      <c r="GGB278" s="375"/>
      <c r="GGC278" s="375"/>
      <c r="GGD278" s="375"/>
      <c r="GGE278" s="375"/>
      <c r="GGF278" s="375"/>
      <c r="GGG278" s="375"/>
      <c r="GGH278" s="375"/>
      <c r="GGI278" s="375"/>
      <c r="GGJ278" s="375"/>
      <c r="GGK278" s="375"/>
      <c r="GGL278" s="375"/>
      <c r="GGM278" s="375"/>
      <c r="GGN278" s="375"/>
      <c r="GGO278" s="376"/>
      <c r="GGP278" s="376"/>
      <c r="GGQ278" s="376"/>
      <c r="GGR278" s="376"/>
      <c r="GGS278" s="376"/>
      <c r="GGT278" s="376"/>
      <c r="GGU278" s="376"/>
      <c r="GGV278" s="376"/>
      <c r="GGW278" s="376"/>
      <c r="GGX278" s="376"/>
      <c r="GGY278" s="376"/>
      <c r="GGZ278" s="376"/>
      <c r="GHA278" s="376"/>
      <c r="GHB278" s="376"/>
      <c r="GHC278" s="376"/>
      <c r="GHD278" s="376"/>
      <c r="GHE278" s="376"/>
      <c r="GHF278" s="376"/>
      <c r="GHG278" s="376"/>
      <c r="GHH278" s="376"/>
      <c r="GHI278" s="376"/>
      <c r="GHJ278" s="376"/>
      <c r="GHK278" s="376"/>
      <c r="GHL278" s="376"/>
      <c r="GHM278" s="377"/>
      <c r="GHN278" s="377"/>
      <c r="GHO278" s="377"/>
      <c r="GHP278" s="377"/>
      <c r="GHQ278" s="377"/>
      <c r="GHR278" s="376"/>
      <c r="GHS278" s="376"/>
      <c r="GHT278" s="377"/>
      <c r="GHU278" s="377"/>
      <c r="GHV278" s="376"/>
      <c r="GHW278" s="376"/>
      <c r="GHX278" s="377"/>
      <c r="GHY278" s="377"/>
      <c r="GHZ278" s="376"/>
      <c r="GIA278" s="376"/>
      <c r="GIB278" s="376"/>
      <c r="GIC278" s="376"/>
      <c r="GID278" s="376"/>
      <c r="GIE278" s="376"/>
      <c r="GIF278" s="376"/>
      <c r="GIG278" s="377"/>
      <c r="GIH278" s="377"/>
      <c r="GII278" s="376"/>
      <c r="GIJ278" s="376"/>
      <c r="GIK278" s="377"/>
      <c r="GIL278" s="377"/>
      <c r="GIM278" s="376"/>
      <c r="GIN278" s="376"/>
      <c r="GIO278" s="376"/>
      <c r="GIP278" s="376"/>
      <c r="GIQ278" s="376"/>
      <c r="GIR278" s="370"/>
      <c r="GIS278" s="396"/>
      <c r="GIT278" s="376"/>
      <c r="GIU278" s="376"/>
      <c r="GIV278" s="376"/>
      <c r="GIW278" s="376"/>
      <c r="GIX278" s="376"/>
      <c r="GIY278" s="376"/>
      <c r="GIZ278" s="376"/>
      <c r="GJA278" s="375"/>
      <c r="GJB278" s="375"/>
      <c r="GJC278" s="375"/>
      <c r="GJD278" s="375"/>
      <c r="GJE278" s="375"/>
      <c r="GJF278" s="375"/>
      <c r="GJG278" s="375"/>
      <c r="GJH278" s="375"/>
      <c r="GJI278" s="375"/>
      <c r="GJJ278" s="375"/>
      <c r="GJK278" s="375"/>
      <c r="GJL278" s="375"/>
      <c r="GJM278" s="375"/>
      <c r="GJN278" s="375"/>
      <c r="GJO278" s="375"/>
      <c r="GJP278" s="375"/>
      <c r="GJQ278" s="375"/>
      <c r="GJR278" s="375"/>
      <c r="GJS278" s="375"/>
      <c r="GJT278" s="375"/>
      <c r="GJU278" s="375"/>
      <c r="GJV278" s="375"/>
      <c r="GJW278" s="375"/>
      <c r="GJX278" s="375"/>
      <c r="GJY278" s="375"/>
      <c r="GJZ278" s="375"/>
      <c r="GKA278" s="375"/>
      <c r="GKB278" s="375"/>
      <c r="GKC278" s="375"/>
      <c r="GKD278" s="375"/>
      <c r="GKE278" s="375"/>
      <c r="GKF278" s="375"/>
      <c r="GKG278" s="375"/>
      <c r="GKH278" s="375"/>
      <c r="GKI278" s="375"/>
      <c r="GKJ278" s="375"/>
      <c r="GKK278" s="375"/>
      <c r="GKL278" s="375"/>
      <c r="GKM278" s="375"/>
      <c r="GKN278" s="375"/>
      <c r="GKO278" s="375"/>
      <c r="GKP278" s="375"/>
      <c r="GKQ278" s="375"/>
      <c r="GKR278" s="375"/>
      <c r="GKS278" s="376"/>
      <c r="GKT278" s="376"/>
      <c r="GKU278" s="376"/>
      <c r="GKV278" s="376"/>
      <c r="GKW278" s="376"/>
      <c r="GKX278" s="376"/>
      <c r="GKY278" s="376"/>
      <c r="GKZ278" s="376"/>
      <c r="GLA278" s="376"/>
      <c r="GLB278" s="376"/>
      <c r="GLC278" s="376"/>
      <c r="GLD278" s="376"/>
      <c r="GLE278" s="376"/>
      <c r="GLF278" s="376"/>
      <c r="GLG278" s="376"/>
      <c r="GLH278" s="376"/>
      <c r="GLI278" s="376"/>
      <c r="GLJ278" s="376"/>
      <c r="GLK278" s="376"/>
      <c r="GLL278" s="376"/>
      <c r="GLM278" s="376"/>
      <c r="GLN278" s="376"/>
      <c r="GLO278" s="376"/>
      <c r="GLP278" s="376"/>
      <c r="GLQ278" s="377"/>
      <c r="GLR278" s="377"/>
      <c r="GLS278" s="377"/>
      <c r="GLT278" s="377"/>
      <c r="GLU278" s="377"/>
      <c r="GLV278" s="376"/>
      <c r="GLW278" s="376"/>
      <c r="GLX278" s="377"/>
      <c r="GLY278" s="377"/>
      <c r="GLZ278" s="376"/>
      <c r="GMA278" s="376"/>
      <c r="GMB278" s="377"/>
      <c r="GMC278" s="377"/>
      <c r="GMD278" s="376"/>
      <c r="GME278" s="376"/>
      <c r="GMF278" s="376"/>
      <c r="GMG278" s="376"/>
      <c r="GMH278" s="376"/>
      <c r="GMI278" s="376"/>
      <c r="GMJ278" s="376"/>
      <c r="GMK278" s="377"/>
      <c r="GML278" s="377"/>
      <c r="GMM278" s="376"/>
      <c r="GMN278" s="376"/>
      <c r="GMO278" s="377"/>
      <c r="GMP278" s="377"/>
      <c r="GMQ278" s="376"/>
      <c r="GMR278" s="376"/>
      <c r="GMS278" s="376"/>
      <c r="GMT278" s="376"/>
      <c r="GMU278" s="376"/>
      <c r="GMV278" s="370"/>
      <c r="GMW278" s="396"/>
      <c r="GMX278" s="376"/>
      <c r="GMY278" s="376"/>
      <c r="GMZ278" s="376"/>
      <c r="GNA278" s="376"/>
      <c r="GNB278" s="376"/>
      <c r="GNC278" s="376"/>
      <c r="GND278" s="376"/>
      <c r="GNE278" s="375"/>
      <c r="GNF278" s="375"/>
      <c r="GNG278" s="375"/>
      <c r="GNH278" s="375"/>
      <c r="GNI278" s="375"/>
      <c r="GNJ278" s="375"/>
      <c r="GNK278" s="375"/>
      <c r="GNL278" s="375"/>
      <c r="GNM278" s="375"/>
      <c r="GNN278" s="375"/>
      <c r="GNO278" s="375"/>
      <c r="GNP278" s="375"/>
      <c r="GNQ278" s="375"/>
      <c r="GNR278" s="375"/>
      <c r="GNS278" s="375"/>
      <c r="GNT278" s="375"/>
      <c r="GNU278" s="375"/>
      <c r="GNV278" s="375"/>
      <c r="GNW278" s="375"/>
      <c r="GNX278" s="375"/>
      <c r="GNY278" s="375"/>
      <c r="GNZ278" s="375"/>
      <c r="GOA278" s="375"/>
      <c r="GOB278" s="375"/>
      <c r="GOC278" s="375"/>
      <c r="GOD278" s="375"/>
      <c r="GOE278" s="375"/>
      <c r="GOF278" s="375"/>
      <c r="GOG278" s="375"/>
      <c r="GOH278" s="375"/>
      <c r="GOI278" s="375"/>
      <c r="GOJ278" s="375"/>
      <c r="GOK278" s="375"/>
      <c r="GOL278" s="375"/>
      <c r="GOM278" s="375"/>
      <c r="GON278" s="375"/>
      <c r="GOO278" s="375"/>
      <c r="GOP278" s="375"/>
      <c r="GOQ278" s="375"/>
      <c r="GOR278" s="375"/>
      <c r="GOS278" s="375"/>
      <c r="GOT278" s="375"/>
      <c r="GOU278" s="375"/>
      <c r="GOV278" s="375"/>
      <c r="GOW278" s="376"/>
      <c r="GOX278" s="376"/>
      <c r="GOY278" s="376"/>
      <c r="GOZ278" s="376"/>
      <c r="GPA278" s="376"/>
      <c r="GPB278" s="376"/>
      <c r="GPC278" s="376"/>
      <c r="GPD278" s="376"/>
      <c r="GPE278" s="376"/>
      <c r="GPF278" s="376"/>
      <c r="GPG278" s="376"/>
      <c r="GPH278" s="376"/>
      <c r="GPI278" s="376"/>
      <c r="GPJ278" s="376"/>
      <c r="GPK278" s="376"/>
      <c r="GPL278" s="376"/>
      <c r="GPM278" s="376"/>
      <c r="GPN278" s="376"/>
      <c r="GPO278" s="376"/>
      <c r="GPP278" s="376"/>
      <c r="GPQ278" s="376"/>
      <c r="GPR278" s="376"/>
      <c r="GPS278" s="376"/>
      <c r="GPT278" s="376"/>
      <c r="GPU278" s="377"/>
      <c r="GPV278" s="377"/>
      <c r="GPW278" s="377"/>
      <c r="GPX278" s="377"/>
      <c r="GPY278" s="377"/>
      <c r="GPZ278" s="376"/>
      <c r="GQA278" s="376"/>
      <c r="GQB278" s="377"/>
      <c r="GQC278" s="377"/>
      <c r="GQD278" s="376"/>
      <c r="GQE278" s="376"/>
      <c r="GQF278" s="377"/>
      <c r="GQG278" s="377"/>
      <c r="GQH278" s="376"/>
      <c r="GQI278" s="376"/>
      <c r="GQJ278" s="376"/>
      <c r="GQK278" s="376"/>
      <c r="GQL278" s="376"/>
      <c r="GQM278" s="376"/>
      <c r="GQN278" s="376"/>
      <c r="GQO278" s="377"/>
      <c r="GQP278" s="377"/>
      <c r="GQQ278" s="376"/>
      <c r="GQR278" s="376"/>
      <c r="GQS278" s="377"/>
      <c r="GQT278" s="377"/>
      <c r="GQU278" s="376"/>
      <c r="GQV278" s="376"/>
      <c r="GQW278" s="376"/>
      <c r="GQX278" s="376"/>
      <c r="GQY278" s="376"/>
      <c r="GQZ278" s="370"/>
      <c r="GRA278" s="396"/>
      <c r="GRB278" s="376"/>
      <c r="GRC278" s="376"/>
      <c r="GRD278" s="376"/>
      <c r="GRE278" s="376"/>
      <c r="GRF278" s="376"/>
      <c r="GRG278" s="376"/>
      <c r="GRH278" s="376"/>
      <c r="GRI278" s="375"/>
      <c r="GRJ278" s="375"/>
      <c r="GRK278" s="375"/>
      <c r="GRL278" s="375"/>
      <c r="GRM278" s="375"/>
      <c r="GRN278" s="375"/>
      <c r="GRO278" s="375"/>
      <c r="GRP278" s="375"/>
      <c r="GRQ278" s="375"/>
      <c r="GRR278" s="375"/>
      <c r="GRS278" s="375"/>
      <c r="GRT278" s="375"/>
      <c r="GRU278" s="375"/>
      <c r="GRV278" s="375"/>
      <c r="GRW278" s="375"/>
      <c r="GRX278" s="375"/>
      <c r="GRY278" s="375"/>
      <c r="GRZ278" s="375"/>
      <c r="GSA278" s="375"/>
      <c r="GSB278" s="375"/>
      <c r="GSC278" s="375"/>
      <c r="GSD278" s="375"/>
      <c r="GSE278" s="375"/>
      <c r="GSF278" s="375"/>
      <c r="GSG278" s="375"/>
      <c r="GSH278" s="375"/>
      <c r="GSI278" s="375"/>
      <c r="GSJ278" s="375"/>
      <c r="GSK278" s="375"/>
      <c r="GSL278" s="375"/>
      <c r="GSM278" s="375"/>
      <c r="GSN278" s="375"/>
      <c r="GSO278" s="375"/>
      <c r="GSP278" s="375"/>
      <c r="GSQ278" s="375"/>
      <c r="GSR278" s="375"/>
      <c r="GSS278" s="375"/>
      <c r="GST278" s="375"/>
      <c r="GSU278" s="375"/>
      <c r="GSV278" s="375"/>
      <c r="GSW278" s="375"/>
      <c r="GSX278" s="375"/>
      <c r="GSY278" s="375"/>
      <c r="GSZ278" s="375"/>
      <c r="GTA278" s="376"/>
      <c r="GTB278" s="376"/>
      <c r="GTC278" s="376"/>
      <c r="GTD278" s="376"/>
      <c r="GTE278" s="376"/>
      <c r="GTF278" s="376"/>
      <c r="GTG278" s="376"/>
      <c r="GTH278" s="376"/>
      <c r="GTI278" s="376"/>
      <c r="GTJ278" s="376"/>
      <c r="GTK278" s="376"/>
      <c r="GTL278" s="376"/>
      <c r="GTM278" s="376"/>
      <c r="GTN278" s="376"/>
      <c r="GTO278" s="376"/>
      <c r="GTP278" s="376"/>
      <c r="GTQ278" s="376"/>
      <c r="GTR278" s="376"/>
      <c r="GTS278" s="376"/>
      <c r="GTT278" s="376"/>
      <c r="GTU278" s="376"/>
      <c r="GTV278" s="376"/>
      <c r="GTW278" s="376"/>
      <c r="GTX278" s="376"/>
      <c r="GTY278" s="377"/>
      <c r="GTZ278" s="377"/>
      <c r="GUA278" s="377"/>
      <c r="GUB278" s="377"/>
      <c r="GUC278" s="377"/>
      <c r="GUD278" s="376"/>
      <c r="GUE278" s="376"/>
      <c r="GUF278" s="377"/>
      <c r="GUG278" s="377"/>
      <c r="GUH278" s="376"/>
      <c r="GUI278" s="376"/>
      <c r="GUJ278" s="377"/>
      <c r="GUK278" s="377"/>
      <c r="GUL278" s="376"/>
      <c r="GUM278" s="376"/>
      <c r="GUN278" s="376"/>
      <c r="GUO278" s="376"/>
      <c r="GUP278" s="376"/>
      <c r="GUQ278" s="376"/>
      <c r="GUR278" s="376"/>
      <c r="GUS278" s="377"/>
      <c r="GUT278" s="377"/>
      <c r="GUU278" s="376"/>
      <c r="GUV278" s="376"/>
      <c r="GUW278" s="377"/>
      <c r="GUX278" s="377"/>
      <c r="GUY278" s="376"/>
      <c r="GUZ278" s="376"/>
      <c r="GVA278" s="376"/>
      <c r="GVB278" s="376"/>
      <c r="GVC278" s="376"/>
      <c r="GVD278" s="370"/>
      <c r="GVE278" s="396"/>
      <c r="GVF278" s="376"/>
      <c r="GVG278" s="376"/>
      <c r="GVH278" s="376"/>
      <c r="GVI278" s="376"/>
      <c r="GVJ278" s="376"/>
      <c r="GVK278" s="376"/>
      <c r="GVL278" s="376"/>
      <c r="GVM278" s="375"/>
      <c r="GVN278" s="375"/>
      <c r="GVO278" s="375"/>
      <c r="GVP278" s="375"/>
      <c r="GVQ278" s="375"/>
      <c r="GVR278" s="375"/>
      <c r="GVS278" s="375"/>
      <c r="GVT278" s="375"/>
      <c r="GVU278" s="375"/>
      <c r="GVV278" s="375"/>
      <c r="GVW278" s="375"/>
      <c r="GVX278" s="375"/>
      <c r="GVY278" s="375"/>
      <c r="GVZ278" s="375"/>
      <c r="GWA278" s="375"/>
      <c r="GWB278" s="375"/>
      <c r="GWC278" s="375"/>
      <c r="GWD278" s="375"/>
      <c r="GWE278" s="375"/>
      <c r="GWF278" s="375"/>
      <c r="GWG278" s="375"/>
      <c r="GWH278" s="375"/>
      <c r="GWI278" s="375"/>
      <c r="GWJ278" s="375"/>
      <c r="GWK278" s="375"/>
      <c r="GWL278" s="375"/>
      <c r="GWM278" s="375"/>
      <c r="GWN278" s="375"/>
      <c r="GWO278" s="375"/>
      <c r="GWP278" s="375"/>
      <c r="GWQ278" s="375"/>
      <c r="GWR278" s="375"/>
      <c r="GWS278" s="375"/>
      <c r="GWT278" s="375"/>
      <c r="GWU278" s="375"/>
      <c r="GWV278" s="375"/>
      <c r="GWW278" s="375"/>
      <c r="GWX278" s="375"/>
      <c r="GWY278" s="375"/>
      <c r="GWZ278" s="375"/>
      <c r="GXA278" s="375"/>
      <c r="GXB278" s="375"/>
      <c r="GXC278" s="375"/>
      <c r="GXD278" s="375"/>
      <c r="GXE278" s="376"/>
      <c r="GXF278" s="376"/>
      <c r="GXG278" s="376"/>
      <c r="GXH278" s="376"/>
      <c r="GXI278" s="376"/>
      <c r="GXJ278" s="376"/>
      <c r="GXK278" s="376"/>
      <c r="GXL278" s="376"/>
      <c r="GXM278" s="376"/>
      <c r="GXN278" s="376"/>
      <c r="GXO278" s="376"/>
      <c r="GXP278" s="376"/>
      <c r="GXQ278" s="376"/>
      <c r="GXR278" s="376"/>
      <c r="GXS278" s="376"/>
      <c r="GXT278" s="376"/>
      <c r="GXU278" s="376"/>
      <c r="GXV278" s="376"/>
      <c r="GXW278" s="376"/>
      <c r="GXX278" s="376"/>
      <c r="GXY278" s="376"/>
      <c r="GXZ278" s="376"/>
      <c r="GYA278" s="376"/>
      <c r="GYB278" s="376"/>
      <c r="GYC278" s="377"/>
      <c r="GYD278" s="377"/>
      <c r="GYE278" s="377"/>
      <c r="GYF278" s="377"/>
      <c r="GYG278" s="377"/>
      <c r="GYH278" s="376"/>
      <c r="GYI278" s="376"/>
      <c r="GYJ278" s="377"/>
      <c r="GYK278" s="377"/>
      <c r="GYL278" s="376"/>
      <c r="GYM278" s="376"/>
      <c r="GYN278" s="377"/>
      <c r="GYO278" s="377"/>
      <c r="GYP278" s="376"/>
      <c r="GYQ278" s="376"/>
      <c r="GYR278" s="376"/>
      <c r="GYS278" s="376"/>
      <c r="GYT278" s="376"/>
      <c r="GYU278" s="376"/>
      <c r="GYV278" s="376"/>
      <c r="GYW278" s="377"/>
      <c r="GYX278" s="377"/>
      <c r="GYY278" s="376"/>
      <c r="GYZ278" s="376"/>
      <c r="GZA278" s="377"/>
      <c r="GZB278" s="377"/>
      <c r="GZC278" s="376"/>
      <c r="GZD278" s="376"/>
      <c r="GZE278" s="376"/>
      <c r="GZF278" s="376"/>
      <c r="GZG278" s="376"/>
      <c r="GZH278" s="370"/>
      <c r="GZI278" s="396"/>
      <c r="GZJ278" s="376"/>
      <c r="GZK278" s="376"/>
      <c r="GZL278" s="376"/>
      <c r="GZM278" s="376"/>
      <c r="GZN278" s="376"/>
      <c r="GZO278" s="376"/>
      <c r="GZP278" s="376"/>
      <c r="GZQ278" s="375"/>
      <c r="GZR278" s="375"/>
      <c r="GZS278" s="375"/>
      <c r="GZT278" s="375"/>
      <c r="GZU278" s="375"/>
      <c r="GZV278" s="375"/>
      <c r="GZW278" s="375"/>
      <c r="GZX278" s="375"/>
      <c r="GZY278" s="375"/>
      <c r="GZZ278" s="375"/>
      <c r="HAA278" s="375"/>
      <c r="HAB278" s="375"/>
      <c r="HAC278" s="375"/>
      <c r="HAD278" s="375"/>
      <c r="HAE278" s="375"/>
      <c r="HAF278" s="375"/>
      <c r="HAG278" s="375"/>
      <c r="HAH278" s="375"/>
      <c r="HAI278" s="375"/>
      <c r="HAJ278" s="375"/>
      <c r="HAK278" s="375"/>
      <c r="HAL278" s="375"/>
      <c r="HAM278" s="375"/>
      <c r="HAN278" s="375"/>
      <c r="HAO278" s="375"/>
      <c r="HAP278" s="375"/>
      <c r="HAQ278" s="375"/>
      <c r="HAR278" s="375"/>
      <c r="HAS278" s="375"/>
      <c r="HAT278" s="375"/>
      <c r="HAU278" s="375"/>
      <c r="HAV278" s="375"/>
      <c r="HAW278" s="375"/>
      <c r="HAX278" s="375"/>
      <c r="HAY278" s="375"/>
      <c r="HAZ278" s="375"/>
      <c r="HBA278" s="375"/>
      <c r="HBB278" s="375"/>
      <c r="HBC278" s="375"/>
      <c r="HBD278" s="375"/>
      <c r="HBE278" s="375"/>
      <c r="HBF278" s="375"/>
      <c r="HBG278" s="375"/>
      <c r="HBH278" s="375"/>
      <c r="HBI278" s="376"/>
      <c r="HBJ278" s="376"/>
      <c r="HBK278" s="376"/>
      <c r="HBL278" s="376"/>
      <c r="HBM278" s="376"/>
      <c r="HBN278" s="376"/>
      <c r="HBO278" s="376"/>
      <c r="HBP278" s="376"/>
      <c r="HBQ278" s="376"/>
      <c r="HBR278" s="376"/>
      <c r="HBS278" s="376"/>
      <c r="HBT278" s="376"/>
      <c r="HBU278" s="376"/>
      <c r="HBV278" s="376"/>
      <c r="HBW278" s="376"/>
      <c r="HBX278" s="376"/>
      <c r="HBY278" s="376"/>
      <c r="HBZ278" s="376"/>
      <c r="HCA278" s="376"/>
      <c r="HCB278" s="376"/>
      <c r="HCC278" s="376"/>
      <c r="HCD278" s="376"/>
      <c r="HCE278" s="376"/>
      <c r="HCF278" s="376"/>
      <c r="HCG278" s="377"/>
      <c r="HCH278" s="377"/>
      <c r="HCI278" s="377"/>
      <c r="HCJ278" s="377"/>
      <c r="HCK278" s="377"/>
      <c r="HCL278" s="376"/>
      <c r="HCM278" s="376"/>
      <c r="HCN278" s="377"/>
      <c r="HCO278" s="377"/>
      <c r="HCP278" s="376"/>
      <c r="HCQ278" s="376"/>
      <c r="HCR278" s="377"/>
      <c r="HCS278" s="377"/>
      <c r="HCT278" s="376"/>
      <c r="HCU278" s="376"/>
      <c r="HCV278" s="376"/>
      <c r="HCW278" s="376"/>
      <c r="HCX278" s="376"/>
      <c r="HCY278" s="376"/>
      <c r="HCZ278" s="376"/>
      <c r="HDA278" s="377"/>
      <c r="HDB278" s="377"/>
      <c r="HDC278" s="376"/>
      <c r="HDD278" s="376"/>
      <c r="HDE278" s="377"/>
      <c r="HDF278" s="377"/>
      <c r="HDG278" s="376"/>
      <c r="HDH278" s="376"/>
      <c r="HDI278" s="376"/>
      <c r="HDJ278" s="376"/>
      <c r="HDK278" s="376"/>
      <c r="HDL278" s="370"/>
      <c r="HDM278" s="396"/>
      <c r="HDN278" s="376"/>
      <c r="HDO278" s="376"/>
      <c r="HDP278" s="376"/>
      <c r="HDQ278" s="376"/>
      <c r="HDR278" s="376"/>
      <c r="HDS278" s="376"/>
      <c r="HDT278" s="376"/>
      <c r="HDU278" s="375"/>
      <c r="HDV278" s="375"/>
      <c r="HDW278" s="375"/>
      <c r="HDX278" s="375"/>
      <c r="HDY278" s="375"/>
      <c r="HDZ278" s="375"/>
      <c r="HEA278" s="375"/>
      <c r="HEB278" s="375"/>
      <c r="HEC278" s="375"/>
      <c r="HED278" s="375"/>
      <c r="HEE278" s="375"/>
      <c r="HEF278" s="375"/>
      <c r="HEG278" s="375"/>
      <c r="HEH278" s="375"/>
      <c r="HEI278" s="375"/>
      <c r="HEJ278" s="375"/>
      <c r="HEK278" s="375"/>
      <c r="HEL278" s="375"/>
      <c r="HEM278" s="375"/>
      <c r="HEN278" s="375"/>
      <c r="HEO278" s="375"/>
      <c r="HEP278" s="375"/>
      <c r="HEQ278" s="375"/>
      <c r="HER278" s="375"/>
      <c r="HES278" s="375"/>
      <c r="HET278" s="375"/>
      <c r="HEU278" s="375"/>
      <c r="HEV278" s="375"/>
      <c r="HEW278" s="375"/>
      <c r="HEX278" s="375"/>
      <c r="HEY278" s="375"/>
      <c r="HEZ278" s="375"/>
      <c r="HFA278" s="375"/>
      <c r="HFB278" s="375"/>
      <c r="HFC278" s="375"/>
      <c r="HFD278" s="375"/>
      <c r="HFE278" s="375"/>
      <c r="HFF278" s="375"/>
      <c r="HFG278" s="375"/>
      <c r="HFH278" s="375"/>
      <c r="HFI278" s="375"/>
      <c r="HFJ278" s="375"/>
      <c r="HFK278" s="375"/>
      <c r="HFL278" s="375"/>
      <c r="HFM278" s="376"/>
      <c r="HFN278" s="376"/>
      <c r="HFO278" s="376"/>
      <c r="HFP278" s="376"/>
      <c r="HFQ278" s="376"/>
      <c r="HFR278" s="376"/>
      <c r="HFS278" s="376"/>
      <c r="HFT278" s="376"/>
      <c r="HFU278" s="376"/>
      <c r="HFV278" s="376"/>
      <c r="HFW278" s="376"/>
      <c r="HFX278" s="376"/>
      <c r="HFY278" s="376"/>
      <c r="HFZ278" s="376"/>
      <c r="HGA278" s="376"/>
      <c r="HGB278" s="376"/>
      <c r="HGC278" s="376"/>
      <c r="HGD278" s="376"/>
      <c r="HGE278" s="376"/>
      <c r="HGF278" s="376"/>
      <c r="HGG278" s="376"/>
      <c r="HGH278" s="376"/>
      <c r="HGI278" s="376"/>
      <c r="HGJ278" s="376"/>
      <c r="HGK278" s="377"/>
      <c r="HGL278" s="377"/>
      <c r="HGM278" s="377"/>
      <c r="HGN278" s="377"/>
      <c r="HGO278" s="377"/>
      <c r="HGP278" s="376"/>
      <c r="HGQ278" s="376"/>
      <c r="HGR278" s="377"/>
      <c r="HGS278" s="377"/>
      <c r="HGT278" s="376"/>
      <c r="HGU278" s="376"/>
      <c r="HGV278" s="377"/>
      <c r="HGW278" s="377"/>
      <c r="HGX278" s="376"/>
      <c r="HGY278" s="376"/>
      <c r="HGZ278" s="376"/>
      <c r="HHA278" s="376"/>
      <c r="HHB278" s="376"/>
      <c r="HHC278" s="376"/>
      <c r="HHD278" s="376"/>
      <c r="HHE278" s="377"/>
      <c r="HHF278" s="377"/>
      <c r="HHG278" s="376"/>
      <c r="HHH278" s="376"/>
      <c r="HHI278" s="377"/>
      <c r="HHJ278" s="377"/>
      <c r="HHK278" s="376"/>
      <c r="HHL278" s="376"/>
      <c r="HHM278" s="376"/>
      <c r="HHN278" s="376"/>
      <c r="HHO278" s="376"/>
      <c r="HHP278" s="370"/>
      <c r="HHQ278" s="396"/>
      <c r="HHR278" s="376"/>
      <c r="HHS278" s="376"/>
      <c r="HHT278" s="376"/>
      <c r="HHU278" s="376"/>
      <c r="HHV278" s="376"/>
      <c r="HHW278" s="376"/>
      <c r="HHX278" s="376"/>
      <c r="HHY278" s="375"/>
      <c r="HHZ278" s="375"/>
      <c r="HIA278" s="375"/>
      <c r="HIB278" s="375"/>
      <c r="HIC278" s="375"/>
      <c r="HID278" s="375"/>
      <c r="HIE278" s="375"/>
      <c r="HIF278" s="375"/>
      <c r="HIG278" s="375"/>
      <c r="HIH278" s="375"/>
      <c r="HII278" s="375"/>
      <c r="HIJ278" s="375"/>
      <c r="HIK278" s="375"/>
      <c r="HIL278" s="375"/>
      <c r="HIM278" s="375"/>
      <c r="HIN278" s="375"/>
      <c r="HIO278" s="375"/>
      <c r="HIP278" s="375"/>
      <c r="HIQ278" s="375"/>
      <c r="HIR278" s="375"/>
      <c r="HIS278" s="375"/>
      <c r="HIT278" s="375"/>
      <c r="HIU278" s="375"/>
      <c r="HIV278" s="375"/>
      <c r="HIW278" s="375"/>
      <c r="HIX278" s="375"/>
      <c r="HIY278" s="375"/>
      <c r="HIZ278" s="375"/>
      <c r="HJA278" s="375"/>
      <c r="HJB278" s="375"/>
      <c r="HJC278" s="375"/>
      <c r="HJD278" s="375"/>
      <c r="HJE278" s="375"/>
      <c r="HJF278" s="375"/>
      <c r="HJG278" s="375"/>
      <c r="HJH278" s="375"/>
      <c r="HJI278" s="375"/>
      <c r="HJJ278" s="375"/>
      <c r="HJK278" s="375"/>
      <c r="HJL278" s="375"/>
      <c r="HJM278" s="375"/>
      <c r="HJN278" s="375"/>
      <c r="HJO278" s="375"/>
      <c r="HJP278" s="375"/>
      <c r="HJQ278" s="376"/>
      <c r="HJR278" s="376"/>
      <c r="HJS278" s="376"/>
      <c r="HJT278" s="376"/>
      <c r="HJU278" s="376"/>
      <c r="HJV278" s="376"/>
      <c r="HJW278" s="376"/>
      <c r="HJX278" s="376"/>
      <c r="HJY278" s="376"/>
      <c r="HJZ278" s="376"/>
      <c r="HKA278" s="376"/>
      <c r="HKB278" s="376"/>
      <c r="HKC278" s="376"/>
      <c r="HKD278" s="376"/>
      <c r="HKE278" s="376"/>
      <c r="HKF278" s="376"/>
      <c r="HKG278" s="376"/>
      <c r="HKH278" s="376"/>
      <c r="HKI278" s="376"/>
      <c r="HKJ278" s="376"/>
      <c r="HKK278" s="376"/>
      <c r="HKL278" s="376"/>
      <c r="HKM278" s="376"/>
      <c r="HKN278" s="376"/>
      <c r="HKO278" s="377"/>
      <c r="HKP278" s="377"/>
      <c r="HKQ278" s="377"/>
      <c r="HKR278" s="377"/>
      <c r="HKS278" s="377"/>
      <c r="HKT278" s="376"/>
      <c r="HKU278" s="376"/>
      <c r="HKV278" s="377"/>
      <c r="HKW278" s="377"/>
      <c r="HKX278" s="376"/>
      <c r="HKY278" s="376"/>
      <c r="HKZ278" s="377"/>
      <c r="HLA278" s="377"/>
      <c r="HLB278" s="376"/>
      <c r="HLC278" s="376"/>
      <c r="HLD278" s="376"/>
      <c r="HLE278" s="376"/>
      <c r="HLF278" s="376"/>
      <c r="HLG278" s="376"/>
      <c r="HLH278" s="376"/>
      <c r="HLI278" s="377"/>
      <c r="HLJ278" s="377"/>
      <c r="HLK278" s="376"/>
      <c r="HLL278" s="376"/>
      <c r="HLM278" s="377"/>
      <c r="HLN278" s="377"/>
      <c r="HLO278" s="376"/>
      <c r="HLP278" s="376"/>
      <c r="HLQ278" s="376"/>
      <c r="HLR278" s="376"/>
      <c r="HLS278" s="376"/>
      <c r="HLT278" s="370"/>
      <c r="HLU278" s="396"/>
      <c r="HLV278" s="376"/>
      <c r="HLW278" s="376"/>
      <c r="HLX278" s="376"/>
      <c r="HLY278" s="376"/>
      <c r="HLZ278" s="376"/>
      <c r="HMA278" s="376"/>
      <c r="HMB278" s="376"/>
      <c r="HMC278" s="375"/>
      <c r="HMD278" s="375"/>
      <c r="HME278" s="375"/>
      <c r="HMF278" s="375"/>
      <c r="HMG278" s="375"/>
      <c r="HMH278" s="375"/>
      <c r="HMI278" s="375"/>
      <c r="HMJ278" s="375"/>
      <c r="HMK278" s="375"/>
      <c r="HML278" s="375"/>
      <c r="HMM278" s="375"/>
      <c r="HMN278" s="375"/>
      <c r="HMO278" s="375"/>
      <c r="HMP278" s="375"/>
      <c r="HMQ278" s="375"/>
      <c r="HMR278" s="375"/>
      <c r="HMS278" s="375"/>
      <c r="HMT278" s="375"/>
      <c r="HMU278" s="375"/>
      <c r="HMV278" s="375"/>
      <c r="HMW278" s="375"/>
      <c r="HMX278" s="375"/>
      <c r="HMY278" s="375"/>
      <c r="HMZ278" s="375"/>
      <c r="HNA278" s="375"/>
      <c r="HNB278" s="375"/>
      <c r="HNC278" s="375"/>
      <c r="HND278" s="375"/>
      <c r="HNE278" s="375"/>
      <c r="HNF278" s="375"/>
      <c r="HNG278" s="375"/>
      <c r="HNH278" s="375"/>
      <c r="HNI278" s="375"/>
      <c r="HNJ278" s="375"/>
      <c r="HNK278" s="375"/>
      <c r="HNL278" s="375"/>
      <c r="HNM278" s="375"/>
      <c r="HNN278" s="375"/>
      <c r="HNO278" s="375"/>
      <c r="HNP278" s="375"/>
      <c r="HNQ278" s="375"/>
      <c r="HNR278" s="375"/>
      <c r="HNS278" s="375"/>
      <c r="HNT278" s="375"/>
      <c r="HNU278" s="376"/>
      <c r="HNV278" s="376"/>
      <c r="HNW278" s="376"/>
      <c r="HNX278" s="376"/>
      <c r="HNY278" s="376"/>
      <c r="HNZ278" s="376"/>
      <c r="HOA278" s="376"/>
      <c r="HOB278" s="376"/>
      <c r="HOC278" s="376"/>
      <c r="HOD278" s="376"/>
      <c r="HOE278" s="376"/>
      <c r="HOF278" s="376"/>
      <c r="HOG278" s="376"/>
      <c r="HOH278" s="376"/>
      <c r="HOI278" s="376"/>
      <c r="HOJ278" s="376"/>
      <c r="HOK278" s="376"/>
      <c r="HOL278" s="376"/>
      <c r="HOM278" s="376"/>
      <c r="HON278" s="376"/>
      <c r="HOO278" s="376"/>
      <c r="HOP278" s="376"/>
      <c r="HOQ278" s="376"/>
      <c r="HOR278" s="376"/>
      <c r="HOS278" s="377"/>
      <c r="HOT278" s="377"/>
      <c r="HOU278" s="377"/>
      <c r="HOV278" s="377"/>
      <c r="HOW278" s="377"/>
      <c r="HOX278" s="376"/>
      <c r="HOY278" s="376"/>
      <c r="HOZ278" s="377"/>
      <c r="HPA278" s="377"/>
      <c r="HPB278" s="376"/>
      <c r="HPC278" s="376"/>
      <c r="HPD278" s="377"/>
      <c r="HPE278" s="377"/>
      <c r="HPF278" s="376"/>
      <c r="HPG278" s="376"/>
      <c r="HPH278" s="376"/>
      <c r="HPI278" s="376"/>
      <c r="HPJ278" s="376"/>
      <c r="HPK278" s="376"/>
      <c r="HPL278" s="376"/>
      <c r="HPM278" s="377"/>
      <c r="HPN278" s="377"/>
      <c r="HPO278" s="376"/>
      <c r="HPP278" s="376"/>
      <c r="HPQ278" s="377"/>
      <c r="HPR278" s="377"/>
      <c r="HPS278" s="376"/>
      <c r="HPT278" s="376"/>
      <c r="HPU278" s="376"/>
      <c r="HPV278" s="376"/>
      <c r="HPW278" s="376"/>
      <c r="HPX278" s="370"/>
      <c r="HPY278" s="396"/>
      <c r="HPZ278" s="376"/>
      <c r="HQA278" s="376"/>
      <c r="HQB278" s="376"/>
      <c r="HQC278" s="376"/>
      <c r="HQD278" s="376"/>
      <c r="HQE278" s="376"/>
      <c r="HQF278" s="376"/>
      <c r="HQG278" s="375"/>
      <c r="HQH278" s="375"/>
      <c r="HQI278" s="375"/>
      <c r="HQJ278" s="375"/>
      <c r="HQK278" s="375"/>
      <c r="HQL278" s="375"/>
      <c r="HQM278" s="375"/>
      <c r="HQN278" s="375"/>
      <c r="HQO278" s="375"/>
      <c r="HQP278" s="375"/>
      <c r="HQQ278" s="375"/>
      <c r="HQR278" s="375"/>
      <c r="HQS278" s="375"/>
      <c r="HQT278" s="375"/>
      <c r="HQU278" s="375"/>
      <c r="HQV278" s="375"/>
      <c r="HQW278" s="375"/>
      <c r="HQX278" s="375"/>
      <c r="HQY278" s="375"/>
      <c r="HQZ278" s="375"/>
      <c r="HRA278" s="375"/>
      <c r="HRB278" s="375"/>
      <c r="HRC278" s="375"/>
      <c r="HRD278" s="375"/>
      <c r="HRE278" s="375"/>
      <c r="HRF278" s="375"/>
      <c r="HRG278" s="375"/>
      <c r="HRH278" s="375"/>
      <c r="HRI278" s="375"/>
      <c r="HRJ278" s="375"/>
      <c r="HRK278" s="375"/>
      <c r="HRL278" s="375"/>
      <c r="HRM278" s="375"/>
      <c r="HRN278" s="375"/>
      <c r="HRO278" s="375"/>
      <c r="HRP278" s="375"/>
      <c r="HRQ278" s="375"/>
      <c r="HRR278" s="375"/>
      <c r="HRS278" s="375"/>
      <c r="HRT278" s="375"/>
      <c r="HRU278" s="375"/>
      <c r="HRV278" s="375"/>
      <c r="HRW278" s="375"/>
      <c r="HRX278" s="375"/>
      <c r="HRY278" s="376"/>
      <c r="HRZ278" s="376"/>
      <c r="HSA278" s="376"/>
      <c r="HSB278" s="376"/>
      <c r="HSC278" s="376"/>
      <c r="HSD278" s="376"/>
      <c r="HSE278" s="376"/>
      <c r="HSF278" s="376"/>
      <c r="HSG278" s="376"/>
      <c r="HSH278" s="376"/>
      <c r="HSI278" s="376"/>
      <c r="HSJ278" s="376"/>
      <c r="HSK278" s="376"/>
      <c r="HSL278" s="376"/>
      <c r="HSM278" s="376"/>
      <c r="HSN278" s="376"/>
      <c r="HSO278" s="376"/>
      <c r="HSP278" s="376"/>
      <c r="HSQ278" s="376"/>
      <c r="HSR278" s="376"/>
      <c r="HSS278" s="376"/>
      <c r="HST278" s="376"/>
      <c r="HSU278" s="376"/>
      <c r="HSV278" s="376"/>
      <c r="HSW278" s="377"/>
      <c r="HSX278" s="377"/>
      <c r="HSY278" s="377"/>
      <c r="HSZ278" s="377"/>
      <c r="HTA278" s="377"/>
      <c r="HTB278" s="376"/>
      <c r="HTC278" s="376"/>
      <c r="HTD278" s="377"/>
      <c r="HTE278" s="377"/>
      <c r="HTF278" s="376"/>
      <c r="HTG278" s="376"/>
      <c r="HTH278" s="377"/>
      <c r="HTI278" s="377"/>
      <c r="HTJ278" s="376"/>
      <c r="HTK278" s="376"/>
      <c r="HTL278" s="376"/>
      <c r="HTM278" s="376"/>
      <c r="HTN278" s="376"/>
      <c r="HTO278" s="376"/>
      <c r="HTP278" s="376"/>
      <c r="HTQ278" s="377"/>
      <c r="HTR278" s="377"/>
      <c r="HTS278" s="376"/>
      <c r="HTT278" s="376"/>
      <c r="HTU278" s="377"/>
      <c r="HTV278" s="377"/>
      <c r="HTW278" s="376"/>
      <c r="HTX278" s="376"/>
      <c r="HTY278" s="376"/>
      <c r="HTZ278" s="376"/>
      <c r="HUA278" s="376"/>
      <c r="HUB278" s="370"/>
      <c r="HUC278" s="396"/>
      <c r="HUD278" s="376"/>
      <c r="HUE278" s="376"/>
      <c r="HUF278" s="376"/>
      <c r="HUG278" s="376"/>
      <c r="HUH278" s="376"/>
      <c r="HUI278" s="376"/>
      <c r="HUJ278" s="376"/>
      <c r="HUK278" s="375"/>
      <c r="HUL278" s="375"/>
      <c r="HUM278" s="375"/>
      <c r="HUN278" s="375"/>
      <c r="HUO278" s="375"/>
      <c r="HUP278" s="375"/>
      <c r="HUQ278" s="375"/>
      <c r="HUR278" s="375"/>
      <c r="HUS278" s="375"/>
      <c r="HUT278" s="375"/>
      <c r="HUU278" s="375"/>
      <c r="HUV278" s="375"/>
      <c r="HUW278" s="375"/>
      <c r="HUX278" s="375"/>
      <c r="HUY278" s="375"/>
      <c r="HUZ278" s="375"/>
      <c r="HVA278" s="375"/>
      <c r="HVB278" s="375"/>
      <c r="HVC278" s="375"/>
      <c r="HVD278" s="375"/>
      <c r="HVE278" s="375"/>
      <c r="HVF278" s="375"/>
      <c r="HVG278" s="375"/>
      <c r="HVH278" s="375"/>
      <c r="HVI278" s="375"/>
      <c r="HVJ278" s="375"/>
      <c r="HVK278" s="375"/>
      <c r="HVL278" s="375"/>
      <c r="HVM278" s="375"/>
      <c r="HVN278" s="375"/>
      <c r="HVO278" s="375"/>
      <c r="HVP278" s="375"/>
      <c r="HVQ278" s="375"/>
      <c r="HVR278" s="375"/>
      <c r="HVS278" s="375"/>
      <c r="HVT278" s="375"/>
      <c r="HVU278" s="375"/>
      <c r="HVV278" s="375"/>
      <c r="HVW278" s="375"/>
      <c r="HVX278" s="375"/>
      <c r="HVY278" s="375"/>
      <c r="HVZ278" s="375"/>
      <c r="HWA278" s="375"/>
      <c r="HWB278" s="375"/>
      <c r="HWC278" s="376"/>
      <c r="HWD278" s="376"/>
      <c r="HWE278" s="376"/>
      <c r="HWF278" s="376"/>
      <c r="HWG278" s="376"/>
      <c r="HWH278" s="376"/>
      <c r="HWI278" s="376"/>
      <c r="HWJ278" s="376"/>
      <c r="HWK278" s="376"/>
      <c r="HWL278" s="376"/>
      <c r="HWM278" s="376"/>
      <c r="HWN278" s="376"/>
      <c r="HWO278" s="376"/>
      <c r="HWP278" s="376"/>
      <c r="HWQ278" s="376"/>
      <c r="HWR278" s="376"/>
      <c r="HWS278" s="376"/>
      <c r="HWT278" s="376"/>
      <c r="HWU278" s="376"/>
      <c r="HWV278" s="376"/>
      <c r="HWW278" s="376"/>
      <c r="HWX278" s="376"/>
      <c r="HWY278" s="376"/>
      <c r="HWZ278" s="376"/>
      <c r="HXA278" s="377"/>
      <c r="HXB278" s="377"/>
      <c r="HXC278" s="377"/>
      <c r="HXD278" s="377"/>
      <c r="HXE278" s="377"/>
      <c r="HXF278" s="376"/>
      <c r="HXG278" s="376"/>
      <c r="HXH278" s="377"/>
      <c r="HXI278" s="377"/>
      <c r="HXJ278" s="376"/>
      <c r="HXK278" s="376"/>
      <c r="HXL278" s="377"/>
      <c r="HXM278" s="377"/>
      <c r="HXN278" s="376"/>
      <c r="HXO278" s="376"/>
      <c r="HXP278" s="376"/>
      <c r="HXQ278" s="376"/>
      <c r="HXR278" s="376"/>
      <c r="HXS278" s="376"/>
      <c r="HXT278" s="376"/>
      <c r="HXU278" s="377"/>
      <c r="HXV278" s="377"/>
      <c r="HXW278" s="376"/>
      <c r="HXX278" s="376"/>
      <c r="HXY278" s="377"/>
      <c r="HXZ278" s="377"/>
      <c r="HYA278" s="376"/>
      <c r="HYB278" s="376"/>
      <c r="HYC278" s="376"/>
      <c r="HYD278" s="376"/>
      <c r="HYE278" s="376"/>
      <c r="HYF278" s="370"/>
      <c r="HYG278" s="396"/>
      <c r="HYH278" s="376"/>
      <c r="HYI278" s="376"/>
      <c r="HYJ278" s="376"/>
      <c r="HYK278" s="376"/>
      <c r="HYL278" s="376"/>
      <c r="HYM278" s="376"/>
      <c r="HYN278" s="376"/>
      <c r="HYO278" s="375"/>
      <c r="HYP278" s="375"/>
      <c r="HYQ278" s="375"/>
      <c r="HYR278" s="375"/>
      <c r="HYS278" s="375"/>
      <c r="HYT278" s="375"/>
      <c r="HYU278" s="375"/>
      <c r="HYV278" s="375"/>
      <c r="HYW278" s="375"/>
      <c r="HYX278" s="375"/>
      <c r="HYY278" s="375"/>
      <c r="HYZ278" s="375"/>
      <c r="HZA278" s="375"/>
      <c r="HZB278" s="375"/>
      <c r="HZC278" s="375"/>
      <c r="HZD278" s="375"/>
      <c r="HZE278" s="375"/>
      <c r="HZF278" s="375"/>
      <c r="HZG278" s="375"/>
      <c r="HZH278" s="375"/>
      <c r="HZI278" s="375"/>
      <c r="HZJ278" s="375"/>
      <c r="HZK278" s="375"/>
      <c r="HZL278" s="375"/>
      <c r="HZM278" s="375"/>
      <c r="HZN278" s="375"/>
      <c r="HZO278" s="375"/>
      <c r="HZP278" s="375"/>
      <c r="HZQ278" s="375"/>
      <c r="HZR278" s="375"/>
      <c r="HZS278" s="375"/>
      <c r="HZT278" s="375"/>
      <c r="HZU278" s="375"/>
      <c r="HZV278" s="375"/>
      <c r="HZW278" s="375"/>
      <c r="HZX278" s="375"/>
      <c r="HZY278" s="375"/>
      <c r="HZZ278" s="375"/>
      <c r="IAA278" s="375"/>
      <c r="IAB278" s="375"/>
      <c r="IAC278" s="375"/>
      <c r="IAD278" s="375"/>
      <c r="IAE278" s="375"/>
      <c r="IAF278" s="375"/>
      <c r="IAG278" s="376"/>
      <c r="IAH278" s="376"/>
      <c r="IAI278" s="376"/>
      <c r="IAJ278" s="376"/>
      <c r="IAK278" s="376"/>
      <c r="IAL278" s="376"/>
      <c r="IAM278" s="376"/>
      <c r="IAN278" s="376"/>
      <c r="IAO278" s="376"/>
      <c r="IAP278" s="376"/>
      <c r="IAQ278" s="376"/>
      <c r="IAR278" s="376"/>
      <c r="IAS278" s="376"/>
      <c r="IAT278" s="376"/>
      <c r="IAU278" s="376"/>
      <c r="IAV278" s="376"/>
      <c r="IAW278" s="376"/>
      <c r="IAX278" s="376"/>
      <c r="IAY278" s="376"/>
      <c r="IAZ278" s="376"/>
      <c r="IBA278" s="376"/>
      <c r="IBB278" s="376"/>
      <c r="IBC278" s="376"/>
      <c r="IBD278" s="376"/>
      <c r="IBE278" s="377"/>
      <c r="IBF278" s="377"/>
      <c r="IBG278" s="377"/>
      <c r="IBH278" s="377"/>
      <c r="IBI278" s="377"/>
      <c r="IBJ278" s="376"/>
      <c r="IBK278" s="376"/>
      <c r="IBL278" s="377"/>
      <c r="IBM278" s="377"/>
      <c r="IBN278" s="376"/>
      <c r="IBO278" s="376"/>
      <c r="IBP278" s="377"/>
      <c r="IBQ278" s="377"/>
      <c r="IBR278" s="376"/>
      <c r="IBS278" s="376"/>
      <c r="IBT278" s="376"/>
      <c r="IBU278" s="376"/>
      <c r="IBV278" s="376"/>
      <c r="IBW278" s="376"/>
      <c r="IBX278" s="376"/>
      <c r="IBY278" s="377"/>
      <c r="IBZ278" s="377"/>
      <c r="ICA278" s="376"/>
      <c r="ICB278" s="376"/>
      <c r="ICC278" s="377"/>
      <c r="ICD278" s="377"/>
      <c r="ICE278" s="376"/>
      <c r="ICF278" s="376"/>
      <c r="ICG278" s="376"/>
      <c r="ICH278" s="376"/>
      <c r="ICI278" s="376"/>
      <c r="ICJ278" s="370"/>
      <c r="ICK278" s="396"/>
      <c r="ICL278" s="376"/>
      <c r="ICM278" s="376"/>
      <c r="ICN278" s="376"/>
      <c r="ICO278" s="376"/>
      <c r="ICP278" s="376"/>
      <c r="ICQ278" s="376"/>
      <c r="ICR278" s="376"/>
      <c r="ICS278" s="375"/>
      <c r="ICT278" s="375"/>
      <c r="ICU278" s="375"/>
      <c r="ICV278" s="375"/>
      <c r="ICW278" s="375"/>
      <c r="ICX278" s="375"/>
      <c r="ICY278" s="375"/>
      <c r="ICZ278" s="375"/>
      <c r="IDA278" s="375"/>
      <c r="IDB278" s="375"/>
      <c r="IDC278" s="375"/>
      <c r="IDD278" s="375"/>
      <c r="IDE278" s="375"/>
      <c r="IDF278" s="375"/>
      <c r="IDG278" s="375"/>
      <c r="IDH278" s="375"/>
      <c r="IDI278" s="375"/>
      <c r="IDJ278" s="375"/>
      <c r="IDK278" s="375"/>
      <c r="IDL278" s="375"/>
      <c r="IDM278" s="375"/>
      <c r="IDN278" s="375"/>
      <c r="IDO278" s="375"/>
      <c r="IDP278" s="375"/>
      <c r="IDQ278" s="375"/>
      <c r="IDR278" s="375"/>
      <c r="IDS278" s="375"/>
      <c r="IDT278" s="375"/>
      <c r="IDU278" s="375"/>
      <c r="IDV278" s="375"/>
      <c r="IDW278" s="375"/>
      <c r="IDX278" s="375"/>
      <c r="IDY278" s="375"/>
      <c r="IDZ278" s="375"/>
      <c r="IEA278" s="375"/>
      <c r="IEB278" s="375"/>
      <c r="IEC278" s="375"/>
      <c r="IED278" s="375"/>
      <c r="IEE278" s="375"/>
      <c r="IEF278" s="375"/>
      <c r="IEG278" s="375"/>
      <c r="IEH278" s="375"/>
      <c r="IEI278" s="375"/>
      <c r="IEJ278" s="375"/>
      <c r="IEK278" s="376"/>
      <c r="IEL278" s="376"/>
      <c r="IEM278" s="376"/>
      <c r="IEN278" s="376"/>
      <c r="IEO278" s="376"/>
      <c r="IEP278" s="376"/>
      <c r="IEQ278" s="376"/>
      <c r="IER278" s="376"/>
      <c r="IES278" s="376"/>
      <c r="IET278" s="376"/>
      <c r="IEU278" s="376"/>
      <c r="IEV278" s="376"/>
      <c r="IEW278" s="376"/>
      <c r="IEX278" s="376"/>
      <c r="IEY278" s="376"/>
      <c r="IEZ278" s="376"/>
      <c r="IFA278" s="376"/>
      <c r="IFB278" s="376"/>
      <c r="IFC278" s="376"/>
      <c r="IFD278" s="376"/>
      <c r="IFE278" s="376"/>
      <c r="IFF278" s="376"/>
      <c r="IFG278" s="376"/>
      <c r="IFH278" s="376"/>
      <c r="IFI278" s="377"/>
      <c r="IFJ278" s="377"/>
      <c r="IFK278" s="377"/>
      <c r="IFL278" s="377"/>
      <c r="IFM278" s="377"/>
      <c r="IFN278" s="376"/>
      <c r="IFO278" s="376"/>
      <c r="IFP278" s="377"/>
      <c r="IFQ278" s="377"/>
      <c r="IFR278" s="376"/>
      <c r="IFS278" s="376"/>
      <c r="IFT278" s="377"/>
      <c r="IFU278" s="377"/>
      <c r="IFV278" s="376"/>
      <c r="IFW278" s="376"/>
      <c r="IFX278" s="376"/>
      <c r="IFY278" s="376"/>
      <c r="IFZ278" s="376"/>
      <c r="IGA278" s="376"/>
      <c r="IGB278" s="376"/>
      <c r="IGC278" s="377"/>
      <c r="IGD278" s="377"/>
      <c r="IGE278" s="376"/>
      <c r="IGF278" s="376"/>
      <c r="IGG278" s="377"/>
      <c r="IGH278" s="377"/>
      <c r="IGI278" s="376"/>
      <c r="IGJ278" s="376"/>
      <c r="IGK278" s="376"/>
      <c r="IGL278" s="376"/>
      <c r="IGM278" s="376"/>
      <c r="IGN278" s="370"/>
      <c r="IGO278" s="396"/>
      <c r="IGP278" s="376"/>
      <c r="IGQ278" s="376"/>
      <c r="IGR278" s="376"/>
      <c r="IGS278" s="376"/>
      <c r="IGT278" s="376"/>
      <c r="IGU278" s="376"/>
      <c r="IGV278" s="376"/>
      <c r="IGW278" s="375"/>
      <c r="IGX278" s="375"/>
      <c r="IGY278" s="375"/>
      <c r="IGZ278" s="375"/>
      <c r="IHA278" s="375"/>
      <c r="IHB278" s="375"/>
      <c r="IHC278" s="375"/>
      <c r="IHD278" s="375"/>
      <c r="IHE278" s="375"/>
      <c r="IHF278" s="375"/>
      <c r="IHG278" s="375"/>
      <c r="IHH278" s="375"/>
      <c r="IHI278" s="375"/>
      <c r="IHJ278" s="375"/>
      <c r="IHK278" s="375"/>
      <c r="IHL278" s="375"/>
      <c r="IHM278" s="375"/>
      <c r="IHN278" s="375"/>
      <c r="IHO278" s="375"/>
      <c r="IHP278" s="375"/>
      <c r="IHQ278" s="375"/>
      <c r="IHR278" s="375"/>
      <c r="IHS278" s="375"/>
      <c r="IHT278" s="375"/>
      <c r="IHU278" s="375"/>
      <c r="IHV278" s="375"/>
      <c r="IHW278" s="375"/>
      <c r="IHX278" s="375"/>
      <c r="IHY278" s="375"/>
      <c r="IHZ278" s="375"/>
      <c r="IIA278" s="375"/>
      <c r="IIB278" s="375"/>
      <c r="IIC278" s="375"/>
      <c r="IID278" s="375"/>
      <c r="IIE278" s="375"/>
      <c r="IIF278" s="375"/>
      <c r="IIG278" s="375"/>
      <c r="IIH278" s="375"/>
      <c r="III278" s="375"/>
      <c r="IIJ278" s="375"/>
      <c r="IIK278" s="375"/>
      <c r="IIL278" s="375"/>
      <c r="IIM278" s="375"/>
      <c r="IIN278" s="375"/>
      <c r="IIO278" s="376"/>
      <c r="IIP278" s="376"/>
      <c r="IIQ278" s="376"/>
      <c r="IIR278" s="376"/>
      <c r="IIS278" s="376"/>
      <c r="IIT278" s="376"/>
      <c r="IIU278" s="376"/>
      <c r="IIV278" s="376"/>
      <c r="IIW278" s="376"/>
      <c r="IIX278" s="376"/>
      <c r="IIY278" s="376"/>
      <c r="IIZ278" s="376"/>
      <c r="IJA278" s="376"/>
      <c r="IJB278" s="376"/>
      <c r="IJC278" s="376"/>
      <c r="IJD278" s="376"/>
      <c r="IJE278" s="376"/>
      <c r="IJF278" s="376"/>
      <c r="IJG278" s="376"/>
      <c r="IJH278" s="376"/>
      <c r="IJI278" s="376"/>
      <c r="IJJ278" s="376"/>
      <c r="IJK278" s="376"/>
      <c r="IJL278" s="376"/>
      <c r="IJM278" s="377"/>
      <c r="IJN278" s="377"/>
      <c r="IJO278" s="377"/>
      <c r="IJP278" s="377"/>
      <c r="IJQ278" s="377"/>
      <c r="IJR278" s="376"/>
      <c r="IJS278" s="376"/>
      <c r="IJT278" s="377"/>
      <c r="IJU278" s="377"/>
      <c r="IJV278" s="376"/>
      <c r="IJW278" s="376"/>
      <c r="IJX278" s="377"/>
      <c r="IJY278" s="377"/>
      <c r="IJZ278" s="376"/>
      <c r="IKA278" s="376"/>
      <c r="IKB278" s="376"/>
      <c r="IKC278" s="376"/>
      <c r="IKD278" s="376"/>
      <c r="IKE278" s="376"/>
      <c r="IKF278" s="376"/>
      <c r="IKG278" s="377"/>
      <c r="IKH278" s="377"/>
      <c r="IKI278" s="376"/>
      <c r="IKJ278" s="376"/>
      <c r="IKK278" s="377"/>
      <c r="IKL278" s="377"/>
      <c r="IKM278" s="376"/>
      <c r="IKN278" s="376"/>
      <c r="IKO278" s="376"/>
      <c r="IKP278" s="376"/>
      <c r="IKQ278" s="376"/>
      <c r="IKR278" s="370"/>
      <c r="IKS278" s="396"/>
      <c r="IKT278" s="376"/>
      <c r="IKU278" s="376"/>
      <c r="IKV278" s="376"/>
      <c r="IKW278" s="376"/>
      <c r="IKX278" s="376"/>
      <c r="IKY278" s="376"/>
      <c r="IKZ278" s="376"/>
      <c r="ILA278" s="375"/>
      <c r="ILB278" s="375"/>
      <c r="ILC278" s="375"/>
      <c r="ILD278" s="375"/>
      <c r="ILE278" s="375"/>
      <c r="ILF278" s="375"/>
      <c r="ILG278" s="375"/>
      <c r="ILH278" s="375"/>
      <c r="ILI278" s="375"/>
      <c r="ILJ278" s="375"/>
      <c r="ILK278" s="375"/>
      <c r="ILL278" s="375"/>
      <c r="ILM278" s="375"/>
      <c r="ILN278" s="375"/>
      <c r="ILO278" s="375"/>
      <c r="ILP278" s="375"/>
      <c r="ILQ278" s="375"/>
      <c r="ILR278" s="375"/>
      <c r="ILS278" s="375"/>
      <c r="ILT278" s="375"/>
      <c r="ILU278" s="375"/>
      <c r="ILV278" s="375"/>
      <c r="ILW278" s="375"/>
      <c r="ILX278" s="375"/>
      <c r="ILY278" s="375"/>
      <c r="ILZ278" s="375"/>
      <c r="IMA278" s="375"/>
      <c r="IMB278" s="375"/>
      <c r="IMC278" s="375"/>
      <c r="IMD278" s="375"/>
      <c r="IME278" s="375"/>
      <c r="IMF278" s="375"/>
      <c r="IMG278" s="375"/>
      <c r="IMH278" s="375"/>
      <c r="IMI278" s="375"/>
      <c r="IMJ278" s="375"/>
      <c r="IMK278" s="375"/>
      <c r="IML278" s="375"/>
      <c r="IMM278" s="375"/>
      <c r="IMN278" s="375"/>
      <c r="IMO278" s="375"/>
      <c r="IMP278" s="375"/>
      <c r="IMQ278" s="375"/>
      <c r="IMR278" s="375"/>
      <c r="IMS278" s="376"/>
      <c r="IMT278" s="376"/>
      <c r="IMU278" s="376"/>
      <c r="IMV278" s="376"/>
      <c r="IMW278" s="376"/>
      <c r="IMX278" s="376"/>
      <c r="IMY278" s="376"/>
      <c r="IMZ278" s="376"/>
      <c r="INA278" s="376"/>
      <c r="INB278" s="376"/>
      <c r="INC278" s="376"/>
      <c r="IND278" s="376"/>
      <c r="INE278" s="376"/>
      <c r="INF278" s="376"/>
      <c r="ING278" s="376"/>
      <c r="INH278" s="376"/>
      <c r="INI278" s="376"/>
      <c r="INJ278" s="376"/>
      <c r="INK278" s="376"/>
      <c r="INL278" s="376"/>
      <c r="INM278" s="376"/>
      <c r="INN278" s="376"/>
      <c r="INO278" s="376"/>
      <c r="INP278" s="376"/>
      <c r="INQ278" s="377"/>
      <c r="INR278" s="377"/>
      <c r="INS278" s="377"/>
      <c r="INT278" s="377"/>
      <c r="INU278" s="377"/>
      <c r="INV278" s="376"/>
      <c r="INW278" s="376"/>
      <c r="INX278" s="377"/>
      <c r="INY278" s="377"/>
      <c r="INZ278" s="376"/>
      <c r="IOA278" s="376"/>
      <c r="IOB278" s="377"/>
      <c r="IOC278" s="377"/>
      <c r="IOD278" s="376"/>
      <c r="IOE278" s="376"/>
      <c r="IOF278" s="376"/>
      <c r="IOG278" s="376"/>
      <c r="IOH278" s="376"/>
      <c r="IOI278" s="376"/>
      <c r="IOJ278" s="376"/>
      <c r="IOK278" s="377"/>
      <c r="IOL278" s="377"/>
      <c r="IOM278" s="376"/>
      <c r="ION278" s="376"/>
      <c r="IOO278" s="377"/>
      <c r="IOP278" s="377"/>
      <c r="IOQ278" s="376"/>
      <c r="IOR278" s="376"/>
      <c r="IOS278" s="376"/>
      <c r="IOT278" s="376"/>
      <c r="IOU278" s="376"/>
      <c r="IOV278" s="370"/>
      <c r="IOW278" s="396"/>
      <c r="IOX278" s="376"/>
      <c r="IOY278" s="376"/>
      <c r="IOZ278" s="376"/>
      <c r="IPA278" s="376"/>
      <c r="IPB278" s="376"/>
      <c r="IPC278" s="376"/>
      <c r="IPD278" s="376"/>
      <c r="IPE278" s="375"/>
      <c r="IPF278" s="375"/>
      <c r="IPG278" s="375"/>
      <c r="IPH278" s="375"/>
      <c r="IPI278" s="375"/>
      <c r="IPJ278" s="375"/>
      <c r="IPK278" s="375"/>
      <c r="IPL278" s="375"/>
      <c r="IPM278" s="375"/>
      <c r="IPN278" s="375"/>
      <c r="IPO278" s="375"/>
      <c r="IPP278" s="375"/>
      <c r="IPQ278" s="375"/>
      <c r="IPR278" s="375"/>
      <c r="IPS278" s="375"/>
      <c r="IPT278" s="375"/>
      <c r="IPU278" s="375"/>
      <c r="IPV278" s="375"/>
      <c r="IPW278" s="375"/>
      <c r="IPX278" s="375"/>
      <c r="IPY278" s="375"/>
      <c r="IPZ278" s="375"/>
      <c r="IQA278" s="375"/>
      <c r="IQB278" s="375"/>
      <c r="IQC278" s="375"/>
      <c r="IQD278" s="375"/>
      <c r="IQE278" s="375"/>
      <c r="IQF278" s="375"/>
      <c r="IQG278" s="375"/>
      <c r="IQH278" s="375"/>
      <c r="IQI278" s="375"/>
      <c r="IQJ278" s="375"/>
      <c r="IQK278" s="375"/>
      <c r="IQL278" s="375"/>
      <c r="IQM278" s="375"/>
      <c r="IQN278" s="375"/>
      <c r="IQO278" s="375"/>
      <c r="IQP278" s="375"/>
      <c r="IQQ278" s="375"/>
      <c r="IQR278" s="375"/>
      <c r="IQS278" s="375"/>
      <c r="IQT278" s="375"/>
      <c r="IQU278" s="375"/>
      <c r="IQV278" s="375"/>
      <c r="IQW278" s="376"/>
      <c r="IQX278" s="376"/>
      <c r="IQY278" s="376"/>
      <c r="IQZ278" s="376"/>
      <c r="IRA278" s="376"/>
      <c r="IRB278" s="376"/>
      <c r="IRC278" s="376"/>
      <c r="IRD278" s="376"/>
      <c r="IRE278" s="376"/>
      <c r="IRF278" s="376"/>
      <c r="IRG278" s="376"/>
      <c r="IRH278" s="376"/>
      <c r="IRI278" s="376"/>
      <c r="IRJ278" s="376"/>
      <c r="IRK278" s="376"/>
      <c r="IRL278" s="376"/>
      <c r="IRM278" s="376"/>
      <c r="IRN278" s="376"/>
      <c r="IRO278" s="376"/>
      <c r="IRP278" s="376"/>
      <c r="IRQ278" s="376"/>
      <c r="IRR278" s="376"/>
      <c r="IRS278" s="376"/>
      <c r="IRT278" s="376"/>
      <c r="IRU278" s="377"/>
      <c r="IRV278" s="377"/>
      <c r="IRW278" s="377"/>
      <c r="IRX278" s="377"/>
      <c r="IRY278" s="377"/>
      <c r="IRZ278" s="376"/>
      <c r="ISA278" s="376"/>
      <c r="ISB278" s="377"/>
      <c r="ISC278" s="377"/>
      <c r="ISD278" s="376"/>
      <c r="ISE278" s="376"/>
      <c r="ISF278" s="377"/>
      <c r="ISG278" s="377"/>
      <c r="ISH278" s="376"/>
      <c r="ISI278" s="376"/>
      <c r="ISJ278" s="376"/>
      <c r="ISK278" s="376"/>
      <c r="ISL278" s="376"/>
      <c r="ISM278" s="376"/>
      <c r="ISN278" s="376"/>
      <c r="ISO278" s="377"/>
      <c r="ISP278" s="377"/>
      <c r="ISQ278" s="376"/>
      <c r="ISR278" s="376"/>
      <c r="ISS278" s="377"/>
      <c r="IST278" s="377"/>
      <c r="ISU278" s="376"/>
      <c r="ISV278" s="376"/>
      <c r="ISW278" s="376"/>
      <c r="ISX278" s="376"/>
      <c r="ISY278" s="376"/>
      <c r="ISZ278" s="370"/>
      <c r="ITA278" s="396"/>
      <c r="ITB278" s="376"/>
      <c r="ITC278" s="376"/>
      <c r="ITD278" s="376"/>
      <c r="ITE278" s="376"/>
      <c r="ITF278" s="376"/>
      <c r="ITG278" s="376"/>
      <c r="ITH278" s="376"/>
      <c r="ITI278" s="375"/>
      <c r="ITJ278" s="375"/>
      <c r="ITK278" s="375"/>
      <c r="ITL278" s="375"/>
      <c r="ITM278" s="375"/>
      <c r="ITN278" s="375"/>
      <c r="ITO278" s="375"/>
      <c r="ITP278" s="375"/>
      <c r="ITQ278" s="375"/>
      <c r="ITR278" s="375"/>
      <c r="ITS278" s="375"/>
      <c r="ITT278" s="375"/>
      <c r="ITU278" s="375"/>
      <c r="ITV278" s="375"/>
      <c r="ITW278" s="375"/>
      <c r="ITX278" s="375"/>
      <c r="ITY278" s="375"/>
      <c r="ITZ278" s="375"/>
      <c r="IUA278" s="375"/>
      <c r="IUB278" s="375"/>
      <c r="IUC278" s="375"/>
      <c r="IUD278" s="375"/>
      <c r="IUE278" s="375"/>
      <c r="IUF278" s="375"/>
      <c r="IUG278" s="375"/>
      <c r="IUH278" s="375"/>
      <c r="IUI278" s="375"/>
      <c r="IUJ278" s="375"/>
      <c r="IUK278" s="375"/>
      <c r="IUL278" s="375"/>
      <c r="IUM278" s="375"/>
      <c r="IUN278" s="375"/>
      <c r="IUO278" s="375"/>
      <c r="IUP278" s="375"/>
      <c r="IUQ278" s="375"/>
      <c r="IUR278" s="375"/>
      <c r="IUS278" s="375"/>
      <c r="IUT278" s="375"/>
      <c r="IUU278" s="375"/>
      <c r="IUV278" s="375"/>
      <c r="IUW278" s="375"/>
      <c r="IUX278" s="375"/>
      <c r="IUY278" s="375"/>
      <c r="IUZ278" s="375"/>
      <c r="IVA278" s="376"/>
      <c r="IVB278" s="376"/>
      <c r="IVC278" s="376"/>
      <c r="IVD278" s="376"/>
      <c r="IVE278" s="376"/>
      <c r="IVF278" s="376"/>
      <c r="IVG278" s="376"/>
      <c r="IVH278" s="376"/>
      <c r="IVI278" s="376"/>
      <c r="IVJ278" s="376"/>
      <c r="IVK278" s="376"/>
      <c r="IVL278" s="376"/>
      <c r="IVM278" s="376"/>
      <c r="IVN278" s="376"/>
      <c r="IVO278" s="376"/>
      <c r="IVP278" s="376"/>
      <c r="IVQ278" s="376"/>
      <c r="IVR278" s="376"/>
      <c r="IVS278" s="376"/>
      <c r="IVT278" s="376"/>
      <c r="IVU278" s="376"/>
      <c r="IVV278" s="376"/>
      <c r="IVW278" s="376"/>
      <c r="IVX278" s="376"/>
      <c r="IVY278" s="377"/>
      <c r="IVZ278" s="377"/>
      <c r="IWA278" s="377"/>
      <c r="IWB278" s="377"/>
      <c r="IWC278" s="377"/>
      <c r="IWD278" s="376"/>
      <c r="IWE278" s="376"/>
      <c r="IWF278" s="377"/>
      <c r="IWG278" s="377"/>
      <c r="IWH278" s="376"/>
      <c r="IWI278" s="376"/>
      <c r="IWJ278" s="377"/>
      <c r="IWK278" s="377"/>
      <c r="IWL278" s="376"/>
      <c r="IWM278" s="376"/>
      <c r="IWN278" s="376"/>
      <c r="IWO278" s="376"/>
      <c r="IWP278" s="376"/>
      <c r="IWQ278" s="376"/>
      <c r="IWR278" s="376"/>
      <c r="IWS278" s="377"/>
      <c r="IWT278" s="377"/>
      <c r="IWU278" s="376"/>
      <c r="IWV278" s="376"/>
      <c r="IWW278" s="377"/>
      <c r="IWX278" s="377"/>
      <c r="IWY278" s="376"/>
      <c r="IWZ278" s="376"/>
      <c r="IXA278" s="376"/>
      <c r="IXB278" s="376"/>
      <c r="IXC278" s="376"/>
      <c r="IXD278" s="370"/>
      <c r="IXE278" s="396"/>
      <c r="IXF278" s="376"/>
      <c r="IXG278" s="376"/>
      <c r="IXH278" s="376"/>
      <c r="IXI278" s="376"/>
      <c r="IXJ278" s="376"/>
      <c r="IXK278" s="376"/>
      <c r="IXL278" s="376"/>
      <c r="IXM278" s="375"/>
      <c r="IXN278" s="375"/>
      <c r="IXO278" s="375"/>
      <c r="IXP278" s="375"/>
      <c r="IXQ278" s="375"/>
      <c r="IXR278" s="375"/>
      <c r="IXS278" s="375"/>
      <c r="IXT278" s="375"/>
      <c r="IXU278" s="375"/>
      <c r="IXV278" s="375"/>
      <c r="IXW278" s="375"/>
      <c r="IXX278" s="375"/>
      <c r="IXY278" s="375"/>
      <c r="IXZ278" s="375"/>
      <c r="IYA278" s="375"/>
      <c r="IYB278" s="375"/>
      <c r="IYC278" s="375"/>
      <c r="IYD278" s="375"/>
      <c r="IYE278" s="375"/>
      <c r="IYF278" s="375"/>
      <c r="IYG278" s="375"/>
      <c r="IYH278" s="375"/>
      <c r="IYI278" s="375"/>
      <c r="IYJ278" s="375"/>
      <c r="IYK278" s="375"/>
      <c r="IYL278" s="375"/>
      <c r="IYM278" s="375"/>
      <c r="IYN278" s="375"/>
      <c r="IYO278" s="375"/>
      <c r="IYP278" s="375"/>
      <c r="IYQ278" s="375"/>
      <c r="IYR278" s="375"/>
      <c r="IYS278" s="375"/>
      <c r="IYT278" s="375"/>
      <c r="IYU278" s="375"/>
      <c r="IYV278" s="375"/>
      <c r="IYW278" s="375"/>
      <c r="IYX278" s="375"/>
      <c r="IYY278" s="375"/>
      <c r="IYZ278" s="375"/>
      <c r="IZA278" s="375"/>
      <c r="IZB278" s="375"/>
      <c r="IZC278" s="375"/>
      <c r="IZD278" s="375"/>
      <c r="IZE278" s="376"/>
      <c r="IZF278" s="376"/>
      <c r="IZG278" s="376"/>
      <c r="IZH278" s="376"/>
      <c r="IZI278" s="376"/>
      <c r="IZJ278" s="376"/>
      <c r="IZK278" s="376"/>
      <c r="IZL278" s="376"/>
      <c r="IZM278" s="376"/>
      <c r="IZN278" s="376"/>
      <c r="IZO278" s="376"/>
      <c r="IZP278" s="376"/>
      <c r="IZQ278" s="376"/>
      <c r="IZR278" s="376"/>
      <c r="IZS278" s="376"/>
      <c r="IZT278" s="376"/>
      <c r="IZU278" s="376"/>
      <c r="IZV278" s="376"/>
      <c r="IZW278" s="376"/>
      <c r="IZX278" s="376"/>
      <c r="IZY278" s="376"/>
      <c r="IZZ278" s="376"/>
      <c r="JAA278" s="376"/>
      <c r="JAB278" s="376"/>
      <c r="JAC278" s="377"/>
      <c r="JAD278" s="377"/>
      <c r="JAE278" s="377"/>
      <c r="JAF278" s="377"/>
      <c r="JAG278" s="377"/>
      <c r="JAH278" s="376"/>
      <c r="JAI278" s="376"/>
      <c r="JAJ278" s="377"/>
      <c r="JAK278" s="377"/>
      <c r="JAL278" s="376"/>
      <c r="JAM278" s="376"/>
      <c r="JAN278" s="377"/>
      <c r="JAO278" s="377"/>
      <c r="JAP278" s="376"/>
      <c r="JAQ278" s="376"/>
      <c r="JAR278" s="376"/>
      <c r="JAS278" s="376"/>
      <c r="JAT278" s="376"/>
      <c r="JAU278" s="376"/>
      <c r="JAV278" s="376"/>
      <c r="JAW278" s="377"/>
      <c r="JAX278" s="377"/>
      <c r="JAY278" s="376"/>
      <c r="JAZ278" s="376"/>
      <c r="JBA278" s="377"/>
      <c r="JBB278" s="377"/>
      <c r="JBC278" s="376"/>
      <c r="JBD278" s="376"/>
      <c r="JBE278" s="376"/>
      <c r="JBF278" s="376"/>
      <c r="JBG278" s="376"/>
      <c r="JBH278" s="370"/>
      <c r="JBI278" s="396"/>
      <c r="JBJ278" s="376"/>
      <c r="JBK278" s="376"/>
      <c r="JBL278" s="376"/>
      <c r="JBM278" s="376"/>
      <c r="JBN278" s="376"/>
      <c r="JBO278" s="376"/>
      <c r="JBP278" s="376"/>
      <c r="JBQ278" s="375"/>
      <c r="JBR278" s="375"/>
      <c r="JBS278" s="375"/>
      <c r="JBT278" s="375"/>
      <c r="JBU278" s="375"/>
      <c r="JBV278" s="375"/>
      <c r="JBW278" s="375"/>
      <c r="JBX278" s="375"/>
      <c r="JBY278" s="375"/>
      <c r="JBZ278" s="375"/>
      <c r="JCA278" s="375"/>
      <c r="JCB278" s="375"/>
      <c r="JCC278" s="375"/>
      <c r="JCD278" s="375"/>
      <c r="JCE278" s="375"/>
      <c r="JCF278" s="375"/>
      <c r="JCG278" s="375"/>
      <c r="JCH278" s="375"/>
      <c r="JCI278" s="375"/>
      <c r="JCJ278" s="375"/>
      <c r="JCK278" s="375"/>
      <c r="JCL278" s="375"/>
      <c r="JCM278" s="375"/>
      <c r="JCN278" s="375"/>
      <c r="JCO278" s="375"/>
      <c r="JCP278" s="375"/>
      <c r="JCQ278" s="375"/>
      <c r="JCR278" s="375"/>
      <c r="JCS278" s="375"/>
      <c r="JCT278" s="375"/>
      <c r="JCU278" s="375"/>
      <c r="JCV278" s="375"/>
      <c r="JCW278" s="375"/>
      <c r="JCX278" s="375"/>
      <c r="JCY278" s="375"/>
      <c r="JCZ278" s="375"/>
      <c r="JDA278" s="375"/>
      <c r="JDB278" s="375"/>
      <c r="JDC278" s="375"/>
      <c r="JDD278" s="375"/>
      <c r="JDE278" s="375"/>
      <c r="JDF278" s="375"/>
      <c r="JDG278" s="375"/>
      <c r="JDH278" s="375"/>
      <c r="JDI278" s="376"/>
      <c r="JDJ278" s="376"/>
      <c r="JDK278" s="376"/>
      <c r="JDL278" s="376"/>
      <c r="JDM278" s="376"/>
      <c r="JDN278" s="376"/>
      <c r="JDO278" s="376"/>
      <c r="JDP278" s="376"/>
      <c r="JDQ278" s="376"/>
      <c r="JDR278" s="376"/>
      <c r="JDS278" s="376"/>
      <c r="JDT278" s="376"/>
      <c r="JDU278" s="376"/>
      <c r="JDV278" s="376"/>
      <c r="JDW278" s="376"/>
      <c r="JDX278" s="376"/>
      <c r="JDY278" s="376"/>
      <c r="JDZ278" s="376"/>
      <c r="JEA278" s="376"/>
      <c r="JEB278" s="376"/>
      <c r="JEC278" s="376"/>
      <c r="JED278" s="376"/>
      <c r="JEE278" s="376"/>
      <c r="JEF278" s="376"/>
      <c r="JEG278" s="377"/>
      <c r="JEH278" s="377"/>
      <c r="JEI278" s="377"/>
      <c r="JEJ278" s="377"/>
      <c r="JEK278" s="377"/>
      <c r="JEL278" s="376"/>
      <c r="JEM278" s="376"/>
      <c r="JEN278" s="377"/>
      <c r="JEO278" s="377"/>
      <c r="JEP278" s="376"/>
      <c r="JEQ278" s="376"/>
      <c r="JER278" s="377"/>
      <c r="JES278" s="377"/>
      <c r="JET278" s="376"/>
      <c r="JEU278" s="376"/>
      <c r="JEV278" s="376"/>
      <c r="JEW278" s="376"/>
      <c r="JEX278" s="376"/>
      <c r="JEY278" s="376"/>
      <c r="JEZ278" s="376"/>
      <c r="JFA278" s="377"/>
      <c r="JFB278" s="377"/>
      <c r="JFC278" s="376"/>
      <c r="JFD278" s="376"/>
      <c r="JFE278" s="377"/>
      <c r="JFF278" s="377"/>
      <c r="JFG278" s="376"/>
      <c r="JFH278" s="376"/>
      <c r="JFI278" s="376"/>
      <c r="JFJ278" s="376"/>
      <c r="JFK278" s="376"/>
      <c r="JFL278" s="370"/>
      <c r="JFM278" s="396"/>
      <c r="JFN278" s="376"/>
      <c r="JFO278" s="376"/>
      <c r="JFP278" s="376"/>
      <c r="JFQ278" s="376"/>
      <c r="JFR278" s="376"/>
      <c r="JFS278" s="376"/>
      <c r="JFT278" s="376"/>
      <c r="JFU278" s="375"/>
      <c r="JFV278" s="375"/>
      <c r="JFW278" s="375"/>
      <c r="JFX278" s="375"/>
      <c r="JFY278" s="375"/>
      <c r="JFZ278" s="375"/>
      <c r="JGA278" s="375"/>
      <c r="JGB278" s="375"/>
      <c r="JGC278" s="375"/>
      <c r="JGD278" s="375"/>
      <c r="JGE278" s="375"/>
      <c r="JGF278" s="375"/>
      <c r="JGG278" s="375"/>
      <c r="JGH278" s="375"/>
      <c r="JGI278" s="375"/>
      <c r="JGJ278" s="375"/>
      <c r="JGK278" s="375"/>
      <c r="JGL278" s="375"/>
      <c r="JGM278" s="375"/>
      <c r="JGN278" s="375"/>
      <c r="JGO278" s="375"/>
      <c r="JGP278" s="375"/>
      <c r="JGQ278" s="375"/>
      <c r="JGR278" s="375"/>
      <c r="JGS278" s="375"/>
      <c r="JGT278" s="375"/>
      <c r="JGU278" s="375"/>
      <c r="JGV278" s="375"/>
      <c r="JGW278" s="375"/>
      <c r="JGX278" s="375"/>
      <c r="JGY278" s="375"/>
      <c r="JGZ278" s="375"/>
      <c r="JHA278" s="375"/>
      <c r="JHB278" s="375"/>
      <c r="JHC278" s="375"/>
      <c r="JHD278" s="375"/>
      <c r="JHE278" s="375"/>
      <c r="JHF278" s="375"/>
      <c r="JHG278" s="375"/>
      <c r="JHH278" s="375"/>
      <c r="JHI278" s="375"/>
      <c r="JHJ278" s="375"/>
      <c r="JHK278" s="375"/>
      <c r="JHL278" s="375"/>
      <c r="JHM278" s="376"/>
      <c r="JHN278" s="376"/>
      <c r="JHO278" s="376"/>
      <c r="JHP278" s="376"/>
      <c r="JHQ278" s="376"/>
      <c r="JHR278" s="376"/>
      <c r="JHS278" s="376"/>
      <c r="JHT278" s="376"/>
      <c r="JHU278" s="376"/>
      <c r="JHV278" s="376"/>
      <c r="JHW278" s="376"/>
      <c r="JHX278" s="376"/>
      <c r="JHY278" s="376"/>
      <c r="JHZ278" s="376"/>
      <c r="JIA278" s="376"/>
      <c r="JIB278" s="376"/>
      <c r="JIC278" s="376"/>
      <c r="JID278" s="376"/>
      <c r="JIE278" s="376"/>
      <c r="JIF278" s="376"/>
      <c r="JIG278" s="376"/>
      <c r="JIH278" s="376"/>
      <c r="JII278" s="376"/>
      <c r="JIJ278" s="376"/>
      <c r="JIK278" s="377"/>
      <c r="JIL278" s="377"/>
      <c r="JIM278" s="377"/>
      <c r="JIN278" s="377"/>
      <c r="JIO278" s="377"/>
      <c r="JIP278" s="376"/>
      <c r="JIQ278" s="376"/>
      <c r="JIR278" s="377"/>
      <c r="JIS278" s="377"/>
      <c r="JIT278" s="376"/>
      <c r="JIU278" s="376"/>
      <c r="JIV278" s="377"/>
      <c r="JIW278" s="377"/>
      <c r="JIX278" s="376"/>
      <c r="JIY278" s="376"/>
      <c r="JIZ278" s="376"/>
      <c r="JJA278" s="376"/>
      <c r="JJB278" s="376"/>
      <c r="JJC278" s="376"/>
      <c r="JJD278" s="376"/>
      <c r="JJE278" s="377"/>
      <c r="JJF278" s="377"/>
      <c r="JJG278" s="376"/>
      <c r="JJH278" s="376"/>
      <c r="JJI278" s="377"/>
      <c r="JJJ278" s="377"/>
      <c r="JJK278" s="376"/>
      <c r="JJL278" s="376"/>
      <c r="JJM278" s="376"/>
      <c r="JJN278" s="376"/>
      <c r="JJO278" s="376"/>
      <c r="JJP278" s="370"/>
      <c r="JJQ278" s="396"/>
      <c r="JJR278" s="376"/>
      <c r="JJS278" s="376"/>
      <c r="JJT278" s="376"/>
      <c r="JJU278" s="376"/>
      <c r="JJV278" s="376"/>
      <c r="JJW278" s="376"/>
      <c r="JJX278" s="376"/>
      <c r="JJY278" s="375"/>
      <c r="JJZ278" s="375"/>
      <c r="JKA278" s="375"/>
      <c r="JKB278" s="375"/>
      <c r="JKC278" s="375"/>
      <c r="JKD278" s="375"/>
      <c r="JKE278" s="375"/>
      <c r="JKF278" s="375"/>
      <c r="JKG278" s="375"/>
      <c r="JKH278" s="375"/>
      <c r="JKI278" s="375"/>
      <c r="JKJ278" s="375"/>
      <c r="JKK278" s="375"/>
      <c r="JKL278" s="375"/>
      <c r="JKM278" s="375"/>
      <c r="JKN278" s="375"/>
      <c r="JKO278" s="375"/>
      <c r="JKP278" s="375"/>
      <c r="JKQ278" s="375"/>
      <c r="JKR278" s="375"/>
      <c r="JKS278" s="375"/>
      <c r="JKT278" s="375"/>
      <c r="JKU278" s="375"/>
      <c r="JKV278" s="375"/>
      <c r="JKW278" s="375"/>
      <c r="JKX278" s="375"/>
      <c r="JKY278" s="375"/>
      <c r="JKZ278" s="375"/>
      <c r="JLA278" s="375"/>
      <c r="JLB278" s="375"/>
      <c r="JLC278" s="375"/>
      <c r="JLD278" s="375"/>
      <c r="JLE278" s="375"/>
      <c r="JLF278" s="375"/>
      <c r="JLG278" s="375"/>
      <c r="JLH278" s="375"/>
      <c r="JLI278" s="375"/>
      <c r="JLJ278" s="375"/>
      <c r="JLK278" s="375"/>
      <c r="JLL278" s="375"/>
      <c r="JLM278" s="375"/>
      <c r="JLN278" s="375"/>
      <c r="JLO278" s="375"/>
      <c r="JLP278" s="375"/>
      <c r="JLQ278" s="376"/>
      <c r="JLR278" s="376"/>
      <c r="JLS278" s="376"/>
      <c r="JLT278" s="376"/>
      <c r="JLU278" s="376"/>
      <c r="JLV278" s="376"/>
      <c r="JLW278" s="376"/>
      <c r="JLX278" s="376"/>
      <c r="JLY278" s="376"/>
      <c r="JLZ278" s="376"/>
      <c r="JMA278" s="376"/>
      <c r="JMB278" s="376"/>
      <c r="JMC278" s="376"/>
      <c r="JMD278" s="376"/>
      <c r="JME278" s="376"/>
      <c r="JMF278" s="376"/>
      <c r="JMG278" s="376"/>
      <c r="JMH278" s="376"/>
      <c r="JMI278" s="376"/>
      <c r="JMJ278" s="376"/>
      <c r="JMK278" s="376"/>
      <c r="JML278" s="376"/>
      <c r="JMM278" s="376"/>
      <c r="JMN278" s="376"/>
      <c r="JMO278" s="377"/>
      <c r="JMP278" s="377"/>
      <c r="JMQ278" s="377"/>
      <c r="JMR278" s="377"/>
      <c r="JMS278" s="377"/>
      <c r="JMT278" s="376"/>
      <c r="JMU278" s="376"/>
      <c r="JMV278" s="377"/>
      <c r="JMW278" s="377"/>
      <c r="JMX278" s="376"/>
      <c r="JMY278" s="376"/>
      <c r="JMZ278" s="377"/>
      <c r="JNA278" s="377"/>
      <c r="JNB278" s="376"/>
      <c r="JNC278" s="376"/>
      <c r="JND278" s="376"/>
      <c r="JNE278" s="376"/>
      <c r="JNF278" s="376"/>
      <c r="JNG278" s="376"/>
      <c r="JNH278" s="376"/>
      <c r="JNI278" s="377"/>
      <c r="JNJ278" s="377"/>
      <c r="JNK278" s="376"/>
      <c r="JNL278" s="376"/>
      <c r="JNM278" s="377"/>
      <c r="JNN278" s="377"/>
      <c r="JNO278" s="376"/>
      <c r="JNP278" s="376"/>
      <c r="JNQ278" s="376"/>
      <c r="JNR278" s="376"/>
      <c r="JNS278" s="376"/>
      <c r="JNT278" s="370"/>
      <c r="JNU278" s="396"/>
      <c r="JNV278" s="376"/>
      <c r="JNW278" s="376"/>
      <c r="JNX278" s="376"/>
      <c r="JNY278" s="376"/>
      <c r="JNZ278" s="376"/>
      <c r="JOA278" s="376"/>
      <c r="JOB278" s="376"/>
      <c r="JOC278" s="375"/>
      <c r="JOD278" s="375"/>
      <c r="JOE278" s="375"/>
      <c r="JOF278" s="375"/>
      <c r="JOG278" s="375"/>
      <c r="JOH278" s="375"/>
      <c r="JOI278" s="375"/>
      <c r="JOJ278" s="375"/>
      <c r="JOK278" s="375"/>
      <c r="JOL278" s="375"/>
      <c r="JOM278" s="375"/>
      <c r="JON278" s="375"/>
      <c r="JOO278" s="375"/>
      <c r="JOP278" s="375"/>
      <c r="JOQ278" s="375"/>
      <c r="JOR278" s="375"/>
      <c r="JOS278" s="375"/>
      <c r="JOT278" s="375"/>
      <c r="JOU278" s="375"/>
      <c r="JOV278" s="375"/>
      <c r="JOW278" s="375"/>
      <c r="JOX278" s="375"/>
      <c r="JOY278" s="375"/>
      <c r="JOZ278" s="375"/>
      <c r="JPA278" s="375"/>
      <c r="JPB278" s="375"/>
      <c r="JPC278" s="375"/>
      <c r="JPD278" s="375"/>
      <c r="JPE278" s="375"/>
      <c r="JPF278" s="375"/>
      <c r="JPG278" s="375"/>
      <c r="JPH278" s="375"/>
      <c r="JPI278" s="375"/>
      <c r="JPJ278" s="375"/>
      <c r="JPK278" s="375"/>
      <c r="JPL278" s="375"/>
      <c r="JPM278" s="375"/>
      <c r="JPN278" s="375"/>
      <c r="JPO278" s="375"/>
      <c r="JPP278" s="375"/>
      <c r="JPQ278" s="375"/>
      <c r="JPR278" s="375"/>
      <c r="JPS278" s="375"/>
      <c r="JPT278" s="375"/>
      <c r="JPU278" s="376"/>
      <c r="JPV278" s="376"/>
      <c r="JPW278" s="376"/>
      <c r="JPX278" s="376"/>
      <c r="JPY278" s="376"/>
      <c r="JPZ278" s="376"/>
      <c r="JQA278" s="376"/>
      <c r="JQB278" s="376"/>
      <c r="JQC278" s="376"/>
      <c r="JQD278" s="376"/>
      <c r="JQE278" s="376"/>
      <c r="JQF278" s="376"/>
      <c r="JQG278" s="376"/>
      <c r="JQH278" s="376"/>
      <c r="JQI278" s="376"/>
      <c r="JQJ278" s="376"/>
      <c r="JQK278" s="376"/>
      <c r="JQL278" s="376"/>
      <c r="JQM278" s="376"/>
      <c r="JQN278" s="376"/>
      <c r="JQO278" s="376"/>
      <c r="JQP278" s="376"/>
      <c r="JQQ278" s="376"/>
      <c r="JQR278" s="376"/>
      <c r="JQS278" s="377"/>
      <c r="JQT278" s="377"/>
      <c r="JQU278" s="377"/>
      <c r="JQV278" s="377"/>
      <c r="JQW278" s="377"/>
      <c r="JQX278" s="376"/>
      <c r="JQY278" s="376"/>
      <c r="JQZ278" s="377"/>
      <c r="JRA278" s="377"/>
      <c r="JRB278" s="376"/>
      <c r="JRC278" s="376"/>
      <c r="JRD278" s="377"/>
      <c r="JRE278" s="377"/>
      <c r="JRF278" s="376"/>
      <c r="JRG278" s="376"/>
      <c r="JRH278" s="376"/>
      <c r="JRI278" s="376"/>
      <c r="JRJ278" s="376"/>
      <c r="JRK278" s="376"/>
      <c r="JRL278" s="376"/>
      <c r="JRM278" s="377"/>
      <c r="JRN278" s="377"/>
      <c r="JRO278" s="376"/>
      <c r="JRP278" s="376"/>
      <c r="JRQ278" s="377"/>
      <c r="JRR278" s="377"/>
      <c r="JRS278" s="376"/>
      <c r="JRT278" s="376"/>
      <c r="JRU278" s="376"/>
      <c r="JRV278" s="376"/>
      <c r="JRW278" s="376"/>
      <c r="JRX278" s="370"/>
      <c r="JRY278" s="396"/>
      <c r="JRZ278" s="376"/>
      <c r="JSA278" s="376"/>
      <c r="JSB278" s="376"/>
      <c r="JSC278" s="376"/>
      <c r="JSD278" s="376"/>
      <c r="JSE278" s="376"/>
      <c r="JSF278" s="376"/>
      <c r="JSG278" s="375"/>
      <c r="JSH278" s="375"/>
      <c r="JSI278" s="375"/>
      <c r="JSJ278" s="375"/>
      <c r="JSK278" s="375"/>
      <c r="JSL278" s="375"/>
      <c r="JSM278" s="375"/>
      <c r="JSN278" s="375"/>
      <c r="JSO278" s="375"/>
      <c r="JSP278" s="375"/>
      <c r="JSQ278" s="375"/>
      <c r="JSR278" s="375"/>
      <c r="JSS278" s="375"/>
      <c r="JST278" s="375"/>
      <c r="JSU278" s="375"/>
      <c r="JSV278" s="375"/>
      <c r="JSW278" s="375"/>
      <c r="JSX278" s="375"/>
      <c r="JSY278" s="375"/>
      <c r="JSZ278" s="375"/>
      <c r="JTA278" s="375"/>
      <c r="JTB278" s="375"/>
      <c r="JTC278" s="375"/>
      <c r="JTD278" s="375"/>
      <c r="JTE278" s="375"/>
      <c r="JTF278" s="375"/>
      <c r="JTG278" s="375"/>
      <c r="JTH278" s="375"/>
      <c r="JTI278" s="375"/>
      <c r="JTJ278" s="375"/>
      <c r="JTK278" s="375"/>
      <c r="JTL278" s="375"/>
      <c r="JTM278" s="375"/>
      <c r="JTN278" s="375"/>
      <c r="JTO278" s="375"/>
      <c r="JTP278" s="375"/>
      <c r="JTQ278" s="375"/>
      <c r="JTR278" s="375"/>
      <c r="JTS278" s="375"/>
      <c r="JTT278" s="375"/>
      <c r="JTU278" s="375"/>
      <c r="JTV278" s="375"/>
      <c r="JTW278" s="375"/>
      <c r="JTX278" s="375"/>
      <c r="JTY278" s="376"/>
      <c r="JTZ278" s="376"/>
      <c r="JUA278" s="376"/>
      <c r="JUB278" s="376"/>
      <c r="JUC278" s="376"/>
      <c r="JUD278" s="376"/>
      <c r="JUE278" s="376"/>
      <c r="JUF278" s="376"/>
      <c r="JUG278" s="376"/>
      <c r="JUH278" s="376"/>
      <c r="JUI278" s="376"/>
      <c r="JUJ278" s="376"/>
      <c r="JUK278" s="376"/>
      <c r="JUL278" s="376"/>
      <c r="JUM278" s="376"/>
      <c r="JUN278" s="376"/>
      <c r="JUO278" s="376"/>
      <c r="JUP278" s="376"/>
      <c r="JUQ278" s="376"/>
      <c r="JUR278" s="376"/>
      <c r="JUS278" s="376"/>
      <c r="JUT278" s="376"/>
      <c r="JUU278" s="376"/>
      <c r="JUV278" s="376"/>
      <c r="JUW278" s="377"/>
      <c r="JUX278" s="377"/>
      <c r="JUY278" s="377"/>
      <c r="JUZ278" s="377"/>
      <c r="JVA278" s="377"/>
      <c r="JVB278" s="376"/>
      <c r="JVC278" s="376"/>
      <c r="JVD278" s="377"/>
      <c r="JVE278" s="377"/>
      <c r="JVF278" s="376"/>
      <c r="JVG278" s="376"/>
      <c r="JVH278" s="377"/>
      <c r="JVI278" s="377"/>
      <c r="JVJ278" s="376"/>
      <c r="JVK278" s="376"/>
      <c r="JVL278" s="376"/>
      <c r="JVM278" s="376"/>
      <c r="JVN278" s="376"/>
      <c r="JVO278" s="376"/>
      <c r="JVP278" s="376"/>
      <c r="JVQ278" s="377"/>
      <c r="JVR278" s="377"/>
      <c r="JVS278" s="376"/>
      <c r="JVT278" s="376"/>
      <c r="JVU278" s="377"/>
      <c r="JVV278" s="377"/>
      <c r="JVW278" s="376"/>
      <c r="JVX278" s="376"/>
      <c r="JVY278" s="376"/>
      <c r="JVZ278" s="376"/>
      <c r="JWA278" s="376"/>
      <c r="JWB278" s="370"/>
      <c r="JWC278" s="396"/>
      <c r="JWD278" s="376"/>
      <c r="JWE278" s="376"/>
      <c r="JWF278" s="376"/>
      <c r="JWG278" s="376"/>
      <c r="JWH278" s="376"/>
      <c r="JWI278" s="376"/>
      <c r="JWJ278" s="376"/>
      <c r="JWK278" s="375"/>
      <c r="JWL278" s="375"/>
      <c r="JWM278" s="375"/>
      <c r="JWN278" s="375"/>
      <c r="JWO278" s="375"/>
      <c r="JWP278" s="375"/>
      <c r="JWQ278" s="375"/>
      <c r="JWR278" s="375"/>
      <c r="JWS278" s="375"/>
      <c r="JWT278" s="375"/>
      <c r="JWU278" s="375"/>
      <c r="JWV278" s="375"/>
      <c r="JWW278" s="375"/>
      <c r="JWX278" s="375"/>
      <c r="JWY278" s="375"/>
      <c r="JWZ278" s="375"/>
      <c r="JXA278" s="375"/>
      <c r="JXB278" s="375"/>
      <c r="JXC278" s="375"/>
      <c r="JXD278" s="375"/>
      <c r="JXE278" s="375"/>
      <c r="JXF278" s="375"/>
      <c r="JXG278" s="375"/>
      <c r="JXH278" s="375"/>
      <c r="JXI278" s="375"/>
      <c r="JXJ278" s="375"/>
      <c r="JXK278" s="375"/>
      <c r="JXL278" s="375"/>
      <c r="JXM278" s="375"/>
      <c r="JXN278" s="375"/>
      <c r="JXO278" s="375"/>
      <c r="JXP278" s="375"/>
      <c r="JXQ278" s="375"/>
      <c r="JXR278" s="375"/>
      <c r="JXS278" s="375"/>
      <c r="JXT278" s="375"/>
      <c r="JXU278" s="375"/>
      <c r="JXV278" s="375"/>
      <c r="JXW278" s="375"/>
      <c r="JXX278" s="375"/>
      <c r="JXY278" s="375"/>
      <c r="JXZ278" s="375"/>
      <c r="JYA278" s="375"/>
      <c r="JYB278" s="375"/>
      <c r="JYC278" s="376"/>
      <c r="JYD278" s="376"/>
      <c r="JYE278" s="376"/>
      <c r="JYF278" s="376"/>
      <c r="JYG278" s="376"/>
      <c r="JYH278" s="376"/>
      <c r="JYI278" s="376"/>
      <c r="JYJ278" s="376"/>
      <c r="JYK278" s="376"/>
      <c r="JYL278" s="376"/>
      <c r="JYM278" s="376"/>
      <c r="JYN278" s="376"/>
      <c r="JYO278" s="376"/>
      <c r="JYP278" s="376"/>
      <c r="JYQ278" s="376"/>
      <c r="JYR278" s="376"/>
      <c r="JYS278" s="376"/>
      <c r="JYT278" s="376"/>
      <c r="JYU278" s="376"/>
      <c r="JYV278" s="376"/>
      <c r="JYW278" s="376"/>
      <c r="JYX278" s="376"/>
      <c r="JYY278" s="376"/>
      <c r="JYZ278" s="376"/>
      <c r="JZA278" s="377"/>
      <c r="JZB278" s="377"/>
      <c r="JZC278" s="377"/>
      <c r="JZD278" s="377"/>
      <c r="JZE278" s="377"/>
      <c r="JZF278" s="376"/>
      <c r="JZG278" s="376"/>
      <c r="JZH278" s="377"/>
      <c r="JZI278" s="377"/>
      <c r="JZJ278" s="376"/>
      <c r="JZK278" s="376"/>
      <c r="JZL278" s="377"/>
      <c r="JZM278" s="377"/>
      <c r="JZN278" s="376"/>
      <c r="JZO278" s="376"/>
      <c r="JZP278" s="376"/>
      <c r="JZQ278" s="376"/>
      <c r="JZR278" s="376"/>
      <c r="JZS278" s="376"/>
      <c r="JZT278" s="376"/>
      <c r="JZU278" s="377"/>
      <c r="JZV278" s="377"/>
      <c r="JZW278" s="376"/>
      <c r="JZX278" s="376"/>
      <c r="JZY278" s="377"/>
      <c r="JZZ278" s="377"/>
      <c r="KAA278" s="376"/>
      <c r="KAB278" s="376"/>
      <c r="KAC278" s="376"/>
      <c r="KAD278" s="376"/>
      <c r="KAE278" s="376"/>
      <c r="KAF278" s="370"/>
      <c r="KAG278" s="396"/>
      <c r="KAH278" s="376"/>
      <c r="KAI278" s="376"/>
      <c r="KAJ278" s="376"/>
      <c r="KAK278" s="376"/>
      <c r="KAL278" s="376"/>
      <c r="KAM278" s="376"/>
      <c r="KAN278" s="376"/>
      <c r="KAO278" s="375"/>
      <c r="KAP278" s="375"/>
      <c r="KAQ278" s="375"/>
      <c r="KAR278" s="375"/>
      <c r="KAS278" s="375"/>
      <c r="KAT278" s="375"/>
      <c r="KAU278" s="375"/>
      <c r="KAV278" s="375"/>
      <c r="KAW278" s="375"/>
      <c r="KAX278" s="375"/>
      <c r="KAY278" s="375"/>
      <c r="KAZ278" s="375"/>
      <c r="KBA278" s="375"/>
      <c r="KBB278" s="375"/>
      <c r="KBC278" s="375"/>
      <c r="KBD278" s="375"/>
      <c r="KBE278" s="375"/>
      <c r="KBF278" s="375"/>
      <c r="KBG278" s="375"/>
      <c r="KBH278" s="375"/>
      <c r="KBI278" s="375"/>
      <c r="KBJ278" s="375"/>
      <c r="KBK278" s="375"/>
      <c r="KBL278" s="375"/>
      <c r="KBM278" s="375"/>
      <c r="KBN278" s="375"/>
      <c r="KBO278" s="375"/>
      <c r="KBP278" s="375"/>
      <c r="KBQ278" s="375"/>
      <c r="KBR278" s="375"/>
      <c r="KBS278" s="375"/>
      <c r="KBT278" s="375"/>
      <c r="KBU278" s="375"/>
      <c r="KBV278" s="375"/>
      <c r="KBW278" s="375"/>
      <c r="KBX278" s="375"/>
      <c r="KBY278" s="375"/>
      <c r="KBZ278" s="375"/>
      <c r="KCA278" s="375"/>
      <c r="KCB278" s="375"/>
      <c r="KCC278" s="375"/>
      <c r="KCD278" s="375"/>
      <c r="KCE278" s="375"/>
      <c r="KCF278" s="375"/>
      <c r="KCG278" s="376"/>
      <c r="KCH278" s="376"/>
      <c r="KCI278" s="376"/>
      <c r="KCJ278" s="376"/>
      <c r="KCK278" s="376"/>
      <c r="KCL278" s="376"/>
      <c r="KCM278" s="376"/>
      <c r="KCN278" s="376"/>
      <c r="KCO278" s="376"/>
      <c r="KCP278" s="376"/>
      <c r="KCQ278" s="376"/>
      <c r="KCR278" s="376"/>
      <c r="KCS278" s="376"/>
      <c r="KCT278" s="376"/>
      <c r="KCU278" s="376"/>
      <c r="KCV278" s="376"/>
      <c r="KCW278" s="376"/>
      <c r="KCX278" s="376"/>
      <c r="KCY278" s="376"/>
      <c r="KCZ278" s="376"/>
      <c r="KDA278" s="376"/>
      <c r="KDB278" s="376"/>
      <c r="KDC278" s="376"/>
      <c r="KDD278" s="376"/>
      <c r="KDE278" s="377"/>
      <c r="KDF278" s="377"/>
      <c r="KDG278" s="377"/>
      <c r="KDH278" s="377"/>
      <c r="KDI278" s="377"/>
      <c r="KDJ278" s="376"/>
      <c r="KDK278" s="376"/>
      <c r="KDL278" s="377"/>
      <c r="KDM278" s="377"/>
      <c r="KDN278" s="376"/>
      <c r="KDO278" s="376"/>
      <c r="KDP278" s="377"/>
      <c r="KDQ278" s="377"/>
      <c r="KDR278" s="376"/>
      <c r="KDS278" s="376"/>
      <c r="KDT278" s="376"/>
      <c r="KDU278" s="376"/>
      <c r="KDV278" s="376"/>
      <c r="KDW278" s="376"/>
      <c r="KDX278" s="376"/>
      <c r="KDY278" s="377"/>
      <c r="KDZ278" s="377"/>
      <c r="KEA278" s="376"/>
      <c r="KEB278" s="376"/>
      <c r="KEC278" s="377"/>
      <c r="KED278" s="377"/>
      <c r="KEE278" s="376"/>
      <c r="KEF278" s="376"/>
      <c r="KEG278" s="376"/>
      <c r="KEH278" s="376"/>
      <c r="KEI278" s="376"/>
      <c r="KEJ278" s="370"/>
      <c r="KEK278" s="396"/>
      <c r="KEL278" s="376"/>
      <c r="KEM278" s="376"/>
      <c r="KEN278" s="376"/>
      <c r="KEO278" s="376"/>
      <c r="KEP278" s="376"/>
      <c r="KEQ278" s="376"/>
      <c r="KER278" s="376"/>
      <c r="KES278" s="375"/>
      <c r="KET278" s="375"/>
      <c r="KEU278" s="375"/>
      <c r="KEV278" s="375"/>
      <c r="KEW278" s="375"/>
      <c r="KEX278" s="375"/>
      <c r="KEY278" s="375"/>
      <c r="KEZ278" s="375"/>
      <c r="KFA278" s="375"/>
      <c r="KFB278" s="375"/>
      <c r="KFC278" s="375"/>
      <c r="KFD278" s="375"/>
      <c r="KFE278" s="375"/>
      <c r="KFF278" s="375"/>
      <c r="KFG278" s="375"/>
      <c r="KFH278" s="375"/>
      <c r="KFI278" s="375"/>
      <c r="KFJ278" s="375"/>
      <c r="KFK278" s="375"/>
      <c r="KFL278" s="375"/>
      <c r="KFM278" s="375"/>
      <c r="KFN278" s="375"/>
      <c r="KFO278" s="375"/>
      <c r="KFP278" s="375"/>
      <c r="KFQ278" s="375"/>
      <c r="KFR278" s="375"/>
      <c r="KFS278" s="375"/>
      <c r="KFT278" s="375"/>
      <c r="KFU278" s="375"/>
      <c r="KFV278" s="375"/>
      <c r="KFW278" s="375"/>
      <c r="KFX278" s="375"/>
      <c r="KFY278" s="375"/>
      <c r="KFZ278" s="375"/>
      <c r="KGA278" s="375"/>
      <c r="KGB278" s="375"/>
      <c r="KGC278" s="375"/>
      <c r="KGD278" s="375"/>
      <c r="KGE278" s="375"/>
      <c r="KGF278" s="375"/>
      <c r="KGG278" s="375"/>
      <c r="KGH278" s="375"/>
      <c r="KGI278" s="375"/>
      <c r="KGJ278" s="375"/>
      <c r="KGK278" s="376"/>
      <c r="KGL278" s="376"/>
      <c r="KGM278" s="376"/>
      <c r="KGN278" s="376"/>
      <c r="KGO278" s="376"/>
      <c r="KGP278" s="376"/>
      <c r="KGQ278" s="376"/>
      <c r="KGR278" s="376"/>
      <c r="KGS278" s="376"/>
      <c r="KGT278" s="376"/>
      <c r="KGU278" s="376"/>
      <c r="KGV278" s="376"/>
      <c r="KGW278" s="376"/>
      <c r="KGX278" s="376"/>
      <c r="KGY278" s="376"/>
      <c r="KGZ278" s="376"/>
      <c r="KHA278" s="376"/>
      <c r="KHB278" s="376"/>
      <c r="KHC278" s="376"/>
      <c r="KHD278" s="376"/>
      <c r="KHE278" s="376"/>
      <c r="KHF278" s="376"/>
      <c r="KHG278" s="376"/>
      <c r="KHH278" s="376"/>
      <c r="KHI278" s="377"/>
      <c r="KHJ278" s="377"/>
      <c r="KHK278" s="377"/>
      <c r="KHL278" s="377"/>
      <c r="KHM278" s="377"/>
      <c r="KHN278" s="376"/>
      <c r="KHO278" s="376"/>
      <c r="KHP278" s="377"/>
      <c r="KHQ278" s="377"/>
      <c r="KHR278" s="376"/>
      <c r="KHS278" s="376"/>
      <c r="KHT278" s="377"/>
      <c r="KHU278" s="377"/>
      <c r="KHV278" s="376"/>
      <c r="KHW278" s="376"/>
      <c r="KHX278" s="376"/>
      <c r="KHY278" s="376"/>
      <c r="KHZ278" s="376"/>
      <c r="KIA278" s="376"/>
      <c r="KIB278" s="376"/>
      <c r="KIC278" s="377"/>
      <c r="KID278" s="377"/>
      <c r="KIE278" s="376"/>
      <c r="KIF278" s="376"/>
      <c r="KIG278" s="377"/>
      <c r="KIH278" s="377"/>
      <c r="KII278" s="376"/>
      <c r="KIJ278" s="376"/>
      <c r="KIK278" s="376"/>
      <c r="KIL278" s="376"/>
      <c r="KIM278" s="376"/>
      <c r="KIN278" s="370"/>
      <c r="KIO278" s="396"/>
      <c r="KIP278" s="376"/>
      <c r="KIQ278" s="376"/>
      <c r="KIR278" s="376"/>
      <c r="KIS278" s="376"/>
      <c r="KIT278" s="376"/>
      <c r="KIU278" s="376"/>
      <c r="KIV278" s="376"/>
      <c r="KIW278" s="375"/>
      <c r="KIX278" s="375"/>
      <c r="KIY278" s="375"/>
      <c r="KIZ278" s="375"/>
      <c r="KJA278" s="375"/>
      <c r="KJB278" s="375"/>
      <c r="KJC278" s="375"/>
      <c r="KJD278" s="375"/>
      <c r="KJE278" s="375"/>
      <c r="KJF278" s="375"/>
      <c r="KJG278" s="375"/>
      <c r="KJH278" s="375"/>
      <c r="KJI278" s="375"/>
      <c r="KJJ278" s="375"/>
      <c r="KJK278" s="375"/>
      <c r="KJL278" s="375"/>
      <c r="KJM278" s="375"/>
      <c r="KJN278" s="375"/>
      <c r="KJO278" s="375"/>
      <c r="KJP278" s="375"/>
      <c r="KJQ278" s="375"/>
      <c r="KJR278" s="375"/>
      <c r="KJS278" s="375"/>
      <c r="KJT278" s="375"/>
      <c r="KJU278" s="375"/>
      <c r="KJV278" s="375"/>
      <c r="KJW278" s="375"/>
      <c r="KJX278" s="375"/>
      <c r="KJY278" s="375"/>
      <c r="KJZ278" s="375"/>
      <c r="KKA278" s="375"/>
      <c r="KKB278" s="375"/>
      <c r="KKC278" s="375"/>
      <c r="KKD278" s="375"/>
      <c r="KKE278" s="375"/>
      <c r="KKF278" s="375"/>
      <c r="KKG278" s="375"/>
      <c r="KKH278" s="375"/>
      <c r="KKI278" s="375"/>
      <c r="KKJ278" s="375"/>
      <c r="KKK278" s="375"/>
      <c r="KKL278" s="375"/>
      <c r="KKM278" s="375"/>
      <c r="KKN278" s="375"/>
      <c r="KKO278" s="376"/>
      <c r="KKP278" s="376"/>
      <c r="KKQ278" s="376"/>
      <c r="KKR278" s="376"/>
      <c r="KKS278" s="376"/>
      <c r="KKT278" s="376"/>
      <c r="KKU278" s="376"/>
      <c r="KKV278" s="376"/>
      <c r="KKW278" s="376"/>
      <c r="KKX278" s="376"/>
      <c r="KKY278" s="376"/>
      <c r="KKZ278" s="376"/>
      <c r="KLA278" s="376"/>
      <c r="KLB278" s="376"/>
      <c r="KLC278" s="376"/>
      <c r="KLD278" s="376"/>
      <c r="KLE278" s="376"/>
      <c r="KLF278" s="376"/>
      <c r="KLG278" s="376"/>
      <c r="KLH278" s="376"/>
      <c r="KLI278" s="376"/>
      <c r="KLJ278" s="376"/>
      <c r="KLK278" s="376"/>
      <c r="KLL278" s="376"/>
      <c r="KLM278" s="377"/>
      <c r="KLN278" s="377"/>
      <c r="KLO278" s="377"/>
      <c r="KLP278" s="377"/>
      <c r="KLQ278" s="377"/>
      <c r="KLR278" s="376"/>
      <c r="KLS278" s="376"/>
      <c r="KLT278" s="377"/>
      <c r="KLU278" s="377"/>
      <c r="KLV278" s="376"/>
      <c r="KLW278" s="376"/>
      <c r="KLX278" s="377"/>
      <c r="KLY278" s="377"/>
      <c r="KLZ278" s="376"/>
      <c r="KMA278" s="376"/>
      <c r="KMB278" s="376"/>
      <c r="KMC278" s="376"/>
      <c r="KMD278" s="376"/>
      <c r="KME278" s="376"/>
      <c r="KMF278" s="376"/>
      <c r="KMG278" s="377"/>
      <c r="KMH278" s="377"/>
      <c r="KMI278" s="376"/>
      <c r="KMJ278" s="376"/>
      <c r="KMK278" s="377"/>
      <c r="KML278" s="377"/>
      <c r="KMM278" s="376"/>
      <c r="KMN278" s="376"/>
      <c r="KMO278" s="376"/>
      <c r="KMP278" s="376"/>
      <c r="KMQ278" s="376"/>
      <c r="KMR278" s="370"/>
      <c r="KMS278" s="396"/>
      <c r="KMT278" s="376"/>
      <c r="KMU278" s="376"/>
      <c r="KMV278" s="376"/>
      <c r="KMW278" s="376"/>
      <c r="KMX278" s="376"/>
      <c r="KMY278" s="376"/>
      <c r="KMZ278" s="376"/>
      <c r="KNA278" s="375"/>
      <c r="KNB278" s="375"/>
      <c r="KNC278" s="375"/>
      <c r="KND278" s="375"/>
      <c r="KNE278" s="375"/>
      <c r="KNF278" s="375"/>
      <c r="KNG278" s="375"/>
      <c r="KNH278" s="375"/>
      <c r="KNI278" s="375"/>
      <c r="KNJ278" s="375"/>
      <c r="KNK278" s="375"/>
      <c r="KNL278" s="375"/>
      <c r="KNM278" s="375"/>
      <c r="KNN278" s="375"/>
      <c r="KNO278" s="375"/>
      <c r="KNP278" s="375"/>
      <c r="KNQ278" s="375"/>
      <c r="KNR278" s="375"/>
      <c r="KNS278" s="375"/>
      <c r="KNT278" s="375"/>
      <c r="KNU278" s="375"/>
      <c r="KNV278" s="375"/>
      <c r="KNW278" s="375"/>
      <c r="KNX278" s="375"/>
      <c r="KNY278" s="375"/>
      <c r="KNZ278" s="375"/>
      <c r="KOA278" s="375"/>
      <c r="KOB278" s="375"/>
      <c r="KOC278" s="375"/>
      <c r="KOD278" s="375"/>
      <c r="KOE278" s="375"/>
      <c r="KOF278" s="375"/>
      <c r="KOG278" s="375"/>
      <c r="KOH278" s="375"/>
      <c r="KOI278" s="375"/>
      <c r="KOJ278" s="375"/>
      <c r="KOK278" s="375"/>
      <c r="KOL278" s="375"/>
      <c r="KOM278" s="375"/>
      <c r="KON278" s="375"/>
      <c r="KOO278" s="375"/>
      <c r="KOP278" s="375"/>
      <c r="KOQ278" s="375"/>
      <c r="KOR278" s="375"/>
      <c r="KOS278" s="376"/>
      <c r="KOT278" s="376"/>
      <c r="KOU278" s="376"/>
      <c r="KOV278" s="376"/>
      <c r="KOW278" s="376"/>
      <c r="KOX278" s="376"/>
      <c r="KOY278" s="376"/>
      <c r="KOZ278" s="376"/>
      <c r="KPA278" s="376"/>
      <c r="KPB278" s="376"/>
      <c r="KPC278" s="376"/>
      <c r="KPD278" s="376"/>
      <c r="KPE278" s="376"/>
      <c r="KPF278" s="376"/>
      <c r="KPG278" s="376"/>
      <c r="KPH278" s="376"/>
      <c r="KPI278" s="376"/>
      <c r="KPJ278" s="376"/>
      <c r="KPK278" s="376"/>
      <c r="KPL278" s="376"/>
      <c r="KPM278" s="376"/>
      <c r="KPN278" s="376"/>
      <c r="KPO278" s="376"/>
      <c r="KPP278" s="376"/>
      <c r="KPQ278" s="377"/>
      <c r="KPR278" s="377"/>
      <c r="KPS278" s="377"/>
      <c r="KPT278" s="377"/>
      <c r="KPU278" s="377"/>
      <c r="KPV278" s="376"/>
      <c r="KPW278" s="376"/>
      <c r="KPX278" s="377"/>
      <c r="KPY278" s="377"/>
      <c r="KPZ278" s="376"/>
      <c r="KQA278" s="376"/>
      <c r="KQB278" s="377"/>
      <c r="KQC278" s="377"/>
      <c r="KQD278" s="376"/>
      <c r="KQE278" s="376"/>
      <c r="KQF278" s="376"/>
      <c r="KQG278" s="376"/>
      <c r="KQH278" s="376"/>
      <c r="KQI278" s="376"/>
      <c r="KQJ278" s="376"/>
      <c r="KQK278" s="377"/>
      <c r="KQL278" s="377"/>
      <c r="KQM278" s="376"/>
      <c r="KQN278" s="376"/>
      <c r="KQO278" s="377"/>
      <c r="KQP278" s="377"/>
      <c r="KQQ278" s="376"/>
      <c r="KQR278" s="376"/>
      <c r="KQS278" s="376"/>
      <c r="KQT278" s="376"/>
      <c r="KQU278" s="376"/>
      <c r="KQV278" s="370"/>
      <c r="KQW278" s="396"/>
      <c r="KQX278" s="376"/>
      <c r="KQY278" s="376"/>
      <c r="KQZ278" s="376"/>
      <c r="KRA278" s="376"/>
      <c r="KRB278" s="376"/>
      <c r="KRC278" s="376"/>
      <c r="KRD278" s="376"/>
      <c r="KRE278" s="375"/>
      <c r="KRF278" s="375"/>
      <c r="KRG278" s="375"/>
      <c r="KRH278" s="375"/>
      <c r="KRI278" s="375"/>
      <c r="KRJ278" s="375"/>
      <c r="KRK278" s="375"/>
      <c r="KRL278" s="375"/>
      <c r="KRM278" s="375"/>
      <c r="KRN278" s="375"/>
      <c r="KRO278" s="375"/>
      <c r="KRP278" s="375"/>
      <c r="KRQ278" s="375"/>
      <c r="KRR278" s="375"/>
      <c r="KRS278" s="375"/>
      <c r="KRT278" s="375"/>
      <c r="KRU278" s="375"/>
      <c r="KRV278" s="375"/>
      <c r="KRW278" s="375"/>
      <c r="KRX278" s="375"/>
      <c r="KRY278" s="375"/>
      <c r="KRZ278" s="375"/>
      <c r="KSA278" s="375"/>
      <c r="KSB278" s="375"/>
      <c r="KSC278" s="375"/>
      <c r="KSD278" s="375"/>
      <c r="KSE278" s="375"/>
      <c r="KSF278" s="375"/>
      <c r="KSG278" s="375"/>
      <c r="KSH278" s="375"/>
      <c r="KSI278" s="375"/>
      <c r="KSJ278" s="375"/>
      <c r="KSK278" s="375"/>
      <c r="KSL278" s="375"/>
      <c r="KSM278" s="375"/>
      <c r="KSN278" s="375"/>
      <c r="KSO278" s="375"/>
      <c r="KSP278" s="375"/>
      <c r="KSQ278" s="375"/>
      <c r="KSR278" s="375"/>
      <c r="KSS278" s="375"/>
      <c r="KST278" s="375"/>
      <c r="KSU278" s="375"/>
      <c r="KSV278" s="375"/>
      <c r="KSW278" s="376"/>
      <c r="KSX278" s="376"/>
      <c r="KSY278" s="376"/>
      <c r="KSZ278" s="376"/>
      <c r="KTA278" s="376"/>
      <c r="KTB278" s="376"/>
      <c r="KTC278" s="376"/>
      <c r="KTD278" s="376"/>
      <c r="KTE278" s="376"/>
      <c r="KTF278" s="376"/>
      <c r="KTG278" s="376"/>
      <c r="KTH278" s="376"/>
      <c r="KTI278" s="376"/>
      <c r="KTJ278" s="376"/>
      <c r="KTK278" s="376"/>
      <c r="KTL278" s="376"/>
      <c r="KTM278" s="376"/>
      <c r="KTN278" s="376"/>
      <c r="KTO278" s="376"/>
      <c r="KTP278" s="376"/>
      <c r="KTQ278" s="376"/>
      <c r="KTR278" s="376"/>
      <c r="KTS278" s="376"/>
      <c r="KTT278" s="376"/>
      <c r="KTU278" s="377"/>
      <c r="KTV278" s="377"/>
      <c r="KTW278" s="377"/>
      <c r="KTX278" s="377"/>
      <c r="KTY278" s="377"/>
      <c r="KTZ278" s="376"/>
      <c r="KUA278" s="376"/>
      <c r="KUB278" s="377"/>
      <c r="KUC278" s="377"/>
      <c r="KUD278" s="376"/>
      <c r="KUE278" s="376"/>
      <c r="KUF278" s="377"/>
      <c r="KUG278" s="377"/>
      <c r="KUH278" s="376"/>
      <c r="KUI278" s="376"/>
      <c r="KUJ278" s="376"/>
      <c r="KUK278" s="376"/>
      <c r="KUL278" s="376"/>
      <c r="KUM278" s="376"/>
      <c r="KUN278" s="376"/>
      <c r="KUO278" s="377"/>
      <c r="KUP278" s="377"/>
      <c r="KUQ278" s="376"/>
      <c r="KUR278" s="376"/>
      <c r="KUS278" s="377"/>
      <c r="KUT278" s="377"/>
      <c r="KUU278" s="376"/>
      <c r="KUV278" s="376"/>
      <c r="KUW278" s="376"/>
      <c r="KUX278" s="376"/>
      <c r="KUY278" s="376"/>
      <c r="KUZ278" s="370"/>
      <c r="KVA278" s="396"/>
      <c r="KVB278" s="376"/>
      <c r="KVC278" s="376"/>
      <c r="KVD278" s="376"/>
      <c r="KVE278" s="376"/>
      <c r="KVF278" s="376"/>
      <c r="KVG278" s="376"/>
      <c r="KVH278" s="376"/>
      <c r="KVI278" s="375"/>
      <c r="KVJ278" s="375"/>
      <c r="KVK278" s="375"/>
      <c r="KVL278" s="375"/>
      <c r="KVM278" s="375"/>
      <c r="KVN278" s="375"/>
      <c r="KVO278" s="375"/>
      <c r="KVP278" s="375"/>
      <c r="KVQ278" s="375"/>
      <c r="KVR278" s="375"/>
      <c r="KVS278" s="375"/>
      <c r="KVT278" s="375"/>
      <c r="KVU278" s="375"/>
      <c r="KVV278" s="375"/>
      <c r="KVW278" s="375"/>
      <c r="KVX278" s="375"/>
      <c r="KVY278" s="375"/>
      <c r="KVZ278" s="375"/>
      <c r="KWA278" s="375"/>
      <c r="KWB278" s="375"/>
      <c r="KWC278" s="375"/>
      <c r="KWD278" s="375"/>
      <c r="KWE278" s="375"/>
      <c r="KWF278" s="375"/>
      <c r="KWG278" s="375"/>
      <c r="KWH278" s="375"/>
      <c r="KWI278" s="375"/>
      <c r="KWJ278" s="375"/>
      <c r="KWK278" s="375"/>
      <c r="KWL278" s="375"/>
      <c r="KWM278" s="375"/>
      <c r="KWN278" s="375"/>
      <c r="KWO278" s="375"/>
      <c r="KWP278" s="375"/>
      <c r="KWQ278" s="375"/>
      <c r="KWR278" s="375"/>
      <c r="KWS278" s="375"/>
      <c r="KWT278" s="375"/>
      <c r="KWU278" s="375"/>
      <c r="KWV278" s="375"/>
      <c r="KWW278" s="375"/>
      <c r="KWX278" s="375"/>
      <c r="KWY278" s="375"/>
      <c r="KWZ278" s="375"/>
      <c r="KXA278" s="376"/>
      <c r="KXB278" s="376"/>
      <c r="KXC278" s="376"/>
      <c r="KXD278" s="376"/>
      <c r="KXE278" s="376"/>
      <c r="KXF278" s="376"/>
      <c r="KXG278" s="376"/>
      <c r="KXH278" s="376"/>
      <c r="KXI278" s="376"/>
      <c r="KXJ278" s="376"/>
      <c r="KXK278" s="376"/>
      <c r="KXL278" s="376"/>
      <c r="KXM278" s="376"/>
      <c r="KXN278" s="376"/>
      <c r="KXO278" s="376"/>
      <c r="KXP278" s="376"/>
      <c r="KXQ278" s="376"/>
      <c r="KXR278" s="376"/>
      <c r="KXS278" s="376"/>
      <c r="KXT278" s="376"/>
      <c r="KXU278" s="376"/>
      <c r="KXV278" s="376"/>
      <c r="KXW278" s="376"/>
      <c r="KXX278" s="376"/>
      <c r="KXY278" s="377"/>
      <c r="KXZ278" s="377"/>
      <c r="KYA278" s="377"/>
      <c r="KYB278" s="377"/>
      <c r="KYC278" s="377"/>
      <c r="KYD278" s="376"/>
      <c r="KYE278" s="376"/>
      <c r="KYF278" s="377"/>
      <c r="KYG278" s="377"/>
      <c r="KYH278" s="376"/>
      <c r="KYI278" s="376"/>
      <c r="KYJ278" s="377"/>
      <c r="KYK278" s="377"/>
      <c r="KYL278" s="376"/>
      <c r="KYM278" s="376"/>
      <c r="KYN278" s="376"/>
      <c r="KYO278" s="376"/>
      <c r="KYP278" s="376"/>
      <c r="KYQ278" s="376"/>
      <c r="KYR278" s="376"/>
      <c r="KYS278" s="377"/>
      <c r="KYT278" s="377"/>
      <c r="KYU278" s="376"/>
      <c r="KYV278" s="376"/>
      <c r="KYW278" s="377"/>
      <c r="KYX278" s="377"/>
      <c r="KYY278" s="376"/>
      <c r="KYZ278" s="376"/>
      <c r="KZA278" s="376"/>
      <c r="KZB278" s="376"/>
      <c r="KZC278" s="376"/>
      <c r="KZD278" s="370"/>
      <c r="KZE278" s="396"/>
      <c r="KZF278" s="376"/>
      <c r="KZG278" s="376"/>
      <c r="KZH278" s="376"/>
      <c r="KZI278" s="376"/>
      <c r="KZJ278" s="376"/>
      <c r="KZK278" s="376"/>
      <c r="KZL278" s="376"/>
      <c r="KZM278" s="375"/>
      <c r="KZN278" s="375"/>
      <c r="KZO278" s="375"/>
      <c r="KZP278" s="375"/>
      <c r="KZQ278" s="375"/>
      <c r="KZR278" s="375"/>
      <c r="KZS278" s="375"/>
      <c r="KZT278" s="375"/>
      <c r="KZU278" s="375"/>
      <c r="KZV278" s="375"/>
      <c r="KZW278" s="375"/>
      <c r="KZX278" s="375"/>
      <c r="KZY278" s="375"/>
      <c r="KZZ278" s="375"/>
      <c r="LAA278" s="375"/>
      <c r="LAB278" s="375"/>
      <c r="LAC278" s="375"/>
      <c r="LAD278" s="375"/>
      <c r="LAE278" s="375"/>
      <c r="LAF278" s="375"/>
      <c r="LAG278" s="375"/>
      <c r="LAH278" s="375"/>
      <c r="LAI278" s="375"/>
      <c r="LAJ278" s="375"/>
      <c r="LAK278" s="375"/>
      <c r="LAL278" s="375"/>
      <c r="LAM278" s="375"/>
      <c r="LAN278" s="375"/>
      <c r="LAO278" s="375"/>
      <c r="LAP278" s="375"/>
      <c r="LAQ278" s="375"/>
      <c r="LAR278" s="375"/>
      <c r="LAS278" s="375"/>
      <c r="LAT278" s="375"/>
      <c r="LAU278" s="375"/>
      <c r="LAV278" s="375"/>
      <c r="LAW278" s="375"/>
      <c r="LAX278" s="375"/>
      <c r="LAY278" s="375"/>
      <c r="LAZ278" s="375"/>
      <c r="LBA278" s="375"/>
      <c r="LBB278" s="375"/>
      <c r="LBC278" s="375"/>
      <c r="LBD278" s="375"/>
      <c r="LBE278" s="376"/>
      <c r="LBF278" s="376"/>
      <c r="LBG278" s="376"/>
      <c r="LBH278" s="376"/>
      <c r="LBI278" s="376"/>
      <c r="LBJ278" s="376"/>
      <c r="LBK278" s="376"/>
      <c r="LBL278" s="376"/>
      <c r="LBM278" s="376"/>
      <c r="LBN278" s="376"/>
      <c r="LBO278" s="376"/>
      <c r="LBP278" s="376"/>
      <c r="LBQ278" s="376"/>
      <c r="LBR278" s="376"/>
      <c r="LBS278" s="376"/>
      <c r="LBT278" s="376"/>
      <c r="LBU278" s="376"/>
      <c r="LBV278" s="376"/>
      <c r="LBW278" s="376"/>
      <c r="LBX278" s="376"/>
      <c r="LBY278" s="376"/>
      <c r="LBZ278" s="376"/>
      <c r="LCA278" s="376"/>
      <c r="LCB278" s="376"/>
      <c r="LCC278" s="377"/>
      <c r="LCD278" s="377"/>
      <c r="LCE278" s="377"/>
      <c r="LCF278" s="377"/>
      <c r="LCG278" s="377"/>
      <c r="LCH278" s="376"/>
      <c r="LCI278" s="376"/>
      <c r="LCJ278" s="377"/>
      <c r="LCK278" s="377"/>
      <c r="LCL278" s="376"/>
      <c r="LCM278" s="376"/>
      <c r="LCN278" s="377"/>
      <c r="LCO278" s="377"/>
      <c r="LCP278" s="376"/>
      <c r="LCQ278" s="376"/>
      <c r="LCR278" s="376"/>
      <c r="LCS278" s="376"/>
      <c r="LCT278" s="376"/>
      <c r="LCU278" s="376"/>
      <c r="LCV278" s="376"/>
      <c r="LCW278" s="377"/>
      <c r="LCX278" s="377"/>
      <c r="LCY278" s="376"/>
      <c r="LCZ278" s="376"/>
      <c r="LDA278" s="377"/>
      <c r="LDB278" s="377"/>
      <c r="LDC278" s="376"/>
      <c r="LDD278" s="376"/>
      <c r="LDE278" s="376"/>
      <c r="LDF278" s="376"/>
      <c r="LDG278" s="376"/>
      <c r="LDH278" s="370"/>
      <c r="LDI278" s="396"/>
      <c r="LDJ278" s="376"/>
      <c r="LDK278" s="376"/>
      <c r="LDL278" s="376"/>
      <c r="LDM278" s="376"/>
      <c r="LDN278" s="376"/>
      <c r="LDO278" s="376"/>
      <c r="LDP278" s="376"/>
      <c r="LDQ278" s="375"/>
      <c r="LDR278" s="375"/>
      <c r="LDS278" s="375"/>
      <c r="LDT278" s="375"/>
      <c r="LDU278" s="375"/>
      <c r="LDV278" s="375"/>
      <c r="LDW278" s="375"/>
      <c r="LDX278" s="375"/>
      <c r="LDY278" s="375"/>
      <c r="LDZ278" s="375"/>
      <c r="LEA278" s="375"/>
      <c r="LEB278" s="375"/>
      <c r="LEC278" s="375"/>
      <c r="LED278" s="375"/>
      <c r="LEE278" s="375"/>
      <c r="LEF278" s="375"/>
      <c r="LEG278" s="375"/>
      <c r="LEH278" s="375"/>
      <c r="LEI278" s="375"/>
      <c r="LEJ278" s="375"/>
      <c r="LEK278" s="375"/>
      <c r="LEL278" s="375"/>
      <c r="LEM278" s="375"/>
      <c r="LEN278" s="375"/>
      <c r="LEO278" s="375"/>
      <c r="LEP278" s="375"/>
      <c r="LEQ278" s="375"/>
      <c r="LER278" s="375"/>
      <c r="LES278" s="375"/>
      <c r="LET278" s="375"/>
      <c r="LEU278" s="375"/>
      <c r="LEV278" s="375"/>
      <c r="LEW278" s="375"/>
      <c r="LEX278" s="375"/>
      <c r="LEY278" s="375"/>
      <c r="LEZ278" s="375"/>
      <c r="LFA278" s="375"/>
      <c r="LFB278" s="375"/>
      <c r="LFC278" s="375"/>
      <c r="LFD278" s="375"/>
      <c r="LFE278" s="375"/>
      <c r="LFF278" s="375"/>
      <c r="LFG278" s="375"/>
      <c r="LFH278" s="375"/>
      <c r="LFI278" s="376"/>
      <c r="LFJ278" s="376"/>
      <c r="LFK278" s="376"/>
      <c r="LFL278" s="376"/>
      <c r="LFM278" s="376"/>
      <c r="LFN278" s="376"/>
      <c r="LFO278" s="376"/>
      <c r="LFP278" s="376"/>
      <c r="LFQ278" s="376"/>
      <c r="LFR278" s="376"/>
      <c r="LFS278" s="376"/>
      <c r="LFT278" s="376"/>
      <c r="LFU278" s="376"/>
      <c r="LFV278" s="376"/>
      <c r="LFW278" s="376"/>
      <c r="LFX278" s="376"/>
      <c r="LFY278" s="376"/>
      <c r="LFZ278" s="376"/>
      <c r="LGA278" s="376"/>
      <c r="LGB278" s="376"/>
      <c r="LGC278" s="376"/>
      <c r="LGD278" s="376"/>
      <c r="LGE278" s="376"/>
      <c r="LGF278" s="376"/>
      <c r="LGG278" s="377"/>
      <c r="LGH278" s="377"/>
      <c r="LGI278" s="377"/>
      <c r="LGJ278" s="377"/>
      <c r="LGK278" s="377"/>
      <c r="LGL278" s="376"/>
      <c r="LGM278" s="376"/>
      <c r="LGN278" s="377"/>
      <c r="LGO278" s="377"/>
      <c r="LGP278" s="376"/>
      <c r="LGQ278" s="376"/>
      <c r="LGR278" s="377"/>
      <c r="LGS278" s="377"/>
      <c r="LGT278" s="376"/>
      <c r="LGU278" s="376"/>
      <c r="LGV278" s="376"/>
      <c r="LGW278" s="376"/>
      <c r="LGX278" s="376"/>
      <c r="LGY278" s="376"/>
      <c r="LGZ278" s="376"/>
      <c r="LHA278" s="377"/>
      <c r="LHB278" s="377"/>
      <c r="LHC278" s="376"/>
      <c r="LHD278" s="376"/>
      <c r="LHE278" s="377"/>
      <c r="LHF278" s="377"/>
      <c r="LHG278" s="376"/>
      <c r="LHH278" s="376"/>
      <c r="LHI278" s="376"/>
      <c r="LHJ278" s="376"/>
      <c r="LHK278" s="376"/>
      <c r="LHL278" s="370"/>
      <c r="LHM278" s="396"/>
      <c r="LHN278" s="376"/>
      <c r="LHO278" s="376"/>
      <c r="LHP278" s="376"/>
      <c r="LHQ278" s="376"/>
      <c r="LHR278" s="376"/>
      <c r="LHS278" s="376"/>
      <c r="LHT278" s="376"/>
      <c r="LHU278" s="375"/>
      <c r="LHV278" s="375"/>
      <c r="LHW278" s="375"/>
      <c r="LHX278" s="375"/>
      <c r="LHY278" s="375"/>
      <c r="LHZ278" s="375"/>
      <c r="LIA278" s="375"/>
      <c r="LIB278" s="375"/>
      <c r="LIC278" s="375"/>
      <c r="LID278" s="375"/>
      <c r="LIE278" s="375"/>
      <c r="LIF278" s="375"/>
      <c r="LIG278" s="375"/>
      <c r="LIH278" s="375"/>
      <c r="LII278" s="375"/>
      <c r="LIJ278" s="375"/>
      <c r="LIK278" s="375"/>
      <c r="LIL278" s="375"/>
      <c r="LIM278" s="375"/>
      <c r="LIN278" s="375"/>
      <c r="LIO278" s="375"/>
      <c r="LIP278" s="375"/>
      <c r="LIQ278" s="375"/>
      <c r="LIR278" s="375"/>
      <c r="LIS278" s="375"/>
      <c r="LIT278" s="375"/>
      <c r="LIU278" s="375"/>
      <c r="LIV278" s="375"/>
      <c r="LIW278" s="375"/>
      <c r="LIX278" s="375"/>
      <c r="LIY278" s="375"/>
      <c r="LIZ278" s="375"/>
      <c r="LJA278" s="375"/>
      <c r="LJB278" s="375"/>
      <c r="LJC278" s="375"/>
      <c r="LJD278" s="375"/>
      <c r="LJE278" s="375"/>
      <c r="LJF278" s="375"/>
      <c r="LJG278" s="375"/>
      <c r="LJH278" s="375"/>
      <c r="LJI278" s="375"/>
      <c r="LJJ278" s="375"/>
      <c r="LJK278" s="375"/>
      <c r="LJL278" s="375"/>
      <c r="LJM278" s="376"/>
      <c r="LJN278" s="376"/>
      <c r="LJO278" s="376"/>
      <c r="LJP278" s="376"/>
      <c r="LJQ278" s="376"/>
      <c r="LJR278" s="376"/>
      <c r="LJS278" s="376"/>
      <c r="LJT278" s="376"/>
      <c r="LJU278" s="376"/>
      <c r="LJV278" s="376"/>
      <c r="LJW278" s="376"/>
      <c r="LJX278" s="376"/>
      <c r="LJY278" s="376"/>
      <c r="LJZ278" s="376"/>
      <c r="LKA278" s="376"/>
      <c r="LKB278" s="376"/>
      <c r="LKC278" s="376"/>
      <c r="LKD278" s="376"/>
      <c r="LKE278" s="376"/>
      <c r="LKF278" s="376"/>
      <c r="LKG278" s="376"/>
      <c r="LKH278" s="376"/>
      <c r="LKI278" s="376"/>
      <c r="LKJ278" s="376"/>
      <c r="LKK278" s="377"/>
      <c r="LKL278" s="377"/>
      <c r="LKM278" s="377"/>
      <c r="LKN278" s="377"/>
      <c r="LKO278" s="377"/>
      <c r="LKP278" s="376"/>
      <c r="LKQ278" s="376"/>
      <c r="LKR278" s="377"/>
      <c r="LKS278" s="377"/>
      <c r="LKT278" s="376"/>
      <c r="LKU278" s="376"/>
      <c r="LKV278" s="377"/>
      <c r="LKW278" s="377"/>
      <c r="LKX278" s="376"/>
      <c r="LKY278" s="376"/>
      <c r="LKZ278" s="376"/>
      <c r="LLA278" s="376"/>
      <c r="LLB278" s="376"/>
      <c r="LLC278" s="376"/>
      <c r="LLD278" s="376"/>
      <c r="LLE278" s="377"/>
      <c r="LLF278" s="377"/>
      <c r="LLG278" s="376"/>
      <c r="LLH278" s="376"/>
      <c r="LLI278" s="377"/>
      <c r="LLJ278" s="377"/>
      <c r="LLK278" s="376"/>
      <c r="LLL278" s="376"/>
      <c r="LLM278" s="376"/>
      <c r="LLN278" s="376"/>
      <c r="LLO278" s="376"/>
      <c r="LLP278" s="370"/>
      <c r="LLQ278" s="396"/>
      <c r="LLR278" s="376"/>
      <c r="LLS278" s="376"/>
      <c r="LLT278" s="376"/>
      <c r="LLU278" s="376"/>
      <c r="LLV278" s="376"/>
      <c r="LLW278" s="376"/>
      <c r="LLX278" s="376"/>
      <c r="LLY278" s="375"/>
      <c r="LLZ278" s="375"/>
      <c r="LMA278" s="375"/>
      <c r="LMB278" s="375"/>
      <c r="LMC278" s="375"/>
      <c r="LMD278" s="375"/>
      <c r="LME278" s="375"/>
      <c r="LMF278" s="375"/>
      <c r="LMG278" s="375"/>
      <c r="LMH278" s="375"/>
      <c r="LMI278" s="375"/>
      <c r="LMJ278" s="375"/>
      <c r="LMK278" s="375"/>
      <c r="LML278" s="375"/>
      <c r="LMM278" s="375"/>
      <c r="LMN278" s="375"/>
      <c r="LMO278" s="375"/>
      <c r="LMP278" s="375"/>
      <c r="LMQ278" s="375"/>
      <c r="LMR278" s="375"/>
      <c r="LMS278" s="375"/>
      <c r="LMT278" s="375"/>
      <c r="LMU278" s="375"/>
      <c r="LMV278" s="375"/>
      <c r="LMW278" s="375"/>
      <c r="LMX278" s="375"/>
      <c r="LMY278" s="375"/>
      <c r="LMZ278" s="375"/>
      <c r="LNA278" s="375"/>
      <c r="LNB278" s="375"/>
      <c r="LNC278" s="375"/>
      <c r="LND278" s="375"/>
      <c r="LNE278" s="375"/>
      <c r="LNF278" s="375"/>
      <c r="LNG278" s="375"/>
      <c r="LNH278" s="375"/>
      <c r="LNI278" s="375"/>
      <c r="LNJ278" s="375"/>
      <c r="LNK278" s="375"/>
      <c r="LNL278" s="375"/>
      <c r="LNM278" s="375"/>
      <c r="LNN278" s="375"/>
      <c r="LNO278" s="375"/>
      <c r="LNP278" s="375"/>
      <c r="LNQ278" s="376"/>
      <c r="LNR278" s="376"/>
      <c r="LNS278" s="376"/>
      <c r="LNT278" s="376"/>
      <c r="LNU278" s="376"/>
      <c r="LNV278" s="376"/>
      <c r="LNW278" s="376"/>
      <c r="LNX278" s="376"/>
      <c r="LNY278" s="376"/>
      <c r="LNZ278" s="376"/>
      <c r="LOA278" s="376"/>
      <c r="LOB278" s="376"/>
      <c r="LOC278" s="376"/>
      <c r="LOD278" s="376"/>
      <c r="LOE278" s="376"/>
      <c r="LOF278" s="376"/>
      <c r="LOG278" s="376"/>
      <c r="LOH278" s="376"/>
      <c r="LOI278" s="376"/>
      <c r="LOJ278" s="376"/>
      <c r="LOK278" s="376"/>
      <c r="LOL278" s="376"/>
      <c r="LOM278" s="376"/>
      <c r="LON278" s="376"/>
      <c r="LOO278" s="377"/>
      <c r="LOP278" s="377"/>
      <c r="LOQ278" s="377"/>
      <c r="LOR278" s="377"/>
      <c r="LOS278" s="377"/>
      <c r="LOT278" s="376"/>
      <c r="LOU278" s="376"/>
      <c r="LOV278" s="377"/>
      <c r="LOW278" s="377"/>
      <c r="LOX278" s="376"/>
      <c r="LOY278" s="376"/>
      <c r="LOZ278" s="377"/>
      <c r="LPA278" s="377"/>
      <c r="LPB278" s="376"/>
      <c r="LPC278" s="376"/>
      <c r="LPD278" s="376"/>
      <c r="LPE278" s="376"/>
      <c r="LPF278" s="376"/>
      <c r="LPG278" s="376"/>
      <c r="LPH278" s="376"/>
      <c r="LPI278" s="377"/>
      <c r="LPJ278" s="377"/>
      <c r="LPK278" s="376"/>
      <c r="LPL278" s="376"/>
      <c r="LPM278" s="377"/>
      <c r="LPN278" s="377"/>
      <c r="LPO278" s="376"/>
      <c r="LPP278" s="376"/>
      <c r="LPQ278" s="376"/>
      <c r="LPR278" s="376"/>
      <c r="LPS278" s="376"/>
      <c r="LPT278" s="370"/>
      <c r="LPU278" s="396"/>
      <c r="LPV278" s="376"/>
      <c r="LPW278" s="376"/>
      <c r="LPX278" s="376"/>
      <c r="LPY278" s="376"/>
      <c r="LPZ278" s="376"/>
      <c r="LQA278" s="376"/>
      <c r="LQB278" s="376"/>
      <c r="LQC278" s="375"/>
      <c r="LQD278" s="375"/>
      <c r="LQE278" s="375"/>
      <c r="LQF278" s="375"/>
      <c r="LQG278" s="375"/>
      <c r="LQH278" s="375"/>
      <c r="LQI278" s="375"/>
      <c r="LQJ278" s="375"/>
      <c r="LQK278" s="375"/>
      <c r="LQL278" s="375"/>
      <c r="LQM278" s="375"/>
      <c r="LQN278" s="375"/>
      <c r="LQO278" s="375"/>
      <c r="LQP278" s="375"/>
      <c r="LQQ278" s="375"/>
      <c r="LQR278" s="375"/>
      <c r="LQS278" s="375"/>
      <c r="LQT278" s="375"/>
      <c r="LQU278" s="375"/>
      <c r="LQV278" s="375"/>
      <c r="LQW278" s="375"/>
      <c r="LQX278" s="375"/>
      <c r="LQY278" s="375"/>
      <c r="LQZ278" s="375"/>
      <c r="LRA278" s="375"/>
      <c r="LRB278" s="375"/>
      <c r="LRC278" s="375"/>
      <c r="LRD278" s="375"/>
      <c r="LRE278" s="375"/>
      <c r="LRF278" s="375"/>
      <c r="LRG278" s="375"/>
      <c r="LRH278" s="375"/>
      <c r="LRI278" s="375"/>
      <c r="LRJ278" s="375"/>
      <c r="LRK278" s="375"/>
      <c r="LRL278" s="375"/>
      <c r="LRM278" s="375"/>
      <c r="LRN278" s="375"/>
      <c r="LRO278" s="375"/>
      <c r="LRP278" s="375"/>
      <c r="LRQ278" s="375"/>
      <c r="LRR278" s="375"/>
      <c r="LRS278" s="375"/>
      <c r="LRT278" s="375"/>
      <c r="LRU278" s="376"/>
      <c r="LRV278" s="376"/>
      <c r="LRW278" s="376"/>
      <c r="LRX278" s="376"/>
      <c r="LRY278" s="376"/>
      <c r="LRZ278" s="376"/>
      <c r="LSA278" s="376"/>
      <c r="LSB278" s="376"/>
      <c r="LSC278" s="376"/>
      <c r="LSD278" s="376"/>
      <c r="LSE278" s="376"/>
      <c r="LSF278" s="376"/>
      <c r="LSG278" s="376"/>
      <c r="LSH278" s="376"/>
      <c r="LSI278" s="376"/>
      <c r="LSJ278" s="376"/>
      <c r="LSK278" s="376"/>
      <c r="LSL278" s="376"/>
      <c r="LSM278" s="376"/>
      <c r="LSN278" s="376"/>
      <c r="LSO278" s="376"/>
      <c r="LSP278" s="376"/>
      <c r="LSQ278" s="376"/>
      <c r="LSR278" s="376"/>
      <c r="LSS278" s="377"/>
      <c r="LST278" s="377"/>
      <c r="LSU278" s="377"/>
      <c r="LSV278" s="377"/>
      <c r="LSW278" s="377"/>
      <c r="LSX278" s="376"/>
      <c r="LSY278" s="376"/>
      <c r="LSZ278" s="377"/>
      <c r="LTA278" s="377"/>
      <c r="LTB278" s="376"/>
      <c r="LTC278" s="376"/>
      <c r="LTD278" s="377"/>
      <c r="LTE278" s="377"/>
      <c r="LTF278" s="376"/>
      <c r="LTG278" s="376"/>
      <c r="LTH278" s="376"/>
      <c r="LTI278" s="376"/>
      <c r="LTJ278" s="376"/>
      <c r="LTK278" s="376"/>
      <c r="LTL278" s="376"/>
      <c r="LTM278" s="377"/>
      <c r="LTN278" s="377"/>
      <c r="LTO278" s="376"/>
      <c r="LTP278" s="376"/>
      <c r="LTQ278" s="377"/>
      <c r="LTR278" s="377"/>
      <c r="LTS278" s="376"/>
      <c r="LTT278" s="376"/>
      <c r="LTU278" s="376"/>
      <c r="LTV278" s="376"/>
      <c r="LTW278" s="376"/>
      <c r="LTX278" s="370"/>
      <c r="LTY278" s="396"/>
      <c r="LTZ278" s="376"/>
      <c r="LUA278" s="376"/>
      <c r="LUB278" s="376"/>
      <c r="LUC278" s="376"/>
      <c r="LUD278" s="376"/>
      <c r="LUE278" s="376"/>
      <c r="LUF278" s="376"/>
      <c r="LUG278" s="375"/>
      <c r="LUH278" s="375"/>
      <c r="LUI278" s="375"/>
      <c r="LUJ278" s="375"/>
      <c r="LUK278" s="375"/>
      <c r="LUL278" s="375"/>
      <c r="LUM278" s="375"/>
      <c r="LUN278" s="375"/>
      <c r="LUO278" s="375"/>
      <c r="LUP278" s="375"/>
      <c r="LUQ278" s="375"/>
      <c r="LUR278" s="375"/>
      <c r="LUS278" s="375"/>
      <c r="LUT278" s="375"/>
      <c r="LUU278" s="375"/>
      <c r="LUV278" s="375"/>
      <c r="LUW278" s="375"/>
      <c r="LUX278" s="375"/>
      <c r="LUY278" s="375"/>
      <c r="LUZ278" s="375"/>
      <c r="LVA278" s="375"/>
      <c r="LVB278" s="375"/>
      <c r="LVC278" s="375"/>
      <c r="LVD278" s="375"/>
      <c r="LVE278" s="375"/>
      <c r="LVF278" s="375"/>
      <c r="LVG278" s="375"/>
      <c r="LVH278" s="375"/>
      <c r="LVI278" s="375"/>
      <c r="LVJ278" s="375"/>
      <c r="LVK278" s="375"/>
      <c r="LVL278" s="375"/>
      <c r="LVM278" s="375"/>
      <c r="LVN278" s="375"/>
      <c r="LVO278" s="375"/>
      <c r="LVP278" s="375"/>
      <c r="LVQ278" s="375"/>
      <c r="LVR278" s="375"/>
      <c r="LVS278" s="375"/>
      <c r="LVT278" s="375"/>
      <c r="LVU278" s="375"/>
      <c r="LVV278" s="375"/>
      <c r="LVW278" s="375"/>
      <c r="LVX278" s="375"/>
      <c r="LVY278" s="376"/>
      <c r="LVZ278" s="376"/>
      <c r="LWA278" s="376"/>
      <c r="LWB278" s="376"/>
      <c r="LWC278" s="376"/>
      <c r="LWD278" s="376"/>
      <c r="LWE278" s="376"/>
      <c r="LWF278" s="376"/>
      <c r="LWG278" s="376"/>
      <c r="LWH278" s="376"/>
      <c r="LWI278" s="376"/>
      <c r="LWJ278" s="376"/>
      <c r="LWK278" s="376"/>
      <c r="LWL278" s="376"/>
      <c r="LWM278" s="376"/>
      <c r="LWN278" s="376"/>
      <c r="LWO278" s="376"/>
      <c r="LWP278" s="376"/>
      <c r="LWQ278" s="376"/>
      <c r="LWR278" s="376"/>
      <c r="LWS278" s="376"/>
      <c r="LWT278" s="376"/>
      <c r="LWU278" s="376"/>
      <c r="LWV278" s="376"/>
      <c r="LWW278" s="377"/>
      <c r="LWX278" s="377"/>
      <c r="LWY278" s="377"/>
      <c r="LWZ278" s="377"/>
      <c r="LXA278" s="377"/>
      <c r="LXB278" s="376"/>
      <c r="LXC278" s="376"/>
      <c r="LXD278" s="377"/>
      <c r="LXE278" s="377"/>
      <c r="LXF278" s="376"/>
      <c r="LXG278" s="376"/>
      <c r="LXH278" s="377"/>
      <c r="LXI278" s="377"/>
      <c r="LXJ278" s="376"/>
      <c r="LXK278" s="376"/>
      <c r="LXL278" s="376"/>
      <c r="LXM278" s="376"/>
      <c r="LXN278" s="376"/>
      <c r="LXO278" s="376"/>
      <c r="LXP278" s="376"/>
      <c r="LXQ278" s="377"/>
      <c r="LXR278" s="377"/>
      <c r="LXS278" s="376"/>
      <c r="LXT278" s="376"/>
      <c r="LXU278" s="377"/>
      <c r="LXV278" s="377"/>
      <c r="LXW278" s="376"/>
      <c r="LXX278" s="376"/>
      <c r="LXY278" s="376"/>
      <c r="LXZ278" s="376"/>
      <c r="LYA278" s="376"/>
      <c r="LYB278" s="370"/>
      <c r="LYC278" s="396"/>
      <c r="LYD278" s="376"/>
      <c r="LYE278" s="376"/>
      <c r="LYF278" s="376"/>
      <c r="LYG278" s="376"/>
      <c r="LYH278" s="376"/>
      <c r="LYI278" s="376"/>
      <c r="LYJ278" s="376"/>
      <c r="LYK278" s="375"/>
      <c r="LYL278" s="375"/>
      <c r="LYM278" s="375"/>
      <c r="LYN278" s="375"/>
      <c r="LYO278" s="375"/>
      <c r="LYP278" s="375"/>
      <c r="LYQ278" s="375"/>
      <c r="LYR278" s="375"/>
      <c r="LYS278" s="375"/>
      <c r="LYT278" s="375"/>
      <c r="LYU278" s="375"/>
      <c r="LYV278" s="375"/>
      <c r="LYW278" s="375"/>
      <c r="LYX278" s="375"/>
      <c r="LYY278" s="375"/>
      <c r="LYZ278" s="375"/>
      <c r="LZA278" s="375"/>
      <c r="LZB278" s="375"/>
      <c r="LZC278" s="375"/>
      <c r="LZD278" s="375"/>
      <c r="LZE278" s="375"/>
      <c r="LZF278" s="375"/>
      <c r="LZG278" s="375"/>
      <c r="LZH278" s="375"/>
      <c r="LZI278" s="375"/>
      <c r="LZJ278" s="375"/>
      <c r="LZK278" s="375"/>
      <c r="LZL278" s="375"/>
      <c r="LZM278" s="375"/>
      <c r="LZN278" s="375"/>
      <c r="LZO278" s="375"/>
      <c r="LZP278" s="375"/>
      <c r="LZQ278" s="375"/>
      <c r="LZR278" s="375"/>
      <c r="LZS278" s="375"/>
      <c r="LZT278" s="375"/>
      <c r="LZU278" s="375"/>
      <c r="LZV278" s="375"/>
      <c r="LZW278" s="375"/>
      <c r="LZX278" s="375"/>
      <c r="LZY278" s="375"/>
      <c r="LZZ278" s="375"/>
      <c r="MAA278" s="375"/>
      <c r="MAB278" s="375"/>
      <c r="MAC278" s="376"/>
      <c r="MAD278" s="376"/>
      <c r="MAE278" s="376"/>
      <c r="MAF278" s="376"/>
      <c r="MAG278" s="376"/>
      <c r="MAH278" s="376"/>
      <c r="MAI278" s="376"/>
      <c r="MAJ278" s="376"/>
      <c r="MAK278" s="376"/>
      <c r="MAL278" s="376"/>
      <c r="MAM278" s="376"/>
      <c r="MAN278" s="376"/>
      <c r="MAO278" s="376"/>
      <c r="MAP278" s="376"/>
      <c r="MAQ278" s="376"/>
      <c r="MAR278" s="376"/>
      <c r="MAS278" s="376"/>
      <c r="MAT278" s="376"/>
      <c r="MAU278" s="376"/>
      <c r="MAV278" s="376"/>
      <c r="MAW278" s="376"/>
      <c r="MAX278" s="376"/>
      <c r="MAY278" s="376"/>
      <c r="MAZ278" s="376"/>
      <c r="MBA278" s="377"/>
      <c r="MBB278" s="377"/>
      <c r="MBC278" s="377"/>
      <c r="MBD278" s="377"/>
      <c r="MBE278" s="377"/>
      <c r="MBF278" s="376"/>
      <c r="MBG278" s="376"/>
      <c r="MBH278" s="377"/>
      <c r="MBI278" s="377"/>
      <c r="MBJ278" s="376"/>
      <c r="MBK278" s="376"/>
      <c r="MBL278" s="377"/>
      <c r="MBM278" s="377"/>
      <c r="MBN278" s="376"/>
      <c r="MBO278" s="376"/>
      <c r="MBP278" s="376"/>
      <c r="MBQ278" s="376"/>
      <c r="MBR278" s="376"/>
      <c r="MBS278" s="376"/>
      <c r="MBT278" s="376"/>
      <c r="MBU278" s="377"/>
      <c r="MBV278" s="377"/>
      <c r="MBW278" s="376"/>
      <c r="MBX278" s="376"/>
      <c r="MBY278" s="377"/>
      <c r="MBZ278" s="377"/>
      <c r="MCA278" s="376"/>
      <c r="MCB278" s="376"/>
      <c r="MCC278" s="376"/>
      <c r="MCD278" s="376"/>
      <c r="MCE278" s="376"/>
      <c r="MCF278" s="370"/>
      <c r="MCG278" s="396"/>
      <c r="MCH278" s="376"/>
      <c r="MCI278" s="376"/>
      <c r="MCJ278" s="376"/>
      <c r="MCK278" s="376"/>
      <c r="MCL278" s="376"/>
      <c r="MCM278" s="376"/>
      <c r="MCN278" s="376"/>
      <c r="MCO278" s="375"/>
      <c r="MCP278" s="375"/>
      <c r="MCQ278" s="375"/>
      <c r="MCR278" s="375"/>
      <c r="MCS278" s="375"/>
      <c r="MCT278" s="375"/>
      <c r="MCU278" s="375"/>
      <c r="MCV278" s="375"/>
      <c r="MCW278" s="375"/>
      <c r="MCX278" s="375"/>
      <c r="MCY278" s="375"/>
      <c r="MCZ278" s="375"/>
      <c r="MDA278" s="375"/>
      <c r="MDB278" s="375"/>
      <c r="MDC278" s="375"/>
      <c r="MDD278" s="375"/>
      <c r="MDE278" s="375"/>
      <c r="MDF278" s="375"/>
      <c r="MDG278" s="375"/>
      <c r="MDH278" s="375"/>
      <c r="MDI278" s="375"/>
      <c r="MDJ278" s="375"/>
      <c r="MDK278" s="375"/>
      <c r="MDL278" s="375"/>
      <c r="MDM278" s="375"/>
      <c r="MDN278" s="375"/>
      <c r="MDO278" s="375"/>
      <c r="MDP278" s="375"/>
      <c r="MDQ278" s="375"/>
      <c r="MDR278" s="375"/>
      <c r="MDS278" s="375"/>
      <c r="MDT278" s="375"/>
      <c r="MDU278" s="375"/>
      <c r="MDV278" s="375"/>
      <c r="MDW278" s="375"/>
      <c r="MDX278" s="375"/>
      <c r="MDY278" s="375"/>
      <c r="MDZ278" s="375"/>
      <c r="MEA278" s="375"/>
      <c r="MEB278" s="375"/>
      <c r="MEC278" s="375"/>
      <c r="MED278" s="375"/>
      <c r="MEE278" s="375"/>
      <c r="MEF278" s="375"/>
      <c r="MEG278" s="376"/>
      <c r="MEH278" s="376"/>
      <c r="MEI278" s="376"/>
      <c r="MEJ278" s="376"/>
      <c r="MEK278" s="376"/>
      <c r="MEL278" s="376"/>
      <c r="MEM278" s="376"/>
      <c r="MEN278" s="376"/>
      <c r="MEO278" s="376"/>
      <c r="MEP278" s="376"/>
      <c r="MEQ278" s="376"/>
      <c r="MER278" s="376"/>
      <c r="MES278" s="376"/>
      <c r="MET278" s="376"/>
      <c r="MEU278" s="376"/>
      <c r="MEV278" s="376"/>
      <c r="MEW278" s="376"/>
      <c r="MEX278" s="376"/>
      <c r="MEY278" s="376"/>
      <c r="MEZ278" s="376"/>
      <c r="MFA278" s="376"/>
      <c r="MFB278" s="376"/>
      <c r="MFC278" s="376"/>
      <c r="MFD278" s="376"/>
      <c r="MFE278" s="377"/>
      <c r="MFF278" s="377"/>
      <c r="MFG278" s="377"/>
      <c r="MFH278" s="377"/>
      <c r="MFI278" s="377"/>
      <c r="MFJ278" s="376"/>
      <c r="MFK278" s="376"/>
      <c r="MFL278" s="377"/>
      <c r="MFM278" s="377"/>
      <c r="MFN278" s="376"/>
      <c r="MFO278" s="376"/>
      <c r="MFP278" s="377"/>
      <c r="MFQ278" s="377"/>
      <c r="MFR278" s="376"/>
      <c r="MFS278" s="376"/>
      <c r="MFT278" s="376"/>
      <c r="MFU278" s="376"/>
      <c r="MFV278" s="376"/>
      <c r="MFW278" s="376"/>
      <c r="MFX278" s="376"/>
      <c r="MFY278" s="377"/>
      <c r="MFZ278" s="377"/>
      <c r="MGA278" s="376"/>
      <c r="MGB278" s="376"/>
      <c r="MGC278" s="377"/>
      <c r="MGD278" s="377"/>
      <c r="MGE278" s="376"/>
      <c r="MGF278" s="376"/>
      <c r="MGG278" s="376"/>
      <c r="MGH278" s="376"/>
      <c r="MGI278" s="376"/>
      <c r="MGJ278" s="370"/>
      <c r="MGK278" s="396"/>
      <c r="MGL278" s="376"/>
      <c r="MGM278" s="376"/>
      <c r="MGN278" s="376"/>
      <c r="MGO278" s="376"/>
      <c r="MGP278" s="376"/>
      <c r="MGQ278" s="376"/>
      <c r="MGR278" s="376"/>
      <c r="MGS278" s="375"/>
      <c r="MGT278" s="375"/>
      <c r="MGU278" s="375"/>
      <c r="MGV278" s="375"/>
      <c r="MGW278" s="375"/>
      <c r="MGX278" s="375"/>
      <c r="MGY278" s="375"/>
      <c r="MGZ278" s="375"/>
      <c r="MHA278" s="375"/>
      <c r="MHB278" s="375"/>
      <c r="MHC278" s="375"/>
      <c r="MHD278" s="375"/>
      <c r="MHE278" s="375"/>
      <c r="MHF278" s="375"/>
      <c r="MHG278" s="375"/>
      <c r="MHH278" s="375"/>
      <c r="MHI278" s="375"/>
      <c r="MHJ278" s="375"/>
      <c r="MHK278" s="375"/>
      <c r="MHL278" s="375"/>
      <c r="MHM278" s="375"/>
      <c r="MHN278" s="375"/>
      <c r="MHO278" s="375"/>
      <c r="MHP278" s="375"/>
      <c r="MHQ278" s="375"/>
      <c r="MHR278" s="375"/>
      <c r="MHS278" s="375"/>
      <c r="MHT278" s="375"/>
      <c r="MHU278" s="375"/>
      <c r="MHV278" s="375"/>
      <c r="MHW278" s="375"/>
      <c r="MHX278" s="375"/>
      <c r="MHY278" s="375"/>
      <c r="MHZ278" s="375"/>
      <c r="MIA278" s="375"/>
      <c r="MIB278" s="375"/>
      <c r="MIC278" s="375"/>
      <c r="MID278" s="375"/>
      <c r="MIE278" s="375"/>
      <c r="MIF278" s="375"/>
      <c r="MIG278" s="375"/>
      <c r="MIH278" s="375"/>
      <c r="MII278" s="375"/>
      <c r="MIJ278" s="375"/>
      <c r="MIK278" s="376"/>
      <c r="MIL278" s="376"/>
      <c r="MIM278" s="376"/>
      <c r="MIN278" s="376"/>
      <c r="MIO278" s="376"/>
      <c r="MIP278" s="376"/>
      <c r="MIQ278" s="376"/>
      <c r="MIR278" s="376"/>
      <c r="MIS278" s="376"/>
      <c r="MIT278" s="376"/>
      <c r="MIU278" s="376"/>
      <c r="MIV278" s="376"/>
      <c r="MIW278" s="376"/>
      <c r="MIX278" s="376"/>
      <c r="MIY278" s="376"/>
      <c r="MIZ278" s="376"/>
      <c r="MJA278" s="376"/>
      <c r="MJB278" s="376"/>
      <c r="MJC278" s="376"/>
      <c r="MJD278" s="376"/>
      <c r="MJE278" s="376"/>
      <c r="MJF278" s="376"/>
      <c r="MJG278" s="376"/>
      <c r="MJH278" s="376"/>
      <c r="MJI278" s="377"/>
      <c r="MJJ278" s="377"/>
      <c r="MJK278" s="377"/>
      <c r="MJL278" s="377"/>
      <c r="MJM278" s="377"/>
      <c r="MJN278" s="376"/>
      <c r="MJO278" s="376"/>
      <c r="MJP278" s="377"/>
      <c r="MJQ278" s="377"/>
      <c r="MJR278" s="376"/>
      <c r="MJS278" s="376"/>
      <c r="MJT278" s="377"/>
      <c r="MJU278" s="377"/>
      <c r="MJV278" s="376"/>
      <c r="MJW278" s="376"/>
      <c r="MJX278" s="376"/>
      <c r="MJY278" s="376"/>
      <c r="MJZ278" s="376"/>
      <c r="MKA278" s="376"/>
      <c r="MKB278" s="376"/>
      <c r="MKC278" s="377"/>
      <c r="MKD278" s="377"/>
      <c r="MKE278" s="376"/>
      <c r="MKF278" s="376"/>
      <c r="MKG278" s="377"/>
      <c r="MKH278" s="377"/>
      <c r="MKI278" s="376"/>
      <c r="MKJ278" s="376"/>
      <c r="MKK278" s="376"/>
      <c r="MKL278" s="376"/>
      <c r="MKM278" s="376"/>
      <c r="MKN278" s="370"/>
      <c r="MKO278" s="396"/>
      <c r="MKP278" s="376"/>
      <c r="MKQ278" s="376"/>
      <c r="MKR278" s="376"/>
      <c r="MKS278" s="376"/>
      <c r="MKT278" s="376"/>
      <c r="MKU278" s="376"/>
      <c r="MKV278" s="376"/>
      <c r="MKW278" s="375"/>
      <c r="MKX278" s="375"/>
      <c r="MKY278" s="375"/>
      <c r="MKZ278" s="375"/>
      <c r="MLA278" s="375"/>
      <c r="MLB278" s="375"/>
      <c r="MLC278" s="375"/>
      <c r="MLD278" s="375"/>
      <c r="MLE278" s="375"/>
      <c r="MLF278" s="375"/>
      <c r="MLG278" s="375"/>
      <c r="MLH278" s="375"/>
      <c r="MLI278" s="375"/>
      <c r="MLJ278" s="375"/>
      <c r="MLK278" s="375"/>
      <c r="MLL278" s="375"/>
      <c r="MLM278" s="375"/>
      <c r="MLN278" s="375"/>
      <c r="MLO278" s="375"/>
      <c r="MLP278" s="375"/>
      <c r="MLQ278" s="375"/>
      <c r="MLR278" s="375"/>
      <c r="MLS278" s="375"/>
      <c r="MLT278" s="375"/>
      <c r="MLU278" s="375"/>
      <c r="MLV278" s="375"/>
      <c r="MLW278" s="375"/>
      <c r="MLX278" s="375"/>
      <c r="MLY278" s="375"/>
      <c r="MLZ278" s="375"/>
      <c r="MMA278" s="375"/>
      <c r="MMB278" s="375"/>
      <c r="MMC278" s="375"/>
      <c r="MMD278" s="375"/>
      <c r="MME278" s="375"/>
      <c r="MMF278" s="375"/>
      <c r="MMG278" s="375"/>
      <c r="MMH278" s="375"/>
      <c r="MMI278" s="375"/>
      <c r="MMJ278" s="375"/>
      <c r="MMK278" s="375"/>
      <c r="MML278" s="375"/>
      <c r="MMM278" s="375"/>
      <c r="MMN278" s="375"/>
      <c r="MMO278" s="376"/>
      <c r="MMP278" s="376"/>
      <c r="MMQ278" s="376"/>
      <c r="MMR278" s="376"/>
      <c r="MMS278" s="376"/>
      <c r="MMT278" s="376"/>
      <c r="MMU278" s="376"/>
      <c r="MMV278" s="376"/>
      <c r="MMW278" s="376"/>
      <c r="MMX278" s="376"/>
      <c r="MMY278" s="376"/>
      <c r="MMZ278" s="376"/>
      <c r="MNA278" s="376"/>
      <c r="MNB278" s="376"/>
      <c r="MNC278" s="376"/>
      <c r="MND278" s="376"/>
      <c r="MNE278" s="376"/>
      <c r="MNF278" s="376"/>
      <c r="MNG278" s="376"/>
      <c r="MNH278" s="376"/>
      <c r="MNI278" s="376"/>
      <c r="MNJ278" s="376"/>
      <c r="MNK278" s="376"/>
      <c r="MNL278" s="376"/>
      <c r="MNM278" s="377"/>
      <c r="MNN278" s="377"/>
      <c r="MNO278" s="377"/>
      <c r="MNP278" s="377"/>
      <c r="MNQ278" s="377"/>
      <c r="MNR278" s="376"/>
      <c r="MNS278" s="376"/>
      <c r="MNT278" s="377"/>
      <c r="MNU278" s="377"/>
      <c r="MNV278" s="376"/>
      <c r="MNW278" s="376"/>
      <c r="MNX278" s="377"/>
      <c r="MNY278" s="377"/>
      <c r="MNZ278" s="376"/>
      <c r="MOA278" s="376"/>
      <c r="MOB278" s="376"/>
      <c r="MOC278" s="376"/>
      <c r="MOD278" s="376"/>
      <c r="MOE278" s="376"/>
      <c r="MOF278" s="376"/>
      <c r="MOG278" s="377"/>
      <c r="MOH278" s="377"/>
      <c r="MOI278" s="376"/>
      <c r="MOJ278" s="376"/>
      <c r="MOK278" s="377"/>
      <c r="MOL278" s="377"/>
      <c r="MOM278" s="376"/>
      <c r="MON278" s="376"/>
      <c r="MOO278" s="376"/>
      <c r="MOP278" s="376"/>
      <c r="MOQ278" s="376"/>
      <c r="MOR278" s="370"/>
      <c r="MOS278" s="396"/>
      <c r="MOT278" s="376"/>
      <c r="MOU278" s="376"/>
      <c r="MOV278" s="376"/>
      <c r="MOW278" s="376"/>
      <c r="MOX278" s="376"/>
      <c r="MOY278" s="376"/>
      <c r="MOZ278" s="376"/>
      <c r="MPA278" s="375"/>
      <c r="MPB278" s="375"/>
      <c r="MPC278" s="375"/>
      <c r="MPD278" s="375"/>
      <c r="MPE278" s="375"/>
      <c r="MPF278" s="375"/>
      <c r="MPG278" s="375"/>
      <c r="MPH278" s="375"/>
      <c r="MPI278" s="375"/>
      <c r="MPJ278" s="375"/>
      <c r="MPK278" s="375"/>
      <c r="MPL278" s="375"/>
      <c r="MPM278" s="375"/>
      <c r="MPN278" s="375"/>
      <c r="MPO278" s="375"/>
      <c r="MPP278" s="375"/>
      <c r="MPQ278" s="375"/>
      <c r="MPR278" s="375"/>
      <c r="MPS278" s="375"/>
      <c r="MPT278" s="375"/>
      <c r="MPU278" s="375"/>
      <c r="MPV278" s="375"/>
      <c r="MPW278" s="375"/>
      <c r="MPX278" s="375"/>
      <c r="MPY278" s="375"/>
      <c r="MPZ278" s="375"/>
      <c r="MQA278" s="375"/>
      <c r="MQB278" s="375"/>
      <c r="MQC278" s="375"/>
      <c r="MQD278" s="375"/>
      <c r="MQE278" s="375"/>
      <c r="MQF278" s="375"/>
      <c r="MQG278" s="375"/>
      <c r="MQH278" s="375"/>
      <c r="MQI278" s="375"/>
      <c r="MQJ278" s="375"/>
      <c r="MQK278" s="375"/>
      <c r="MQL278" s="375"/>
      <c r="MQM278" s="375"/>
      <c r="MQN278" s="375"/>
      <c r="MQO278" s="375"/>
      <c r="MQP278" s="375"/>
      <c r="MQQ278" s="375"/>
      <c r="MQR278" s="375"/>
      <c r="MQS278" s="376"/>
      <c r="MQT278" s="376"/>
      <c r="MQU278" s="376"/>
      <c r="MQV278" s="376"/>
      <c r="MQW278" s="376"/>
      <c r="MQX278" s="376"/>
      <c r="MQY278" s="376"/>
      <c r="MQZ278" s="376"/>
      <c r="MRA278" s="376"/>
      <c r="MRB278" s="376"/>
      <c r="MRC278" s="376"/>
      <c r="MRD278" s="376"/>
      <c r="MRE278" s="376"/>
      <c r="MRF278" s="376"/>
      <c r="MRG278" s="376"/>
      <c r="MRH278" s="376"/>
      <c r="MRI278" s="376"/>
      <c r="MRJ278" s="376"/>
      <c r="MRK278" s="376"/>
      <c r="MRL278" s="376"/>
      <c r="MRM278" s="376"/>
      <c r="MRN278" s="376"/>
      <c r="MRO278" s="376"/>
      <c r="MRP278" s="376"/>
      <c r="MRQ278" s="377"/>
      <c r="MRR278" s="377"/>
      <c r="MRS278" s="377"/>
      <c r="MRT278" s="377"/>
      <c r="MRU278" s="377"/>
      <c r="MRV278" s="376"/>
      <c r="MRW278" s="376"/>
      <c r="MRX278" s="377"/>
      <c r="MRY278" s="377"/>
      <c r="MRZ278" s="376"/>
      <c r="MSA278" s="376"/>
      <c r="MSB278" s="377"/>
      <c r="MSC278" s="377"/>
      <c r="MSD278" s="376"/>
      <c r="MSE278" s="376"/>
      <c r="MSF278" s="376"/>
      <c r="MSG278" s="376"/>
      <c r="MSH278" s="376"/>
      <c r="MSI278" s="376"/>
      <c r="MSJ278" s="376"/>
      <c r="MSK278" s="377"/>
      <c r="MSL278" s="377"/>
      <c r="MSM278" s="376"/>
      <c r="MSN278" s="376"/>
      <c r="MSO278" s="377"/>
      <c r="MSP278" s="377"/>
      <c r="MSQ278" s="376"/>
      <c r="MSR278" s="376"/>
      <c r="MSS278" s="376"/>
      <c r="MST278" s="376"/>
      <c r="MSU278" s="376"/>
      <c r="MSV278" s="370"/>
      <c r="MSW278" s="396"/>
      <c r="MSX278" s="376"/>
      <c r="MSY278" s="376"/>
      <c r="MSZ278" s="376"/>
      <c r="MTA278" s="376"/>
      <c r="MTB278" s="376"/>
      <c r="MTC278" s="376"/>
      <c r="MTD278" s="376"/>
      <c r="MTE278" s="375"/>
      <c r="MTF278" s="375"/>
      <c r="MTG278" s="375"/>
      <c r="MTH278" s="375"/>
      <c r="MTI278" s="375"/>
      <c r="MTJ278" s="375"/>
      <c r="MTK278" s="375"/>
      <c r="MTL278" s="375"/>
      <c r="MTM278" s="375"/>
      <c r="MTN278" s="375"/>
      <c r="MTO278" s="375"/>
      <c r="MTP278" s="375"/>
      <c r="MTQ278" s="375"/>
      <c r="MTR278" s="375"/>
      <c r="MTS278" s="375"/>
      <c r="MTT278" s="375"/>
      <c r="MTU278" s="375"/>
      <c r="MTV278" s="375"/>
      <c r="MTW278" s="375"/>
      <c r="MTX278" s="375"/>
      <c r="MTY278" s="375"/>
      <c r="MTZ278" s="375"/>
      <c r="MUA278" s="375"/>
      <c r="MUB278" s="375"/>
      <c r="MUC278" s="375"/>
      <c r="MUD278" s="375"/>
      <c r="MUE278" s="375"/>
      <c r="MUF278" s="375"/>
      <c r="MUG278" s="375"/>
      <c r="MUH278" s="375"/>
      <c r="MUI278" s="375"/>
      <c r="MUJ278" s="375"/>
      <c r="MUK278" s="375"/>
      <c r="MUL278" s="375"/>
      <c r="MUM278" s="375"/>
      <c r="MUN278" s="375"/>
      <c r="MUO278" s="375"/>
      <c r="MUP278" s="375"/>
      <c r="MUQ278" s="375"/>
      <c r="MUR278" s="375"/>
      <c r="MUS278" s="375"/>
      <c r="MUT278" s="375"/>
      <c r="MUU278" s="375"/>
      <c r="MUV278" s="375"/>
      <c r="MUW278" s="376"/>
      <c r="MUX278" s="376"/>
      <c r="MUY278" s="376"/>
      <c r="MUZ278" s="376"/>
      <c r="MVA278" s="376"/>
      <c r="MVB278" s="376"/>
      <c r="MVC278" s="376"/>
      <c r="MVD278" s="376"/>
      <c r="MVE278" s="376"/>
      <c r="MVF278" s="376"/>
      <c r="MVG278" s="376"/>
      <c r="MVH278" s="376"/>
      <c r="MVI278" s="376"/>
      <c r="MVJ278" s="376"/>
      <c r="MVK278" s="376"/>
      <c r="MVL278" s="376"/>
      <c r="MVM278" s="376"/>
      <c r="MVN278" s="376"/>
      <c r="MVO278" s="376"/>
      <c r="MVP278" s="376"/>
      <c r="MVQ278" s="376"/>
      <c r="MVR278" s="376"/>
      <c r="MVS278" s="376"/>
      <c r="MVT278" s="376"/>
      <c r="MVU278" s="377"/>
      <c r="MVV278" s="377"/>
      <c r="MVW278" s="377"/>
      <c r="MVX278" s="377"/>
      <c r="MVY278" s="377"/>
      <c r="MVZ278" s="376"/>
      <c r="MWA278" s="376"/>
      <c r="MWB278" s="377"/>
      <c r="MWC278" s="377"/>
      <c r="MWD278" s="376"/>
      <c r="MWE278" s="376"/>
      <c r="MWF278" s="377"/>
      <c r="MWG278" s="377"/>
      <c r="MWH278" s="376"/>
      <c r="MWI278" s="376"/>
      <c r="MWJ278" s="376"/>
      <c r="MWK278" s="376"/>
      <c r="MWL278" s="376"/>
      <c r="MWM278" s="376"/>
      <c r="MWN278" s="376"/>
      <c r="MWO278" s="377"/>
      <c r="MWP278" s="377"/>
      <c r="MWQ278" s="376"/>
      <c r="MWR278" s="376"/>
      <c r="MWS278" s="377"/>
      <c r="MWT278" s="377"/>
      <c r="MWU278" s="376"/>
      <c r="MWV278" s="376"/>
      <c r="MWW278" s="376"/>
      <c r="MWX278" s="376"/>
      <c r="MWY278" s="376"/>
      <c r="MWZ278" s="370"/>
      <c r="MXA278" s="396"/>
      <c r="MXB278" s="376"/>
      <c r="MXC278" s="376"/>
      <c r="MXD278" s="376"/>
      <c r="MXE278" s="376"/>
      <c r="MXF278" s="376"/>
      <c r="MXG278" s="376"/>
      <c r="MXH278" s="376"/>
      <c r="MXI278" s="375"/>
      <c r="MXJ278" s="375"/>
      <c r="MXK278" s="375"/>
      <c r="MXL278" s="375"/>
      <c r="MXM278" s="375"/>
      <c r="MXN278" s="375"/>
      <c r="MXO278" s="375"/>
      <c r="MXP278" s="375"/>
      <c r="MXQ278" s="375"/>
      <c r="MXR278" s="375"/>
      <c r="MXS278" s="375"/>
      <c r="MXT278" s="375"/>
      <c r="MXU278" s="375"/>
      <c r="MXV278" s="375"/>
      <c r="MXW278" s="375"/>
      <c r="MXX278" s="375"/>
      <c r="MXY278" s="375"/>
      <c r="MXZ278" s="375"/>
      <c r="MYA278" s="375"/>
      <c r="MYB278" s="375"/>
      <c r="MYC278" s="375"/>
      <c r="MYD278" s="375"/>
      <c r="MYE278" s="375"/>
      <c r="MYF278" s="375"/>
      <c r="MYG278" s="375"/>
      <c r="MYH278" s="375"/>
      <c r="MYI278" s="375"/>
      <c r="MYJ278" s="375"/>
      <c r="MYK278" s="375"/>
      <c r="MYL278" s="375"/>
      <c r="MYM278" s="375"/>
      <c r="MYN278" s="375"/>
      <c r="MYO278" s="375"/>
      <c r="MYP278" s="375"/>
      <c r="MYQ278" s="375"/>
      <c r="MYR278" s="375"/>
      <c r="MYS278" s="375"/>
      <c r="MYT278" s="375"/>
      <c r="MYU278" s="375"/>
      <c r="MYV278" s="375"/>
      <c r="MYW278" s="375"/>
      <c r="MYX278" s="375"/>
      <c r="MYY278" s="375"/>
      <c r="MYZ278" s="375"/>
      <c r="MZA278" s="376"/>
      <c r="MZB278" s="376"/>
      <c r="MZC278" s="376"/>
      <c r="MZD278" s="376"/>
      <c r="MZE278" s="376"/>
      <c r="MZF278" s="376"/>
      <c r="MZG278" s="376"/>
      <c r="MZH278" s="376"/>
      <c r="MZI278" s="376"/>
      <c r="MZJ278" s="376"/>
      <c r="MZK278" s="376"/>
      <c r="MZL278" s="376"/>
      <c r="MZM278" s="376"/>
      <c r="MZN278" s="376"/>
      <c r="MZO278" s="376"/>
      <c r="MZP278" s="376"/>
      <c r="MZQ278" s="376"/>
      <c r="MZR278" s="376"/>
      <c r="MZS278" s="376"/>
      <c r="MZT278" s="376"/>
      <c r="MZU278" s="376"/>
      <c r="MZV278" s="376"/>
      <c r="MZW278" s="376"/>
      <c r="MZX278" s="376"/>
      <c r="MZY278" s="377"/>
      <c r="MZZ278" s="377"/>
      <c r="NAA278" s="377"/>
      <c r="NAB278" s="377"/>
      <c r="NAC278" s="377"/>
      <c r="NAD278" s="376"/>
      <c r="NAE278" s="376"/>
      <c r="NAF278" s="377"/>
      <c r="NAG278" s="377"/>
      <c r="NAH278" s="376"/>
      <c r="NAI278" s="376"/>
      <c r="NAJ278" s="377"/>
      <c r="NAK278" s="377"/>
      <c r="NAL278" s="376"/>
      <c r="NAM278" s="376"/>
      <c r="NAN278" s="376"/>
      <c r="NAO278" s="376"/>
      <c r="NAP278" s="376"/>
      <c r="NAQ278" s="376"/>
      <c r="NAR278" s="376"/>
      <c r="NAS278" s="377"/>
      <c r="NAT278" s="377"/>
      <c r="NAU278" s="376"/>
      <c r="NAV278" s="376"/>
      <c r="NAW278" s="377"/>
      <c r="NAX278" s="377"/>
      <c r="NAY278" s="376"/>
      <c r="NAZ278" s="376"/>
      <c r="NBA278" s="376"/>
      <c r="NBB278" s="376"/>
      <c r="NBC278" s="376"/>
      <c r="NBD278" s="370"/>
      <c r="NBE278" s="396"/>
      <c r="NBF278" s="376"/>
      <c r="NBG278" s="376"/>
      <c r="NBH278" s="376"/>
      <c r="NBI278" s="376"/>
      <c r="NBJ278" s="376"/>
      <c r="NBK278" s="376"/>
      <c r="NBL278" s="376"/>
      <c r="NBM278" s="375"/>
      <c r="NBN278" s="375"/>
      <c r="NBO278" s="375"/>
      <c r="NBP278" s="375"/>
      <c r="NBQ278" s="375"/>
      <c r="NBR278" s="375"/>
      <c r="NBS278" s="375"/>
      <c r="NBT278" s="375"/>
      <c r="NBU278" s="375"/>
      <c r="NBV278" s="375"/>
      <c r="NBW278" s="375"/>
      <c r="NBX278" s="375"/>
      <c r="NBY278" s="375"/>
      <c r="NBZ278" s="375"/>
      <c r="NCA278" s="375"/>
      <c r="NCB278" s="375"/>
      <c r="NCC278" s="375"/>
      <c r="NCD278" s="375"/>
      <c r="NCE278" s="375"/>
      <c r="NCF278" s="375"/>
      <c r="NCG278" s="375"/>
      <c r="NCH278" s="375"/>
      <c r="NCI278" s="375"/>
      <c r="NCJ278" s="375"/>
      <c r="NCK278" s="375"/>
      <c r="NCL278" s="375"/>
      <c r="NCM278" s="375"/>
      <c r="NCN278" s="375"/>
      <c r="NCO278" s="375"/>
      <c r="NCP278" s="375"/>
      <c r="NCQ278" s="375"/>
      <c r="NCR278" s="375"/>
      <c r="NCS278" s="375"/>
      <c r="NCT278" s="375"/>
      <c r="NCU278" s="375"/>
      <c r="NCV278" s="375"/>
      <c r="NCW278" s="375"/>
      <c r="NCX278" s="375"/>
      <c r="NCY278" s="375"/>
      <c r="NCZ278" s="375"/>
      <c r="NDA278" s="375"/>
      <c r="NDB278" s="375"/>
      <c r="NDC278" s="375"/>
      <c r="NDD278" s="375"/>
      <c r="NDE278" s="376"/>
      <c r="NDF278" s="376"/>
      <c r="NDG278" s="376"/>
      <c r="NDH278" s="376"/>
      <c r="NDI278" s="376"/>
      <c r="NDJ278" s="376"/>
      <c r="NDK278" s="376"/>
      <c r="NDL278" s="376"/>
      <c r="NDM278" s="376"/>
      <c r="NDN278" s="376"/>
      <c r="NDO278" s="376"/>
      <c r="NDP278" s="376"/>
      <c r="NDQ278" s="376"/>
      <c r="NDR278" s="376"/>
      <c r="NDS278" s="376"/>
      <c r="NDT278" s="376"/>
      <c r="NDU278" s="376"/>
      <c r="NDV278" s="376"/>
      <c r="NDW278" s="376"/>
      <c r="NDX278" s="376"/>
      <c r="NDY278" s="376"/>
      <c r="NDZ278" s="376"/>
      <c r="NEA278" s="376"/>
      <c r="NEB278" s="376"/>
      <c r="NEC278" s="377"/>
      <c r="NED278" s="377"/>
      <c r="NEE278" s="377"/>
      <c r="NEF278" s="377"/>
      <c r="NEG278" s="377"/>
      <c r="NEH278" s="376"/>
      <c r="NEI278" s="376"/>
      <c r="NEJ278" s="377"/>
      <c r="NEK278" s="377"/>
      <c r="NEL278" s="376"/>
      <c r="NEM278" s="376"/>
      <c r="NEN278" s="377"/>
      <c r="NEO278" s="377"/>
      <c r="NEP278" s="376"/>
      <c r="NEQ278" s="376"/>
      <c r="NER278" s="376"/>
      <c r="NES278" s="376"/>
      <c r="NET278" s="376"/>
      <c r="NEU278" s="376"/>
      <c r="NEV278" s="376"/>
      <c r="NEW278" s="377"/>
      <c r="NEX278" s="377"/>
      <c r="NEY278" s="376"/>
      <c r="NEZ278" s="376"/>
      <c r="NFA278" s="377"/>
      <c r="NFB278" s="377"/>
      <c r="NFC278" s="376"/>
      <c r="NFD278" s="376"/>
      <c r="NFE278" s="376"/>
      <c r="NFF278" s="376"/>
      <c r="NFG278" s="376"/>
      <c r="NFH278" s="370"/>
      <c r="NFI278" s="396"/>
      <c r="NFJ278" s="376"/>
      <c r="NFK278" s="376"/>
      <c r="NFL278" s="376"/>
      <c r="NFM278" s="376"/>
      <c r="NFN278" s="376"/>
      <c r="NFO278" s="376"/>
      <c r="NFP278" s="376"/>
      <c r="NFQ278" s="375"/>
      <c r="NFR278" s="375"/>
      <c r="NFS278" s="375"/>
      <c r="NFT278" s="375"/>
      <c r="NFU278" s="375"/>
      <c r="NFV278" s="375"/>
      <c r="NFW278" s="375"/>
      <c r="NFX278" s="375"/>
      <c r="NFY278" s="375"/>
      <c r="NFZ278" s="375"/>
      <c r="NGA278" s="375"/>
      <c r="NGB278" s="375"/>
      <c r="NGC278" s="375"/>
      <c r="NGD278" s="375"/>
      <c r="NGE278" s="375"/>
      <c r="NGF278" s="375"/>
      <c r="NGG278" s="375"/>
      <c r="NGH278" s="375"/>
      <c r="NGI278" s="375"/>
      <c r="NGJ278" s="375"/>
      <c r="NGK278" s="375"/>
      <c r="NGL278" s="375"/>
      <c r="NGM278" s="375"/>
      <c r="NGN278" s="375"/>
      <c r="NGO278" s="375"/>
      <c r="NGP278" s="375"/>
      <c r="NGQ278" s="375"/>
      <c r="NGR278" s="375"/>
      <c r="NGS278" s="375"/>
      <c r="NGT278" s="375"/>
      <c r="NGU278" s="375"/>
      <c r="NGV278" s="375"/>
      <c r="NGW278" s="375"/>
      <c r="NGX278" s="375"/>
      <c r="NGY278" s="375"/>
      <c r="NGZ278" s="375"/>
      <c r="NHA278" s="375"/>
      <c r="NHB278" s="375"/>
      <c r="NHC278" s="375"/>
      <c r="NHD278" s="375"/>
      <c r="NHE278" s="375"/>
      <c r="NHF278" s="375"/>
      <c r="NHG278" s="375"/>
      <c r="NHH278" s="375"/>
      <c r="NHI278" s="376"/>
      <c r="NHJ278" s="376"/>
      <c r="NHK278" s="376"/>
      <c r="NHL278" s="376"/>
      <c r="NHM278" s="376"/>
      <c r="NHN278" s="376"/>
      <c r="NHO278" s="376"/>
      <c r="NHP278" s="376"/>
      <c r="NHQ278" s="376"/>
      <c r="NHR278" s="376"/>
      <c r="NHS278" s="376"/>
      <c r="NHT278" s="376"/>
      <c r="NHU278" s="376"/>
      <c r="NHV278" s="376"/>
      <c r="NHW278" s="376"/>
      <c r="NHX278" s="376"/>
      <c r="NHY278" s="376"/>
      <c r="NHZ278" s="376"/>
      <c r="NIA278" s="376"/>
      <c r="NIB278" s="376"/>
      <c r="NIC278" s="376"/>
      <c r="NID278" s="376"/>
      <c r="NIE278" s="376"/>
      <c r="NIF278" s="376"/>
      <c r="NIG278" s="377"/>
      <c r="NIH278" s="377"/>
      <c r="NII278" s="377"/>
      <c r="NIJ278" s="377"/>
      <c r="NIK278" s="377"/>
      <c r="NIL278" s="376"/>
      <c r="NIM278" s="376"/>
      <c r="NIN278" s="377"/>
      <c r="NIO278" s="377"/>
      <c r="NIP278" s="376"/>
      <c r="NIQ278" s="376"/>
      <c r="NIR278" s="377"/>
      <c r="NIS278" s="377"/>
      <c r="NIT278" s="376"/>
      <c r="NIU278" s="376"/>
      <c r="NIV278" s="376"/>
      <c r="NIW278" s="376"/>
      <c r="NIX278" s="376"/>
      <c r="NIY278" s="376"/>
      <c r="NIZ278" s="376"/>
      <c r="NJA278" s="377"/>
      <c r="NJB278" s="377"/>
      <c r="NJC278" s="376"/>
      <c r="NJD278" s="376"/>
      <c r="NJE278" s="377"/>
      <c r="NJF278" s="377"/>
      <c r="NJG278" s="376"/>
      <c r="NJH278" s="376"/>
      <c r="NJI278" s="376"/>
      <c r="NJJ278" s="376"/>
      <c r="NJK278" s="376"/>
      <c r="NJL278" s="370"/>
      <c r="NJM278" s="396"/>
      <c r="NJN278" s="376"/>
      <c r="NJO278" s="376"/>
      <c r="NJP278" s="376"/>
      <c r="NJQ278" s="376"/>
      <c r="NJR278" s="376"/>
      <c r="NJS278" s="376"/>
      <c r="NJT278" s="376"/>
      <c r="NJU278" s="375"/>
      <c r="NJV278" s="375"/>
      <c r="NJW278" s="375"/>
      <c r="NJX278" s="375"/>
      <c r="NJY278" s="375"/>
      <c r="NJZ278" s="375"/>
      <c r="NKA278" s="375"/>
      <c r="NKB278" s="375"/>
      <c r="NKC278" s="375"/>
      <c r="NKD278" s="375"/>
      <c r="NKE278" s="375"/>
      <c r="NKF278" s="375"/>
      <c r="NKG278" s="375"/>
      <c r="NKH278" s="375"/>
      <c r="NKI278" s="375"/>
      <c r="NKJ278" s="375"/>
      <c r="NKK278" s="375"/>
      <c r="NKL278" s="375"/>
      <c r="NKM278" s="375"/>
      <c r="NKN278" s="375"/>
      <c r="NKO278" s="375"/>
      <c r="NKP278" s="375"/>
      <c r="NKQ278" s="375"/>
      <c r="NKR278" s="375"/>
      <c r="NKS278" s="375"/>
      <c r="NKT278" s="375"/>
      <c r="NKU278" s="375"/>
      <c r="NKV278" s="375"/>
      <c r="NKW278" s="375"/>
      <c r="NKX278" s="375"/>
      <c r="NKY278" s="375"/>
      <c r="NKZ278" s="375"/>
      <c r="NLA278" s="375"/>
      <c r="NLB278" s="375"/>
      <c r="NLC278" s="375"/>
      <c r="NLD278" s="375"/>
      <c r="NLE278" s="375"/>
      <c r="NLF278" s="375"/>
      <c r="NLG278" s="375"/>
      <c r="NLH278" s="375"/>
      <c r="NLI278" s="375"/>
      <c r="NLJ278" s="375"/>
      <c r="NLK278" s="375"/>
      <c r="NLL278" s="375"/>
      <c r="NLM278" s="376"/>
      <c r="NLN278" s="376"/>
      <c r="NLO278" s="376"/>
      <c r="NLP278" s="376"/>
      <c r="NLQ278" s="376"/>
      <c r="NLR278" s="376"/>
      <c r="NLS278" s="376"/>
      <c r="NLT278" s="376"/>
      <c r="NLU278" s="376"/>
      <c r="NLV278" s="376"/>
      <c r="NLW278" s="376"/>
      <c r="NLX278" s="376"/>
      <c r="NLY278" s="376"/>
      <c r="NLZ278" s="376"/>
      <c r="NMA278" s="376"/>
      <c r="NMB278" s="376"/>
      <c r="NMC278" s="376"/>
      <c r="NMD278" s="376"/>
      <c r="NME278" s="376"/>
      <c r="NMF278" s="376"/>
      <c r="NMG278" s="376"/>
      <c r="NMH278" s="376"/>
      <c r="NMI278" s="376"/>
      <c r="NMJ278" s="376"/>
      <c r="NMK278" s="377"/>
      <c r="NML278" s="377"/>
      <c r="NMM278" s="377"/>
      <c r="NMN278" s="377"/>
      <c r="NMO278" s="377"/>
      <c r="NMP278" s="376"/>
      <c r="NMQ278" s="376"/>
      <c r="NMR278" s="377"/>
      <c r="NMS278" s="377"/>
      <c r="NMT278" s="376"/>
      <c r="NMU278" s="376"/>
      <c r="NMV278" s="377"/>
      <c r="NMW278" s="377"/>
      <c r="NMX278" s="376"/>
      <c r="NMY278" s="376"/>
      <c r="NMZ278" s="376"/>
      <c r="NNA278" s="376"/>
      <c r="NNB278" s="376"/>
      <c r="NNC278" s="376"/>
      <c r="NND278" s="376"/>
      <c r="NNE278" s="377"/>
      <c r="NNF278" s="377"/>
      <c r="NNG278" s="376"/>
      <c r="NNH278" s="376"/>
      <c r="NNI278" s="377"/>
      <c r="NNJ278" s="377"/>
      <c r="NNK278" s="376"/>
      <c r="NNL278" s="376"/>
      <c r="NNM278" s="376"/>
      <c r="NNN278" s="376"/>
      <c r="NNO278" s="376"/>
      <c r="NNP278" s="370"/>
      <c r="NNQ278" s="396"/>
      <c r="NNR278" s="376"/>
      <c r="NNS278" s="376"/>
      <c r="NNT278" s="376"/>
      <c r="NNU278" s="376"/>
      <c r="NNV278" s="376"/>
      <c r="NNW278" s="376"/>
      <c r="NNX278" s="376"/>
      <c r="NNY278" s="375"/>
      <c r="NNZ278" s="375"/>
      <c r="NOA278" s="375"/>
      <c r="NOB278" s="375"/>
      <c r="NOC278" s="375"/>
      <c r="NOD278" s="375"/>
      <c r="NOE278" s="375"/>
      <c r="NOF278" s="375"/>
      <c r="NOG278" s="375"/>
      <c r="NOH278" s="375"/>
      <c r="NOI278" s="375"/>
      <c r="NOJ278" s="375"/>
      <c r="NOK278" s="375"/>
      <c r="NOL278" s="375"/>
      <c r="NOM278" s="375"/>
      <c r="NON278" s="375"/>
      <c r="NOO278" s="375"/>
      <c r="NOP278" s="375"/>
      <c r="NOQ278" s="375"/>
      <c r="NOR278" s="375"/>
      <c r="NOS278" s="375"/>
      <c r="NOT278" s="375"/>
      <c r="NOU278" s="375"/>
      <c r="NOV278" s="375"/>
      <c r="NOW278" s="375"/>
      <c r="NOX278" s="375"/>
      <c r="NOY278" s="375"/>
      <c r="NOZ278" s="375"/>
      <c r="NPA278" s="375"/>
      <c r="NPB278" s="375"/>
      <c r="NPC278" s="375"/>
      <c r="NPD278" s="375"/>
      <c r="NPE278" s="375"/>
      <c r="NPF278" s="375"/>
      <c r="NPG278" s="375"/>
      <c r="NPH278" s="375"/>
      <c r="NPI278" s="375"/>
      <c r="NPJ278" s="375"/>
      <c r="NPK278" s="375"/>
      <c r="NPL278" s="375"/>
      <c r="NPM278" s="375"/>
      <c r="NPN278" s="375"/>
      <c r="NPO278" s="375"/>
      <c r="NPP278" s="375"/>
      <c r="NPQ278" s="376"/>
      <c r="NPR278" s="376"/>
      <c r="NPS278" s="376"/>
      <c r="NPT278" s="376"/>
      <c r="NPU278" s="376"/>
      <c r="NPV278" s="376"/>
      <c r="NPW278" s="376"/>
      <c r="NPX278" s="376"/>
      <c r="NPY278" s="376"/>
      <c r="NPZ278" s="376"/>
      <c r="NQA278" s="376"/>
      <c r="NQB278" s="376"/>
      <c r="NQC278" s="376"/>
      <c r="NQD278" s="376"/>
      <c r="NQE278" s="376"/>
      <c r="NQF278" s="376"/>
      <c r="NQG278" s="376"/>
      <c r="NQH278" s="376"/>
      <c r="NQI278" s="376"/>
      <c r="NQJ278" s="376"/>
      <c r="NQK278" s="376"/>
      <c r="NQL278" s="376"/>
      <c r="NQM278" s="376"/>
      <c r="NQN278" s="376"/>
      <c r="NQO278" s="377"/>
      <c r="NQP278" s="377"/>
      <c r="NQQ278" s="377"/>
      <c r="NQR278" s="377"/>
      <c r="NQS278" s="377"/>
      <c r="NQT278" s="376"/>
      <c r="NQU278" s="376"/>
      <c r="NQV278" s="377"/>
      <c r="NQW278" s="377"/>
      <c r="NQX278" s="376"/>
      <c r="NQY278" s="376"/>
      <c r="NQZ278" s="377"/>
      <c r="NRA278" s="377"/>
      <c r="NRB278" s="376"/>
      <c r="NRC278" s="376"/>
      <c r="NRD278" s="376"/>
      <c r="NRE278" s="376"/>
      <c r="NRF278" s="376"/>
      <c r="NRG278" s="376"/>
      <c r="NRH278" s="376"/>
      <c r="NRI278" s="377"/>
      <c r="NRJ278" s="377"/>
      <c r="NRK278" s="376"/>
      <c r="NRL278" s="376"/>
      <c r="NRM278" s="377"/>
      <c r="NRN278" s="377"/>
      <c r="NRO278" s="376"/>
      <c r="NRP278" s="376"/>
      <c r="NRQ278" s="376"/>
      <c r="NRR278" s="376"/>
      <c r="NRS278" s="376"/>
      <c r="NRT278" s="370"/>
      <c r="NRU278" s="396"/>
      <c r="NRV278" s="376"/>
      <c r="NRW278" s="376"/>
      <c r="NRX278" s="376"/>
      <c r="NRY278" s="376"/>
      <c r="NRZ278" s="376"/>
      <c r="NSA278" s="376"/>
      <c r="NSB278" s="376"/>
      <c r="NSC278" s="375"/>
      <c r="NSD278" s="375"/>
      <c r="NSE278" s="375"/>
      <c r="NSF278" s="375"/>
      <c r="NSG278" s="375"/>
      <c r="NSH278" s="375"/>
      <c r="NSI278" s="375"/>
      <c r="NSJ278" s="375"/>
      <c r="NSK278" s="375"/>
      <c r="NSL278" s="375"/>
      <c r="NSM278" s="375"/>
      <c r="NSN278" s="375"/>
      <c r="NSO278" s="375"/>
      <c r="NSP278" s="375"/>
      <c r="NSQ278" s="375"/>
      <c r="NSR278" s="375"/>
      <c r="NSS278" s="375"/>
      <c r="NST278" s="375"/>
      <c r="NSU278" s="375"/>
      <c r="NSV278" s="375"/>
      <c r="NSW278" s="375"/>
      <c r="NSX278" s="375"/>
      <c r="NSY278" s="375"/>
      <c r="NSZ278" s="375"/>
      <c r="NTA278" s="375"/>
      <c r="NTB278" s="375"/>
      <c r="NTC278" s="375"/>
      <c r="NTD278" s="375"/>
      <c r="NTE278" s="375"/>
      <c r="NTF278" s="375"/>
      <c r="NTG278" s="375"/>
      <c r="NTH278" s="375"/>
      <c r="NTI278" s="375"/>
      <c r="NTJ278" s="375"/>
      <c r="NTK278" s="375"/>
      <c r="NTL278" s="375"/>
      <c r="NTM278" s="375"/>
      <c r="NTN278" s="375"/>
      <c r="NTO278" s="375"/>
      <c r="NTP278" s="375"/>
      <c r="NTQ278" s="375"/>
      <c r="NTR278" s="375"/>
      <c r="NTS278" s="375"/>
      <c r="NTT278" s="375"/>
      <c r="NTU278" s="376"/>
      <c r="NTV278" s="376"/>
      <c r="NTW278" s="376"/>
      <c r="NTX278" s="376"/>
      <c r="NTY278" s="376"/>
      <c r="NTZ278" s="376"/>
      <c r="NUA278" s="376"/>
      <c r="NUB278" s="376"/>
      <c r="NUC278" s="376"/>
      <c r="NUD278" s="376"/>
      <c r="NUE278" s="376"/>
      <c r="NUF278" s="376"/>
      <c r="NUG278" s="376"/>
      <c r="NUH278" s="376"/>
      <c r="NUI278" s="376"/>
      <c r="NUJ278" s="376"/>
      <c r="NUK278" s="376"/>
      <c r="NUL278" s="376"/>
      <c r="NUM278" s="376"/>
      <c r="NUN278" s="376"/>
      <c r="NUO278" s="376"/>
      <c r="NUP278" s="376"/>
      <c r="NUQ278" s="376"/>
      <c r="NUR278" s="376"/>
      <c r="NUS278" s="377"/>
      <c r="NUT278" s="377"/>
      <c r="NUU278" s="377"/>
      <c r="NUV278" s="377"/>
      <c r="NUW278" s="377"/>
      <c r="NUX278" s="376"/>
      <c r="NUY278" s="376"/>
      <c r="NUZ278" s="377"/>
      <c r="NVA278" s="377"/>
      <c r="NVB278" s="376"/>
      <c r="NVC278" s="376"/>
      <c r="NVD278" s="377"/>
      <c r="NVE278" s="377"/>
      <c r="NVF278" s="376"/>
      <c r="NVG278" s="376"/>
      <c r="NVH278" s="376"/>
      <c r="NVI278" s="376"/>
      <c r="NVJ278" s="376"/>
      <c r="NVK278" s="376"/>
      <c r="NVL278" s="376"/>
      <c r="NVM278" s="377"/>
      <c r="NVN278" s="377"/>
      <c r="NVO278" s="376"/>
      <c r="NVP278" s="376"/>
      <c r="NVQ278" s="377"/>
      <c r="NVR278" s="377"/>
      <c r="NVS278" s="376"/>
      <c r="NVT278" s="376"/>
      <c r="NVU278" s="376"/>
      <c r="NVV278" s="376"/>
      <c r="NVW278" s="376"/>
      <c r="NVX278" s="370"/>
      <c r="NVY278" s="396"/>
      <c r="NVZ278" s="376"/>
      <c r="NWA278" s="376"/>
      <c r="NWB278" s="376"/>
      <c r="NWC278" s="376"/>
      <c r="NWD278" s="376"/>
      <c r="NWE278" s="376"/>
      <c r="NWF278" s="376"/>
      <c r="NWG278" s="375"/>
      <c r="NWH278" s="375"/>
      <c r="NWI278" s="375"/>
      <c r="NWJ278" s="375"/>
      <c r="NWK278" s="375"/>
      <c r="NWL278" s="375"/>
      <c r="NWM278" s="375"/>
      <c r="NWN278" s="375"/>
      <c r="NWO278" s="375"/>
      <c r="NWP278" s="375"/>
      <c r="NWQ278" s="375"/>
      <c r="NWR278" s="375"/>
      <c r="NWS278" s="375"/>
      <c r="NWT278" s="375"/>
      <c r="NWU278" s="375"/>
      <c r="NWV278" s="375"/>
      <c r="NWW278" s="375"/>
      <c r="NWX278" s="375"/>
      <c r="NWY278" s="375"/>
      <c r="NWZ278" s="375"/>
      <c r="NXA278" s="375"/>
      <c r="NXB278" s="375"/>
      <c r="NXC278" s="375"/>
      <c r="NXD278" s="375"/>
      <c r="NXE278" s="375"/>
      <c r="NXF278" s="375"/>
      <c r="NXG278" s="375"/>
      <c r="NXH278" s="375"/>
      <c r="NXI278" s="375"/>
      <c r="NXJ278" s="375"/>
      <c r="NXK278" s="375"/>
      <c r="NXL278" s="375"/>
      <c r="NXM278" s="375"/>
      <c r="NXN278" s="375"/>
      <c r="NXO278" s="375"/>
      <c r="NXP278" s="375"/>
      <c r="NXQ278" s="375"/>
      <c r="NXR278" s="375"/>
      <c r="NXS278" s="375"/>
      <c r="NXT278" s="375"/>
      <c r="NXU278" s="375"/>
      <c r="NXV278" s="375"/>
      <c r="NXW278" s="375"/>
      <c r="NXX278" s="375"/>
      <c r="NXY278" s="376"/>
      <c r="NXZ278" s="376"/>
      <c r="NYA278" s="376"/>
      <c r="NYB278" s="376"/>
      <c r="NYC278" s="376"/>
      <c r="NYD278" s="376"/>
      <c r="NYE278" s="376"/>
      <c r="NYF278" s="376"/>
      <c r="NYG278" s="376"/>
      <c r="NYH278" s="376"/>
      <c r="NYI278" s="376"/>
      <c r="NYJ278" s="376"/>
      <c r="NYK278" s="376"/>
      <c r="NYL278" s="376"/>
      <c r="NYM278" s="376"/>
      <c r="NYN278" s="376"/>
      <c r="NYO278" s="376"/>
      <c r="NYP278" s="376"/>
      <c r="NYQ278" s="376"/>
      <c r="NYR278" s="376"/>
      <c r="NYS278" s="376"/>
      <c r="NYT278" s="376"/>
      <c r="NYU278" s="376"/>
      <c r="NYV278" s="376"/>
      <c r="NYW278" s="377"/>
      <c r="NYX278" s="377"/>
      <c r="NYY278" s="377"/>
      <c r="NYZ278" s="377"/>
      <c r="NZA278" s="377"/>
      <c r="NZB278" s="376"/>
      <c r="NZC278" s="376"/>
      <c r="NZD278" s="377"/>
      <c r="NZE278" s="377"/>
      <c r="NZF278" s="376"/>
      <c r="NZG278" s="376"/>
      <c r="NZH278" s="377"/>
      <c r="NZI278" s="377"/>
      <c r="NZJ278" s="376"/>
      <c r="NZK278" s="376"/>
      <c r="NZL278" s="376"/>
      <c r="NZM278" s="376"/>
      <c r="NZN278" s="376"/>
      <c r="NZO278" s="376"/>
      <c r="NZP278" s="376"/>
      <c r="NZQ278" s="377"/>
      <c r="NZR278" s="377"/>
      <c r="NZS278" s="376"/>
      <c r="NZT278" s="376"/>
      <c r="NZU278" s="377"/>
      <c r="NZV278" s="377"/>
      <c r="NZW278" s="376"/>
      <c r="NZX278" s="376"/>
      <c r="NZY278" s="376"/>
      <c r="NZZ278" s="376"/>
      <c r="OAA278" s="376"/>
      <c r="OAB278" s="370"/>
      <c r="OAC278" s="396"/>
      <c r="OAD278" s="376"/>
      <c r="OAE278" s="376"/>
      <c r="OAF278" s="376"/>
      <c r="OAG278" s="376"/>
      <c r="OAH278" s="376"/>
      <c r="OAI278" s="376"/>
      <c r="OAJ278" s="376"/>
      <c r="OAK278" s="375"/>
      <c r="OAL278" s="375"/>
      <c r="OAM278" s="375"/>
      <c r="OAN278" s="375"/>
      <c r="OAO278" s="375"/>
      <c r="OAP278" s="375"/>
      <c r="OAQ278" s="375"/>
      <c r="OAR278" s="375"/>
      <c r="OAS278" s="375"/>
      <c r="OAT278" s="375"/>
      <c r="OAU278" s="375"/>
      <c r="OAV278" s="375"/>
      <c r="OAW278" s="375"/>
      <c r="OAX278" s="375"/>
      <c r="OAY278" s="375"/>
      <c r="OAZ278" s="375"/>
      <c r="OBA278" s="375"/>
      <c r="OBB278" s="375"/>
      <c r="OBC278" s="375"/>
      <c r="OBD278" s="375"/>
      <c r="OBE278" s="375"/>
      <c r="OBF278" s="375"/>
      <c r="OBG278" s="375"/>
      <c r="OBH278" s="375"/>
      <c r="OBI278" s="375"/>
      <c r="OBJ278" s="375"/>
      <c r="OBK278" s="375"/>
      <c r="OBL278" s="375"/>
      <c r="OBM278" s="375"/>
      <c r="OBN278" s="375"/>
      <c r="OBO278" s="375"/>
      <c r="OBP278" s="375"/>
      <c r="OBQ278" s="375"/>
      <c r="OBR278" s="375"/>
      <c r="OBS278" s="375"/>
      <c r="OBT278" s="375"/>
      <c r="OBU278" s="375"/>
      <c r="OBV278" s="375"/>
      <c r="OBW278" s="375"/>
      <c r="OBX278" s="375"/>
      <c r="OBY278" s="375"/>
      <c r="OBZ278" s="375"/>
      <c r="OCA278" s="375"/>
      <c r="OCB278" s="375"/>
      <c r="OCC278" s="376"/>
      <c r="OCD278" s="376"/>
      <c r="OCE278" s="376"/>
      <c r="OCF278" s="376"/>
      <c r="OCG278" s="376"/>
      <c r="OCH278" s="376"/>
      <c r="OCI278" s="376"/>
      <c r="OCJ278" s="376"/>
      <c r="OCK278" s="376"/>
      <c r="OCL278" s="376"/>
      <c r="OCM278" s="376"/>
      <c r="OCN278" s="376"/>
      <c r="OCO278" s="376"/>
      <c r="OCP278" s="376"/>
      <c r="OCQ278" s="376"/>
      <c r="OCR278" s="376"/>
      <c r="OCS278" s="376"/>
      <c r="OCT278" s="376"/>
      <c r="OCU278" s="376"/>
      <c r="OCV278" s="376"/>
      <c r="OCW278" s="376"/>
      <c r="OCX278" s="376"/>
      <c r="OCY278" s="376"/>
      <c r="OCZ278" s="376"/>
      <c r="ODA278" s="377"/>
      <c r="ODB278" s="377"/>
      <c r="ODC278" s="377"/>
      <c r="ODD278" s="377"/>
      <c r="ODE278" s="377"/>
      <c r="ODF278" s="376"/>
      <c r="ODG278" s="376"/>
      <c r="ODH278" s="377"/>
      <c r="ODI278" s="377"/>
      <c r="ODJ278" s="376"/>
      <c r="ODK278" s="376"/>
      <c r="ODL278" s="377"/>
      <c r="ODM278" s="377"/>
      <c r="ODN278" s="376"/>
      <c r="ODO278" s="376"/>
      <c r="ODP278" s="376"/>
      <c r="ODQ278" s="376"/>
      <c r="ODR278" s="376"/>
      <c r="ODS278" s="376"/>
      <c r="ODT278" s="376"/>
      <c r="ODU278" s="377"/>
      <c r="ODV278" s="377"/>
      <c r="ODW278" s="376"/>
      <c r="ODX278" s="376"/>
      <c r="ODY278" s="377"/>
      <c r="ODZ278" s="377"/>
      <c r="OEA278" s="376"/>
      <c r="OEB278" s="376"/>
      <c r="OEC278" s="376"/>
      <c r="OED278" s="376"/>
      <c r="OEE278" s="376"/>
      <c r="OEF278" s="370"/>
      <c r="OEG278" s="396"/>
      <c r="OEH278" s="376"/>
      <c r="OEI278" s="376"/>
      <c r="OEJ278" s="376"/>
      <c r="OEK278" s="376"/>
      <c r="OEL278" s="376"/>
      <c r="OEM278" s="376"/>
      <c r="OEN278" s="376"/>
      <c r="OEO278" s="375"/>
      <c r="OEP278" s="375"/>
      <c r="OEQ278" s="375"/>
      <c r="OER278" s="375"/>
      <c r="OES278" s="375"/>
      <c r="OET278" s="375"/>
      <c r="OEU278" s="375"/>
      <c r="OEV278" s="375"/>
      <c r="OEW278" s="375"/>
      <c r="OEX278" s="375"/>
      <c r="OEY278" s="375"/>
      <c r="OEZ278" s="375"/>
      <c r="OFA278" s="375"/>
      <c r="OFB278" s="375"/>
      <c r="OFC278" s="375"/>
      <c r="OFD278" s="375"/>
      <c r="OFE278" s="375"/>
      <c r="OFF278" s="375"/>
      <c r="OFG278" s="375"/>
      <c r="OFH278" s="375"/>
      <c r="OFI278" s="375"/>
      <c r="OFJ278" s="375"/>
      <c r="OFK278" s="375"/>
      <c r="OFL278" s="375"/>
      <c r="OFM278" s="375"/>
      <c r="OFN278" s="375"/>
      <c r="OFO278" s="375"/>
      <c r="OFP278" s="375"/>
      <c r="OFQ278" s="375"/>
      <c r="OFR278" s="375"/>
      <c r="OFS278" s="375"/>
      <c r="OFT278" s="375"/>
      <c r="OFU278" s="375"/>
      <c r="OFV278" s="375"/>
      <c r="OFW278" s="375"/>
      <c r="OFX278" s="375"/>
      <c r="OFY278" s="375"/>
      <c r="OFZ278" s="375"/>
      <c r="OGA278" s="375"/>
      <c r="OGB278" s="375"/>
      <c r="OGC278" s="375"/>
      <c r="OGD278" s="375"/>
      <c r="OGE278" s="375"/>
      <c r="OGF278" s="375"/>
      <c r="OGG278" s="376"/>
      <c r="OGH278" s="376"/>
      <c r="OGI278" s="376"/>
      <c r="OGJ278" s="376"/>
      <c r="OGK278" s="376"/>
      <c r="OGL278" s="376"/>
      <c r="OGM278" s="376"/>
      <c r="OGN278" s="376"/>
      <c r="OGO278" s="376"/>
      <c r="OGP278" s="376"/>
      <c r="OGQ278" s="376"/>
      <c r="OGR278" s="376"/>
      <c r="OGS278" s="376"/>
      <c r="OGT278" s="376"/>
      <c r="OGU278" s="376"/>
      <c r="OGV278" s="376"/>
      <c r="OGW278" s="376"/>
      <c r="OGX278" s="376"/>
      <c r="OGY278" s="376"/>
      <c r="OGZ278" s="376"/>
      <c r="OHA278" s="376"/>
      <c r="OHB278" s="376"/>
      <c r="OHC278" s="376"/>
      <c r="OHD278" s="376"/>
      <c r="OHE278" s="377"/>
      <c r="OHF278" s="377"/>
      <c r="OHG278" s="377"/>
      <c r="OHH278" s="377"/>
      <c r="OHI278" s="377"/>
      <c r="OHJ278" s="376"/>
      <c r="OHK278" s="376"/>
      <c r="OHL278" s="377"/>
      <c r="OHM278" s="377"/>
      <c r="OHN278" s="376"/>
      <c r="OHO278" s="376"/>
      <c r="OHP278" s="377"/>
      <c r="OHQ278" s="377"/>
      <c r="OHR278" s="376"/>
      <c r="OHS278" s="376"/>
      <c r="OHT278" s="376"/>
      <c r="OHU278" s="376"/>
      <c r="OHV278" s="376"/>
      <c r="OHW278" s="376"/>
      <c r="OHX278" s="376"/>
      <c r="OHY278" s="377"/>
      <c r="OHZ278" s="377"/>
      <c r="OIA278" s="376"/>
      <c r="OIB278" s="376"/>
      <c r="OIC278" s="377"/>
      <c r="OID278" s="377"/>
      <c r="OIE278" s="376"/>
      <c r="OIF278" s="376"/>
      <c r="OIG278" s="376"/>
      <c r="OIH278" s="376"/>
      <c r="OII278" s="376"/>
      <c r="OIJ278" s="370"/>
      <c r="OIK278" s="396"/>
      <c r="OIL278" s="376"/>
      <c r="OIM278" s="376"/>
      <c r="OIN278" s="376"/>
      <c r="OIO278" s="376"/>
      <c r="OIP278" s="376"/>
      <c r="OIQ278" s="376"/>
      <c r="OIR278" s="376"/>
      <c r="OIS278" s="375"/>
      <c r="OIT278" s="375"/>
      <c r="OIU278" s="375"/>
      <c r="OIV278" s="375"/>
      <c r="OIW278" s="375"/>
      <c r="OIX278" s="375"/>
      <c r="OIY278" s="375"/>
      <c r="OIZ278" s="375"/>
      <c r="OJA278" s="375"/>
      <c r="OJB278" s="375"/>
      <c r="OJC278" s="375"/>
      <c r="OJD278" s="375"/>
      <c r="OJE278" s="375"/>
      <c r="OJF278" s="375"/>
      <c r="OJG278" s="375"/>
      <c r="OJH278" s="375"/>
      <c r="OJI278" s="375"/>
      <c r="OJJ278" s="375"/>
      <c r="OJK278" s="375"/>
      <c r="OJL278" s="375"/>
      <c r="OJM278" s="375"/>
      <c r="OJN278" s="375"/>
      <c r="OJO278" s="375"/>
      <c r="OJP278" s="375"/>
      <c r="OJQ278" s="375"/>
      <c r="OJR278" s="375"/>
      <c r="OJS278" s="375"/>
      <c r="OJT278" s="375"/>
      <c r="OJU278" s="375"/>
      <c r="OJV278" s="375"/>
      <c r="OJW278" s="375"/>
      <c r="OJX278" s="375"/>
      <c r="OJY278" s="375"/>
      <c r="OJZ278" s="375"/>
      <c r="OKA278" s="375"/>
      <c r="OKB278" s="375"/>
      <c r="OKC278" s="375"/>
      <c r="OKD278" s="375"/>
      <c r="OKE278" s="375"/>
      <c r="OKF278" s="375"/>
      <c r="OKG278" s="375"/>
      <c r="OKH278" s="375"/>
      <c r="OKI278" s="375"/>
      <c r="OKJ278" s="375"/>
      <c r="OKK278" s="376"/>
      <c r="OKL278" s="376"/>
      <c r="OKM278" s="376"/>
      <c r="OKN278" s="376"/>
      <c r="OKO278" s="376"/>
      <c r="OKP278" s="376"/>
      <c r="OKQ278" s="376"/>
      <c r="OKR278" s="376"/>
      <c r="OKS278" s="376"/>
      <c r="OKT278" s="376"/>
      <c r="OKU278" s="376"/>
      <c r="OKV278" s="376"/>
      <c r="OKW278" s="376"/>
      <c r="OKX278" s="376"/>
      <c r="OKY278" s="376"/>
      <c r="OKZ278" s="376"/>
      <c r="OLA278" s="376"/>
      <c r="OLB278" s="376"/>
      <c r="OLC278" s="376"/>
      <c r="OLD278" s="376"/>
      <c r="OLE278" s="376"/>
      <c r="OLF278" s="376"/>
      <c r="OLG278" s="376"/>
      <c r="OLH278" s="376"/>
      <c r="OLI278" s="377"/>
      <c r="OLJ278" s="377"/>
      <c r="OLK278" s="377"/>
      <c r="OLL278" s="377"/>
      <c r="OLM278" s="377"/>
      <c r="OLN278" s="376"/>
      <c r="OLO278" s="376"/>
      <c r="OLP278" s="377"/>
      <c r="OLQ278" s="377"/>
      <c r="OLR278" s="376"/>
      <c r="OLS278" s="376"/>
      <c r="OLT278" s="377"/>
      <c r="OLU278" s="377"/>
      <c r="OLV278" s="376"/>
      <c r="OLW278" s="376"/>
      <c r="OLX278" s="376"/>
      <c r="OLY278" s="376"/>
      <c r="OLZ278" s="376"/>
      <c r="OMA278" s="376"/>
      <c r="OMB278" s="376"/>
      <c r="OMC278" s="377"/>
      <c r="OMD278" s="377"/>
      <c r="OME278" s="376"/>
      <c r="OMF278" s="376"/>
      <c r="OMG278" s="377"/>
      <c r="OMH278" s="377"/>
      <c r="OMI278" s="376"/>
      <c r="OMJ278" s="376"/>
      <c r="OMK278" s="376"/>
      <c r="OML278" s="376"/>
      <c r="OMM278" s="376"/>
      <c r="OMN278" s="370"/>
      <c r="OMO278" s="396"/>
      <c r="OMP278" s="376"/>
      <c r="OMQ278" s="376"/>
      <c r="OMR278" s="376"/>
      <c r="OMS278" s="376"/>
      <c r="OMT278" s="376"/>
      <c r="OMU278" s="376"/>
      <c r="OMV278" s="376"/>
      <c r="OMW278" s="375"/>
      <c r="OMX278" s="375"/>
      <c r="OMY278" s="375"/>
      <c r="OMZ278" s="375"/>
      <c r="ONA278" s="375"/>
      <c r="ONB278" s="375"/>
      <c r="ONC278" s="375"/>
      <c r="OND278" s="375"/>
      <c r="ONE278" s="375"/>
      <c r="ONF278" s="375"/>
      <c r="ONG278" s="375"/>
      <c r="ONH278" s="375"/>
      <c r="ONI278" s="375"/>
      <c r="ONJ278" s="375"/>
      <c r="ONK278" s="375"/>
      <c r="ONL278" s="375"/>
      <c r="ONM278" s="375"/>
      <c r="ONN278" s="375"/>
      <c r="ONO278" s="375"/>
      <c r="ONP278" s="375"/>
      <c r="ONQ278" s="375"/>
      <c r="ONR278" s="375"/>
      <c r="ONS278" s="375"/>
      <c r="ONT278" s="375"/>
      <c r="ONU278" s="375"/>
      <c r="ONV278" s="375"/>
      <c r="ONW278" s="375"/>
      <c r="ONX278" s="375"/>
      <c r="ONY278" s="375"/>
      <c r="ONZ278" s="375"/>
      <c r="OOA278" s="375"/>
      <c r="OOB278" s="375"/>
      <c r="OOC278" s="375"/>
      <c r="OOD278" s="375"/>
      <c r="OOE278" s="375"/>
      <c r="OOF278" s="375"/>
      <c r="OOG278" s="375"/>
      <c r="OOH278" s="375"/>
      <c r="OOI278" s="375"/>
      <c r="OOJ278" s="375"/>
      <c r="OOK278" s="375"/>
      <c r="OOL278" s="375"/>
      <c r="OOM278" s="375"/>
      <c r="OON278" s="375"/>
      <c r="OOO278" s="376"/>
      <c r="OOP278" s="376"/>
      <c r="OOQ278" s="376"/>
      <c r="OOR278" s="376"/>
      <c r="OOS278" s="376"/>
      <c r="OOT278" s="376"/>
      <c r="OOU278" s="376"/>
      <c r="OOV278" s="376"/>
      <c r="OOW278" s="376"/>
      <c r="OOX278" s="376"/>
      <c r="OOY278" s="376"/>
      <c r="OOZ278" s="376"/>
      <c r="OPA278" s="376"/>
      <c r="OPB278" s="376"/>
      <c r="OPC278" s="376"/>
      <c r="OPD278" s="376"/>
      <c r="OPE278" s="376"/>
      <c r="OPF278" s="376"/>
      <c r="OPG278" s="376"/>
      <c r="OPH278" s="376"/>
      <c r="OPI278" s="376"/>
      <c r="OPJ278" s="376"/>
      <c r="OPK278" s="376"/>
      <c r="OPL278" s="376"/>
      <c r="OPM278" s="377"/>
      <c r="OPN278" s="377"/>
      <c r="OPO278" s="377"/>
      <c r="OPP278" s="377"/>
      <c r="OPQ278" s="377"/>
      <c r="OPR278" s="376"/>
      <c r="OPS278" s="376"/>
      <c r="OPT278" s="377"/>
      <c r="OPU278" s="377"/>
      <c r="OPV278" s="376"/>
      <c r="OPW278" s="376"/>
      <c r="OPX278" s="377"/>
      <c r="OPY278" s="377"/>
      <c r="OPZ278" s="376"/>
      <c r="OQA278" s="376"/>
      <c r="OQB278" s="376"/>
      <c r="OQC278" s="376"/>
      <c r="OQD278" s="376"/>
      <c r="OQE278" s="376"/>
      <c r="OQF278" s="376"/>
      <c r="OQG278" s="377"/>
      <c r="OQH278" s="377"/>
      <c r="OQI278" s="376"/>
      <c r="OQJ278" s="376"/>
      <c r="OQK278" s="377"/>
      <c r="OQL278" s="377"/>
      <c r="OQM278" s="376"/>
      <c r="OQN278" s="376"/>
      <c r="OQO278" s="376"/>
      <c r="OQP278" s="376"/>
      <c r="OQQ278" s="376"/>
      <c r="OQR278" s="370"/>
      <c r="OQS278" s="396"/>
      <c r="OQT278" s="376"/>
      <c r="OQU278" s="376"/>
      <c r="OQV278" s="376"/>
      <c r="OQW278" s="376"/>
      <c r="OQX278" s="376"/>
      <c r="OQY278" s="376"/>
      <c r="OQZ278" s="376"/>
      <c r="ORA278" s="375"/>
      <c r="ORB278" s="375"/>
      <c r="ORC278" s="375"/>
      <c r="ORD278" s="375"/>
      <c r="ORE278" s="375"/>
      <c r="ORF278" s="375"/>
      <c r="ORG278" s="375"/>
      <c r="ORH278" s="375"/>
      <c r="ORI278" s="375"/>
      <c r="ORJ278" s="375"/>
      <c r="ORK278" s="375"/>
      <c r="ORL278" s="375"/>
      <c r="ORM278" s="375"/>
      <c r="ORN278" s="375"/>
      <c r="ORO278" s="375"/>
      <c r="ORP278" s="375"/>
      <c r="ORQ278" s="375"/>
      <c r="ORR278" s="375"/>
      <c r="ORS278" s="375"/>
      <c r="ORT278" s="375"/>
      <c r="ORU278" s="375"/>
      <c r="ORV278" s="375"/>
      <c r="ORW278" s="375"/>
      <c r="ORX278" s="375"/>
      <c r="ORY278" s="375"/>
      <c r="ORZ278" s="375"/>
      <c r="OSA278" s="375"/>
      <c r="OSB278" s="375"/>
      <c r="OSC278" s="375"/>
      <c r="OSD278" s="375"/>
      <c r="OSE278" s="375"/>
      <c r="OSF278" s="375"/>
      <c r="OSG278" s="375"/>
      <c r="OSH278" s="375"/>
      <c r="OSI278" s="375"/>
      <c r="OSJ278" s="375"/>
      <c r="OSK278" s="375"/>
      <c r="OSL278" s="375"/>
      <c r="OSM278" s="375"/>
      <c r="OSN278" s="375"/>
      <c r="OSO278" s="375"/>
      <c r="OSP278" s="375"/>
      <c r="OSQ278" s="375"/>
      <c r="OSR278" s="375"/>
      <c r="OSS278" s="376"/>
      <c r="OST278" s="376"/>
      <c r="OSU278" s="376"/>
      <c r="OSV278" s="376"/>
      <c r="OSW278" s="376"/>
      <c r="OSX278" s="376"/>
      <c r="OSY278" s="376"/>
      <c r="OSZ278" s="376"/>
      <c r="OTA278" s="376"/>
      <c r="OTB278" s="376"/>
      <c r="OTC278" s="376"/>
      <c r="OTD278" s="376"/>
      <c r="OTE278" s="376"/>
      <c r="OTF278" s="376"/>
      <c r="OTG278" s="376"/>
      <c r="OTH278" s="376"/>
      <c r="OTI278" s="376"/>
      <c r="OTJ278" s="376"/>
      <c r="OTK278" s="376"/>
      <c r="OTL278" s="376"/>
      <c r="OTM278" s="376"/>
      <c r="OTN278" s="376"/>
      <c r="OTO278" s="376"/>
      <c r="OTP278" s="376"/>
      <c r="OTQ278" s="377"/>
      <c r="OTR278" s="377"/>
      <c r="OTS278" s="377"/>
      <c r="OTT278" s="377"/>
      <c r="OTU278" s="377"/>
      <c r="OTV278" s="376"/>
      <c r="OTW278" s="376"/>
      <c r="OTX278" s="377"/>
      <c r="OTY278" s="377"/>
      <c r="OTZ278" s="376"/>
      <c r="OUA278" s="376"/>
      <c r="OUB278" s="377"/>
      <c r="OUC278" s="377"/>
      <c r="OUD278" s="376"/>
      <c r="OUE278" s="376"/>
      <c r="OUF278" s="376"/>
      <c r="OUG278" s="376"/>
      <c r="OUH278" s="376"/>
      <c r="OUI278" s="376"/>
      <c r="OUJ278" s="376"/>
      <c r="OUK278" s="377"/>
      <c r="OUL278" s="377"/>
      <c r="OUM278" s="376"/>
      <c r="OUN278" s="376"/>
      <c r="OUO278" s="377"/>
      <c r="OUP278" s="377"/>
      <c r="OUQ278" s="376"/>
      <c r="OUR278" s="376"/>
      <c r="OUS278" s="376"/>
      <c r="OUT278" s="376"/>
      <c r="OUU278" s="376"/>
      <c r="OUV278" s="370"/>
      <c r="OUW278" s="396"/>
      <c r="OUX278" s="376"/>
      <c r="OUY278" s="376"/>
      <c r="OUZ278" s="376"/>
      <c r="OVA278" s="376"/>
      <c r="OVB278" s="376"/>
      <c r="OVC278" s="376"/>
      <c r="OVD278" s="376"/>
      <c r="OVE278" s="375"/>
      <c r="OVF278" s="375"/>
      <c r="OVG278" s="375"/>
      <c r="OVH278" s="375"/>
      <c r="OVI278" s="375"/>
      <c r="OVJ278" s="375"/>
      <c r="OVK278" s="375"/>
      <c r="OVL278" s="375"/>
      <c r="OVM278" s="375"/>
      <c r="OVN278" s="375"/>
      <c r="OVO278" s="375"/>
      <c r="OVP278" s="375"/>
      <c r="OVQ278" s="375"/>
      <c r="OVR278" s="375"/>
      <c r="OVS278" s="375"/>
      <c r="OVT278" s="375"/>
      <c r="OVU278" s="375"/>
      <c r="OVV278" s="375"/>
      <c r="OVW278" s="375"/>
      <c r="OVX278" s="375"/>
      <c r="OVY278" s="375"/>
      <c r="OVZ278" s="375"/>
      <c r="OWA278" s="375"/>
      <c r="OWB278" s="375"/>
      <c r="OWC278" s="375"/>
      <c r="OWD278" s="375"/>
      <c r="OWE278" s="375"/>
      <c r="OWF278" s="375"/>
      <c r="OWG278" s="375"/>
      <c r="OWH278" s="375"/>
      <c r="OWI278" s="375"/>
      <c r="OWJ278" s="375"/>
      <c r="OWK278" s="375"/>
      <c r="OWL278" s="375"/>
      <c r="OWM278" s="375"/>
      <c r="OWN278" s="375"/>
      <c r="OWO278" s="375"/>
      <c r="OWP278" s="375"/>
      <c r="OWQ278" s="375"/>
      <c r="OWR278" s="375"/>
      <c r="OWS278" s="375"/>
      <c r="OWT278" s="375"/>
      <c r="OWU278" s="375"/>
      <c r="OWV278" s="375"/>
      <c r="OWW278" s="376"/>
      <c r="OWX278" s="376"/>
      <c r="OWY278" s="376"/>
      <c r="OWZ278" s="376"/>
      <c r="OXA278" s="376"/>
      <c r="OXB278" s="376"/>
      <c r="OXC278" s="376"/>
      <c r="OXD278" s="376"/>
      <c r="OXE278" s="376"/>
      <c r="OXF278" s="376"/>
      <c r="OXG278" s="376"/>
      <c r="OXH278" s="376"/>
      <c r="OXI278" s="376"/>
      <c r="OXJ278" s="376"/>
      <c r="OXK278" s="376"/>
      <c r="OXL278" s="376"/>
      <c r="OXM278" s="376"/>
      <c r="OXN278" s="376"/>
      <c r="OXO278" s="376"/>
      <c r="OXP278" s="376"/>
      <c r="OXQ278" s="376"/>
      <c r="OXR278" s="376"/>
      <c r="OXS278" s="376"/>
      <c r="OXT278" s="376"/>
      <c r="OXU278" s="377"/>
      <c r="OXV278" s="377"/>
      <c r="OXW278" s="377"/>
      <c r="OXX278" s="377"/>
      <c r="OXY278" s="377"/>
      <c r="OXZ278" s="376"/>
      <c r="OYA278" s="376"/>
      <c r="OYB278" s="377"/>
      <c r="OYC278" s="377"/>
      <c r="OYD278" s="376"/>
      <c r="OYE278" s="376"/>
      <c r="OYF278" s="377"/>
      <c r="OYG278" s="377"/>
      <c r="OYH278" s="376"/>
      <c r="OYI278" s="376"/>
      <c r="OYJ278" s="376"/>
      <c r="OYK278" s="376"/>
      <c r="OYL278" s="376"/>
      <c r="OYM278" s="376"/>
      <c r="OYN278" s="376"/>
      <c r="OYO278" s="377"/>
      <c r="OYP278" s="377"/>
      <c r="OYQ278" s="376"/>
      <c r="OYR278" s="376"/>
      <c r="OYS278" s="377"/>
      <c r="OYT278" s="377"/>
      <c r="OYU278" s="376"/>
      <c r="OYV278" s="376"/>
      <c r="OYW278" s="376"/>
      <c r="OYX278" s="376"/>
      <c r="OYY278" s="376"/>
      <c r="OYZ278" s="370"/>
      <c r="OZA278" s="396"/>
      <c r="OZB278" s="376"/>
      <c r="OZC278" s="376"/>
      <c r="OZD278" s="376"/>
      <c r="OZE278" s="376"/>
      <c r="OZF278" s="376"/>
      <c r="OZG278" s="376"/>
      <c r="OZH278" s="376"/>
      <c r="OZI278" s="375"/>
      <c r="OZJ278" s="375"/>
      <c r="OZK278" s="375"/>
      <c r="OZL278" s="375"/>
      <c r="OZM278" s="375"/>
      <c r="OZN278" s="375"/>
      <c r="OZO278" s="375"/>
      <c r="OZP278" s="375"/>
      <c r="OZQ278" s="375"/>
      <c r="OZR278" s="375"/>
      <c r="OZS278" s="375"/>
      <c r="OZT278" s="375"/>
      <c r="OZU278" s="375"/>
      <c r="OZV278" s="375"/>
      <c r="OZW278" s="375"/>
      <c r="OZX278" s="375"/>
      <c r="OZY278" s="375"/>
      <c r="OZZ278" s="375"/>
      <c r="PAA278" s="375"/>
      <c r="PAB278" s="375"/>
      <c r="PAC278" s="375"/>
      <c r="PAD278" s="375"/>
      <c r="PAE278" s="375"/>
      <c r="PAF278" s="375"/>
      <c r="PAG278" s="375"/>
      <c r="PAH278" s="375"/>
      <c r="PAI278" s="375"/>
      <c r="PAJ278" s="375"/>
      <c r="PAK278" s="375"/>
      <c r="PAL278" s="375"/>
      <c r="PAM278" s="375"/>
      <c r="PAN278" s="375"/>
      <c r="PAO278" s="375"/>
      <c r="PAP278" s="375"/>
      <c r="PAQ278" s="375"/>
      <c r="PAR278" s="375"/>
      <c r="PAS278" s="375"/>
      <c r="PAT278" s="375"/>
      <c r="PAU278" s="375"/>
      <c r="PAV278" s="375"/>
      <c r="PAW278" s="375"/>
      <c r="PAX278" s="375"/>
      <c r="PAY278" s="375"/>
      <c r="PAZ278" s="375"/>
      <c r="PBA278" s="376"/>
      <c r="PBB278" s="376"/>
      <c r="PBC278" s="376"/>
      <c r="PBD278" s="376"/>
      <c r="PBE278" s="376"/>
      <c r="PBF278" s="376"/>
      <c r="PBG278" s="376"/>
      <c r="PBH278" s="376"/>
      <c r="PBI278" s="376"/>
      <c r="PBJ278" s="376"/>
      <c r="PBK278" s="376"/>
      <c r="PBL278" s="376"/>
      <c r="PBM278" s="376"/>
      <c r="PBN278" s="376"/>
      <c r="PBO278" s="376"/>
      <c r="PBP278" s="376"/>
      <c r="PBQ278" s="376"/>
      <c r="PBR278" s="376"/>
      <c r="PBS278" s="376"/>
      <c r="PBT278" s="376"/>
      <c r="PBU278" s="376"/>
      <c r="PBV278" s="376"/>
      <c r="PBW278" s="376"/>
      <c r="PBX278" s="376"/>
      <c r="PBY278" s="377"/>
      <c r="PBZ278" s="377"/>
      <c r="PCA278" s="377"/>
      <c r="PCB278" s="377"/>
      <c r="PCC278" s="377"/>
      <c r="PCD278" s="376"/>
      <c r="PCE278" s="376"/>
      <c r="PCF278" s="377"/>
      <c r="PCG278" s="377"/>
      <c r="PCH278" s="376"/>
      <c r="PCI278" s="376"/>
      <c r="PCJ278" s="377"/>
      <c r="PCK278" s="377"/>
      <c r="PCL278" s="376"/>
      <c r="PCM278" s="376"/>
      <c r="PCN278" s="376"/>
      <c r="PCO278" s="376"/>
      <c r="PCP278" s="376"/>
      <c r="PCQ278" s="376"/>
      <c r="PCR278" s="376"/>
      <c r="PCS278" s="377"/>
      <c r="PCT278" s="377"/>
      <c r="PCU278" s="376"/>
      <c r="PCV278" s="376"/>
      <c r="PCW278" s="377"/>
      <c r="PCX278" s="377"/>
      <c r="PCY278" s="376"/>
      <c r="PCZ278" s="376"/>
      <c r="PDA278" s="376"/>
      <c r="PDB278" s="376"/>
      <c r="PDC278" s="376"/>
      <c r="PDD278" s="370"/>
      <c r="PDE278" s="396"/>
      <c r="PDF278" s="376"/>
      <c r="PDG278" s="376"/>
      <c r="PDH278" s="376"/>
      <c r="PDI278" s="376"/>
      <c r="PDJ278" s="376"/>
      <c r="PDK278" s="376"/>
      <c r="PDL278" s="376"/>
      <c r="PDM278" s="375"/>
      <c r="PDN278" s="375"/>
      <c r="PDO278" s="375"/>
      <c r="PDP278" s="375"/>
      <c r="PDQ278" s="375"/>
      <c r="PDR278" s="375"/>
      <c r="PDS278" s="375"/>
      <c r="PDT278" s="375"/>
      <c r="PDU278" s="375"/>
      <c r="PDV278" s="375"/>
      <c r="PDW278" s="375"/>
      <c r="PDX278" s="375"/>
      <c r="PDY278" s="375"/>
      <c r="PDZ278" s="375"/>
      <c r="PEA278" s="375"/>
      <c r="PEB278" s="375"/>
      <c r="PEC278" s="375"/>
      <c r="PED278" s="375"/>
      <c r="PEE278" s="375"/>
      <c r="PEF278" s="375"/>
      <c r="PEG278" s="375"/>
      <c r="PEH278" s="375"/>
      <c r="PEI278" s="375"/>
      <c r="PEJ278" s="375"/>
      <c r="PEK278" s="375"/>
      <c r="PEL278" s="375"/>
      <c r="PEM278" s="375"/>
      <c r="PEN278" s="375"/>
      <c r="PEO278" s="375"/>
      <c r="PEP278" s="375"/>
      <c r="PEQ278" s="375"/>
      <c r="PER278" s="375"/>
      <c r="PES278" s="375"/>
      <c r="PET278" s="375"/>
      <c r="PEU278" s="375"/>
      <c r="PEV278" s="375"/>
      <c r="PEW278" s="375"/>
      <c r="PEX278" s="375"/>
      <c r="PEY278" s="375"/>
      <c r="PEZ278" s="375"/>
      <c r="PFA278" s="375"/>
      <c r="PFB278" s="375"/>
      <c r="PFC278" s="375"/>
      <c r="PFD278" s="375"/>
      <c r="PFE278" s="376"/>
      <c r="PFF278" s="376"/>
      <c r="PFG278" s="376"/>
      <c r="PFH278" s="376"/>
      <c r="PFI278" s="376"/>
      <c r="PFJ278" s="376"/>
      <c r="PFK278" s="376"/>
      <c r="PFL278" s="376"/>
      <c r="PFM278" s="376"/>
      <c r="PFN278" s="376"/>
      <c r="PFO278" s="376"/>
      <c r="PFP278" s="376"/>
      <c r="PFQ278" s="376"/>
      <c r="PFR278" s="376"/>
      <c r="PFS278" s="376"/>
      <c r="PFT278" s="376"/>
      <c r="PFU278" s="376"/>
      <c r="PFV278" s="376"/>
      <c r="PFW278" s="376"/>
      <c r="PFX278" s="376"/>
      <c r="PFY278" s="376"/>
      <c r="PFZ278" s="376"/>
      <c r="PGA278" s="376"/>
      <c r="PGB278" s="376"/>
      <c r="PGC278" s="377"/>
      <c r="PGD278" s="377"/>
      <c r="PGE278" s="377"/>
      <c r="PGF278" s="377"/>
      <c r="PGG278" s="377"/>
      <c r="PGH278" s="376"/>
      <c r="PGI278" s="376"/>
      <c r="PGJ278" s="377"/>
      <c r="PGK278" s="377"/>
      <c r="PGL278" s="376"/>
      <c r="PGM278" s="376"/>
      <c r="PGN278" s="377"/>
      <c r="PGO278" s="377"/>
      <c r="PGP278" s="376"/>
      <c r="PGQ278" s="376"/>
      <c r="PGR278" s="376"/>
      <c r="PGS278" s="376"/>
      <c r="PGT278" s="376"/>
      <c r="PGU278" s="376"/>
      <c r="PGV278" s="376"/>
      <c r="PGW278" s="377"/>
      <c r="PGX278" s="377"/>
      <c r="PGY278" s="376"/>
      <c r="PGZ278" s="376"/>
      <c r="PHA278" s="377"/>
      <c r="PHB278" s="377"/>
      <c r="PHC278" s="376"/>
      <c r="PHD278" s="376"/>
      <c r="PHE278" s="376"/>
      <c r="PHF278" s="376"/>
      <c r="PHG278" s="376"/>
      <c r="PHH278" s="370"/>
      <c r="PHI278" s="396"/>
      <c r="PHJ278" s="376"/>
      <c r="PHK278" s="376"/>
      <c r="PHL278" s="376"/>
      <c r="PHM278" s="376"/>
      <c r="PHN278" s="376"/>
      <c r="PHO278" s="376"/>
      <c r="PHP278" s="376"/>
      <c r="PHQ278" s="375"/>
      <c r="PHR278" s="375"/>
      <c r="PHS278" s="375"/>
      <c r="PHT278" s="375"/>
      <c r="PHU278" s="375"/>
      <c r="PHV278" s="375"/>
      <c r="PHW278" s="375"/>
      <c r="PHX278" s="375"/>
      <c r="PHY278" s="375"/>
      <c r="PHZ278" s="375"/>
      <c r="PIA278" s="375"/>
      <c r="PIB278" s="375"/>
      <c r="PIC278" s="375"/>
      <c r="PID278" s="375"/>
      <c r="PIE278" s="375"/>
      <c r="PIF278" s="375"/>
      <c r="PIG278" s="375"/>
      <c r="PIH278" s="375"/>
      <c r="PII278" s="375"/>
      <c r="PIJ278" s="375"/>
      <c r="PIK278" s="375"/>
      <c r="PIL278" s="375"/>
      <c r="PIM278" s="375"/>
      <c r="PIN278" s="375"/>
      <c r="PIO278" s="375"/>
      <c r="PIP278" s="375"/>
      <c r="PIQ278" s="375"/>
      <c r="PIR278" s="375"/>
      <c r="PIS278" s="375"/>
      <c r="PIT278" s="375"/>
      <c r="PIU278" s="375"/>
      <c r="PIV278" s="375"/>
      <c r="PIW278" s="375"/>
      <c r="PIX278" s="375"/>
      <c r="PIY278" s="375"/>
      <c r="PIZ278" s="375"/>
      <c r="PJA278" s="375"/>
      <c r="PJB278" s="375"/>
      <c r="PJC278" s="375"/>
      <c r="PJD278" s="375"/>
      <c r="PJE278" s="375"/>
      <c r="PJF278" s="375"/>
      <c r="PJG278" s="375"/>
      <c r="PJH278" s="375"/>
      <c r="PJI278" s="376"/>
      <c r="PJJ278" s="376"/>
      <c r="PJK278" s="376"/>
      <c r="PJL278" s="376"/>
      <c r="PJM278" s="376"/>
      <c r="PJN278" s="376"/>
      <c r="PJO278" s="376"/>
      <c r="PJP278" s="376"/>
      <c r="PJQ278" s="376"/>
      <c r="PJR278" s="376"/>
      <c r="PJS278" s="376"/>
      <c r="PJT278" s="376"/>
      <c r="PJU278" s="376"/>
      <c r="PJV278" s="376"/>
      <c r="PJW278" s="376"/>
      <c r="PJX278" s="376"/>
      <c r="PJY278" s="376"/>
      <c r="PJZ278" s="376"/>
      <c r="PKA278" s="376"/>
      <c r="PKB278" s="376"/>
      <c r="PKC278" s="376"/>
      <c r="PKD278" s="376"/>
      <c r="PKE278" s="376"/>
      <c r="PKF278" s="376"/>
      <c r="PKG278" s="377"/>
      <c r="PKH278" s="377"/>
      <c r="PKI278" s="377"/>
      <c r="PKJ278" s="377"/>
      <c r="PKK278" s="377"/>
      <c r="PKL278" s="376"/>
      <c r="PKM278" s="376"/>
      <c r="PKN278" s="377"/>
      <c r="PKO278" s="377"/>
      <c r="PKP278" s="376"/>
      <c r="PKQ278" s="376"/>
      <c r="PKR278" s="377"/>
      <c r="PKS278" s="377"/>
      <c r="PKT278" s="376"/>
      <c r="PKU278" s="376"/>
      <c r="PKV278" s="376"/>
      <c r="PKW278" s="376"/>
      <c r="PKX278" s="376"/>
      <c r="PKY278" s="376"/>
      <c r="PKZ278" s="376"/>
      <c r="PLA278" s="377"/>
      <c r="PLB278" s="377"/>
      <c r="PLC278" s="376"/>
      <c r="PLD278" s="376"/>
      <c r="PLE278" s="377"/>
      <c r="PLF278" s="377"/>
      <c r="PLG278" s="376"/>
      <c r="PLH278" s="376"/>
      <c r="PLI278" s="376"/>
      <c r="PLJ278" s="376"/>
      <c r="PLK278" s="376"/>
      <c r="PLL278" s="370"/>
      <c r="PLM278" s="396"/>
      <c r="PLN278" s="376"/>
      <c r="PLO278" s="376"/>
      <c r="PLP278" s="376"/>
      <c r="PLQ278" s="376"/>
      <c r="PLR278" s="376"/>
      <c r="PLS278" s="376"/>
      <c r="PLT278" s="376"/>
      <c r="PLU278" s="375"/>
      <c r="PLV278" s="375"/>
      <c r="PLW278" s="375"/>
      <c r="PLX278" s="375"/>
      <c r="PLY278" s="375"/>
      <c r="PLZ278" s="375"/>
      <c r="PMA278" s="375"/>
      <c r="PMB278" s="375"/>
      <c r="PMC278" s="375"/>
      <c r="PMD278" s="375"/>
      <c r="PME278" s="375"/>
      <c r="PMF278" s="375"/>
      <c r="PMG278" s="375"/>
      <c r="PMH278" s="375"/>
      <c r="PMI278" s="375"/>
      <c r="PMJ278" s="375"/>
      <c r="PMK278" s="375"/>
      <c r="PML278" s="375"/>
      <c r="PMM278" s="375"/>
      <c r="PMN278" s="375"/>
      <c r="PMO278" s="375"/>
      <c r="PMP278" s="375"/>
      <c r="PMQ278" s="375"/>
      <c r="PMR278" s="375"/>
      <c r="PMS278" s="375"/>
      <c r="PMT278" s="375"/>
      <c r="PMU278" s="375"/>
      <c r="PMV278" s="375"/>
      <c r="PMW278" s="375"/>
      <c r="PMX278" s="375"/>
      <c r="PMY278" s="375"/>
      <c r="PMZ278" s="375"/>
      <c r="PNA278" s="375"/>
      <c r="PNB278" s="375"/>
      <c r="PNC278" s="375"/>
      <c r="PND278" s="375"/>
      <c r="PNE278" s="375"/>
      <c r="PNF278" s="375"/>
      <c r="PNG278" s="375"/>
      <c r="PNH278" s="375"/>
      <c r="PNI278" s="375"/>
      <c r="PNJ278" s="375"/>
      <c r="PNK278" s="375"/>
      <c r="PNL278" s="375"/>
      <c r="PNM278" s="376"/>
      <c r="PNN278" s="376"/>
      <c r="PNO278" s="376"/>
      <c r="PNP278" s="376"/>
      <c r="PNQ278" s="376"/>
      <c r="PNR278" s="376"/>
      <c r="PNS278" s="376"/>
      <c r="PNT278" s="376"/>
      <c r="PNU278" s="376"/>
      <c r="PNV278" s="376"/>
      <c r="PNW278" s="376"/>
      <c r="PNX278" s="376"/>
      <c r="PNY278" s="376"/>
      <c r="PNZ278" s="376"/>
      <c r="POA278" s="376"/>
      <c r="POB278" s="376"/>
      <c r="POC278" s="376"/>
      <c r="POD278" s="376"/>
      <c r="POE278" s="376"/>
      <c r="POF278" s="376"/>
      <c r="POG278" s="376"/>
      <c r="POH278" s="376"/>
      <c r="POI278" s="376"/>
      <c r="POJ278" s="376"/>
      <c r="POK278" s="377"/>
      <c r="POL278" s="377"/>
      <c r="POM278" s="377"/>
      <c r="PON278" s="377"/>
      <c r="POO278" s="377"/>
      <c r="POP278" s="376"/>
      <c r="POQ278" s="376"/>
      <c r="POR278" s="377"/>
      <c r="POS278" s="377"/>
      <c r="POT278" s="376"/>
      <c r="POU278" s="376"/>
      <c r="POV278" s="377"/>
      <c r="POW278" s="377"/>
      <c r="POX278" s="376"/>
      <c r="POY278" s="376"/>
      <c r="POZ278" s="376"/>
      <c r="PPA278" s="376"/>
      <c r="PPB278" s="376"/>
      <c r="PPC278" s="376"/>
      <c r="PPD278" s="376"/>
      <c r="PPE278" s="377"/>
      <c r="PPF278" s="377"/>
      <c r="PPG278" s="376"/>
      <c r="PPH278" s="376"/>
      <c r="PPI278" s="377"/>
      <c r="PPJ278" s="377"/>
      <c r="PPK278" s="376"/>
      <c r="PPL278" s="376"/>
      <c r="PPM278" s="376"/>
      <c r="PPN278" s="376"/>
      <c r="PPO278" s="376"/>
      <c r="PPP278" s="370"/>
      <c r="PPQ278" s="396"/>
      <c r="PPR278" s="376"/>
      <c r="PPS278" s="376"/>
      <c r="PPT278" s="376"/>
      <c r="PPU278" s="376"/>
      <c r="PPV278" s="376"/>
      <c r="PPW278" s="376"/>
      <c r="PPX278" s="376"/>
      <c r="PPY278" s="375"/>
      <c r="PPZ278" s="375"/>
      <c r="PQA278" s="375"/>
      <c r="PQB278" s="375"/>
      <c r="PQC278" s="375"/>
      <c r="PQD278" s="375"/>
      <c r="PQE278" s="375"/>
      <c r="PQF278" s="375"/>
      <c r="PQG278" s="375"/>
      <c r="PQH278" s="375"/>
      <c r="PQI278" s="375"/>
      <c r="PQJ278" s="375"/>
      <c r="PQK278" s="375"/>
      <c r="PQL278" s="375"/>
      <c r="PQM278" s="375"/>
      <c r="PQN278" s="375"/>
      <c r="PQO278" s="375"/>
      <c r="PQP278" s="375"/>
      <c r="PQQ278" s="375"/>
      <c r="PQR278" s="375"/>
      <c r="PQS278" s="375"/>
      <c r="PQT278" s="375"/>
      <c r="PQU278" s="375"/>
      <c r="PQV278" s="375"/>
      <c r="PQW278" s="375"/>
      <c r="PQX278" s="375"/>
      <c r="PQY278" s="375"/>
      <c r="PQZ278" s="375"/>
      <c r="PRA278" s="375"/>
      <c r="PRB278" s="375"/>
      <c r="PRC278" s="375"/>
      <c r="PRD278" s="375"/>
      <c r="PRE278" s="375"/>
      <c r="PRF278" s="375"/>
      <c r="PRG278" s="375"/>
      <c r="PRH278" s="375"/>
      <c r="PRI278" s="375"/>
      <c r="PRJ278" s="375"/>
      <c r="PRK278" s="375"/>
      <c r="PRL278" s="375"/>
      <c r="PRM278" s="375"/>
      <c r="PRN278" s="375"/>
      <c r="PRO278" s="375"/>
      <c r="PRP278" s="375"/>
      <c r="PRQ278" s="376"/>
      <c r="PRR278" s="376"/>
      <c r="PRS278" s="376"/>
      <c r="PRT278" s="376"/>
      <c r="PRU278" s="376"/>
      <c r="PRV278" s="376"/>
      <c r="PRW278" s="376"/>
      <c r="PRX278" s="376"/>
      <c r="PRY278" s="376"/>
      <c r="PRZ278" s="376"/>
      <c r="PSA278" s="376"/>
      <c r="PSB278" s="376"/>
      <c r="PSC278" s="376"/>
      <c r="PSD278" s="376"/>
      <c r="PSE278" s="376"/>
      <c r="PSF278" s="376"/>
      <c r="PSG278" s="376"/>
      <c r="PSH278" s="376"/>
      <c r="PSI278" s="376"/>
      <c r="PSJ278" s="376"/>
      <c r="PSK278" s="376"/>
      <c r="PSL278" s="376"/>
      <c r="PSM278" s="376"/>
      <c r="PSN278" s="376"/>
      <c r="PSO278" s="377"/>
      <c r="PSP278" s="377"/>
      <c r="PSQ278" s="377"/>
      <c r="PSR278" s="377"/>
      <c r="PSS278" s="377"/>
      <c r="PST278" s="376"/>
      <c r="PSU278" s="376"/>
      <c r="PSV278" s="377"/>
      <c r="PSW278" s="377"/>
      <c r="PSX278" s="376"/>
      <c r="PSY278" s="376"/>
      <c r="PSZ278" s="377"/>
      <c r="PTA278" s="377"/>
      <c r="PTB278" s="376"/>
      <c r="PTC278" s="376"/>
      <c r="PTD278" s="376"/>
      <c r="PTE278" s="376"/>
      <c r="PTF278" s="376"/>
      <c r="PTG278" s="376"/>
      <c r="PTH278" s="376"/>
      <c r="PTI278" s="377"/>
      <c r="PTJ278" s="377"/>
      <c r="PTK278" s="376"/>
      <c r="PTL278" s="376"/>
      <c r="PTM278" s="377"/>
      <c r="PTN278" s="377"/>
      <c r="PTO278" s="376"/>
      <c r="PTP278" s="376"/>
      <c r="PTQ278" s="376"/>
      <c r="PTR278" s="376"/>
      <c r="PTS278" s="376"/>
      <c r="PTT278" s="370"/>
      <c r="PTU278" s="396"/>
      <c r="PTV278" s="376"/>
      <c r="PTW278" s="376"/>
      <c r="PTX278" s="376"/>
      <c r="PTY278" s="376"/>
      <c r="PTZ278" s="376"/>
      <c r="PUA278" s="376"/>
      <c r="PUB278" s="376"/>
      <c r="PUC278" s="375"/>
      <c r="PUD278" s="375"/>
      <c r="PUE278" s="375"/>
      <c r="PUF278" s="375"/>
      <c r="PUG278" s="375"/>
      <c r="PUH278" s="375"/>
      <c r="PUI278" s="375"/>
      <c r="PUJ278" s="375"/>
      <c r="PUK278" s="375"/>
      <c r="PUL278" s="375"/>
      <c r="PUM278" s="375"/>
      <c r="PUN278" s="375"/>
      <c r="PUO278" s="375"/>
      <c r="PUP278" s="375"/>
      <c r="PUQ278" s="375"/>
      <c r="PUR278" s="375"/>
      <c r="PUS278" s="375"/>
      <c r="PUT278" s="375"/>
      <c r="PUU278" s="375"/>
      <c r="PUV278" s="375"/>
      <c r="PUW278" s="375"/>
      <c r="PUX278" s="375"/>
      <c r="PUY278" s="375"/>
      <c r="PUZ278" s="375"/>
      <c r="PVA278" s="375"/>
      <c r="PVB278" s="375"/>
      <c r="PVC278" s="375"/>
      <c r="PVD278" s="375"/>
      <c r="PVE278" s="375"/>
      <c r="PVF278" s="375"/>
      <c r="PVG278" s="375"/>
      <c r="PVH278" s="375"/>
      <c r="PVI278" s="375"/>
      <c r="PVJ278" s="375"/>
      <c r="PVK278" s="375"/>
      <c r="PVL278" s="375"/>
      <c r="PVM278" s="375"/>
      <c r="PVN278" s="375"/>
      <c r="PVO278" s="375"/>
      <c r="PVP278" s="375"/>
      <c r="PVQ278" s="375"/>
      <c r="PVR278" s="375"/>
      <c r="PVS278" s="375"/>
      <c r="PVT278" s="375"/>
      <c r="PVU278" s="376"/>
      <c r="PVV278" s="376"/>
      <c r="PVW278" s="376"/>
      <c r="PVX278" s="376"/>
      <c r="PVY278" s="376"/>
      <c r="PVZ278" s="376"/>
      <c r="PWA278" s="376"/>
      <c r="PWB278" s="376"/>
      <c r="PWC278" s="376"/>
      <c r="PWD278" s="376"/>
      <c r="PWE278" s="376"/>
      <c r="PWF278" s="376"/>
      <c r="PWG278" s="376"/>
      <c r="PWH278" s="376"/>
      <c r="PWI278" s="376"/>
      <c r="PWJ278" s="376"/>
      <c r="PWK278" s="376"/>
      <c r="PWL278" s="376"/>
      <c r="PWM278" s="376"/>
      <c r="PWN278" s="376"/>
      <c r="PWO278" s="376"/>
      <c r="PWP278" s="376"/>
      <c r="PWQ278" s="376"/>
      <c r="PWR278" s="376"/>
      <c r="PWS278" s="377"/>
      <c r="PWT278" s="377"/>
      <c r="PWU278" s="377"/>
      <c r="PWV278" s="377"/>
      <c r="PWW278" s="377"/>
      <c r="PWX278" s="376"/>
      <c r="PWY278" s="376"/>
      <c r="PWZ278" s="377"/>
      <c r="PXA278" s="377"/>
      <c r="PXB278" s="376"/>
      <c r="PXC278" s="376"/>
      <c r="PXD278" s="377"/>
      <c r="PXE278" s="377"/>
      <c r="PXF278" s="376"/>
      <c r="PXG278" s="376"/>
      <c r="PXH278" s="376"/>
      <c r="PXI278" s="376"/>
      <c r="PXJ278" s="376"/>
      <c r="PXK278" s="376"/>
      <c r="PXL278" s="376"/>
      <c r="PXM278" s="377"/>
      <c r="PXN278" s="377"/>
      <c r="PXO278" s="376"/>
      <c r="PXP278" s="376"/>
      <c r="PXQ278" s="377"/>
      <c r="PXR278" s="377"/>
      <c r="PXS278" s="376"/>
      <c r="PXT278" s="376"/>
      <c r="PXU278" s="376"/>
      <c r="PXV278" s="376"/>
      <c r="PXW278" s="376"/>
      <c r="PXX278" s="370"/>
      <c r="PXY278" s="396"/>
      <c r="PXZ278" s="376"/>
      <c r="PYA278" s="376"/>
      <c r="PYB278" s="376"/>
      <c r="PYC278" s="376"/>
      <c r="PYD278" s="376"/>
      <c r="PYE278" s="376"/>
      <c r="PYF278" s="376"/>
      <c r="PYG278" s="375"/>
      <c r="PYH278" s="375"/>
      <c r="PYI278" s="375"/>
      <c r="PYJ278" s="375"/>
      <c r="PYK278" s="375"/>
      <c r="PYL278" s="375"/>
      <c r="PYM278" s="375"/>
      <c r="PYN278" s="375"/>
      <c r="PYO278" s="375"/>
      <c r="PYP278" s="375"/>
      <c r="PYQ278" s="375"/>
      <c r="PYR278" s="375"/>
      <c r="PYS278" s="375"/>
      <c r="PYT278" s="375"/>
      <c r="PYU278" s="375"/>
      <c r="PYV278" s="375"/>
      <c r="PYW278" s="375"/>
      <c r="PYX278" s="375"/>
      <c r="PYY278" s="375"/>
      <c r="PYZ278" s="375"/>
      <c r="PZA278" s="375"/>
      <c r="PZB278" s="375"/>
      <c r="PZC278" s="375"/>
      <c r="PZD278" s="375"/>
      <c r="PZE278" s="375"/>
      <c r="PZF278" s="375"/>
      <c r="PZG278" s="375"/>
      <c r="PZH278" s="375"/>
      <c r="PZI278" s="375"/>
      <c r="PZJ278" s="375"/>
      <c r="PZK278" s="375"/>
      <c r="PZL278" s="375"/>
      <c r="PZM278" s="375"/>
      <c r="PZN278" s="375"/>
      <c r="PZO278" s="375"/>
      <c r="PZP278" s="375"/>
      <c r="PZQ278" s="375"/>
      <c r="PZR278" s="375"/>
      <c r="PZS278" s="375"/>
      <c r="PZT278" s="375"/>
      <c r="PZU278" s="375"/>
      <c r="PZV278" s="375"/>
      <c r="PZW278" s="375"/>
      <c r="PZX278" s="375"/>
      <c r="PZY278" s="376"/>
      <c r="PZZ278" s="376"/>
      <c r="QAA278" s="376"/>
      <c r="QAB278" s="376"/>
      <c r="QAC278" s="376"/>
      <c r="QAD278" s="376"/>
      <c r="QAE278" s="376"/>
      <c r="QAF278" s="376"/>
      <c r="QAG278" s="376"/>
      <c r="QAH278" s="376"/>
      <c r="QAI278" s="376"/>
      <c r="QAJ278" s="376"/>
      <c r="QAK278" s="376"/>
      <c r="QAL278" s="376"/>
      <c r="QAM278" s="376"/>
      <c r="QAN278" s="376"/>
      <c r="QAO278" s="376"/>
      <c r="QAP278" s="376"/>
      <c r="QAQ278" s="376"/>
      <c r="QAR278" s="376"/>
      <c r="QAS278" s="376"/>
      <c r="QAT278" s="376"/>
      <c r="QAU278" s="376"/>
      <c r="QAV278" s="376"/>
      <c r="QAW278" s="377"/>
      <c r="QAX278" s="377"/>
      <c r="QAY278" s="377"/>
      <c r="QAZ278" s="377"/>
      <c r="QBA278" s="377"/>
      <c r="QBB278" s="376"/>
      <c r="QBC278" s="376"/>
      <c r="QBD278" s="377"/>
      <c r="QBE278" s="377"/>
      <c r="QBF278" s="376"/>
      <c r="QBG278" s="376"/>
      <c r="QBH278" s="377"/>
      <c r="QBI278" s="377"/>
      <c r="QBJ278" s="376"/>
      <c r="QBK278" s="376"/>
      <c r="QBL278" s="376"/>
      <c r="QBM278" s="376"/>
      <c r="QBN278" s="376"/>
      <c r="QBO278" s="376"/>
      <c r="QBP278" s="376"/>
      <c r="QBQ278" s="377"/>
      <c r="QBR278" s="377"/>
      <c r="QBS278" s="376"/>
      <c r="QBT278" s="376"/>
      <c r="QBU278" s="377"/>
      <c r="QBV278" s="377"/>
      <c r="QBW278" s="376"/>
      <c r="QBX278" s="376"/>
      <c r="QBY278" s="376"/>
      <c r="QBZ278" s="376"/>
      <c r="QCA278" s="376"/>
      <c r="QCB278" s="370"/>
      <c r="QCC278" s="396"/>
      <c r="QCD278" s="376"/>
      <c r="QCE278" s="376"/>
      <c r="QCF278" s="376"/>
      <c r="QCG278" s="376"/>
      <c r="QCH278" s="376"/>
      <c r="QCI278" s="376"/>
      <c r="QCJ278" s="376"/>
      <c r="QCK278" s="375"/>
      <c r="QCL278" s="375"/>
      <c r="QCM278" s="375"/>
      <c r="QCN278" s="375"/>
      <c r="QCO278" s="375"/>
      <c r="QCP278" s="375"/>
      <c r="QCQ278" s="375"/>
      <c r="QCR278" s="375"/>
      <c r="QCS278" s="375"/>
      <c r="QCT278" s="375"/>
      <c r="QCU278" s="375"/>
      <c r="QCV278" s="375"/>
      <c r="QCW278" s="375"/>
      <c r="QCX278" s="375"/>
      <c r="QCY278" s="375"/>
      <c r="QCZ278" s="375"/>
      <c r="QDA278" s="375"/>
      <c r="QDB278" s="375"/>
      <c r="QDC278" s="375"/>
      <c r="QDD278" s="375"/>
      <c r="QDE278" s="375"/>
      <c r="QDF278" s="375"/>
      <c r="QDG278" s="375"/>
      <c r="QDH278" s="375"/>
      <c r="QDI278" s="375"/>
      <c r="QDJ278" s="375"/>
      <c r="QDK278" s="375"/>
      <c r="QDL278" s="375"/>
      <c r="QDM278" s="375"/>
      <c r="QDN278" s="375"/>
      <c r="QDO278" s="375"/>
      <c r="QDP278" s="375"/>
      <c r="QDQ278" s="375"/>
      <c r="QDR278" s="375"/>
      <c r="QDS278" s="375"/>
      <c r="QDT278" s="375"/>
      <c r="QDU278" s="375"/>
      <c r="QDV278" s="375"/>
      <c r="QDW278" s="375"/>
      <c r="QDX278" s="375"/>
      <c r="QDY278" s="375"/>
      <c r="QDZ278" s="375"/>
      <c r="QEA278" s="375"/>
      <c r="QEB278" s="375"/>
      <c r="QEC278" s="376"/>
      <c r="QED278" s="376"/>
      <c r="QEE278" s="376"/>
      <c r="QEF278" s="376"/>
      <c r="QEG278" s="376"/>
      <c r="QEH278" s="376"/>
      <c r="QEI278" s="376"/>
      <c r="QEJ278" s="376"/>
      <c r="QEK278" s="376"/>
      <c r="QEL278" s="376"/>
      <c r="QEM278" s="376"/>
      <c r="QEN278" s="376"/>
      <c r="QEO278" s="376"/>
      <c r="QEP278" s="376"/>
      <c r="QEQ278" s="376"/>
      <c r="QER278" s="376"/>
      <c r="QES278" s="376"/>
      <c r="QET278" s="376"/>
      <c r="QEU278" s="376"/>
      <c r="QEV278" s="376"/>
      <c r="QEW278" s="376"/>
      <c r="QEX278" s="376"/>
      <c r="QEY278" s="376"/>
      <c r="QEZ278" s="376"/>
      <c r="QFA278" s="377"/>
      <c r="QFB278" s="377"/>
      <c r="QFC278" s="377"/>
      <c r="QFD278" s="377"/>
      <c r="QFE278" s="377"/>
      <c r="QFF278" s="376"/>
      <c r="QFG278" s="376"/>
      <c r="QFH278" s="377"/>
      <c r="QFI278" s="377"/>
      <c r="QFJ278" s="376"/>
      <c r="QFK278" s="376"/>
      <c r="QFL278" s="377"/>
      <c r="QFM278" s="377"/>
      <c r="QFN278" s="376"/>
      <c r="QFO278" s="376"/>
      <c r="QFP278" s="376"/>
      <c r="QFQ278" s="376"/>
      <c r="QFR278" s="376"/>
      <c r="QFS278" s="376"/>
      <c r="QFT278" s="376"/>
      <c r="QFU278" s="377"/>
      <c r="QFV278" s="377"/>
      <c r="QFW278" s="376"/>
      <c r="QFX278" s="376"/>
      <c r="QFY278" s="377"/>
      <c r="QFZ278" s="377"/>
      <c r="QGA278" s="376"/>
      <c r="QGB278" s="376"/>
      <c r="QGC278" s="376"/>
      <c r="QGD278" s="376"/>
      <c r="QGE278" s="376"/>
      <c r="QGF278" s="370"/>
      <c r="QGG278" s="396"/>
      <c r="QGH278" s="376"/>
      <c r="QGI278" s="376"/>
      <c r="QGJ278" s="376"/>
      <c r="QGK278" s="376"/>
      <c r="QGL278" s="376"/>
      <c r="QGM278" s="376"/>
      <c r="QGN278" s="376"/>
      <c r="QGO278" s="375"/>
      <c r="QGP278" s="375"/>
      <c r="QGQ278" s="375"/>
      <c r="QGR278" s="375"/>
      <c r="QGS278" s="375"/>
      <c r="QGT278" s="375"/>
      <c r="QGU278" s="375"/>
      <c r="QGV278" s="375"/>
      <c r="QGW278" s="375"/>
      <c r="QGX278" s="375"/>
      <c r="QGY278" s="375"/>
      <c r="QGZ278" s="375"/>
      <c r="QHA278" s="375"/>
      <c r="QHB278" s="375"/>
      <c r="QHC278" s="375"/>
      <c r="QHD278" s="375"/>
      <c r="QHE278" s="375"/>
      <c r="QHF278" s="375"/>
      <c r="QHG278" s="375"/>
      <c r="QHH278" s="375"/>
      <c r="QHI278" s="375"/>
      <c r="QHJ278" s="375"/>
      <c r="QHK278" s="375"/>
      <c r="QHL278" s="375"/>
      <c r="QHM278" s="375"/>
      <c r="QHN278" s="375"/>
      <c r="QHO278" s="375"/>
      <c r="QHP278" s="375"/>
      <c r="QHQ278" s="375"/>
      <c r="QHR278" s="375"/>
      <c r="QHS278" s="375"/>
      <c r="QHT278" s="375"/>
      <c r="QHU278" s="375"/>
      <c r="QHV278" s="375"/>
      <c r="QHW278" s="375"/>
      <c r="QHX278" s="375"/>
      <c r="QHY278" s="375"/>
      <c r="QHZ278" s="375"/>
      <c r="QIA278" s="375"/>
      <c r="QIB278" s="375"/>
      <c r="QIC278" s="375"/>
      <c r="QID278" s="375"/>
      <c r="QIE278" s="375"/>
      <c r="QIF278" s="375"/>
      <c r="QIG278" s="376"/>
      <c r="QIH278" s="376"/>
      <c r="QII278" s="376"/>
      <c r="QIJ278" s="376"/>
      <c r="QIK278" s="376"/>
      <c r="QIL278" s="376"/>
      <c r="QIM278" s="376"/>
      <c r="QIN278" s="376"/>
      <c r="QIO278" s="376"/>
      <c r="QIP278" s="376"/>
      <c r="QIQ278" s="376"/>
      <c r="QIR278" s="376"/>
      <c r="QIS278" s="376"/>
      <c r="QIT278" s="376"/>
      <c r="QIU278" s="376"/>
      <c r="QIV278" s="376"/>
      <c r="QIW278" s="376"/>
      <c r="QIX278" s="376"/>
      <c r="QIY278" s="376"/>
      <c r="QIZ278" s="376"/>
      <c r="QJA278" s="376"/>
      <c r="QJB278" s="376"/>
      <c r="QJC278" s="376"/>
      <c r="QJD278" s="376"/>
      <c r="QJE278" s="377"/>
      <c r="QJF278" s="377"/>
      <c r="QJG278" s="377"/>
      <c r="QJH278" s="377"/>
      <c r="QJI278" s="377"/>
      <c r="QJJ278" s="376"/>
      <c r="QJK278" s="376"/>
      <c r="QJL278" s="377"/>
      <c r="QJM278" s="377"/>
      <c r="QJN278" s="376"/>
      <c r="QJO278" s="376"/>
      <c r="QJP278" s="377"/>
      <c r="QJQ278" s="377"/>
      <c r="QJR278" s="376"/>
      <c r="QJS278" s="376"/>
      <c r="QJT278" s="376"/>
      <c r="QJU278" s="376"/>
      <c r="QJV278" s="376"/>
      <c r="QJW278" s="376"/>
      <c r="QJX278" s="376"/>
      <c r="QJY278" s="377"/>
      <c r="QJZ278" s="377"/>
      <c r="QKA278" s="376"/>
      <c r="QKB278" s="376"/>
      <c r="QKC278" s="377"/>
      <c r="QKD278" s="377"/>
      <c r="QKE278" s="376"/>
      <c r="QKF278" s="376"/>
      <c r="QKG278" s="376"/>
      <c r="QKH278" s="376"/>
      <c r="QKI278" s="376"/>
      <c r="QKJ278" s="370"/>
      <c r="QKK278" s="396"/>
      <c r="QKL278" s="376"/>
      <c r="QKM278" s="376"/>
      <c r="QKN278" s="376"/>
      <c r="QKO278" s="376"/>
      <c r="QKP278" s="376"/>
      <c r="QKQ278" s="376"/>
      <c r="QKR278" s="376"/>
      <c r="QKS278" s="375"/>
      <c r="QKT278" s="375"/>
      <c r="QKU278" s="375"/>
      <c r="QKV278" s="375"/>
      <c r="QKW278" s="375"/>
      <c r="QKX278" s="375"/>
      <c r="QKY278" s="375"/>
      <c r="QKZ278" s="375"/>
      <c r="QLA278" s="375"/>
      <c r="QLB278" s="375"/>
      <c r="QLC278" s="375"/>
      <c r="QLD278" s="375"/>
      <c r="QLE278" s="375"/>
      <c r="QLF278" s="375"/>
      <c r="QLG278" s="375"/>
      <c r="QLH278" s="375"/>
      <c r="QLI278" s="375"/>
      <c r="QLJ278" s="375"/>
      <c r="QLK278" s="375"/>
      <c r="QLL278" s="375"/>
      <c r="QLM278" s="375"/>
      <c r="QLN278" s="375"/>
      <c r="QLO278" s="375"/>
      <c r="QLP278" s="375"/>
      <c r="QLQ278" s="375"/>
      <c r="QLR278" s="375"/>
      <c r="QLS278" s="375"/>
      <c r="QLT278" s="375"/>
      <c r="QLU278" s="375"/>
      <c r="QLV278" s="375"/>
      <c r="QLW278" s="375"/>
      <c r="QLX278" s="375"/>
      <c r="QLY278" s="375"/>
      <c r="QLZ278" s="375"/>
      <c r="QMA278" s="375"/>
      <c r="QMB278" s="375"/>
      <c r="QMC278" s="375"/>
      <c r="QMD278" s="375"/>
      <c r="QME278" s="375"/>
      <c r="QMF278" s="375"/>
      <c r="QMG278" s="375"/>
      <c r="QMH278" s="375"/>
      <c r="QMI278" s="375"/>
      <c r="QMJ278" s="375"/>
      <c r="QMK278" s="376"/>
      <c r="QML278" s="376"/>
      <c r="QMM278" s="376"/>
      <c r="QMN278" s="376"/>
      <c r="QMO278" s="376"/>
      <c r="QMP278" s="376"/>
      <c r="QMQ278" s="376"/>
      <c r="QMR278" s="376"/>
      <c r="QMS278" s="376"/>
      <c r="QMT278" s="376"/>
      <c r="QMU278" s="376"/>
      <c r="QMV278" s="376"/>
      <c r="QMW278" s="376"/>
      <c r="QMX278" s="376"/>
      <c r="QMY278" s="376"/>
      <c r="QMZ278" s="376"/>
      <c r="QNA278" s="376"/>
      <c r="QNB278" s="376"/>
      <c r="QNC278" s="376"/>
      <c r="QND278" s="376"/>
      <c r="QNE278" s="376"/>
      <c r="QNF278" s="376"/>
      <c r="QNG278" s="376"/>
      <c r="QNH278" s="376"/>
      <c r="QNI278" s="377"/>
      <c r="QNJ278" s="377"/>
      <c r="QNK278" s="377"/>
      <c r="QNL278" s="377"/>
      <c r="QNM278" s="377"/>
      <c r="QNN278" s="376"/>
      <c r="QNO278" s="376"/>
      <c r="QNP278" s="377"/>
      <c r="QNQ278" s="377"/>
      <c r="QNR278" s="376"/>
      <c r="QNS278" s="376"/>
      <c r="QNT278" s="377"/>
      <c r="QNU278" s="377"/>
      <c r="QNV278" s="376"/>
      <c r="QNW278" s="376"/>
      <c r="QNX278" s="376"/>
      <c r="QNY278" s="376"/>
      <c r="QNZ278" s="376"/>
      <c r="QOA278" s="376"/>
      <c r="QOB278" s="376"/>
      <c r="QOC278" s="377"/>
      <c r="QOD278" s="377"/>
      <c r="QOE278" s="376"/>
      <c r="QOF278" s="376"/>
      <c r="QOG278" s="377"/>
      <c r="QOH278" s="377"/>
      <c r="QOI278" s="376"/>
      <c r="QOJ278" s="376"/>
      <c r="QOK278" s="376"/>
      <c r="QOL278" s="376"/>
      <c r="QOM278" s="376"/>
      <c r="QON278" s="370"/>
      <c r="QOO278" s="396"/>
      <c r="QOP278" s="376"/>
      <c r="QOQ278" s="376"/>
      <c r="QOR278" s="376"/>
      <c r="QOS278" s="376"/>
      <c r="QOT278" s="376"/>
      <c r="QOU278" s="376"/>
      <c r="QOV278" s="376"/>
      <c r="QOW278" s="375"/>
      <c r="QOX278" s="375"/>
      <c r="QOY278" s="375"/>
      <c r="QOZ278" s="375"/>
      <c r="QPA278" s="375"/>
      <c r="QPB278" s="375"/>
      <c r="QPC278" s="375"/>
      <c r="QPD278" s="375"/>
      <c r="QPE278" s="375"/>
      <c r="QPF278" s="375"/>
      <c r="QPG278" s="375"/>
      <c r="QPH278" s="375"/>
      <c r="QPI278" s="375"/>
      <c r="QPJ278" s="375"/>
      <c r="QPK278" s="375"/>
      <c r="QPL278" s="375"/>
      <c r="QPM278" s="375"/>
      <c r="QPN278" s="375"/>
      <c r="QPO278" s="375"/>
      <c r="QPP278" s="375"/>
      <c r="QPQ278" s="375"/>
      <c r="QPR278" s="375"/>
      <c r="QPS278" s="375"/>
      <c r="QPT278" s="375"/>
      <c r="QPU278" s="375"/>
      <c r="QPV278" s="375"/>
      <c r="QPW278" s="375"/>
      <c r="QPX278" s="375"/>
      <c r="QPY278" s="375"/>
      <c r="QPZ278" s="375"/>
      <c r="QQA278" s="375"/>
      <c r="QQB278" s="375"/>
      <c r="QQC278" s="375"/>
      <c r="QQD278" s="375"/>
      <c r="QQE278" s="375"/>
      <c r="QQF278" s="375"/>
      <c r="QQG278" s="375"/>
      <c r="QQH278" s="375"/>
      <c r="QQI278" s="375"/>
      <c r="QQJ278" s="375"/>
      <c r="QQK278" s="375"/>
      <c r="QQL278" s="375"/>
      <c r="QQM278" s="375"/>
      <c r="QQN278" s="375"/>
      <c r="QQO278" s="376"/>
      <c r="QQP278" s="376"/>
      <c r="QQQ278" s="376"/>
      <c r="QQR278" s="376"/>
      <c r="QQS278" s="376"/>
      <c r="QQT278" s="376"/>
      <c r="QQU278" s="376"/>
      <c r="QQV278" s="376"/>
      <c r="QQW278" s="376"/>
      <c r="QQX278" s="376"/>
      <c r="QQY278" s="376"/>
      <c r="QQZ278" s="376"/>
      <c r="QRA278" s="376"/>
      <c r="QRB278" s="376"/>
      <c r="QRC278" s="376"/>
      <c r="QRD278" s="376"/>
      <c r="QRE278" s="376"/>
      <c r="QRF278" s="376"/>
      <c r="QRG278" s="376"/>
      <c r="QRH278" s="376"/>
      <c r="QRI278" s="376"/>
      <c r="QRJ278" s="376"/>
      <c r="QRK278" s="376"/>
      <c r="QRL278" s="376"/>
      <c r="QRM278" s="377"/>
      <c r="QRN278" s="377"/>
      <c r="QRO278" s="377"/>
      <c r="QRP278" s="377"/>
      <c r="QRQ278" s="377"/>
      <c r="QRR278" s="376"/>
      <c r="QRS278" s="376"/>
      <c r="QRT278" s="377"/>
      <c r="QRU278" s="377"/>
      <c r="QRV278" s="376"/>
      <c r="QRW278" s="376"/>
      <c r="QRX278" s="377"/>
      <c r="QRY278" s="377"/>
      <c r="QRZ278" s="376"/>
      <c r="QSA278" s="376"/>
      <c r="QSB278" s="376"/>
      <c r="QSC278" s="376"/>
      <c r="QSD278" s="376"/>
      <c r="QSE278" s="376"/>
      <c r="QSF278" s="376"/>
      <c r="QSG278" s="377"/>
      <c r="QSH278" s="377"/>
      <c r="QSI278" s="376"/>
      <c r="QSJ278" s="376"/>
      <c r="QSK278" s="377"/>
      <c r="QSL278" s="377"/>
      <c r="QSM278" s="376"/>
      <c r="QSN278" s="376"/>
      <c r="QSO278" s="376"/>
      <c r="QSP278" s="376"/>
      <c r="QSQ278" s="376"/>
      <c r="QSR278" s="370"/>
      <c r="QSS278" s="396"/>
      <c r="QST278" s="376"/>
      <c r="QSU278" s="376"/>
      <c r="QSV278" s="376"/>
      <c r="QSW278" s="376"/>
      <c r="QSX278" s="376"/>
      <c r="QSY278" s="376"/>
      <c r="QSZ278" s="376"/>
      <c r="QTA278" s="375"/>
      <c r="QTB278" s="375"/>
      <c r="QTC278" s="375"/>
      <c r="QTD278" s="375"/>
      <c r="QTE278" s="375"/>
      <c r="QTF278" s="375"/>
      <c r="QTG278" s="375"/>
      <c r="QTH278" s="375"/>
      <c r="QTI278" s="375"/>
      <c r="QTJ278" s="375"/>
      <c r="QTK278" s="375"/>
      <c r="QTL278" s="375"/>
      <c r="QTM278" s="375"/>
      <c r="QTN278" s="375"/>
      <c r="QTO278" s="375"/>
      <c r="QTP278" s="375"/>
      <c r="QTQ278" s="375"/>
      <c r="QTR278" s="375"/>
      <c r="QTS278" s="375"/>
      <c r="QTT278" s="375"/>
      <c r="QTU278" s="375"/>
      <c r="QTV278" s="375"/>
      <c r="QTW278" s="375"/>
      <c r="QTX278" s="375"/>
      <c r="QTY278" s="375"/>
      <c r="QTZ278" s="375"/>
      <c r="QUA278" s="375"/>
      <c r="QUB278" s="375"/>
      <c r="QUC278" s="375"/>
      <c r="QUD278" s="375"/>
      <c r="QUE278" s="375"/>
      <c r="QUF278" s="375"/>
      <c r="QUG278" s="375"/>
      <c r="QUH278" s="375"/>
      <c r="QUI278" s="375"/>
      <c r="QUJ278" s="375"/>
      <c r="QUK278" s="375"/>
      <c r="QUL278" s="375"/>
      <c r="QUM278" s="375"/>
      <c r="QUN278" s="375"/>
      <c r="QUO278" s="375"/>
      <c r="QUP278" s="375"/>
      <c r="QUQ278" s="375"/>
      <c r="QUR278" s="375"/>
      <c r="QUS278" s="376"/>
      <c r="QUT278" s="376"/>
      <c r="QUU278" s="376"/>
      <c r="QUV278" s="376"/>
      <c r="QUW278" s="376"/>
      <c r="QUX278" s="376"/>
      <c r="QUY278" s="376"/>
      <c r="QUZ278" s="376"/>
      <c r="QVA278" s="376"/>
      <c r="QVB278" s="376"/>
      <c r="QVC278" s="376"/>
      <c r="QVD278" s="376"/>
      <c r="QVE278" s="376"/>
      <c r="QVF278" s="376"/>
      <c r="QVG278" s="376"/>
      <c r="QVH278" s="376"/>
      <c r="QVI278" s="376"/>
      <c r="QVJ278" s="376"/>
      <c r="QVK278" s="376"/>
      <c r="QVL278" s="376"/>
      <c r="QVM278" s="376"/>
      <c r="QVN278" s="376"/>
      <c r="QVO278" s="376"/>
      <c r="QVP278" s="376"/>
      <c r="QVQ278" s="377"/>
      <c r="QVR278" s="377"/>
      <c r="QVS278" s="377"/>
      <c r="QVT278" s="377"/>
      <c r="QVU278" s="377"/>
      <c r="QVV278" s="376"/>
      <c r="QVW278" s="376"/>
      <c r="QVX278" s="377"/>
      <c r="QVY278" s="377"/>
      <c r="QVZ278" s="376"/>
      <c r="QWA278" s="376"/>
      <c r="QWB278" s="377"/>
      <c r="QWC278" s="377"/>
      <c r="QWD278" s="376"/>
      <c r="QWE278" s="376"/>
      <c r="QWF278" s="376"/>
      <c r="QWG278" s="376"/>
      <c r="QWH278" s="376"/>
      <c r="QWI278" s="376"/>
      <c r="QWJ278" s="376"/>
      <c r="QWK278" s="377"/>
      <c r="QWL278" s="377"/>
      <c r="QWM278" s="376"/>
      <c r="QWN278" s="376"/>
      <c r="QWO278" s="377"/>
      <c r="QWP278" s="377"/>
      <c r="QWQ278" s="376"/>
      <c r="QWR278" s="376"/>
      <c r="QWS278" s="376"/>
      <c r="QWT278" s="376"/>
      <c r="QWU278" s="376"/>
      <c r="QWV278" s="370"/>
      <c r="QWW278" s="396"/>
      <c r="QWX278" s="376"/>
      <c r="QWY278" s="376"/>
      <c r="QWZ278" s="376"/>
      <c r="QXA278" s="376"/>
      <c r="QXB278" s="376"/>
      <c r="QXC278" s="376"/>
      <c r="QXD278" s="376"/>
      <c r="QXE278" s="375"/>
      <c r="QXF278" s="375"/>
      <c r="QXG278" s="375"/>
      <c r="QXH278" s="375"/>
      <c r="QXI278" s="375"/>
      <c r="QXJ278" s="375"/>
      <c r="QXK278" s="375"/>
      <c r="QXL278" s="375"/>
      <c r="QXM278" s="375"/>
      <c r="QXN278" s="375"/>
      <c r="QXO278" s="375"/>
      <c r="QXP278" s="375"/>
      <c r="QXQ278" s="375"/>
      <c r="QXR278" s="375"/>
      <c r="QXS278" s="375"/>
      <c r="QXT278" s="375"/>
      <c r="QXU278" s="375"/>
      <c r="QXV278" s="375"/>
      <c r="QXW278" s="375"/>
      <c r="QXX278" s="375"/>
      <c r="QXY278" s="375"/>
      <c r="QXZ278" s="375"/>
      <c r="QYA278" s="375"/>
      <c r="QYB278" s="375"/>
      <c r="QYC278" s="375"/>
      <c r="QYD278" s="375"/>
      <c r="QYE278" s="375"/>
      <c r="QYF278" s="375"/>
      <c r="QYG278" s="375"/>
      <c r="QYH278" s="375"/>
      <c r="QYI278" s="375"/>
      <c r="QYJ278" s="375"/>
      <c r="QYK278" s="375"/>
      <c r="QYL278" s="375"/>
      <c r="QYM278" s="375"/>
      <c r="QYN278" s="375"/>
      <c r="QYO278" s="375"/>
      <c r="QYP278" s="375"/>
      <c r="QYQ278" s="375"/>
      <c r="QYR278" s="375"/>
      <c r="QYS278" s="375"/>
      <c r="QYT278" s="375"/>
      <c r="QYU278" s="375"/>
      <c r="QYV278" s="375"/>
      <c r="QYW278" s="376"/>
      <c r="QYX278" s="376"/>
      <c r="QYY278" s="376"/>
      <c r="QYZ278" s="376"/>
      <c r="QZA278" s="376"/>
      <c r="QZB278" s="376"/>
      <c r="QZC278" s="376"/>
      <c r="QZD278" s="376"/>
      <c r="QZE278" s="376"/>
      <c r="QZF278" s="376"/>
      <c r="QZG278" s="376"/>
      <c r="QZH278" s="376"/>
      <c r="QZI278" s="376"/>
      <c r="QZJ278" s="376"/>
      <c r="QZK278" s="376"/>
      <c r="QZL278" s="376"/>
      <c r="QZM278" s="376"/>
      <c r="QZN278" s="376"/>
      <c r="QZO278" s="376"/>
      <c r="QZP278" s="376"/>
      <c r="QZQ278" s="376"/>
      <c r="QZR278" s="376"/>
      <c r="QZS278" s="376"/>
      <c r="QZT278" s="376"/>
      <c r="QZU278" s="377"/>
      <c r="QZV278" s="377"/>
      <c r="QZW278" s="377"/>
      <c r="QZX278" s="377"/>
      <c r="QZY278" s="377"/>
      <c r="QZZ278" s="376"/>
      <c r="RAA278" s="376"/>
      <c r="RAB278" s="377"/>
      <c r="RAC278" s="377"/>
      <c r="RAD278" s="376"/>
      <c r="RAE278" s="376"/>
      <c r="RAF278" s="377"/>
      <c r="RAG278" s="377"/>
      <c r="RAH278" s="376"/>
      <c r="RAI278" s="376"/>
      <c r="RAJ278" s="376"/>
      <c r="RAK278" s="376"/>
      <c r="RAL278" s="376"/>
      <c r="RAM278" s="376"/>
      <c r="RAN278" s="376"/>
      <c r="RAO278" s="377"/>
      <c r="RAP278" s="377"/>
      <c r="RAQ278" s="376"/>
      <c r="RAR278" s="376"/>
      <c r="RAS278" s="377"/>
      <c r="RAT278" s="377"/>
      <c r="RAU278" s="376"/>
      <c r="RAV278" s="376"/>
      <c r="RAW278" s="376"/>
      <c r="RAX278" s="376"/>
      <c r="RAY278" s="376"/>
      <c r="RAZ278" s="370"/>
      <c r="RBA278" s="396"/>
      <c r="RBB278" s="376"/>
      <c r="RBC278" s="376"/>
      <c r="RBD278" s="376"/>
      <c r="RBE278" s="376"/>
      <c r="RBF278" s="376"/>
      <c r="RBG278" s="376"/>
      <c r="RBH278" s="376"/>
      <c r="RBI278" s="375"/>
      <c r="RBJ278" s="375"/>
      <c r="RBK278" s="375"/>
      <c r="RBL278" s="375"/>
      <c r="RBM278" s="375"/>
      <c r="RBN278" s="375"/>
      <c r="RBO278" s="375"/>
      <c r="RBP278" s="375"/>
      <c r="RBQ278" s="375"/>
      <c r="RBR278" s="375"/>
      <c r="RBS278" s="375"/>
      <c r="RBT278" s="375"/>
      <c r="RBU278" s="375"/>
      <c r="RBV278" s="375"/>
      <c r="RBW278" s="375"/>
      <c r="RBX278" s="375"/>
      <c r="RBY278" s="375"/>
      <c r="RBZ278" s="375"/>
      <c r="RCA278" s="375"/>
      <c r="RCB278" s="375"/>
      <c r="RCC278" s="375"/>
      <c r="RCD278" s="375"/>
      <c r="RCE278" s="375"/>
      <c r="RCF278" s="375"/>
      <c r="RCG278" s="375"/>
      <c r="RCH278" s="375"/>
      <c r="RCI278" s="375"/>
      <c r="RCJ278" s="375"/>
      <c r="RCK278" s="375"/>
      <c r="RCL278" s="375"/>
      <c r="RCM278" s="375"/>
      <c r="RCN278" s="375"/>
      <c r="RCO278" s="375"/>
      <c r="RCP278" s="375"/>
      <c r="RCQ278" s="375"/>
      <c r="RCR278" s="375"/>
      <c r="RCS278" s="375"/>
      <c r="RCT278" s="375"/>
      <c r="RCU278" s="375"/>
      <c r="RCV278" s="375"/>
      <c r="RCW278" s="375"/>
      <c r="RCX278" s="375"/>
      <c r="RCY278" s="375"/>
      <c r="RCZ278" s="375"/>
      <c r="RDA278" s="376"/>
      <c r="RDB278" s="376"/>
      <c r="RDC278" s="376"/>
      <c r="RDD278" s="376"/>
      <c r="RDE278" s="376"/>
      <c r="RDF278" s="376"/>
      <c r="RDG278" s="376"/>
      <c r="RDH278" s="376"/>
      <c r="RDI278" s="376"/>
      <c r="RDJ278" s="376"/>
      <c r="RDK278" s="376"/>
      <c r="RDL278" s="376"/>
      <c r="RDM278" s="376"/>
      <c r="RDN278" s="376"/>
      <c r="RDO278" s="376"/>
      <c r="RDP278" s="376"/>
      <c r="RDQ278" s="376"/>
      <c r="RDR278" s="376"/>
      <c r="RDS278" s="376"/>
      <c r="RDT278" s="376"/>
      <c r="RDU278" s="376"/>
      <c r="RDV278" s="376"/>
      <c r="RDW278" s="376"/>
    </row>
    <row r="279" spans="1:12295" s="70" customFormat="1" ht="48" hidden="1" customHeight="1" x14ac:dyDescent="0.3">
      <c r="A279" s="740"/>
      <c r="B279" s="692"/>
      <c r="C279" s="692" t="s">
        <v>108</v>
      </c>
      <c r="D279" s="166">
        <f>G279</f>
        <v>464363.3346</v>
      </c>
      <c r="E279" s="166"/>
      <c r="F279" s="166"/>
      <c r="G279" s="166">
        <v>464363.3346</v>
      </c>
      <c r="H279" s="166"/>
      <c r="I279" s="166"/>
      <c r="J279" s="166"/>
      <c r="K279" s="166">
        <f>Q279</f>
        <v>103018.24428</v>
      </c>
      <c r="L279" s="699">
        <f t="shared" si="822"/>
        <v>0.22184836011813755</v>
      </c>
      <c r="M279" s="166"/>
      <c r="N279" s="687"/>
      <c r="O279" s="687"/>
      <c r="P279" s="687"/>
      <c r="Q279" s="687">
        <v>103018.24428</v>
      </c>
      <c r="R279" s="699">
        <f>Q279/G279</f>
        <v>0.22184836011813755</v>
      </c>
      <c r="S279" s="687"/>
      <c r="T279" s="687"/>
      <c r="U279" s="687"/>
      <c r="V279" s="687"/>
      <c r="W279" s="687"/>
      <c r="X279" s="687"/>
      <c r="Y279" s="687"/>
      <c r="Z279" s="687"/>
      <c r="AA279" s="687"/>
      <c r="AB279" s="687"/>
      <c r="AC279" s="687"/>
      <c r="AD279" s="687"/>
      <c r="AE279" s="166">
        <f>AK279</f>
        <v>103376.64768000001</v>
      </c>
      <c r="AF279" s="699">
        <f>AE279/D279</f>
        <v>0.22262017686871871</v>
      </c>
      <c r="AG279" s="166"/>
      <c r="AH279" s="699"/>
      <c r="AI279" s="687"/>
      <c r="AJ279" s="687"/>
      <c r="AK279" s="687">
        <f>'[6]2 вариант'!$D$135</f>
        <v>103376.64768000001</v>
      </c>
      <c r="AL279" s="699">
        <f>AK279/D279</f>
        <v>0.22262017686871871</v>
      </c>
      <c r="AM279" s="687"/>
      <c r="AN279" s="687"/>
      <c r="AO279" s="687"/>
      <c r="AP279" s="687"/>
      <c r="AQ279" s="687"/>
      <c r="AR279" s="166">
        <f t="shared" ref="AR279:AR280" si="843">SUM(AT279:AX279)</f>
        <v>238628.80692999999</v>
      </c>
      <c r="AS279" s="699">
        <f t="shared" si="824"/>
        <v>0.51388382576663494</v>
      </c>
      <c r="AT279" s="166"/>
      <c r="AU279" s="699"/>
      <c r="AV279" s="687"/>
      <c r="AW279" s="699"/>
      <c r="AX279" s="166">
        <f>'[6]2 вариант'!$I$135</f>
        <v>238628.80692999999</v>
      </c>
      <c r="AY279" s="699">
        <f>AX279/D279</f>
        <v>0.51388382576663494</v>
      </c>
      <c r="AZ279" s="687"/>
      <c r="BA279" s="699"/>
      <c r="BB279" s="687"/>
      <c r="BC279" s="687"/>
      <c r="BD279" s="687"/>
      <c r="BE279" s="687"/>
      <c r="BF279" s="687"/>
      <c r="BG279" s="687"/>
      <c r="BH279" s="687"/>
      <c r="BI279" s="687"/>
      <c r="BJ279" s="687"/>
      <c r="BK279" s="687"/>
      <c r="BL279" s="687"/>
      <c r="BM279" s="687"/>
      <c r="BN279" s="687"/>
      <c r="BO279" s="687"/>
      <c r="BP279" s="687"/>
      <c r="BQ279" s="687"/>
      <c r="BR279" s="687"/>
      <c r="BS279" s="687"/>
      <c r="BT279" s="687"/>
      <c r="BU279" s="687"/>
      <c r="BV279" s="687"/>
      <c r="BW279" s="687"/>
      <c r="BX279" s="687"/>
      <c r="BY279" s="687"/>
      <c r="BZ279" s="200"/>
      <c r="CA279" s="741"/>
      <c r="CB279" s="741"/>
      <c r="CC279" s="741"/>
      <c r="CD279" s="741"/>
      <c r="CE279" s="699"/>
      <c r="CF279" s="741"/>
      <c r="CG279" s="741"/>
      <c r="CH279" s="741"/>
      <c r="CI279" s="741"/>
      <c r="CJ279" s="741"/>
      <c r="CK279" s="741"/>
      <c r="CL279" s="741"/>
      <c r="CM279" s="741"/>
      <c r="CN279" s="741"/>
      <c r="CO279" s="742"/>
      <c r="CP279" s="742"/>
      <c r="CQ279" s="742"/>
      <c r="CR279" s="742"/>
      <c r="CS279" s="742"/>
      <c r="CT279" s="741"/>
      <c r="CU279" s="741"/>
      <c r="CV279" s="742"/>
      <c r="CW279" s="742"/>
      <c r="CX279" s="741"/>
      <c r="CY279" s="741"/>
      <c r="CZ279" s="742"/>
      <c r="DA279" s="742"/>
      <c r="DB279" s="741"/>
      <c r="DC279" s="741"/>
      <c r="DD279" s="741"/>
      <c r="DE279" s="741"/>
      <c r="DF279" s="741"/>
      <c r="DG279" s="741"/>
      <c r="DH279" s="741"/>
      <c r="DI279" s="742"/>
      <c r="DJ279" s="742"/>
      <c r="DK279" s="741"/>
      <c r="DL279" s="741"/>
      <c r="DM279" s="742"/>
      <c r="DN279" s="742"/>
      <c r="DO279" s="741"/>
      <c r="DP279" s="741"/>
      <c r="DQ279" s="741"/>
      <c r="DR279" s="741"/>
      <c r="DS279" s="741"/>
      <c r="DT279" s="740"/>
      <c r="DU279" s="743"/>
      <c r="DV279" s="741"/>
      <c r="DW279" s="741"/>
      <c r="DX279" s="741"/>
      <c r="DY279" s="741"/>
      <c r="DZ279" s="741"/>
      <c r="EA279" s="741"/>
      <c r="EB279" s="741"/>
      <c r="EC279" s="744"/>
      <c r="ED279" s="744"/>
      <c r="EE279" s="744"/>
      <c r="EF279" s="744"/>
      <c r="EG279" s="744"/>
      <c r="EH279" s="744"/>
      <c r="EI279" s="744"/>
      <c r="EJ279" s="744"/>
      <c r="EK279" s="744"/>
      <c r="EL279" s="744"/>
      <c r="EM279" s="744"/>
      <c r="EN279" s="744"/>
      <c r="EO279" s="744"/>
      <c r="EP279" s="744"/>
      <c r="EQ279" s="744"/>
      <c r="ER279" s="744"/>
      <c r="ES279" s="744"/>
      <c r="ET279" s="744"/>
      <c r="EU279" s="744"/>
      <c r="EV279" s="744"/>
      <c r="EW279" s="744"/>
      <c r="EX279" s="744"/>
      <c r="EY279" s="744"/>
      <c r="EZ279" s="744"/>
      <c r="FA279" s="744"/>
      <c r="FB279" s="744"/>
      <c r="FC279" s="744"/>
      <c r="FD279" s="744"/>
      <c r="FE279" s="744"/>
      <c r="FF279" s="744"/>
      <c r="FG279" s="744"/>
      <c r="FH279" s="744"/>
      <c r="FI279" s="744"/>
      <c r="FJ279" s="744"/>
      <c r="FK279" s="744"/>
      <c r="FL279" s="744"/>
      <c r="FM279" s="744"/>
      <c r="FN279" s="744"/>
      <c r="FO279" s="744"/>
      <c r="FP279" s="744"/>
      <c r="FQ279" s="744"/>
      <c r="FR279" s="744"/>
      <c r="FS279" s="744"/>
      <c r="FT279" s="744"/>
      <c r="FU279" s="741"/>
      <c r="FV279" s="741"/>
      <c r="FW279" s="741"/>
      <c r="FX279" s="741"/>
      <c r="FY279" s="741"/>
      <c r="FZ279" s="741"/>
      <c r="GA279" s="741"/>
      <c r="GB279" s="741"/>
      <c r="GC279" s="741"/>
      <c r="GD279" s="741"/>
      <c r="GE279" s="741"/>
      <c r="GF279" s="741"/>
      <c r="GG279" s="741"/>
      <c r="GH279" s="741"/>
      <c r="GI279" s="741"/>
      <c r="GJ279" s="741"/>
      <c r="GK279" s="741"/>
      <c r="GL279" s="741"/>
      <c r="GM279" s="741"/>
      <c r="GN279" s="741"/>
      <c r="GO279" s="741"/>
      <c r="GP279" s="741"/>
      <c r="GQ279" s="741"/>
      <c r="GR279" s="741"/>
      <c r="GS279" s="742"/>
      <c r="GT279" s="742"/>
      <c r="GU279" s="742"/>
      <c r="GV279" s="742"/>
      <c r="GW279" s="742"/>
      <c r="GX279" s="741"/>
      <c r="GY279" s="741"/>
      <c r="GZ279" s="742"/>
      <c r="HA279" s="742"/>
      <c r="HB279" s="741"/>
      <c r="HC279" s="741"/>
      <c r="HD279" s="742"/>
      <c r="HE279" s="742"/>
      <c r="HF279" s="741"/>
      <c r="HG279" s="741"/>
      <c r="HH279" s="741"/>
      <c r="HI279" s="741"/>
      <c r="HJ279" s="741"/>
      <c r="HK279" s="741"/>
      <c r="HL279" s="741"/>
      <c r="HM279" s="742"/>
      <c r="HN279" s="742"/>
      <c r="HO279" s="741"/>
      <c r="HP279" s="741"/>
      <c r="HQ279" s="742"/>
      <c r="HR279" s="742"/>
      <c r="HS279" s="741"/>
      <c r="HT279" s="741"/>
      <c r="HU279" s="741"/>
      <c r="HV279" s="741"/>
      <c r="HW279" s="741"/>
      <c r="HX279" s="740"/>
      <c r="HY279" s="743"/>
      <c r="HZ279" s="741"/>
      <c r="IA279" s="741"/>
      <c r="IB279" s="741"/>
      <c r="IC279" s="741"/>
      <c r="ID279" s="741"/>
      <c r="IE279" s="741"/>
      <c r="IF279" s="741"/>
      <c r="IG279" s="744"/>
      <c r="IH279" s="744"/>
      <c r="II279" s="744"/>
      <c r="IJ279" s="744"/>
      <c r="IK279" s="744"/>
      <c r="IL279" s="744"/>
      <c r="IM279" s="744"/>
      <c r="IN279" s="744"/>
      <c r="IO279" s="744"/>
      <c r="IP279" s="744"/>
      <c r="IQ279" s="744"/>
      <c r="IR279" s="744"/>
      <c r="IS279" s="744"/>
      <c r="IT279" s="744"/>
      <c r="IU279" s="744"/>
      <c r="IV279" s="744"/>
      <c r="IW279" s="744"/>
      <c r="IX279" s="744"/>
      <c r="IY279" s="744"/>
      <c r="IZ279" s="744"/>
      <c r="JA279" s="744"/>
      <c r="JB279" s="744"/>
      <c r="JC279" s="744"/>
      <c r="JD279" s="744"/>
      <c r="JE279" s="744"/>
      <c r="JF279" s="744"/>
      <c r="JG279" s="744"/>
      <c r="JH279" s="744"/>
      <c r="JI279" s="744"/>
      <c r="JJ279" s="744"/>
      <c r="JK279" s="744"/>
      <c r="JL279" s="744"/>
      <c r="JM279" s="744"/>
      <c r="JN279" s="744"/>
      <c r="JO279" s="744"/>
      <c r="JP279" s="744"/>
      <c r="JQ279" s="744"/>
      <c r="JR279" s="744"/>
      <c r="JS279" s="744"/>
      <c r="JT279" s="744"/>
      <c r="JU279" s="744"/>
      <c r="JV279" s="744"/>
      <c r="JW279" s="744"/>
      <c r="JX279" s="744"/>
      <c r="JY279" s="741"/>
      <c r="JZ279" s="741"/>
      <c r="KA279" s="741"/>
      <c r="KB279" s="741"/>
      <c r="KC279" s="741"/>
      <c r="KD279" s="741"/>
      <c r="KE279" s="741"/>
      <c r="KF279" s="741"/>
      <c r="KG279" s="741"/>
      <c r="KH279" s="741"/>
      <c r="KI279" s="741"/>
      <c r="KJ279" s="741"/>
      <c r="KK279" s="741"/>
      <c r="KL279" s="741"/>
      <c r="KM279" s="741"/>
      <c r="KN279" s="741"/>
      <c r="KO279" s="741"/>
      <c r="KP279" s="741"/>
      <c r="KQ279" s="741"/>
      <c r="KR279" s="741"/>
      <c r="KS279" s="741"/>
      <c r="KT279" s="741"/>
      <c r="KU279" s="741"/>
      <c r="KV279" s="741"/>
      <c r="KW279" s="742"/>
      <c r="KX279" s="742"/>
      <c r="KY279" s="742"/>
      <c r="KZ279" s="742"/>
      <c r="LA279" s="742"/>
      <c r="LB279" s="741"/>
      <c r="LC279" s="741"/>
      <c r="LD279" s="742"/>
      <c r="LE279" s="742"/>
      <c r="LF279" s="741"/>
      <c r="LG279" s="741"/>
      <c r="LH279" s="742"/>
      <c r="LI279" s="742"/>
      <c r="LJ279" s="741"/>
      <c r="LK279" s="741"/>
      <c r="LL279" s="741"/>
      <c r="LM279" s="741"/>
      <c r="LN279" s="741"/>
      <c r="LO279" s="741"/>
      <c r="LP279" s="741"/>
      <c r="LQ279" s="742"/>
      <c r="LR279" s="742"/>
      <c r="LS279" s="741"/>
      <c r="LT279" s="741"/>
      <c r="LU279" s="742"/>
      <c r="LV279" s="742"/>
      <c r="LW279" s="741"/>
      <c r="LX279" s="741"/>
      <c r="LY279" s="741"/>
      <c r="LZ279" s="741"/>
      <c r="MA279" s="741"/>
      <c r="MB279" s="740"/>
      <c r="MC279" s="743"/>
      <c r="MD279" s="741"/>
      <c r="ME279" s="741"/>
      <c r="MF279" s="741"/>
      <c r="MG279" s="741"/>
      <c r="MH279" s="741"/>
      <c r="MI279" s="741"/>
      <c r="MJ279" s="741"/>
      <c r="MK279" s="744"/>
      <c r="ML279" s="744"/>
      <c r="MM279" s="744"/>
      <c r="MN279" s="744"/>
      <c r="MO279" s="744"/>
      <c r="MP279" s="744"/>
      <c r="MQ279" s="744"/>
      <c r="MR279" s="744"/>
      <c r="MS279" s="744"/>
      <c r="MT279" s="744"/>
      <c r="MU279" s="744"/>
      <c r="MV279" s="744"/>
      <c r="MW279" s="744"/>
      <c r="MX279" s="744"/>
      <c r="MY279" s="744"/>
      <c r="MZ279" s="744"/>
      <c r="NA279" s="744"/>
      <c r="NB279" s="744"/>
      <c r="NC279" s="744"/>
      <c r="ND279" s="744"/>
      <c r="NE279" s="744"/>
      <c r="NF279" s="744"/>
      <c r="NG279" s="744"/>
      <c r="NH279" s="744"/>
      <c r="NI279" s="744"/>
      <c r="NJ279" s="744"/>
      <c r="NK279" s="744"/>
      <c r="NL279" s="744"/>
      <c r="NM279" s="744"/>
      <c r="NN279" s="744"/>
      <c r="NO279" s="744"/>
      <c r="NP279" s="744"/>
      <c r="NQ279" s="744"/>
      <c r="NR279" s="744"/>
      <c r="NS279" s="744"/>
      <c r="NT279" s="744"/>
      <c r="NU279" s="744"/>
      <c r="NV279" s="744"/>
      <c r="NW279" s="744"/>
      <c r="NX279" s="744"/>
      <c r="NY279" s="744"/>
      <c r="NZ279" s="744"/>
      <c r="OA279" s="744"/>
      <c r="OB279" s="744"/>
      <c r="OC279" s="741"/>
      <c r="OD279" s="741"/>
      <c r="OE279" s="741"/>
      <c r="OF279" s="741"/>
      <c r="OG279" s="741"/>
      <c r="OH279" s="741"/>
      <c r="OI279" s="741"/>
      <c r="OJ279" s="741"/>
      <c r="OK279" s="741"/>
      <c r="OL279" s="741"/>
      <c r="OM279" s="741"/>
      <c r="ON279" s="741"/>
      <c r="OO279" s="741"/>
      <c r="OP279" s="741"/>
      <c r="OQ279" s="741"/>
      <c r="OR279" s="741"/>
      <c r="OS279" s="741"/>
      <c r="OT279" s="741"/>
      <c r="OU279" s="741"/>
      <c r="OV279" s="741"/>
      <c r="OW279" s="741"/>
      <c r="OX279" s="741"/>
      <c r="OY279" s="741"/>
      <c r="OZ279" s="741"/>
      <c r="PA279" s="742"/>
      <c r="PB279" s="742"/>
      <c r="PC279" s="742"/>
      <c r="PD279" s="742"/>
      <c r="PE279" s="742"/>
      <c r="PF279" s="741"/>
      <c r="PG279" s="741"/>
      <c r="PH279" s="742"/>
      <c r="PI279" s="742"/>
      <c r="PJ279" s="741"/>
      <c r="PK279" s="741"/>
      <c r="PL279" s="742"/>
      <c r="PM279" s="742"/>
      <c r="PN279" s="741"/>
      <c r="PO279" s="741"/>
      <c r="PP279" s="741"/>
      <c r="PQ279" s="741"/>
      <c r="PR279" s="741"/>
      <c r="PS279" s="741"/>
      <c r="PT279" s="741"/>
      <c r="PU279" s="742"/>
      <c r="PV279" s="742"/>
      <c r="PW279" s="741"/>
      <c r="PX279" s="741"/>
      <c r="PY279" s="742"/>
      <c r="PZ279" s="742"/>
      <c r="QA279" s="741"/>
      <c r="QB279" s="741"/>
      <c r="QC279" s="741"/>
      <c r="QD279" s="741"/>
      <c r="QE279" s="741"/>
      <c r="QF279" s="740"/>
      <c r="QG279" s="743"/>
      <c r="QH279" s="741"/>
      <c r="QI279" s="741"/>
      <c r="QJ279" s="741"/>
      <c r="QK279" s="741"/>
      <c r="QL279" s="741"/>
      <c r="QM279" s="741"/>
      <c r="QN279" s="741"/>
      <c r="QO279" s="744"/>
      <c r="QP279" s="744"/>
      <c r="QQ279" s="744"/>
      <c r="QR279" s="744"/>
      <c r="QS279" s="744"/>
      <c r="QT279" s="744"/>
      <c r="QU279" s="744"/>
      <c r="QV279" s="744"/>
      <c r="QW279" s="744"/>
      <c r="QX279" s="744"/>
      <c r="QY279" s="744"/>
      <c r="QZ279" s="744"/>
      <c r="RA279" s="744"/>
      <c r="RB279" s="744"/>
      <c r="RC279" s="744"/>
      <c r="RD279" s="744"/>
      <c r="RE279" s="744"/>
      <c r="RF279" s="744"/>
      <c r="RG279" s="744"/>
      <c r="RH279" s="744"/>
      <c r="RI279" s="744"/>
      <c r="RJ279" s="744"/>
      <c r="RK279" s="744"/>
      <c r="RL279" s="744"/>
      <c r="RM279" s="744"/>
      <c r="RN279" s="744"/>
      <c r="RO279" s="744"/>
      <c r="RP279" s="744"/>
      <c r="RQ279" s="744"/>
      <c r="RR279" s="744"/>
      <c r="RS279" s="744"/>
      <c r="RT279" s="744"/>
      <c r="RU279" s="744"/>
      <c r="RV279" s="744"/>
      <c r="RW279" s="744"/>
      <c r="RX279" s="744"/>
      <c r="RY279" s="744"/>
      <c r="RZ279" s="744"/>
      <c r="SA279" s="744"/>
      <c r="SB279" s="744"/>
      <c r="SC279" s="744"/>
      <c r="SD279" s="744"/>
      <c r="SE279" s="744"/>
      <c r="SF279" s="744"/>
      <c r="SG279" s="741"/>
      <c r="SH279" s="741"/>
      <c r="SI279" s="741"/>
      <c r="SJ279" s="741"/>
      <c r="SK279" s="741"/>
      <c r="SL279" s="741"/>
      <c r="SM279" s="741"/>
      <c r="SN279" s="741"/>
      <c r="SO279" s="741"/>
      <c r="SP279" s="741"/>
      <c r="SQ279" s="741"/>
      <c r="SR279" s="741"/>
      <c r="SS279" s="741"/>
      <c r="ST279" s="741"/>
      <c r="SU279" s="741"/>
      <c r="SV279" s="741"/>
      <c r="SW279" s="741"/>
      <c r="SX279" s="741"/>
      <c r="SY279" s="741"/>
      <c r="SZ279" s="741"/>
      <c r="TA279" s="741"/>
      <c r="TB279" s="741"/>
      <c r="TC279" s="741"/>
      <c r="TD279" s="741"/>
      <c r="TE279" s="742"/>
      <c r="TF279" s="742"/>
      <c r="TG279" s="742"/>
      <c r="TH279" s="742"/>
      <c r="TI279" s="742"/>
      <c r="TJ279" s="741"/>
      <c r="TK279" s="741"/>
      <c r="TL279" s="742"/>
      <c r="TM279" s="742"/>
      <c r="TN279" s="741"/>
      <c r="TO279" s="741"/>
      <c r="TP279" s="742"/>
      <c r="TQ279" s="742"/>
      <c r="TR279" s="741"/>
      <c r="TS279" s="741"/>
      <c r="TT279" s="741"/>
      <c r="TU279" s="741"/>
      <c r="TV279" s="741"/>
      <c r="TW279" s="741"/>
      <c r="TX279" s="741"/>
      <c r="TY279" s="742"/>
      <c r="TZ279" s="742"/>
      <c r="UA279" s="741"/>
      <c r="UB279" s="741"/>
      <c r="UC279" s="742"/>
      <c r="UD279" s="742"/>
      <c r="UE279" s="741"/>
      <c r="UF279" s="741"/>
      <c r="UG279" s="741"/>
      <c r="UH279" s="741"/>
      <c r="UI279" s="741"/>
      <c r="UJ279" s="740"/>
      <c r="UK279" s="743"/>
      <c r="UL279" s="741"/>
      <c r="UM279" s="741"/>
      <c r="UN279" s="741"/>
      <c r="UO279" s="741"/>
      <c r="UP279" s="741"/>
      <c r="UQ279" s="741"/>
      <c r="UR279" s="741"/>
      <c r="US279" s="744"/>
      <c r="UT279" s="744"/>
      <c r="UU279" s="744"/>
      <c r="UV279" s="744"/>
      <c r="UW279" s="744"/>
      <c r="UX279" s="744"/>
      <c r="UY279" s="744"/>
      <c r="UZ279" s="744"/>
      <c r="VA279" s="744"/>
      <c r="VB279" s="744"/>
      <c r="VC279" s="744"/>
      <c r="VD279" s="744"/>
      <c r="VE279" s="744"/>
      <c r="VF279" s="744"/>
      <c r="VG279" s="744"/>
      <c r="VH279" s="744"/>
      <c r="VI279" s="744"/>
      <c r="VJ279" s="744"/>
      <c r="VK279" s="744"/>
      <c r="VL279" s="744"/>
      <c r="VM279" s="744"/>
      <c r="VN279" s="744"/>
      <c r="VO279" s="744"/>
      <c r="VP279" s="744"/>
      <c r="VQ279" s="744"/>
      <c r="VR279" s="744"/>
      <c r="VS279" s="744"/>
      <c r="VT279" s="744"/>
      <c r="VU279" s="744"/>
      <c r="VV279" s="744"/>
      <c r="VW279" s="744"/>
      <c r="VX279" s="744"/>
      <c r="VY279" s="744"/>
      <c r="VZ279" s="744"/>
      <c r="WA279" s="744"/>
      <c r="WB279" s="744"/>
      <c r="WC279" s="744"/>
      <c r="WD279" s="744"/>
      <c r="WE279" s="744"/>
      <c r="WF279" s="744"/>
      <c r="WG279" s="744"/>
      <c r="WH279" s="744"/>
      <c r="WI279" s="744"/>
      <c r="WJ279" s="744"/>
      <c r="WK279" s="741"/>
      <c r="WL279" s="741"/>
      <c r="WM279" s="741"/>
      <c r="WN279" s="741"/>
      <c r="WO279" s="741"/>
      <c r="WP279" s="741"/>
      <c r="WQ279" s="741"/>
      <c r="WR279" s="741"/>
      <c r="WS279" s="741"/>
      <c r="WT279" s="741"/>
      <c r="WU279" s="741"/>
      <c r="WV279" s="741"/>
      <c r="WW279" s="741"/>
      <c r="WX279" s="741"/>
      <c r="WY279" s="741"/>
      <c r="WZ279" s="741"/>
      <c r="XA279" s="741"/>
      <c r="XB279" s="741"/>
      <c r="XC279" s="741"/>
      <c r="XD279" s="741"/>
      <c r="XE279" s="741"/>
      <c r="XF279" s="741"/>
      <c r="XG279" s="741"/>
      <c r="XH279" s="741"/>
      <c r="XI279" s="742"/>
      <c r="XJ279" s="742"/>
      <c r="XK279" s="742"/>
      <c r="XL279" s="742"/>
      <c r="XM279" s="742"/>
      <c r="XN279" s="741"/>
      <c r="XO279" s="741"/>
      <c r="XP279" s="742"/>
      <c r="XQ279" s="742"/>
      <c r="XR279" s="741"/>
      <c r="XS279" s="741"/>
      <c r="XT279" s="742"/>
      <c r="XU279" s="742"/>
      <c r="XV279" s="741"/>
      <c r="XW279" s="741"/>
      <c r="XX279" s="741"/>
      <c r="XY279" s="741"/>
      <c r="XZ279" s="741"/>
      <c r="YA279" s="741"/>
      <c r="YB279" s="741"/>
      <c r="YC279" s="742"/>
      <c r="YD279" s="742"/>
      <c r="YE279" s="741"/>
      <c r="YF279" s="741"/>
      <c r="YG279" s="742"/>
      <c r="YH279" s="742"/>
      <c r="YI279" s="741"/>
      <c r="YJ279" s="741"/>
      <c r="YK279" s="741"/>
      <c r="YL279" s="741"/>
      <c r="YM279" s="741"/>
      <c r="YN279" s="740"/>
      <c r="YO279" s="743"/>
      <c r="YP279" s="741"/>
      <c r="YQ279" s="741"/>
      <c r="YR279" s="741"/>
      <c r="YS279" s="741"/>
      <c r="YT279" s="741"/>
      <c r="YU279" s="741"/>
      <c r="YV279" s="741"/>
      <c r="YW279" s="744"/>
      <c r="YX279" s="744"/>
      <c r="YY279" s="744"/>
      <c r="YZ279" s="744"/>
      <c r="ZA279" s="744"/>
      <c r="ZB279" s="744"/>
      <c r="ZC279" s="744"/>
      <c r="ZD279" s="744"/>
      <c r="ZE279" s="744"/>
      <c r="ZF279" s="744"/>
      <c r="ZG279" s="744"/>
      <c r="ZH279" s="744"/>
      <c r="ZI279" s="744"/>
      <c r="ZJ279" s="744"/>
      <c r="ZK279" s="744"/>
      <c r="ZL279" s="744"/>
      <c r="ZM279" s="744"/>
      <c r="ZN279" s="744"/>
      <c r="ZO279" s="744"/>
      <c r="ZP279" s="744"/>
      <c r="ZQ279" s="744"/>
      <c r="ZR279" s="744"/>
      <c r="ZS279" s="744"/>
      <c r="ZT279" s="744"/>
      <c r="ZU279" s="744"/>
      <c r="ZV279" s="744"/>
      <c r="ZW279" s="744"/>
      <c r="ZX279" s="744"/>
      <c r="ZY279" s="744"/>
      <c r="ZZ279" s="744"/>
      <c r="AAA279" s="744"/>
      <c r="AAB279" s="744"/>
      <c r="AAC279" s="744"/>
      <c r="AAD279" s="744"/>
      <c r="AAE279" s="744"/>
      <c r="AAF279" s="744"/>
      <c r="AAG279" s="744"/>
      <c r="AAH279" s="744"/>
      <c r="AAI279" s="744"/>
      <c r="AAJ279" s="744"/>
      <c r="AAK279" s="744"/>
      <c r="AAL279" s="744"/>
      <c r="AAM279" s="744"/>
      <c r="AAN279" s="744"/>
      <c r="AAO279" s="741"/>
      <c r="AAP279" s="741"/>
      <c r="AAQ279" s="741"/>
      <c r="AAR279" s="741"/>
      <c r="AAS279" s="741"/>
      <c r="AAT279" s="741"/>
      <c r="AAU279" s="741"/>
      <c r="AAV279" s="741"/>
      <c r="AAW279" s="741"/>
      <c r="AAX279" s="741"/>
      <c r="AAY279" s="741"/>
      <c r="AAZ279" s="741"/>
      <c r="ABA279" s="741"/>
      <c r="ABB279" s="741"/>
      <c r="ABC279" s="741"/>
      <c r="ABD279" s="741"/>
      <c r="ABE279" s="741"/>
      <c r="ABF279" s="741"/>
      <c r="ABG279" s="741"/>
      <c r="ABH279" s="741"/>
      <c r="ABI279" s="741"/>
      <c r="ABJ279" s="741"/>
      <c r="ABK279" s="741"/>
      <c r="ABL279" s="741"/>
      <c r="ABM279" s="742"/>
      <c r="ABN279" s="742"/>
      <c r="ABO279" s="742"/>
      <c r="ABP279" s="742"/>
      <c r="ABQ279" s="742"/>
      <c r="ABR279" s="741"/>
      <c r="ABS279" s="741"/>
      <c r="ABT279" s="742"/>
      <c r="ABU279" s="742"/>
      <c r="ABV279" s="741"/>
      <c r="ABW279" s="741"/>
      <c r="ABX279" s="742"/>
      <c r="ABY279" s="742"/>
      <c r="ABZ279" s="741"/>
      <c r="ACA279" s="741"/>
      <c r="ACB279" s="741"/>
      <c r="ACC279" s="741"/>
      <c r="ACD279" s="741"/>
      <c r="ACE279" s="741"/>
      <c r="ACF279" s="741"/>
      <c r="ACG279" s="742"/>
      <c r="ACH279" s="742"/>
      <c r="ACI279" s="741"/>
      <c r="ACJ279" s="741"/>
      <c r="ACK279" s="742"/>
      <c r="ACL279" s="742"/>
      <c r="ACM279" s="741"/>
      <c r="ACN279" s="741"/>
      <c r="ACO279" s="741"/>
      <c r="ACP279" s="741"/>
      <c r="ACQ279" s="741"/>
      <c r="ACR279" s="740"/>
      <c r="ACS279" s="743"/>
      <c r="ACT279" s="741"/>
      <c r="ACU279" s="741"/>
      <c r="ACV279" s="741"/>
      <c r="ACW279" s="741"/>
      <c r="ACX279" s="741"/>
      <c r="ACY279" s="741"/>
      <c r="ACZ279" s="741"/>
      <c r="ADA279" s="744"/>
      <c r="ADB279" s="744"/>
      <c r="ADC279" s="744"/>
      <c r="ADD279" s="744"/>
      <c r="ADE279" s="744"/>
      <c r="ADF279" s="744"/>
      <c r="ADG279" s="744"/>
      <c r="ADH279" s="744"/>
      <c r="ADI279" s="744"/>
      <c r="ADJ279" s="744"/>
      <c r="ADK279" s="744"/>
      <c r="ADL279" s="744"/>
      <c r="ADM279" s="744"/>
      <c r="ADN279" s="744"/>
      <c r="ADO279" s="744"/>
      <c r="ADP279" s="744"/>
      <c r="ADQ279" s="744"/>
      <c r="ADR279" s="744"/>
      <c r="ADS279" s="744"/>
      <c r="ADT279" s="744"/>
      <c r="ADU279" s="744"/>
      <c r="ADV279" s="744"/>
      <c r="ADW279" s="744"/>
      <c r="ADX279" s="744"/>
      <c r="ADY279" s="744"/>
      <c r="ADZ279" s="744"/>
      <c r="AEA279" s="744"/>
      <c r="AEB279" s="744"/>
      <c r="AEC279" s="744"/>
      <c r="AED279" s="744"/>
      <c r="AEE279" s="744"/>
      <c r="AEF279" s="744"/>
      <c r="AEG279" s="744"/>
      <c r="AEH279" s="744"/>
      <c r="AEI279" s="744"/>
      <c r="AEJ279" s="744"/>
      <c r="AEK279" s="744"/>
      <c r="AEL279" s="744"/>
      <c r="AEM279" s="744"/>
      <c r="AEN279" s="744"/>
      <c r="AEO279" s="744"/>
      <c r="AEP279" s="744"/>
      <c r="AEQ279" s="744"/>
      <c r="AER279" s="744"/>
      <c r="AES279" s="741"/>
      <c r="AET279" s="741"/>
      <c r="AEU279" s="741"/>
      <c r="AEV279" s="741"/>
      <c r="AEW279" s="741"/>
      <c r="AEX279" s="741"/>
      <c r="AEY279" s="741"/>
      <c r="AEZ279" s="741"/>
      <c r="AFA279" s="741"/>
      <c r="AFB279" s="741"/>
      <c r="AFC279" s="741"/>
      <c r="AFD279" s="741"/>
      <c r="AFE279" s="741"/>
      <c r="AFF279" s="741"/>
      <c r="AFG279" s="741"/>
      <c r="AFH279" s="741"/>
      <c r="AFI279" s="741"/>
      <c r="AFJ279" s="741"/>
      <c r="AFK279" s="741"/>
      <c r="AFL279" s="741"/>
      <c r="AFM279" s="741"/>
      <c r="AFN279" s="741"/>
      <c r="AFO279" s="741"/>
      <c r="AFP279" s="741"/>
      <c r="AFQ279" s="742"/>
      <c r="AFR279" s="742"/>
      <c r="AFS279" s="742"/>
      <c r="AFT279" s="742"/>
      <c r="AFU279" s="742"/>
      <c r="AFV279" s="741"/>
      <c r="AFW279" s="741"/>
      <c r="AFX279" s="742"/>
      <c r="AFY279" s="742"/>
      <c r="AFZ279" s="741"/>
      <c r="AGA279" s="741"/>
      <c r="AGB279" s="742"/>
      <c r="AGC279" s="742"/>
      <c r="AGD279" s="741"/>
      <c r="AGE279" s="741"/>
      <c r="AGF279" s="741"/>
      <c r="AGG279" s="741"/>
      <c r="AGH279" s="741"/>
      <c r="AGI279" s="741"/>
      <c r="AGJ279" s="741"/>
      <c r="AGK279" s="742"/>
      <c r="AGL279" s="742"/>
      <c r="AGM279" s="741"/>
      <c r="AGN279" s="741"/>
      <c r="AGO279" s="742"/>
      <c r="AGP279" s="742"/>
      <c r="AGQ279" s="741"/>
      <c r="AGR279" s="741"/>
      <c r="AGS279" s="741"/>
      <c r="AGT279" s="741"/>
      <c r="AGU279" s="741"/>
      <c r="AGV279" s="740"/>
      <c r="AGW279" s="743"/>
      <c r="AGX279" s="741"/>
      <c r="AGY279" s="741"/>
      <c r="AGZ279" s="741"/>
      <c r="AHA279" s="741"/>
      <c r="AHB279" s="741"/>
      <c r="AHC279" s="741"/>
      <c r="AHD279" s="741"/>
      <c r="AHE279" s="744"/>
      <c r="AHF279" s="744"/>
      <c r="AHG279" s="744"/>
      <c r="AHH279" s="744"/>
      <c r="AHI279" s="744"/>
      <c r="AHJ279" s="744"/>
      <c r="AHK279" s="744"/>
      <c r="AHL279" s="744"/>
      <c r="AHM279" s="744"/>
      <c r="AHN279" s="744"/>
      <c r="AHO279" s="744"/>
      <c r="AHP279" s="744"/>
      <c r="AHQ279" s="744"/>
      <c r="AHR279" s="744"/>
      <c r="AHS279" s="744"/>
      <c r="AHT279" s="744"/>
      <c r="AHU279" s="744"/>
      <c r="AHV279" s="744"/>
      <c r="AHW279" s="744"/>
      <c r="AHX279" s="744"/>
      <c r="AHY279" s="744"/>
      <c r="AHZ279" s="744"/>
      <c r="AIA279" s="744"/>
      <c r="AIB279" s="744"/>
      <c r="AIC279" s="744"/>
      <c r="AID279" s="744"/>
      <c r="AIE279" s="744"/>
      <c r="AIF279" s="744"/>
      <c r="AIG279" s="744"/>
      <c r="AIH279" s="744"/>
      <c r="AII279" s="744"/>
      <c r="AIJ279" s="744"/>
      <c r="AIK279" s="744"/>
      <c r="AIL279" s="744"/>
      <c r="AIM279" s="744"/>
      <c r="AIN279" s="744"/>
      <c r="AIO279" s="744"/>
      <c r="AIP279" s="744"/>
      <c r="AIQ279" s="744"/>
      <c r="AIR279" s="744"/>
      <c r="AIS279" s="744"/>
      <c r="AIT279" s="744"/>
      <c r="AIU279" s="744"/>
      <c r="AIV279" s="744"/>
      <c r="AIW279" s="741"/>
      <c r="AIX279" s="741"/>
      <c r="AIY279" s="741"/>
      <c r="AIZ279" s="741"/>
      <c r="AJA279" s="741"/>
      <c r="AJB279" s="741"/>
      <c r="AJC279" s="741"/>
      <c r="AJD279" s="741"/>
      <c r="AJE279" s="741"/>
      <c r="AJF279" s="741"/>
      <c r="AJG279" s="741"/>
      <c r="AJH279" s="741"/>
      <c r="AJI279" s="741"/>
      <c r="AJJ279" s="741"/>
      <c r="AJK279" s="741"/>
      <c r="AJL279" s="741"/>
      <c r="AJM279" s="741"/>
      <c r="AJN279" s="741"/>
      <c r="AJO279" s="741"/>
      <c r="AJP279" s="741"/>
      <c r="AJQ279" s="741"/>
      <c r="AJR279" s="741"/>
      <c r="AJS279" s="741"/>
      <c r="AJT279" s="741"/>
      <c r="AJU279" s="742"/>
      <c r="AJV279" s="742"/>
      <c r="AJW279" s="742"/>
      <c r="AJX279" s="742"/>
      <c r="AJY279" s="742"/>
      <c r="AJZ279" s="741"/>
      <c r="AKA279" s="741"/>
      <c r="AKB279" s="742"/>
      <c r="AKC279" s="742"/>
      <c r="AKD279" s="741"/>
      <c r="AKE279" s="741"/>
      <c r="AKF279" s="742"/>
      <c r="AKG279" s="742"/>
      <c r="AKH279" s="741"/>
      <c r="AKI279" s="741"/>
      <c r="AKJ279" s="741"/>
      <c r="AKK279" s="741"/>
      <c r="AKL279" s="741"/>
      <c r="AKM279" s="741"/>
      <c r="AKN279" s="741"/>
      <c r="AKO279" s="742"/>
      <c r="AKP279" s="742"/>
      <c r="AKQ279" s="741"/>
      <c r="AKR279" s="741"/>
      <c r="AKS279" s="742"/>
      <c r="AKT279" s="742"/>
      <c r="AKU279" s="741"/>
      <c r="AKV279" s="741"/>
      <c r="AKW279" s="741"/>
      <c r="AKX279" s="741"/>
      <c r="AKY279" s="741"/>
      <c r="AKZ279" s="740"/>
      <c r="ALA279" s="743"/>
      <c r="ALB279" s="741"/>
      <c r="ALC279" s="741"/>
      <c r="ALD279" s="741"/>
      <c r="ALE279" s="741"/>
      <c r="ALF279" s="741"/>
      <c r="ALG279" s="741"/>
      <c r="ALH279" s="741"/>
      <c r="ALI279" s="744"/>
      <c r="ALJ279" s="744"/>
      <c r="ALK279" s="744"/>
      <c r="ALL279" s="744"/>
      <c r="ALM279" s="744"/>
      <c r="ALN279" s="744"/>
      <c r="ALO279" s="744"/>
      <c r="ALP279" s="744"/>
      <c r="ALQ279" s="744"/>
      <c r="ALR279" s="744"/>
      <c r="ALS279" s="744"/>
      <c r="ALT279" s="744"/>
      <c r="ALU279" s="744"/>
      <c r="ALV279" s="744"/>
      <c r="ALW279" s="744"/>
      <c r="ALX279" s="744"/>
      <c r="ALY279" s="744"/>
      <c r="ALZ279" s="744"/>
      <c r="AMA279" s="744"/>
      <c r="AMB279" s="744"/>
      <c r="AMC279" s="744"/>
      <c r="AMD279" s="744"/>
      <c r="AME279" s="744"/>
      <c r="AMF279" s="744"/>
      <c r="AMG279" s="744"/>
      <c r="AMH279" s="744"/>
      <c r="AMI279" s="744"/>
      <c r="AMJ279" s="744"/>
      <c r="AMK279" s="744"/>
      <c r="AML279" s="744"/>
      <c r="AMM279" s="744"/>
      <c r="AMN279" s="744"/>
      <c r="AMO279" s="744"/>
      <c r="AMP279" s="744"/>
      <c r="AMQ279" s="744"/>
      <c r="AMR279" s="744"/>
      <c r="AMS279" s="744"/>
      <c r="AMT279" s="744"/>
      <c r="AMU279" s="744"/>
      <c r="AMV279" s="744"/>
      <c r="AMW279" s="744"/>
      <c r="AMX279" s="744"/>
      <c r="AMY279" s="744"/>
      <c r="AMZ279" s="744"/>
      <c r="ANA279" s="741"/>
      <c r="ANB279" s="741"/>
      <c r="ANC279" s="741"/>
      <c r="AND279" s="741"/>
      <c r="ANE279" s="741"/>
      <c r="ANF279" s="741"/>
      <c r="ANG279" s="741"/>
      <c r="ANH279" s="741"/>
      <c r="ANI279" s="741"/>
      <c r="ANJ279" s="741"/>
      <c r="ANK279" s="741"/>
      <c r="ANL279" s="741"/>
      <c r="ANM279" s="741"/>
      <c r="ANN279" s="741"/>
      <c r="ANO279" s="741"/>
      <c r="ANP279" s="741"/>
      <c r="ANQ279" s="741"/>
      <c r="ANR279" s="741"/>
      <c r="ANS279" s="741"/>
      <c r="ANT279" s="741"/>
      <c r="ANU279" s="741"/>
      <c r="ANV279" s="741"/>
      <c r="ANW279" s="741"/>
      <c r="ANX279" s="741"/>
      <c r="ANY279" s="742"/>
      <c r="ANZ279" s="742"/>
      <c r="AOA279" s="742"/>
      <c r="AOB279" s="742"/>
      <c r="AOC279" s="742"/>
      <c r="AOD279" s="741"/>
      <c r="AOE279" s="741"/>
      <c r="AOF279" s="742"/>
      <c r="AOG279" s="742"/>
      <c r="AOH279" s="741"/>
      <c r="AOI279" s="741"/>
      <c r="AOJ279" s="742"/>
      <c r="AOK279" s="742"/>
      <c r="AOL279" s="741"/>
      <c r="AOM279" s="741"/>
      <c r="AON279" s="741"/>
      <c r="AOO279" s="741"/>
      <c r="AOP279" s="741"/>
      <c r="AOQ279" s="741"/>
      <c r="AOR279" s="741"/>
      <c r="AOS279" s="742"/>
      <c r="AOT279" s="742"/>
      <c r="AOU279" s="741"/>
      <c r="AOV279" s="741"/>
      <c r="AOW279" s="742"/>
      <c r="AOX279" s="742"/>
      <c r="AOY279" s="741"/>
      <c r="AOZ279" s="741"/>
      <c r="APA279" s="741"/>
      <c r="APB279" s="741"/>
      <c r="APC279" s="741"/>
      <c r="APD279" s="740"/>
      <c r="APE279" s="743"/>
      <c r="APF279" s="741"/>
      <c r="APG279" s="741"/>
      <c r="APH279" s="741"/>
      <c r="API279" s="741"/>
      <c r="APJ279" s="741"/>
      <c r="APK279" s="741"/>
      <c r="APL279" s="741"/>
      <c r="APM279" s="744"/>
      <c r="APN279" s="744"/>
      <c r="APO279" s="744"/>
      <c r="APP279" s="744"/>
      <c r="APQ279" s="744"/>
      <c r="APR279" s="744"/>
      <c r="APS279" s="744"/>
      <c r="APT279" s="744"/>
      <c r="APU279" s="744"/>
      <c r="APV279" s="744"/>
      <c r="APW279" s="744"/>
      <c r="APX279" s="744"/>
      <c r="APY279" s="744"/>
      <c r="APZ279" s="744"/>
      <c r="AQA279" s="744"/>
      <c r="AQB279" s="744"/>
      <c r="AQC279" s="744"/>
      <c r="AQD279" s="744"/>
      <c r="AQE279" s="744"/>
      <c r="AQF279" s="744"/>
      <c r="AQG279" s="744"/>
      <c r="AQH279" s="744"/>
      <c r="AQI279" s="744"/>
      <c r="AQJ279" s="744"/>
      <c r="AQK279" s="744"/>
      <c r="AQL279" s="744"/>
      <c r="AQM279" s="744"/>
      <c r="AQN279" s="744"/>
      <c r="AQO279" s="744"/>
      <c r="AQP279" s="744"/>
      <c r="AQQ279" s="744"/>
      <c r="AQR279" s="744"/>
      <c r="AQS279" s="744"/>
      <c r="AQT279" s="744"/>
      <c r="AQU279" s="744"/>
      <c r="AQV279" s="744"/>
      <c r="AQW279" s="744"/>
      <c r="AQX279" s="744"/>
      <c r="AQY279" s="744"/>
      <c r="AQZ279" s="744"/>
      <c r="ARA279" s="744"/>
      <c r="ARB279" s="744"/>
      <c r="ARC279" s="744"/>
      <c r="ARD279" s="744"/>
      <c r="ARE279" s="741"/>
      <c r="ARF279" s="741"/>
      <c r="ARG279" s="741"/>
      <c r="ARH279" s="741"/>
      <c r="ARI279" s="741"/>
      <c r="ARJ279" s="741"/>
      <c r="ARK279" s="741"/>
      <c r="ARL279" s="741"/>
      <c r="ARM279" s="741"/>
      <c r="ARN279" s="741"/>
      <c r="ARO279" s="741"/>
      <c r="ARP279" s="741"/>
      <c r="ARQ279" s="741"/>
      <c r="ARR279" s="741"/>
      <c r="ARS279" s="741"/>
      <c r="ART279" s="741"/>
      <c r="ARU279" s="741"/>
      <c r="ARV279" s="741"/>
      <c r="ARW279" s="741"/>
      <c r="ARX279" s="741"/>
      <c r="ARY279" s="741"/>
      <c r="ARZ279" s="741"/>
      <c r="ASA279" s="741"/>
      <c r="ASB279" s="741"/>
      <c r="ASC279" s="742"/>
      <c r="ASD279" s="742"/>
      <c r="ASE279" s="742"/>
      <c r="ASF279" s="742"/>
      <c r="ASG279" s="742"/>
      <c r="ASH279" s="741"/>
      <c r="ASI279" s="741"/>
      <c r="ASJ279" s="742"/>
      <c r="ASK279" s="742"/>
      <c r="ASL279" s="741"/>
      <c r="ASM279" s="741"/>
      <c r="ASN279" s="742"/>
      <c r="ASO279" s="742"/>
      <c r="ASP279" s="741"/>
      <c r="ASQ279" s="741"/>
      <c r="ASR279" s="741"/>
      <c r="ASS279" s="741"/>
      <c r="AST279" s="741"/>
      <c r="ASU279" s="741"/>
      <c r="ASV279" s="741"/>
      <c r="ASW279" s="742"/>
      <c r="ASX279" s="742"/>
      <c r="ASY279" s="741"/>
      <c r="ASZ279" s="741"/>
      <c r="ATA279" s="742"/>
      <c r="ATB279" s="742"/>
      <c r="ATC279" s="741"/>
      <c r="ATD279" s="741"/>
      <c r="ATE279" s="741"/>
      <c r="ATF279" s="741"/>
      <c r="ATG279" s="741"/>
      <c r="ATH279" s="740"/>
      <c r="ATI279" s="743"/>
      <c r="ATJ279" s="741"/>
      <c r="ATK279" s="741"/>
      <c r="ATL279" s="741"/>
      <c r="ATM279" s="741"/>
      <c r="ATN279" s="741"/>
      <c r="ATO279" s="741"/>
      <c r="ATP279" s="741"/>
      <c r="ATQ279" s="744"/>
      <c r="ATR279" s="744"/>
      <c r="ATS279" s="744"/>
      <c r="ATT279" s="744"/>
      <c r="ATU279" s="744"/>
      <c r="ATV279" s="744"/>
      <c r="ATW279" s="744"/>
      <c r="ATX279" s="744"/>
      <c r="ATY279" s="744"/>
      <c r="ATZ279" s="744"/>
      <c r="AUA279" s="744"/>
      <c r="AUB279" s="744"/>
      <c r="AUC279" s="744"/>
      <c r="AUD279" s="744"/>
      <c r="AUE279" s="744"/>
      <c r="AUF279" s="744"/>
      <c r="AUG279" s="744"/>
      <c r="AUH279" s="744"/>
      <c r="AUI279" s="744"/>
      <c r="AUJ279" s="744"/>
      <c r="AUK279" s="744"/>
      <c r="AUL279" s="744"/>
      <c r="AUM279" s="744"/>
      <c r="AUN279" s="744"/>
      <c r="AUO279" s="744"/>
      <c r="AUP279" s="744"/>
      <c r="AUQ279" s="744"/>
      <c r="AUR279" s="744"/>
      <c r="AUS279" s="744"/>
      <c r="AUT279" s="744"/>
      <c r="AUU279" s="744"/>
      <c r="AUV279" s="744"/>
      <c r="AUW279" s="744"/>
      <c r="AUX279" s="744"/>
      <c r="AUY279" s="744"/>
      <c r="AUZ279" s="744"/>
      <c r="AVA279" s="744"/>
      <c r="AVB279" s="744"/>
      <c r="AVC279" s="744"/>
      <c r="AVD279" s="744"/>
      <c r="AVE279" s="744"/>
      <c r="AVF279" s="744"/>
      <c r="AVG279" s="744"/>
      <c r="AVH279" s="744"/>
      <c r="AVI279" s="741"/>
      <c r="AVJ279" s="741"/>
      <c r="AVK279" s="741"/>
      <c r="AVL279" s="741"/>
      <c r="AVM279" s="741"/>
      <c r="AVN279" s="741"/>
      <c r="AVO279" s="741"/>
      <c r="AVP279" s="741"/>
      <c r="AVQ279" s="741"/>
      <c r="AVR279" s="741"/>
      <c r="AVS279" s="741"/>
      <c r="AVT279" s="741"/>
      <c r="AVU279" s="741"/>
      <c r="AVV279" s="741"/>
      <c r="AVW279" s="741"/>
      <c r="AVX279" s="741"/>
      <c r="AVY279" s="741"/>
      <c r="AVZ279" s="741"/>
      <c r="AWA279" s="741"/>
      <c r="AWB279" s="741"/>
      <c r="AWC279" s="741"/>
      <c r="AWD279" s="741"/>
      <c r="AWE279" s="741"/>
      <c r="AWF279" s="741"/>
      <c r="AWG279" s="742"/>
      <c r="AWH279" s="742"/>
      <c r="AWI279" s="742"/>
      <c r="AWJ279" s="742"/>
      <c r="AWK279" s="742"/>
      <c r="AWL279" s="741"/>
      <c r="AWM279" s="741"/>
      <c r="AWN279" s="742"/>
      <c r="AWO279" s="742"/>
      <c r="AWP279" s="741"/>
      <c r="AWQ279" s="741"/>
      <c r="AWR279" s="742"/>
      <c r="AWS279" s="742"/>
      <c r="AWT279" s="741"/>
      <c r="AWU279" s="741"/>
      <c r="AWV279" s="741"/>
      <c r="AWW279" s="741"/>
      <c r="AWX279" s="741"/>
      <c r="AWY279" s="741"/>
      <c r="AWZ279" s="741"/>
      <c r="AXA279" s="742"/>
      <c r="AXB279" s="742"/>
      <c r="AXC279" s="741"/>
      <c r="AXD279" s="741"/>
      <c r="AXE279" s="742"/>
      <c r="AXF279" s="742"/>
      <c r="AXG279" s="741"/>
      <c r="AXH279" s="741"/>
      <c r="AXI279" s="741"/>
      <c r="AXJ279" s="741"/>
      <c r="AXK279" s="741"/>
      <c r="AXL279" s="740"/>
      <c r="AXM279" s="743"/>
      <c r="AXN279" s="741"/>
      <c r="AXO279" s="741"/>
      <c r="AXP279" s="741"/>
      <c r="AXQ279" s="741"/>
      <c r="AXR279" s="741"/>
      <c r="AXS279" s="741"/>
      <c r="AXT279" s="741"/>
      <c r="AXU279" s="744"/>
      <c r="AXV279" s="744"/>
      <c r="AXW279" s="744"/>
      <c r="AXX279" s="744"/>
      <c r="AXY279" s="744"/>
      <c r="AXZ279" s="744"/>
      <c r="AYA279" s="744"/>
      <c r="AYB279" s="744"/>
      <c r="AYC279" s="744"/>
      <c r="AYD279" s="744"/>
      <c r="AYE279" s="744"/>
      <c r="AYF279" s="744"/>
      <c r="AYG279" s="744"/>
      <c r="AYH279" s="744"/>
      <c r="AYI279" s="744"/>
      <c r="AYJ279" s="744"/>
      <c r="AYK279" s="744"/>
      <c r="AYL279" s="744"/>
      <c r="AYM279" s="744"/>
      <c r="AYN279" s="744"/>
      <c r="AYO279" s="744"/>
      <c r="AYP279" s="744"/>
      <c r="AYQ279" s="744"/>
      <c r="AYR279" s="744"/>
      <c r="AYS279" s="744"/>
      <c r="AYT279" s="744"/>
      <c r="AYU279" s="744"/>
      <c r="AYV279" s="744"/>
      <c r="AYW279" s="744"/>
      <c r="AYX279" s="744"/>
      <c r="AYY279" s="744"/>
      <c r="AYZ279" s="744"/>
      <c r="AZA279" s="744"/>
      <c r="AZB279" s="744"/>
      <c r="AZC279" s="744"/>
      <c r="AZD279" s="744"/>
      <c r="AZE279" s="744"/>
      <c r="AZF279" s="744"/>
      <c r="AZG279" s="744"/>
      <c r="AZH279" s="744"/>
      <c r="AZI279" s="744"/>
      <c r="AZJ279" s="744"/>
      <c r="AZK279" s="744"/>
      <c r="AZL279" s="744"/>
      <c r="AZM279" s="741"/>
      <c r="AZN279" s="741"/>
      <c r="AZO279" s="741"/>
      <c r="AZP279" s="741"/>
      <c r="AZQ279" s="741"/>
      <c r="AZR279" s="741"/>
      <c r="AZS279" s="741"/>
      <c r="AZT279" s="741"/>
      <c r="AZU279" s="741"/>
      <c r="AZV279" s="741"/>
      <c r="AZW279" s="741"/>
      <c r="AZX279" s="741"/>
      <c r="AZY279" s="741"/>
      <c r="AZZ279" s="741"/>
      <c r="BAA279" s="741"/>
      <c r="BAB279" s="741"/>
      <c r="BAC279" s="741"/>
      <c r="BAD279" s="741"/>
      <c r="BAE279" s="741"/>
      <c r="BAF279" s="741"/>
      <c r="BAG279" s="741"/>
      <c r="BAH279" s="741"/>
      <c r="BAI279" s="741"/>
      <c r="BAJ279" s="741"/>
      <c r="BAK279" s="742"/>
      <c r="BAL279" s="742"/>
      <c r="BAM279" s="742"/>
      <c r="BAN279" s="742"/>
      <c r="BAO279" s="742"/>
      <c r="BAP279" s="741"/>
      <c r="BAQ279" s="741"/>
      <c r="BAR279" s="742"/>
      <c r="BAS279" s="742"/>
      <c r="BAT279" s="741"/>
      <c r="BAU279" s="741"/>
      <c r="BAV279" s="742"/>
      <c r="BAW279" s="742"/>
      <c r="BAX279" s="741"/>
      <c r="BAY279" s="741"/>
      <c r="BAZ279" s="741"/>
      <c r="BBA279" s="741"/>
      <c r="BBB279" s="741"/>
      <c r="BBC279" s="741"/>
      <c r="BBD279" s="741"/>
      <c r="BBE279" s="742"/>
      <c r="BBF279" s="742"/>
      <c r="BBG279" s="741"/>
      <c r="BBH279" s="741"/>
      <c r="BBI279" s="742"/>
      <c r="BBJ279" s="742"/>
      <c r="BBK279" s="741"/>
      <c r="BBL279" s="741"/>
      <c r="BBM279" s="741"/>
      <c r="BBN279" s="741"/>
      <c r="BBO279" s="741"/>
      <c r="BBP279" s="740"/>
      <c r="BBQ279" s="743"/>
      <c r="BBR279" s="741"/>
      <c r="BBS279" s="741"/>
      <c r="BBT279" s="741"/>
      <c r="BBU279" s="741"/>
      <c r="BBV279" s="741"/>
      <c r="BBW279" s="741"/>
      <c r="BBX279" s="741"/>
      <c r="BBY279" s="744"/>
      <c r="BBZ279" s="744"/>
      <c r="BCA279" s="744"/>
      <c r="BCB279" s="744"/>
      <c r="BCC279" s="744"/>
      <c r="BCD279" s="744"/>
      <c r="BCE279" s="744"/>
      <c r="BCF279" s="744"/>
      <c r="BCG279" s="744"/>
      <c r="BCH279" s="744"/>
      <c r="BCI279" s="744"/>
      <c r="BCJ279" s="744"/>
      <c r="BCK279" s="744"/>
      <c r="BCL279" s="744"/>
      <c r="BCM279" s="744"/>
      <c r="BCN279" s="744"/>
      <c r="BCO279" s="744"/>
      <c r="BCP279" s="744"/>
      <c r="BCQ279" s="744"/>
      <c r="BCR279" s="744"/>
      <c r="BCS279" s="744"/>
      <c r="BCT279" s="744"/>
      <c r="BCU279" s="744"/>
      <c r="BCV279" s="744"/>
      <c r="BCW279" s="744"/>
      <c r="BCX279" s="744"/>
      <c r="BCY279" s="744"/>
      <c r="BCZ279" s="744"/>
      <c r="BDA279" s="744"/>
      <c r="BDB279" s="744"/>
      <c r="BDC279" s="744"/>
      <c r="BDD279" s="744"/>
      <c r="BDE279" s="744"/>
      <c r="BDF279" s="744"/>
      <c r="BDG279" s="744"/>
      <c r="BDH279" s="744"/>
      <c r="BDI279" s="744"/>
      <c r="BDJ279" s="744"/>
      <c r="BDK279" s="744"/>
      <c r="BDL279" s="744"/>
      <c r="BDM279" s="744"/>
      <c r="BDN279" s="744"/>
      <c r="BDO279" s="744"/>
      <c r="BDP279" s="744"/>
      <c r="BDQ279" s="741"/>
      <c r="BDR279" s="741"/>
      <c r="BDS279" s="741"/>
      <c r="BDT279" s="741"/>
      <c r="BDU279" s="741"/>
      <c r="BDV279" s="741"/>
      <c r="BDW279" s="741"/>
      <c r="BDX279" s="741"/>
      <c r="BDY279" s="741"/>
      <c r="BDZ279" s="741"/>
      <c r="BEA279" s="741"/>
      <c r="BEB279" s="741"/>
      <c r="BEC279" s="741"/>
      <c r="BED279" s="741"/>
      <c r="BEE279" s="741"/>
      <c r="BEF279" s="741"/>
      <c r="BEG279" s="741"/>
      <c r="BEH279" s="741"/>
      <c r="BEI279" s="741"/>
      <c r="BEJ279" s="741"/>
      <c r="BEK279" s="741"/>
      <c r="BEL279" s="741"/>
      <c r="BEM279" s="741"/>
      <c r="BEN279" s="741"/>
      <c r="BEO279" s="742"/>
      <c r="BEP279" s="742"/>
      <c r="BEQ279" s="742"/>
      <c r="BER279" s="742"/>
      <c r="BES279" s="742"/>
      <c r="BET279" s="741"/>
      <c r="BEU279" s="741"/>
      <c r="BEV279" s="742"/>
      <c r="BEW279" s="742"/>
      <c r="BEX279" s="741"/>
      <c r="BEY279" s="741"/>
      <c r="BEZ279" s="742"/>
      <c r="BFA279" s="742"/>
      <c r="BFB279" s="741"/>
      <c r="BFC279" s="741"/>
      <c r="BFD279" s="741"/>
      <c r="BFE279" s="741"/>
      <c r="BFF279" s="741"/>
      <c r="BFG279" s="741"/>
      <c r="BFH279" s="741"/>
      <c r="BFI279" s="742"/>
      <c r="BFJ279" s="742"/>
      <c r="BFK279" s="741"/>
      <c r="BFL279" s="741"/>
      <c r="BFM279" s="742"/>
      <c r="BFN279" s="742"/>
      <c r="BFO279" s="741"/>
      <c r="BFP279" s="741"/>
      <c r="BFQ279" s="741"/>
      <c r="BFR279" s="741"/>
      <c r="BFS279" s="741"/>
      <c r="BFT279" s="740"/>
      <c r="BFU279" s="743"/>
      <c r="BFV279" s="741"/>
      <c r="BFW279" s="741"/>
      <c r="BFX279" s="741"/>
      <c r="BFY279" s="741"/>
      <c r="BFZ279" s="741"/>
      <c r="BGA279" s="741"/>
      <c r="BGB279" s="741"/>
      <c r="BGC279" s="744"/>
      <c r="BGD279" s="744"/>
      <c r="BGE279" s="744"/>
      <c r="BGF279" s="744"/>
      <c r="BGG279" s="744"/>
      <c r="BGH279" s="744"/>
      <c r="BGI279" s="744"/>
      <c r="BGJ279" s="744"/>
      <c r="BGK279" s="744"/>
      <c r="BGL279" s="744"/>
      <c r="BGM279" s="744"/>
      <c r="BGN279" s="744"/>
      <c r="BGO279" s="744"/>
      <c r="BGP279" s="744"/>
      <c r="BGQ279" s="744"/>
      <c r="BGR279" s="744"/>
      <c r="BGS279" s="744"/>
      <c r="BGT279" s="744"/>
      <c r="BGU279" s="744"/>
      <c r="BGV279" s="744"/>
      <c r="BGW279" s="744"/>
      <c r="BGX279" s="744"/>
      <c r="BGY279" s="744"/>
      <c r="BGZ279" s="744"/>
      <c r="BHA279" s="744"/>
      <c r="BHB279" s="744"/>
      <c r="BHC279" s="744"/>
      <c r="BHD279" s="744"/>
      <c r="BHE279" s="744"/>
      <c r="BHF279" s="744"/>
      <c r="BHG279" s="744"/>
      <c r="BHH279" s="744"/>
      <c r="BHI279" s="744"/>
      <c r="BHJ279" s="744"/>
      <c r="BHK279" s="744"/>
      <c r="BHL279" s="744"/>
      <c r="BHM279" s="744"/>
      <c r="BHN279" s="744"/>
      <c r="BHO279" s="744"/>
      <c r="BHP279" s="744"/>
      <c r="BHQ279" s="744"/>
      <c r="BHR279" s="744"/>
      <c r="BHS279" s="744"/>
      <c r="BHT279" s="744"/>
      <c r="BHU279" s="741"/>
      <c r="BHV279" s="741"/>
      <c r="BHW279" s="741"/>
      <c r="BHX279" s="741"/>
      <c r="BHY279" s="741"/>
      <c r="BHZ279" s="741"/>
      <c r="BIA279" s="741"/>
      <c r="BIB279" s="741"/>
      <c r="BIC279" s="741"/>
      <c r="BID279" s="741"/>
      <c r="BIE279" s="741"/>
      <c r="BIF279" s="741"/>
      <c r="BIG279" s="741"/>
      <c r="BIH279" s="741"/>
      <c r="BII279" s="741"/>
      <c r="BIJ279" s="741"/>
      <c r="BIK279" s="741"/>
      <c r="BIL279" s="741"/>
      <c r="BIM279" s="741"/>
      <c r="BIN279" s="741"/>
      <c r="BIO279" s="741"/>
      <c r="BIP279" s="741"/>
      <c r="BIQ279" s="741"/>
      <c r="BIR279" s="741"/>
      <c r="BIS279" s="742"/>
      <c r="BIT279" s="742"/>
      <c r="BIU279" s="742"/>
      <c r="BIV279" s="742"/>
      <c r="BIW279" s="742"/>
      <c r="BIX279" s="741"/>
      <c r="BIY279" s="741"/>
      <c r="BIZ279" s="742"/>
      <c r="BJA279" s="742"/>
      <c r="BJB279" s="741"/>
      <c r="BJC279" s="741"/>
      <c r="BJD279" s="742"/>
      <c r="BJE279" s="742"/>
      <c r="BJF279" s="741"/>
      <c r="BJG279" s="741"/>
      <c r="BJH279" s="741"/>
      <c r="BJI279" s="741"/>
      <c r="BJJ279" s="741"/>
      <c r="BJK279" s="741"/>
      <c r="BJL279" s="741"/>
      <c r="BJM279" s="742"/>
      <c r="BJN279" s="742"/>
      <c r="BJO279" s="741"/>
      <c r="BJP279" s="741"/>
      <c r="BJQ279" s="742"/>
      <c r="BJR279" s="742"/>
      <c r="BJS279" s="741"/>
      <c r="BJT279" s="741"/>
      <c r="BJU279" s="741"/>
      <c r="BJV279" s="741"/>
      <c r="BJW279" s="741"/>
      <c r="BJX279" s="740"/>
      <c r="BJY279" s="743"/>
      <c r="BJZ279" s="741"/>
      <c r="BKA279" s="741"/>
      <c r="BKB279" s="741"/>
      <c r="BKC279" s="741"/>
      <c r="BKD279" s="741"/>
      <c r="BKE279" s="741"/>
      <c r="BKF279" s="741"/>
      <c r="BKG279" s="744"/>
      <c r="BKH279" s="744"/>
      <c r="BKI279" s="744"/>
      <c r="BKJ279" s="744"/>
      <c r="BKK279" s="744"/>
      <c r="BKL279" s="744"/>
      <c r="BKM279" s="744"/>
      <c r="BKN279" s="744"/>
      <c r="BKO279" s="744"/>
      <c r="BKP279" s="744"/>
      <c r="BKQ279" s="744"/>
      <c r="BKR279" s="744"/>
      <c r="BKS279" s="744"/>
      <c r="BKT279" s="744"/>
      <c r="BKU279" s="744"/>
      <c r="BKV279" s="744"/>
      <c r="BKW279" s="744"/>
      <c r="BKX279" s="744"/>
      <c r="BKY279" s="744"/>
      <c r="BKZ279" s="744"/>
      <c r="BLA279" s="744"/>
      <c r="BLB279" s="744"/>
      <c r="BLC279" s="744"/>
      <c r="BLD279" s="744"/>
      <c r="BLE279" s="744"/>
      <c r="BLF279" s="744"/>
      <c r="BLG279" s="744"/>
      <c r="BLH279" s="744"/>
      <c r="BLI279" s="744"/>
      <c r="BLJ279" s="744"/>
      <c r="BLK279" s="744"/>
      <c r="BLL279" s="744"/>
      <c r="BLM279" s="744"/>
      <c r="BLN279" s="744"/>
      <c r="BLO279" s="744"/>
      <c r="BLP279" s="744"/>
      <c r="BLQ279" s="744"/>
      <c r="BLR279" s="744"/>
      <c r="BLS279" s="744"/>
      <c r="BLT279" s="744"/>
      <c r="BLU279" s="744"/>
      <c r="BLV279" s="744"/>
      <c r="BLW279" s="744"/>
      <c r="BLX279" s="744"/>
      <c r="BLY279" s="741"/>
      <c r="BLZ279" s="741"/>
      <c r="BMA279" s="741"/>
      <c r="BMB279" s="741"/>
      <c r="BMC279" s="741"/>
      <c r="BMD279" s="741"/>
      <c r="BME279" s="741"/>
      <c r="BMF279" s="741"/>
      <c r="BMG279" s="741"/>
      <c r="BMH279" s="741"/>
      <c r="BMI279" s="741"/>
      <c r="BMJ279" s="741"/>
      <c r="BMK279" s="741"/>
      <c r="BML279" s="741"/>
      <c r="BMM279" s="741"/>
      <c r="BMN279" s="741"/>
      <c r="BMO279" s="741"/>
      <c r="BMP279" s="741"/>
      <c r="BMQ279" s="741"/>
      <c r="BMR279" s="741"/>
      <c r="BMS279" s="741"/>
      <c r="BMT279" s="741"/>
      <c r="BMU279" s="741"/>
      <c r="BMV279" s="741"/>
      <c r="BMW279" s="742"/>
      <c r="BMX279" s="742"/>
      <c r="BMY279" s="742"/>
      <c r="BMZ279" s="742"/>
      <c r="BNA279" s="742"/>
      <c r="BNB279" s="741"/>
      <c r="BNC279" s="741"/>
      <c r="BND279" s="742"/>
      <c r="BNE279" s="742"/>
      <c r="BNF279" s="741"/>
      <c r="BNG279" s="741"/>
      <c r="BNH279" s="742"/>
      <c r="BNI279" s="742"/>
      <c r="BNJ279" s="741"/>
      <c r="BNK279" s="741"/>
      <c r="BNL279" s="741"/>
      <c r="BNM279" s="741"/>
      <c r="BNN279" s="741"/>
      <c r="BNO279" s="741"/>
      <c r="BNP279" s="741"/>
      <c r="BNQ279" s="742"/>
      <c r="BNR279" s="742"/>
      <c r="BNS279" s="741"/>
      <c r="BNT279" s="741"/>
      <c r="BNU279" s="742"/>
      <c r="BNV279" s="742"/>
      <c r="BNW279" s="741"/>
      <c r="BNX279" s="741"/>
      <c r="BNY279" s="741"/>
      <c r="BNZ279" s="741"/>
      <c r="BOA279" s="741"/>
      <c r="BOB279" s="740"/>
      <c r="BOC279" s="743"/>
      <c r="BOD279" s="741"/>
      <c r="BOE279" s="741"/>
      <c r="BOF279" s="741"/>
      <c r="BOG279" s="741"/>
      <c r="BOH279" s="741"/>
      <c r="BOI279" s="741"/>
      <c r="BOJ279" s="741"/>
      <c r="BOK279" s="744"/>
      <c r="BOL279" s="744"/>
      <c r="BOM279" s="744"/>
      <c r="BON279" s="744"/>
      <c r="BOO279" s="744"/>
      <c r="BOP279" s="744"/>
      <c r="BOQ279" s="744"/>
      <c r="BOR279" s="744"/>
      <c r="BOS279" s="744"/>
      <c r="BOT279" s="744"/>
      <c r="BOU279" s="744"/>
      <c r="BOV279" s="744"/>
      <c r="BOW279" s="744"/>
      <c r="BOX279" s="744"/>
      <c r="BOY279" s="744"/>
      <c r="BOZ279" s="744"/>
      <c r="BPA279" s="744"/>
      <c r="BPB279" s="744"/>
      <c r="BPC279" s="744"/>
      <c r="BPD279" s="744"/>
      <c r="BPE279" s="744"/>
      <c r="BPF279" s="744"/>
      <c r="BPG279" s="744"/>
      <c r="BPH279" s="744"/>
      <c r="BPI279" s="744"/>
      <c r="BPJ279" s="744"/>
      <c r="BPK279" s="744"/>
      <c r="BPL279" s="744"/>
      <c r="BPM279" s="744"/>
      <c r="BPN279" s="744"/>
      <c r="BPO279" s="744"/>
      <c r="BPP279" s="744"/>
      <c r="BPQ279" s="744"/>
      <c r="BPR279" s="744"/>
      <c r="BPS279" s="744"/>
      <c r="BPT279" s="744"/>
      <c r="BPU279" s="744"/>
      <c r="BPV279" s="744"/>
      <c r="BPW279" s="744"/>
      <c r="BPX279" s="744"/>
      <c r="BPY279" s="744"/>
      <c r="BPZ279" s="744"/>
      <c r="BQA279" s="744"/>
      <c r="BQB279" s="744"/>
      <c r="BQC279" s="741"/>
      <c r="BQD279" s="741"/>
      <c r="BQE279" s="741"/>
      <c r="BQF279" s="741"/>
      <c r="BQG279" s="741"/>
      <c r="BQH279" s="741"/>
      <c r="BQI279" s="741"/>
      <c r="BQJ279" s="741"/>
      <c r="BQK279" s="741"/>
      <c r="BQL279" s="741"/>
      <c r="BQM279" s="741"/>
      <c r="BQN279" s="741"/>
      <c r="BQO279" s="741"/>
      <c r="BQP279" s="741"/>
      <c r="BQQ279" s="741"/>
      <c r="BQR279" s="741"/>
      <c r="BQS279" s="741"/>
      <c r="BQT279" s="741"/>
      <c r="BQU279" s="741"/>
      <c r="BQV279" s="741"/>
      <c r="BQW279" s="741"/>
      <c r="BQX279" s="741"/>
      <c r="BQY279" s="741"/>
      <c r="BQZ279" s="741"/>
      <c r="BRA279" s="742"/>
      <c r="BRB279" s="742"/>
      <c r="BRC279" s="742"/>
      <c r="BRD279" s="742"/>
      <c r="BRE279" s="742"/>
      <c r="BRF279" s="741"/>
      <c r="BRG279" s="741"/>
      <c r="BRH279" s="742"/>
      <c r="BRI279" s="742"/>
      <c r="BRJ279" s="741"/>
      <c r="BRK279" s="741"/>
      <c r="BRL279" s="742"/>
      <c r="BRM279" s="742"/>
      <c r="BRN279" s="741"/>
      <c r="BRO279" s="741"/>
      <c r="BRP279" s="741"/>
      <c r="BRQ279" s="741"/>
      <c r="BRR279" s="741"/>
      <c r="BRS279" s="741"/>
      <c r="BRT279" s="741"/>
      <c r="BRU279" s="742"/>
      <c r="BRV279" s="742"/>
      <c r="BRW279" s="741"/>
      <c r="BRX279" s="741"/>
      <c r="BRY279" s="742"/>
      <c r="BRZ279" s="742"/>
      <c r="BSA279" s="741"/>
      <c r="BSB279" s="741"/>
      <c r="BSC279" s="741"/>
      <c r="BSD279" s="741"/>
      <c r="BSE279" s="741"/>
      <c r="BSF279" s="740"/>
      <c r="BSG279" s="743"/>
      <c r="BSH279" s="741"/>
      <c r="BSI279" s="741"/>
      <c r="BSJ279" s="741"/>
      <c r="BSK279" s="741"/>
      <c r="BSL279" s="741"/>
      <c r="BSM279" s="741"/>
      <c r="BSN279" s="741"/>
      <c r="BSO279" s="744"/>
      <c r="BSP279" s="744"/>
      <c r="BSQ279" s="744"/>
      <c r="BSR279" s="744"/>
      <c r="BSS279" s="744"/>
      <c r="BST279" s="744"/>
      <c r="BSU279" s="744"/>
      <c r="BSV279" s="744"/>
      <c r="BSW279" s="744"/>
      <c r="BSX279" s="744"/>
      <c r="BSY279" s="744"/>
      <c r="BSZ279" s="744"/>
      <c r="BTA279" s="744"/>
      <c r="BTB279" s="744"/>
      <c r="BTC279" s="744"/>
      <c r="BTD279" s="744"/>
      <c r="BTE279" s="744"/>
      <c r="BTF279" s="744"/>
      <c r="BTG279" s="744"/>
      <c r="BTH279" s="744"/>
      <c r="BTI279" s="744"/>
      <c r="BTJ279" s="744"/>
      <c r="BTK279" s="744"/>
      <c r="BTL279" s="744"/>
      <c r="BTM279" s="744"/>
      <c r="BTN279" s="744"/>
      <c r="BTO279" s="744"/>
      <c r="BTP279" s="744"/>
      <c r="BTQ279" s="744"/>
      <c r="BTR279" s="744"/>
      <c r="BTS279" s="744"/>
      <c r="BTT279" s="744"/>
      <c r="BTU279" s="744"/>
      <c r="BTV279" s="744"/>
      <c r="BTW279" s="744"/>
      <c r="BTX279" s="744"/>
      <c r="BTY279" s="744"/>
      <c r="BTZ279" s="744"/>
      <c r="BUA279" s="744"/>
      <c r="BUB279" s="744"/>
      <c r="BUC279" s="744"/>
      <c r="BUD279" s="744"/>
      <c r="BUE279" s="744"/>
      <c r="BUF279" s="744"/>
      <c r="BUG279" s="741"/>
      <c r="BUH279" s="741"/>
      <c r="BUI279" s="741"/>
      <c r="BUJ279" s="741"/>
      <c r="BUK279" s="741"/>
      <c r="BUL279" s="741"/>
      <c r="BUM279" s="741"/>
      <c r="BUN279" s="741"/>
      <c r="BUO279" s="741"/>
      <c r="BUP279" s="741"/>
      <c r="BUQ279" s="741"/>
      <c r="BUR279" s="741"/>
      <c r="BUS279" s="741"/>
      <c r="BUT279" s="741"/>
      <c r="BUU279" s="741"/>
      <c r="BUV279" s="741"/>
      <c r="BUW279" s="741"/>
      <c r="BUX279" s="741"/>
      <c r="BUY279" s="741"/>
      <c r="BUZ279" s="741"/>
      <c r="BVA279" s="741"/>
      <c r="BVB279" s="741"/>
      <c r="BVC279" s="741"/>
      <c r="BVD279" s="741"/>
      <c r="BVE279" s="742"/>
      <c r="BVF279" s="742"/>
      <c r="BVG279" s="742"/>
      <c r="BVH279" s="742"/>
      <c r="BVI279" s="742"/>
      <c r="BVJ279" s="741"/>
      <c r="BVK279" s="741"/>
      <c r="BVL279" s="742"/>
      <c r="BVM279" s="742"/>
      <c r="BVN279" s="741"/>
      <c r="BVO279" s="741"/>
      <c r="BVP279" s="742"/>
      <c r="BVQ279" s="742"/>
      <c r="BVR279" s="741"/>
      <c r="BVS279" s="741"/>
      <c r="BVT279" s="741"/>
      <c r="BVU279" s="741"/>
      <c r="BVV279" s="741"/>
      <c r="BVW279" s="741"/>
      <c r="BVX279" s="741"/>
      <c r="BVY279" s="742"/>
      <c r="BVZ279" s="742"/>
      <c r="BWA279" s="741"/>
      <c r="BWB279" s="741"/>
      <c r="BWC279" s="742"/>
      <c r="BWD279" s="742"/>
      <c r="BWE279" s="741"/>
      <c r="BWF279" s="741"/>
      <c r="BWG279" s="741"/>
      <c r="BWH279" s="741"/>
      <c r="BWI279" s="741"/>
      <c r="BWJ279" s="740"/>
      <c r="BWK279" s="743"/>
      <c r="BWL279" s="741"/>
      <c r="BWM279" s="741"/>
      <c r="BWN279" s="741"/>
      <c r="BWO279" s="741"/>
      <c r="BWP279" s="741"/>
      <c r="BWQ279" s="741"/>
      <c r="BWR279" s="741"/>
      <c r="BWS279" s="744"/>
      <c r="BWT279" s="744"/>
      <c r="BWU279" s="744"/>
      <c r="BWV279" s="744"/>
      <c r="BWW279" s="744"/>
      <c r="BWX279" s="744"/>
      <c r="BWY279" s="744"/>
      <c r="BWZ279" s="744"/>
      <c r="BXA279" s="744"/>
      <c r="BXB279" s="744"/>
      <c r="BXC279" s="744"/>
      <c r="BXD279" s="744"/>
      <c r="BXE279" s="744"/>
      <c r="BXF279" s="744"/>
      <c r="BXG279" s="744"/>
      <c r="BXH279" s="744"/>
      <c r="BXI279" s="744"/>
      <c r="BXJ279" s="744"/>
      <c r="BXK279" s="744"/>
      <c r="BXL279" s="744"/>
      <c r="BXM279" s="744"/>
      <c r="BXN279" s="744"/>
      <c r="BXO279" s="744"/>
      <c r="BXP279" s="744"/>
      <c r="BXQ279" s="744"/>
      <c r="BXR279" s="744"/>
      <c r="BXS279" s="744"/>
      <c r="BXT279" s="744"/>
      <c r="BXU279" s="744"/>
      <c r="BXV279" s="744"/>
      <c r="BXW279" s="744"/>
      <c r="BXX279" s="744"/>
      <c r="BXY279" s="744"/>
      <c r="BXZ279" s="744"/>
      <c r="BYA279" s="744"/>
      <c r="BYB279" s="744"/>
      <c r="BYC279" s="744"/>
      <c r="BYD279" s="744"/>
      <c r="BYE279" s="744"/>
      <c r="BYF279" s="744"/>
      <c r="BYG279" s="744"/>
      <c r="BYH279" s="744"/>
      <c r="BYI279" s="744"/>
      <c r="BYJ279" s="744"/>
      <c r="BYK279" s="741"/>
      <c r="BYL279" s="741"/>
      <c r="BYM279" s="741"/>
      <c r="BYN279" s="741"/>
      <c r="BYO279" s="741"/>
      <c r="BYP279" s="741"/>
      <c r="BYQ279" s="741"/>
      <c r="BYR279" s="741"/>
      <c r="BYS279" s="741"/>
      <c r="BYT279" s="741"/>
      <c r="BYU279" s="741"/>
      <c r="BYV279" s="741"/>
      <c r="BYW279" s="741"/>
      <c r="BYX279" s="741"/>
      <c r="BYY279" s="741"/>
      <c r="BYZ279" s="741"/>
      <c r="BZA279" s="741"/>
      <c r="BZB279" s="741"/>
      <c r="BZC279" s="741"/>
      <c r="BZD279" s="741"/>
      <c r="BZE279" s="741"/>
      <c r="BZF279" s="741"/>
      <c r="BZG279" s="741"/>
      <c r="BZH279" s="741"/>
      <c r="BZI279" s="742"/>
      <c r="BZJ279" s="742"/>
      <c r="BZK279" s="742"/>
      <c r="BZL279" s="742"/>
      <c r="BZM279" s="742"/>
      <c r="BZN279" s="741"/>
      <c r="BZO279" s="741"/>
      <c r="BZP279" s="742"/>
      <c r="BZQ279" s="742"/>
      <c r="BZR279" s="741"/>
      <c r="BZS279" s="741"/>
      <c r="BZT279" s="742"/>
      <c r="BZU279" s="742"/>
      <c r="BZV279" s="741"/>
      <c r="BZW279" s="741"/>
      <c r="BZX279" s="741"/>
      <c r="BZY279" s="741"/>
      <c r="BZZ279" s="741"/>
      <c r="CAA279" s="741"/>
      <c r="CAB279" s="741"/>
      <c r="CAC279" s="742"/>
      <c r="CAD279" s="742"/>
      <c r="CAE279" s="741"/>
      <c r="CAF279" s="741"/>
      <c r="CAG279" s="742"/>
      <c r="CAH279" s="742"/>
      <c r="CAI279" s="741"/>
      <c r="CAJ279" s="741"/>
      <c r="CAK279" s="741"/>
      <c r="CAL279" s="741"/>
      <c r="CAM279" s="741"/>
      <c r="CAN279" s="740"/>
      <c r="CAO279" s="743"/>
      <c r="CAP279" s="741"/>
      <c r="CAQ279" s="741"/>
      <c r="CAR279" s="741"/>
      <c r="CAS279" s="741"/>
      <c r="CAT279" s="741"/>
      <c r="CAU279" s="741"/>
      <c r="CAV279" s="741"/>
      <c r="CAW279" s="744"/>
      <c r="CAX279" s="744"/>
      <c r="CAY279" s="744"/>
      <c r="CAZ279" s="744"/>
      <c r="CBA279" s="744"/>
      <c r="CBB279" s="744"/>
      <c r="CBC279" s="744"/>
      <c r="CBD279" s="744"/>
      <c r="CBE279" s="744"/>
      <c r="CBF279" s="744"/>
      <c r="CBG279" s="744"/>
      <c r="CBH279" s="744"/>
      <c r="CBI279" s="744"/>
      <c r="CBJ279" s="744"/>
      <c r="CBK279" s="744"/>
      <c r="CBL279" s="744"/>
      <c r="CBM279" s="744"/>
      <c r="CBN279" s="744"/>
      <c r="CBO279" s="744"/>
      <c r="CBP279" s="744"/>
      <c r="CBQ279" s="744"/>
      <c r="CBR279" s="744"/>
      <c r="CBS279" s="744"/>
      <c r="CBT279" s="744"/>
      <c r="CBU279" s="744"/>
      <c r="CBV279" s="744"/>
      <c r="CBW279" s="744"/>
      <c r="CBX279" s="744"/>
      <c r="CBY279" s="744"/>
      <c r="CBZ279" s="744"/>
      <c r="CCA279" s="744"/>
      <c r="CCB279" s="744"/>
      <c r="CCC279" s="744"/>
      <c r="CCD279" s="744"/>
      <c r="CCE279" s="744"/>
      <c r="CCF279" s="744"/>
      <c r="CCG279" s="744"/>
      <c r="CCH279" s="744"/>
      <c r="CCI279" s="744"/>
      <c r="CCJ279" s="744"/>
      <c r="CCK279" s="744"/>
      <c r="CCL279" s="744"/>
      <c r="CCM279" s="744"/>
      <c r="CCN279" s="744"/>
      <c r="CCO279" s="741"/>
      <c r="CCP279" s="741"/>
      <c r="CCQ279" s="741"/>
      <c r="CCR279" s="741"/>
      <c r="CCS279" s="741"/>
      <c r="CCT279" s="741"/>
      <c r="CCU279" s="741"/>
      <c r="CCV279" s="741"/>
      <c r="CCW279" s="741"/>
      <c r="CCX279" s="741"/>
      <c r="CCY279" s="741"/>
      <c r="CCZ279" s="741"/>
      <c r="CDA279" s="741"/>
      <c r="CDB279" s="741"/>
      <c r="CDC279" s="741"/>
      <c r="CDD279" s="741"/>
      <c r="CDE279" s="741"/>
      <c r="CDF279" s="741"/>
      <c r="CDG279" s="741"/>
      <c r="CDH279" s="741"/>
      <c r="CDI279" s="741"/>
      <c r="CDJ279" s="741"/>
      <c r="CDK279" s="741"/>
      <c r="CDL279" s="741"/>
      <c r="CDM279" s="742"/>
      <c r="CDN279" s="742"/>
      <c r="CDO279" s="742"/>
      <c r="CDP279" s="742"/>
      <c r="CDQ279" s="742"/>
      <c r="CDR279" s="741"/>
      <c r="CDS279" s="741"/>
      <c r="CDT279" s="742"/>
      <c r="CDU279" s="742"/>
      <c r="CDV279" s="741"/>
      <c r="CDW279" s="741"/>
      <c r="CDX279" s="742"/>
      <c r="CDY279" s="742"/>
      <c r="CDZ279" s="741"/>
      <c r="CEA279" s="741"/>
      <c r="CEB279" s="741"/>
      <c r="CEC279" s="741"/>
      <c r="CED279" s="741"/>
      <c r="CEE279" s="741"/>
      <c r="CEF279" s="741"/>
      <c r="CEG279" s="742"/>
      <c r="CEH279" s="742"/>
      <c r="CEI279" s="741"/>
      <c r="CEJ279" s="741"/>
      <c r="CEK279" s="742"/>
      <c r="CEL279" s="742"/>
      <c r="CEM279" s="741"/>
      <c r="CEN279" s="741"/>
      <c r="CEO279" s="741"/>
      <c r="CEP279" s="741"/>
      <c r="CEQ279" s="741"/>
      <c r="CER279" s="740"/>
      <c r="CES279" s="743"/>
      <c r="CET279" s="741"/>
      <c r="CEU279" s="741"/>
      <c r="CEV279" s="741"/>
      <c r="CEW279" s="741"/>
      <c r="CEX279" s="741"/>
      <c r="CEY279" s="741"/>
      <c r="CEZ279" s="741"/>
      <c r="CFA279" s="744"/>
      <c r="CFB279" s="744"/>
      <c r="CFC279" s="744"/>
      <c r="CFD279" s="744"/>
      <c r="CFE279" s="744"/>
      <c r="CFF279" s="744"/>
      <c r="CFG279" s="744"/>
      <c r="CFH279" s="744"/>
      <c r="CFI279" s="744"/>
      <c r="CFJ279" s="744"/>
      <c r="CFK279" s="744"/>
      <c r="CFL279" s="744"/>
      <c r="CFM279" s="744"/>
      <c r="CFN279" s="744"/>
      <c r="CFO279" s="744"/>
      <c r="CFP279" s="744"/>
      <c r="CFQ279" s="744"/>
      <c r="CFR279" s="744"/>
      <c r="CFS279" s="744"/>
      <c r="CFT279" s="744"/>
      <c r="CFU279" s="744"/>
      <c r="CFV279" s="744"/>
      <c r="CFW279" s="744"/>
      <c r="CFX279" s="744"/>
      <c r="CFY279" s="744"/>
      <c r="CFZ279" s="744"/>
      <c r="CGA279" s="744"/>
      <c r="CGB279" s="744"/>
      <c r="CGC279" s="744"/>
      <c r="CGD279" s="744"/>
      <c r="CGE279" s="744"/>
      <c r="CGF279" s="744"/>
      <c r="CGG279" s="744"/>
      <c r="CGH279" s="744"/>
      <c r="CGI279" s="744"/>
      <c r="CGJ279" s="744"/>
      <c r="CGK279" s="744"/>
      <c r="CGL279" s="744"/>
      <c r="CGM279" s="744"/>
      <c r="CGN279" s="744"/>
      <c r="CGO279" s="744"/>
      <c r="CGP279" s="744"/>
      <c r="CGQ279" s="744"/>
      <c r="CGR279" s="744"/>
      <c r="CGS279" s="741"/>
      <c r="CGT279" s="741"/>
      <c r="CGU279" s="741"/>
      <c r="CGV279" s="741"/>
      <c r="CGW279" s="741"/>
      <c r="CGX279" s="741"/>
      <c r="CGY279" s="741"/>
      <c r="CGZ279" s="741"/>
      <c r="CHA279" s="741"/>
      <c r="CHB279" s="741"/>
      <c r="CHC279" s="741"/>
      <c r="CHD279" s="741"/>
      <c r="CHE279" s="741"/>
      <c r="CHF279" s="741"/>
      <c r="CHG279" s="741"/>
      <c r="CHH279" s="741"/>
      <c r="CHI279" s="741"/>
      <c r="CHJ279" s="741"/>
      <c r="CHK279" s="741"/>
      <c r="CHL279" s="741"/>
      <c r="CHM279" s="741"/>
      <c r="CHN279" s="741"/>
      <c r="CHO279" s="741"/>
      <c r="CHP279" s="741"/>
      <c r="CHQ279" s="742"/>
      <c r="CHR279" s="742"/>
      <c r="CHS279" s="742"/>
      <c r="CHT279" s="742"/>
      <c r="CHU279" s="742"/>
      <c r="CHV279" s="741"/>
      <c r="CHW279" s="741"/>
      <c r="CHX279" s="742"/>
      <c r="CHY279" s="742"/>
      <c r="CHZ279" s="741"/>
      <c r="CIA279" s="741"/>
      <c r="CIB279" s="742"/>
      <c r="CIC279" s="742"/>
      <c r="CID279" s="741"/>
      <c r="CIE279" s="741"/>
      <c r="CIF279" s="741"/>
      <c r="CIG279" s="741"/>
      <c r="CIH279" s="741"/>
      <c r="CII279" s="741"/>
      <c r="CIJ279" s="741"/>
      <c r="CIK279" s="742"/>
      <c r="CIL279" s="742"/>
      <c r="CIM279" s="741"/>
      <c r="CIN279" s="741"/>
      <c r="CIO279" s="742"/>
      <c r="CIP279" s="742"/>
      <c r="CIQ279" s="741"/>
      <c r="CIR279" s="741"/>
      <c r="CIS279" s="741"/>
      <c r="CIT279" s="741"/>
      <c r="CIU279" s="741"/>
      <c r="CIV279" s="740"/>
      <c r="CIW279" s="743"/>
      <c r="CIX279" s="741"/>
      <c r="CIY279" s="741"/>
      <c r="CIZ279" s="741"/>
      <c r="CJA279" s="741"/>
      <c r="CJB279" s="741"/>
      <c r="CJC279" s="741"/>
      <c r="CJD279" s="741"/>
      <c r="CJE279" s="744"/>
      <c r="CJF279" s="744"/>
      <c r="CJG279" s="744"/>
      <c r="CJH279" s="744"/>
      <c r="CJI279" s="744"/>
      <c r="CJJ279" s="744"/>
      <c r="CJK279" s="744"/>
      <c r="CJL279" s="744"/>
      <c r="CJM279" s="744"/>
      <c r="CJN279" s="744"/>
      <c r="CJO279" s="744"/>
      <c r="CJP279" s="744"/>
      <c r="CJQ279" s="744"/>
      <c r="CJR279" s="744"/>
      <c r="CJS279" s="744"/>
      <c r="CJT279" s="744"/>
      <c r="CJU279" s="744"/>
      <c r="CJV279" s="744"/>
      <c r="CJW279" s="744"/>
      <c r="CJX279" s="744"/>
      <c r="CJY279" s="744"/>
      <c r="CJZ279" s="744"/>
      <c r="CKA279" s="744"/>
      <c r="CKB279" s="744"/>
      <c r="CKC279" s="744"/>
      <c r="CKD279" s="744"/>
      <c r="CKE279" s="744"/>
      <c r="CKF279" s="744"/>
      <c r="CKG279" s="744"/>
      <c r="CKH279" s="744"/>
      <c r="CKI279" s="744"/>
      <c r="CKJ279" s="744"/>
      <c r="CKK279" s="744"/>
      <c r="CKL279" s="744"/>
      <c r="CKM279" s="744"/>
      <c r="CKN279" s="744"/>
      <c r="CKO279" s="744"/>
      <c r="CKP279" s="744"/>
      <c r="CKQ279" s="744"/>
      <c r="CKR279" s="744"/>
      <c r="CKS279" s="744"/>
      <c r="CKT279" s="744"/>
      <c r="CKU279" s="744"/>
      <c r="CKV279" s="744"/>
      <c r="CKW279" s="741"/>
      <c r="CKX279" s="741"/>
      <c r="CKY279" s="741"/>
      <c r="CKZ279" s="741"/>
      <c r="CLA279" s="741"/>
      <c r="CLB279" s="741"/>
      <c r="CLC279" s="741"/>
      <c r="CLD279" s="741"/>
      <c r="CLE279" s="741"/>
      <c r="CLF279" s="741"/>
      <c r="CLG279" s="741"/>
      <c r="CLH279" s="741"/>
      <c r="CLI279" s="741"/>
      <c r="CLJ279" s="741"/>
      <c r="CLK279" s="741"/>
      <c r="CLL279" s="741"/>
      <c r="CLM279" s="741"/>
      <c r="CLN279" s="741"/>
      <c r="CLO279" s="741"/>
      <c r="CLP279" s="741"/>
      <c r="CLQ279" s="741"/>
      <c r="CLR279" s="741"/>
      <c r="CLS279" s="741"/>
      <c r="CLT279" s="741"/>
      <c r="CLU279" s="742"/>
      <c r="CLV279" s="742"/>
      <c r="CLW279" s="742"/>
      <c r="CLX279" s="742"/>
      <c r="CLY279" s="742"/>
      <c r="CLZ279" s="741"/>
      <c r="CMA279" s="741"/>
      <c r="CMB279" s="742"/>
      <c r="CMC279" s="742"/>
      <c r="CMD279" s="741"/>
      <c r="CME279" s="741"/>
      <c r="CMF279" s="742"/>
      <c r="CMG279" s="742"/>
      <c r="CMH279" s="741"/>
      <c r="CMI279" s="741"/>
      <c r="CMJ279" s="741"/>
      <c r="CMK279" s="741"/>
      <c r="CML279" s="741"/>
      <c r="CMM279" s="741"/>
      <c r="CMN279" s="741"/>
      <c r="CMO279" s="742"/>
      <c r="CMP279" s="742"/>
      <c r="CMQ279" s="741"/>
      <c r="CMR279" s="741"/>
      <c r="CMS279" s="742"/>
      <c r="CMT279" s="742"/>
      <c r="CMU279" s="741"/>
      <c r="CMV279" s="741"/>
      <c r="CMW279" s="741"/>
      <c r="CMX279" s="741"/>
      <c r="CMY279" s="741"/>
      <c r="CMZ279" s="740"/>
      <c r="CNA279" s="743"/>
      <c r="CNB279" s="741"/>
      <c r="CNC279" s="741"/>
      <c r="CND279" s="741"/>
      <c r="CNE279" s="741"/>
      <c r="CNF279" s="741"/>
      <c r="CNG279" s="741"/>
      <c r="CNH279" s="741"/>
      <c r="CNI279" s="744"/>
      <c r="CNJ279" s="744"/>
      <c r="CNK279" s="744"/>
      <c r="CNL279" s="744"/>
      <c r="CNM279" s="744"/>
      <c r="CNN279" s="744"/>
      <c r="CNO279" s="744"/>
      <c r="CNP279" s="744"/>
      <c r="CNQ279" s="744"/>
      <c r="CNR279" s="744"/>
      <c r="CNS279" s="744"/>
      <c r="CNT279" s="744"/>
      <c r="CNU279" s="744"/>
      <c r="CNV279" s="744"/>
      <c r="CNW279" s="744"/>
      <c r="CNX279" s="744"/>
      <c r="CNY279" s="744"/>
      <c r="CNZ279" s="744"/>
      <c r="COA279" s="744"/>
      <c r="COB279" s="744"/>
      <c r="COC279" s="744"/>
      <c r="COD279" s="744"/>
      <c r="COE279" s="744"/>
      <c r="COF279" s="744"/>
      <c r="COG279" s="744"/>
      <c r="COH279" s="744"/>
      <c r="COI279" s="744"/>
      <c r="COJ279" s="744"/>
      <c r="COK279" s="744"/>
      <c r="COL279" s="744"/>
      <c r="COM279" s="744"/>
      <c r="CON279" s="744"/>
      <c r="COO279" s="744"/>
      <c r="COP279" s="744"/>
      <c r="COQ279" s="744"/>
      <c r="COR279" s="744"/>
      <c r="COS279" s="744"/>
      <c r="COT279" s="744"/>
      <c r="COU279" s="744"/>
      <c r="COV279" s="744"/>
      <c r="COW279" s="744"/>
      <c r="COX279" s="744"/>
      <c r="COY279" s="744"/>
      <c r="COZ279" s="744"/>
      <c r="CPA279" s="741"/>
      <c r="CPB279" s="741"/>
      <c r="CPC279" s="741"/>
      <c r="CPD279" s="741"/>
      <c r="CPE279" s="741"/>
      <c r="CPF279" s="741"/>
      <c r="CPG279" s="741"/>
      <c r="CPH279" s="741"/>
      <c r="CPI279" s="741"/>
      <c r="CPJ279" s="741"/>
      <c r="CPK279" s="741"/>
      <c r="CPL279" s="741"/>
      <c r="CPM279" s="741"/>
      <c r="CPN279" s="741"/>
      <c r="CPO279" s="741"/>
      <c r="CPP279" s="741"/>
      <c r="CPQ279" s="741"/>
      <c r="CPR279" s="741"/>
      <c r="CPS279" s="741"/>
      <c r="CPT279" s="741"/>
      <c r="CPU279" s="741"/>
      <c r="CPV279" s="741"/>
      <c r="CPW279" s="741"/>
      <c r="CPX279" s="741"/>
      <c r="CPY279" s="742"/>
      <c r="CPZ279" s="742"/>
      <c r="CQA279" s="742"/>
      <c r="CQB279" s="742"/>
      <c r="CQC279" s="742"/>
      <c r="CQD279" s="741"/>
      <c r="CQE279" s="741"/>
      <c r="CQF279" s="742"/>
      <c r="CQG279" s="742"/>
      <c r="CQH279" s="741"/>
      <c r="CQI279" s="741"/>
      <c r="CQJ279" s="742"/>
      <c r="CQK279" s="742"/>
      <c r="CQL279" s="741"/>
      <c r="CQM279" s="741"/>
      <c r="CQN279" s="741"/>
      <c r="CQO279" s="741"/>
      <c r="CQP279" s="741"/>
      <c r="CQQ279" s="741"/>
      <c r="CQR279" s="741"/>
      <c r="CQS279" s="742"/>
      <c r="CQT279" s="742"/>
      <c r="CQU279" s="741"/>
      <c r="CQV279" s="741"/>
      <c r="CQW279" s="742"/>
      <c r="CQX279" s="742"/>
      <c r="CQY279" s="741"/>
      <c r="CQZ279" s="741"/>
      <c r="CRA279" s="741"/>
      <c r="CRB279" s="741"/>
      <c r="CRC279" s="741"/>
      <c r="CRD279" s="740"/>
      <c r="CRE279" s="743"/>
      <c r="CRF279" s="741"/>
      <c r="CRG279" s="741"/>
      <c r="CRH279" s="741"/>
      <c r="CRI279" s="741"/>
      <c r="CRJ279" s="741"/>
      <c r="CRK279" s="741"/>
      <c r="CRL279" s="741"/>
      <c r="CRM279" s="744"/>
      <c r="CRN279" s="744"/>
      <c r="CRO279" s="744"/>
      <c r="CRP279" s="744"/>
      <c r="CRQ279" s="744"/>
      <c r="CRR279" s="744"/>
      <c r="CRS279" s="744"/>
      <c r="CRT279" s="744"/>
      <c r="CRU279" s="744"/>
      <c r="CRV279" s="744"/>
      <c r="CRW279" s="744"/>
      <c r="CRX279" s="744"/>
      <c r="CRY279" s="744"/>
      <c r="CRZ279" s="744"/>
      <c r="CSA279" s="744"/>
      <c r="CSB279" s="744"/>
      <c r="CSC279" s="744"/>
      <c r="CSD279" s="744"/>
      <c r="CSE279" s="744"/>
      <c r="CSF279" s="744"/>
      <c r="CSG279" s="744"/>
      <c r="CSH279" s="744"/>
      <c r="CSI279" s="744"/>
      <c r="CSJ279" s="744"/>
      <c r="CSK279" s="744"/>
      <c r="CSL279" s="744"/>
      <c r="CSM279" s="744"/>
      <c r="CSN279" s="744"/>
      <c r="CSO279" s="744"/>
      <c r="CSP279" s="744"/>
      <c r="CSQ279" s="744"/>
      <c r="CSR279" s="744"/>
      <c r="CSS279" s="744"/>
      <c r="CST279" s="744"/>
      <c r="CSU279" s="744"/>
      <c r="CSV279" s="744"/>
      <c r="CSW279" s="744"/>
      <c r="CSX279" s="744"/>
      <c r="CSY279" s="744"/>
      <c r="CSZ279" s="744"/>
      <c r="CTA279" s="744"/>
      <c r="CTB279" s="744"/>
      <c r="CTC279" s="744"/>
      <c r="CTD279" s="744"/>
      <c r="CTE279" s="741"/>
      <c r="CTF279" s="741"/>
      <c r="CTG279" s="741"/>
      <c r="CTH279" s="741"/>
      <c r="CTI279" s="741"/>
      <c r="CTJ279" s="741"/>
      <c r="CTK279" s="741"/>
      <c r="CTL279" s="741"/>
      <c r="CTM279" s="741"/>
      <c r="CTN279" s="741"/>
      <c r="CTO279" s="741"/>
      <c r="CTP279" s="741"/>
      <c r="CTQ279" s="741"/>
      <c r="CTR279" s="741"/>
      <c r="CTS279" s="741"/>
      <c r="CTT279" s="741"/>
      <c r="CTU279" s="741"/>
      <c r="CTV279" s="741"/>
      <c r="CTW279" s="741"/>
      <c r="CTX279" s="741"/>
      <c r="CTY279" s="741"/>
      <c r="CTZ279" s="741"/>
      <c r="CUA279" s="741"/>
      <c r="CUB279" s="741"/>
      <c r="CUC279" s="742"/>
      <c r="CUD279" s="742"/>
      <c r="CUE279" s="742"/>
      <c r="CUF279" s="742"/>
      <c r="CUG279" s="742"/>
      <c r="CUH279" s="741"/>
      <c r="CUI279" s="741"/>
      <c r="CUJ279" s="742"/>
      <c r="CUK279" s="742"/>
      <c r="CUL279" s="741"/>
      <c r="CUM279" s="741"/>
      <c r="CUN279" s="742"/>
      <c r="CUO279" s="742"/>
      <c r="CUP279" s="741"/>
      <c r="CUQ279" s="741"/>
      <c r="CUR279" s="741"/>
      <c r="CUS279" s="741"/>
      <c r="CUT279" s="741"/>
      <c r="CUU279" s="741"/>
      <c r="CUV279" s="741"/>
      <c r="CUW279" s="742"/>
      <c r="CUX279" s="742"/>
      <c r="CUY279" s="741"/>
      <c r="CUZ279" s="741"/>
      <c r="CVA279" s="742"/>
      <c r="CVB279" s="742"/>
      <c r="CVC279" s="741"/>
      <c r="CVD279" s="741"/>
      <c r="CVE279" s="741"/>
      <c r="CVF279" s="741"/>
      <c r="CVG279" s="741"/>
      <c r="CVH279" s="740"/>
      <c r="CVI279" s="743"/>
      <c r="CVJ279" s="741"/>
      <c r="CVK279" s="741"/>
      <c r="CVL279" s="741"/>
      <c r="CVM279" s="741"/>
      <c r="CVN279" s="741"/>
      <c r="CVO279" s="741"/>
      <c r="CVP279" s="741"/>
      <c r="CVQ279" s="744"/>
      <c r="CVR279" s="744"/>
      <c r="CVS279" s="744"/>
      <c r="CVT279" s="744"/>
      <c r="CVU279" s="744"/>
      <c r="CVV279" s="744"/>
      <c r="CVW279" s="744"/>
      <c r="CVX279" s="744"/>
      <c r="CVY279" s="744"/>
      <c r="CVZ279" s="744"/>
      <c r="CWA279" s="744"/>
      <c r="CWB279" s="744"/>
      <c r="CWC279" s="744"/>
      <c r="CWD279" s="744"/>
      <c r="CWE279" s="744"/>
      <c r="CWF279" s="744"/>
      <c r="CWG279" s="744"/>
      <c r="CWH279" s="744"/>
      <c r="CWI279" s="744"/>
      <c r="CWJ279" s="744"/>
      <c r="CWK279" s="744"/>
      <c r="CWL279" s="744"/>
      <c r="CWM279" s="744"/>
      <c r="CWN279" s="744"/>
      <c r="CWO279" s="744"/>
      <c r="CWP279" s="744"/>
      <c r="CWQ279" s="744"/>
      <c r="CWR279" s="744"/>
      <c r="CWS279" s="744"/>
      <c r="CWT279" s="744"/>
      <c r="CWU279" s="744"/>
      <c r="CWV279" s="744"/>
      <c r="CWW279" s="744"/>
      <c r="CWX279" s="744"/>
      <c r="CWY279" s="744"/>
      <c r="CWZ279" s="744"/>
      <c r="CXA279" s="744"/>
      <c r="CXB279" s="744"/>
      <c r="CXC279" s="744"/>
      <c r="CXD279" s="744"/>
      <c r="CXE279" s="744"/>
      <c r="CXF279" s="744"/>
      <c r="CXG279" s="744"/>
      <c r="CXH279" s="744"/>
      <c r="CXI279" s="741"/>
      <c r="CXJ279" s="741"/>
      <c r="CXK279" s="741"/>
      <c r="CXL279" s="741"/>
      <c r="CXM279" s="741"/>
      <c r="CXN279" s="741"/>
      <c r="CXO279" s="741"/>
      <c r="CXP279" s="741"/>
      <c r="CXQ279" s="741"/>
      <c r="CXR279" s="741"/>
      <c r="CXS279" s="741"/>
      <c r="CXT279" s="741"/>
      <c r="CXU279" s="741"/>
      <c r="CXV279" s="741"/>
      <c r="CXW279" s="741"/>
      <c r="CXX279" s="741"/>
      <c r="CXY279" s="741"/>
      <c r="CXZ279" s="741"/>
      <c r="CYA279" s="741"/>
      <c r="CYB279" s="741"/>
      <c r="CYC279" s="741"/>
      <c r="CYD279" s="741"/>
      <c r="CYE279" s="741"/>
      <c r="CYF279" s="741"/>
      <c r="CYG279" s="742"/>
      <c r="CYH279" s="742"/>
      <c r="CYI279" s="742"/>
      <c r="CYJ279" s="742"/>
      <c r="CYK279" s="742"/>
      <c r="CYL279" s="741"/>
      <c r="CYM279" s="741"/>
      <c r="CYN279" s="742"/>
      <c r="CYO279" s="742"/>
      <c r="CYP279" s="741"/>
      <c r="CYQ279" s="741"/>
      <c r="CYR279" s="742"/>
      <c r="CYS279" s="742"/>
      <c r="CYT279" s="741"/>
      <c r="CYU279" s="741"/>
      <c r="CYV279" s="741"/>
      <c r="CYW279" s="741"/>
      <c r="CYX279" s="741"/>
      <c r="CYY279" s="741"/>
      <c r="CYZ279" s="741"/>
      <c r="CZA279" s="742"/>
      <c r="CZB279" s="742"/>
      <c r="CZC279" s="741"/>
      <c r="CZD279" s="741"/>
      <c r="CZE279" s="742"/>
      <c r="CZF279" s="742"/>
      <c r="CZG279" s="741"/>
      <c r="CZH279" s="741"/>
      <c r="CZI279" s="741"/>
      <c r="CZJ279" s="741"/>
      <c r="CZK279" s="741"/>
      <c r="CZL279" s="740"/>
      <c r="CZM279" s="743"/>
      <c r="CZN279" s="741"/>
      <c r="CZO279" s="741"/>
      <c r="CZP279" s="741"/>
      <c r="CZQ279" s="741"/>
      <c r="CZR279" s="741"/>
      <c r="CZS279" s="741"/>
      <c r="CZT279" s="741"/>
      <c r="CZU279" s="744"/>
      <c r="CZV279" s="744"/>
      <c r="CZW279" s="744"/>
      <c r="CZX279" s="744"/>
      <c r="CZY279" s="744"/>
      <c r="CZZ279" s="744"/>
      <c r="DAA279" s="744"/>
      <c r="DAB279" s="744"/>
      <c r="DAC279" s="744"/>
      <c r="DAD279" s="744"/>
      <c r="DAE279" s="744"/>
      <c r="DAF279" s="744"/>
      <c r="DAG279" s="744"/>
      <c r="DAH279" s="744"/>
      <c r="DAI279" s="744"/>
      <c r="DAJ279" s="744"/>
      <c r="DAK279" s="744"/>
      <c r="DAL279" s="744"/>
      <c r="DAM279" s="744"/>
      <c r="DAN279" s="744"/>
      <c r="DAO279" s="744"/>
      <c r="DAP279" s="744"/>
      <c r="DAQ279" s="744"/>
      <c r="DAR279" s="744"/>
      <c r="DAS279" s="744"/>
      <c r="DAT279" s="744"/>
      <c r="DAU279" s="744"/>
      <c r="DAV279" s="744"/>
      <c r="DAW279" s="744"/>
      <c r="DAX279" s="744"/>
      <c r="DAY279" s="744"/>
      <c r="DAZ279" s="744"/>
      <c r="DBA279" s="744"/>
      <c r="DBB279" s="744"/>
      <c r="DBC279" s="744"/>
      <c r="DBD279" s="744"/>
      <c r="DBE279" s="744"/>
      <c r="DBF279" s="744"/>
      <c r="DBG279" s="744"/>
      <c r="DBH279" s="744"/>
      <c r="DBI279" s="744"/>
      <c r="DBJ279" s="744"/>
      <c r="DBK279" s="744"/>
      <c r="DBL279" s="744"/>
      <c r="DBM279" s="741"/>
      <c r="DBN279" s="741"/>
      <c r="DBO279" s="741"/>
      <c r="DBP279" s="741"/>
      <c r="DBQ279" s="741"/>
      <c r="DBR279" s="741"/>
      <c r="DBS279" s="741"/>
      <c r="DBT279" s="741"/>
      <c r="DBU279" s="741"/>
      <c r="DBV279" s="741"/>
      <c r="DBW279" s="741"/>
      <c r="DBX279" s="741"/>
      <c r="DBY279" s="741"/>
      <c r="DBZ279" s="741"/>
      <c r="DCA279" s="741"/>
      <c r="DCB279" s="741"/>
      <c r="DCC279" s="741"/>
      <c r="DCD279" s="741"/>
      <c r="DCE279" s="741"/>
      <c r="DCF279" s="741"/>
      <c r="DCG279" s="741"/>
      <c r="DCH279" s="741"/>
      <c r="DCI279" s="741"/>
      <c r="DCJ279" s="741"/>
      <c r="DCK279" s="742"/>
      <c r="DCL279" s="742"/>
      <c r="DCM279" s="742"/>
      <c r="DCN279" s="742"/>
      <c r="DCO279" s="742"/>
      <c r="DCP279" s="741"/>
      <c r="DCQ279" s="741"/>
      <c r="DCR279" s="742"/>
      <c r="DCS279" s="742"/>
      <c r="DCT279" s="741"/>
      <c r="DCU279" s="741"/>
      <c r="DCV279" s="742"/>
      <c r="DCW279" s="742"/>
      <c r="DCX279" s="741"/>
      <c r="DCY279" s="741"/>
      <c r="DCZ279" s="741"/>
      <c r="DDA279" s="741"/>
      <c r="DDB279" s="741"/>
      <c r="DDC279" s="741"/>
      <c r="DDD279" s="741"/>
      <c r="DDE279" s="742"/>
      <c r="DDF279" s="742"/>
      <c r="DDG279" s="741"/>
      <c r="DDH279" s="741"/>
      <c r="DDI279" s="742"/>
      <c r="DDJ279" s="742"/>
      <c r="DDK279" s="741"/>
      <c r="DDL279" s="741"/>
      <c r="DDM279" s="741"/>
      <c r="DDN279" s="741"/>
      <c r="DDO279" s="741"/>
      <c r="DDP279" s="740"/>
      <c r="DDQ279" s="743"/>
      <c r="DDR279" s="741"/>
      <c r="DDS279" s="741"/>
      <c r="DDT279" s="741"/>
      <c r="DDU279" s="741"/>
      <c r="DDV279" s="741"/>
      <c r="DDW279" s="741"/>
      <c r="DDX279" s="741"/>
      <c r="DDY279" s="744"/>
      <c r="DDZ279" s="744"/>
      <c r="DEA279" s="744"/>
      <c r="DEB279" s="744"/>
      <c r="DEC279" s="744"/>
      <c r="DED279" s="744"/>
      <c r="DEE279" s="744"/>
      <c r="DEF279" s="744"/>
      <c r="DEG279" s="744"/>
      <c r="DEH279" s="744"/>
      <c r="DEI279" s="744"/>
      <c r="DEJ279" s="744"/>
      <c r="DEK279" s="744"/>
      <c r="DEL279" s="744"/>
      <c r="DEM279" s="744"/>
      <c r="DEN279" s="744"/>
      <c r="DEO279" s="744"/>
      <c r="DEP279" s="744"/>
      <c r="DEQ279" s="744"/>
      <c r="DER279" s="744"/>
      <c r="DES279" s="744"/>
      <c r="DET279" s="744"/>
      <c r="DEU279" s="744"/>
      <c r="DEV279" s="744"/>
      <c r="DEW279" s="744"/>
      <c r="DEX279" s="744"/>
      <c r="DEY279" s="744"/>
      <c r="DEZ279" s="744"/>
      <c r="DFA279" s="744"/>
      <c r="DFB279" s="744"/>
      <c r="DFC279" s="744"/>
      <c r="DFD279" s="744"/>
      <c r="DFE279" s="744"/>
      <c r="DFF279" s="744"/>
      <c r="DFG279" s="744"/>
      <c r="DFH279" s="744"/>
      <c r="DFI279" s="744"/>
      <c r="DFJ279" s="744"/>
      <c r="DFK279" s="744"/>
      <c r="DFL279" s="744"/>
      <c r="DFM279" s="744"/>
      <c r="DFN279" s="744"/>
      <c r="DFO279" s="744"/>
      <c r="DFP279" s="744"/>
      <c r="DFQ279" s="741"/>
      <c r="DFR279" s="741"/>
      <c r="DFS279" s="741"/>
      <c r="DFT279" s="741"/>
      <c r="DFU279" s="741"/>
      <c r="DFV279" s="741"/>
      <c r="DFW279" s="741"/>
      <c r="DFX279" s="741"/>
      <c r="DFY279" s="741"/>
      <c r="DFZ279" s="741"/>
      <c r="DGA279" s="741"/>
      <c r="DGB279" s="741"/>
      <c r="DGC279" s="741"/>
      <c r="DGD279" s="741"/>
      <c r="DGE279" s="741"/>
      <c r="DGF279" s="741"/>
      <c r="DGG279" s="741"/>
      <c r="DGH279" s="741"/>
      <c r="DGI279" s="741"/>
      <c r="DGJ279" s="741"/>
      <c r="DGK279" s="741"/>
      <c r="DGL279" s="741"/>
      <c r="DGM279" s="741"/>
      <c r="DGN279" s="741"/>
      <c r="DGO279" s="742"/>
      <c r="DGP279" s="742"/>
      <c r="DGQ279" s="742"/>
      <c r="DGR279" s="742"/>
      <c r="DGS279" s="742"/>
      <c r="DGT279" s="741"/>
      <c r="DGU279" s="741"/>
      <c r="DGV279" s="742"/>
      <c r="DGW279" s="742"/>
      <c r="DGX279" s="741"/>
      <c r="DGY279" s="741"/>
      <c r="DGZ279" s="742"/>
      <c r="DHA279" s="742"/>
      <c r="DHB279" s="741"/>
      <c r="DHC279" s="741"/>
      <c r="DHD279" s="741"/>
      <c r="DHE279" s="741"/>
      <c r="DHF279" s="741"/>
      <c r="DHG279" s="741"/>
      <c r="DHH279" s="741"/>
      <c r="DHI279" s="742"/>
      <c r="DHJ279" s="742"/>
      <c r="DHK279" s="741"/>
      <c r="DHL279" s="741"/>
      <c r="DHM279" s="742"/>
      <c r="DHN279" s="742"/>
      <c r="DHO279" s="741"/>
      <c r="DHP279" s="741"/>
      <c r="DHQ279" s="741"/>
      <c r="DHR279" s="741"/>
      <c r="DHS279" s="741"/>
      <c r="DHT279" s="740"/>
      <c r="DHU279" s="743"/>
      <c r="DHV279" s="741"/>
      <c r="DHW279" s="741"/>
      <c r="DHX279" s="741"/>
      <c r="DHY279" s="741"/>
      <c r="DHZ279" s="741"/>
      <c r="DIA279" s="741"/>
      <c r="DIB279" s="741"/>
      <c r="DIC279" s="744"/>
      <c r="DID279" s="744"/>
      <c r="DIE279" s="744"/>
      <c r="DIF279" s="744"/>
      <c r="DIG279" s="744"/>
      <c r="DIH279" s="744"/>
      <c r="DII279" s="744"/>
      <c r="DIJ279" s="744"/>
      <c r="DIK279" s="744"/>
      <c r="DIL279" s="744"/>
      <c r="DIM279" s="744"/>
      <c r="DIN279" s="744"/>
      <c r="DIO279" s="744"/>
      <c r="DIP279" s="744"/>
      <c r="DIQ279" s="744"/>
      <c r="DIR279" s="744"/>
      <c r="DIS279" s="744"/>
      <c r="DIT279" s="744"/>
      <c r="DIU279" s="744"/>
      <c r="DIV279" s="744"/>
      <c r="DIW279" s="744"/>
      <c r="DIX279" s="744"/>
      <c r="DIY279" s="744"/>
      <c r="DIZ279" s="744"/>
      <c r="DJA279" s="744"/>
      <c r="DJB279" s="744"/>
      <c r="DJC279" s="744"/>
      <c r="DJD279" s="744"/>
      <c r="DJE279" s="744"/>
      <c r="DJF279" s="744"/>
      <c r="DJG279" s="744"/>
      <c r="DJH279" s="744"/>
      <c r="DJI279" s="744"/>
      <c r="DJJ279" s="744"/>
      <c r="DJK279" s="744"/>
      <c r="DJL279" s="744"/>
      <c r="DJM279" s="744"/>
      <c r="DJN279" s="744"/>
      <c r="DJO279" s="744"/>
      <c r="DJP279" s="744"/>
      <c r="DJQ279" s="744"/>
      <c r="DJR279" s="744"/>
      <c r="DJS279" s="744"/>
      <c r="DJT279" s="744"/>
      <c r="DJU279" s="741"/>
      <c r="DJV279" s="741"/>
      <c r="DJW279" s="741"/>
      <c r="DJX279" s="741"/>
      <c r="DJY279" s="741"/>
      <c r="DJZ279" s="741"/>
      <c r="DKA279" s="741"/>
      <c r="DKB279" s="741"/>
      <c r="DKC279" s="741"/>
      <c r="DKD279" s="741"/>
      <c r="DKE279" s="741"/>
      <c r="DKF279" s="741"/>
      <c r="DKG279" s="741"/>
      <c r="DKH279" s="741"/>
      <c r="DKI279" s="741"/>
      <c r="DKJ279" s="741"/>
      <c r="DKK279" s="741"/>
      <c r="DKL279" s="741"/>
      <c r="DKM279" s="741"/>
      <c r="DKN279" s="741"/>
      <c r="DKO279" s="741"/>
      <c r="DKP279" s="741"/>
      <c r="DKQ279" s="741"/>
      <c r="DKR279" s="741"/>
      <c r="DKS279" s="742"/>
      <c r="DKT279" s="742"/>
      <c r="DKU279" s="742"/>
      <c r="DKV279" s="742"/>
      <c r="DKW279" s="742"/>
      <c r="DKX279" s="741"/>
      <c r="DKY279" s="741"/>
      <c r="DKZ279" s="742"/>
      <c r="DLA279" s="742"/>
      <c r="DLB279" s="741"/>
      <c r="DLC279" s="741"/>
      <c r="DLD279" s="742"/>
      <c r="DLE279" s="742"/>
      <c r="DLF279" s="741"/>
      <c r="DLG279" s="741"/>
      <c r="DLH279" s="741"/>
      <c r="DLI279" s="741"/>
      <c r="DLJ279" s="741"/>
      <c r="DLK279" s="741"/>
      <c r="DLL279" s="741"/>
      <c r="DLM279" s="742"/>
      <c r="DLN279" s="742"/>
      <c r="DLO279" s="741"/>
      <c r="DLP279" s="741"/>
      <c r="DLQ279" s="742"/>
      <c r="DLR279" s="742"/>
      <c r="DLS279" s="741"/>
      <c r="DLT279" s="741"/>
      <c r="DLU279" s="741"/>
      <c r="DLV279" s="741"/>
      <c r="DLW279" s="741"/>
      <c r="DLX279" s="740"/>
      <c r="DLY279" s="743"/>
      <c r="DLZ279" s="741"/>
      <c r="DMA279" s="741"/>
      <c r="DMB279" s="741"/>
      <c r="DMC279" s="741"/>
      <c r="DMD279" s="741"/>
      <c r="DME279" s="741"/>
      <c r="DMF279" s="741"/>
      <c r="DMG279" s="744"/>
      <c r="DMH279" s="744"/>
      <c r="DMI279" s="744"/>
      <c r="DMJ279" s="744"/>
      <c r="DMK279" s="744"/>
      <c r="DML279" s="744"/>
      <c r="DMM279" s="744"/>
      <c r="DMN279" s="744"/>
      <c r="DMO279" s="744"/>
      <c r="DMP279" s="744"/>
      <c r="DMQ279" s="744"/>
      <c r="DMR279" s="744"/>
      <c r="DMS279" s="744"/>
      <c r="DMT279" s="744"/>
      <c r="DMU279" s="744"/>
      <c r="DMV279" s="744"/>
      <c r="DMW279" s="744"/>
      <c r="DMX279" s="744"/>
      <c r="DMY279" s="744"/>
      <c r="DMZ279" s="744"/>
      <c r="DNA279" s="744"/>
      <c r="DNB279" s="744"/>
      <c r="DNC279" s="744"/>
      <c r="DND279" s="744"/>
      <c r="DNE279" s="744"/>
      <c r="DNF279" s="744"/>
      <c r="DNG279" s="744"/>
      <c r="DNH279" s="744"/>
      <c r="DNI279" s="744"/>
      <c r="DNJ279" s="744"/>
      <c r="DNK279" s="744"/>
      <c r="DNL279" s="744"/>
      <c r="DNM279" s="744"/>
      <c r="DNN279" s="744"/>
      <c r="DNO279" s="744"/>
      <c r="DNP279" s="744"/>
      <c r="DNQ279" s="744"/>
      <c r="DNR279" s="744"/>
      <c r="DNS279" s="744"/>
      <c r="DNT279" s="744"/>
      <c r="DNU279" s="744"/>
      <c r="DNV279" s="744"/>
      <c r="DNW279" s="744"/>
      <c r="DNX279" s="744"/>
      <c r="DNY279" s="741"/>
      <c r="DNZ279" s="741"/>
      <c r="DOA279" s="741"/>
      <c r="DOB279" s="741"/>
      <c r="DOC279" s="741"/>
      <c r="DOD279" s="741"/>
      <c r="DOE279" s="741"/>
      <c r="DOF279" s="741"/>
      <c r="DOG279" s="741"/>
      <c r="DOH279" s="741"/>
      <c r="DOI279" s="741"/>
      <c r="DOJ279" s="741"/>
      <c r="DOK279" s="741"/>
      <c r="DOL279" s="741"/>
      <c r="DOM279" s="741"/>
      <c r="DON279" s="741"/>
      <c r="DOO279" s="741"/>
      <c r="DOP279" s="741"/>
      <c r="DOQ279" s="741"/>
      <c r="DOR279" s="741"/>
      <c r="DOS279" s="741"/>
      <c r="DOT279" s="741"/>
      <c r="DOU279" s="741"/>
      <c r="DOV279" s="741"/>
      <c r="DOW279" s="742"/>
      <c r="DOX279" s="742"/>
      <c r="DOY279" s="742"/>
      <c r="DOZ279" s="742"/>
      <c r="DPA279" s="742"/>
      <c r="DPB279" s="741"/>
      <c r="DPC279" s="741"/>
      <c r="DPD279" s="742"/>
      <c r="DPE279" s="742"/>
      <c r="DPF279" s="741"/>
      <c r="DPG279" s="741"/>
      <c r="DPH279" s="742"/>
      <c r="DPI279" s="742"/>
      <c r="DPJ279" s="741"/>
      <c r="DPK279" s="741"/>
      <c r="DPL279" s="741"/>
      <c r="DPM279" s="741"/>
      <c r="DPN279" s="741"/>
      <c r="DPO279" s="741"/>
      <c r="DPP279" s="741"/>
      <c r="DPQ279" s="742"/>
      <c r="DPR279" s="742"/>
      <c r="DPS279" s="741"/>
      <c r="DPT279" s="741"/>
      <c r="DPU279" s="742"/>
      <c r="DPV279" s="742"/>
      <c r="DPW279" s="741"/>
      <c r="DPX279" s="741"/>
      <c r="DPY279" s="741"/>
      <c r="DPZ279" s="741"/>
      <c r="DQA279" s="741"/>
      <c r="DQB279" s="740"/>
      <c r="DQC279" s="743"/>
      <c r="DQD279" s="741"/>
      <c r="DQE279" s="741"/>
      <c r="DQF279" s="741"/>
      <c r="DQG279" s="741"/>
      <c r="DQH279" s="741"/>
      <c r="DQI279" s="741"/>
      <c r="DQJ279" s="741"/>
      <c r="DQK279" s="744"/>
      <c r="DQL279" s="744"/>
      <c r="DQM279" s="744"/>
      <c r="DQN279" s="744"/>
      <c r="DQO279" s="744"/>
      <c r="DQP279" s="744"/>
      <c r="DQQ279" s="744"/>
      <c r="DQR279" s="744"/>
      <c r="DQS279" s="744"/>
      <c r="DQT279" s="744"/>
      <c r="DQU279" s="744"/>
      <c r="DQV279" s="744"/>
      <c r="DQW279" s="744"/>
      <c r="DQX279" s="744"/>
      <c r="DQY279" s="744"/>
      <c r="DQZ279" s="744"/>
      <c r="DRA279" s="744"/>
      <c r="DRB279" s="744"/>
      <c r="DRC279" s="744"/>
      <c r="DRD279" s="744"/>
      <c r="DRE279" s="744"/>
      <c r="DRF279" s="744"/>
      <c r="DRG279" s="744"/>
      <c r="DRH279" s="744"/>
      <c r="DRI279" s="744"/>
      <c r="DRJ279" s="744"/>
      <c r="DRK279" s="744"/>
      <c r="DRL279" s="744"/>
      <c r="DRM279" s="744"/>
      <c r="DRN279" s="744"/>
      <c r="DRO279" s="744"/>
      <c r="DRP279" s="744"/>
      <c r="DRQ279" s="744"/>
      <c r="DRR279" s="744"/>
      <c r="DRS279" s="744"/>
      <c r="DRT279" s="744"/>
      <c r="DRU279" s="744"/>
      <c r="DRV279" s="744"/>
      <c r="DRW279" s="744"/>
      <c r="DRX279" s="744"/>
      <c r="DRY279" s="744"/>
      <c r="DRZ279" s="744"/>
      <c r="DSA279" s="744"/>
      <c r="DSB279" s="744"/>
      <c r="DSC279" s="741"/>
      <c r="DSD279" s="741"/>
      <c r="DSE279" s="741"/>
      <c r="DSF279" s="741"/>
      <c r="DSG279" s="741"/>
      <c r="DSH279" s="741"/>
      <c r="DSI279" s="741"/>
      <c r="DSJ279" s="741"/>
      <c r="DSK279" s="741"/>
      <c r="DSL279" s="741"/>
      <c r="DSM279" s="741"/>
      <c r="DSN279" s="741"/>
      <c r="DSO279" s="741"/>
      <c r="DSP279" s="741"/>
      <c r="DSQ279" s="741"/>
      <c r="DSR279" s="741"/>
      <c r="DSS279" s="741"/>
      <c r="DST279" s="741"/>
      <c r="DSU279" s="741"/>
      <c r="DSV279" s="741"/>
      <c r="DSW279" s="741"/>
      <c r="DSX279" s="741"/>
      <c r="DSY279" s="741"/>
      <c r="DSZ279" s="741"/>
      <c r="DTA279" s="742"/>
      <c r="DTB279" s="742"/>
      <c r="DTC279" s="742"/>
      <c r="DTD279" s="742"/>
      <c r="DTE279" s="742"/>
      <c r="DTF279" s="741"/>
      <c r="DTG279" s="741"/>
      <c r="DTH279" s="742"/>
      <c r="DTI279" s="742"/>
      <c r="DTJ279" s="741"/>
      <c r="DTK279" s="741"/>
      <c r="DTL279" s="742"/>
      <c r="DTM279" s="742"/>
      <c r="DTN279" s="741"/>
      <c r="DTO279" s="741"/>
      <c r="DTP279" s="741"/>
      <c r="DTQ279" s="741"/>
      <c r="DTR279" s="741"/>
      <c r="DTS279" s="741"/>
      <c r="DTT279" s="741"/>
      <c r="DTU279" s="742"/>
      <c r="DTV279" s="742"/>
      <c r="DTW279" s="741"/>
      <c r="DTX279" s="741"/>
      <c r="DTY279" s="742"/>
      <c r="DTZ279" s="742"/>
      <c r="DUA279" s="741"/>
      <c r="DUB279" s="741"/>
      <c r="DUC279" s="741"/>
      <c r="DUD279" s="741"/>
      <c r="DUE279" s="741"/>
      <c r="DUF279" s="740"/>
      <c r="DUG279" s="743"/>
      <c r="DUH279" s="741"/>
      <c r="DUI279" s="741"/>
      <c r="DUJ279" s="741"/>
      <c r="DUK279" s="741"/>
      <c r="DUL279" s="741"/>
      <c r="DUM279" s="741"/>
      <c r="DUN279" s="741"/>
      <c r="DUO279" s="744"/>
      <c r="DUP279" s="744"/>
      <c r="DUQ279" s="744"/>
      <c r="DUR279" s="744"/>
      <c r="DUS279" s="744"/>
      <c r="DUT279" s="744"/>
      <c r="DUU279" s="744"/>
      <c r="DUV279" s="744"/>
      <c r="DUW279" s="744"/>
      <c r="DUX279" s="744"/>
      <c r="DUY279" s="744"/>
      <c r="DUZ279" s="744"/>
      <c r="DVA279" s="744"/>
      <c r="DVB279" s="744"/>
      <c r="DVC279" s="744"/>
      <c r="DVD279" s="744"/>
      <c r="DVE279" s="744"/>
      <c r="DVF279" s="744"/>
      <c r="DVG279" s="744"/>
      <c r="DVH279" s="744"/>
      <c r="DVI279" s="744"/>
      <c r="DVJ279" s="744"/>
      <c r="DVK279" s="744"/>
      <c r="DVL279" s="744"/>
      <c r="DVM279" s="744"/>
      <c r="DVN279" s="744"/>
      <c r="DVO279" s="744"/>
      <c r="DVP279" s="744"/>
      <c r="DVQ279" s="744"/>
      <c r="DVR279" s="744"/>
      <c r="DVS279" s="744"/>
      <c r="DVT279" s="744"/>
      <c r="DVU279" s="744"/>
      <c r="DVV279" s="744"/>
      <c r="DVW279" s="744"/>
      <c r="DVX279" s="744"/>
      <c r="DVY279" s="744"/>
      <c r="DVZ279" s="744"/>
      <c r="DWA279" s="744"/>
      <c r="DWB279" s="744"/>
      <c r="DWC279" s="744"/>
      <c r="DWD279" s="744"/>
      <c r="DWE279" s="744"/>
      <c r="DWF279" s="744"/>
      <c r="DWG279" s="741"/>
      <c r="DWH279" s="741"/>
      <c r="DWI279" s="741"/>
      <c r="DWJ279" s="741"/>
      <c r="DWK279" s="741"/>
      <c r="DWL279" s="741"/>
      <c r="DWM279" s="741"/>
      <c r="DWN279" s="741"/>
      <c r="DWO279" s="741"/>
      <c r="DWP279" s="741"/>
      <c r="DWQ279" s="741"/>
      <c r="DWR279" s="741"/>
      <c r="DWS279" s="741"/>
      <c r="DWT279" s="741"/>
      <c r="DWU279" s="741"/>
      <c r="DWV279" s="741"/>
      <c r="DWW279" s="741"/>
      <c r="DWX279" s="741"/>
      <c r="DWY279" s="741"/>
      <c r="DWZ279" s="741"/>
      <c r="DXA279" s="741"/>
      <c r="DXB279" s="741"/>
      <c r="DXC279" s="741"/>
      <c r="DXD279" s="741"/>
      <c r="DXE279" s="742"/>
      <c r="DXF279" s="742"/>
      <c r="DXG279" s="742"/>
      <c r="DXH279" s="742"/>
      <c r="DXI279" s="742"/>
      <c r="DXJ279" s="741"/>
      <c r="DXK279" s="741"/>
      <c r="DXL279" s="742"/>
      <c r="DXM279" s="742"/>
      <c r="DXN279" s="741"/>
      <c r="DXO279" s="741"/>
      <c r="DXP279" s="742"/>
      <c r="DXQ279" s="742"/>
      <c r="DXR279" s="741"/>
      <c r="DXS279" s="741"/>
      <c r="DXT279" s="741"/>
      <c r="DXU279" s="741"/>
      <c r="DXV279" s="741"/>
      <c r="DXW279" s="741"/>
      <c r="DXX279" s="741"/>
      <c r="DXY279" s="742"/>
      <c r="DXZ279" s="742"/>
      <c r="DYA279" s="741"/>
      <c r="DYB279" s="741"/>
      <c r="DYC279" s="742"/>
      <c r="DYD279" s="742"/>
      <c r="DYE279" s="741"/>
      <c r="DYF279" s="741"/>
      <c r="DYG279" s="741"/>
      <c r="DYH279" s="741"/>
      <c r="DYI279" s="741"/>
      <c r="DYJ279" s="740"/>
      <c r="DYK279" s="743"/>
      <c r="DYL279" s="741"/>
      <c r="DYM279" s="741"/>
      <c r="DYN279" s="741"/>
      <c r="DYO279" s="741"/>
      <c r="DYP279" s="741"/>
      <c r="DYQ279" s="741"/>
      <c r="DYR279" s="741"/>
      <c r="DYS279" s="744"/>
      <c r="DYT279" s="744"/>
      <c r="DYU279" s="744"/>
      <c r="DYV279" s="744"/>
      <c r="DYW279" s="744"/>
      <c r="DYX279" s="744"/>
      <c r="DYY279" s="744"/>
      <c r="DYZ279" s="744"/>
      <c r="DZA279" s="744"/>
      <c r="DZB279" s="744"/>
      <c r="DZC279" s="744"/>
      <c r="DZD279" s="744"/>
      <c r="DZE279" s="744"/>
      <c r="DZF279" s="744"/>
      <c r="DZG279" s="744"/>
      <c r="DZH279" s="744"/>
      <c r="DZI279" s="744"/>
      <c r="DZJ279" s="744"/>
      <c r="DZK279" s="744"/>
      <c r="DZL279" s="744"/>
      <c r="DZM279" s="744"/>
      <c r="DZN279" s="744"/>
      <c r="DZO279" s="744"/>
      <c r="DZP279" s="744"/>
      <c r="DZQ279" s="744"/>
      <c r="DZR279" s="744"/>
      <c r="DZS279" s="744"/>
      <c r="DZT279" s="744"/>
      <c r="DZU279" s="744"/>
      <c r="DZV279" s="744"/>
      <c r="DZW279" s="744"/>
      <c r="DZX279" s="744"/>
      <c r="DZY279" s="744"/>
      <c r="DZZ279" s="744"/>
      <c r="EAA279" s="744"/>
      <c r="EAB279" s="744"/>
      <c r="EAC279" s="744"/>
      <c r="EAD279" s="744"/>
      <c r="EAE279" s="744"/>
      <c r="EAF279" s="744"/>
      <c r="EAG279" s="744"/>
      <c r="EAH279" s="744"/>
      <c r="EAI279" s="744"/>
      <c r="EAJ279" s="744"/>
      <c r="EAK279" s="741"/>
      <c r="EAL279" s="741"/>
      <c r="EAM279" s="741"/>
      <c r="EAN279" s="741"/>
      <c r="EAO279" s="741"/>
      <c r="EAP279" s="741"/>
      <c r="EAQ279" s="741"/>
      <c r="EAR279" s="741"/>
      <c r="EAS279" s="741"/>
      <c r="EAT279" s="741"/>
      <c r="EAU279" s="741"/>
      <c r="EAV279" s="741"/>
      <c r="EAW279" s="741"/>
      <c r="EAX279" s="741"/>
      <c r="EAY279" s="741"/>
      <c r="EAZ279" s="741"/>
      <c r="EBA279" s="741"/>
      <c r="EBB279" s="741"/>
      <c r="EBC279" s="741"/>
      <c r="EBD279" s="741"/>
      <c r="EBE279" s="741"/>
      <c r="EBF279" s="741"/>
      <c r="EBG279" s="741"/>
      <c r="EBH279" s="741"/>
      <c r="EBI279" s="742"/>
      <c r="EBJ279" s="742"/>
      <c r="EBK279" s="742"/>
      <c r="EBL279" s="742"/>
      <c r="EBM279" s="742"/>
      <c r="EBN279" s="741"/>
      <c r="EBO279" s="741"/>
      <c r="EBP279" s="742"/>
      <c r="EBQ279" s="742"/>
      <c r="EBR279" s="741"/>
      <c r="EBS279" s="741"/>
      <c r="EBT279" s="742"/>
      <c r="EBU279" s="742"/>
      <c r="EBV279" s="741"/>
      <c r="EBW279" s="741"/>
      <c r="EBX279" s="741"/>
      <c r="EBY279" s="741"/>
      <c r="EBZ279" s="741"/>
      <c r="ECA279" s="741"/>
      <c r="ECB279" s="741"/>
      <c r="ECC279" s="742"/>
      <c r="ECD279" s="742"/>
      <c r="ECE279" s="741"/>
      <c r="ECF279" s="741"/>
      <c r="ECG279" s="742"/>
      <c r="ECH279" s="742"/>
      <c r="ECI279" s="741"/>
      <c r="ECJ279" s="741"/>
      <c r="ECK279" s="741"/>
      <c r="ECL279" s="741"/>
      <c r="ECM279" s="741"/>
      <c r="ECN279" s="740"/>
      <c r="ECO279" s="743"/>
      <c r="ECP279" s="741"/>
      <c r="ECQ279" s="741"/>
      <c r="ECR279" s="741"/>
      <c r="ECS279" s="741"/>
      <c r="ECT279" s="741"/>
      <c r="ECU279" s="741"/>
      <c r="ECV279" s="741"/>
      <c r="ECW279" s="744"/>
      <c r="ECX279" s="744"/>
      <c r="ECY279" s="744"/>
      <c r="ECZ279" s="744"/>
      <c r="EDA279" s="744"/>
      <c r="EDB279" s="744"/>
      <c r="EDC279" s="744"/>
      <c r="EDD279" s="744"/>
      <c r="EDE279" s="744"/>
      <c r="EDF279" s="744"/>
      <c r="EDG279" s="744"/>
      <c r="EDH279" s="744"/>
      <c r="EDI279" s="744"/>
      <c r="EDJ279" s="744"/>
      <c r="EDK279" s="744"/>
      <c r="EDL279" s="744"/>
      <c r="EDM279" s="744"/>
      <c r="EDN279" s="744"/>
      <c r="EDO279" s="744"/>
      <c r="EDP279" s="744"/>
      <c r="EDQ279" s="744"/>
      <c r="EDR279" s="744"/>
      <c r="EDS279" s="744"/>
      <c r="EDT279" s="744"/>
      <c r="EDU279" s="744"/>
      <c r="EDV279" s="744"/>
      <c r="EDW279" s="744"/>
      <c r="EDX279" s="744"/>
      <c r="EDY279" s="744"/>
      <c r="EDZ279" s="744"/>
      <c r="EEA279" s="744"/>
      <c r="EEB279" s="744"/>
      <c r="EEC279" s="744"/>
      <c r="EED279" s="744"/>
      <c r="EEE279" s="744"/>
      <c r="EEF279" s="744"/>
      <c r="EEG279" s="744"/>
      <c r="EEH279" s="744"/>
      <c r="EEI279" s="744"/>
      <c r="EEJ279" s="744"/>
      <c r="EEK279" s="744"/>
      <c r="EEL279" s="744"/>
      <c r="EEM279" s="744"/>
      <c r="EEN279" s="744"/>
      <c r="EEO279" s="741"/>
      <c r="EEP279" s="741"/>
      <c r="EEQ279" s="741"/>
      <c r="EER279" s="741"/>
      <c r="EES279" s="741"/>
      <c r="EET279" s="741"/>
      <c r="EEU279" s="741"/>
      <c r="EEV279" s="741"/>
      <c r="EEW279" s="741"/>
      <c r="EEX279" s="741"/>
      <c r="EEY279" s="741"/>
      <c r="EEZ279" s="741"/>
      <c r="EFA279" s="741"/>
      <c r="EFB279" s="741"/>
      <c r="EFC279" s="741"/>
      <c r="EFD279" s="741"/>
      <c r="EFE279" s="741"/>
      <c r="EFF279" s="741"/>
      <c r="EFG279" s="741"/>
      <c r="EFH279" s="741"/>
      <c r="EFI279" s="741"/>
      <c r="EFJ279" s="741"/>
      <c r="EFK279" s="741"/>
      <c r="EFL279" s="741"/>
      <c r="EFM279" s="742"/>
      <c r="EFN279" s="742"/>
      <c r="EFO279" s="742"/>
      <c r="EFP279" s="742"/>
      <c r="EFQ279" s="742"/>
      <c r="EFR279" s="741"/>
      <c r="EFS279" s="741"/>
      <c r="EFT279" s="742"/>
      <c r="EFU279" s="742"/>
      <c r="EFV279" s="741"/>
      <c r="EFW279" s="741"/>
      <c r="EFX279" s="742"/>
      <c r="EFY279" s="742"/>
      <c r="EFZ279" s="741"/>
      <c r="EGA279" s="741"/>
      <c r="EGB279" s="741"/>
      <c r="EGC279" s="741"/>
      <c r="EGD279" s="741"/>
      <c r="EGE279" s="741"/>
      <c r="EGF279" s="741"/>
      <c r="EGG279" s="742"/>
      <c r="EGH279" s="742"/>
      <c r="EGI279" s="741"/>
      <c r="EGJ279" s="741"/>
      <c r="EGK279" s="742"/>
      <c r="EGL279" s="742"/>
      <c r="EGM279" s="741"/>
      <c r="EGN279" s="741"/>
      <c r="EGO279" s="741"/>
      <c r="EGP279" s="741"/>
      <c r="EGQ279" s="741"/>
      <c r="EGR279" s="740"/>
      <c r="EGS279" s="743"/>
      <c r="EGT279" s="741"/>
      <c r="EGU279" s="741"/>
      <c r="EGV279" s="741"/>
      <c r="EGW279" s="741"/>
      <c r="EGX279" s="741"/>
      <c r="EGY279" s="741"/>
      <c r="EGZ279" s="741"/>
      <c r="EHA279" s="744"/>
      <c r="EHB279" s="744"/>
      <c r="EHC279" s="744"/>
      <c r="EHD279" s="744"/>
      <c r="EHE279" s="744"/>
      <c r="EHF279" s="744"/>
      <c r="EHG279" s="744"/>
      <c r="EHH279" s="744"/>
      <c r="EHI279" s="744"/>
      <c r="EHJ279" s="744"/>
      <c r="EHK279" s="744"/>
      <c r="EHL279" s="744"/>
      <c r="EHM279" s="744"/>
      <c r="EHN279" s="744"/>
      <c r="EHO279" s="744"/>
      <c r="EHP279" s="744"/>
      <c r="EHQ279" s="744"/>
      <c r="EHR279" s="744"/>
      <c r="EHS279" s="744"/>
      <c r="EHT279" s="744"/>
      <c r="EHU279" s="744"/>
      <c r="EHV279" s="744"/>
      <c r="EHW279" s="744"/>
      <c r="EHX279" s="744"/>
      <c r="EHY279" s="744"/>
      <c r="EHZ279" s="744"/>
      <c r="EIA279" s="744"/>
      <c r="EIB279" s="744"/>
      <c r="EIC279" s="744"/>
      <c r="EID279" s="744"/>
      <c r="EIE279" s="744"/>
      <c r="EIF279" s="744"/>
      <c r="EIG279" s="744"/>
      <c r="EIH279" s="744"/>
      <c r="EII279" s="744"/>
      <c r="EIJ279" s="744"/>
      <c r="EIK279" s="744"/>
      <c r="EIL279" s="744"/>
      <c r="EIM279" s="744"/>
      <c r="EIN279" s="744"/>
      <c r="EIO279" s="744"/>
      <c r="EIP279" s="744"/>
      <c r="EIQ279" s="744"/>
      <c r="EIR279" s="744"/>
      <c r="EIS279" s="741"/>
      <c r="EIT279" s="741"/>
      <c r="EIU279" s="741"/>
      <c r="EIV279" s="741"/>
      <c r="EIW279" s="741"/>
      <c r="EIX279" s="741"/>
      <c r="EIY279" s="741"/>
      <c r="EIZ279" s="741"/>
      <c r="EJA279" s="741"/>
      <c r="EJB279" s="741"/>
      <c r="EJC279" s="741"/>
      <c r="EJD279" s="741"/>
      <c r="EJE279" s="741"/>
      <c r="EJF279" s="741"/>
      <c r="EJG279" s="741"/>
      <c r="EJH279" s="741"/>
      <c r="EJI279" s="741"/>
      <c r="EJJ279" s="741"/>
      <c r="EJK279" s="741"/>
      <c r="EJL279" s="741"/>
      <c r="EJM279" s="741"/>
      <c r="EJN279" s="741"/>
      <c r="EJO279" s="741"/>
      <c r="EJP279" s="741"/>
      <c r="EJQ279" s="742"/>
      <c r="EJR279" s="742"/>
      <c r="EJS279" s="742"/>
      <c r="EJT279" s="742"/>
      <c r="EJU279" s="742"/>
      <c r="EJV279" s="741"/>
      <c r="EJW279" s="741"/>
      <c r="EJX279" s="742"/>
      <c r="EJY279" s="742"/>
      <c r="EJZ279" s="741"/>
      <c r="EKA279" s="741"/>
      <c r="EKB279" s="742"/>
      <c r="EKC279" s="742"/>
      <c r="EKD279" s="741"/>
      <c r="EKE279" s="741"/>
      <c r="EKF279" s="741"/>
      <c r="EKG279" s="741"/>
      <c r="EKH279" s="741"/>
      <c r="EKI279" s="741"/>
      <c r="EKJ279" s="741"/>
      <c r="EKK279" s="742"/>
      <c r="EKL279" s="742"/>
      <c r="EKM279" s="741"/>
      <c r="EKN279" s="741"/>
      <c r="EKO279" s="742"/>
      <c r="EKP279" s="742"/>
      <c r="EKQ279" s="741"/>
      <c r="EKR279" s="741"/>
      <c r="EKS279" s="741"/>
      <c r="EKT279" s="741"/>
      <c r="EKU279" s="741"/>
      <c r="EKV279" s="740"/>
      <c r="EKW279" s="743"/>
      <c r="EKX279" s="741"/>
      <c r="EKY279" s="741"/>
      <c r="EKZ279" s="741"/>
      <c r="ELA279" s="741"/>
      <c r="ELB279" s="741"/>
      <c r="ELC279" s="741"/>
      <c r="ELD279" s="741"/>
      <c r="ELE279" s="744"/>
      <c r="ELF279" s="744"/>
      <c r="ELG279" s="744"/>
      <c r="ELH279" s="744"/>
      <c r="ELI279" s="744"/>
      <c r="ELJ279" s="744"/>
      <c r="ELK279" s="744"/>
      <c r="ELL279" s="744"/>
      <c r="ELM279" s="744"/>
      <c r="ELN279" s="744"/>
      <c r="ELO279" s="744"/>
      <c r="ELP279" s="744"/>
      <c r="ELQ279" s="744"/>
      <c r="ELR279" s="744"/>
      <c r="ELS279" s="744"/>
      <c r="ELT279" s="744"/>
      <c r="ELU279" s="744"/>
      <c r="ELV279" s="744"/>
      <c r="ELW279" s="744"/>
      <c r="ELX279" s="744"/>
      <c r="ELY279" s="744"/>
      <c r="ELZ279" s="744"/>
      <c r="EMA279" s="744"/>
      <c r="EMB279" s="744"/>
      <c r="EMC279" s="744"/>
      <c r="EMD279" s="744"/>
      <c r="EME279" s="744"/>
      <c r="EMF279" s="744"/>
      <c r="EMG279" s="744"/>
      <c r="EMH279" s="744"/>
      <c r="EMI279" s="744"/>
      <c r="EMJ279" s="744"/>
      <c r="EMK279" s="744"/>
      <c r="EML279" s="744"/>
      <c r="EMM279" s="744"/>
      <c r="EMN279" s="744"/>
      <c r="EMO279" s="744"/>
      <c r="EMP279" s="744"/>
      <c r="EMQ279" s="744"/>
      <c r="EMR279" s="744"/>
      <c r="EMS279" s="744"/>
      <c r="EMT279" s="744"/>
      <c r="EMU279" s="744"/>
      <c r="EMV279" s="744"/>
      <c r="EMW279" s="741"/>
      <c r="EMX279" s="741"/>
      <c r="EMY279" s="741"/>
      <c r="EMZ279" s="741"/>
      <c r="ENA279" s="741"/>
      <c r="ENB279" s="741"/>
      <c r="ENC279" s="741"/>
      <c r="END279" s="741"/>
      <c r="ENE279" s="741"/>
      <c r="ENF279" s="741"/>
      <c r="ENG279" s="741"/>
      <c r="ENH279" s="741"/>
      <c r="ENI279" s="741"/>
      <c r="ENJ279" s="741"/>
      <c r="ENK279" s="741"/>
      <c r="ENL279" s="741"/>
      <c r="ENM279" s="741"/>
      <c r="ENN279" s="741"/>
      <c r="ENO279" s="741"/>
      <c r="ENP279" s="741"/>
      <c r="ENQ279" s="741"/>
      <c r="ENR279" s="741"/>
      <c r="ENS279" s="741"/>
      <c r="ENT279" s="741"/>
      <c r="ENU279" s="742"/>
      <c r="ENV279" s="742"/>
      <c r="ENW279" s="742"/>
      <c r="ENX279" s="742"/>
      <c r="ENY279" s="742"/>
      <c r="ENZ279" s="741"/>
      <c r="EOA279" s="741"/>
      <c r="EOB279" s="742"/>
      <c r="EOC279" s="742"/>
      <c r="EOD279" s="741"/>
      <c r="EOE279" s="741"/>
      <c r="EOF279" s="742"/>
      <c r="EOG279" s="742"/>
      <c r="EOH279" s="741"/>
      <c r="EOI279" s="741"/>
      <c r="EOJ279" s="741"/>
      <c r="EOK279" s="741"/>
      <c r="EOL279" s="741"/>
      <c r="EOM279" s="741"/>
      <c r="EON279" s="741"/>
      <c r="EOO279" s="742"/>
      <c r="EOP279" s="742"/>
      <c r="EOQ279" s="741"/>
      <c r="EOR279" s="741"/>
      <c r="EOS279" s="742"/>
      <c r="EOT279" s="742"/>
      <c r="EOU279" s="741"/>
      <c r="EOV279" s="741"/>
      <c r="EOW279" s="741"/>
      <c r="EOX279" s="741"/>
      <c r="EOY279" s="741"/>
      <c r="EOZ279" s="740"/>
      <c r="EPA279" s="743"/>
      <c r="EPB279" s="741"/>
      <c r="EPC279" s="741"/>
      <c r="EPD279" s="741"/>
      <c r="EPE279" s="741"/>
      <c r="EPF279" s="741"/>
      <c r="EPG279" s="741"/>
      <c r="EPH279" s="741"/>
      <c r="EPI279" s="744"/>
      <c r="EPJ279" s="744"/>
      <c r="EPK279" s="744"/>
      <c r="EPL279" s="744"/>
      <c r="EPM279" s="744"/>
      <c r="EPN279" s="744"/>
      <c r="EPO279" s="744"/>
      <c r="EPP279" s="744"/>
      <c r="EPQ279" s="744"/>
      <c r="EPR279" s="744"/>
      <c r="EPS279" s="744"/>
      <c r="EPT279" s="744"/>
      <c r="EPU279" s="744"/>
      <c r="EPV279" s="744"/>
      <c r="EPW279" s="744"/>
      <c r="EPX279" s="744"/>
      <c r="EPY279" s="744"/>
      <c r="EPZ279" s="744"/>
      <c r="EQA279" s="744"/>
      <c r="EQB279" s="744"/>
      <c r="EQC279" s="744"/>
      <c r="EQD279" s="744"/>
      <c r="EQE279" s="744"/>
      <c r="EQF279" s="744"/>
      <c r="EQG279" s="744"/>
      <c r="EQH279" s="744"/>
      <c r="EQI279" s="744"/>
      <c r="EQJ279" s="744"/>
      <c r="EQK279" s="744"/>
      <c r="EQL279" s="744"/>
      <c r="EQM279" s="744"/>
      <c r="EQN279" s="744"/>
      <c r="EQO279" s="744"/>
      <c r="EQP279" s="744"/>
      <c r="EQQ279" s="744"/>
      <c r="EQR279" s="744"/>
      <c r="EQS279" s="744"/>
      <c r="EQT279" s="744"/>
      <c r="EQU279" s="744"/>
      <c r="EQV279" s="744"/>
      <c r="EQW279" s="744"/>
      <c r="EQX279" s="744"/>
      <c r="EQY279" s="744"/>
      <c r="EQZ279" s="744"/>
      <c r="ERA279" s="741"/>
      <c r="ERB279" s="741"/>
      <c r="ERC279" s="741"/>
      <c r="ERD279" s="741"/>
      <c r="ERE279" s="741"/>
      <c r="ERF279" s="741"/>
      <c r="ERG279" s="741"/>
      <c r="ERH279" s="741"/>
      <c r="ERI279" s="741"/>
      <c r="ERJ279" s="741"/>
      <c r="ERK279" s="741"/>
      <c r="ERL279" s="741"/>
      <c r="ERM279" s="741"/>
      <c r="ERN279" s="741"/>
      <c r="ERO279" s="741"/>
      <c r="ERP279" s="741"/>
      <c r="ERQ279" s="741"/>
      <c r="ERR279" s="741"/>
      <c r="ERS279" s="741"/>
      <c r="ERT279" s="741"/>
      <c r="ERU279" s="741"/>
      <c r="ERV279" s="741"/>
      <c r="ERW279" s="741"/>
      <c r="ERX279" s="741"/>
      <c r="ERY279" s="742"/>
      <c r="ERZ279" s="742"/>
      <c r="ESA279" s="742"/>
      <c r="ESB279" s="742"/>
      <c r="ESC279" s="742"/>
      <c r="ESD279" s="741"/>
      <c r="ESE279" s="741"/>
      <c r="ESF279" s="742"/>
      <c r="ESG279" s="742"/>
      <c r="ESH279" s="741"/>
      <c r="ESI279" s="741"/>
      <c r="ESJ279" s="742"/>
      <c r="ESK279" s="742"/>
      <c r="ESL279" s="741"/>
      <c r="ESM279" s="741"/>
      <c r="ESN279" s="741"/>
      <c r="ESO279" s="741"/>
      <c r="ESP279" s="741"/>
      <c r="ESQ279" s="741"/>
      <c r="ESR279" s="741"/>
      <c r="ESS279" s="742"/>
      <c r="EST279" s="742"/>
      <c r="ESU279" s="741"/>
      <c r="ESV279" s="741"/>
      <c r="ESW279" s="742"/>
      <c r="ESX279" s="742"/>
      <c r="ESY279" s="741"/>
      <c r="ESZ279" s="741"/>
      <c r="ETA279" s="741"/>
      <c r="ETB279" s="741"/>
      <c r="ETC279" s="741"/>
      <c r="ETD279" s="740"/>
      <c r="ETE279" s="743"/>
      <c r="ETF279" s="741"/>
      <c r="ETG279" s="741"/>
      <c r="ETH279" s="741"/>
      <c r="ETI279" s="741"/>
      <c r="ETJ279" s="741"/>
      <c r="ETK279" s="741"/>
      <c r="ETL279" s="741"/>
      <c r="ETM279" s="744"/>
      <c r="ETN279" s="744"/>
      <c r="ETO279" s="744"/>
      <c r="ETP279" s="744"/>
      <c r="ETQ279" s="744"/>
      <c r="ETR279" s="744"/>
      <c r="ETS279" s="744"/>
      <c r="ETT279" s="744"/>
      <c r="ETU279" s="744"/>
      <c r="ETV279" s="744"/>
      <c r="ETW279" s="744"/>
      <c r="ETX279" s="744"/>
      <c r="ETY279" s="744"/>
      <c r="ETZ279" s="744"/>
      <c r="EUA279" s="744"/>
      <c r="EUB279" s="744"/>
      <c r="EUC279" s="744"/>
      <c r="EUD279" s="744"/>
      <c r="EUE279" s="744"/>
      <c r="EUF279" s="744"/>
      <c r="EUG279" s="744"/>
      <c r="EUH279" s="744"/>
      <c r="EUI279" s="744"/>
      <c r="EUJ279" s="744"/>
      <c r="EUK279" s="744"/>
      <c r="EUL279" s="744"/>
      <c r="EUM279" s="744"/>
      <c r="EUN279" s="744"/>
      <c r="EUO279" s="744"/>
      <c r="EUP279" s="744"/>
      <c r="EUQ279" s="744"/>
      <c r="EUR279" s="744"/>
      <c r="EUS279" s="744"/>
      <c r="EUT279" s="744"/>
      <c r="EUU279" s="744"/>
      <c r="EUV279" s="744"/>
      <c r="EUW279" s="744"/>
      <c r="EUX279" s="744"/>
      <c r="EUY279" s="744"/>
      <c r="EUZ279" s="744"/>
      <c r="EVA279" s="744"/>
      <c r="EVB279" s="744"/>
      <c r="EVC279" s="744"/>
      <c r="EVD279" s="744"/>
      <c r="EVE279" s="741"/>
      <c r="EVF279" s="741"/>
      <c r="EVG279" s="741"/>
      <c r="EVH279" s="741"/>
      <c r="EVI279" s="741"/>
      <c r="EVJ279" s="741"/>
      <c r="EVK279" s="741"/>
      <c r="EVL279" s="741"/>
      <c r="EVM279" s="741"/>
      <c r="EVN279" s="741"/>
      <c r="EVO279" s="741"/>
      <c r="EVP279" s="741"/>
      <c r="EVQ279" s="741"/>
      <c r="EVR279" s="741"/>
      <c r="EVS279" s="741"/>
      <c r="EVT279" s="741"/>
      <c r="EVU279" s="741"/>
      <c r="EVV279" s="741"/>
      <c r="EVW279" s="741"/>
      <c r="EVX279" s="741"/>
      <c r="EVY279" s="741"/>
      <c r="EVZ279" s="741"/>
      <c r="EWA279" s="741"/>
      <c r="EWB279" s="741"/>
      <c r="EWC279" s="742"/>
      <c r="EWD279" s="742"/>
      <c r="EWE279" s="742"/>
      <c r="EWF279" s="742"/>
      <c r="EWG279" s="742"/>
      <c r="EWH279" s="741"/>
      <c r="EWI279" s="741"/>
      <c r="EWJ279" s="742"/>
      <c r="EWK279" s="742"/>
      <c r="EWL279" s="741"/>
      <c r="EWM279" s="741"/>
      <c r="EWN279" s="742"/>
      <c r="EWO279" s="742"/>
      <c r="EWP279" s="741"/>
      <c r="EWQ279" s="741"/>
      <c r="EWR279" s="741"/>
      <c r="EWS279" s="741"/>
      <c r="EWT279" s="741"/>
      <c r="EWU279" s="741"/>
      <c r="EWV279" s="741"/>
      <c r="EWW279" s="742"/>
      <c r="EWX279" s="742"/>
      <c r="EWY279" s="741"/>
      <c r="EWZ279" s="741"/>
      <c r="EXA279" s="742"/>
      <c r="EXB279" s="742"/>
      <c r="EXC279" s="741"/>
      <c r="EXD279" s="741"/>
      <c r="EXE279" s="741"/>
      <c r="EXF279" s="741"/>
      <c r="EXG279" s="741"/>
      <c r="EXH279" s="740"/>
      <c r="EXI279" s="743"/>
      <c r="EXJ279" s="741"/>
      <c r="EXK279" s="741"/>
      <c r="EXL279" s="741"/>
      <c r="EXM279" s="741"/>
      <c r="EXN279" s="741"/>
      <c r="EXO279" s="741"/>
      <c r="EXP279" s="741"/>
      <c r="EXQ279" s="744"/>
      <c r="EXR279" s="744"/>
      <c r="EXS279" s="744"/>
      <c r="EXT279" s="744"/>
      <c r="EXU279" s="744"/>
      <c r="EXV279" s="744"/>
      <c r="EXW279" s="744"/>
      <c r="EXX279" s="744"/>
      <c r="EXY279" s="744"/>
      <c r="EXZ279" s="744"/>
      <c r="EYA279" s="744"/>
      <c r="EYB279" s="744"/>
      <c r="EYC279" s="744"/>
      <c r="EYD279" s="744"/>
      <c r="EYE279" s="744"/>
      <c r="EYF279" s="744"/>
      <c r="EYG279" s="744"/>
      <c r="EYH279" s="744"/>
      <c r="EYI279" s="744"/>
      <c r="EYJ279" s="744"/>
      <c r="EYK279" s="744"/>
      <c r="EYL279" s="744"/>
      <c r="EYM279" s="744"/>
      <c r="EYN279" s="744"/>
      <c r="EYO279" s="744"/>
      <c r="EYP279" s="744"/>
      <c r="EYQ279" s="744"/>
      <c r="EYR279" s="744"/>
      <c r="EYS279" s="744"/>
      <c r="EYT279" s="744"/>
      <c r="EYU279" s="744"/>
      <c r="EYV279" s="744"/>
      <c r="EYW279" s="744"/>
      <c r="EYX279" s="744"/>
      <c r="EYY279" s="744"/>
      <c r="EYZ279" s="744"/>
      <c r="EZA279" s="744"/>
      <c r="EZB279" s="744"/>
      <c r="EZC279" s="744"/>
      <c r="EZD279" s="744"/>
      <c r="EZE279" s="744"/>
      <c r="EZF279" s="744"/>
      <c r="EZG279" s="744"/>
      <c r="EZH279" s="744"/>
      <c r="EZI279" s="741"/>
      <c r="EZJ279" s="741"/>
      <c r="EZK279" s="741"/>
      <c r="EZL279" s="741"/>
      <c r="EZM279" s="741"/>
      <c r="EZN279" s="741"/>
      <c r="EZO279" s="741"/>
      <c r="EZP279" s="741"/>
      <c r="EZQ279" s="741"/>
      <c r="EZR279" s="741"/>
      <c r="EZS279" s="741"/>
      <c r="EZT279" s="741"/>
      <c r="EZU279" s="741"/>
      <c r="EZV279" s="741"/>
      <c r="EZW279" s="741"/>
      <c r="EZX279" s="741"/>
      <c r="EZY279" s="741"/>
      <c r="EZZ279" s="741"/>
      <c r="FAA279" s="741"/>
      <c r="FAB279" s="741"/>
      <c r="FAC279" s="741"/>
      <c r="FAD279" s="741"/>
      <c r="FAE279" s="741"/>
      <c r="FAF279" s="741"/>
      <c r="FAG279" s="742"/>
      <c r="FAH279" s="742"/>
      <c r="FAI279" s="742"/>
      <c r="FAJ279" s="742"/>
      <c r="FAK279" s="742"/>
      <c r="FAL279" s="741"/>
      <c r="FAM279" s="741"/>
      <c r="FAN279" s="742"/>
      <c r="FAO279" s="742"/>
      <c r="FAP279" s="741"/>
      <c r="FAQ279" s="741"/>
      <c r="FAR279" s="742"/>
      <c r="FAS279" s="742"/>
      <c r="FAT279" s="741"/>
      <c r="FAU279" s="741"/>
      <c r="FAV279" s="741"/>
      <c r="FAW279" s="741"/>
      <c r="FAX279" s="741"/>
      <c r="FAY279" s="741"/>
      <c r="FAZ279" s="741"/>
      <c r="FBA279" s="742"/>
      <c r="FBB279" s="742"/>
      <c r="FBC279" s="741"/>
      <c r="FBD279" s="741"/>
      <c r="FBE279" s="742"/>
      <c r="FBF279" s="742"/>
      <c r="FBG279" s="741"/>
      <c r="FBH279" s="741"/>
      <c r="FBI279" s="741"/>
      <c r="FBJ279" s="741"/>
      <c r="FBK279" s="741"/>
      <c r="FBL279" s="740"/>
      <c r="FBM279" s="743"/>
      <c r="FBN279" s="741"/>
      <c r="FBO279" s="741"/>
      <c r="FBP279" s="741"/>
      <c r="FBQ279" s="741"/>
      <c r="FBR279" s="741"/>
      <c r="FBS279" s="741"/>
      <c r="FBT279" s="741"/>
      <c r="FBU279" s="744"/>
      <c r="FBV279" s="744"/>
      <c r="FBW279" s="744"/>
      <c r="FBX279" s="744"/>
      <c r="FBY279" s="744"/>
      <c r="FBZ279" s="744"/>
      <c r="FCA279" s="744"/>
      <c r="FCB279" s="744"/>
      <c r="FCC279" s="744"/>
      <c r="FCD279" s="744"/>
      <c r="FCE279" s="744"/>
      <c r="FCF279" s="744"/>
      <c r="FCG279" s="744"/>
      <c r="FCH279" s="744"/>
      <c r="FCI279" s="744"/>
      <c r="FCJ279" s="744"/>
      <c r="FCK279" s="744"/>
      <c r="FCL279" s="744"/>
      <c r="FCM279" s="744"/>
      <c r="FCN279" s="744"/>
      <c r="FCO279" s="744"/>
      <c r="FCP279" s="744"/>
      <c r="FCQ279" s="744"/>
      <c r="FCR279" s="744"/>
      <c r="FCS279" s="744"/>
      <c r="FCT279" s="744"/>
      <c r="FCU279" s="744"/>
      <c r="FCV279" s="744"/>
      <c r="FCW279" s="744"/>
      <c r="FCX279" s="744"/>
      <c r="FCY279" s="744"/>
      <c r="FCZ279" s="744"/>
      <c r="FDA279" s="744"/>
      <c r="FDB279" s="744"/>
      <c r="FDC279" s="744"/>
      <c r="FDD279" s="744"/>
      <c r="FDE279" s="744"/>
      <c r="FDF279" s="744"/>
      <c r="FDG279" s="744"/>
      <c r="FDH279" s="744"/>
      <c r="FDI279" s="744"/>
      <c r="FDJ279" s="744"/>
      <c r="FDK279" s="744"/>
      <c r="FDL279" s="744"/>
      <c r="FDM279" s="741"/>
      <c r="FDN279" s="741"/>
      <c r="FDO279" s="741"/>
      <c r="FDP279" s="741"/>
      <c r="FDQ279" s="741"/>
      <c r="FDR279" s="741"/>
      <c r="FDS279" s="741"/>
      <c r="FDT279" s="741"/>
      <c r="FDU279" s="741"/>
      <c r="FDV279" s="741"/>
      <c r="FDW279" s="741"/>
      <c r="FDX279" s="741"/>
      <c r="FDY279" s="741"/>
      <c r="FDZ279" s="741"/>
      <c r="FEA279" s="741"/>
      <c r="FEB279" s="741"/>
      <c r="FEC279" s="741"/>
      <c r="FED279" s="741"/>
      <c r="FEE279" s="741"/>
      <c r="FEF279" s="741"/>
      <c r="FEG279" s="741"/>
      <c r="FEH279" s="741"/>
      <c r="FEI279" s="741"/>
      <c r="FEJ279" s="741"/>
      <c r="FEK279" s="742"/>
      <c r="FEL279" s="742"/>
      <c r="FEM279" s="742"/>
      <c r="FEN279" s="742"/>
      <c r="FEO279" s="742"/>
      <c r="FEP279" s="741"/>
      <c r="FEQ279" s="741"/>
      <c r="FER279" s="742"/>
      <c r="FES279" s="742"/>
      <c r="FET279" s="741"/>
      <c r="FEU279" s="741"/>
      <c r="FEV279" s="742"/>
      <c r="FEW279" s="742"/>
      <c r="FEX279" s="741"/>
      <c r="FEY279" s="741"/>
      <c r="FEZ279" s="741"/>
      <c r="FFA279" s="741"/>
      <c r="FFB279" s="741"/>
      <c r="FFC279" s="741"/>
      <c r="FFD279" s="741"/>
      <c r="FFE279" s="742"/>
      <c r="FFF279" s="742"/>
      <c r="FFG279" s="741"/>
      <c r="FFH279" s="741"/>
      <c r="FFI279" s="742"/>
      <c r="FFJ279" s="742"/>
      <c r="FFK279" s="741"/>
      <c r="FFL279" s="741"/>
      <c r="FFM279" s="741"/>
      <c r="FFN279" s="741"/>
      <c r="FFO279" s="741"/>
      <c r="FFP279" s="740"/>
      <c r="FFQ279" s="743"/>
      <c r="FFR279" s="741"/>
      <c r="FFS279" s="741"/>
      <c r="FFT279" s="741"/>
      <c r="FFU279" s="741"/>
      <c r="FFV279" s="741"/>
      <c r="FFW279" s="741"/>
      <c r="FFX279" s="741"/>
      <c r="FFY279" s="744"/>
      <c r="FFZ279" s="744"/>
      <c r="FGA279" s="744"/>
      <c r="FGB279" s="744"/>
      <c r="FGC279" s="744"/>
      <c r="FGD279" s="744"/>
      <c r="FGE279" s="744"/>
      <c r="FGF279" s="744"/>
      <c r="FGG279" s="744"/>
      <c r="FGH279" s="744"/>
      <c r="FGI279" s="744"/>
      <c r="FGJ279" s="744"/>
      <c r="FGK279" s="744"/>
      <c r="FGL279" s="744"/>
      <c r="FGM279" s="744"/>
      <c r="FGN279" s="744"/>
      <c r="FGO279" s="744"/>
      <c r="FGP279" s="744"/>
      <c r="FGQ279" s="744"/>
      <c r="FGR279" s="744"/>
      <c r="FGS279" s="744"/>
      <c r="FGT279" s="744"/>
      <c r="FGU279" s="744"/>
      <c r="FGV279" s="744"/>
      <c r="FGW279" s="744"/>
      <c r="FGX279" s="744"/>
      <c r="FGY279" s="744"/>
      <c r="FGZ279" s="744"/>
      <c r="FHA279" s="744"/>
      <c r="FHB279" s="744"/>
      <c r="FHC279" s="744"/>
      <c r="FHD279" s="744"/>
      <c r="FHE279" s="744"/>
      <c r="FHF279" s="744"/>
      <c r="FHG279" s="744"/>
      <c r="FHH279" s="744"/>
      <c r="FHI279" s="744"/>
      <c r="FHJ279" s="744"/>
      <c r="FHK279" s="744"/>
      <c r="FHL279" s="744"/>
      <c r="FHM279" s="744"/>
      <c r="FHN279" s="744"/>
      <c r="FHO279" s="744"/>
      <c r="FHP279" s="744"/>
      <c r="FHQ279" s="741"/>
      <c r="FHR279" s="741"/>
      <c r="FHS279" s="741"/>
      <c r="FHT279" s="741"/>
      <c r="FHU279" s="741"/>
      <c r="FHV279" s="741"/>
      <c r="FHW279" s="741"/>
      <c r="FHX279" s="741"/>
      <c r="FHY279" s="741"/>
      <c r="FHZ279" s="741"/>
      <c r="FIA279" s="741"/>
      <c r="FIB279" s="741"/>
      <c r="FIC279" s="741"/>
      <c r="FID279" s="741"/>
      <c r="FIE279" s="741"/>
      <c r="FIF279" s="741"/>
      <c r="FIG279" s="741"/>
      <c r="FIH279" s="741"/>
      <c r="FII279" s="741"/>
      <c r="FIJ279" s="741"/>
      <c r="FIK279" s="741"/>
      <c r="FIL279" s="741"/>
      <c r="FIM279" s="741"/>
      <c r="FIN279" s="741"/>
      <c r="FIO279" s="742"/>
      <c r="FIP279" s="742"/>
      <c r="FIQ279" s="742"/>
      <c r="FIR279" s="742"/>
      <c r="FIS279" s="742"/>
      <c r="FIT279" s="741"/>
      <c r="FIU279" s="741"/>
      <c r="FIV279" s="742"/>
      <c r="FIW279" s="742"/>
      <c r="FIX279" s="741"/>
      <c r="FIY279" s="741"/>
      <c r="FIZ279" s="742"/>
      <c r="FJA279" s="742"/>
      <c r="FJB279" s="741"/>
      <c r="FJC279" s="741"/>
      <c r="FJD279" s="741"/>
      <c r="FJE279" s="741"/>
      <c r="FJF279" s="741"/>
      <c r="FJG279" s="741"/>
      <c r="FJH279" s="741"/>
      <c r="FJI279" s="742"/>
      <c r="FJJ279" s="742"/>
      <c r="FJK279" s="741"/>
      <c r="FJL279" s="741"/>
      <c r="FJM279" s="742"/>
      <c r="FJN279" s="742"/>
      <c r="FJO279" s="741"/>
      <c r="FJP279" s="741"/>
      <c r="FJQ279" s="741"/>
      <c r="FJR279" s="741"/>
      <c r="FJS279" s="741"/>
      <c r="FJT279" s="740"/>
      <c r="FJU279" s="743"/>
      <c r="FJV279" s="741"/>
      <c r="FJW279" s="741"/>
      <c r="FJX279" s="741"/>
      <c r="FJY279" s="741"/>
      <c r="FJZ279" s="741"/>
      <c r="FKA279" s="741"/>
      <c r="FKB279" s="741"/>
      <c r="FKC279" s="744"/>
      <c r="FKD279" s="744"/>
      <c r="FKE279" s="744"/>
      <c r="FKF279" s="744"/>
      <c r="FKG279" s="744"/>
      <c r="FKH279" s="744"/>
      <c r="FKI279" s="744"/>
      <c r="FKJ279" s="744"/>
      <c r="FKK279" s="744"/>
      <c r="FKL279" s="744"/>
      <c r="FKM279" s="744"/>
      <c r="FKN279" s="744"/>
      <c r="FKO279" s="744"/>
      <c r="FKP279" s="744"/>
      <c r="FKQ279" s="744"/>
      <c r="FKR279" s="744"/>
      <c r="FKS279" s="744"/>
      <c r="FKT279" s="744"/>
      <c r="FKU279" s="744"/>
      <c r="FKV279" s="744"/>
      <c r="FKW279" s="744"/>
      <c r="FKX279" s="744"/>
      <c r="FKY279" s="744"/>
      <c r="FKZ279" s="744"/>
      <c r="FLA279" s="744"/>
      <c r="FLB279" s="744"/>
      <c r="FLC279" s="744"/>
      <c r="FLD279" s="744"/>
      <c r="FLE279" s="744"/>
      <c r="FLF279" s="744"/>
      <c r="FLG279" s="744"/>
      <c r="FLH279" s="744"/>
      <c r="FLI279" s="744"/>
      <c r="FLJ279" s="744"/>
      <c r="FLK279" s="744"/>
      <c r="FLL279" s="744"/>
      <c r="FLM279" s="744"/>
      <c r="FLN279" s="744"/>
      <c r="FLO279" s="744"/>
      <c r="FLP279" s="744"/>
      <c r="FLQ279" s="744"/>
      <c r="FLR279" s="744"/>
      <c r="FLS279" s="744"/>
      <c r="FLT279" s="744"/>
      <c r="FLU279" s="741"/>
      <c r="FLV279" s="741"/>
      <c r="FLW279" s="741"/>
      <c r="FLX279" s="741"/>
      <c r="FLY279" s="741"/>
      <c r="FLZ279" s="741"/>
      <c r="FMA279" s="741"/>
      <c r="FMB279" s="741"/>
      <c r="FMC279" s="741"/>
      <c r="FMD279" s="741"/>
      <c r="FME279" s="741"/>
      <c r="FMF279" s="741"/>
      <c r="FMG279" s="741"/>
      <c r="FMH279" s="741"/>
      <c r="FMI279" s="741"/>
      <c r="FMJ279" s="741"/>
      <c r="FMK279" s="741"/>
      <c r="FML279" s="741"/>
      <c r="FMM279" s="741"/>
      <c r="FMN279" s="741"/>
      <c r="FMO279" s="741"/>
      <c r="FMP279" s="741"/>
      <c r="FMQ279" s="741"/>
      <c r="FMR279" s="741"/>
      <c r="FMS279" s="742"/>
      <c r="FMT279" s="742"/>
      <c r="FMU279" s="742"/>
      <c r="FMV279" s="742"/>
      <c r="FMW279" s="742"/>
      <c r="FMX279" s="741"/>
      <c r="FMY279" s="741"/>
      <c r="FMZ279" s="742"/>
      <c r="FNA279" s="742"/>
      <c r="FNB279" s="741"/>
      <c r="FNC279" s="741"/>
      <c r="FND279" s="742"/>
      <c r="FNE279" s="742"/>
      <c r="FNF279" s="741"/>
      <c r="FNG279" s="741"/>
      <c r="FNH279" s="741"/>
      <c r="FNI279" s="741"/>
      <c r="FNJ279" s="741"/>
      <c r="FNK279" s="741"/>
      <c r="FNL279" s="741"/>
      <c r="FNM279" s="742"/>
      <c r="FNN279" s="742"/>
      <c r="FNO279" s="741"/>
      <c r="FNP279" s="741"/>
      <c r="FNQ279" s="742"/>
      <c r="FNR279" s="742"/>
      <c r="FNS279" s="741"/>
      <c r="FNT279" s="741"/>
      <c r="FNU279" s="741"/>
      <c r="FNV279" s="741"/>
      <c r="FNW279" s="741"/>
      <c r="FNX279" s="740"/>
      <c r="FNY279" s="743"/>
      <c r="FNZ279" s="741"/>
      <c r="FOA279" s="741"/>
      <c r="FOB279" s="741"/>
      <c r="FOC279" s="741"/>
      <c r="FOD279" s="741"/>
      <c r="FOE279" s="741"/>
      <c r="FOF279" s="741"/>
      <c r="FOG279" s="744"/>
      <c r="FOH279" s="744"/>
      <c r="FOI279" s="744"/>
      <c r="FOJ279" s="744"/>
      <c r="FOK279" s="744"/>
      <c r="FOL279" s="744"/>
      <c r="FOM279" s="744"/>
      <c r="FON279" s="744"/>
      <c r="FOO279" s="744"/>
      <c r="FOP279" s="744"/>
      <c r="FOQ279" s="744"/>
      <c r="FOR279" s="744"/>
      <c r="FOS279" s="744"/>
      <c r="FOT279" s="744"/>
      <c r="FOU279" s="744"/>
      <c r="FOV279" s="744"/>
      <c r="FOW279" s="744"/>
      <c r="FOX279" s="744"/>
      <c r="FOY279" s="744"/>
      <c r="FOZ279" s="744"/>
      <c r="FPA279" s="744"/>
      <c r="FPB279" s="744"/>
      <c r="FPC279" s="744"/>
      <c r="FPD279" s="744"/>
      <c r="FPE279" s="744"/>
      <c r="FPF279" s="744"/>
      <c r="FPG279" s="744"/>
      <c r="FPH279" s="744"/>
      <c r="FPI279" s="744"/>
      <c r="FPJ279" s="744"/>
      <c r="FPK279" s="744"/>
      <c r="FPL279" s="744"/>
      <c r="FPM279" s="744"/>
      <c r="FPN279" s="744"/>
      <c r="FPO279" s="744"/>
      <c r="FPP279" s="744"/>
      <c r="FPQ279" s="744"/>
      <c r="FPR279" s="744"/>
      <c r="FPS279" s="744"/>
      <c r="FPT279" s="744"/>
      <c r="FPU279" s="744"/>
      <c r="FPV279" s="744"/>
      <c r="FPW279" s="744"/>
      <c r="FPX279" s="744"/>
      <c r="FPY279" s="741"/>
      <c r="FPZ279" s="741"/>
      <c r="FQA279" s="741"/>
      <c r="FQB279" s="741"/>
      <c r="FQC279" s="741"/>
      <c r="FQD279" s="741"/>
      <c r="FQE279" s="741"/>
      <c r="FQF279" s="741"/>
      <c r="FQG279" s="741"/>
      <c r="FQH279" s="741"/>
      <c r="FQI279" s="741"/>
      <c r="FQJ279" s="741"/>
      <c r="FQK279" s="741"/>
      <c r="FQL279" s="741"/>
      <c r="FQM279" s="741"/>
      <c r="FQN279" s="741"/>
      <c r="FQO279" s="741"/>
      <c r="FQP279" s="741"/>
      <c r="FQQ279" s="741"/>
      <c r="FQR279" s="741"/>
      <c r="FQS279" s="741"/>
      <c r="FQT279" s="741"/>
      <c r="FQU279" s="741"/>
      <c r="FQV279" s="741"/>
      <c r="FQW279" s="742"/>
      <c r="FQX279" s="742"/>
      <c r="FQY279" s="742"/>
      <c r="FQZ279" s="742"/>
      <c r="FRA279" s="742"/>
      <c r="FRB279" s="741"/>
      <c r="FRC279" s="741"/>
      <c r="FRD279" s="742"/>
      <c r="FRE279" s="742"/>
      <c r="FRF279" s="741"/>
      <c r="FRG279" s="741"/>
      <c r="FRH279" s="742"/>
      <c r="FRI279" s="742"/>
      <c r="FRJ279" s="741"/>
      <c r="FRK279" s="741"/>
      <c r="FRL279" s="741"/>
      <c r="FRM279" s="741"/>
      <c r="FRN279" s="741"/>
      <c r="FRO279" s="741"/>
      <c r="FRP279" s="741"/>
      <c r="FRQ279" s="742"/>
      <c r="FRR279" s="742"/>
      <c r="FRS279" s="741"/>
      <c r="FRT279" s="741"/>
      <c r="FRU279" s="742"/>
      <c r="FRV279" s="742"/>
      <c r="FRW279" s="741"/>
      <c r="FRX279" s="741"/>
      <c r="FRY279" s="741"/>
      <c r="FRZ279" s="741"/>
      <c r="FSA279" s="741"/>
      <c r="FSB279" s="740"/>
      <c r="FSC279" s="743"/>
      <c r="FSD279" s="741"/>
      <c r="FSE279" s="741"/>
      <c r="FSF279" s="741"/>
      <c r="FSG279" s="741"/>
      <c r="FSH279" s="741"/>
      <c r="FSI279" s="741"/>
      <c r="FSJ279" s="741"/>
      <c r="FSK279" s="744"/>
      <c r="FSL279" s="744"/>
      <c r="FSM279" s="744"/>
      <c r="FSN279" s="744"/>
      <c r="FSO279" s="744"/>
      <c r="FSP279" s="744"/>
      <c r="FSQ279" s="744"/>
      <c r="FSR279" s="744"/>
      <c r="FSS279" s="744"/>
      <c r="FST279" s="744"/>
      <c r="FSU279" s="744"/>
      <c r="FSV279" s="744"/>
      <c r="FSW279" s="744"/>
      <c r="FSX279" s="744"/>
      <c r="FSY279" s="744"/>
      <c r="FSZ279" s="744"/>
      <c r="FTA279" s="744"/>
      <c r="FTB279" s="744"/>
      <c r="FTC279" s="744"/>
      <c r="FTD279" s="744"/>
      <c r="FTE279" s="744"/>
      <c r="FTF279" s="744"/>
      <c r="FTG279" s="744"/>
      <c r="FTH279" s="744"/>
      <c r="FTI279" s="744"/>
      <c r="FTJ279" s="744"/>
      <c r="FTK279" s="744"/>
      <c r="FTL279" s="744"/>
      <c r="FTM279" s="744"/>
      <c r="FTN279" s="744"/>
      <c r="FTO279" s="744"/>
      <c r="FTP279" s="744"/>
      <c r="FTQ279" s="744"/>
      <c r="FTR279" s="744"/>
      <c r="FTS279" s="744"/>
      <c r="FTT279" s="744"/>
      <c r="FTU279" s="744"/>
      <c r="FTV279" s="744"/>
      <c r="FTW279" s="744"/>
      <c r="FTX279" s="744"/>
      <c r="FTY279" s="744"/>
      <c r="FTZ279" s="744"/>
      <c r="FUA279" s="744"/>
      <c r="FUB279" s="744"/>
      <c r="FUC279" s="741"/>
      <c r="FUD279" s="741"/>
      <c r="FUE279" s="741"/>
      <c r="FUF279" s="741"/>
      <c r="FUG279" s="741"/>
      <c r="FUH279" s="741"/>
      <c r="FUI279" s="741"/>
      <c r="FUJ279" s="741"/>
      <c r="FUK279" s="741"/>
      <c r="FUL279" s="741"/>
      <c r="FUM279" s="741"/>
      <c r="FUN279" s="741"/>
      <c r="FUO279" s="741"/>
      <c r="FUP279" s="741"/>
      <c r="FUQ279" s="741"/>
      <c r="FUR279" s="741"/>
      <c r="FUS279" s="741"/>
      <c r="FUT279" s="741"/>
      <c r="FUU279" s="741"/>
      <c r="FUV279" s="741"/>
      <c r="FUW279" s="741"/>
      <c r="FUX279" s="741"/>
      <c r="FUY279" s="741"/>
      <c r="FUZ279" s="741"/>
      <c r="FVA279" s="742"/>
      <c r="FVB279" s="742"/>
      <c r="FVC279" s="742"/>
      <c r="FVD279" s="742"/>
      <c r="FVE279" s="742"/>
      <c r="FVF279" s="741"/>
      <c r="FVG279" s="741"/>
      <c r="FVH279" s="742"/>
      <c r="FVI279" s="742"/>
      <c r="FVJ279" s="741"/>
      <c r="FVK279" s="741"/>
      <c r="FVL279" s="742"/>
      <c r="FVM279" s="742"/>
      <c r="FVN279" s="741"/>
      <c r="FVO279" s="741"/>
      <c r="FVP279" s="741"/>
      <c r="FVQ279" s="741"/>
      <c r="FVR279" s="741"/>
      <c r="FVS279" s="741"/>
      <c r="FVT279" s="741"/>
      <c r="FVU279" s="742"/>
      <c r="FVV279" s="742"/>
      <c r="FVW279" s="741"/>
      <c r="FVX279" s="741"/>
      <c r="FVY279" s="742"/>
      <c r="FVZ279" s="742"/>
      <c r="FWA279" s="741"/>
      <c r="FWB279" s="741"/>
      <c r="FWC279" s="741"/>
      <c r="FWD279" s="741"/>
      <c r="FWE279" s="741"/>
      <c r="FWF279" s="740"/>
      <c r="FWG279" s="743"/>
      <c r="FWH279" s="741"/>
      <c r="FWI279" s="741"/>
      <c r="FWJ279" s="741"/>
      <c r="FWK279" s="741"/>
      <c r="FWL279" s="741"/>
      <c r="FWM279" s="741"/>
      <c r="FWN279" s="741"/>
      <c r="FWO279" s="744"/>
      <c r="FWP279" s="744"/>
      <c r="FWQ279" s="744"/>
      <c r="FWR279" s="744"/>
      <c r="FWS279" s="744"/>
      <c r="FWT279" s="744"/>
      <c r="FWU279" s="744"/>
      <c r="FWV279" s="744"/>
      <c r="FWW279" s="744"/>
      <c r="FWX279" s="744"/>
      <c r="FWY279" s="744"/>
      <c r="FWZ279" s="744"/>
      <c r="FXA279" s="744"/>
      <c r="FXB279" s="744"/>
      <c r="FXC279" s="744"/>
      <c r="FXD279" s="744"/>
      <c r="FXE279" s="744"/>
      <c r="FXF279" s="744"/>
      <c r="FXG279" s="744"/>
      <c r="FXH279" s="744"/>
      <c r="FXI279" s="744"/>
      <c r="FXJ279" s="744"/>
      <c r="FXK279" s="744"/>
      <c r="FXL279" s="744"/>
      <c r="FXM279" s="744"/>
      <c r="FXN279" s="744"/>
      <c r="FXO279" s="744"/>
      <c r="FXP279" s="744"/>
      <c r="FXQ279" s="744"/>
      <c r="FXR279" s="744"/>
      <c r="FXS279" s="744"/>
      <c r="FXT279" s="744"/>
      <c r="FXU279" s="744"/>
      <c r="FXV279" s="744"/>
      <c r="FXW279" s="744"/>
      <c r="FXX279" s="744"/>
      <c r="FXY279" s="744"/>
      <c r="FXZ279" s="744"/>
      <c r="FYA279" s="744"/>
      <c r="FYB279" s="744"/>
      <c r="FYC279" s="744"/>
      <c r="FYD279" s="744"/>
      <c r="FYE279" s="744"/>
      <c r="FYF279" s="744"/>
      <c r="FYG279" s="741"/>
      <c r="FYH279" s="741"/>
      <c r="FYI279" s="741"/>
      <c r="FYJ279" s="741"/>
      <c r="FYK279" s="741"/>
      <c r="FYL279" s="741"/>
      <c r="FYM279" s="741"/>
      <c r="FYN279" s="741"/>
      <c r="FYO279" s="741"/>
      <c r="FYP279" s="741"/>
      <c r="FYQ279" s="741"/>
      <c r="FYR279" s="741"/>
      <c r="FYS279" s="741"/>
      <c r="FYT279" s="741"/>
      <c r="FYU279" s="741"/>
      <c r="FYV279" s="741"/>
      <c r="FYW279" s="741"/>
      <c r="FYX279" s="741"/>
      <c r="FYY279" s="741"/>
      <c r="FYZ279" s="741"/>
      <c r="FZA279" s="741"/>
      <c r="FZB279" s="741"/>
      <c r="FZC279" s="741"/>
      <c r="FZD279" s="741"/>
      <c r="FZE279" s="742"/>
      <c r="FZF279" s="742"/>
      <c r="FZG279" s="742"/>
      <c r="FZH279" s="742"/>
      <c r="FZI279" s="742"/>
      <c r="FZJ279" s="741"/>
      <c r="FZK279" s="741"/>
      <c r="FZL279" s="742"/>
      <c r="FZM279" s="742"/>
      <c r="FZN279" s="741"/>
      <c r="FZO279" s="741"/>
      <c r="FZP279" s="742"/>
      <c r="FZQ279" s="742"/>
      <c r="FZR279" s="741"/>
      <c r="FZS279" s="741"/>
      <c r="FZT279" s="741"/>
      <c r="FZU279" s="741"/>
      <c r="FZV279" s="741"/>
      <c r="FZW279" s="741"/>
      <c r="FZX279" s="741"/>
      <c r="FZY279" s="742"/>
      <c r="FZZ279" s="742"/>
      <c r="GAA279" s="741"/>
      <c r="GAB279" s="741"/>
      <c r="GAC279" s="742"/>
      <c r="GAD279" s="742"/>
      <c r="GAE279" s="741"/>
      <c r="GAF279" s="741"/>
      <c r="GAG279" s="741"/>
      <c r="GAH279" s="741"/>
      <c r="GAI279" s="741"/>
      <c r="GAJ279" s="740"/>
      <c r="GAK279" s="743"/>
      <c r="GAL279" s="741"/>
      <c r="GAM279" s="741"/>
      <c r="GAN279" s="741"/>
      <c r="GAO279" s="741"/>
      <c r="GAP279" s="741"/>
      <c r="GAQ279" s="741"/>
      <c r="GAR279" s="741"/>
      <c r="GAS279" s="744"/>
      <c r="GAT279" s="744"/>
      <c r="GAU279" s="744"/>
      <c r="GAV279" s="744"/>
      <c r="GAW279" s="744"/>
      <c r="GAX279" s="744"/>
      <c r="GAY279" s="744"/>
      <c r="GAZ279" s="744"/>
      <c r="GBA279" s="744"/>
      <c r="GBB279" s="744"/>
      <c r="GBC279" s="744"/>
      <c r="GBD279" s="744"/>
      <c r="GBE279" s="744"/>
      <c r="GBF279" s="744"/>
      <c r="GBG279" s="744"/>
      <c r="GBH279" s="744"/>
      <c r="GBI279" s="744"/>
      <c r="GBJ279" s="744"/>
      <c r="GBK279" s="744"/>
      <c r="GBL279" s="744"/>
      <c r="GBM279" s="744"/>
      <c r="GBN279" s="744"/>
      <c r="GBO279" s="744"/>
      <c r="GBP279" s="744"/>
      <c r="GBQ279" s="744"/>
      <c r="GBR279" s="744"/>
      <c r="GBS279" s="744"/>
      <c r="GBT279" s="744"/>
      <c r="GBU279" s="744"/>
      <c r="GBV279" s="744"/>
      <c r="GBW279" s="744"/>
      <c r="GBX279" s="744"/>
      <c r="GBY279" s="744"/>
      <c r="GBZ279" s="744"/>
      <c r="GCA279" s="744"/>
      <c r="GCB279" s="744"/>
      <c r="GCC279" s="744"/>
      <c r="GCD279" s="744"/>
      <c r="GCE279" s="744"/>
      <c r="GCF279" s="744"/>
      <c r="GCG279" s="744"/>
      <c r="GCH279" s="744"/>
      <c r="GCI279" s="744"/>
      <c r="GCJ279" s="744"/>
      <c r="GCK279" s="741"/>
      <c r="GCL279" s="741"/>
      <c r="GCM279" s="741"/>
      <c r="GCN279" s="741"/>
      <c r="GCO279" s="741"/>
      <c r="GCP279" s="741"/>
      <c r="GCQ279" s="741"/>
      <c r="GCR279" s="741"/>
      <c r="GCS279" s="741"/>
      <c r="GCT279" s="741"/>
      <c r="GCU279" s="741"/>
      <c r="GCV279" s="741"/>
      <c r="GCW279" s="741"/>
      <c r="GCX279" s="741"/>
      <c r="GCY279" s="741"/>
      <c r="GCZ279" s="741"/>
      <c r="GDA279" s="741"/>
      <c r="GDB279" s="741"/>
      <c r="GDC279" s="741"/>
      <c r="GDD279" s="741"/>
      <c r="GDE279" s="741"/>
      <c r="GDF279" s="741"/>
      <c r="GDG279" s="741"/>
      <c r="GDH279" s="741"/>
      <c r="GDI279" s="742"/>
      <c r="GDJ279" s="742"/>
      <c r="GDK279" s="742"/>
      <c r="GDL279" s="742"/>
      <c r="GDM279" s="742"/>
      <c r="GDN279" s="741"/>
      <c r="GDO279" s="741"/>
      <c r="GDP279" s="742"/>
      <c r="GDQ279" s="742"/>
      <c r="GDR279" s="741"/>
      <c r="GDS279" s="741"/>
      <c r="GDT279" s="742"/>
      <c r="GDU279" s="742"/>
      <c r="GDV279" s="741"/>
      <c r="GDW279" s="741"/>
      <c r="GDX279" s="741"/>
      <c r="GDY279" s="741"/>
      <c r="GDZ279" s="741"/>
      <c r="GEA279" s="741"/>
      <c r="GEB279" s="741"/>
      <c r="GEC279" s="742"/>
      <c r="GED279" s="742"/>
      <c r="GEE279" s="741"/>
      <c r="GEF279" s="741"/>
      <c r="GEG279" s="742"/>
      <c r="GEH279" s="742"/>
      <c r="GEI279" s="741"/>
      <c r="GEJ279" s="741"/>
      <c r="GEK279" s="741"/>
      <c r="GEL279" s="741"/>
      <c r="GEM279" s="741"/>
      <c r="GEN279" s="740"/>
      <c r="GEO279" s="743"/>
      <c r="GEP279" s="741"/>
      <c r="GEQ279" s="741"/>
      <c r="GER279" s="741"/>
      <c r="GES279" s="741"/>
      <c r="GET279" s="741"/>
      <c r="GEU279" s="741"/>
      <c r="GEV279" s="741"/>
      <c r="GEW279" s="744"/>
      <c r="GEX279" s="744"/>
      <c r="GEY279" s="744"/>
      <c r="GEZ279" s="744"/>
      <c r="GFA279" s="744"/>
      <c r="GFB279" s="744"/>
      <c r="GFC279" s="744"/>
      <c r="GFD279" s="744"/>
      <c r="GFE279" s="744"/>
      <c r="GFF279" s="744"/>
      <c r="GFG279" s="744"/>
      <c r="GFH279" s="744"/>
      <c r="GFI279" s="744"/>
      <c r="GFJ279" s="744"/>
      <c r="GFK279" s="744"/>
      <c r="GFL279" s="744"/>
      <c r="GFM279" s="744"/>
      <c r="GFN279" s="744"/>
      <c r="GFO279" s="744"/>
      <c r="GFP279" s="744"/>
      <c r="GFQ279" s="744"/>
      <c r="GFR279" s="744"/>
      <c r="GFS279" s="744"/>
      <c r="GFT279" s="744"/>
      <c r="GFU279" s="744"/>
      <c r="GFV279" s="744"/>
      <c r="GFW279" s="744"/>
      <c r="GFX279" s="744"/>
      <c r="GFY279" s="744"/>
      <c r="GFZ279" s="744"/>
      <c r="GGA279" s="744"/>
      <c r="GGB279" s="744"/>
      <c r="GGC279" s="744"/>
      <c r="GGD279" s="744"/>
      <c r="GGE279" s="744"/>
      <c r="GGF279" s="744"/>
      <c r="GGG279" s="744"/>
      <c r="GGH279" s="744"/>
      <c r="GGI279" s="744"/>
      <c r="GGJ279" s="744"/>
      <c r="GGK279" s="744"/>
      <c r="GGL279" s="744"/>
      <c r="GGM279" s="744"/>
      <c r="GGN279" s="744"/>
      <c r="GGO279" s="741"/>
      <c r="GGP279" s="741"/>
      <c r="GGQ279" s="741"/>
      <c r="GGR279" s="741"/>
      <c r="GGS279" s="741"/>
      <c r="GGT279" s="741"/>
      <c r="GGU279" s="741"/>
      <c r="GGV279" s="741"/>
      <c r="GGW279" s="741"/>
      <c r="GGX279" s="741"/>
      <c r="GGY279" s="741"/>
      <c r="GGZ279" s="741"/>
      <c r="GHA279" s="741"/>
      <c r="GHB279" s="741"/>
      <c r="GHC279" s="741"/>
      <c r="GHD279" s="741"/>
      <c r="GHE279" s="741"/>
      <c r="GHF279" s="741"/>
      <c r="GHG279" s="741"/>
      <c r="GHH279" s="741"/>
      <c r="GHI279" s="741"/>
      <c r="GHJ279" s="741"/>
      <c r="GHK279" s="741"/>
      <c r="GHL279" s="741"/>
      <c r="GHM279" s="742"/>
      <c r="GHN279" s="742"/>
      <c r="GHO279" s="742"/>
      <c r="GHP279" s="742"/>
      <c r="GHQ279" s="742"/>
      <c r="GHR279" s="741"/>
      <c r="GHS279" s="741"/>
      <c r="GHT279" s="742"/>
      <c r="GHU279" s="742"/>
      <c r="GHV279" s="741"/>
      <c r="GHW279" s="741"/>
      <c r="GHX279" s="742"/>
      <c r="GHY279" s="742"/>
      <c r="GHZ279" s="741"/>
      <c r="GIA279" s="741"/>
      <c r="GIB279" s="741"/>
      <c r="GIC279" s="741"/>
      <c r="GID279" s="741"/>
      <c r="GIE279" s="741"/>
      <c r="GIF279" s="741"/>
      <c r="GIG279" s="742"/>
      <c r="GIH279" s="742"/>
      <c r="GII279" s="741"/>
      <c r="GIJ279" s="741"/>
      <c r="GIK279" s="742"/>
      <c r="GIL279" s="742"/>
      <c r="GIM279" s="741"/>
      <c r="GIN279" s="741"/>
      <c r="GIO279" s="741"/>
      <c r="GIP279" s="741"/>
      <c r="GIQ279" s="741"/>
      <c r="GIR279" s="740"/>
      <c r="GIS279" s="743"/>
      <c r="GIT279" s="741"/>
      <c r="GIU279" s="741"/>
      <c r="GIV279" s="741"/>
      <c r="GIW279" s="741"/>
      <c r="GIX279" s="741"/>
      <c r="GIY279" s="741"/>
      <c r="GIZ279" s="741"/>
      <c r="GJA279" s="744"/>
      <c r="GJB279" s="744"/>
      <c r="GJC279" s="744"/>
      <c r="GJD279" s="744"/>
      <c r="GJE279" s="744"/>
      <c r="GJF279" s="744"/>
      <c r="GJG279" s="744"/>
      <c r="GJH279" s="744"/>
      <c r="GJI279" s="744"/>
      <c r="GJJ279" s="744"/>
      <c r="GJK279" s="744"/>
      <c r="GJL279" s="744"/>
      <c r="GJM279" s="744"/>
      <c r="GJN279" s="744"/>
      <c r="GJO279" s="744"/>
      <c r="GJP279" s="744"/>
      <c r="GJQ279" s="744"/>
      <c r="GJR279" s="744"/>
      <c r="GJS279" s="744"/>
      <c r="GJT279" s="744"/>
      <c r="GJU279" s="744"/>
      <c r="GJV279" s="744"/>
      <c r="GJW279" s="744"/>
      <c r="GJX279" s="744"/>
      <c r="GJY279" s="744"/>
      <c r="GJZ279" s="744"/>
      <c r="GKA279" s="744"/>
      <c r="GKB279" s="744"/>
      <c r="GKC279" s="744"/>
      <c r="GKD279" s="744"/>
      <c r="GKE279" s="744"/>
      <c r="GKF279" s="744"/>
      <c r="GKG279" s="744"/>
      <c r="GKH279" s="744"/>
      <c r="GKI279" s="744"/>
      <c r="GKJ279" s="744"/>
      <c r="GKK279" s="744"/>
      <c r="GKL279" s="744"/>
      <c r="GKM279" s="744"/>
      <c r="GKN279" s="744"/>
      <c r="GKO279" s="744"/>
      <c r="GKP279" s="744"/>
      <c r="GKQ279" s="744"/>
      <c r="GKR279" s="744"/>
      <c r="GKS279" s="741"/>
      <c r="GKT279" s="741"/>
      <c r="GKU279" s="741"/>
      <c r="GKV279" s="741"/>
      <c r="GKW279" s="741"/>
      <c r="GKX279" s="741"/>
      <c r="GKY279" s="741"/>
      <c r="GKZ279" s="741"/>
      <c r="GLA279" s="741"/>
      <c r="GLB279" s="741"/>
      <c r="GLC279" s="741"/>
      <c r="GLD279" s="741"/>
      <c r="GLE279" s="741"/>
      <c r="GLF279" s="741"/>
      <c r="GLG279" s="741"/>
      <c r="GLH279" s="741"/>
      <c r="GLI279" s="741"/>
      <c r="GLJ279" s="741"/>
      <c r="GLK279" s="741"/>
      <c r="GLL279" s="741"/>
      <c r="GLM279" s="741"/>
      <c r="GLN279" s="741"/>
      <c r="GLO279" s="741"/>
      <c r="GLP279" s="741"/>
      <c r="GLQ279" s="742"/>
      <c r="GLR279" s="742"/>
      <c r="GLS279" s="742"/>
      <c r="GLT279" s="742"/>
      <c r="GLU279" s="742"/>
      <c r="GLV279" s="741"/>
      <c r="GLW279" s="741"/>
      <c r="GLX279" s="742"/>
      <c r="GLY279" s="742"/>
      <c r="GLZ279" s="741"/>
      <c r="GMA279" s="741"/>
      <c r="GMB279" s="742"/>
      <c r="GMC279" s="742"/>
      <c r="GMD279" s="741"/>
      <c r="GME279" s="741"/>
      <c r="GMF279" s="741"/>
      <c r="GMG279" s="741"/>
      <c r="GMH279" s="741"/>
      <c r="GMI279" s="741"/>
      <c r="GMJ279" s="741"/>
      <c r="GMK279" s="742"/>
      <c r="GML279" s="742"/>
      <c r="GMM279" s="741"/>
      <c r="GMN279" s="741"/>
      <c r="GMO279" s="742"/>
      <c r="GMP279" s="742"/>
      <c r="GMQ279" s="741"/>
      <c r="GMR279" s="741"/>
      <c r="GMS279" s="741"/>
      <c r="GMT279" s="741"/>
      <c r="GMU279" s="741"/>
      <c r="GMV279" s="740"/>
      <c r="GMW279" s="743"/>
      <c r="GMX279" s="741"/>
      <c r="GMY279" s="741"/>
      <c r="GMZ279" s="741"/>
      <c r="GNA279" s="741"/>
      <c r="GNB279" s="741"/>
      <c r="GNC279" s="741"/>
      <c r="GND279" s="741"/>
      <c r="GNE279" s="744"/>
      <c r="GNF279" s="744"/>
      <c r="GNG279" s="744"/>
      <c r="GNH279" s="744"/>
      <c r="GNI279" s="744"/>
      <c r="GNJ279" s="744"/>
      <c r="GNK279" s="744"/>
      <c r="GNL279" s="744"/>
      <c r="GNM279" s="744"/>
      <c r="GNN279" s="744"/>
      <c r="GNO279" s="744"/>
      <c r="GNP279" s="744"/>
      <c r="GNQ279" s="744"/>
      <c r="GNR279" s="744"/>
      <c r="GNS279" s="744"/>
      <c r="GNT279" s="744"/>
      <c r="GNU279" s="744"/>
      <c r="GNV279" s="744"/>
      <c r="GNW279" s="744"/>
      <c r="GNX279" s="744"/>
      <c r="GNY279" s="744"/>
      <c r="GNZ279" s="744"/>
      <c r="GOA279" s="744"/>
      <c r="GOB279" s="744"/>
      <c r="GOC279" s="744"/>
      <c r="GOD279" s="744"/>
      <c r="GOE279" s="744"/>
      <c r="GOF279" s="744"/>
      <c r="GOG279" s="744"/>
      <c r="GOH279" s="744"/>
      <c r="GOI279" s="744"/>
      <c r="GOJ279" s="744"/>
      <c r="GOK279" s="744"/>
      <c r="GOL279" s="744"/>
      <c r="GOM279" s="744"/>
      <c r="GON279" s="744"/>
      <c r="GOO279" s="744"/>
      <c r="GOP279" s="744"/>
      <c r="GOQ279" s="744"/>
      <c r="GOR279" s="744"/>
      <c r="GOS279" s="744"/>
      <c r="GOT279" s="744"/>
      <c r="GOU279" s="744"/>
      <c r="GOV279" s="744"/>
      <c r="GOW279" s="741"/>
      <c r="GOX279" s="741"/>
      <c r="GOY279" s="741"/>
      <c r="GOZ279" s="741"/>
      <c r="GPA279" s="741"/>
      <c r="GPB279" s="741"/>
      <c r="GPC279" s="741"/>
      <c r="GPD279" s="741"/>
      <c r="GPE279" s="741"/>
      <c r="GPF279" s="741"/>
      <c r="GPG279" s="741"/>
      <c r="GPH279" s="741"/>
      <c r="GPI279" s="741"/>
      <c r="GPJ279" s="741"/>
      <c r="GPK279" s="741"/>
      <c r="GPL279" s="741"/>
      <c r="GPM279" s="741"/>
      <c r="GPN279" s="741"/>
      <c r="GPO279" s="741"/>
      <c r="GPP279" s="741"/>
      <c r="GPQ279" s="741"/>
      <c r="GPR279" s="741"/>
      <c r="GPS279" s="741"/>
      <c r="GPT279" s="741"/>
      <c r="GPU279" s="742"/>
      <c r="GPV279" s="742"/>
      <c r="GPW279" s="742"/>
      <c r="GPX279" s="742"/>
      <c r="GPY279" s="742"/>
      <c r="GPZ279" s="741"/>
      <c r="GQA279" s="741"/>
      <c r="GQB279" s="742"/>
      <c r="GQC279" s="742"/>
      <c r="GQD279" s="741"/>
      <c r="GQE279" s="741"/>
      <c r="GQF279" s="742"/>
      <c r="GQG279" s="742"/>
      <c r="GQH279" s="741"/>
      <c r="GQI279" s="741"/>
      <c r="GQJ279" s="741"/>
      <c r="GQK279" s="741"/>
      <c r="GQL279" s="741"/>
      <c r="GQM279" s="741"/>
      <c r="GQN279" s="741"/>
      <c r="GQO279" s="742"/>
      <c r="GQP279" s="742"/>
      <c r="GQQ279" s="741"/>
      <c r="GQR279" s="741"/>
      <c r="GQS279" s="742"/>
      <c r="GQT279" s="742"/>
      <c r="GQU279" s="741"/>
      <c r="GQV279" s="741"/>
      <c r="GQW279" s="741"/>
      <c r="GQX279" s="741"/>
      <c r="GQY279" s="741"/>
      <c r="GQZ279" s="740"/>
      <c r="GRA279" s="743"/>
      <c r="GRB279" s="741"/>
      <c r="GRC279" s="741"/>
      <c r="GRD279" s="741"/>
      <c r="GRE279" s="741"/>
      <c r="GRF279" s="741"/>
      <c r="GRG279" s="741"/>
      <c r="GRH279" s="741"/>
      <c r="GRI279" s="744"/>
      <c r="GRJ279" s="744"/>
      <c r="GRK279" s="744"/>
      <c r="GRL279" s="744"/>
      <c r="GRM279" s="744"/>
      <c r="GRN279" s="744"/>
      <c r="GRO279" s="744"/>
      <c r="GRP279" s="744"/>
      <c r="GRQ279" s="744"/>
      <c r="GRR279" s="744"/>
      <c r="GRS279" s="744"/>
      <c r="GRT279" s="744"/>
      <c r="GRU279" s="744"/>
      <c r="GRV279" s="744"/>
      <c r="GRW279" s="744"/>
      <c r="GRX279" s="744"/>
      <c r="GRY279" s="744"/>
      <c r="GRZ279" s="744"/>
      <c r="GSA279" s="744"/>
      <c r="GSB279" s="744"/>
      <c r="GSC279" s="744"/>
      <c r="GSD279" s="744"/>
      <c r="GSE279" s="744"/>
      <c r="GSF279" s="744"/>
      <c r="GSG279" s="744"/>
      <c r="GSH279" s="744"/>
      <c r="GSI279" s="744"/>
      <c r="GSJ279" s="744"/>
      <c r="GSK279" s="744"/>
      <c r="GSL279" s="744"/>
      <c r="GSM279" s="744"/>
      <c r="GSN279" s="744"/>
      <c r="GSO279" s="744"/>
      <c r="GSP279" s="744"/>
      <c r="GSQ279" s="744"/>
      <c r="GSR279" s="744"/>
      <c r="GSS279" s="744"/>
      <c r="GST279" s="744"/>
      <c r="GSU279" s="744"/>
      <c r="GSV279" s="744"/>
      <c r="GSW279" s="744"/>
      <c r="GSX279" s="744"/>
      <c r="GSY279" s="744"/>
      <c r="GSZ279" s="744"/>
      <c r="GTA279" s="741"/>
      <c r="GTB279" s="741"/>
      <c r="GTC279" s="741"/>
      <c r="GTD279" s="741"/>
      <c r="GTE279" s="741"/>
      <c r="GTF279" s="741"/>
      <c r="GTG279" s="741"/>
      <c r="GTH279" s="741"/>
      <c r="GTI279" s="741"/>
      <c r="GTJ279" s="741"/>
      <c r="GTK279" s="741"/>
      <c r="GTL279" s="741"/>
      <c r="GTM279" s="741"/>
      <c r="GTN279" s="741"/>
      <c r="GTO279" s="741"/>
      <c r="GTP279" s="741"/>
      <c r="GTQ279" s="741"/>
      <c r="GTR279" s="741"/>
      <c r="GTS279" s="741"/>
      <c r="GTT279" s="741"/>
      <c r="GTU279" s="741"/>
      <c r="GTV279" s="741"/>
      <c r="GTW279" s="741"/>
      <c r="GTX279" s="741"/>
      <c r="GTY279" s="742"/>
      <c r="GTZ279" s="742"/>
      <c r="GUA279" s="742"/>
      <c r="GUB279" s="742"/>
      <c r="GUC279" s="742"/>
      <c r="GUD279" s="741"/>
      <c r="GUE279" s="741"/>
      <c r="GUF279" s="742"/>
      <c r="GUG279" s="742"/>
      <c r="GUH279" s="741"/>
      <c r="GUI279" s="741"/>
      <c r="GUJ279" s="742"/>
      <c r="GUK279" s="742"/>
      <c r="GUL279" s="741"/>
      <c r="GUM279" s="741"/>
      <c r="GUN279" s="741"/>
      <c r="GUO279" s="741"/>
      <c r="GUP279" s="741"/>
      <c r="GUQ279" s="741"/>
      <c r="GUR279" s="741"/>
      <c r="GUS279" s="742"/>
      <c r="GUT279" s="742"/>
      <c r="GUU279" s="741"/>
      <c r="GUV279" s="741"/>
      <c r="GUW279" s="742"/>
      <c r="GUX279" s="742"/>
      <c r="GUY279" s="741"/>
      <c r="GUZ279" s="741"/>
      <c r="GVA279" s="741"/>
      <c r="GVB279" s="741"/>
      <c r="GVC279" s="741"/>
      <c r="GVD279" s="740"/>
      <c r="GVE279" s="743"/>
      <c r="GVF279" s="741"/>
      <c r="GVG279" s="741"/>
      <c r="GVH279" s="741"/>
      <c r="GVI279" s="741"/>
      <c r="GVJ279" s="741"/>
      <c r="GVK279" s="741"/>
      <c r="GVL279" s="741"/>
      <c r="GVM279" s="744"/>
      <c r="GVN279" s="744"/>
      <c r="GVO279" s="744"/>
      <c r="GVP279" s="744"/>
      <c r="GVQ279" s="744"/>
      <c r="GVR279" s="744"/>
      <c r="GVS279" s="744"/>
      <c r="GVT279" s="744"/>
      <c r="GVU279" s="744"/>
      <c r="GVV279" s="744"/>
      <c r="GVW279" s="744"/>
      <c r="GVX279" s="744"/>
      <c r="GVY279" s="744"/>
      <c r="GVZ279" s="744"/>
      <c r="GWA279" s="744"/>
      <c r="GWB279" s="744"/>
      <c r="GWC279" s="744"/>
      <c r="GWD279" s="744"/>
      <c r="GWE279" s="744"/>
      <c r="GWF279" s="744"/>
      <c r="GWG279" s="744"/>
      <c r="GWH279" s="744"/>
      <c r="GWI279" s="744"/>
      <c r="GWJ279" s="744"/>
      <c r="GWK279" s="744"/>
      <c r="GWL279" s="744"/>
      <c r="GWM279" s="744"/>
      <c r="GWN279" s="744"/>
      <c r="GWO279" s="744"/>
      <c r="GWP279" s="744"/>
      <c r="GWQ279" s="744"/>
      <c r="GWR279" s="744"/>
      <c r="GWS279" s="744"/>
      <c r="GWT279" s="744"/>
      <c r="GWU279" s="744"/>
      <c r="GWV279" s="744"/>
      <c r="GWW279" s="744"/>
      <c r="GWX279" s="744"/>
      <c r="GWY279" s="744"/>
      <c r="GWZ279" s="744"/>
      <c r="GXA279" s="744"/>
      <c r="GXB279" s="744"/>
      <c r="GXC279" s="744"/>
      <c r="GXD279" s="744"/>
      <c r="GXE279" s="741"/>
      <c r="GXF279" s="741"/>
      <c r="GXG279" s="741"/>
      <c r="GXH279" s="741"/>
      <c r="GXI279" s="741"/>
      <c r="GXJ279" s="741"/>
      <c r="GXK279" s="741"/>
      <c r="GXL279" s="741"/>
      <c r="GXM279" s="741"/>
      <c r="GXN279" s="741"/>
      <c r="GXO279" s="741"/>
      <c r="GXP279" s="741"/>
      <c r="GXQ279" s="741"/>
      <c r="GXR279" s="741"/>
      <c r="GXS279" s="741"/>
      <c r="GXT279" s="741"/>
      <c r="GXU279" s="741"/>
      <c r="GXV279" s="741"/>
      <c r="GXW279" s="741"/>
      <c r="GXX279" s="741"/>
      <c r="GXY279" s="741"/>
      <c r="GXZ279" s="741"/>
      <c r="GYA279" s="741"/>
      <c r="GYB279" s="741"/>
      <c r="GYC279" s="742"/>
      <c r="GYD279" s="742"/>
      <c r="GYE279" s="742"/>
      <c r="GYF279" s="742"/>
      <c r="GYG279" s="742"/>
      <c r="GYH279" s="741"/>
      <c r="GYI279" s="741"/>
      <c r="GYJ279" s="742"/>
      <c r="GYK279" s="742"/>
      <c r="GYL279" s="741"/>
      <c r="GYM279" s="741"/>
      <c r="GYN279" s="742"/>
      <c r="GYO279" s="742"/>
      <c r="GYP279" s="741"/>
      <c r="GYQ279" s="741"/>
      <c r="GYR279" s="741"/>
      <c r="GYS279" s="741"/>
      <c r="GYT279" s="741"/>
      <c r="GYU279" s="741"/>
      <c r="GYV279" s="741"/>
      <c r="GYW279" s="742"/>
      <c r="GYX279" s="742"/>
      <c r="GYY279" s="741"/>
      <c r="GYZ279" s="741"/>
      <c r="GZA279" s="742"/>
      <c r="GZB279" s="742"/>
      <c r="GZC279" s="741"/>
      <c r="GZD279" s="741"/>
      <c r="GZE279" s="741"/>
      <c r="GZF279" s="741"/>
      <c r="GZG279" s="741"/>
      <c r="GZH279" s="740"/>
      <c r="GZI279" s="743"/>
      <c r="GZJ279" s="741"/>
      <c r="GZK279" s="741"/>
      <c r="GZL279" s="741"/>
      <c r="GZM279" s="741"/>
      <c r="GZN279" s="741"/>
      <c r="GZO279" s="741"/>
      <c r="GZP279" s="741"/>
      <c r="GZQ279" s="744"/>
      <c r="GZR279" s="744"/>
      <c r="GZS279" s="744"/>
      <c r="GZT279" s="744"/>
      <c r="GZU279" s="744"/>
      <c r="GZV279" s="744"/>
      <c r="GZW279" s="744"/>
      <c r="GZX279" s="744"/>
      <c r="GZY279" s="744"/>
      <c r="GZZ279" s="744"/>
      <c r="HAA279" s="744"/>
      <c r="HAB279" s="744"/>
      <c r="HAC279" s="744"/>
      <c r="HAD279" s="744"/>
      <c r="HAE279" s="744"/>
      <c r="HAF279" s="744"/>
      <c r="HAG279" s="744"/>
      <c r="HAH279" s="744"/>
      <c r="HAI279" s="744"/>
      <c r="HAJ279" s="744"/>
      <c r="HAK279" s="744"/>
      <c r="HAL279" s="744"/>
      <c r="HAM279" s="744"/>
      <c r="HAN279" s="744"/>
      <c r="HAO279" s="744"/>
      <c r="HAP279" s="744"/>
      <c r="HAQ279" s="744"/>
      <c r="HAR279" s="744"/>
      <c r="HAS279" s="744"/>
      <c r="HAT279" s="744"/>
      <c r="HAU279" s="744"/>
      <c r="HAV279" s="744"/>
      <c r="HAW279" s="744"/>
      <c r="HAX279" s="744"/>
      <c r="HAY279" s="744"/>
      <c r="HAZ279" s="744"/>
      <c r="HBA279" s="744"/>
      <c r="HBB279" s="744"/>
      <c r="HBC279" s="744"/>
      <c r="HBD279" s="744"/>
      <c r="HBE279" s="744"/>
      <c r="HBF279" s="744"/>
      <c r="HBG279" s="744"/>
      <c r="HBH279" s="744"/>
      <c r="HBI279" s="741"/>
      <c r="HBJ279" s="741"/>
      <c r="HBK279" s="741"/>
      <c r="HBL279" s="741"/>
      <c r="HBM279" s="741"/>
      <c r="HBN279" s="741"/>
      <c r="HBO279" s="741"/>
      <c r="HBP279" s="741"/>
      <c r="HBQ279" s="741"/>
      <c r="HBR279" s="741"/>
      <c r="HBS279" s="741"/>
      <c r="HBT279" s="741"/>
      <c r="HBU279" s="741"/>
      <c r="HBV279" s="741"/>
      <c r="HBW279" s="741"/>
      <c r="HBX279" s="741"/>
      <c r="HBY279" s="741"/>
      <c r="HBZ279" s="741"/>
      <c r="HCA279" s="741"/>
      <c r="HCB279" s="741"/>
      <c r="HCC279" s="741"/>
      <c r="HCD279" s="741"/>
      <c r="HCE279" s="741"/>
      <c r="HCF279" s="741"/>
      <c r="HCG279" s="742"/>
      <c r="HCH279" s="742"/>
      <c r="HCI279" s="742"/>
      <c r="HCJ279" s="742"/>
      <c r="HCK279" s="742"/>
      <c r="HCL279" s="741"/>
      <c r="HCM279" s="741"/>
      <c r="HCN279" s="742"/>
      <c r="HCO279" s="742"/>
      <c r="HCP279" s="741"/>
      <c r="HCQ279" s="741"/>
      <c r="HCR279" s="742"/>
      <c r="HCS279" s="742"/>
      <c r="HCT279" s="741"/>
      <c r="HCU279" s="741"/>
      <c r="HCV279" s="741"/>
      <c r="HCW279" s="741"/>
      <c r="HCX279" s="741"/>
      <c r="HCY279" s="741"/>
      <c r="HCZ279" s="741"/>
      <c r="HDA279" s="742"/>
      <c r="HDB279" s="742"/>
      <c r="HDC279" s="741"/>
      <c r="HDD279" s="741"/>
      <c r="HDE279" s="742"/>
      <c r="HDF279" s="742"/>
      <c r="HDG279" s="741"/>
      <c r="HDH279" s="741"/>
      <c r="HDI279" s="741"/>
      <c r="HDJ279" s="741"/>
      <c r="HDK279" s="741"/>
      <c r="HDL279" s="740"/>
      <c r="HDM279" s="743"/>
      <c r="HDN279" s="741"/>
      <c r="HDO279" s="741"/>
      <c r="HDP279" s="741"/>
      <c r="HDQ279" s="741"/>
      <c r="HDR279" s="741"/>
      <c r="HDS279" s="741"/>
      <c r="HDT279" s="741"/>
      <c r="HDU279" s="744"/>
      <c r="HDV279" s="744"/>
      <c r="HDW279" s="744"/>
      <c r="HDX279" s="744"/>
      <c r="HDY279" s="744"/>
      <c r="HDZ279" s="744"/>
      <c r="HEA279" s="744"/>
      <c r="HEB279" s="744"/>
      <c r="HEC279" s="744"/>
      <c r="HED279" s="744"/>
      <c r="HEE279" s="744"/>
      <c r="HEF279" s="744"/>
      <c r="HEG279" s="744"/>
      <c r="HEH279" s="744"/>
      <c r="HEI279" s="744"/>
      <c r="HEJ279" s="744"/>
      <c r="HEK279" s="744"/>
      <c r="HEL279" s="744"/>
      <c r="HEM279" s="744"/>
      <c r="HEN279" s="744"/>
      <c r="HEO279" s="744"/>
      <c r="HEP279" s="744"/>
      <c r="HEQ279" s="744"/>
      <c r="HER279" s="744"/>
      <c r="HES279" s="744"/>
      <c r="HET279" s="744"/>
      <c r="HEU279" s="744"/>
      <c r="HEV279" s="744"/>
      <c r="HEW279" s="744"/>
      <c r="HEX279" s="744"/>
      <c r="HEY279" s="744"/>
      <c r="HEZ279" s="744"/>
      <c r="HFA279" s="744"/>
      <c r="HFB279" s="744"/>
      <c r="HFC279" s="744"/>
      <c r="HFD279" s="744"/>
      <c r="HFE279" s="744"/>
      <c r="HFF279" s="744"/>
      <c r="HFG279" s="744"/>
      <c r="HFH279" s="744"/>
      <c r="HFI279" s="744"/>
      <c r="HFJ279" s="744"/>
      <c r="HFK279" s="744"/>
      <c r="HFL279" s="744"/>
      <c r="HFM279" s="741"/>
      <c r="HFN279" s="741"/>
      <c r="HFO279" s="741"/>
      <c r="HFP279" s="741"/>
      <c r="HFQ279" s="741"/>
      <c r="HFR279" s="741"/>
      <c r="HFS279" s="741"/>
      <c r="HFT279" s="741"/>
      <c r="HFU279" s="741"/>
      <c r="HFV279" s="741"/>
      <c r="HFW279" s="741"/>
      <c r="HFX279" s="741"/>
      <c r="HFY279" s="741"/>
      <c r="HFZ279" s="741"/>
      <c r="HGA279" s="741"/>
      <c r="HGB279" s="741"/>
      <c r="HGC279" s="741"/>
      <c r="HGD279" s="741"/>
      <c r="HGE279" s="741"/>
      <c r="HGF279" s="741"/>
      <c r="HGG279" s="741"/>
      <c r="HGH279" s="741"/>
      <c r="HGI279" s="741"/>
      <c r="HGJ279" s="741"/>
      <c r="HGK279" s="742"/>
      <c r="HGL279" s="742"/>
      <c r="HGM279" s="742"/>
      <c r="HGN279" s="742"/>
      <c r="HGO279" s="742"/>
      <c r="HGP279" s="741"/>
      <c r="HGQ279" s="741"/>
      <c r="HGR279" s="742"/>
      <c r="HGS279" s="742"/>
      <c r="HGT279" s="741"/>
      <c r="HGU279" s="741"/>
      <c r="HGV279" s="742"/>
      <c r="HGW279" s="742"/>
      <c r="HGX279" s="741"/>
      <c r="HGY279" s="741"/>
      <c r="HGZ279" s="741"/>
      <c r="HHA279" s="741"/>
      <c r="HHB279" s="741"/>
      <c r="HHC279" s="741"/>
      <c r="HHD279" s="741"/>
      <c r="HHE279" s="742"/>
      <c r="HHF279" s="742"/>
      <c r="HHG279" s="741"/>
      <c r="HHH279" s="741"/>
      <c r="HHI279" s="742"/>
      <c r="HHJ279" s="742"/>
      <c r="HHK279" s="741"/>
      <c r="HHL279" s="741"/>
      <c r="HHM279" s="741"/>
      <c r="HHN279" s="741"/>
      <c r="HHO279" s="741"/>
      <c r="HHP279" s="740"/>
      <c r="HHQ279" s="743"/>
      <c r="HHR279" s="741"/>
      <c r="HHS279" s="741"/>
      <c r="HHT279" s="741"/>
      <c r="HHU279" s="741"/>
      <c r="HHV279" s="741"/>
      <c r="HHW279" s="741"/>
      <c r="HHX279" s="741"/>
      <c r="HHY279" s="744"/>
      <c r="HHZ279" s="744"/>
      <c r="HIA279" s="744"/>
      <c r="HIB279" s="744"/>
      <c r="HIC279" s="744"/>
      <c r="HID279" s="744"/>
      <c r="HIE279" s="744"/>
      <c r="HIF279" s="744"/>
      <c r="HIG279" s="744"/>
      <c r="HIH279" s="744"/>
      <c r="HII279" s="744"/>
      <c r="HIJ279" s="744"/>
      <c r="HIK279" s="744"/>
      <c r="HIL279" s="744"/>
      <c r="HIM279" s="744"/>
      <c r="HIN279" s="744"/>
      <c r="HIO279" s="744"/>
      <c r="HIP279" s="744"/>
      <c r="HIQ279" s="744"/>
      <c r="HIR279" s="744"/>
      <c r="HIS279" s="744"/>
      <c r="HIT279" s="744"/>
      <c r="HIU279" s="744"/>
      <c r="HIV279" s="744"/>
      <c r="HIW279" s="744"/>
      <c r="HIX279" s="744"/>
      <c r="HIY279" s="744"/>
      <c r="HIZ279" s="744"/>
      <c r="HJA279" s="744"/>
      <c r="HJB279" s="744"/>
      <c r="HJC279" s="744"/>
      <c r="HJD279" s="744"/>
      <c r="HJE279" s="744"/>
      <c r="HJF279" s="744"/>
      <c r="HJG279" s="744"/>
      <c r="HJH279" s="744"/>
      <c r="HJI279" s="744"/>
      <c r="HJJ279" s="744"/>
      <c r="HJK279" s="744"/>
      <c r="HJL279" s="744"/>
      <c r="HJM279" s="744"/>
      <c r="HJN279" s="744"/>
      <c r="HJO279" s="744"/>
      <c r="HJP279" s="744"/>
      <c r="HJQ279" s="741"/>
      <c r="HJR279" s="741"/>
      <c r="HJS279" s="741"/>
      <c r="HJT279" s="741"/>
      <c r="HJU279" s="741"/>
      <c r="HJV279" s="741"/>
      <c r="HJW279" s="741"/>
      <c r="HJX279" s="741"/>
      <c r="HJY279" s="741"/>
      <c r="HJZ279" s="741"/>
      <c r="HKA279" s="741"/>
      <c r="HKB279" s="741"/>
      <c r="HKC279" s="741"/>
      <c r="HKD279" s="741"/>
      <c r="HKE279" s="741"/>
      <c r="HKF279" s="741"/>
      <c r="HKG279" s="741"/>
      <c r="HKH279" s="741"/>
      <c r="HKI279" s="741"/>
      <c r="HKJ279" s="741"/>
      <c r="HKK279" s="741"/>
      <c r="HKL279" s="741"/>
      <c r="HKM279" s="741"/>
      <c r="HKN279" s="741"/>
      <c r="HKO279" s="742"/>
      <c r="HKP279" s="742"/>
      <c r="HKQ279" s="742"/>
      <c r="HKR279" s="742"/>
      <c r="HKS279" s="742"/>
      <c r="HKT279" s="741"/>
      <c r="HKU279" s="741"/>
      <c r="HKV279" s="742"/>
      <c r="HKW279" s="742"/>
      <c r="HKX279" s="741"/>
      <c r="HKY279" s="741"/>
      <c r="HKZ279" s="742"/>
      <c r="HLA279" s="742"/>
      <c r="HLB279" s="741"/>
      <c r="HLC279" s="741"/>
      <c r="HLD279" s="741"/>
      <c r="HLE279" s="741"/>
      <c r="HLF279" s="741"/>
      <c r="HLG279" s="741"/>
      <c r="HLH279" s="741"/>
      <c r="HLI279" s="742"/>
      <c r="HLJ279" s="742"/>
      <c r="HLK279" s="741"/>
      <c r="HLL279" s="741"/>
      <c r="HLM279" s="742"/>
      <c r="HLN279" s="742"/>
      <c r="HLO279" s="741"/>
      <c r="HLP279" s="741"/>
      <c r="HLQ279" s="741"/>
      <c r="HLR279" s="741"/>
      <c r="HLS279" s="741"/>
      <c r="HLT279" s="740"/>
      <c r="HLU279" s="743"/>
      <c r="HLV279" s="741"/>
      <c r="HLW279" s="741"/>
      <c r="HLX279" s="741"/>
      <c r="HLY279" s="741"/>
      <c r="HLZ279" s="741"/>
      <c r="HMA279" s="741"/>
      <c r="HMB279" s="741"/>
      <c r="HMC279" s="744"/>
      <c r="HMD279" s="744"/>
      <c r="HME279" s="744"/>
      <c r="HMF279" s="744"/>
      <c r="HMG279" s="744"/>
      <c r="HMH279" s="744"/>
      <c r="HMI279" s="744"/>
      <c r="HMJ279" s="744"/>
      <c r="HMK279" s="744"/>
      <c r="HML279" s="744"/>
      <c r="HMM279" s="744"/>
      <c r="HMN279" s="744"/>
      <c r="HMO279" s="744"/>
      <c r="HMP279" s="744"/>
      <c r="HMQ279" s="744"/>
      <c r="HMR279" s="744"/>
      <c r="HMS279" s="744"/>
      <c r="HMT279" s="744"/>
      <c r="HMU279" s="744"/>
      <c r="HMV279" s="744"/>
      <c r="HMW279" s="744"/>
      <c r="HMX279" s="744"/>
      <c r="HMY279" s="744"/>
      <c r="HMZ279" s="744"/>
      <c r="HNA279" s="744"/>
      <c r="HNB279" s="744"/>
      <c r="HNC279" s="744"/>
      <c r="HND279" s="744"/>
      <c r="HNE279" s="744"/>
      <c r="HNF279" s="744"/>
      <c r="HNG279" s="744"/>
      <c r="HNH279" s="744"/>
      <c r="HNI279" s="744"/>
      <c r="HNJ279" s="744"/>
      <c r="HNK279" s="744"/>
      <c r="HNL279" s="744"/>
      <c r="HNM279" s="744"/>
      <c r="HNN279" s="744"/>
      <c r="HNO279" s="744"/>
      <c r="HNP279" s="744"/>
      <c r="HNQ279" s="744"/>
      <c r="HNR279" s="744"/>
      <c r="HNS279" s="744"/>
      <c r="HNT279" s="744"/>
      <c r="HNU279" s="741"/>
      <c r="HNV279" s="741"/>
      <c r="HNW279" s="741"/>
      <c r="HNX279" s="741"/>
      <c r="HNY279" s="741"/>
      <c r="HNZ279" s="741"/>
      <c r="HOA279" s="741"/>
      <c r="HOB279" s="741"/>
      <c r="HOC279" s="741"/>
      <c r="HOD279" s="741"/>
      <c r="HOE279" s="741"/>
      <c r="HOF279" s="741"/>
      <c r="HOG279" s="741"/>
      <c r="HOH279" s="741"/>
      <c r="HOI279" s="741"/>
      <c r="HOJ279" s="741"/>
      <c r="HOK279" s="741"/>
      <c r="HOL279" s="741"/>
      <c r="HOM279" s="741"/>
      <c r="HON279" s="741"/>
      <c r="HOO279" s="741"/>
      <c r="HOP279" s="741"/>
      <c r="HOQ279" s="741"/>
      <c r="HOR279" s="741"/>
      <c r="HOS279" s="742"/>
      <c r="HOT279" s="742"/>
      <c r="HOU279" s="742"/>
      <c r="HOV279" s="742"/>
      <c r="HOW279" s="742"/>
      <c r="HOX279" s="741"/>
      <c r="HOY279" s="741"/>
      <c r="HOZ279" s="742"/>
      <c r="HPA279" s="742"/>
      <c r="HPB279" s="741"/>
      <c r="HPC279" s="741"/>
      <c r="HPD279" s="742"/>
      <c r="HPE279" s="742"/>
      <c r="HPF279" s="741"/>
      <c r="HPG279" s="741"/>
      <c r="HPH279" s="741"/>
      <c r="HPI279" s="741"/>
      <c r="HPJ279" s="741"/>
      <c r="HPK279" s="741"/>
      <c r="HPL279" s="741"/>
      <c r="HPM279" s="742"/>
      <c r="HPN279" s="742"/>
      <c r="HPO279" s="741"/>
      <c r="HPP279" s="741"/>
      <c r="HPQ279" s="742"/>
      <c r="HPR279" s="742"/>
      <c r="HPS279" s="741"/>
      <c r="HPT279" s="741"/>
      <c r="HPU279" s="741"/>
      <c r="HPV279" s="741"/>
      <c r="HPW279" s="741"/>
      <c r="HPX279" s="740"/>
      <c r="HPY279" s="743"/>
      <c r="HPZ279" s="741"/>
      <c r="HQA279" s="741"/>
      <c r="HQB279" s="741"/>
      <c r="HQC279" s="741"/>
      <c r="HQD279" s="741"/>
      <c r="HQE279" s="741"/>
      <c r="HQF279" s="741"/>
      <c r="HQG279" s="744"/>
      <c r="HQH279" s="744"/>
      <c r="HQI279" s="744"/>
      <c r="HQJ279" s="744"/>
      <c r="HQK279" s="744"/>
      <c r="HQL279" s="744"/>
      <c r="HQM279" s="744"/>
      <c r="HQN279" s="744"/>
      <c r="HQO279" s="744"/>
      <c r="HQP279" s="744"/>
      <c r="HQQ279" s="744"/>
      <c r="HQR279" s="744"/>
      <c r="HQS279" s="744"/>
      <c r="HQT279" s="744"/>
      <c r="HQU279" s="744"/>
      <c r="HQV279" s="744"/>
      <c r="HQW279" s="744"/>
      <c r="HQX279" s="744"/>
      <c r="HQY279" s="744"/>
      <c r="HQZ279" s="744"/>
      <c r="HRA279" s="744"/>
      <c r="HRB279" s="744"/>
      <c r="HRC279" s="744"/>
      <c r="HRD279" s="744"/>
      <c r="HRE279" s="744"/>
      <c r="HRF279" s="744"/>
      <c r="HRG279" s="744"/>
      <c r="HRH279" s="744"/>
      <c r="HRI279" s="744"/>
      <c r="HRJ279" s="744"/>
      <c r="HRK279" s="744"/>
      <c r="HRL279" s="744"/>
      <c r="HRM279" s="744"/>
      <c r="HRN279" s="744"/>
      <c r="HRO279" s="744"/>
      <c r="HRP279" s="744"/>
      <c r="HRQ279" s="744"/>
      <c r="HRR279" s="744"/>
      <c r="HRS279" s="744"/>
      <c r="HRT279" s="744"/>
      <c r="HRU279" s="744"/>
      <c r="HRV279" s="744"/>
      <c r="HRW279" s="744"/>
      <c r="HRX279" s="744"/>
      <c r="HRY279" s="741"/>
      <c r="HRZ279" s="741"/>
      <c r="HSA279" s="741"/>
      <c r="HSB279" s="741"/>
      <c r="HSC279" s="741"/>
      <c r="HSD279" s="741"/>
      <c r="HSE279" s="741"/>
      <c r="HSF279" s="741"/>
      <c r="HSG279" s="741"/>
      <c r="HSH279" s="741"/>
      <c r="HSI279" s="741"/>
      <c r="HSJ279" s="741"/>
      <c r="HSK279" s="741"/>
      <c r="HSL279" s="741"/>
      <c r="HSM279" s="741"/>
      <c r="HSN279" s="741"/>
      <c r="HSO279" s="741"/>
      <c r="HSP279" s="741"/>
      <c r="HSQ279" s="741"/>
      <c r="HSR279" s="741"/>
      <c r="HSS279" s="741"/>
      <c r="HST279" s="741"/>
      <c r="HSU279" s="741"/>
      <c r="HSV279" s="741"/>
      <c r="HSW279" s="742"/>
      <c r="HSX279" s="742"/>
      <c r="HSY279" s="742"/>
      <c r="HSZ279" s="742"/>
      <c r="HTA279" s="742"/>
      <c r="HTB279" s="741"/>
      <c r="HTC279" s="741"/>
      <c r="HTD279" s="742"/>
      <c r="HTE279" s="742"/>
      <c r="HTF279" s="741"/>
      <c r="HTG279" s="741"/>
      <c r="HTH279" s="742"/>
      <c r="HTI279" s="742"/>
      <c r="HTJ279" s="741"/>
      <c r="HTK279" s="741"/>
      <c r="HTL279" s="741"/>
      <c r="HTM279" s="741"/>
      <c r="HTN279" s="741"/>
      <c r="HTO279" s="741"/>
      <c r="HTP279" s="741"/>
      <c r="HTQ279" s="742"/>
      <c r="HTR279" s="742"/>
      <c r="HTS279" s="741"/>
      <c r="HTT279" s="741"/>
      <c r="HTU279" s="742"/>
      <c r="HTV279" s="742"/>
      <c r="HTW279" s="741"/>
      <c r="HTX279" s="741"/>
      <c r="HTY279" s="741"/>
      <c r="HTZ279" s="741"/>
      <c r="HUA279" s="741"/>
      <c r="HUB279" s="740"/>
      <c r="HUC279" s="743"/>
      <c r="HUD279" s="741"/>
      <c r="HUE279" s="741"/>
      <c r="HUF279" s="741"/>
      <c r="HUG279" s="741"/>
      <c r="HUH279" s="741"/>
      <c r="HUI279" s="741"/>
      <c r="HUJ279" s="741"/>
      <c r="HUK279" s="744"/>
      <c r="HUL279" s="744"/>
      <c r="HUM279" s="744"/>
      <c r="HUN279" s="744"/>
      <c r="HUO279" s="744"/>
      <c r="HUP279" s="744"/>
      <c r="HUQ279" s="744"/>
      <c r="HUR279" s="744"/>
      <c r="HUS279" s="744"/>
      <c r="HUT279" s="744"/>
      <c r="HUU279" s="744"/>
      <c r="HUV279" s="744"/>
      <c r="HUW279" s="744"/>
      <c r="HUX279" s="744"/>
      <c r="HUY279" s="744"/>
      <c r="HUZ279" s="744"/>
      <c r="HVA279" s="744"/>
      <c r="HVB279" s="744"/>
      <c r="HVC279" s="744"/>
      <c r="HVD279" s="744"/>
      <c r="HVE279" s="744"/>
      <c r="HVF279" s="744"/>
      <c r="HVG279" s="744"/>
      <c r="HVH279" s="744"/>
      <c r="HVI279" s="744"/>
      <c r="HVJ279" s="744"/>
      <c r="HVK279" s="744"/>
      <c r="HVL279" s="744"/>
      <c r="HVM279" s="744"/>
      <c r="HVN279" s="744"/>
      <c r="HVO279" s="744"/>
      <c r="HVP279" s="744"/>
      <c r="HVQ279" s="744"/>
      <c r="HVR279" s="744"/>
      <c r="HVS279" s="744"/>
      <c r="HVT279" s="744"/>
      <c r="HVU279" s="744"/>
      <c r="HVV279" s="744"/>
      <c r="HVW279" s="744"/>
      <c r="HVX279" s="744"/>
      <c r="HVY279" s="744"/>
      <c r="HVZ279" s="744"/>
      <c r="HWA279" s="744"/>
      <c r="HWB279" s="744"/>
      <c r="HWC279" s="741"/>
      <c r="HWD279" s="741"/>
      <c r="HWE279" s="741"/>
      <c r="HWF279" s="741"/>
      <c r="HWG279" s="741"/>
      <c r="HWH279" s="741"/>
      <c r="HWI279" s="741"/>
      <c r="HWJ279" s="741"/>
      <c r="HWK279" s="741"/>
      <c r="HWL279" s="741"/>
      <c r="HWM279" s="741"/>
      <c r="HWN279" s="741"/>
      <c r="HWO279" s="741"/>
      <c r="HWP279" s="741"/>
      <c r="HWQ279" s="741"/>
      <c r="HWR279" s="741"/>
      <c r="HWS279" s="741"/>
      <c r="HWT279" s="741"/>
      <c r="HWU279" s="741"/>
      <c r="HWV279" s="741"/>
      <c r="HWW279" s="741"/>
      <c r="HWX279" s="741"/>
      <c r="HWY279" s="741"/>
      <c r="HWZ279" s="741"/>
      <c r="HXA279" s="742"/>
      <c r="HXB279" s="742"/>
      <c r="HXC279" s="742"/>
      <c r="HXD279" s="742"/>
      <c r="HXE279" s="742"/>
      <c r="HXF279" s="741"/>
      <c r="HXG279" s="741"/>
      <c r="HXH279" s="742"/>
      <c r="HXI279" s="742"/>
      <c r="HXJ279" s="741"/>
      <c r="HXK279" s="741"/>
      <c r="HXL279" s="742"/>
      <c r="HXM279" s="742"/>
      <c r="HXN279" s="741"/>
      <c r="HXO279" s="741"/>
      <c r="HXP279" s="741"/>
      <c r="HXQ279" s="741"/>
      <c r="HXR279" s="741"/>
      <c r="HXS279" s="741"/>
      <c r="HXT279" s="741"/>
      <c r="HXU279" s="742"/>
      <c r="HXV279" s="742"/>
      <c r="HXW279" s="741"/>
      <c r="HXX279" s="741"/>
      <c r="HXY279" s="742"/>
      <c r="HXZ279" s="742"/>
      <c r="HYA279" s="741"/>
      <c r="HYB279" s="741"/>
      <c r="HYC279" s="741"/>
      <c r="HYD279" s="741"/>
      <c r="HYE279" s="741"/>
      <c r="HYF279" s="740"/>
      <c r="HYG279" s="743"/>
      <c r="HYH279" s="741"/>
      <c r="HYI279" s="741"/>
      <c r="HYJ279" s="741"/>
      <c r="HYK279" s="741"/>
      <c r="HYL279" s="741"/>
      <c r="HYM279" s="741"/>
      <c r="HYN279" s="741"/>
      <c r="HYO279" s="744"/>
      <c r="HYP279" s="744"/>
      <c r="HYQ279" s="744"/>
      <c r="HYR279" s="744"/>
      <c r="HYS279" s="744"/>
      <c r="HYT279" s="744"/>
      <c r="HYU279" s="744"/>
      <c r="HYV279" s="744"/>
      <c r="HYW279" s="744"/>
      <c r="HYX279" s="744"/>
      <c r="HYY279" s="744"/>
      <c r="HYZ279" s="744"/>
      <c r="HZA279" s="744"/>
      <c r="HZB279" s="744"/>
      <c r="HZC279" s="744"/>
      <c r="HZD279" s="744"/>
      <c r="HZE279" s="744"/>
      <c r="HZF279" s="744"/>
      <c r="HZG279" s="744"/>
      <c r="HZH279" s="744"/>
      <c r="HZI279" s="744"/>
      <c r="HZJ279" s="744"/>
      <c r="HZK279" s="744"/>
      <c r="HZL279" s="744"/>
      <c r="HZM279" s="744"/>
      <c r="HZN279" s="744"/>
      <c r="HZO279" s="744"/>
      <c r="HZP279" s="744"/>
      <c r="HZQ279" s="744"/>
      <c r="HZR279" s="744"/>
      <c r="HZS279" s="744"/>
      <c r="HZT279" s="744"/>
      <c r="HZU279" s="744"/>
      <c r="HZV279" s="744"/>
      <c r="HZW279" s="744"/>
      <c r="HZX279" s="744"/>
      <c r="HZY279" s="744"/>
      <c r="HZZ279" s="744"/>
      <c r="IAA279" s="744"/>
      <c r="IAB279" s="744"/>
      <c r="IAC279" s="744"/>
      <c r="IAD279" s="744"/>
      <c r="IAE279" s="744"/>
      <c r="IAF279" s="744"/>
      <c r="IAG279" s="741"/>
      <c r="IAH279" s="741"/>
      <c r="IAI279" s="741"/>
      <c r="IAJ279" s="741"/>
      <c r="IAK279" s="741"/>
      <c r="IAL279" s="741"/>
      <c r="IAM279" s="741"/>
      <c r="IAN279" s="741"/>
      <c r="IAO279" s="741"/>
      <c r="IAP279" s="741"/>
      <c r="IAQ279" s="741"/>
      <c r="IAR279" s="741"/>
      <c r="IAS279" s="741"/>
      <c r="IAT279" s="741"/>
      <c r="IAU279" s="741"/>
      <c r="IAV279" s="741"/>
      <c r="IAW279" s="741"/>
      <c r="IAX279" s="741"/>
      <c r="IAY279" s="741"/>
      <c r="IAZ279" s="741"/>
      <c r="IBA279" s="741"/>
      <c r="IBB279" s="741"/>
      <c r="IBC279" s="741"/>
      <c r="IBD279" s="741"/>
      <c r="IBE279" s="742"/>
      <c r="IBF279" s="742"/>
      <c r="IBG279" s="742"/>
      <c r="IBH279" s="742"/>
      <c r="IBI279" s="742"/>
      <c r="IBJ279" s="741"/>
      <c r="IBK279" s="741"/>
      <c r="IBL279" s="742"/>
      <c r="IBM279" s="742"/>
      <c r="IBN279" s="741"/>
      <c r="IBO279" s="741"/>
      <c r="IBP279" s="742"/>
      <c r="IBQ279" s="742"/>
      <c r="IBR279" s="741"/>
      <c r="IBS279" s="741"/>
      <c r="IBT279" s="741"/>
      <c r="IBU279" s="741"/>
      <c r="IBV279" s="741"/>
      <c r="IBW279" s="741"/>
      <c r="IBX279" s="741"/>
      <c r="IBY279" s="742"/>
      <c r="IBZ279" s="742"/>
      <c r="ICA279" s="741"/>
      <c r="ICB279" s="741"/>
      <c r="ICC279" s="742"/>
      <c r="ICD279" s="742"/>
      <c r="ICE279" s="741"/>
      <c r="ICF279" s="741"/>
      <c r="ICG279" s="741"/>
      <c r="ICH279" s="741"/>
      <c r="ICI279" s="741"/>
      <c r="ICJ279" s="740"/>
      <c r="ICK279" s="743"/>
      <c r="ICL279" s="741"/>
      <c r="ICM279" s="741"/>
      <c r="ICN279" s="741"/>
      <c r="ICO279" s="741"/>
      <c r="ICP279" s="741"/>
      <c r="ICQ279" s="741"/>
      <c r="ICR279" s="741"/>
      <c r="ICS279" s="744"/>
      <c r="ICT279" s="744"/>
      <c r="ICU279" s="744"/>
      <c r="ICV279" s="744"/>
      <c r="ICW279" s="744"/>
      <c r="ICX279" s="744"/>
      <c r="ICY279" s="744"/>
      <c r="ICZ279" s="744"/>
      <c r="IDA279" s="744"/>
      <c r="IDB279" s="744"/>
      <c r="IDC279" s="744"/>
      <c r="IDD279" s="744"/>
      <c r="IDE279" s="744"/>
      <c r="IDF279" s="744"/>
      <c r="IDG279" s="744"/>
      <c r="IDH279" s="744"/>
      <c r="IDI279" s="744"/>
      <c r="IDJ279" s="744"/>
      <c r="IDK279" s="744"/>
      <c r="IDL279" s="744"/>
      <c r="IDM279" s="744"/>
      <c r="IDN279" s="744"/>
      <c r="IDO279" s="744"/>
      <c r="IDP279" s="744"/>
      <c r="IDQ279" s="744"/>
      <c r="IDR279" s="744"/>
      <c r="IDS279" s="744"/>
      <c r="IDT279" s="744"/>
      <c r="IDU279" s="744"/>
      <c r="IDV279" s="744"/>
      <c r="IDW279" s="744"/>
      <c r="IDX279" s="744"/>
      <c r="IDY279" s="744"/>
      <c r="IDZ279" s="744"/>
      <c r="IEA279" s="744"/>
      <c r="IEB279" s="744"/>
      <c r="IEC279" s="744"/>
      <c r="IED279" s="744"/>
      <c r="IEE279" s="744"/>
      <c r="IEF279" s="744"/>
      <c r="IEG279" s="744"/>
      <c r="IEH279" s="744"/>
      <c r="IEI279" s="744"/>
      <c r="IEJ279" s="744"/>
      <c r="IEK279" s="741"/>
      <c r="IEL279" s="741"/>
      <c r="IEM279" s="741"/>
      <c r="IEN279" s="741"/>
      <c r="IEO279" s="741"/>
      <c r="IEP279" s="741"/>
      <c r="IEQ279" s="741"/>
      <c r="IER279" s="741"/>
      <c r="IES279" s="741"/>
      <c r="IET279" s="741"/>
      <c r="IEU279" s="741"/>
      <c r="IEV279" s="741"/>
      <c r="IEW279" s="741"/>
      <c r="IEX279" s="741"/>
      <c r="IEY279" s="741"/>
      <c r="IEZ279" s="741"/>
      <c r="IFA279" s="741"/>
      <c r="IFB279" s="741"/>
      <c r="IFC279" s="741"/>
      <c r="IFD279" s="741"/>
      <c r="IFE279" s="741"/>
      <c r="IFF279" s="741"/>
      <c r="IFG279" s="741"/>
      <c r="IFH279" s="741"/>
      <c r="IFI279" s="742"/>
      <c r="IFJ279" s="742"/>
      <c r="IFK279" s="742"/>
      <c r="IFL279" s="742"/>
      <c r="IFM279" s="742"/>
      <c r="IFN279" s="741"/>
      <c r="IFO279" s="741"/>
      <c r="IFP279" s="742"/>
      <c r="IFQ279" s="742"/>
      <c r="IFR279" s="741"/>
      <c r="IFS279" s="741"/>
      <c r="IFT279" s="742"/>
      <c r="IFU279" s="742"/>
      <c r="IFV279" s="741"/>
      <c r="IFW279" s="741"/>
      <c r="IFX279" s="741"/>
      <c r="IFY279" s="741"/>
      <c r="IFZ279" s="741"/>
      <c r="IGA279" s="741"/>
      <c r="IGB279" s="741"/>
      <c r="IGC279" s="742"/>
      <c r="IGD279" s="742"/>
      <c r="IGE279" s="741"/>
      <c r="IGF279" s="741"/>
      <c r="IGG279" s="742"/>
      <c r="IGH279" s="742"/>
      <c r="IGI279" s="741"/>
      <c r="IGJ279" s="741"/>
      <c r="IGK279" s="741"/>
      <c r="IGL279" s="741"/>
      <c r="IGM279" s="741"/>
      <c r="IGN279" s="740"/>
      <c r="IGO279" s="743"/>
      <c r="IGP279" s="741"/>
      <c r="IGQ279" s="741"/>
      <c r="IGR279" s="741"/>
      <c r="IGS279" s="741"/>
      <c r="IGT279" s="741"/>
      <c r="IGU279" s="741"/>
      <c r="IGV279" s="741"/>
      <c r="IGW279" s="744"/>
      <c r="IGX279" s="744"/>
      <c r="IGY279" s="744"/>
      <c r="IGZ279" s="744"/>
      <c r="IHA279" s="744"/>
      <c r="IHB279" s="744"/>
      <c r="IHC279" s="744"/>
      <c r="IHD279" s="744"/>
      <c r="IHE279" s="744"/>
      <c r="IHF279" s="744"/>
      <c r="IHG279" s="744"/>
      <c r="IHH279" s="744"/>
      <c r="IHI279" s="744"/>
      <c r="IHJ279" s="744"/>
      <c r="IHK279" s="744"/>
      <c r="IHL279" s="744"/>
      <c r="IHM279" s="744"/>
      <c r="IHN279" s="744"/>
      <c r="IHO279" s="744"/>
      <c r="IHP279" s="744"/>
      <c r="IHQ279" s="744"/>
      <c r="IHR279" s="744"/>
      <c r="IHS279" s="744"/>
      <c r="IHT279" s="744"/>
      <c r="IHU279" s="744"/>
      <c r="IHV279" s="744"/>
      <c r="IHW279" s="744"/>
      <c r="IHX279" s="744"/>
      <c r="IHY279" s="744"/>
      <c r="IHZ279" s="744"/>
      <c r="IIA279" s="744"/>
      <c r="IIB279" s="744"/>
      <c r="IIC279" s="744"/>
      <c r="IID279" s="744"/>
      <c r="IIE279" s="744"/>
      <c r="IIF279" s="744"/>
      <c r="IIG279" s="744"/>
      <c r="IIH279" s="744"/>
      <c r="III279" s="744"/>
      <c r="IIJ279" s="744"/>
      <c r="IIK279" s="744"/>
      <c r="IIL279" s="744"/>
      <c r="IIM279" s="744"/>
      <c r="IIN279" s="744"/>
      <c r="IIO279" s="741"/>
      <c r="IIP279" s="741"/>
      <c r="IIQ279" s="741"/>
      <c r="IIR279" s="741"/>
      <c r="IIS279" s="741"/>
      <c r="IIT279" s="741"/>
      <c r="IIU279" s="741"/>
      <c r="IIV279" s="741"/>
      <c r="IIW279" s="741"/>
      <c r="IIX279" s="741"/>
      <c r="IIY279" s="741"/>
      <c r="IIZ279" s="741"/>
      <c r="IJA279" s="741"/>
      <c r="IJB279" s="741"/>
      <c r="IJC279" s="741"/>
      <c r="IJD279" s="741"/>
      <c r="IJE279" s="741"/>
      <c r="IJF279" s="741"/>
      <c r="IJG279" s="741"/>
      <c r="IJH279" s="741"/>
      <c r="IJI279" s="741"/>
      <c r="IJJ279" s="741"/>
      <c r="IJK279" s="741"/>
      <c r="IJL279" s="741"/>
      <c r="IJM279" s="742"/>
      <c r="IJN279" s="742"/>
      <c r="IJO279" s="742"/>
      <c r="IJP279" s="742"/>
      <c r="IJQ279" s="742"/>
      <c r="IJR279" s="741"/>
      <c r="IJS279" s="741"/>
      <c r="IJT279" s="742"/>
      <c r="IJU279" s="742"/>
      <c r="IJV279" s="741"/>
      <c r="IJW279" s="741"/>
      <c r="IJX279" s="742"/>
      <c r="IJY279" s="742"/>
      <c r="IJZ279" s="741"/>
      <c r="IKA279" s="741"/>
      <c r="IKB279" s="741"/>
      <c r="IKC279" s="741"/>
      <c r="IKD279" s="741"/>
      <c r="IKE279" s="741"/>
      <c r="IKF279" s="741"/>
      <c r="IKG279" s="742"/>
      <c r="IKH279" s="742"/>
      <c r="IKI279" s="741"/>
      <c r="IKJ279" s="741"/>
      <c r="IKK279" s="742"/>
      <c r="IKL279" s="742"/>
      <c r="IKM279" s="741"/>
      <c r="IKN279" s="741"/>
      <c r="IKO279" s="741"/>
      <c r="IKP279" s="741"/>
      <c r="IKQ279" s="741"/>
      <c r="IKR279" s="740"/>
      <c r="IKS279" s="743"/>
      <c r="IKT279" s="741"/>
      <c r="IKU279" s="741"/>
      <c r="IKV279" s="741"/>
      <c r="IKW279" s="741"/>
      <c r="IKX279" s="741"/>
      <c r="IKY279" s="741"/>
      <c r="IKZ279" s="741"/>
      <c r="ILA279" s="744"/>
      <c r="ILB279" s="744"/>
      <c r="ILC279" s="744"/>
      <c r="ILD279" s="744"/>
      <c r="ILE279" s="744"/>
      <c r="ILF279" s="744"/>
      <c r="ILG279" s="744"/>
      <c r="ILH279" s="744"/>
      <c r="ILI279" s="744"/>
      <c r="ILJ279" s="744"/>
      <c r="ILK279" s="744"/>
      <c r="ILL279" s="744"/>
      <c r="ILM279" s="744"/>
      <c r="ILN279" s="744"/>
      <c r="ILO279" s="744"/>
      <c r="ILP279" s="744"/>
      <c r="ILQ279" s="744"/>
      <c r="ILR279" s="744"/>
      <c r="ILS279" s="744"/>
      <c r="ILT279" s="744"/>
      <c r="ILU279" s="744"/>
      <c r="ILV279" s="744"/>
      <c r="ILW279" s="744"/>
      <c r="ILX279" s="744"/>
      <c r="ILY279" s="744"/>
      <c r="ILZ279" s="744"/>
      <c r="IMA279" s="744"/>
      <c r="IMB279" s="744"/>
      <c r="IMC279" s="744"/>
      <c r="IMD279" s="744"/>
      <c r="IME279" s="744"/>
      <c r="IMF279" s="744"/>
      <c r="IMG279" s="744"/>
      <c r="IMH279" s="744"/>
      <c r="IMI279" s="744"/>
      <c r="IMJ279" s="744"/>
      <c r="IMK279" s="744"/>
      <c r="IML279" s="744"/>
      <c r="IMM279" s="744"/>
      <c r="IMN279" s="744"/>
      <c r="IMO279" s="744"/>
      <c r="IMP279" s="744"/>
      <c r="IMQ279" s="744"/>
      <c r="IMR279" s="744"/>
      <c r="IMS279" s="741"/>
      <c r="IMT279" s="741"/>
      <c r="IMU279" s="741"/>
      <c r="IMV279" s="741"/>
      <c r="IMW279" s="741"/>
      <c r="IMX279" s="741"/>
      <c r="IMY279" s="741"/>
      <c r="IMZ279" s="741"/>
      <c r="INA279" s="741"/>
      <c r="INB279" s="741"/>
      <c r="INC279" s="741"/>
      <c r="IND279" s="741"/>
      <c r="INE279" s="741"/>
      <c r="INF279" s="741"/>
      <c r="ING279" s="741"/>
      <c r="INH279" s="741"/>
      <c r="INI279" s="741"/>
      <c r="INJ279" s="741"/>
      <c r="INK279" s="741"/>
      <c r="INL279" s="741"/>
      <c r="INM279" s="741"/>
      <c r="INN279" s="741"/>
      <c r="INO279" s="741"/>
      <c r="INP279" s="741"/>
      <c r="INQ279" s="742"/>
      <c r="INR279" s="742"/>
      <c r="INS279" s="742"/>
      <c r="INT279" s="742"/>
      <c r="INU279" s="742"/>
      <c r="INV279" s="741"/>
      <c r="INW279" s="741"/>
      <c r="INX279" s="742"/>
      <c r="INY279" s="742"/>
      <c r="INZ279" s="741"/>
      <c r="IOA279" s="741"/>
      <c r="IOB279" s="742"/>
      <c r="IOC279" s="742"/>
      <c r="IOD279" s="741"/>
      <c r="IOE279" s="741"/>
      <c r="IOF279" s="741"/>
      <c r="IOG279" s="741"/>
      <c r="IOH279" s="741"/>
      <c r="IOI279" s="741"/>
      <c r="IOJ279" s="741"/>
      <c r="IOK279" s="742"/>
      <c r="IOL279" s="742"/>
      <c r="IOM279" s="741"/>
      <c r="ION279" s="741"/>
      <c r="IOO279" s="742"/>
      <c r="IOP279" s="742"/>
      <c r="IOQ279" s="741"/>
      <c r="IOR279" s="741"/>
      <c r="IOS279" s="741"/>
      <c r="IOT279" s="741"/>
      <c r="IOU279" s="741"/>
      <c r="IOV279" s="740"/>
      <c r="IOW279" s="743"/>
      <c r="IOX279" s="741"/>
      <c r="IOY279" s="741"/>
      <c r="IOZ279" s="741"/>
      <c r="IPA279" s="741"/>
      <c r="IPB279" s="741"/>
      <c r="IPC279" s="741"/>
      <c r="IPD279" s="741"/>
      <c r="IPE279" s="744"/>
      <c r="IPF279" s="744"/>
      <c r="IPG279" s="744"/>
      <c r="IPH279" s="744"/>
      <c r="IPI279" s="744"/>
      <c r="IPJ279" s="744"/>
      <c r="IPK279" s="744"/>
      <c r="IPL279" s="744"/>
      <c r="IPM279" s="744"/>
      <c r="IPN279" s="744"/>
      <c r="IPO279" s="744"/>
      <c r="IPP279" s="744"/>
      <c r="IPQ279" s="744"/>
      <c r="IPR279" s="744"/>
      <c r="IPS279" s="744"/>
      <c r="IPT279" s="744"/>
      <c r="IPU279" s="744"/>
      <c r="IPV279" s="744"/>
      <c r="IPW279" s="744"/>
      <c r="IPX279" s="744"/>
      <c r="IPY279" s="744"/>
      <c r="IPZ279" s="744"/>
      <c r="IQA279" s="744"/>
      <c r="IQB279" s="744"/>
      <c r="IQC279" s="744"/>
      <c r="IQD279" s="744"/>
      <c r="IQE279" s="744"/>
      <c r="IQF279" s="744"/>
      <c r="IQG279" s="744"/>
      <c r="IQH279" s="744"/>
      <c r="IQI279" s="744"/>
      <c r="IQJ279" s="744"/>
      <c r="IQK279" s="744"/>
      <c r="IQL279" s="744"/>
      <c r="IQM279" s="744"/>
      <c r="IQN279" s="744"/>
      <c r="IQO279" s="744"/>
      <c r="IQP279" s="744"/>
      <c r="IQQ279" s="744"/>
      <c r="IQR279" s="744"/>
      <c r="IQS279" s="744"/>
      <c r="IQT279" s="744"/>
      <c r="IQU279" s="744"/>
      <c r="IQV279" s="744"/>
      <c r="IQW279" s="741"/>
      <c r="IQX279" s="741"/>
      <c r="IQY279" s="741"/>
      <c r="IQZ279" s="741"/>
      <c r="IRA279" s="741"/>
      <c r="IRB279" s="741"/>
      <c r="IRC279" s="741"/>
      <c r="IRD279" s="741"/>
      <c r="IRE279" s="741"/>
      <c r="IRF279" s="741"/>
      <c r="IRG279" s="741"/>
      <c r="IRH279" s="741"/>
      <c r="IRI279" s="741"/>
      <c r="IRJ279" s="741"/>
      <c r="IRK279" s="741"/>
      <c r="IRL279" s="741"/>
      <c r="IRM279" s="741"/>
      <c r="IRN279" s="741"/>
      <c r="IRO279" s="741"/>
      <c r="IRP279" s="741"/>
      <c r="IRQ279" s="741"/>
      <c r="IRR279" s="741"/>
      <c r="IRS279" s="741"/>
      <c r="IRT279" s="741"/>
      <c r="IRU279" s="742"/>
      <c r="IRV279" s="742"/>
      <c r="IRW279" s="742"/>
      <c r="IRX279" s="742"/>
      <c r="IRY279" s="742"/>
      <c r="IRZ279" s="741"/>
      <c r="ISA279" s="741"/>
      <c r="ISB279" s="742"/>
      <c r="ISC279" s="742"/>
      <c r="ISD279" s="741"/>
      <c r="ISE279" s="741"/>
      <c r="ISF279" s="742"/>
      <c r="ISG279" s="742"/>
      <c r="ISH279" s="741"/>
      <c r="ISI279" s="741"/>
      <c r="ISJ279" s="741"/>
      <c r="ISK279" s="741"/>
      <c r="ISL279" s="741"/>
      <c r="ISM279" s="741"/>
      <c r="ISN279" s="741"/>
      <c r="ISO279" s="742"/>
      <c r="ISP279" s="742"/>
      <c r="ISQ279" s="741"/>
      <c r="ISR279" s="741"/>
      <c r="ISS279" s="742"/>
      <c r="IST279" s="742"/>
      <c r="ISU279" s="741"/>
      <c r="ISV279" s="741"/>
      <c r="ISW279" s="741"/>
      <c r="ISX279" s="741"/>
      <c r="ISY279" s="741"/>
      <c r="ISZ279" s="740"/>
      <c r="ITA279" s="743"/>
      <c r="ITB279" s="741"/>
      <c r="ITC279" s="741"/>
      <c r="ITD279" s="741"/>
      <c r="ITE279" s="741"/>
      <c r="ITF279" s="741"/>
      <c r="ITG279" s="741"/>
      <c r="ITH279" s="741"/>
      <c r="ITI279" s="744"/>
      <c r="ITJ279" s="744"/>
      <c r="ITK279" s="744"/>
      <c r="ITL279" s="744"/>
      <c r="ITM279" s="744"/>
      <c r="ITN279" s="744"/>
      <c r="ITO279" s="744"/>
      <c r="ITP279" s="744"/>
      <c r="ITQ279" s="744"/>
      <c r="ITR279" s="744"/>
      <c r="ITS279" s="744"/>
      <c r="ITT279" s="744"/>
      <c r="ITU279" s="744"/>
      <c r="ITV279" s="744"/>
      <c r="ITW279" s="744"/>
      <c r="ITX279" s="744"/>
      <c r="ITY279" s="744"/>
      <c r="ITZ279" s="744"/>
      <c r="IUA279" s="744"/>
      <c r="IUB279" s="744"/>
      <c r="IUC279" s="744"/>
      <c r="IUD279" s="744"/>
      <c r="IUE279" s="744"/>
      <c r="IUF279" s="744"/>
      <c r="IUG279" s="744"/>
      <c r="IUH279" s="744"/>
      <c r="IUI279" s="744"/>
      <c r="IUJ279" s="744"/>
      <c r="IUK279" s="744"/>
      <c r="IUL279" s="744"/>
      <c r="IUM279" s="744"/>
      <c r="IUN279" s="744"/>
      <c r="IUO279" s="744"/>
      <c r="IUP279" s="744"/>
      <c r="IUQ279" s="744"/>
      <c r="IUR279" s="744"/>
      <c r="IUS279" s="744"/>
      <c r="IUT279" s="744"/>
      <c r="IUU279" s="744"/>
      <c r="IUV279" s="744"/>
      <c r="IUW279" s="744"/>
      <c r="IUX279" s="744"/>
      <c r="IUY279" s="744"/>
      <c r="IUZ279" s="744"/>
      <c r="IVA279" s="741"/>
      <c r="IVB279" s="741"/>
      <c r="IVC279" s="741"/>
      <c r="IVD279" s="741"/>
      <c r="IVE279" s="741"/>
      <c r="IVF279" s="741"/>
      <c r="IVG279" s="741"/>
      <c r="IVH279" s="741"/>
      <c r="IVI279" s="741"/>
      <c r="IVJ279" s="741"/>
      <c r="IVK279" s="741"/>
      <c r="IVL279" s="741"/>
      <c r="IVM279" s="741"/>
      <c r="IVN279" s="741"/>
      <c r="IVO279" s="741"/>
      <c r="IVP279" s="741"/>
      <c r="IVQ279" s="741"/>
      <c r="IVR279" s="741"/>
      <c r="IVS279" s="741"/>
      <c r="IVT279" s="741"/>
      <c r="IVU279" s="741"/>
      <c r="IVV279" s="741"/>
      <c r="IVW279" s="741"/>
      <c r="IVX279" s="741"/>
      <c r="IVY279" s="742"/>
      <c r="IVZ279" s="742"/>
      <c r="IWA279" s="742"/>
      <c r="IWB279" s="742"/>
      <c r="IWC279" s="742"/>
      <c r="IWD279" s="741"/>
      <c r="IWE279" s="741"/>
      <c r="IWF279" s="742"/>
      <c r="IWG279" s="742"/>
      <c r="IWH279" s="741"/>
      <c r="IWI279" s="741"/>
      <c r="IWJ279" s="742"/>
      <c r="IWK279" s="742"/>
      <c r="IWL279" s="741"/>
      <c r="IWM279" s="741"/>
      <c r="IWN279" s="741"/>
      <c r="IWO279" s="741"/>
      <c r="IWP279" s="741"/>
      <c r="IWQ279" s="741"/>
      <c r="IWR279" s="741"/>
      <c r="IWS279" s="742"/>
      <c r="IWT279" s="742"/>
      <c r="IWU279" s="741"/>
      <c r="IWV279" s="741"/>
      <c r="IWW279" s="742"/>
      <c r="IWX279" s="742"/>
      <c r="IWY279" s="741"/>
      <c r="IWZ279" s="741"/>
      <c r="IXA279" s="741"/>
      <c r="IXB279" s="741"/>
      <c r="IXC279" s="741"/>
      <c r="IXD279" s="740"/>
      <c r="IXE279" s="743"/>
      <c r="IXF279" s="741"/>
      <c r="IXG279" s="741"/>
      <c r="IXH279" s="741"/>
      <c r="IXI279" s="741"/>
      <c r="IXJ279" s="741"/>
      <c r="IXK279" s="741"/>
      <c r="IXL279" s="741"/>
      <c r="IXM279" s="744"/>
      <c r="IXN279" s="744"/>
      <c r="IXO279" s="744"/>
      <c r="IXP279" s="744"/>
      <c r="IXQ279" s="744"/>
      <c r="IXR279" s="744"/>
      <c r="IXS279" s="744"/>
      <c r="IXT279" s="744"/>
      <c r="IXU279" s="744"/>
      <c r="IXV279" s="744"/>
      <c r="IXW279" s="744"/>
      <c r="IXX279" s="744"/>
      <c r="IXY279" s="744"/>
      <c r="IXZ279" s="744"/>
      <c r="IYA279" s="744"/>
      <c r="IYB279" s="744"/>
      <c r="IYC279" s="744"/>
      <c r="IYD279" s="744"/>
      <c r="IYE279" s="744"/>
      <c r="IYF279" s="744"/>
      <c r="IYG279" s="744"/>
      <c r="IYH279" s="744"/>
      <c r="IYI279" s="744"/>
      <c r="IYJ279" s="744"/>
      <c r="IYK279" s="744"/>
      <c r="IYL279" s="744"/>
      <c r="IYM279" s="744"/>
      <c r="IYN279" s="744"/>
      <c r="IYO279" s="744"/>
      <c r="IYP279" s="744"/>
      <c r="IYQ279" s="744"/>
      <c r="IYR279" s="744"/>
      <c r="IYS279" s="744"/>
      <c r="IYT279" s="744"/>
      <c r="IYU279" s="744"/>
      <c r="IYV279" s="744"/>
      <c r="IYW279" s="744"/>
      <c r="IYX279" s="744"/>
      <c r="IYY279" s="744"/>
      <c r="IYZ279" s="744"/>
      <c r="IZA279" s="744"/>
      <c r="IZB279" s="744"/>
      <c r="IZC279" s="744"/>
      <c r="IZD279" s="744"/>
      <c r="IZE279" s="741"/>
      <c r="IZF279" s="741"/>
      <c r="IZG279" s="741"/>
      <c r="IZH279" s="741"/>
      <c r="IZI279" s="741"/>
      <c r="IZJ279" s="741"/>
      <c r="IZK279" s="741"/>
      <c r="IZL279" s="741"/>
      <c r="IZM279" s="741"/>
      <c r="IZN279" s="741"/>
      <c r="IZO279" s="741"/>
      <c r="IZP279" s="741"/>
      <c r="IZQ279" s="741"/>
      <c r="IZR279" s="741"/>
      <c r="IZS279" s="741"/>
      <c r="IZT279" s="741"/>
      <c r="IZU279" s="741"/>
      <c r="IZV279" s="741"/>
      <c r="IZW279" s="741"/>
      <c r="IZX279" s="741"/>
      <c r="IZY279" s="741"/>
      <c r="IZZ279" s="741"/>
      <c r="JAA279" s="741"/>
      <c r="JAB279" s="741"/>
      <c r="JAC279" s="742"/>
      <c r="JAD279" s="742"/>
      <c r="JAE279" s="742"/>
      <c r="JAF279" s="742"/>
      <c r="JAG279" s="742"/>
      <c r="JAH279" s="741"/>
      <c r="JAI279" s="741"/>
      <c r="JAJ279" s="742"/>
      <c r="JAK279" s="742"/>
      <c r="JAL279" s="741"/>
      <c r="JAM279" s="741"/>
      <c r="JAN279" s="742"/>
      <c r="JAO279" s="742"/>
      <c r="JAP279" s="741"/>
      <c r="JAQ279" s="741"/>
      <c r="JAR279" s="741"/>
      <c r="JAS279" s="741"/>
      <c r="JAT279" s="741"/>
      <c r="JAU279" s="741"/>
      <c r="JAV279" s="741"/>
      <c r="JAW279" s="742"/>
      <c r="JAX279" s="742"/>
      <c r="JAY279" s="741"/>
      <c r="JAZ279" s="741"/>
      <c r="JBA279" s="742"/>
      <c r="JBB279" s="742"/>
      <c r="JBC279" s="741"/>
      <c r="JBD279" s="741"/>
      <c r="JBE279" s="741"/>
      <c r="JBF279" s="741"/>
      <c r="JBG279" s="741"/>
      <c r="JBH279" s="740"/>
      <c r="JBI279" s="743"/>
      <c r="JBJ279" s="741"/>
      <c r="JBK279" s="741"/>
      <c r="JBL279" s="741"/>
      <c r="JBM279" s="741"/>
      <c r="JBN279" s="741"/>
      <c r="JBO279" s="741"/>
      <c r="JBP279" s="741"/>
      <c r="JBQ279" s="744"/>
      <c r="JBR279" s="744"/>
      <c r="JBS279" s="744"/>
      <c r="JBT279" s="744"/>
      <c r="JBU279" s="744"/>
      <c r="JBV279" s="744"/>
      <c r="JBW279" s="744"/>
      <c r="JBX279" s="744"/>
      <c r="JBY279" s="744"/>
      <c r="JBZ279" s="744"/>
      <c r="JCA279" s="744"/>
      <c r="JCB279" s="744"/>
      <c r="JCC279" s="744"/>
      <c r="JCD279" s="744"/>
      <c r="JCE279" s="744"/>
      <c r="JCF279" s="744"/>
      <c r="JCG279" s="744"/>
      <c r="JCH279" s="744"/>
      <c r="JCI279" s="744"/>
      <c r="JCJ279" s="744"/>
      <c r="JCK279" s="744"/>
      <c r="JCL279" s="744"/>
      <c r="JCM279" s="744"/>
      <c r="JCN279" s="744"/>
      <c r="JCO279" s="744"/>
      <c r="JCP279" s="744"/>
      <c r="JCQ279" s="744"/>
      <c r="JCR279" s="744"/>
      <c r="JCS279" s="744"/>
      <c r="JCT279" s="744"/>
      <c r="JCU279" s="744"/>
      <c r="JCV279" s="744"/>
      <c r="JCW279" s="744"/>
      <c r="JCX279" s="744"/>
      <c r="JCY279" s="744"/>
      <c r="JCZ279" s="744"/>
      <c r="JDA279" s="744"/>
      <c r="JDB279" s="744"/>
      <c r="JDC279" s="744"/>
      <c r="JDD279" s="744"/>
      <c r="JDE279" s="744"/>
      <c r="JDF279" s="744"/>
      <c r="JDG279" s="744"/>
      <c r="JDH279" s="744"/>
      <c r="JDI279" s="741"/>
      <c r="JDJ279" s="741"/>
      <c r="JDK279" s="741"/>
      <c r="JDL279" s="741"/>
      <c r="JDM279" s="741"/>
      <c r="JDN279" s="741"/>
      <c r="JDO279" s="741"/>
      <c r="JDP279" s="741"/>
      <c r="JDQ279" s="741"/>
      <c r="JDR279" s="741"/>
      <c r="JDS279" s="741"/>
      <c r="JDT279" s="741"/>
      <c r="JDU279" s="741"/>
      <c r="JDV279" s="741"/>
      <c r="JDW279" s="741"/>
      <c r="JDX279" s="741"/>
      <c r="JDY279" s="741"/>
      <c r="JDZ279" s="741"/>
      <c r="JEA279" s="741"/>
      <c r="JEB279" s="741"/>
      <c r="JEC279" s="741"/>
      <c r="JED279" s="741"/>
      <c r="JEE279" s="741"/>
      <c r="JEF279" s="741"/>
      <c r="JEG279" s="742"/>
      <c r="JEH279" s="742"/>
      <c r="JEI279" s="742"/>
      <c r="JEJ279" s="742"/>
      <c r="JEK279" s="742"/>
      <c r="JEL279" s="741"/>
      <c r="JEM279" s="741"/>
      <c r="JEN279" s="742"/>
      <c r="JEO279" s="742"/>
      <c r="JEP279" s="741"/>
      <c r="JEQ279" s="741"/>
      <c r="JER279" s="742"/>
      <c r="JES279" s="742"/>
      <c r="JET279" s="741"/>
      <c r="JEU279" s="741"/>
      <c r="JEV279" s="741"/>
      <c r="JEW279" s="741"/>
      <c r="JEX279" s="741"/>
      <c r="JEY279" s="741"/>
      <c r="JEZ279" s="741"/>
      <c r="JFA279" s="742"/>
      <c r="JFB279" s="742"/>
      <c r="JFC279" s="741"/>
      <c r="JFD279" s="741"/>
      <c r="JFE279" s="742"/>
      <c r="JFF279" s="742"/>
      <c r="JFG279" s="741"/>
      <c r="JFH279" s="741"/>
      <c r="JFI279" s="741"/>
      <c r="JFJ279" s="741"/>
      <c r="JFK279" s="741"/>
      <c r="JFL279" s="740"/>
      <c r="JFM279" s="743"/>
      <c r="JFN279" s="741"/>
      <c r="JFO279" s="741"/>
      <c r="JFP279" s="741"/>
      <c r="JFQ279" s="741"/>
      <c r="JFR279" s="741"/>
      <c r="JFS279" s="741"/>
      <c r="JFT279" s="741"/>
      <c r="JFU279" s="744"/>
      <c r="JFV279" s="744"/>
      <c r="JFW279" s="744"/>
      <c r="JFX279" s="744"/>
      <c r="JFY279" s="744"/>
      <c r="JFZ279" s="744"/>
      <c r="JGA279" s="744"/>
      <c r="JGB279" s="744"/>
      <c r="JGC279" s="744"/>
      <c r="JGD279" s="744"/>
      <c r="JGE279" s="744"/>
      <c r="JGF279" s="744"/>
      <c r="JGG279" s="744"/>
      <c r="JGH279" s="744"/>
      <c r="JGI279" s="744"/>
      <c r="JGJ279" s="744"/>
      <c r="JGK279" s="744"/>
      <c r="JGL279" s="744"/>
      <c r="JGM279" s="744"/>
      <c r="JGN279" s="744"/>
      <c r="JGO279" s="744"/>
      <c r="JGP279" s="744"/>
      <c r="JGQ279" s="744"/>
      <c r="JGR279" s="744"/>
      <c r="JGS279" s="744"/>
      <c r="JGT279" s="744"/>
      <c r="JGU279" s="744"/>
      <c r="JGV279" s="744"/>
      <c r="JGW279" s="744"/>
      <c r="JGX279" s="744"/>
      <c r="JGY279" s="744"/>
      <c r="JGZ279" s="744"/>
      <c r="JHA279" s="744"/>
      <c r="JHB279" s="744"/>
      <c r="JHC279" s="744"/>
      <c r="JHD279" s="744"/>
      <c r="JHE279" s="744"/>
      <c r="JHF279" s="744"/>
      <c r="JHG279" s="744"/>
      <c r="JHH279" s="744"/>
      <c r="JHI279" s="744"/>
      <c r="JHJ279" s="744"/>
      <c r="JHK279" s="744"/>
      <c r="JHL279" s="744"/>
      <c r="JHM279" s="741"/>
      <c r="JHN279" s="741"/>
      <c r="JHO279" s="741"/>
      <c r="JHP279" s="741"/>
      <c r="JHQ279" s="741"/>
      <c r="JHR279" s="741"/>
      <c r="JHS279" s="741"/>
      <c r="JHT279" s="741"/>
      <c r="JHU279" s="741"/>
      <c r="JHV279" s="741"/>
      <c r="JHW279" s="741"/>
      <c r="JHX279" s="741"/>
      <c r="JHY279" s="741"/>
      <c r="JHZ279" s="741"/>
      <c r="JIA279" s="741"/>
      <c r="JIB279" s="741"/>
      <c r="JIC279" s="741"/>
      <c r="JID279" s="741"/>
      <c r="JIE279" s="741"/>
      <c r="JIF279" s="741"/>
      <c r="JIG279" s="741"/>
      <c r="JIH279" s="741"/>
      <c r="JII279" s="741"/>
      <c r="JIJ279" s="741"/>
      <c r="JIK279" s="742"/>
      <c r="JIL279" s="742"/>
      <c r="JIM279" s="742"/>
      <c r="JIN279" s="742"/>
      <c r="JIO279" s="742"/>
      <c r="JIP279" s="741"/>
      <c r="JIQ279" s="741"/>
      <c r="JIR279" s="742"/>
      <c r="JIS279" s="742"/>
      <c r="JIT279" s="741"/>
      <c r="JIU279" s="741"/>
      <c r="JIV279" s="742"/>
      <c r="JIW279" s="742"/>
      <c r="JIX279" s="741"/>
      <c r="JIY279" s="741"/>
      <c r="JIZ279" s="741"/>
      <c r="JJA279" s="741"/>
      <c r="JJB279" s="741"/>
      <c r="JJC279" s="741"/>
      <c r="JJD279" s="741"/>
      <c r="JJE279" s="742"/>
      <c r="JJF279" s="742"/>
      <c r="JJG279" s="741"/>
      <c r="JJH279" s="741"/>
      <c r="JJI279" s="742"/>
      <c r="JJJ279" s="742"/>
      <c r="JJK279" s="741"/>
      <c r="JJL279" s="741"/>
      <c r="JJM279" s="741"/>
      <c r="JJN279" s="741"/>
      <c r="JJO279" s="741"/>
      <c r="JJP279" s="740"/>
      <c r="JJQ279" s="743"/>
      <c r="JJR279" s="741"/>
      <c r="JJS279" s="741"/>
      <c r="JJT279" s="741"/>
      <c r="JJU279" s="741"/>
      <c r="JJV279" s="741"/>
      <c r="JJW279" s="741"/>
      <c r="JJX279" s="741"/>
      <c r="JJY279" s="744"/>
      <c r="JJZ279" s="744"/>
      <c r="JKA279" s="744"/>
      <c r="JKB279" s="744"/>
      <c r="JKC279" s="744"/>
      <c r="JKD279" s="744"/>
      <c r="JKE279" s="744"/>
      <c r="JKF279" s="744"/>
      <c r="JKG279" s="744"/>
      <c r="JKH279" s="744"/>
      <c r="JKI279" s="744"/>
      <c r="JKJ279" s="744"/>
      <c r="JKK279" s="744"/>
      <c r="JKL279" s="744"/>
      <c r="JKM279" s="744"/>
      <c r="JKN279" s="744"/>
      <c r="JKO279" s="744"/>
      <c r="JKP279" s="744"/>
      <c r="JKQ279" s="744"/>
      <c r="JKR279" s="744"/>
      <c r="JKS279" s="744"/>
      <c r="JKT279" s="744"/>
      <c r="JKU279" s="744"/>
      <c r="JKV279" s="744"/>
      <c r="JKW279" s="744"/>
      <c r="JKX279" s="744"/>
      <c r="JKY279" s="744"/>
      <c r="JKZ279" s="744"/>
      <c r="JLA279" s="744"/>
      <c r="JLB279" s="744"/>
      <c r="JLC279" s="744"/>
      <c r="JLD279" s="744"/>
      <c r="JLE279" s="744"/>
      <c r="JLF279" s="744"/>
      <c r="JLG279" s="744"/>
      <c r="JLH279" s="744"/>
      <c r="JLI279" s="744"/>
      <c r="JLJ279" s="744"/>
      <c r="JLK279" s="744"/>
      <c r="JLL279" s="744"/>
      <c r="JLM279" s="744"/>
      <c r="JLN279" s="744"/>
      <c r="JLO279" s="744"/>
      <c r="JLP279" s="744"/>
      <c r="JLQ279" s="741"/>
      <c r="JLR279" s="741"/>
      <c r="JLS279" s="741"/>
      <c r="JLT279" s="741"/>
      <c r="JLU279" s="741"/>
      <c r="JLV279" s="741"/>
      <c r="JLW279" s="741"/>
      <c r="JLX279" s="741"/>
      <c r="JLY279" s="741"/>
      <c r="JLZ279" s="741"/>
      <c r="JMA279" s="741"/>
      <c r="JMB279" s="741"/>
      <c r="JMC279" s="741"/>
      <c r="JMD279" s="741"/>
      <c r="JME279" s="741"/>
      <c r="JMF279" s="741"/>
      <c r="JMG279" s="741"/>
      <c r="JMH279" s="741"/>
      <c r="JMI279" s="741"/>
      <c r="JMJ279" s="741"/>
      <c r="JMK279" s="741"/>
      <c r="JML279" s="741"/>
      <c r="JMM279" s="741"/>
      <c r="JMN279" s="741"/>
      <c r="JMO279" s="742"/>
      <c r="JMP279" s="742"/>
      <c r="JMQ279" s="742"/>
      <c r="JMR279" s="742"/>
      <c r="JMS279" s="742"/>
      <c r="JMT279" s="741"/>
      <c r="JMU279" s="741"/>
      <c r="JMV279" s="742"/>
      <c r="JMW279" s="742"/>
      <c r="JMX279" s="741"/>
      <c r="JMY279" s="741"/>
      <c r="JMZ279" s="742"/>
      <c r="JNA279" s="742"/>
      <c r="JNB279" s="741"/>
      <c r="JNC279" s="741"/>
      <c r="JND279" s="741"/>
      <c r="JNE279" s="741"/>
      <c r="JNF279" s="741"/>
      <c r="JNG279" s="741"/>
      <c r="JNH279" s="741"/>
      <c r="JNI279" s="742"/>
      <c r="JNJ279" s="742"/>
      <c r="JNK279" s="741"/>
      <c r="JNL279" s="741"/>
      <c r="JNM279" s="742"/>
      <c r="JNN279" s="742"/>
      <c r="JNO279" s="741"/>
      <c r="JNP279" s="741"/>
      <c r="JNQ279" s="741"/>
      <c r="JNR279" s="741"/>
      <c r="JNS279" s="741"/>
      <c r="JNT279" s="740"/>
      <c r="JNU279" s="743"/>
      <c r="JNV279" s="741"/>
      <c r="JNW279" s="741"/>
      <c r="JNX279" s="741"/>
      <c r="JNY279" s="741"/>
      <c r="JNZ279" s="741"/>
      <c r="JOA279" s="741"/>
      <c r="JOB279" s="741"/>
      <c r="JOC279" s="744"/>
      <c r="JOD279" s="744"/>
      <c r="JOE279" s="744"/>
      <c r="JOF279" s="744"/>
      <c r="JOG279" s="744"/>
      <c r="JOH279" s="744"/>
      <c r="JOI279" s="744"/>
      <c r="JOJ279" s="744"/>
      <c r="JOK279" s="744"/>
      <c r="JOL279" s="744"/>
      <c r="JOM279" s="744"/>
      <c r="JON279" s="744"/>
      <c r="JOO279" s="744"/>
      <c r="JOP279" s="744"/>
      <c r="JOQ279" s="744"/>
      <c r="JOR279" s="744"/>
      <c r="JOS279" s="744"/>
      <c r="JOT279" s="744"/>
      <c r="JOU279" s="744"/>
      <c r="JOV279" s="744"/>
      <c r="JOW279" s="744"/>
      <c r="JOX279" s="744"/>
      <c r="JOY279" s="744"/>
      <c r="JOZ279" s="744"/>
      <c r="JPA279" s="744"/>
      <c r="JPB279" s="744"/>
      <c r="JPC279" s="744"/>
      <c r="JPD279" s="744"/>
      <c r="JPE279" s="744"/>
      <c r="JPF279" s="744"/>
      <c r="JPG279" s="744"/>
      <c r="JPH279" s="744"/>
      <c r="JPI279" s="744"/>
      <c r="JPJ279" s="744"/>
      <c r="JPK279" s="744"/>
      <c r="JPL279" s="744"/>
      <c r="JPM279" s="744"/>
      <c r="JPN279" s="744"/>
      <c r="JPO279" s="744"/>
      <c r="JPP279" s="744"/>
      <c r="JPQ279" s="744"/>
      <c r="JPR279" s="744"/>
      <c r="JPS279" s="744"/>
      <c r="JPT279" s="744"/>
      <c r="JPU279" s="741"/>
      <c r="JPV279" s="741"/>
      <c r="JPW279" s="741"/>
      <c r="JPX279" s="741"/>
      <c r="JPY279" s="741"/>
      <c r="JPZ279" s="741"/>
      <c r="JQA279" s="741"/>
      <c r="JQB279" s="741"/>
      <c r="JQC279" s="741"/>
      <c r="JQD279" s="741"/>
      <c r="JQE279" s="741"/>
      <c r="JQF279" s="741"/>
      <c r="JQG279" s="741"/>
      <c r="JQH279" s="741"/>
      <c r="JQI279" s="741"/>
      <c r="JQJ279" s="741"/>
      <c r="JQK279" s="741"/>
      <c r="JQL279" s="741"/>
      <c r="JQM279" s="741"/>
      <c r="JQN279" s="741"/>
      <c r="JQO279" s="741"/>
      <c r="JQP279" s="741"/>
      <c r="JQQ279" s="741"/>
      <c r="JQR279" s="741"/>
      <c r="JQS279" s="742"/>
      <c r="JQT279" s="742"/>
      <c r="JQU279" s="742"/>
      <c r="JQV279" s="742"/>
      <c r="JQW279" s="742"/>
      <c r="JQX279" s="741"/>
      <c r="JQY279" s="741"/>
      <c r="JQZ279" s="742"/>
      <c r="JRA279" s="742"/>
      <c r="JRB279" s="741"/>
      <c r="JRC279" s="741"/>
      <c r="JRD279" s="742"/>
      <c r="JRE279" s="742"/>
      <c r="JRF279" s="741"/>
      <c r="JRG279" s="741"/>
      <c r="JRH279" s="741"/>
      <c r="JRI279" s="741"/>
      <c r="JRJ279" s="741"/>
      <c r="JRK279" s="741"/>
      <c r="JRL279" s="741"/>
      <c r="JRM279" s="742"/>
      <c r="JRN279" s="742"/>
      <c r="JRO279" s="741"/>
      <c r="JRP279" s="741"/>
      <c r="JRQ279" s="742"/>
      <c r="JRR279" s="742"/>
      <c r="JRS279" s="741"/>
      <c r="JRT279" s="741"/>
      <c r="JRU279" s="741"/>
      <c r="JRV279" s="741"/>
      <c r="JRW279" s="741"/>
      <c r="JRX279" s="740"/>
      <c r="JRY279" s="743"/>
      <c r="JRZ279" s="741"/>
      <c r="JSA279" s="741"/>
      <c r="JSB279" s="741"/>
      <c r="JSC279" s="741"/>
      <c r="JSD279" s="741"/>
      <c r="JSE279" s="741"/>
      <c r="JSF279" s="741"/>
      <c r="JSG279" s="744"/>
      <c r="JSH279" s="744"/>
      <c r="JSI279" s="744"/>
      <c r="JSJ279" s="744"/>
      <c r="JSK279" s="744"/>
      <c r="JSL279" s="744"/>
      <c r="JSM279" s="744"/>
      <c r="JSN279" s="744"/>
      <c r="JSO279" s="744"/>
      <c r="JSP279" s="744"/>
      <c r="JSQ279" s="744"/>
      <c r="JSR279" s="744"/>
      <c r="JSS279" s="744"/>
      <c r="JST279" s="744"/>
      <c r="JSU279" s="744"/>
      <c r="JSV279" s="744"/>
      <c r="JSW279" s="744"/>
      <c r="JSX279" s="744"/>
      <c r="JSY279" s="744"/>
      <c r="JSZ279" s="744"/>
      <c r="JTA279" s="744"/>
      <c r="JTB279" s="744"/>
      <c r="JTC279" s="744"/>
      <c r="JTD279" s="744"/>
      <c r="JTE279" s="744"/>
      <c r="JTF279" s="744"/>
      <c r="JTG279" s="744"/>
      <c r="JTH279" s="744"/>
      <c r="JTI279" s="744"/>
      <c r="JTJ279" s="744"/>
      <c r="JTK279" s="744"/>
      <c r="JTL279" s="744"/>
      <c r="JTM279" s="744"/>
      <c r="JTN279" s="744"/>
      <c r="JTO279" s="744"/>
      <c r="JTP279" s="744"/>
      <c r="JTQ279" s="744"/>
      <c r="JTR279" s="744"/>
      <c r="JTS279" s="744"/>
      <c r="JTT279" s="744"/>
      <c r="JTU279" s="744"/>
      <c r="JTV279" s="744"/>
      <c r="JTW279" s="744"/>
      <c r="JTX279" s="744"/>
      <c r="JTY279" s="741"/>
      <c r="JTZ279" s="741"/>
      <c r="JUA279" s="741"/>
      <c r="JUB279" s="741"/>
      <c r="JUC279" s="741"/>
      <c r="JUD279" s="741"/>
      <c r="JUE279" s="741"/>
      <c r="JUF279" s="741"/>
      <c r="JUG279" s="741"/>
      <c r="JUH279" s="741"/>
      <c r="JUI279" s="741"/>
      <c r="JUJ279" s="741"/>
      <c r="JUK279" s="741"/>
      <c r="JUL279" s="741"/>
      <c r="JUM279" s="741"/>
      <c r="JUN279" s="741"/>
      <c r="JUO279" s="741"/>
      <c r="JUP279" s="741"/>
      <c r="JUQ279" s="741"/>
      <c r="JUR279" s="741"/>
      <c r="JUS279" s="741"/>
      <c r="JUT279" s="741"/>
      <c r="JUU279" s="741"/>
      <c r="JUV279" s="741"/>
      <c r="JUW279" s="742"/>
      <c r="JUX279" s="742"/>
      <c r="JUY279" s="742"/>
      <c r="JUZ279" s="742"/>
      <c r="JVA279" s="742"/>
      <c r="JVB279" s="741"/>
      <c r="JVC279" s="741"/>
      <c r="JVD279" s="742"/>
      <c r="JVE279" s="742"/>
      <c r="JVF279" s="741"/>
      <c r="JVG279" s="741"/>
      <c r="JVH279" s="742"/>
      <c r="JVI279" s="742"/>
      <c r="JVJ279" s="741"/>
      <c r="JVK279" s="741"/>
      <c r="JVL279" s="741"/>
      <c r="JVM279" s="741"/>
      <c r="JVN279" s="741"/>
      <c r="JVO279" s="741"/>
      <c r="JVP279" s="741"/>
      <c r="JVQ279" s="742"/>
      <c r="JVR279" s="742"/>
      <c r="JVS279" s="741"/>
      <c r="JVT279" s="741"/>
      <c r="JVU279" s="742"/>
      <c r="JVV279" s="742"/>
      <c r="JVW279" s="741"/>
      <c r="JVX279" s="741"/>
      <c r="JVY279" s="741"/>
      <c r="JVZ279" s="741"/>
      <c r="JWA279" s="741"/>
      <c r="JWB279" s="740"/>
      <c r="JWC279" s="743"/>
      <c r="JWD279" s="741"/>
      <c r="JWE279" s="741"/>
      <c r="JWF279" s="741"/>
      <c r="JWG279" s="741"/>
      <c r="JWH279" s="741"/>
      <c r="JWI279" s="741"/>
      <c r="JWJ279" s="741"/>
      <c r="JWK279" s="744"/>
      <c r="JWL279" s="744"/>
      <c r="JWM279" s="744"/>
      <c r="JWN279" s="744"/>
      <c r="JWO279" s="744"/>
      <c r="JWP279" s="744"/>
      <c r="JWQ279" s="744"/>
      <c r="JWR279" s="744"/>
      <c r="JWS279" s="744"/>
      <c r="JWT279" s="744"/>
      <c r="JWU279" s="744"/>
      <c r="JWV279" s="744"/>
      <c r="JWW279" s="744"/>
      <c r="JWX279" s="744"/>
      <c r="JWY279" s="744"/>
      <c r="JWZ279" s="744"/>
      <c r="JXA279" s="744"/>
      <c r="JXB279" s="744"/>
      <c r="JXC279" s="744"/>
      <c r="JXD279" s="744"/>
      <c r="JXE279" s="744"/>
      <c r="JXF279" s="744"/>
      <c r="JXG279" s="744"/>
      <c r="JXH279" s="744"/>
      <c r="JXI279" s="744"/>
      <c r="JXJ279" s="744"/>
      <c r="JXK279" s="744"/>
      <c r="JXL279" s="744"/>
      <c r="JXM279" s="744"/>
      <c r="JXN279" s="744"/>
      <c r="JXO279" s="744"/>
      <c r="JXP279" s="744"/>
      <c r="JXQ279" s="744"/>
      <c r="JXR279" s="744"/>
      <c r="JXS279" s="744"/>
      <c r="JXT279" s="744"/>
      <c r="JXU279" s="744"/>
      <c r="JXV279" s="744"/>
      <c r="JXW279" s="744"/>
      <c r="JXX279" s="744"/>
      <c r="JXY279" s="744"/>
      <c r="JXZ279" s="744"/>
      <c r="JYA279" s="744"/>
      <c r="JYB279" s="744"/>
      <c r="JYC279" s="741"/>
      <c r="JYD279" s="741"/>
      <c r="JYE279" s="741"/>
      <c r="JYF279" s="741"/>
      <c r="JYG279" s="741"/>
      <c r="JYH279" s="741"/>
      <c r="JYI279" s="741"/>
      <c r="JYJ279" s="741"/>
      <c r="JYK279" s="741"/>
      <c r="JYL279" s="741"/>
      <c r="JYM279" s="741"/>
      <c r="JYN279" s="741"/>
      <c r="JYO279" s="741"/>
      <c r="JYP279" s="741"/>
      <c r="JYQ279" s="741"/>
      <c r="JYR279" s="741"/>
      <c r="JYS279" s="741"/>
      <c r="JYT279" s="741"/>
      <c r="JYU279" s="741"/>
      <c r="JYV279" s="741"/>
      <c r="JYW279" s="741"/>
      <c r="JYX279" s="741"/>
      <c r="JYY279" s="741"/>
      <c r="JYZ279" s="741"/>
      <c r="JZA279" s="742"/>
      <c r="JZB279" s="742"/>
      <c r="JZC279" s="742"/>
      <c r="JZD279" s="742"/>
      <c r="JZE279" s="742"/>
      <c r="JZF279" s="741"/>
      <c r="JZG279" s="741"/>
      <c r="JZH279" s="742"/>
      <c r="JZI279" s="742"/>
      <c r="JZJ279" s="741"/>
      <c r="JZK279" s="741"/>
      <c r="JZL279" s="742"/>
      <c r="JZM279" s="742"/>
      <c r="JZN279" s="741"/>
      <c r="JZO279" s="741"/>
      <c r="JZP279" s="741"/>
      <c r="JZQ279" s="741"/>
      <c r="JZR279" s="741"/>
      <c r="JZS279" s="741"/>
      <c r="JZT279" s="741"/>
      <c r="JZU279" s="742"/>
      <c r="JZV279" s="742"/>
      <c r="JZW279" s="741"/>
      <c r="JZX279" s="741"/>
      <c r="JZY279" s="742"/>
      <c r="JZZ279" s="742"/>
      <c r="KAA279" s="741"/>
      <c r="KAB279" s="741"/>
      <c r="KAC279" s="741"/>
      <c r="KAD279" s="741"/>
      <c r="KAE279" s="741"/>
      <c r="KAF279" s="740"/>
      <c r="KAG279" s="743"/>
      <c r="KAH279" s="741"/>
      <c r="KAI279" s="741"/>
      <c r="KAJ279" s="741"/>
      <c r="KAK279" s="741"/>
      <c r="KAL279" s="741"/>
      <c r="KAM279" s="741"/>
      <c r="KAN279" s="741"/>
      <c r="KAO279" s="744"/>
      <c r="KAP279" s="744"/>
      <c r="KAQ279" s="744"/>
      <c r="KAR279" s="744"/>
      <c r="KAS279" s="744"/>
      <c r="KAT279" s="744"/>
      <c r="KAU279" s="744"/>
      <c r="KAV279" s="744"/>
      <c r="KAW279" s="744"/>
      <c r="KAX279" s="744"/>
      <c r="KAY279" s="744"/>
      <c r="KAZ279" s="744"/>
      <c r="KBA279" s="744"/>
      <c r="KBB279" s="744"/>
      <c r="KBC279" s="744"/>
      <c r="KBD279" s="744"/>
      <c r="KBE279" s="744"/>
      <c r="KBF279" s="744"/>
      <c r="KBG279" s="744"/>
      <c r="KBH279" s="744"/>
      <c r="KBI279" s="744"/>
      <c r="KBJ279" s="744"/>
      <c r="KBK279" s="744"/>
      <c r="KBL279" s="744"/>
      <c r="KBM279" s="744"/>
      <c r="KBN279" s="744"/>
      <c r="KBO279" s="744"/>
      <c r="KBP279" s="744"/>
      <c r="KBQ279" s="744"/>
      <c r="KBR279" s="744"/>
      <c r="KBS279" s="744"/>
      <c r="KBT279" s="744"/>
      <c r="KBU279" s="744"/>
      <c r="KBV279" s="744"/>
      <c r="KBW279" s="744"/>
      <c r="KBX279" s="744"/>
      <c r="KBY279" s="744"/>
      <c r="KBZ279" s="744"/>
      <c r="KCA279" s="744"/>
      <c r="KCB279" s="744"/>
      <c r="KCC279" s="744"/>
      <c r="KCD279" s="744"/>
      <c r="KCE279" s="744"/>
      <c r="KCF279" s="744"/>
      <c r="KCG279" s="741"/>
      <c r="KCH279" s="741"/>
      <c r="KCI279" s="741"/>
      <c r="KCJ279" s="741"/>
      <c r="KCK279" s="741"/>
      <c r="KCL279" s="741"/>
      <c r="KCM279" s="741"/>
      <c r="KCN279" s="741"/>
      <c r="KCO279" s="741"/>
      <c r="KCP279" s="741"/>
      <c r="KCQ279" s="741"/>
      <c r="KCR279" s="741"/>
      <c r="KCS279" s="741"/>
      <c r="KCT279" s="741"/>
      <c r="KCU279" s="741"/>
      <c r="KCV279" s="741"/>
      <c r="KCW279" s="741"/>
      <c r="KCX279" s="741"/>
      <c r="KCY279" s="741"/>
      <c r="KCZ279" s="741"/>
      <c r="KDA279" s="741"/>
      <c r="KDB279" s="741"/>
      <c r="KDC279" s="741"/>
      <c r="KDD279" s="741"/>
      <c r="KDE279" s="742"/>
      <c r="KDF279" s="742"/>
      <c r="KDG279" s="742"/>
      <c r="KDH279" s="742"/>
      <c r="KDI279" s="742"/>
      <c r="KDJ279" s="741"/>
      <c r="KDK279" s="741"/>
      <c r="KDL279" s="742"/>
      <c r="KDM279" s="742"/>
      <c r="KDN279" s="741"/>
      <c r="KDO279" s="741"/>
      <c r="KDP279" s="742"/>
      <c r="KDQ279" s="742"/>
      <c r="KDR279" s="741"/>
      <c r="KDS279" s="741"/>
      <c r="KDT279" s="741"/>
      <c r="KDU279" s="741"/>
      <c r="KDV279" s="741"/>
      <c r="KDW279" s="741"/>
      <c r="KDX279" s="741"/>
      <c r="KDY279" s="742"/>
      <c r="KDZ279" s="742"/>
      <c r="KEA279" s="741"/>
      <c r="KEB279" s="741"/>
      <c r="KEC279" s="742"/>
      <c r="KED279" s="742"/>
      <c r="KEE279" s="741"/>
      <c r="KEF279" s="741"/>
      <c r="KEG279" s="741"/>
      <c r="KEH279" s="741"/>
      <c r="KEI279" s="741"/>
      <c r="KEJ279" s="740"/>
      <c r="KEK279" s="743"/>
      <c r="KEL279" s="741"/>
      <c r="KEM279" s="741"/>
      <c r="KEN279" s="741"/>
      <c r="KEO279" s="741"/>
      <c r="KEP279" s="741"/>
      <c r="KEQ279" s="741"/>
      <c r="KER279" s="741"/>
      <c r="KES279" s="744"/>
      <c r="KET279" s="744"/>
      <c r="KEU279" s="744"/>
      <c r="KEV279" s="744"/>
      <c r="KEW279" s="744"/>
      <c r="KEX279" s="744"/>
      <c r="KEY279" s="744"/>
      <c r="KEZ279" s="744"/>
      <c r="KFA279" s="744"/>
      <c r="KFB279" s="744"/>
      <c r="KFC279" s="744"/>
      <c r="KFD279" s="744"/>
      <c r="KFE279" s="744"/>
      <c r="KFF279" s="744"/>
      <c r="KFG279" s="744"/>
      <c r="KFH279" s="744"/>
      <c r="KFI279" s="744"/>
      <c r="KFJ279" s="744"/>
      <c r="KFK279" s="744"/>
      <c r="KFL279" s="744"/>
      <c r="KFM279" s="744"/>
      <c r="KFN279" s="744"/>
      <c r="KFO279" s="744"/>
      <c r="KFP279" s="744"/>
      <c r="KFQ279" s="744"/>
      <c r="KFR279" s="744"/>
      <c r="KFS279" s="744"/>
      <c r="KFT279" s="744"/>
      <c r="KFU279" s="744"/>
      <c r="KFV279" s="744"/>
      <c r="KFW279" s="744"/>
      <c r="KFX279" s="744"/>
      <c r="KFY279" s="744"/>
      <c r="KFZ279" s="744"/>
      <c r="KGA279" s="744"/>
      <c r="KGB279" s="744"/>
      <c r="KGC279" s="744"/>
      <c r="KGD279" s="744"/>
      <c r="KGE279" s="744"/>
      <c r="KGF279" s="744"/>
      <c r="KGG279" s="744"/>
      <c r="KGH279" s="744"/>
      <c r="KGI279" s="744"/>
      <c r="KGJ279" s="744"/>
      <c r="KGK279" s="741"/>
      <c r="KGL279" s="741"/>
      <c r="KGM279" s="741"/>
      <c r="KGN279" s="741"/>
      <c r="KGO279" s="741"/>
      <c r="KGP279" s="741"/>
      <c r="KGQ279" s="741"/>
      <c r="KGR279" s="741"/>
      <c r="KGS279" s="741"/>
      <c r="KGT279" s="741"/>
      <c r="KGU279" s="741"/>
      <c r="KGV279" s="741"/>
      <c r="KGW279" s="741"/>
      <c r="KGX279" s="741"/>
      <c r="KGY279" s="741"/>
      <c r="KGZ279" s="741"/>
      <c r="KHA279" s="741"/>
      <c r="KHB279" s="741"/>
      <c r="KHC279" s="741"/>
      <c r="KHD279" s="741"/>
      <c r="KHE279" s="741"/>
      <c r="KHF279" s="741"/>
      <c r="KHG279" s="741"/>
      <c r="KHH279" s="741"/>
      <c r="KHI279" s="742"/>
      <c r="KHJ279" s="742"/>
      <c r="KHK279" s="742"/>
      <c r="KHL279" s="742"/>
      <c r="KHM279" s="742"/>
      <c r="KHN279" s="741"/>
      <c r="KHO279" s="741"/>
      <c r="KHP279" s="742"/>
      <c r="KHQ279" s="742"/>
      <c r="KHR279" s="741"/>
      <c r="KHS279" s="741"/>
      <c r="KHT279" s="742"/>
      <c r="KHU279" s="742"/>
      <c r="KHV279" s="741"/>
      <c r="KHW279" s="741"/>
      <c r="KHX279" s="741"/>
      <c r="KHY279" s="741"/>
      <c r="KHZ279" s="741"/>
      <c r="KIA279" s="741"/>
      <c r="KIB279" s="741"/>
      <c r="KIC279" s="742"/>
      <c r="KID279" s="742"/>
      <c r="KIE279" s="741"/>
      <c r="KIF279" s="741"/>
      <c r="KIG279" s="742"/>
      <c r="KIH279" s="742"/>
      <c r="KII279" s="741"/>
      <c r="KIJ279" s="741"/>
      <c r="KIK279" s="741"/>
      <c r="KIL279" s="741"/>
      <c r="KIM279" s="741"/>
      <c r="KIN279" s="740"/>
      <c r="KIO279" s="743"/>
      <c r="KIP279" s="741"/>
      <c r="KIQ279" s="741"/>
      <c r="KIR279" s="741"/>
      <c r="KIS279" s="741"/>
      <c r="KIT279" s="741"/>
      <c r="KIU279" s="741"/>
      <c r="KIV279" s="741"/>
      <c r="KIW279" s="744"/>
      <c r="KIX279" s="744"/>
      <c r="KIY279" s="744"/>
      <c r="KIZ279" s="744"/>
      <c r="KJA279" s="744"/>
      <c r="KJB279" s="744"/>
      <c r="KJC279" s="744"/>
      <c r="KJD279" s="744"/>
      <c r="KJE279" s="744"/>
      <c r="KJF279" s="744"/>
      <c r="KJG279" s="744"/>
      <c r="KJH279" s="744"/>
      <c r="KJI279" s="744"/>
      <c r="KJJ279" s="744"/>
      <c r="KJK279" s="744"/>
      <c r="KJL279" s="744"/>
      <c r="KJM279" s="744"/>
      <c r="KJN279" s="744"/>
      <c r="KJO279" s="744"/>
      <c r="KJP279" s="744"/>
      <c r="KJQ279" s="744"/>
      <c r="KJR279" s="744"/>
      <c r="KJS279" s="744"/>
      <c r="KJT279" s="744"/>
      <c r="KJU279" s="744"/>
      <c r="KJV279" s="744"/>
      <c r="KJW279" s="744"/>
      <c r="KJX279" s="744"/>
      <c r="KJY279" s="744"/>
      <c r="KJZ279" s="744"/>
      <c r="KKA279" s="744"/>
      <c r="KKB279" s="744"/>
      <c r="KKC279" s="744"/>
      <c r="KKD279" s="744"/>
      <c r="KKE279" s="744"/>
      <c r="KKF279" s="744"/>
      <c r="KKG279" s="744"/>
      <c r="KKH279" s="744"/>
      <c r="KKI279" s="744"/>
      <c r="KKJ279" s="744"/>
      <c r="KKK279" s="744"/>
      <c r="KKL279" s="744"/>
      <c r="KKM279" s="744"/>
      <c r="KKN279" s="744"/>
      <c r="KKO279" s="741"/>
      <c r="KKP279" s="741"/>
      <c r="KKQ279" s="741"/>
      <c r="KKR279" s="741"/>
      <c r="KKS279" s="741"/>
      <c r="KKT279" s="741"/>
      <c r="KKU279" s="741"/>
      <c r="KKV279" s="741"/>
      <c r="KKW279" s="741"/>
      <c r="KKX279" s="741"/>
      <c r="KKY279" s="741"/>
      <c r="KKZ279" s="741"/>
      <c r="KLA279" s="741"/>
      <c r="KLB279" s="741"/>
      <c r="KLC279" s="741"/>
      <c r="KLD279" s="741"/>
      <c r="KLE279" s="741"/>
      <c r="KLF279" s="741"/>
      <c r="KLG279" s="741"/>
      <c r="KLH279" s="741"/>
      <c r="KLI279" s="741"/>
      <c r="KLJ279" s="741"/>
      <c r="KLK279" s="741"/>
      <c r="KLL279" s="741"/>
      <c r="KLM279" s="742"/>
      <c r="KLN279" s="742"/>
      <c r="KLO279" s="742"/>
      <c r="KLP279" s="742"/>
      <c r="KLQ279" s="742"/>
      <c r="KLR279" s="741"/>
      <c r="KLS279" s="741"/>
      <c r="KLT279" s="742"/>
      <c r="KLU279" s="742"/>
      <c r="KLV279" s="741"/>
      <c r="KLW279" s="741"/>
      <c r="KLX279" s="742"/>
      <c r="KLY279" s="742"/>
      <c r="KLZ279" s="741"/>
      <c r="KMA279" s="741"/>
      <c r="KMB279" s="741"/>
      <c r="KMC279" s="741"/>
      <c r="KMD279" s="741"/>
      <c r="KME279" s="741"/>
      <c r="KMF279" s="741"/>
      <c r="KMG279" s="742"/>
      <c r="KMH279" s="742"/>
      <c r="KMI279" s="741"/>
      <c r="KMJ279" s="741"/>
      <c r="KMK279" s="742"/>
      <c r="KML279" s="742"/>
      <c r="KMM279" s="741"/>
      <c r="KMN279" s="741"/>
      <c r="KMO279" s="741"/>
      <c r="KMP279" s="741"/>
      <c r="KMQ279" s="741"/>
      <c r="KMR279" s="740"/>
      <c r="KMS279" s="743"/>
      <c r="KMT279" s="741"/>
      <c r="KMU279" s="741"/>
      <c r="KMV279" s="741"/>
      <c r="KMW279" s="741"/>
      <c r="KMX279" s="741"/>
      <c r="KMY279" s="741"/>
      <c r="KMZ279" s="741"/>
      <c r="KNA279" s="744"/>
      <c r="KNB279" s="744"/>
      <c r="KNC279" s="744"/>
      <c r="KND279" s="744"/>
      <c r="KNE279" s="744"/>
      <c r="KNF279" s="744"/>
      <c r="KNG279" s="744"/>
      <c r="KNH279" s="744"/>
      <c r="KNI279" s="744"/>
      <c r="KNJ279" s="744"/>
      <c r="KNK279" s="744"/>
      <c r="KNL279" s="744"/>
      <c r="KNM279" s="744"/>
      <c r="KNN279" s="744"/>
      <c r="KNO279" s="744"/>
      <c r="KNP279" s="744"/>
      <c r="KNQ279" s="744"/>
      <c r="KNR279" s="744"/>
      <c r="KNS279" s="744"/>
      <c r="KNT279" s="744"/>
      <c r="KNU279" s="744"/>
      <c r="KNV279" s="744"/>
      <c r="KNW279" s="744"/>
      <c r="KNX279" s="744"/>
      <c r="KNY279" s="744"/>
      <c r="KNZ279" s="744"/>
      <c r="KOA279" s="744"/>
      <c r="KOB279" s="744"/>
      <c r="KOC279" s="744"/>
      <c r="KOD279" s="744"/>
      <c r="KOE279" s="744"/>
      <c r="KOF279" s="744"/>
      <c r="KOG279" s="744"/>
      <c r="KOH279" s="744"/>
      <c r="KOI279" s="744"/>
      <c r="KOJ279" s="744"/>
      <c r="KOK279" s="744"/>
      <c r="KOL279" s="744"/>
      <c r="KOM279" s="744"/>
      <c r="KON279" s="744"/>
      <c r="KOO279" s="744"/>
      <c r="KOP279" s="744"/>
      <c r="KOQ279" s="744"/>
      <c r="KOR279" s="744"/>
      <c r="KOS279" s="741"/>
      <c r="KOT279" s="741"/>
      <c r="KOU279" s="741"/>
      <c r="KOV279" s="741"/>
      <c r="KOW279" s="741"/>
      <c r="KOX279" s="741"/>
      <c r="KOY279" s="741"/>
      <c r="KOZ279" s="741"/>
      <c r="KPA279" s="741"/>
      <c r="KPB279" s="741"/>
      <c r="KPC279" s="741"/>
      <c r="KPD279" s="741"/>
      <c r="KPE279" s="741"/>
      <c r="KPF279" s="741"/>
      <c r="KPG279" s="741"/>
      <c r="KPH279" s="741"/>
      <c r="KPI279" s="741"/>
      <c r="KPJ279" s="741"/>
      <c r="KPK279" s="741"/>
      <c r="KPL279" s="741"/>
      <c r="KPM279" s="741"/>
      <c r="KPN279" s="741"/>
      <c r="KPO279" s="741"/>
      <c r="KPP279" s="741"/>
      <c r="KPQ279" s="742"/>
      <c r="KPR279" s="742"/>
      <c r="KPS279" s="742"/>
      <c r="KPT279" s="742"/>
      <c r="KPU279" s="742"/>
      <c r="KPV279" s="741"/>
      <c r="KPW279" s="741"/>
      <c r="KPX279" s="742"/>
      <c r="KPY279" s="742"/>
      <c r="KPZ279" s="741"/>
      <c r="KQA279" s="741"/>
      <c r="KQB279" s="742"/>
      <c r="KQC279" s="742"/>
      <c r="KQD279" s="741"/>
      <c r="KQE279" s="741"/>
      <c r="KQF279" s="741"/>
      <c r="KQG279" s="741"/>
      <c r="KQH279" s="741"/>
      <c r="KQI279" s="741"/>
      <c r="KQJ279" s="741"/>
      <c r="KQK279" s="742"/>
      <c r="KQL279" s="742"/>
      <c r="KQM279" s="741"/>
      <c r="KQN279" s="741"/>
      <c r="KQO279" s="742"/>
      <c r="KQP279" s="742"/>
      <c r="KQQ279" s="741"/>
      <c r="KQR279" s="741"/>
      <c r="KQS279" s="741"/>
      <c r="KQT279" s="741"/>
      <c r="KQU279" s="741"/>
      <c r="KQV279" s="740"/>
      <c r="KQW279" s="743"/>
      <c r="KQX279" s="741"/>
      <c r="KQY279" s="741"/>
      <c r="KQZ279" s="741"/>
      <c r="KRA279" s="741"/>
      <c r="KRB279" s="741"/>
      <c r="KRC279" s="741"/>
      <c r="KRD279" s="741"/>
      <c r="KRE279" s="744"/>
      <c r="KRF279" s="744"/>
      <c r="KRG279" s="744"/>
      <c r="KRH279" s="744"/>
      <c r="KRI279" s="744"/>
      <c r="KRJ279" s="744"/>
      <c r="KRK279" s="744"/>
      <c r="KRL279" s="744"/>
      <c r="KRM279" s="744"/>
      <c r="KRN279" s="744"/>
      <c r="KRO279" s="744"/>
      <c r="KRP279" s="744"/>
      <c r="KRQ279" s="744"/>
      <c r="KRR279" s="744"/>
      <c r="KRS279" s="744"/>
      <c r="KRT279" s="744"/>
      <c r="KRU279" s="744"/>
      <c r="KRV279" s="744"/>
      <c r="KRW279" s="744"/>
      <c r="KRX279" s="744"/>
      <c r="KRY279" s="744"/>
      <c r="KRZ279" s="744"/>
      <c r="KSA279" s="744"/>
      <c r="KSB279" s="744"/>
      <c r="KSC279" s="744"/>
      <c r="KSD279" s="744"/>
      <c r="KSE279" s="744"/>
      <c r="KSF279" s="744"/>
      <c r="KSG279" s="744"/>
      <c r="KSH279" s="744"/>
      <c r="KSI279" s="744"/>
      <c r="KSJ279" s="744"/>
      <c r="KSK279" s="744"/>
      <c r="KSL279" s="744"/>
      <c r="KSM279" s="744"/>
      <c r="KSN279" s="744"/>
      <c r="KSO279" s="744"/>
      <c r="KSP279" s="744"/>
      <c r="KSQ279" s="744"/>
      <c r="KSR279" s="744"/>
      <c r="KSS279" s="744"/>
      <c r="KST279" s="744"/>
      <c r="KSU279" s="744"/>
      <c r="KSV279" s="744"/>
      <c r="KSW279" s="741"/>
      <c r="KSX279" s="741"/>
      <c r="KSY279" s="741"/>
      <c r="KSZ279" s="741"/>
      <c r="KTA279" s="741"/>
      <c r="KTB279" s="741"/>
      <c r="KTC279" s="741"/>
      <c r="KTD279" s="741"/>
      <c r="KTE279" s="741"/>
      <c r="KTF279" s="741"/>
      <c r="KTG279" s="741"/>
      <c r="KTH279" s="741"/>
      <c r="KTI279" s="741"/>
      <c r="KTJ279" s="741"/>
      <c r="KTK279" s="741"/>
      <c r="KTL279" s="741"/>
      <c r="KTM279" s="741"/>
      <c r="KTN279" s="741"/>
      <c r="KTO279" s="741"/>
      <c r="KTP279" s="741"/>
      <c r="KTQ279" s="741"/>
      <c r="KTR279" s="741"/>
      <c r="KTS279" s="741"/>
      <c r="KTT279" s="741"/>
      <c r="KTU279" s="742"/>
      <c r="KTV279" s="742"/>
      <c r="KTW279" s="742"/>
      <c r="KTX279" s="742"/>
      <c r="KTY279" s="742"/>
      <c r="KTZ279" s="741"/>
      <c r="KUA279" s="741"/>
      <c r="KUB279" s="742"/>
      <c r="KUC279" s="742"/>
      <c r="KUD279" s="741"/>
      <c r="KUE279" s="741"/>
      <c r="KUF279" s="742"/>
      <c r="KUG279" s="742"/>
      <c r="KUH279" s="741"/>
      <c r="KUI279" s="741"/>
      <c r="KUJ279" s="741"/>
      <c r="KUK279" s="741"/>
      <c r="KUL279" s="741"/>
      <c r="KUM279" s="741"/>
      <c r="KUN279" s="741"/>
      <c r="KUO279" s="742"/>
      <c r="KUP279" s="742"/>
      <c r="KUQ279" s="741"/>
      <c r="KUR279" s="741"/>
      <c r="KUS279" s="742"/>
      <c r="KUT279" s="742"/>
      <c r="KUU279" s="741"/>
      <c r="KUV279" s="741"/>
      <c r="KUW279" s="741"/>
      <c r="KUX279" s="741"/>
      <c r="KUY279" s="741"/>
      <c r="KUZ279" s="740"/>
      <c r="KVA279" s="743"/>
      <c r="KVB279" s="741"/>
      <c r="KVC279" s="741"/>
      <c r="KVD279" s="741"/>
      <c r="KVE279" s="741"/>
      <c r="KVF279" s="741"/>
      <c r="KVG279" s="741"/>
      <c r="KVH279" s="741"/>
      <c r="KVI279" s="744"/>
      <c r="KVJ279" s="744"/>
      <c r="KVK279" s="744"/>
      <c r="KVL279" s="744"/>
      <c r="KVM279" s="744"/>
      <c r="KVN279" s="744"/>
      <c r="KVO279" s="744"/>
      <c r="KVP279" s="744"/>
      <c r="KVQ279" s="744"/>
      <c r="KVR279" s="744"/>
      <c r="KVS279" s="744"/>
      <c r="KVT279" s="744"/>
      <c r="KVU279" s="744"/>
      <c r="KVV279" s="744"/>
      <c r="KVW279" s="744"/>
      <c r="KVX279" s="744"/>
      <c r="KVY279" s="744"/>
      <c r="KVZ279" s="744"/>
      <c r="KWA279" s="744"/>
      <c r="KWB279" s="744"/>
      <c r="KWC279" s="744"/>
      <c r="KWD279" s="744"/>
      <c r="KWE279" s="744"/>
      <c r="KWF279" s="744"/>
      <c r="KWG279" s="744"/>
      <c r="KWH279" s="744"/>
      <c r="KWI279" s="744"/>
      <c r="KWJ279" s="744"/>
      <c r="KWK279" s="744"/>
      <c r="KWL279" s="744"/>
      <c r="KWM279" s="744"/>
      <c r="KWN279" s="744"/>
      <c r="KWO279" s="744"/>
      <c r="KWP279" s="744"/>
      <c r="KWQ279" s="744"/>
      <c r="KWR279" s="744"/>
      <c r="KWS279" s="744"/>
      <c r="KWT279" s="744"/>
      <c r="KWU279" s="744"/>
      <c r="KWV279" s="744"/>
      <c r="KWW279" s="744"/>
      <c r="KWX279" s="744"/>
      <c r="KWY279" s="744"/>
      <c r="KWZ279" s="744"/>
      <c r="KXA279" s="741"/>
      <c r="KXB279" s="741"/>
      <c r="KXC279" s="741"/>
      <c r="KXD279" s="741"/>
      <c r="KXE279" s="741"/>
      <c r="KXF279" s="741"/>
      <c r="KXG279" s="741"/>
      <c r="KXH279" s="741"/>
      <c r="KXI279" s="741"/>
      <c r="KXJ279" s="741"/>
      <c r="KXK279" s="741"/>
      <c r="KXL279" s="741"/>
      <c r="KXM279" s="741"/>
      <c r="KXN279" s="741"/>
      <c r="KXO279" s="741"/>
      <c r="KXP279" s="741"/>
      <c r="KXQ279" s="741"/>
      <c r="KXR279" s="741"/>
      <c r="KXS279" s="741"/>
      <c r="KXT279" s="741"/>
      <c r="KXU279" s="741"/>
      <c r="KXV279" s="741"/>
      <c r="KXW279" s="741"/>
      <c r="KXX279" s="741"/>
      <c r="KXY279" s="742"/>
      <c r="KXZ279" s="742"/>
      <c r="KYA279" s="742"/>
      <c r="KYB279" s="742"/>
      <c r="KYC279" s="742"/>
      <c r="KYD279" s="741"/>
      <c r="KYE279" s="741"/>
      <c r="KYF279" s="742"/>
      <c r="KYG279" s="742"/>
      <c r="KYH279" s="741"/>
      <c r="KYI279" s="741"/>
      <c r="KYJ279" s="742"/>
      <c r="KYK279" s="742"/>
      <c r="KYL279" s="741"/>
      <c r="KYM279" s="741"/>
      <c r="KYN279" s="741"/>
      <c r="KYO279" s="741"/>
      <c r="KYP279" s="741"/>
      <c r="KYQ279" s="741"/>
      <c r="KYR279" s="741"/>
      <c r="KYS279" s="742"/>
      <c r="KYT279" s="742"/>
      <c r="KYU279" s="741"/>
      <c r="KYV279" s="741"/>
      <c r="KYW279" s="742"/>
      <c r="KYX279" s="742"/>
      <c r="KYY279" s="741"/>
      <c r="KYZ279" s="741"/>
      <c r="KZA279" s="741"/>
      <c r="KZB279" s="741"/>
      <c r="KZC279" s="741"/>
      <c r="KZD279" s="740"/>
      <c r="KZE279" s="743"/>
      <c r="KZF279" s="741"/>
      <c r="KZG279" s="741"/>
      <c r="KZH279" s="741"/>
      <c r="KZI279" s="741"/>
      <c r="KZJ279" s="741"/>
      <c r="KZK279" s="741"/>
      <c r="KZL279" s="741"/>
      <c r="KZM279" s="744"/>
      <c r="KZN279" s="744"/>
      <c r="KZO279" s="744"/>
      <c r="KZP279" s="744"/>
      <c r="KZQ279" s="744"/>
      <c r="KZR279" s="744"/>
      <c r="KZS279" s="744"/>
      <c r="KZT279" s="744"/>
      <c r="KZU279" s="744"/>
      <c r="KZV279" s="744"/>
      <c r="KZW279" s="744"/>
      <c r="KZX279" s="744"/>
      <c r="KZY279" s="744"/>
      <c r="KZZ279" s="744"/>
      <c r="LAA279" s="744"/>
      <c r="LAB279" s="744"/>
      <c r="LAC279" s="744"/>
      <c r="LAD279" s="744"/>
      <c r="LAE279" s="744"/>
      <c r="LAF279" s="744"/>
      <c r="LAG279" s="744"/>
      <c r="LAH279" s="744"/>
      <c r="LAI279" s="744"/>
      <c r="LAJ279" s="744"/>
      <c r="LAK279" s="744"/>
      <c r="LAL279" s="744"/>
      <c r="LAM279" s="744"/>
      <c r="LAN279" s="744"/>
      <c r="LAO279" s="744"/>
      <c r="LAP279" s="744"/>
      <c r="LAQ279" s="744"/>
      <c r="LAR279" s="744"/>
      <c r="LAS279" s="744"/>
      <c r="LAT279" s="744"/>
      <c r="LAU279" s="744"/>
      <c r="LAV279" s="744"/>
      <c r="LAW279" s="744"/>
      <c r="LAX279" s="744"/>
      <c r="LAY279" s="744"/>
      <c r="LAZ279" s="744"/>
      <c r="LBA279" s="744"/>
      <c r="LBB279" s="744"/>
      <c r="LBC279" s="744"/>
      <c r="LBD279" s="744"/>
      <c r="LBE279" s="741"/>
      <c r="LBF279" s="741"/>
      <c r="LBG279" s="741"/>
      <c r="LBH279" s="741"/>
      <c r="LBI279" s="741"/>
      <c r="LBJ279" s="741"/>
      <c r="LBK279" s="741"/>
      <c r="LBL279" s="741"/>
      <c r="LBM279" s="741"/>
      <c r="LBN279" s="741"/>
      <c r="LBO279" s="741"/>
      <c r="LBP279" s="741"/>
      <c r="LBQ279" s="741"/>
      <c r="LBR279" s="741"/>
      <c r="LBS279" s="741"/>
      <c r="LBT279" s="741"/>
      <c r="LBU279" s="741"/>
      <c r="LBV279" s="741"/>
      <c r="LBW279" s="741"/>
      <c r="LBX279" s="741"/>
      <c r="LBY279" s="741"/>
      <c r="LBZ279" s="741"/>
      <c r="LCA279" s="741"/>
      <c r="LCB279" s="741"/>
      <c r="LCC279" s="742"/>
      <c r="LCD279" s="742"/>
      <c r="LCE279" s="742"/>
      <c r="LCF279" s="742"/>
      <c r="LCG279" s="742"/>
      <c r="LCH279" s="741"/>
      <c r="LCI279" s="741"/>
      <c r="LCJ279" s="742"/>
      <c r="LCK279" s="742"/>
      <c r="LCL279" s="741"/>
      <c r="LCM279" s="741"/>
      <c r="LCN279" s="742"/>
      <c r="LCO279" s="742"/>
      <c r="LCP279" s="741"/>
      <c r="LCQ279" s="741"/>
      <c r="LCR279" s="741"/>
      <c r="LCS279" s="741"/>
      <c r="LCT279" s="741"/>
      <c r="LCU279" s="741"/>
      <c r="LCV279" s="741"/>
      <c r="LCW279" s="742"/>
      <c r="LCX279" s="742"/>
      <c r="LCY279" s="741"/>
      <c r="LCZ279" s="741"/>
      <c r="LDA279" s="742"/>
      <c r="LDB279" s="742"/>
      <c r="LDC279" s="741"/>
      <c r="LDD279" s="741"/>
      <c r="LDE279" s="741"/>
      <c r="LDF279" s="741"/>
      <c r="LDG279" s="741"/>
      <c r="LDH279" s="740"/>
      <c r="LDI279" s="743"/>
      <c r="LDJ279" s="741"/>
      <c r="LDK279" s="741"/>
      <c r="LDL279" s="741"/>
      <c r="LDM279" s="741"/>
      <c r="LDN279" s="741"/>
      <c r="LDO279" s="741"/>
      <c r="LDP279" s="741"/>
      <c r="LDQ279" s="744"/>
      <c r="LDR279" s="744"/>
      <c r="LDS279" s="744"/>
      <c r="LDT279" s="744"/>
      <c r="LDU279" s="744"/>
      <c r="LDV279" s="744"/>
      <c r="LDW279" s="744"/>
      <c r="LDX279" s="744"/>
      <c r="LDY279" s="744"/>
      <c r="LDZ279" s="744"/>
      <c r="LEA279" s="744"/>
      <c r="LEB279" s="744"/>
      <c r="LEC279" s="744"/>
      <c r="LED279" s="744"/>
      <c r="LEE279" s="744"/>
      <c r="LEF279" s="744"/>
      <c r="LEG279" s="744"/>
      <c r="LEH279" s="744"/>
      <c r="LEI279" s="744"/>
      <c r="LEJ279" s="744"/>
      <c r="LEK279" s="744"/>
      <c r="LEL279" s="744"/>
      <c r="LEM279" s="744"/>
      <c r="LEN279" s="744"/>
      <c r="LEO279" s="744"/>
      <c r="LEP279" s="744"/>
      <c r="LEQ279" s="744"/>
      <c r="LER279" s="744"/>
      <c r="LES279" s="744"/>
      <c r="LET279" s="744"/>
      <c r="LEU279" s="744"/>
      <c r="LEV279" s="744"/>
      <c r="LEW279" s="744"/>
      <c r="LEX279" s="744"/>
      <c r="LEY279" s="744"/>
      <c r="LEZ279" s="744"/>
      <c r="LFA279" s="744"/>
      <c r="LFB279" s="744"/>
      <c r="LFC279" s="744"/>
      <c r="LFD279" s="744"/>
      <c r="LFE279" s="744"/>
      <c r="LFF279" s="744"/>
      <c r="LFG279" s="744"/>
      <c r="LFH279" s="744"/>
      <c r="LFI279" s="741"/>
      <c r="LFJ279" s="741"/>
      <c r="LFK279" s="741"/>
      <c r="LFL279" s="741"/>
      <c r="LFM279" s="741"/>
      <c r="LFN279" s="741"/>
      <c r="LFO279" s="741"/>
      <c r="LFP279" s="741"/>
      <c r="LFQ279" s="741"/>
      <c r="LFR279" s="741"/>
      <c r="LFS279" s="741"/>
      <c r="LFT279" s="741"/>
      <c r="LFU279" s="741"/>
      <c r="LFV279" s="741"/>
      <c r="LFW279" s="741"/>
      <c r="LFX279" s="741"/>
      <c r="LFY279" s="741"/>
      <c r="LFZ279" s="741"/>
      <c r="LGA279" s="741"/>
      <c r="LGB279" s="741"/>
      <c r="LGC279" s="741"/>
      <c r="LGD279" s="741"/>
      <c r="LGE279" s="741"/>
      <c r="LGF279" s="741"/>
      <c r="LGG279" s="742"/>
      <c r="LGH279" s="742"/>
      <c r="LGI279" s="742"/>
      <c r="LGJ279" s="742"/>
      <c r="LGK279" s="742"/>
      <c r="LGL279" s="741"/>
      <c r="LGM279" s="741"/>
      <c r="LGN279" s="742"/>
      <c r="LGO279" s="742"/>
      <c r="LGP279" s="741"/>
      <c r="LGQ279" s="741"/>
      <c r="LGR279" s="742"/>
      <c r="LGS279" s="742"/>
      <c r="LGT279" s="741"/>
      <c r="LGU279" s="741"/>
      <c r="LGV279" s="741"/>
      <c r="LGW279" s="741"/>
      <c r="LGX279" s="741"/>
      <c r="LGY279" s="741"/>
      <c r="LGZ279" s="741"/>
      <c r="LHA279" s="742"/>
      <c r="LHB279" s="742"/>
      <c r="LHC279" s="741"/>
      <c r="LHD279" s="741"/>
      <c r="LHE279" s="742"/>
      <c r="LHF279" s="742"/>
      <c r="LHG279" s="741"/>
      <c r="LHH279" s="741"/>
      <c r="LHI279" s="741"/>
      <c r="LHJ279" s="741"/>
      <c r="LHK279" s="741"/>
      <c r="LHL279" s="740"/>
      <c r="LHM279" s="743"/>
      <c r="LHN279" s="741"/>
      <c r="LHO279" s="741"/>
      <c r="LHP279" s="741"/>
      <c r="LHQ279" s="741"/>
      <c r="LHR279" s="741"/>
      <c r="LHS279" s="741"/>
      <c r="LHT279" s="741"/>
      <c r="LHU279" s="744"/>
      <c r="LHV279" s="744"/>
      <c r="LHW279" s="744"/>
      <c r="LHX279" s="744"/>
      <c r="LHY279" s="744"/>
      <c r="LHZ279" s="744"/>
      <c r="LIA279" s="744"/>
      <c r="LIB279" s="744"/>
      <c r="LIC279" s="744"/>
      <c r="LID279" s="744"/>
      <c r="LIE279" s="744"/>
      <c r="LIF279" s="744"/>
      <c r="LIG279" s="744"/>
      <c r="LIH279" s="744"/>
      <c r="LII279" s="744"/>
      <c r="LIJ279" s="744"/>
      <c r="LIK279" s="744"/>
      <c r="LIL279" s="744"/>
      <c r="LIM279" s="744"/>
      <c r="LIN279" s="744"/>
      <c r="LIO279" s="744"/>
      <c r="LIP279" s="744"/>
      <c r="LIQ279" s="744"/>
      <c r="LIR279" s="744"/>
      <c r="LIS279" s="744"/>
      <c r="LIT279" s="744"/>
      <c r="LIU279" s="744"/>
      <c r="LIV279" s="744"/>
      <c r="LIW279" s="744"/>
      <c r="LIX279" s="744"/>
      <c r="LIY279" s="744"/>
      <c r="LIZ279" s="744"/>
      <c r="LJA279" s="744"/>
      <c r="LJB279" s="744"/>
      <c r="LJC279" s="744"/>
      <c r="LJD279" s="744"/>
      <c r="LJE279" s="744"/>
      <c r="LJF279" s="744"/>
      <c r="LJG279" s="744"/>
      <c r="LJH279" s="744"/>
      <c r="LJI279" s="744"/>
      <c r="LJJ279" s="744"/>
      <c r="LJK279" s="744"/>
      <c r="LJL279" s="744"/>
      <c r="LJM279" s="741"/>
      <c r="LJN279" s="741"/>
      <c r="LJO279" s="741"/>
      <c r="LJP279" s="741"/>
      <c r="LJQ279" s="741"/>
      <c r="LJR279" s="741"/>
      <c r="LJS279" s="741"/>
      <c r="LJT279" s="741"/>
      <c r="LJU279" s="741"/>
      <c r="LJV279" s="741"/>
      <c r="LJW279" s="741"/>
      <c r="LJX279" s="741"/>
      <c r="LJY279" s="741"/>
      <c r="LJZ279" s="741"/>
      <c r="LKA279" s="741"/>
      <c r="LKB279" s="741"/>
      <c r="LKC279" s="741"/>
      <c r="LKD279" s="741"/>
      <c r="LKE279" s="741"/>
      <c r="LKF279" s="741"/>
      <c r="LKG279" s="741"/>
      <c r="LKH279" s="741"/>
      <c r="LKI279" s="741"/>
      <c r="LKJ279" s="741"/>
      <c r="LKK279" s="742"/>
      <c r="LKL279" s="742"/>
      <c r="LKM279" s="742"/>
      <c r="LKN279" s="742"/>
      <c r="LKO279" s="742"/>
      <c r="LKP279" s="741"/>
      <c r="LKQ279" s="741"/>
      <c r="LKR279" s="742"/>
      <c r="LKS279" s="742"/>
      <c r="LKT279" s="741"/>
      <c r="LKU279" s="741"/>
      <c r="LKV279" s="742"/>
      <c r="LKW279" s="742"/>
      <c r="LKX279" s="741"/>
      <c r="LKY279" s="741"/>
      <c r="LKZ279" s="741"/>
      <c r="LLA279" s="741"/>
      <c r="LLB279" s="741"/>
      <c r="LLC279" s="741"/>
      <c r="LLD279" s="741"/>
      <c r="LLE279" s="742"/>
      <c r="LLF279" s="742"/>
      <c r="LLG279" s="741"/>
      <c r="LLH279" s="741"/>
      <c r="LLI279" s="742"/>
      <c r="LLJ279" s="742"/>
      <c r="LLK279" s="741"/>
      <c r="LLL279" s="741"/>
      <c r="LLM279" s="741"/>
      <c r="LLN279" s="741"/>
      <c r="LLO279" s="741"/>
      <c r="LLP279" s="740"/>
      <c r="LLQ279" s="743"/>
      <c r="LLR279" s="741"/>
      <c r="LLS279" s="741"/>
      <c r="LLT279" s="741"/>
      <c r="LLU279" s="741"/>
      <c r="LLV279" s="741"/>
      <c r="LLW279" s="741"/>
      <c r="LLX279" s="741"/>
      <c r="LLY279" s="744"/>
      <c r="LLZ279" s="744"/>
      <c r="LMA279" s="744"/>
      <c r="LMB279" s="744"/>
      <c r="LMC279" s="744"/>
      <c r="LMD279" s="744"/>
      <c r="LME279" s="744"/>
      <c r="LMF279" s="744"/>
      <c r="LMG279" s="744"/>
      <c r="LMH279" s="744"/>
      <c r="LMI279" s="744"/>
      <c r="LMJ279" s="744"/>
      <c r="LMK279" s="744"/>
      <c r="LML279" s="744"/>
      <c r="LMM279" s="744"/>
      <c r="LMN279" s="744"/>
      <c r="LMO279" s="744"/>
      <c r="LMP279" s="744"/>
      <c r="LMQ279" s="744"/>
      <c r="LMR279" s="744"/>
      <c r="LMS279" s="744"/>
      <c r="LMT279" s="744"/>
      <c r="LMU279" s="744"/>
      <c r="LMV279" s="744"/>
      <c r="LMW279" s="744"/>
      <c r="LMX279" s="744"/>
      <c r="LMY279" s="744"/>
      <c r="LMZ279" s="744"/>
      <c r="LNA279" s="744"/>
      <c r="LNB279" s="744"/>
      <c r="LNC279" s="744"/>
      <c r="LND279" s="744"/>
      <c r="LNE279" s="744"/>
      <c r="LNF279" s="744"/>
      <c r="LNG279" s="744"/>
      <c r="LNH279" s="744"/>
      <c r="LNI279" s="744"/>
      <c r="LNJ279" s="744"/>
      <c r="LNK279" s="744"/>
      <c r="LNL279" s="744"/>
      <c r="LNM279" s="744"/>
      <c r="LNN279" s="744"/>
      <c r="LNO279" s="744"/>
      <c r="LNP279" s="744"/>
      <c r="LNQ279" s="741"/>
      <c r="LNR279" s="741"/>
      <c r="LNS279" s="741"/>
      <c r="LNT279" s="741"/>
      <c r="LNU279" s="741"/>
      <c r="LNV279" s="741"/>
      <c r="LNW279" s="741"/>
      <c r="LNX279" s="741"/>
      <c r="LNY279" s="741"/>
      <c r="LNZ279" s="741"/>
      <c r="LOA279" s="741"/>
      <c r="LOB279" s="741"/>
      <c r="LOC279" s="741"/>
      <c r="LOD279" s="741"/>
      <c r="LOE279" s="741"/>
      <c r="LOF279" s="741"/>
      <c r="LOG279" s="741"/>
      <c r="LOH279" s="741"/>
      <c r="LOI279" s="741"/>
      <c r="LOJ279" s="741"/>
      <c r="LOK279" s="741"/>
      <c r="LOL279" s="741"/>
      <c r="LOM279" s="741"/>
      <c r="LON279" s="741"/>
      <c r="LOO279" s="742"/>
      <c r="LOP279" s="742"/>
      <c r="LOQ279" s="742"/>
      <c r="LOR279" s="742"/>
      <c r="LOS279" s="742"/>
      <c r="LOT279" s="741"/>
      <c r="LOU279" s="741"/>
      <c r="LOV279" s="742"/>
      <c r="LOW279" s="742"/>
      <c r="LOX279" s="741"/>
      <c r="LOY279" s="741"/>
      <c r="LOZ279" s="742"/>
      <c r="LPA279" s="742"/>
      <c r="LPB279" s="741"/>
      <c r="LPC279" s="741"/>
      <c r="LPD279" s="741"/>
      <c r="LPE279" s="741"/>
      <c r="LPF279" s="741"/>
      <c r="LPG279" s="741"/>
      <c r="LPH279" s="741"/>
      <c r="LPI279" s="742"/>
      <c r="LPJ279" s="742"/>
      <c r="LPK279" s="741"/>
      <c r="LPL279" s="741"/>
      <c r="LPM279" s="742"/>
      <c r="LPN279" s="742"/>
      <c r="LPO279" s="741"/>
      <c r="LPP279" s="741"/>
      <c r="LPQ279" s="741"/>
      <c r="LPR279" s="741"/>
      <c r="LPS279" s="741"/>
      <c r="LPT279" s="740"/>
      <c r="LPU279" s="743"/>
      <c r="LPV279" s="741"/>
      <c r="LPW279" s="741"/>
      <c r="LPX279" s="741"/>
      <c r="LPY279" s="741"/>
      <c r="LPZ279" s="741"/>
      <c r="LQA279" s="741"/>
      <c r="LQB279" s="741"/>
      <c r="LQC279" s="744"/>
      <c r="LQD279" s="744"/>
      <c r="LQE279" s="744"/>
      <c r="LQF279" s="744"/>
      <c r="LQG279" s="744"/>
      <c r="LQH279" s="744"/>
      <c r="LQI279" s="744"/>
      <c r="LQJ279" s="744"/>
      <c r="LQK279" s="744"/>
      <c r="LQL279" s="744"/>
      <c r="LQM279" s="744"/>
      <c r="LQN279" s="744"/>
      <c r="LQO279" s="744"/>
      <c r="LQP279" s="744"/>
      <c r="LQQ279" s="744"/>
      <c r="LQR279" s="744"/>
      <c r="LQS279" s="744"/>
      <c r="LQT279" s="744"/>
      <c r="LQU279" s="744"/>
      <c r="LQV279" s="744"/>
      <c r="LQW279" s="744"/>
      <c r="LQX279" s="744"/>
      <c r="LQY279" s="744"/>
      <c r="LQZ279" s="744"/>
      <c r="LRA279" s="744"/>
      <c r="LRB279" s="744"/>
      <c r="LRC279" s="744"/>
      <c r="LRD279" s="744"/>
      <c r="LRE279" s="744"/>
      <c r="LRF279" s="744"/>
      <c r="LRG279" s="744"/>
      <c r="LRH279" s="744"/>
      <c r="LRI279" s="744"/>
      <c r="LRJ279" s="744"/>
      <c r="LRK279" s="744"/>
      <c r="LRL279" s="744"/>
      <c r="LRM279" s="744"/>
      <c r="LRN279" s="744"/>
      <c r="LRO279" s="744"/>
      <c r="LRP279" s="744"/>
      <c r="LRQ279" s="744"/>
      <c r="LRR279" s="744"/>
      <c r="LRS279" s="744"/>
      <c r="LRT279" s="744"/>
      <c r="LRU279" s="741"/>
      <c r="LRV279" s="741"/>
      <c r="LRW279" s="741"/>
      <c r="LRX279" s="741"/>
      <c r="LRY279" s="741"/>
      <c r="LRZ279" s="741"/>
      <c r="LSA279" s="741"/>
      <c r="LSB279" s="741"/>
      <c r="LSC279" s="741"/>
      <c r="LSD279" s="741"/>
      <c r="LSE279" s="741"/>
      <c r="LSF279" s="741"/>
      <c r="LSG279" s="741"/>
      <c r="LSH279" s="741"/>
      <c r="LSI279" s="741"/>
      <c r="LSJ279" s="741"/>
      <c r="LSK279" s="741"/>
      <c r="LSL279" s="741"/>
      <c r="LSM279" s="741"/>
      <c r="LSN279" s="741"/>
      <c r="LSO279" s="741"/>
      <c r="LSP279" s="741"/>
      <c r="LSQ279" s="741"/>
      <c r="LSR279" s="741"/>
      <c r="LSS279" s="742"/>
      <c r="LST279" s="742"/>
      <c r="LSU279" s="742"/>
      <c r="LSV279" s="742"/>
      <c r="LSW279" s="742"/>
      <c r="LSX279" s="741"/>
      <c r="LSY279" s="741"/>
      <c r="LSZ279" s="742"/>
      <c r="LTA279" s="742"/>
      <c r="LTB279" s="741"/>
      <c r="LTC279" s="741"/>
      <c r="LTD279" s="742"/>
      <c r="LTE279" s="742"/>
      <c r="LTF279" s="741"/>
      <c r="LTG279" s="741"/>
      <c r="LTH279" s="741"/>
      <c r="LTI279" s="741"/>
      <c r="LTJ279" s="741"/>
      <c r="LTK279" s="741"/>
      <c r="LTL279" s="741"/>
      <c r="LTM279" s="742"/>
      <c r="LTN279" s="742"/>
      <c r="LTO279" s="741"/>
      <c r="LTP279" s="741"/>
      <c r="LTQ279" s="742"/>
      <c r="LTR279" s="742"/>
      <c r="LTS279" s="741"/>
      <c r="LTT279" s="741"/>
      <c r="LTU279" s="741"/>
      <c r="LTV279" s="741"/>
      <c r="LTW279" s="741"/>
      <c r="LTX279" s="740"/>
      <c r="LTY279" s="743"/>
      <c r="LTZ279" s="741"/>
      <c r="LUA279" s="741"/>
      <c r="LUB279" s="741"/>
      <c r="LUC279" s="741"/>
      <c r="LUD279" s="741"/>
      <c r="LUE279" s="741"/>
      <c r="LUF279" s="741"/>
      <c r="LUG279" s="744"/>
      <c r="LUH279" s="744"/>
      <c r="LUI279" s="744"/>
      <c r="LUJ279" s="744"/>
      <c r="LUK279" s="744"/>
      <c r="LUL279" s="744"/>
      <c r="LUM279" s="744"/>
      <c r="LUN279" s="744"/>
      <c r="LUO279" s="744"/>
      <c r="LUP279" s="744"/>
      <c r="LUQ279" s="744"/>
      <c r="LUR279" s="744"/>
      <c r="LUS279" s="744"/>
      <c r="LUT279" s="744"/>
      <c r="LUU279" s="744"/>
      <c r="LUV279" s="744"/>
      <c r="LUW279" s="744"/>
      <c r="LUX279" s="744"/>
      <c r="LUY279" s="744"/>
      <c r="LUZ279" s="744"/>
      <c r="LVA279" s="744"/>
      <c r="LVB279" s="744"/>
      <c r="LVC279" s="744"/>
      <c r="LVD279" s="744"/>
      <c r="LVE279" s="744"/>
      <c r="LVF279" s="744"/>
      <c r="LVG279" s="744"/>
      <c r="LVH279" s="744"/>
      <c r="LVI279" s="744"/>
      <c r="LVJ279" s="744"/>
      <c r="LVK279" s="744"/>
      <c r="LVL279" s="744"/>
      <c r="LVM279" s="744"/>
      <c r="LVN279" s="744"/>
      <c r="LVO279" s="744"/>
      <c r="LVP279" s="744"/>
      <c r="LVQ279" s="744"/>
      <c r="LVR279" s="744"/>
      <c r="LVS279" s="744"/>
      <c r="LVT279" s="744"/>
      <c r="LVU279" s="744"/>
      <c r="LVV279" s="744"/>
      <c r="LVW279" s="744"/>
      <c r="LVX279" s="744"/>
      <c r="LVY279" s="741"/>
      <c r="LVZ279" s="741"/>
      <c r="LWA279" s="741"/>
      <c r="LWB279" s="741"/>
      <c r="LWC279" s="741"/>
      <c r="LWD279" s="741"/>
      <c r="LWE279" s="741"/>
      <c r="LWF279" s="741"/>
      <c r="LWG279" s="741"/>
      <c r="LWH279" s="741"/>
      <c r="LWI279" s="741"/>
      <c r="LWJ279" s="741"/>
      <c r="LWK279" s="741"/>
      <c r="LWL279" s="741"/>
      <c r="LWM279" s="741"/>
      <c r="LWN279" s="741"/>
      <c r="LWO279" s="741"/>
      <c r="LWP279" s="741"/>
      <c r="LWQ279" s="741"/>
      <c r="LWR279" s="741"/>
      <c r="LWS279" s="741"/>
      <c r="LWT279" s="741"/>
      <c r="LWU279" s="741"/>
      <c r="LWV279" s="741"/>
      <c r="LWW279" s="742"/>
      <c r="LWX279" s="742"/>
      <c r="LWY279" s="742"/>
      <c r="LWZ279" s="742"/>
      <c r="LXA279" s="742"/>
      <c r="LXB279" s="741"/>
      <c r="LXC279" s="741"/>
      <c r="LXD279" s="742"/>
      <c r="LXE279" s="742"/>
      <c r="LXF279" s="741"/>
      <c r="LXG279" s="741"/>
      <c r="LXH279" s="742"/>
      <c r="LXI279" s="742"/>
      <c r="LXJ279" s="741"/>
      <c r="LXK279" s="741"/>
      <c r="LXL279" s="741"/>
      <c r="LXM279" s="741"/>
      <c r="LXN279" s="741"/>
      <c r="LXO279" s="741"/>
      <c r="LXP279" s="741"/>
      <c r="LXQ279" s="742"/>
      <c r="LXR279" s="742"/>
      <c r="LXS279" s="741"/>
      <c r="LXT279" s="741"/>
      <c r="LXU279" s="742"/>
      <c r="LXV279" s="742"/>
      <c r="LXW279" s="741"/>
      <c r="LXX279" s="741"/>
      <c r="LXY279" s="741"/>
      <c r="LXZ279" s="741"/>
      <c r="LYA279" s="741"/>
      <c r="LYB279" s="740"/>
      <c r="LYC279" s="743"/>
      <c r="LYD279" s="741"/>
      <c r="LYE279" s="741"/>
      <c r="LYF279" s="741"/>
      <c r="LYG279" s="741"/>
      <c r="LYH279" s="741"/>
      <c r="LYI279" s="741"/>
      <c r="LYJ279" s="741"/>
      <c r="LYK279" s="744"/>
      <c r="LYL279" s="744"/>
      <c r="LYM279" s="744"/>
      <c r="LYN279" s="744"/>
      <c r="LYO279" s="744"/>
      <c r="LYP279" s="744"/>
      <c r="LYQ279" s="744"/>
      <c r="LYR279" s="744"/>
      <c r="LYS279" s="744"/>
      <c r="LYT279" s="744"/>
      <c r="LYU279" s="744"/>
      <c r="LYV279" s="744"/>
      <c r="LYW279" s="744"/>
      <c r="LYX279" s="744"/>
      <c r="LYY279" s="744"/>
      <c r="LYZ279" s="744"/>
      <c r="LZA279" s="744"/>
      <c r="LZB279" s="744"/>
      <c r="LZC279" s="744"/>
      <c r="LZD279" s="744"/>
      <c r="LZE279" s="744"/>
      <c r="LZF279" s="744"/>
      <c r="LZG279" s="744"/>
      <c r="LZH279" s="744"/>
      <c r="LZI279" s="744"/>
      <c r="LZJ279" s="744"/>
      <c r="LZK279" s="744"/>
      <c r="LZL279" s="744"/>
      <c r="LZM279" s="744"/>
      <c r="LZN279" s="744"/>
      <c r="LZO279" s="744"/>
      <c r="LZP279" s="744"/>
      <c r="LZQ279" s="744"/>
      <c r="LZR279" s="744"/>
      <c r="LZS279" s="744"/>
      <c r="LZT279" s="744"/>
      <c r="LZU279" s="744"/>
      <c r="LZV279" s="744"/>
      <c r="LZW279" s="744"/>
      <c r="LZX279" s="744"/>
      <c r="LZY279" s="744"/>
      <c r="LZZ279" s="744"/>
      <c r="MAA279" s="744"/>
      <c r="MAB279" s="744"/>
      <c r="MAC279" s="741"/>
      <c r="MAD279" s="741"/>
      <c r="MAE279" s="741"/>
      <c r="MAF279" s="741"/>
      <c r="MAG279" s="741"/>
      <c r="MAH279" s="741"/>
      <c r="MAI279" s="741"/>
      <c r="MAJ279" s="741"/>
      <c r="MAK279" s="741"/>
      <c r="MAL279" s="741"/>
      <c r="MAM279" s="741"/>
      <c r="MAN279" s="741"/>
      <c r="MAO279" s="741"/>
      <c r="MAP279" s="741"/>
      <c r="MAQ279" s="741"/>
      <c r="MAR279" s="741"/>
      <c r="MAS279" s="741"/>
      <c r="MAT279" s="741"/>
      <c r="MAU279" s="741"/>
      <c r="MAV279" s="741"/>
      <c r="MAW279" s="741"/>
      <c r="MAX279" s="741"/>
      <c r="MAY279" s="741"/>
      <c r="MAZ279" s="741"/>
      <c r="MBA279" s="742"/>
      <c r="MBB279" s="742"/>
      <c r="MBC279" s="742"/>
      <c r="MBD279" s="742"/>
      <c r="MBE279" s="742"/>
      <c r="MBF279" s="741"/>
      <c r="MBG279" s="741"/>
      <c r="MBH279" s="742"/>
      <c r="MBI279" s="742"/>
      <c r="MBJ279" s="741"/>
      <c r="MBK279" s="741"/>
      <c r="MBL279" s="742"/>
      <c r="MBM279" s="742"/>
      <c r="MBN279" s="741"/>
      <c r="MBO279" s="741"/>
      <c r="MBP279" s="741"/>
      <c r="MBQ279" s="741"/>
      <c r="MBR279" s="741"/>
      <c r="MBS279" s="741"/>
      <c r="MBT279" s="741"/>
      <c r="MBU279" s="742"/>
      <c r="MBV279" s="742"/>
      <c r="MBW279" s="741"/>
      <c r="MBX279" s="741"/>
      <c r="MBY279" s="742"/>
      <c r="MBZ279" s="742"/>
      <c r="MCA279" s="741"/>
      <c r="MCB279" s="741"/>
      <c r="MCC279" s="741"/>
      <c r="MCD279" s="741"/>
      <c r="MCE279" s="741"/>
      <c r="MCF279" s="740"/>
      <c r="MCG279" s="743"/>
      <c r="MCH279" s="741"/>
      <c r="MCI279" s="741"/>
      <c r="MCJ279" s="741"/>
      <c r="MCK279" s="741"/>
      <c r="MCL279" s="741"/>
      <c r="MCM279" s="741"/>
      <c r="MCN279" s="741"/>
      <c r="MCO279" s="744"/>
      <c r="MCP279" s="744"/>
      <c r="MCQ279" s="744"/>
      <c r="MCR279" s="744"/>
      <c r="MCS279" s="744"/>
      <c r="MCT279" s="744"/>
      <c r="MCU279" s="744"/>
      <c r="MCV279" s="744"/>
      <c r="MCW279" s="744"/>
      <c r="MCX279" s="744"/>
      <c r="MCY279" s="744"/>
      <c r="MCZ279" s="744"/>
      <c r="MDA279" s="744"/>
      <c r="MDB279" s="744"/>
      <c r="MDC279" s="744"/>
      <c r="MDD279" s="744"/>
      <c r="MDE279" s="744"/>
      <c r="MDF279" s="744"/>
      <c r="MDG279" s="744"/>
      <c r="MDH279" s="744"/>
      <c r="MDI279" s="744"/>
      <c r="MDJ279" s="744"/>
      <c r="MDK279" s="744"/>
      <c r="MDL279" s="744"/>
      <c r="MDM279" s="744"/>
      <c r="MDN279" s="744"/>
      <c r="MDO279" s="744"/>
      <c r="MDP279" s="744"/>
      <c r="MDQ279" s="744"/>
      <c r="MDR279" s="744"/>
      <c r="MDS279" s="744"/>
      <c r="MDT279" s="744"/>
      <c r="MDU279" s="744"/>
      <c r="MDV279" s="744"/>
      <c r="MDW279" s="744"/>
      <c r="MDX279" s="744"/>
      <c r="MDY279" s="744"/>
      <c r="MDZ279" s="744"/>
      <c r="MEA279" s="744"/>
      <c r="MEB279" s="744"/>
      <c r="MEC279" s="744"/>
      <c r="MED279" s="744"/>
      <c r="MEE279" s="744"/>
      <c r="MEF279" s="744"/>
      <c r="MEG279" s="741"/>
      <c r="MEH279" s="741"/>
      <c r="MEI279" s="741"/>
      <c r="MEJ279" s="741"/>
      <c r="MEK279" s="741"/>
      <c r="MEL279" s="741"/>
      <c r="MEM279" s="741"/>
      <c r="MEN279" s="741"/>
      <c r="MEO279" s="741"/>
      <c r="MEP279" s="741"/>
      <c r="MEQ279" s="741"/>
      <c r="MER279" s="741"/>
      <c r="MES279" s="741"/>
      <c r="MET279" s="741"/>
      <c r="MEU279" s="741"/>
      <c r="MEV279" s="741"/>
      <c r="MEW279" s="741"/>
      <c r="MEX279" s="741"/>
      <c r="MEY279" s="741"/>
      <c r="MEZ279" s="741"/>
      <c r="MFA279" s="741"/>
      <c r="MFB279" s="741"/>
      <c r="MFC279" s="741"/>
      <c r="MFD279" s="741"/>
      <c r="MFE279" s="742"/>
      <c r="MFF279" s="742"/>
      <c r="MFG279" s="742"/>
      <c r="MFH279" s="742"/>
      <c r="MFI279" s="742"/>
      <c r="MFJ279" s="741"/>
      <c r="MFK279" s="741"/>
      <c r="MFL279" s="742"/>
      <c r="MFM279" s="742"/>
      <c r="MFN279" s="741"/>
      <c r="MFO279" s="741"/>
      <c r="MFP279" s="742"/>
      <c r="MFQ279" s="742"/>
      <c r="MFR279" s="741"/>
      <c r="MFS279" s="741"/>
      <c r="MFT279" s="741"/>
      <c r="MFU279" s="741"/>
      <c r="MFV279" s="741"/>
      <c r="MFW279" s="741"/>
      <c r="MFX279" s="741"/>
      <c r="MFY279" s="742"/>
      <c r="MFZ279" s="742"/>
      <c r="MGA279" s="741"/>
      <c r="MGB279" s="741"/>
      <c r="MGC279" s="742"/>
      <c r="MGD279" s="742"/>
      <c r="MGE279" s="741"/>
      <c r="MGF279" s="741"/>
      <c r="MGG279" s="741"/>
      <c r="MGH279" s="741"/>
      <c r="MGI279" s="741"/>
      <c r="MGJ279" s="740"/>
      <c r="MGK279" s="743"/>
      <c r="MGL279" s="741"/>
      <c r="MGM279" s="741"/>
      <c r="MGN279" s="741"/>
      <c r="MGO279" s="741"/>
      <c r="MGP279" s="741"/>
      <c r="MGQ279" s="741"/>
      <c r="MGR279" s="741"/>
      <c r="MGS279" s="744"/>
      <c r="MGT279" s="744"/>
      <c r="MGU279" s="744"/>
      <c r="MGV279" s="744"/>
      <c r="MGW279" s="744"/>
      <c r="MGX279" s="744"/>
      <c r="MGY279" s="744"/>
      <c r="MGZ279" s="744"/>
      <c r="MHA279" s="744"/>
      <c r="MHB279" s="744"/>
      <c r="MHC279" s="744"/>
      <c r="MHD279" s="744"/>
      <c r="MHE279" s="744"/>
      <c r="MHF279" s="744"/>
      <c r="MHG279" s="744"/>
      <c r="MHH279" s="744"/>
      <c r="MHI279" s="744"/>
      <c r="MHJ279" s="744"/>
      <c r="MHK279" s="744"/>
      <c r="MHL279" s="744"/>
      <c r="MHM279" s="744"/>
      <c r="MHN279" s="744"/>
      <c r="MHO279" s="744"/>
      <c r="MHP279" s="744"/>
      <c r="MHQ279" s="744"/>
      <c r="MHR279" s="744"/>
      <c r="MHS279" s="744"/>
      <c r="MHT279" s="744"/>
      <c r="MHU279" s="744"/>
      <c r="MHV279" s="744"/>
      <c r="MHW279" s="744"/>
      <c r="MHX279" s="744"/>
      <c r="MHY279" s="744"/>
      <c r="MHZ279" s="744"/>
      <c r="MIA279" s="744"/>
      <c r="MIB279" s="744"/>
      <c r="MIC279" s="744"/>
      <c r="MID279" s="744"/>
      <c r="MIE279" s="744"/>
      <c r="MIF279" s="744"/>
      <c r="MIG279" s="744"/>
      <c r="MIH279" s="744"/>
      <c r="MII279" s="744"/>
      <c r="MIJ279" s="744"/>
      <c r="MIK279" s="741"/>
      <c r="MIL279" s="741"/>
      <c r="MIM279" s="741"/>
      <c r="MIN279" s="741"/>
      <c r="MIO279" s="741"/>
      <c r="MIP279" s="741"/>
      <c r="MIQ279" s="741"/>
      <c r="MIR279" s="741"/>
      <c r="MIS279" s="741"/>
      <c r="MIT279" s="741"/>
      <c r="MIU279" s="741"/>
      <c r="MIV279" s="741"/>
      <c r="MIW279" s="741"/>
      <c r="MIX279" s="741"/>
      <c r="MIY279" s="741"/>
      <c r="MIZ279" s="741"/>
      <c r="MJA279" s="741"/>
      <c r="MJB279" s="741"/>
      <c r="MJC279" s="741"/>
      <c r="MJD279" s="741"/>
      <c r="MJE279" s="741"/>
      <c r="MJF279" s="741"/>
      <c r="MJG279" s="741"/>
      <c r="MJH279" s="741"/>
      <c r="MJI279" s="742"/>
      <c r="MJJ279" s="742"/>
      <c r="MJK279" s="742"/>
      <c r="MJL279" s="742"/>
      <c r="MJM279" s="742"/>
      <c r="MJN279" s="741"/>
      <c r="MJO279" s="741"/>
      <c r="MJP279" s="742"/>
      <c r="MJQ279" s="742"/>
      <c r="MJR279" s="741"/>
      <c r="MJS279" s="741"/>
      <c r="MJT279" s="742"/>
      <c r="MJU279" s="742"/>
      <c r="MJV279" s="741"/>
      <c r="MJW279" s="741"/>
      <c r="MJX279" s="741"/>
      <c r="MJY279" s="741"/>
      <c r="MJZ279" s="741"/>
      <c r="MKA279" s="741"/>
      <c r="MKB279" s="741"/>
      <c r="MKC279" s="742"/>
      <c r="MKD279" s="742"/>
      <c r="MKE279" s="741"/>
      <c r="MKF279" s="741"/>
      <c r="MKG279" s="742"/>
      <c r="MKH279" s="742"/>
      <c r="MKI279" s="741"/>
      <c r="MKJ279" s="741"/>
      <c r="MKK279" s="741"/>
      <c r="MKL279" s="741"/>
      <c r="MKM279" s="741"/>
      <c r="MKN279" s="740"/>
      <c r="MKO279" s="743"/>
      <c r="MKP279" s="741"/>
      <c r="MKQ279" s="741"/>
      <c r="MKR279" s="741"/>
      <c r="MKS279" s="741"/>
      <c r="MKT279" s="741"/>
      <c r="MKU279" s="741"/>
      <c r="MKV279" s="741"/>
      <c r="MKW279" s="744"/>
      <c r="MKX279" s="744"/>
      <c r="MKY279" s="744"/>
      <c r="MKZ279" s="744"/>
      <c r="MLA279" s="744"/>
      <c r="MLB279" s="744"/>
      <c r="MLC279" s="744"/>
      <c r="MLD279" s="744"/>
      <c r="MLE279" s="744"/>
      <c r="MLF279" s="744"/>
      <c r="MLG279" s="744"/>
      <c r="MLH279" s="744"/>
      <c r="MLI279" s="744"/>
      <c r="MLJ279" s="744"/>
      <c r="MLK279" s="744"/>
      <c r="MLL279" s="744"/>
      <c r="MLM279" s="744"/>
      <c r="MLN279" s="744"/>
      <c r="MLO279" s="744"/>
      <c r="MLP279" s="744"/>
      <c r="MLQ279" s="744"/>
      <c r="MLR279" s="744"/>
      <c r="MLS279" s="744"/>
      <c r="MLT279" s="744"/>
      <c r="MLU279" s="744"/>
      <c r="MLV279" s="744"/>
      <c r="MLW279" s="744"/>
      <c r="MLX279" s="744"/>
      <c r="MLY279" s="744"/>
      <c r="MLZ279" s="744"/>
      <c r="MMA279" s="744"/>
      <c r="MMB279" s="744"/>
      <c r="MMC279" s="744"/>
      <c r="MMD279" s="744"/>
      <c r="MME279" s="744"/>
      <c r="MMF279" s="744"/>
      <c r="MMG279" s="744"/>
      <c r="MMH279" s="744"/>
      <c r="MMI279" s="744"/>
      <c r="MMJ279" s="744"/>
      <c r="MMK279" s="744"/>
      <c r="MML279" s="744"/>
      <c r="MMM279" s="744"/>
      <c r="MMN279" s="744"/>
      <c r="MMO279" s="741"/>
      <c r="MMP279" s="741"/>
      <c r="MMQ279" s="741"/>
      <c r="MMR279" s="741"/>
      <c r="MMS279" s="741"/>
      <c r="MMT279" s="741"/>
      <c r="MMU279" s="741"/>
      <c r="MMV279" s="741"/>
      <c r="MMW279" s="741"/>
      <c r="MMX279" s="741"/>
      <c r="MMY279" s="741"/>
      <c r="MMZ279" s="741"/>
      <c r="MNA279" s="741"/>
      <c r="MNB279" s="741"/>
      <c r="MNC279" s="741"/>
      <c r="MND279" s="741"/>
      <c r="MNE279" s="741"/>
      <c r="MNF279" s="741"/>
      <c r="MNG279" s="741"/>
      <c r="MNH279" s="741"/>
      <c r="MNI279" s="741"/>
      <c r="MNJ279" s="741"/>
      <c r="MNK279" s="741"/>
      <c r="MNL279" s="741"/>
      <c r="MNM279" s="742"/>
      <c r="MNN279" s="742"/>
      <c r="MNO279" s="742"/>
      <c r="MNP279" s="742"/>
      <c r="MNQ279" s="742"/>
      <c r="MNR279" s="741"/>
      <c r="MNS279" s="741"/>
      <c r="MNT279" s="742"/>
      <c r="MNU279" s="742"/>
      <c r="MNV279" s="741"/>
      <c r="MNW279" s="741"/>
      <c r="MNX279" s="742"/>
      <c r="MNY279" s="742"/>
      <c r="MNZ279" s="741"/>
      <c r="MOA279" s="741"/>
      <c r="MOB279" s="741"/>
      <c r="MOC279" s="741"/>
      <c r="MOD279" s="741"/>
      <c r="MOE279" s="741"/>
      <c r="MOF279" s="741"/>
      <c r="MOG279" s="742"/>
      <c r="MOH279" s="742"/>
      <c r="MOI279" s="741"/>
      <c r="MOJ279" s="741"/>
      <c r="MOK279" s="742"/>
      <c r="MOL279" s="742"/>
      <c r="MOM279" s="741"/>
      <c r="MON279" s="741"/>
      <c r="MOO279" s="741"/>
      <c r="MOP279" s="741"/>
      <c r="MOQ279" s="741"/>
      <c r="MOR279" s="740"/>
      <c r="MOS279" s="743"/>
      <c r="MOT279" s="741"/>
      <c r="MOU279" s="741"/>
      <c r="MOV279" s="741"/>
      <c r="MOW279" s="741"/>
      <c r="MOX279" s="741"/>
      <c r="MOY279" s="741"/>
      <c r="MOZ279" s="741"/>
      <c r="MPA279" s="744"/>
      <c r="MPB279" s="744"/>
      <c r="MPC279" s="744"/>
      <c r="MPD279" s="744"/>
      <c r="MPE279" s="744"/>
      <c r="MPF279" s="744"/>
      <c r="MPG279" s="744"/>
      <c r="MPH279" s="744"/>
      <c r="MPI279" s="744"/>
      <c r="MPJ279" s="744"/>
      <c r="MPK279" s="744"/>
      <c r="MPL279" s="744"/>
      <c r="MPM279" s="744"/>
      <c r="MPN279" s="744"/>
      <c r="MPO279" s="744"/>
      <c r="MPP279" s="744"/>
      <c r="MPQ279" s="744"/>
      <c r="MPR279" s="744"/>
      <c r="MPS279" s="744"/>
      <c r="MPT279" s="744"/>
      <c r="MPU279" s="744"/>
      <c r="MPV279" s="744"/>
      <c r="MPW279" s="744"/>
      <c r="MPX279" s="744"/>
      <c r="MPY279" s="744"/>
      <c r="MPZ279" s="744"/>
      <c r="MQA279" s="744"/>
      <c r="MQB279" s="744"/>
      <c r="MQC279" s="744"/>
      <c r="MQD279" s="744"/>
      <c r="MQE279" s="744"/>
      <c r="MQF279" s="744"/>
      <c r="MQG279" s="744"/>
      <c r="MQH279" s="744"/>
      <c r="MQI279" s="744"/>
      <c r="MQJ279" s="744"/>
      <c r="MQK279" s="744"/>
      <c r="MQL279" s="744"/>
      <c r="MQM279" s="744"/>
      <c r="MQN279" s="744"/>
      <c r="MQO279" s="744"/>
      <c r="MQP279" s="744"/>
      <c r="MQQ279" s="744"/>
      <c r="MQR279" s="744"/>
      <c r="MQS279" s="741"/>
      <c r="MQT279" s="741"/>
      <c r="MQU279" s="741"/>
      <c r="MQV279" s="741"/>
      <c r="MQW279" s="741"/>
      <c r="MQX279" s="741"/>
      <c r="MQY279" s="741"/>
      <c r="MQZ279" s="741"/>
      <c r="MRA279" s="741"/>
      <c r="MRB279" s="741"/>
      <c r="MRC279" s="741"/>
      <c r="MRD279" s="741"/>
      <c r="MRE279" s="741"/>
      <c r="MRF279" s="741"/>
      <c r="MRG279" s="741"/>
      <c r="MRH279" s="741"/>
      <c r="MRI279" s="741"/>
      <c r="MRJ279" s="741"/>
      <c r="MRK279" s="741"/>
      <c r="MRL279" s="741"/>
      <c r="MRM279" s="741"/>
      <c r="MRN279" s="741"/>
      <c r="MRO279" s="741"/>
      <c r="MRP279" s="741"/>
      <c r="MRQ279" s="742"/>
      <c r="MRR279" s="742"/>
      <c r="MRS279" s="742"/>
      <c r="MRT279" s="742"/>
      <c r="MRU279" s="742"/>
      <c r="MRV279" s="741"/>
      <c r="MRW279" s="741"/>
      <c r="MRX279" s="742"/>
      <c r="MRY279" s="742"/>
      <c r="MRZ279" s="741"/>
      <c r="MSA279" s="741"/>
      <c r="MSB279" s="742"/>
      <c r="MSC279" s="742"/>
      <c r="MSD279" s="741"/>
      <c r="MSE279" s="741"/>
      <c r="MSF279" s="741"/>
      <c r="MSG279" s="741"/>
      <c r="MSH279" s="741"/>
      <c r="MSI279" s="741"/>
      <c r="MSJ279" s="741"/>
      <c r="MSK279" s="742"/>
      <c r="MSL279" s="742"/>
      <c r="MSM279" s="741"/>
      <c r="MSN279" s="741"/>
      <c r="MSO279" s="742"/>
      <c r="MSP279" s="742"/>
      <c r="MSQ279" s="741"/>
      <c r="MSR279" s="741"/>
      <c r="MSS279" s="741"/>
      <c r="MST279" s="741"/>
      <c r="MSU279" s="741"/>
      <c r="MSV279" s="740"/>
      <c r="MSW279" s="743"/>
      <c r="MSX279" s="741"/>
      <c r="MSY279" s="741"/>
      <c r="MSZ279" s="741"/>
      <c r="MTA279" s="741"/>
      <c r="MTB279" s="741"/>
      <c r="MTC279" s="741"/>
      <c r="MTD279" s="741"/>
      <c r="MTE279" s="744"/>
      <c r="MTF279" s="744"/>
      <c r="MTG279" s="744"/>
      <c r="MTH279" s="744"/>
      <c r="MTI279" s="744"/>
      <c r="MTJ279" s="744"/>
      <c r="MTK279" s="744"/>
      <c r="MTL279" s="744"/>
      <c r="MTM279" s="744"/>
      <c r="MTN279" s="744"/>
      <c r="MTO279" s="744"/>
      <c r="MTP279" s="744"/>
      <c r="MTQ279" s="744"/>
      <c r="MTR279" s="744"/>
      <c r="MTS279" s="744"/>
      <c r="MTT279" s="744"/>
      <c r="MTU279" s="744"/>
      <c r="MTV279" s="744"/>
      <c r="MTW279" s="744"/>
      <c r="MTX279" s="744"/>
      <c r="MTY279" s="744"/>
      <c r="MTZ279" s="744"/>
      <c r="MUA279" s="744"/>
      <c r="MUB279" s="744"/>
      <c r="MUC279" s="744"/>
      <c r="MUD279" s="744"/>
      <c r="MUE279" s="744"/>
      <c r="MUF279" s="744"/>
      <c r="MUG279" s="744"/>
      <c r="MUH279" s="744"/>
      <c r="MUI279" s="744"/>
      <c r="MUJ279" s="744"/>
      <c r="MUK279" s="744"/>
      <c r="MUL279" s="744"/>
      <c r="MUM279" s="744"/>
      <c r="MUN279" s="744"/>
      <c r="MUO279" s="744"/>
      <c r="MUP279" s="744"/>
      <c r="MUQ279" s="744"/>
      <c r="MUR279" s="744"/>
      <c r="MUS279" s="744"/>
      <c r="MUT279" s="744"/>
      <c r="MUU279" s="744"/>
      <c r="MUV279" s="744"/>
      <c r="MUW279" s="741"/>
      <c r="MUX279" s="741"/>
      <c r="MUY279" s="741"/>
      <c r="MUZ279" s="741"/>
      <c r="MVA279" s="741"/>
      <c r="MVB279" s="741"/>
      <c r="MVC279" s="741"/>
      <c r="MVD279" s="741"/>
      <c r="MVE279" s="741"/>
      <c r="MVF279" s="741"/>
      <c r="MVG279" s="741"/>
      <c r="MVH279" s="741"/>
      <c r="MVI279" s="741"/>
      <c r="MVJ279" s="741"/>
      <c r="MVK279" s="741"/>
      <c r="MVL279" s="741"/>
      <c r="MVM279" s="741"/>
      <c r="MVN279" s="741"/>
      <c r="MVO279" s="741"/>
      <c r="MVP279" s="741"/>
      <c r="MVQ279" s="741"/>
      <c r="MVR279" s="741"/>
      <c r="MVS279" s="741"/>
      <c r="MVT279" s="741"/>
      <c r="MVU279" s="742"/>
      <c r="MVV279" s="742"/>
      <c r="MVW279" s="742"/>
      <c r="MVX279" s="742"/>
      <c r="MVY279" s="742"/>
      <c r="MVZ279" s="741"/>
      <c r="MWA279" s="741"/>
      <c r="MWB279" s="742"/>
      <c r="MWC279" s="742"/>
      <c r="MWD279" s="741"/>
      <c r="MWE279" s="741"/>
      <c r="MWF279" s="742"/>
      <c r="MWG279" s="742"/>
      <c r="MWH279" s="741"/>
      <c r="MWI279" s="741"/>
      <c r="MWJ279" s="741"/>
      <c r="MWK279" s="741"/>
      <c r="MWL279" s="741"/>
      <c r="MWM279" s="741"/>
      <c r="MWN279" s="741"/>
      <c r="MWO279" s="742"/>
      <c r="MWP279" s="742"/>
      <c r="MWQ279" s="741"/>
      <c r="MWR279" s="741"/>
      <c r="MWS279" s="742"/>
      <c r="MWT279" s="742"/>
      <c r="MWU279" s="741"/>
      <c r="MWV279" s="741"/>
      <c r="MWW279" s="741"/>
      <c r="MWX279" s="741"/>
      <c r="MWY279" s="741"/>
      <c r="MWZ279" s="740"/>
      <c r="MXA279" s="743"/>
      <c r="MXB279" s="741"/>
      <c r="MXC279" s="741"/>
      <c r="MXD279" s="741"/>
      <c r="MXE279" s="741"/>
      <c r="MXF279" s="741"/>
      <c r="MXG279" s="741"/>
      <c r="MXH279" s="741"/>
      <c r="MXI279" s="744"/>
      <c r="MXJ279" s="744"/>
      <c r="MXK279" s="744"/>
      <c r="MXL279" s="744"/>
      <c r="MXM279" s="744"/>
      <c r="MXN279" s="744"/>
      <c r="MXO279" s="744"/>
      <c r="MXP279" s="744"/>
      <c r="MXQ279" s="744"/>
      <c r="MXR279" s="744"/>
      <c r="MXS279" s="744"/>
      <c r="MXT279" s="744"/>
      <c r="MXU279" s="744"/>
      <c r="MXV279" s="744"/>
      <c r="MXW279" s="744"/>
      <c r="MXX279" s="744"/>
      <c r="MXY279" s="744"/>
      <c r="MXZ279" s="744"/>
      <c r="MYA279" s="744"/>
      <c r="MYB279" s="744"/>
      <c r="MYC279" s="744"/>
      <c r="MYD279" s="744"/>
      <c r="MYE279" s="744"/>
      <c r="MYF279" s="744"/>
      <c r="MYG279" s="744"/>
      <c r="MYH279" s="744"/>
      <c r="MYI279" s="744"/>
      <c r="MYJ279" s="744"/>
      <c r="MYK279" s="744"/>
      <c r="MYL279" s="744"/>
      <c r="MYM279" s="744"/>
      <c r="MYN279" s="744"/>
      <c r="MYO279" s="744"/>
      <c r="MYP279" s="744"/>
      <c r="MYQ279" s="744"/>
      <c r="MYR279" s="744"/>
      <c r="MYS279" s="744"/>
      <c r="MYT279" s="744"/>
      <c r="MYU279" s="744"/>
      <c r="MYV279" s="744"/>
      <c r="MYW279" s="744"/>
      <c r="MYX279" s="744"/>
      <c r="MYY279" s="744"/>
      <c r="MYZ279" s="744"/>
      <c r="MZA279" s="741"/>
      <c r="MZB279" s="741"/>
      <c r="MZC279" s="741"/>
      <c r="MZD279" s="741"/>
      <c r="MZE279" s="741"/>
      <c r="MZF279" s="741"/>
      <c r="MZG279" s="741"/>
      <c r="MZH279" s="741"/>
      <c r="MZI279" s="741"/>
      <c r="MZJ279" s="741"/>
      <c r="MZK279" s="741"/>
      <c r="MZL279" s="741"/>
      <c r="MZM279" s="741"/>
      <c r="MZN279" s="741"/>
      <c r="MZO279" s="741"/>
      <c r="MZP279" s="741"/>
      <c r="MZQ279" s="741"/>
      <c r="MZR279" s="741"/>
      <c r="MZS279" s="741"/>
      <c r="MZT279" s="741"/>
      <c r="MZU279" s="741"/>
      <c r="MZV279" s="741"/>
      <c r="MZW279" s="741"/>
      <c r="MZX279" s="741"/>
      <c r="MZY279" s="742"/>
      <c r="MZZ279" s="742"/>
      <c r="NAA279" s="742"/>
      <c r="NAB279" s="742"/>
      <c r="NAC279" s="742"/>
      <c r="NAD279" s="741"/>
      <c r="NAE279" s="741"/>
      <c r="NAF279" s="742"/>
      <c r="NAG279" s="742"/>
      <c r="NAH279" s="741"/>
      <c r="NAI279" s="741"/>
      <c r="NAJ279" s="742"/>
      <c r="NAK279" s="742"/>
      <c r="NAL279" s="741"/>
      <c r="NAM279" s="741"/>
      <c r="NAN279" s="741"/>
      <c r="NAO279" s="741"/>
      <c r="NAP279" s="741"/>
      <c r="NAQ279" s="741"/>
      <c r="NAR279" s="741"/>
      <c r="NAS279" s="742"/>
      <c r="NAT279" s="742"/>
      <c r="NAU279" s="741"/>
      <c r="NAV279" s="741"/>
      <c r="NAW279" s="742"/>
      <c r="NAX279" s="742"/>
      <c r="NAY279" s="741"/>
      <c r="NAZ279" s="741"/>
      <c r="NBA279" s="741"/>
      <c r="NBB279" s="741"/>
      <c r="NBC279" s="741"/>
      <c r="NBD279" s="740"/>
      <c r="NBE279" s="743"/>
      <c r="NBF279" s="741"/>
      <c r="NBG279" s="741"/>
      <c r="NBH279" s="741"/>
      <c r="NBI279" s="741"/>
      <c r="NBJ279" s="741"/>
      <c r="NBK279" s="741"/>
      <c r="NBL279" s="741"/>
      <c r="NBM279" s="744"/>
      <c r="NBN279" s="744"/>
      <c r="NBO279" s="744"/>
      <c r="NBP279" s="744"/>
      <c r="NBQ279" s="744"/>
      <c r="NBR279" s="744"/>
      <c r="NBS279" s="744"/>
      <c r="NBT279" s="744"/>
      <c r="NBU279" s="744"/>
      <c r="NBV279" s="744"/>
      <c r="NBW279" s="744"/>
      <c r="NBX279" s="744"/>
      <c r="NBY279" s="744"/>
      <c r="NBZ279" s="744"/>
      <c r="NCA279" s="744"/>
      <c r="NCB279" s="744"/>
      <c r="NCC279" s="744"/>
      <c r="NCD279" s="744"/>
      <c r="NCE279" s="744"/>
      <c r="NCF279" s="744"/>
      <c r="NCG279" s="744"/>
      <c r="NCH279" s="744"/>
      <c r="NCI279" s="744"/>
      <c r="NCJ279" s="744"/>
      <c r="NCK279" s="744"/>
      <c r="NCL279" s="744"/>
      <c r="NCM279" s="744"/>
      <c r="NCN279" s="744"/>
      <c r="NCO279" s="744"/>
      <c r="NCP279" s="744"/>
      <c r="NCQ279" s="744"/>
      <c r="NCR279" s="744"/>
      <c r="NCS279" s="744"/>
      <c r="NCT279" s="744"/>
      <c r="NCU279" s="744"/>
      <c r="NCV279" s="744"/>
      <c r="NCW279" s="744"/>
      <c r="NCX279" s="744"/>
      <c r="NCY279" s="744"/>
      <c r="NCZ279" s="744"/>
      <c r="NDA279" s="744"/>
      <c r="NDB279" s="744"/>
      <c r="NDC279" s="744"/>
      <c r="NDD279" s="744"/>
      <c r="NDE279" s="741"/>
      <c r="NDF279" s="741"/>
      <c r="NDG279" s="741"/>
      <c r="NDH279" s="741"/>
      <c r="NDI279" s="741"/>
      <c r="NDJ279" s="741"/>
      <c r="NDK279" s="741"/>
      <c r="NDL279" s="741"/>
      <c r="NDM279" s="741"/>
      <c r="NDN279" s="741"/>
      <c r="NDO279" s="741"/>
      <c r="NDP279" s="741"/>
      <c r="NDQ279" s="741"/>
      <c r="NDR279" s="741"/>
      <c r="NDS279" s="741"/>
      <c r="NDT279" s="741"/>
      <c r="NDU279" s="741"/>
      <c r="NDV279" s="741"/>
      <c r="NDW279" s="741"/>
      <c r="NDX279" s="741"/>
      <c r="NDY279" s="741"/>
      <c r="NDZ279" s="741"/>
      <c r="NEA279" s="741"/>
      <c r="NEB279" s="741"/>
      <c r="NEC279" s="742"/>
      <c r="NED279" s="742"/>
      <c r="NEE279" s="742"/>
      <c r="NEF279" s="742"/>
      <c r="NEG279" s="742"/>
      <c r="NEH279" s="741"/>
      <c r="NEI279" s="741"/>
      <c r="NEJ279" s="742"/>
      <c r="NEK279" s="742"/>
      <c r="NEL279" s="741"/>
      <c r="NEM279" s="741"/>
      <c r="NEN279" s="742"/>
      <c r="NEO279" s="742"/>
      <c r="NEP279" s="741"/>
      <c r="NEQ279" s="741"/>
      <c r="NER279" s="741"/>
      <c r="NES279" s="741"/>
      <c r="NET279" s="741"/>
      <c r="NEU279" s="741"/>
      <c r="NEV279" s="741"/>
      <c r="NEW279" s="742"/>
      <c r="NEX279" s="742"/>
      <c r="NEY279" s="741"/>
      <c r="NEZ279" s="741"/>
      <c r="NFA279" s="742"/>
      <c r="NFB279" s="742"/>
      <c r="NFC279" s="741"/>
      <c r="NFD279" s="741"/>
      <c r="NFE279" s="741"/>
      <c r="NFF279" s="741"/>
      <c r="NFG279" s="741"/>
      <c r="NFH279" s="740"/>
      <c r="NFI279" s="743"/>
      <c r="NFJ279" s="741"/>
      <c r="NFK279" s="741"/>
      <c r="NFL279" s="741"/>
      <c r="NFM279" s="741"/>
      <c r="NFN279" s="741"/>
      <c r="NFO279" s="741"/>
      <c r="NFP279" s="741"/>
      <c r="NFQ279" s="744"/>
      <c r="NFR279" s="744"/>
      <c r="NFS279" s="744"/>
      <c r="NFT279" s="744"/>
      <c r="NFU279" s="744"/>
      <c r="NFV279" s="744"/>
      <c r="NFW279" s="744"/>
      <c r="NFX279" s="744"/>
      <c r="NFY279" s="744"/>
      <c r="NFZ279" s="744"/>
      <c r="NGA279" s="744"/>
      <c r="NGB279" s="744"/>
      <c r="NGC279" s="744"/>
      <c r="NGD279" s="744"/>
      <c r="NGE279" s="744"/>
      <c r="NGF279" s="744"/>
      <c r="NGG279" s="744"/>
      <c r="NGH279" s="744"/>
      <c r="NGI279" s="744"/>
      <c r="NGJ279" s="744"/>
      <c r="NGK279" s="744"/>
      <c r="NGL279" s="744"/>
      <c r="NGM279" s="744"/>
      <c r="NGN279" s="744"/>
      <c r="NGO279" s="744"/>
      <c r="NGP279" s="744"/>
      <c r="NGQ279" s="744"/>
      <c r="NGR279" s="744"/>
      <c r="NGS279" s="744"/>
      <c r="NGT279" s="744"/>
      <c r="NGU279" s="744"/>
      <c r="NGV279" s="744"/>
      <c r="NGW279" s="744"/>
      <c r="NGX279" s="744"/>
      <c r="NGY279" s="744"/>
      <c r="NGZ279" s="744"/>
      <c r="NHA279" s="744"/>
      <c r="NHB279" s="744"/>
      <c r="NHC279" s="744"/>
      <c r="NHD279" s="744"/>
      <c r="NHE279" s="744"/>
      <c r="NHF279" s="744"/>
      <c r="NHG279" s="744"/>
      <c r="NHH279" s="744"/>
      <c r="NHI279" s="741"/>
      <c r="NHJ279" s="741"/>
      <c r="NHK279" s="741"/>
      <c r="NHL279" s="741"/>
      <c r="NHM279" s="741"/>
      <c r="NHN279" s="741"/>
      <c r="NHO279" s="741"/>
      <c r="NHP279" s="741"/>
      <c r="NHQ279" s="741"/>
      <c r="NHR279" s="741"/>
      <c r="NHS279" s="741"/>
      <c r="NHT279" s="741"/>
      <c r="NHU279" s="741"/>
      <c r="NHV279" s="741"/>
      <c r="NHW279" s="741"/>
      <c r="NHX279" s="741"/>
      <c r="NHY279" s="741"/>
      <c r="NHZ279" s="741"/>
      <c r="NIA279" s="741"/>
      <c r="NIB279" s="741"/>
      <c r="NIC279" s="741"/>
      <c r="NID279" s="741"/>
      <c r="NIE279" s="741"/>
      <c r="NIF279" s="741"/>
      <c r="NIG279" s="742"/>
      <c r="NIH279" s="742"/>
      <c r="NII279" s="742"/>
      <c r="NIJ279" s="742"/>
      <c r="NIK279" s="742"/>
      <c r="NIL279" s="741"/>
      <c r="NIM279" s="741"/>
      <c r="NIN279" s="742"/>
      <c r="NIO279" s="742"/>
      <c r="NIP279" s="741"/>
      <c r="NIQ279" s="741"/>
      <c r="NIR279" s="742"/>
      <c r="NIS279" s="742"/>
      <c r="NIT279" s="741"/>
      <c r="NIU279" s="741"/>
      <c r="NIV279" s="741"/>
      <c r="NIW279" s="741"/>
      <c r="NIX279" s="741"/>
      <c r="NIY279" s="741"/>
      <c r="NIZ279" s="741"/>
      <c r="NJA279" s="742"/>
      <c r="NJB279" s="742"/>
      <c r="NJC279" s="741"/>
      <c r="NJD279" s="741"/>
      <c r="NJE279" s="742"/>
      <c r="NJF279" s="742"/>
      <c r="NJG279" s="741"/>
      <c r="NJH279" s="741"/>
      <c r="NJI279" s="741"/>
      <c r="NJJ279" s="741"/>
      <c r="NJK279" s="741"/>
      <c r="NJL279" s="740"/>
      <c r="NJM279" s="743"/>
      <c r="NJN279" s="741"/>
      <c r="NJO279" s="741"/>
      <c r="NJP279" s="741"/>
      <c r="NJQ279" s="741"/>
      <c r="NJR279" s="741"/>
      <c r="NJS279" s="741"/>
      <c r="NJT279" s="741"/>
      <c r="NJU279" s="744"/>
      <c r="NJV279" s="744"/>
      <c r="NJW279" s="744"/>
      <c r="NJX279" s="744"/>
      <c r="NJY279" s="744"/>
      <c r="NJZ279" s="744"/>
      <c r="NKA279" s="744"/>
      <c r="NKB279" s="744"/>
      <c r="NKC279" s="744"/>
      <c r="NKD279" s="744"/>
      <c r="NKE279" s="744"/>
      <c r="NKF279" s="744"/>
      <c r="NKG279" s="744"/>
      <c r="NKH279" s="744"/>
      <c r="NKI279" s="744"/>
      <c r="NKJ279" s="744"/>
      <c r="NKK279" s="744"/>
      <c r="NKL279" s="744"/>
      <c r="NKM279" s="744"/>
      <c r="NKN279" s="744"/>
      <c r="NKO279" s="744"/>
      <c r="NKP279" s="744"/>
      <c r="NKQ279" s="744"/>
      <c r="NKR279" s="744"/>
      <c r="NKS279" s="744"/>
      <c r="NKT279" s="744"/>
      <c r="NKU279" s="744"/>
      <c r="NKV279" s="744"/>
      <c r="NKW279" s="744"/>
      <c r="NKX279" s="744"/>
      <c r="NKY279" s="744"/>
      <c r="NKZ279" s="744"/>
      <c r="NLA279" s="744"/>
      <c r="NLB279" s="744"/>
      <c r="NLC279" s="744"/>
      <c r="NLD279" s="744"/>
      <c r="NLE279" s="744"/>
      <c r="NLF279" s="744"/>
      <c r="NLG279" s="744"/>
      <c r="NLH279" s="744"/>
      <c r="NLI279" s="744"/>
      <c r="NLJ279" s="744"/>
      <c r="NLK279" s="744"/>
      <c r="NLL279" s="744"/>
      <c r="NLM279" s="741"/>
      <c r="NLN279" s="741"/>
      <c r="NLO279" s="741"/>
      <c r="NLP279" s="741"/>
      <c r="NLQ279" s="741"/>
      <c r="NLR279" s="741"/>
      <c r="NLS279" s="741"/>
      <c r="NLT279" s="741"/>
      <c r="NLU279" s="741"/>
      <c r="NLV279" s="741"/>
      <c r="NLW279" s="741"/>
      <c r="NLX279" s="741"/>
      <c r="NLY279" s="741"/>
      <c r="NLZ279" s="741"/>
      <c r="NMA279" s="741"/>
      <c r="NMB279" s="741"/>
      <c r="NMC279" s="741"/>
      <c r="NMD279" s="741"/>
      <c r="NME279" s="741"/>
      <c r="NMF279" s="741"/>
      <c r="NMG279" s="741"/>
      <c r="NMH279" s="741"/>
      <c r="NMI279" s="741"/>
      <c r="NMJ279" s="741"/>
      <c r="NMK279" s="742"/>
      <c r="NML279" s="742"/>
      <c r="NMM279" s="742"/>
      <c r="NMN279" s="742"/>
      <c r="NMO279" s="742"/>
      <c r="NMP279" s="741"/>
      <c r="NMQ279" s="741"/>
      <c r="NMR279" s="742"/>
      <c r="NMS279" s="742"/>
      <c r="NMT279" s="741"/>
      <c r="NMU279" s="741"/>
      <c r="NMV279" s="742"/>
      <c r="NMW279" s="742"/>
      <c r="NMX279" s="741"/>
      <c r="NMY279" s="741"/>
      <c r="NMZ279" s="741"/>
      <c r="NNA279" s="741"/>
      <c r="NNB279" s="741"/>
      <c r="NNC279" s="741"/>
      <c r="NND279" s="741"/>
      <c r="NNE279" s="742"/>
      <c r="NNF279" s="742"/>
      <c r="NNG279" s="741"/>
      <c r="NNH279" s="741"/>
      <c r="NNI279" s="742"/>
      <c r="NNJ279" s="742"/>
      <c r="NNK279" s="741"/>
      <c r="NNL279" s="741"/>
      <c r="NNM279" s="741"/>
      <c r="NNN279" s="741"/>
      <c r="NNO279" s="741"/>
      <c r="NNP279" s="740"/>
      <c r="NNQ279" s="743"/>
      <c r="NNR279" s="741"/>
      <c r="NNS279" s="741"/>
      <c r="NNT279" s="741"/>
      <c r="NNU279" s="741"/>
      <c r="NNV279" s="741"/>
      <c r="NNW279" s="741"/>
      <c r="NNX279" s="741"/>
      <c r="NNY279" s="744"/>
      <c r="NNZ279" s="744"/>
      <c r="NOA279" s="744"/>
      <c r="NOB279" s="744"/>
      <c r="NOC279" s="744"/>
      <c r="NOD279" s="744"/>
      <c r="NOE279" s="744"/>
      <c r="NOF279" s="744"/>
      <c r="NOG279" s="744"/>
      <c r="NOH279" s="744"/>
      <c r="NOI279" s="744"/>
      <c r="NOJ279" s="744"/>
      <c r="NOK279" s="744"/>
      <c r="NOL279" s="744"/>
      <c r="NOM279" s="744"/>
      <c r="NON279" s="744"/>
      <c r="NOO279" s="744"/>
      <c r="NOP279" s="744"/>
      <c r="NOQ279" s="744"/>
      <c r="NOR279" s="744"/>
      <c r="NOS279" s="744"/>
      <c r="NOT279" s="744"/>
      <c r="NOU279" s="744"/>
      <c r="NOV279" s="744"/>
      <c r="NOW279" s="744"/>
      <c r="NOX279" s="744"/>
      <c r="NOY279" s="744"/>
      <c r="NOZ279" s="744"/>
      <c r="NPA279" s="744"/>
      <c r="NPB279" s="744"/>
      <c r="NPC279" s="744"/>
      <c r="NPD279" s="744"/>
      <c r="NPE279" s="744"/>
      <c r="NPF279" s="744"/>
      <c r="NPG279" s="744"/>
      <c r="NPH279" s="744"/>
      <c r="NPI279" s="744"/>
      <c r="NPJ279" s="744"/>
      <c r="NPK279" s="744"/>
      <c r="NPL279" s="744"/>
      <c r="NPM279" s="744"/>
      <c r="NPN279" s="744"/>
      <c r="NPO279" s="744"/>
      <c r="NPP279" s="744"/>
      <c r="NPQ279" s="741"/>
      <c r="NPR279" s="741"/>
      <c r="NPS279" s="741"/>
      <c r="NPT279" s="741"/>
      <c r="NPU279" s="741"/>
      <c r="NPV279" s="741"/>
      <c r="NPW279" s="741"/>
      <c r="NPX279" s="741"/>
      <c r="NPY279" s="741"/>
      <c r="NPZ279" s="741"/>
      <c r="NQA279" s="741"/>
      <c r="NQB279" s="741"/>
      <c r="NQC279" s="741"/>
      <c r="NQD279" s="741"/>
      <c r="NQE279" s="741"/>
      <c r="NQF279" s="741"/>
      <c r="NQG279" s="741"/>
      <c r="NQH279" s="741"/>
      <c r="NQI279" s="741"/>
      <c r="NQJ279" s="741"/>
      <c r="NQK279" s="741"/>
      <c r="NQL279" s="741"/>
      <c r="NQM279" s="741"/>
      <c r="NQN279" s="741"/>
      <c r="NQO279" s="742"/>
      <c r="NQP279" s="742"/>
      <c r="NQQ279" s="742"/>
      <c r="NQR279" s="742"/>
      <c r="NQS279" s="742"/>
      <c r="NQT279" s="741"/>
      <c r="NQU279" s="741"/>
      <c r="NQV279" s="742"/>
      <c r="NQW279" s="742"/>
      <c r="NQX279" s="741"/>
      <c r="NQY279" s="741"/>
      <c r="NQZ279" s="742"/>
      <c r="NRA279" s="742"/>
      <c r="NRB279" s="741"/>
      <c r="NRC279" s="741"/>
      <c r="NRD279" s="741"/>
      <c r="NRE279" s="741"/>
      <c r="NRF279" s="741"/>
      <c r="NRG279" s="741"/>
      <c r="NRH279" s="741"/>
      <c r="NRI279" s="742"/>
      <c r="NRJ279" s="742"/>
      <c r="NRK279" s="741"/>
      <c r="NRL279" s="741"/>
      <c r="NRM279" s="742"/>
      <c r="NRN279" s="742"/>
      <c r="NRO279" s="741"/>
      <c r="NRP279" s="741"/>
      <c r="NRQ279" s="741"/>
      <c r="NRR279" s="741"/>
      <c r="NRS279" s="741"/>
      <c r="NRT279" s="740"/>
      <c r="NRU279" s="743"/>
      <c r="NRV279" s="741"/>
      <c r="NRW279" s="741"/>
      <c r="NRX279" s="741"/>
      <c r="NRY279" s="741"/>
      <c r="NRZ279" s="741"/>
      <c r="NSA279" s="741"/>
      <c r="NSB279" s="741"/>
      <c r="NSC279" s="744"/>
      <c r="NSD279" s="744"/>
      <c r="NSE279" s="744"/>
      <c r="NSF279" s="744"/>
      <c r="NSG279" s="744"/>
      <c r="NSH279" s="744"/>
      <c r="NSI279" s="744"/>
      <c r="NSJ279" s="744"/>
      <c r="NSK279" s="744"/>
      <c r="NSL279" s="744"/>
      <c r="NSM279" s="744"/>
      <c r="NSN279" s="744"/>
      <c r="NSO279" s="744"/>
      <c r="NSP279" s="744"/>
      <c r="NSQ279" s="744"/>
      <c r="NSR279" s="744"/>
      <c r="NSS279" s="744"/>
      <c r="NST279" s="744"/>
      <c r="NSU279" s="744"/>
      <c r="NSV279" s="744"/>
      <c r="NSW279" s="744"/>
      <c r="NSX279" s="744"/>
      <c r="NSY279" s="744"/>
      <c r="NSZ279" s="744"/>
      <c r="NTA279" s="744"/>
      <c r="NTB279" s="744"/>
      <c r="NTC279" s="744"/>
      <c r="NTD279" s="744"/>
      <c r="NTE279" s="744"/>
      <c r="NTF279" s="744"/>
      <c r="NTG279" s="744"/>
      <c r="NTH279" s="744"/>
      <c r="NTI279" s="744"/>
      <c r="NTJ279" s="744"/>
      <c r="NTK279" s="744"/>
      <c r="NTL279" s="744"/>
      <c r="NTM279" s="744"/>
      <c r="NTN279" s="744"/>
      <c r="NTO279" s="744"/>
      <c r="NTP279" s="744"/>
      <c r="NTQ279" s="744"/>
      <c r="NTR279" s="744"/>
      <c r="NTS279" s="744"/>
      <c r="NTT279" s="744"/>
      <c r="NTU279" s="741"/>
      <c r="NTV279" s="741"/>
      <c r="NTW279" s="741"/>
      <c r="NTX279" s="741"/>
      <c r="NTY279" s="741"/>
      <c r="NTZ279" s="741"/>
      <c r="NUA279" s="741"/>
      <c r="NUB279" s="741"/>
      <c r="NUC279" s="741"/>
      <c r="NUD279" s="741"/>
      <c r="NUE279" s="741"/>
      <c r="NUF279" s="741"/>
      <c r="NUG279" s="741"/>
      <c r="NUH279" s="741"/>
      <c r="NUI279" s="741"/>
      <c r="NUJ279" s="741"/>
      <c r="NUK279" s="741"/>
      <c r="NUL279" s="741"/>
      <c r="NUM279" s="741"/>
      <c r="NUN279" s="741"/>
      <c r="NUO279" s="741"/>
      <c r="NUP279" s="741"/>
      <c r="NUQ279" s="741"/>
      <c r="NUR279" s="741"/>
      <c r="NUS279" s="742"/>
      <c r="NUT279" s="742"/>
      <c r="NUU279" s="742"/>
      <c r="NUV279" s="742"/>
      <c r="NUW279" s="742"/>
      <c r="NUX279" s="741"/>
      <c r="NUY279" s="741"/>
      <c r="NUZ279" s="742"/>
      <c r="NVA279" s="742"/>
      <c r="NVB279" s="741"/>
      <c r="NVC279" s="741"/>
      <c r="NVD279" s="742"/>
      <c r="NVE279" s="742"/>
      <c r="NVF279" s="741"/>
      <c r="NVG279" s="741"/>
      <c r="NVH279" s="741"/>
      <c r="NVI279" s="741"/>
      <c r="NVJ279" s="741"/>
      <c r="NVK279" s="741"/>
      <c r="NVL279" s="741"/>
      <c r="NVM279" s="742"/>
      <c r="NVN279" s="742"/>
      <c r="NVO279" s="741"/>
      <c r="NVP279" s="741"/>
      <c r="NVQ279" s="742"/>
      <c r="NVR279" s="742"/>
      <c r="NVS279" s="741"/>
      <c r="NVT279" s="741"/>
      <c r="NVU279" s="741"/>
      <c r="NVV279" s="741"/>
      <c r="NVW279" s="741"/>
      <c r="NVX279" s="740"/>
      <c r="NVY279" s="743"/>
      <c r="NVZ279" s="741"/>
      <c r="NWA279" s="741"/>
      <c r="NWB279" s="741"/>
      <c r="NWC279" s="741"/>
      <c r="NWD279" s="741"/>
      <c r="NWE279" s="741"/>
      <c r="NWF279" s="741"/>
      <c r="NWG279" s="744"/>
      <c r="NWH279" s="744"/>
      <c r="NWI279" s="744"/>
      <c r="NWJ279" s="744"/>
      <c r="NWK279" s="744"/>
      <c r="NWL279" s="744"/>
      <c r="NWM279" s="744"/>
      <c r="NWN279" s="744"/>
      <c r="NWO279" s="744"/>
      <c r="NWP279" s="744"/>
      <c r="NWQ279" s="744"/>
      <c r="NWR279" s="744"/>
      <c r="NWS279" s="744"/>
      <c r="NWT279" s="744"/>
      <c r="NWU279" s="744"/>
      <c r="NWV279" s="744"/>
      <c r="NWW279" s="744"/>
      <c r="NWX279" s="744"/>
      <c r="NWY279" s="744"/>
      <c r="NWZ279" s="744"/>
      <c r="NXA279" s="744"/>
      <c r="NXB279" s="744"/>
      <c r="NXC279" s="744"/>
      <c r="NXD279" s="744"/>
      <c r="NXE279" s="744"/>
      <c r="NXF279" s="744"/>
      <c r="NXG279" s="744"/>
      <c r="NXH279" s="744"/>
      <c r="NXI279" s="744"/>
      <c r="NXJ279" s="744"/>
      <c r="NXK279" s="744"/>
      <c r="NXL279" s="744"/>
      <c r="NXM279" s="744"/>
      <c r="NXN279" s="744"/>
      <c r="NXO279" s="744"/>
      <c r="NXP279" s="744"/>
      <c r="NXQ279" s="744"/>
      <c r="NXR279" s="744"/>
      <c r="NXS279" s="744"/>
      <c r="NXT279" s="744"/>
      <c r="NXU279" s="744"/>
      <c r="NXV279" s="744"/>
      <c r="NXW279" s="744"/>
      <c r="NXX279" s="744"/>
      <c r="NXY279" s="741"/>
      <c r="NXZ279" s="741"/>
      <c r="NYA279" s="741"/>
      <c r="NYB279" s="741"/>
      <c r="NYC279" s="741"/>
      <c r="NYD279" s="741"/>
      <c r="NYE279" s="741"/>
      <c r="NYF279" s="741"/>
      <c r="NYG279" s="741"/>
      <c r="NYH279" s="741"/>
      <c r="NYI279" s="741"/>
      <c r="NYJ279" s="741"/>
      <c r="NYK279" s="741"/>
      <c r="NYL279" s="741"/>
      <c r="NYM279" s="741"/>
      <c r="NYN279" s="741"/>
      <c r="NYO279" s="741"/>
      <c r="NYP279" s="741"/>
      <c r="NYQ279" s="741"/>
      <c r="NYR279" s="741"/>
      <c r="NYS279" s="741"/>
      <c r="NYT279" s="741"/>
      <c r="NYU279" s="741"/>
      <c r="NYV279" s="741"/>
      <c r="NYW279" s="742"/>
      <c r="NYX279" s="742"/>
      <c r="NYY279" s="742"/>
      <c r="NYZ279" s="742"/>
      <c r="NZA279" s="742"/>
      <c r="NZB279" s="741"/>
      <c r="NZC279" s="741"/>
      <c r="NZD279" s="742"/>
      <c r="NZE279" s="742"/>
      <c r="NZF279" s="741"/>
      <c r="NZG279" s="741"/>
      <c r="NZH279" s="742"/>
      <c r="NZI279" s="742"/>
      <c r="NZJ279" s="741"/>
      <c r="NZK279" s="741"/>
      <c r="NZL279" s="741"/>
      <c r="NZM279" s="741"/>
      <c r="NZN279" s="741"/>
      <c r="NZO279" s="741"/>
      <c r="NZP279" s="741"/>
      <c r="NZQ279" s="742"/>
      <c r="NZR279" s="742"/>
      <c r="NZS279" s="741"/>
      <c r="NZT279" s="741"/>
      <c r="NZU279" s="742"/>
      <c r="NZV279" s="742"/>
      <c r="NZW279" s="741"/>
      <c r="NZX279" s="741"/>
      <c r="NZY279" s="741"/>
      <c r="NZZ279" s="741"/>
      <c r="OAA279" s="741"/>
      <c r="OAB279" s="740"/>
      <c r="OAC279" s="743"/>
      <c r="OAD279" s="741"/>
      <c r="OAE279" s="741"/>
      <c r="OAF279" s="741"/>
      <c r="OAG279" s="741"/>
      <c r="OAH279" s="741"/>
      <c r="OAI279" s="741"/>
      <c r="OAJ279" s="741"/>
      <c r="OAK279" s="744"/>
      <c r="OAL279" s="744"/>
      <c r="OAM279" s="744"/>
      <c r="OAN279" s="744"/>
      <c r="OAO279" s="744"/>
      <c r="OAP279" s="744"/>
      <c r="OAQ279" s="744"/>
      <c r="OAR279" s="744"/>
      <c r="OAS279" s="744"/>
      <c r="OAT279" s="744"/>
      <c r="OAU279" s="744"/>
      <c r="OAV279" s="744"/>
      <c r="OAW279" s="744"/>
      <c r="OAX279" s="744"/>
      <c r="OAY279" s="744"/>
      <c r="OAZ279" s="744"/>
      <c r="OBA279" s="744"/>
      <c r="OBB279" s="744"/>
      <c r="OBC279" s="744"/>
      <c r="OBD279" s="744"/>
      <c r="OBE279" s="744"/>
      <c r="OBF279" s="744"/>
      <c r="OBG279" s="744"/>
      <c r="OBH279" s="744"/>
      <c r="OBI279" s="744"/>
      <c r="OBJ279" s="744"/>
      <c r="OBK279" s="744"/>
      <c r="OBL279" s="744"/>
      <c r="OBM279" s="744"/>
      <c r="OBN279" s="744"/>
      <c r="OBO279" s="744"/>
      <c r="OBP279" s="744"/>
      <c r="OBQ279" s="744"/>
      <c r="OBR279" s="744"/>
      <c r="OBS279" s="744"/>
      <c r="OBT279" s="744"/>
      <c r="OBU279" s="744"/>
      <c r="OBV279" s="744"/>
      <c r="OBW279" s="744"/>
      <c r="OBX279" s="744"/>
      <c r="OBY279" s="744"/>
      <c r="OBZ279" s="744"/>
      <c r="OCA279" s="744"/>
      <c r="OCB279" s="744"/>
      <c r="OCC279" s="741"/>
      <c r="OCD279" s="741"/>
      <c r="OCE279" s="741"/>
      <c r="OCF279" s="741"/>
      <c r="OCG279" s="741"/>
      <c r="OCH279" s="741"/>
      <c r="OCI279" s="741"/>
      <c r="OCJ279" s="741"/>
      <c r="OCK279" s="741"/>
      <c r="OCL279" s="741"/>
      <c r="OCM279" s="741"/>
      <c r="OCN279" s="741"/>
      <c r="OCO279" s="741"/>
      <c r="OCP279" s="741"/>
      <c r="OCQ279" s="741"/>
      <c r="OCR279" s="741"/>
      <c r="OCS279" s="741"/>
      <c r="OCT279" s="741"/>
      <c r="OCU279" s="741"/>
      <c r="OCV279" s="741"/>
      <c r="OCW279" s="741"/>
      <c r="OCX279" s="741"/>
      <c r="OCY279" s="741"/>
      <c r="OCZ279" s="741"/>
      <c r="ODA279" s="742"/>
      <c r="ODB279" s="742"/>
      <c r="ODC279" s="742"/>
      <c r="ODD279" s="742"/>
      <c r="ODE279" s="742"/>
      <c r="ODF279" s="741"/>
      <c r="ODG279" s="741"/>
      <c r="ODH279" s="742"/>
      <c r="ODI279" s="742"/>
      <c r="ODJ279" s="741"/>
      <c r="ODK279" s="741"/>
      <c r="ODL279" s="742"/>
      <c r="ODM279" s="742"/>
      <c r="ODN279" s="741"/>
      <c r="ODO279" s="741"/>
      <c r="ODP279" s="741"/>
      <c r="ODQ279" s="741"/>
      <c r="ODR279" s="741"/>
      <c r="ODS279" s="741"/>
      <c r="ODT279" s="741"/>
      <c r="ODU279" s="742"/>
      <c r="ODV279" s="742"/>
      <c r="ODW279" s="741"/>
      <c r="ODX279" s="741"/>
      <c r="ODY279" s="742"/>
      <c r="ODZ279" s="742"/>
      <c r="OEA279" s="741"/>
      <c r="OEB279" s="741"/>
      <c r="OEC279" s="741"/>
      <c r="OED279" s="741"/>
      <c r="OEE279" s="741"/>
      <c r="OEF279" s="740"/>
      <c r="OEG279" s="743"/>
      <c r="OEH279" s="741"/>
      <c r="OEI279" s="741"/>
      <c r="OEJ279" s="741"/>
      <c r="OEK279" s="741"/>
      <c r="OEL279" s="741"/>
      <c r="OEM279" s="741"/>
      <c r="OEN279" s="741"/>
      <c r="OEO279" s="744"/>
      <c r="OEP279" s="744"/>
      <c r="OEQ279" s="744"/>
      <c r="OER279" s="744"/>
      <c r="OES279" s="744"/>
      <c r="OET279" s="744"/>
      <c r="OEU279" s="744"/>
      <c r="OEV279" s="744"/>
      <c r="OEW279" s="744"/>
      <c r="OEX279" s="744"/>
      <c r="OEY279" s="744"/>
      <c r="OEZ279" s="744"/>
      <c r="OFA279" s="744"/>
      <c r="OFB279" s="744"/>
      <c r="OFC279" s="744"/>
      <c r="OFD279" s="744"/>
      <c r="OFE279" s="744"/>
      <c r="OFF279" s="744"/>
      <c r="OFG279" s="744"/>
      <c r="OFH279" s="744"/>
      <c r="OFI279" s="744"/>
      <c r="OFJ279" s="744"/>
      <c r="OFK279" s="744"/>
      <c r="OFL279" s="744"/>
      <c r="OFM279" s="744"/>
      <c r="OFN279" s="744"/>
      <c r="OFO279" s="744"/>
      <c r="OFP279" s="744"/>
      <c r="OFQ279" s="744"/>
      <c r="OFR279" s="744"/>
      <c r="OFS279" s="744"/>
      <c r="OFT279" s="744"/>
      <c r="OFU279" s="744"/>
      <c r="OFV279" s="744"/>
      <c r="OFW279" s="744"/>
      <c r="OFX279" s="744"/>
      <c r="OFY279" s="744"/>
      <c r="OFZ279" s="744"/>
      <c r="OGA279" s="744"/>
      <c r="OGB279" s="744"/>
      <c r="OGC279" s="744"/>
      <c r="OGD279" s="744"/>
      <c r="OGE279" s="744"/>
      <c r="OGF279" s="744"/>
      <c r="OGG279" s="741"/>
      <c r="OGH279" s="741"/>
      <c r="OGI279" s="741"/>
      <c r="OGJ279" s="741"/>
      <c r="OGK279" s="741"/>
      <c r="OGL279" s="741"/>
      <c r="OGM279" s="741"/>
      <c r="OGN279" s="741"/>
      <c r="OGO279" s="741"/>
      <c r="OGP279" s="741"/>
      <c r="OGQ279" s="741"/>
      <c r="OGR279" s="741"/>
      <c r="OGS279" s="741"/>
      <c r="OGT279" s="741"/>
      <c r="OGU279" s="741"/>
      <c r="OGV279" s="741"/>
      <c r="OGW279" s="741"/>
      <c r="OGX279" s="741"/>
      <c r="OGY279" s="741"/>
      <c r="OGZ279" s="741"/>
      <c r="OHA279" s="741"/>
      <c r="OHB279" s="741"/>
      <c r="OHC279" s="741"/>
      <c r="OHD279" s="741"/>
      <c r="OHE279" s="742"/>
      <c r="OHF279" s="742"/>
      <c r="OHG279" s="742"/>
      <c r="OHH279" s="742"/>
      <c r="OHI279" s="742"/>
      <c r="OHJ279" s="741"/>
      <c r="OHK279" s="741"/>
      <c r="OHL279" s="742"/>
      <c r="OHM279" s="742"/>
      <c r="OHN279" s="741"/>
      <c r="OHO279" s="741"/>
      <c r="OHP279" s="742"/>
      <c r="OHQ279" s="742"/>
      <c r="OHR279" s="741"/>
      <c r="OHS279" s="741"/>
      <c r="OHT279" s="741"/>
      <c r="OHU279" s="741"/>
      <c r="OHV279" s="741"/>
      <c r="OHW279" s="741"/>
      <c r="OHX279" s="741"/>
      <c r="OHY279" s="742"/>
      <c r="OHZ279" s="742"/>
      <c r="OIA279" s="741"/>
      <c r="OIB279" s="741"/>
      <c r="OIC279" s="742"/>
      <c r="OID279" s="742"/>
      <c r="OIE279" s="741"/>
      <c r="OIF279" s="741"/>
      <c r="OIG279" s="741"/>
      <c r="OIH279" s="741"/>
      <c r="OII279" s="741"/>
      <c r="OIJ279" s="740"/>
      <c r="OIK279" s="743"/>
      <c r="OIL279" s="741"/>
      <c r="OIM279" s="741"/>
      <c r="OIN279" s="741"/>
      <c r="OIO279" s="741"/>
      <c r="OIP279" s="741"/>
      <c r="OIQ279" s="741"/>
      <c r="OIR279" s="741"/>
      <c r="OIS279" s="744"/>
      <c r="OIT279" s="744"/>
      <c r="OIU279" s="744"/>
      <c r="OIV279" s="744"/>
      <c r="OIW279" s="744"/>
      <c r="OIX279" s="744"/>
      <c r="OIY279" s="744"/>
      <c r="OIZ279" s="744"/>
      <c r="OJA279" s="744"/>
      <c r="OJB279" s="744"/>
      <c r="OJC279" s="744"/>
      <c r="OJD279" s="744"/>
      <c r="OJE279" s="744"/>
      <c r="OJF279" s="744"/>
      <c r="OJG279" s="744"/>
      <c r="OJH279" s="744"/>
      <c r="OJI279" s="744"/>
      <c r="OJJ279" s="744"/>
      <c r="OJK279" s="744"/>
      <c r="OJL279" s="744"/>
      <c r="OJM279" s="744"/>
      <c r="OJN279" s="744"/>
      <c r="OJO279" s="744"/>
      <c r="OJP279" s="744"/>
      <c r="OJQ279" s="744"/>
      <c r="OJR279" s="744"/>
      <c r="OJS279" s="744"/>
      <c r="OJT279" s="744"/>
      <c r="OJU279" s="744"/>
      <c r="OJV279" s="744"/>
      <c r="OJW279" s="744"/>
      <c r="OJX279" s="744"/>
      <c r="OJY279" s="744"/>
      <c r="OJZ279" s="744"/>
      <c r="OKA279" s="744"/>
      <c r="OKB279" s="744"/>
      <c r="OKC279" s="744"/>
      <c r="OKD279" s="744"/>
      <c r="OKE279" s="744"/>
      <c r="OKF279" s="744"/>
      <c r="OKG279" s="744"/>
      <c r="OKH279" s="744"/>
      <c r="OKI279" s="744"/>
      <c r="OKJ279" s="744"/>
      <c r="OKK279" s="741"/>
      <c r="OKL279" s="741"/>
      <c r="OKM279" s="741"/>
      <c r="OKN279" s="741"/>
      <c r="OKO279" s="741"/>
      <c r="OKP279" s="741"/>
      <c r="OKQ279" s="741"/>
      <c r="OKR279" s="741"/>
      <c r="OKS279" s="741"/>
      <c r="OKT279" s="741"/>
      <c r="OKU279" s="741"/>
      <c r="OKV279" s="741"/>
      <c r="OKW279" s="741"/>
      <c r="OKX279" s="741"/>
      <c r="OKY279" s="741"/>
      <c r="OKZ279" s="741"/>
      <c r="OLA279" s="741"/>
      <c r="OLB279" s="741"/>
      <c r="OLC279" s="741"/>
      <c r="OLD279" s="741"/>
      <c r="OLE279" s="741"/>
      <c r="OLF279" s="741"/>
      <c r="OLG279" s="741"/>
      <c r="OLH279" s="741"/>
      <c r="OLI279" s="742"/>
      <c r="OLJ279" s="742"/>
      <c r="OLK279" s="742"/>
      <c r="OLL279" s="742"/>
      <c r="OLM279" s="742"/>
      <c r="OLN279" s="741"/>
      <c r="OLO279" s="741"/>
      <c r="OLP279" s="742"/>
      <c r="OLQ279" s="742"/>
      <c r="OLR279" s="741"/>
      <c r="OLS279" s="741"/>
      <c r="OLT279" s="742"/>
      <c r="OLU279" s="742"/>
      <c r="OLV279" s="741"/>
      <c r="OLW279" s="741"/>
      <c r="OLX279" s="741"/>
      <c r="OLY279" s="741"/>
      <c r="OLZ279" s="741"/>
      <c r="OMA279" s="741"/>
      <c r="OMB279" s="741"/>
      <c r="OMC279" s="742"/>
      <c r="OMD279" s="742"/>
      <c r="OME279" s="741"/>
      <c r="OMF279" s="741"/>
      <c r="OMG279" s="742"/>
      <c r="OMH279" s="742"/>
      <c r="OMI279" s="741"/>
      <c r="OMJ279" s="741"/>
      <c r="OMK279" s="741"/>
      <c r="OML279" s="741"/>
      <c r="OMM279" s="741"/>
      <c r="OMN279" s="740"/>
      <c r="OMO279" s="743"/>
      <c r="OMP279" s="741"/>
      <c r="OMQ279" s="741"/>
      <c r="OMR279" s="741"/>
      <c r="OMS279" s="741"/>
      <c r="OMT279" s="741"/>
      <c r="OMU279" s="741"/>
      <c r="OMV279" s="741"/>
      <c r="OMW279" s="744"/>
      <c r="OMX279" s="744"/>
      <c r="OMY279" s="744"/>
      <c r="OMZ279" s="744"/>
      <c r="ONA279" s="744"/>
      <c r="ONB279" s="744"/>
      <c r="ONC279" s="744"/>
      <c r="OND279" s="744"/>
      <c r="ONE279" s="744"/>
      <c r="ONF279" s="744"/>
      <c r="ONG279" s="744"/>
      <c r="ONH279" s="744"/>
      <c r="ONI279" s="744"/>
      <c r="ONJ279" s="744"/>
      <c r="ONK279" s="744"/>
      <c r="ONL279" s="744"/>
      <c r="ONM279" s="744"/>
      <c r="ONN279" s="744"/>
      <c r="ONO279" s="744"/>
      <c r="ONP279" s="744"/>
      <c r="ONQ279" s="744"/>
      <c r="ONR279" s="744"/>
      <c r="ONS279" s="744"/>
      <c r="ONT279" s="744"/>
      <c r="ONU279" s="744"/>
      <c r="ONV279" s="744"/>
      <c r="ONW279" s="744"/>
      <c r="ONX279" s="744"/>
      <c r="ONY279" s="744"/>
      <c r="ONZ279" s="744"/>
      <c r="OOA279" s="744"/>
      <c r="OOB279" s="744"/>
      <c r="OOC279" s="744"/>
      <c r="OOD279" s="744"/>
      <c r="OOE279" s="744"/>
      <c r="OOF279" s="744"/>
      <c r="OOG279" s="744"/>
      <c r="OOH279" s="744"/>
      <c r="OOI279" s="744"/>
      <c r="OOJ279" s="744"/>
      <c r="OOK279" s="744"/>
      <c r="OOL279" s="744"/>
      <c r="OOM279" s="744"/>
      <c r="OON279" s="744"/>
      <c r="OOO279" s="741"/>
      <c r="OOP279" s="741"/>
      <c r="OOQ279" s="741"/>
      <c r="OOR279" s="741"/>
      <c r="OOS279" s="741"/>
      <c r="OOT279" s="741"/>
      <c r="OOU279" s="741"/>
      <c r="OOV279" s="741"/>
      <c r="OOW279" s="741"/>
      <c r="OOX279" s="741"/>
      <c r="OOY279" s="741"/>
      <c r="OOZ279" s="741"/>
      <c r="OPA279" s="741"/>
      <c r="OPB279" s="741"/>
      <c r="OPC279" s="741"/>
      <c r="OPD279" s="741"/>
      <c r="OPE279" s="741"/>
      <c r="OPF279" s="741"/>
      <c r="OPG279" s="741"/>
      <c r="OPH279" s="741"/>
      <c r="OPI279" s="741"/>
      <c r="OPJ279" s="741"/>
      <c r="OPK279" s="741"/>
      <c r="OPL279" s="741"/>
      <c r="OPM279" s="742"/>
      <c r="OPN279" s="742"/>
      <c r="OPO279" s="742"/>
      <c r="OPP279" s="742"/>
      <c r="OPQ279" s="742"/>
      <c r="OPR279" s="741"/>
      <c r="OPS279" s="741"/>
      <c r="OPT279" s="742"/>
      <c r="OPU279" s="742"/>
      <c r="OPV279" s="741"/>
      <c r="OPW279" s="741"/>
      <c r="OPX279" s="742"/>
      <c r="OPY279" s="742"/>
      <c r="OPZ279" s="741"/>
      <c r="OQA279" s="741"/>
      <c r="OQB279" s="741"/>
      <c r="OQC279" s="741"/>
      <c r="OQD279" s="741"/>
      <c r="OQE279" s="741"/>
      <c r="OQF279" s="741"/>
      <c r="OQG279" s="742"/>
      <c r="OQH279" s="742"/>
      <c r="OQI279" s="741"/>
      <c r="OQJ279" s="741"/>
      <c r="OQK279" s="742"/>
      <c r="OQL279" s="742"/>
      <c r="OQM279" s="741"/>
      <c r="OQN279" s="741"/>
      <c r="OQO279" s="741"/>
      <c r="OQP279" s="741"/>
      <c r="OQQ279" s="741"/>
      <c r="OQR279" s="740"/>
      <c r="OQS279" s="743"/>
      <c r="OQT279" s="741"/>
      <c r="OQU279" s="741"/>
      <c r="OQV279" s="741"/>
      <c r="OQW279" s="741"/>
      <c r="OQX279" s="741"/>
      <c r="OQY279" s="741"/>
      <c r="OQZ279" s="741"/>
      <c r="ORA279" s="744"/>
      <c r="ORB279" s="744"/>
      <c r="ORC279" s="744"/>
      <c r="ORD279" s="744"/>
      <c r="ORE279" s="744"/>
      <c r="ORF279" s="744"/>
      <c r="ORG279" s="744"/>
      <c r="ORH279" s="744"/>
      <c r="ORI279" s="744"/>
      <c r="ORJ279" s="744"/>
      <c r="ORK279" s="744"/>
      <c r="ORL279" s="744"/>
      <c r="ORM279" s="744"/>
      <c r="ORN279" s="744"/>
      <c r="ORO279" s="744"/>
      <c r="ORP279" s="744"/>
      <c r="ORQ279" s="744"/>
      <c r="ORR279" s="744"/>
      <c r="ORS279" s="744"/>
      <c r="ORT279" s="744"/>
      <c r="ORU279" s="744"/>
      <c r="ORV279" s="744"/>
      <c r="ORW279" s="744"/>
      <c r="ORX279" s="744"/>
      <c r="ORY279" s="744"/>
      <c r="ORZ279" s="744"/>
      <c r="OSA279" s="744"/>
      <c r="OSB279" s="744"/>
      <c r="OSC279" s="744"/>
      <c r="OSD279" s="744"/>
      <c r="OSE279" s="744"/>
      <c r="OSF279" s="744"/>
      <c r="OSG279" s="744"/>
      <c r="OSH279" s="744"/>
      <c r="OSI279" s="744"/>
      <c r="OSJ279" s="744"/>
      <c r="OSK279" s="744"/>
      <c r="OSL279" s="744"/>
      <c r="OSM279" s="744"/>
      <c r="OSN279" s="744"/>
      <c r="OSO279" s="744"/>
      <c r="OSP279" s="744"/>
      <c r="OSQ279" s="744"/>
      <c r="OSR279" s="744"/>
      <c r="OSS279" s="741"/>
      <c r="OST279" s="741"/>
      <c r="OSU279" s="741"/>
      <c r="OSV279" s="741"/>
      <c r="OSW279" s="741"/>
      <c r="OSX279" s="741"/>
      <c r="OSY279" s="741"/>
      <c r="OSZ279" s="741"/>
      <c r="OTA279" s="741"/>
      <c r="OTB279" s="741"/>
      <c r="OTC279" s="741"/>
      <c r="OTD279" s="741"/>
      <c r="OTE279" s="741"/>
      <c r="OTF279" s="741"/>
      <c r="OTG279" s="741"/>
      <c r="OTH279" s="741"/>
      <c r="OTI279" s="741"/>
      <c r="OTJ279" s="741"/>
      <c r="OTK279" s="741"/>
      <c r="OTL279" s="741"/>
      <c r="OTM279" s="741"/>
      <c r="OTN279" s="741"/>
      <c r="OTO279" s="741"/>
      <c r="OTP279" s="741"/>
      <c r="OTQ279" s="742"/>
      <c r="OTR279" s="742"/>
      <c r="OTS279" s="742"/>
      <c r="OTT279" s="742"/>
      <c r="OTU279" s="742"/>
      <c r="OTV279" s="741"/>
      <c r="OTW279" s="741"/>
      <c r="OTX279" s="742"/>
      <c r="OTY279" s="742"/>
      <c r="OTZ279" s="741"/>
      <c r="OUA279" s="741"/>
      <c r="OUB279" s="742"/>
      <c r="OUC279" s="742"/>
      <c r="OUD279" s="741"/>
      <c r="OUE279" s="741"/>
      <c r="OUF279" s="741"/>
      <c r="OUG279" s="741"/>
      <c r="OUH279" s="741"/>
      <c r="OUI279" s="741"/>
      <c r="OUJ279" s="741"/>
      <c r="OUK279" s="742"/>
      <c r="OUL279" s="742"/>
      <c r="OUM279" s="741"/>
      <c r="OUN279" s="741"/>
      <c r="OUO279" s="742"/>
      <c r="OUP279" s="742"/>
      <c r="OUQ279" s="741"/>
      <c r="OUR279" s="741"/>
      <c r="OUS279" s="741"/>
      <c r="OUT279" s="741"/>
      <c r="OUU279" s="741"/>
      <c r="OUV279" s="740"/>
      <c r="OUW279" s="743"/>
      <c r="OUX279" s="741"/>
      <c r="OUY279" s="741"/>
      <c r="OUZ279" s="741"/>
      <c r="OVA279" s="741"/>
      <c r="OVB279" s="741"/>
      <c r="OVC279" s="741"/>
      <c r="OVD279" s="741"/>
      <c r="OVE279" s="744"/>
      <c r="OVF279" s="744"/>
      <c r="OVG279" s="744"/>
      <c r="OVH279" s="744"/>
      <c r="OVI279" s="744"/>
      <c r="OVJ279" s="744"/>
      <c r="OVK279" s="744"/>
      <c r="OVL279" s="744"/>
      <c r="OVM279" s="744"/>
      <c r="OVN279" s="744"/>
      <c r="OVO279" s="744"/>
      <c r="OVP279" s="744"/>
      <c r="OVQ279" s="744"/>
      <c r="OVR279" s="744"/>
      <c r="OVS279" s="744"/>
      <c r="OVT279" s="744"/>
      <c r="OVU279" s="744"/>
      <c r="OVV279" s="744"/>
      <c r="OVW279" s="744"/>
      <c r="OVX279" s="744"/>
      <c r="OVY279" s="744"/>
      <c r="OVZ279" s="744"/>
      <c r="OWA279" s="744"/>
      <c r="OWB279" s="744"/>
      <c r="OWC279" s="744"/>
      <c r="OWD279" s="744"/>
      <c r="OWE279" s="744"/>
      <c r="OWF279" s="744"/>
      <c r="OWG279" s="744"/>
      <c r="OWH279" s="744"/>
      <c r="OWI279" s="744"/>
      <c r="OWJ279" s="744"/>
      <c r="OWK279" s="744"/>
      <c r="OWL279" s="744"/>
      <c r="OWM279" s="744"/>
      <c r="OWN279" s="744"/>
      <c r="OWO279" s="744"/>
      <c r="OWP279" s="744"/>
      <c r="OWQ279" s="744"/>
      <c r="OWR279" s="744"/>
      <c r="OWS279" s="744"/>
      <c r="OWT279" s="744"/>
      <c r="OWU279" s="744"/>
      <c r="OWV279" s="744"/>
      <c r="OWW279" s="741"/>
      <c r="OWX279" s="741"/>
      <c r="OWY279" s="741"/>
      <c r="OWZ279" s="741"/>
      <c r="OXA279" s="741"/>
      <c r="OXB279" s="741"/>
      <c r="OXC279" s="741"/>
      <c r="OXD279" s="741"/>
      <c r="OXE279" s="741"/>
      <c r="OXF279" s="741"/>
      <c r="OXG279" s="741"/>
      <c r="OXH279" s="741"/>
      <c r="OXI279" s="741"/>
      <c r="OXJ279" s="741"/>
      <c r="OXK279" s="741"/>
      <c r="OXL279" s="741"/>
      <c r="OXM279" s="741"/>
      <c r="OXN279" s="741"/>
      <c r="OXO279" s="741"/>
      <c r="OXP279" s="741"/>
      <c r="OXQ279" s="741"/>
      <c r="OXR279" s="741"/>
      <c r="OXS279" s="741"/>
      <c r="OXT279" s="741"/>
      <c r="OXU279" s="742"/>
      <c r="OXV279" s="742"/>
      <c r="OXW279" s="742"/>
      <c r="OXX279" s="742"/>
      <c r="OXY279" s="742"/>
      <c r="OXZ279" s="741"/>
      <c r="OYA279" s="741"/>
      <c r="OYB279" s="742"/>
      <c r="OYC279" s="742"/>
      <c r="OYD279" s="741"/>
      <c r="OYE279" s="741"/>
      <c r="OYF279" s="742"/>
      <c r="OYG279" s="742"/>
      <c r="OYH279" s="741"/>
      <c r="OYI279" s="741"/>
      <c r="OYJ279" s="741"/>
      <c r="OYK279" s="741"/>
      <c r="OYL279" s="741"/>
      <c r="OYM279" s="741"/>
      <c r="OYN279" s="741"/>
      <c r="OYO279" s="742"/>
      <c r="OYP279" s="742"/>
      <c r="OYQ279" s="741"/>
      <c r="OYR279" s="741"/>
      <c r="OYS279" s="742"/>
      <c r="OYT279" s="742"/>
      <c r="OYU279" s="741"/>
      <c r="OYV279" s="741"/>
      <c r="OYW279" s="741"/>
      <c r="OYX279" s="741"/>
      <c r="OYY279" s="741"/>
      <c r="OYZ279" s="740"/>
      <c r="OZA279" s="743"/>
      <c r="OZB279" s="741"/>
      <c r="OZC279" s="741"/>
      <c r="OZD279" s="741"/>
      <c r="OZE279" s="741"/>
      <c r="OZF279" s="741"/>
      <c r="OZG279" s="741"/>
      <c r="OZH279" s="741"/>
      <c r="OZI279" s="744"/>
      <c r="OZJ279" s="744"/>
      <c r="OZK279" s="744"/>
      <c r="OZL279" s="744"/>
      <c r="OZM279" s="744"/>
      <c r="OZN279" s="744"/>
      <c r="OZO279" s="744"/>
      <c r="OZP279" s="744"/>
      <c r="OZQ279" s="744"/>
      <c r="OZR279" s="744"/>
      <c r="OZS279" s="744"/>
      <c r="OZT279" s="744"/>
      <c r="OZU279" s="744"/>
      <c r="OZV279" s="744"/>
      <c r="OZW279" s="744"/>
      <c r="OZX279" s="744"/>
      <c r="OZY279" s="744"/>
      <c r="OZZ279" s="744"/>
      <c r="PAA279" s="744"/>
      <c r="PAB279" s="744"/>
      <c r="PAC279" s="744"/>
      <c r="PAD279" s="744"/>
      <c r="PAE279" s="744"/>
      <c r="PAF279" s="744"/>
      <c r="PAG279" s="744"/>
      <c r="PAH279" s="744"/>
      <c r="PAI279" s="744"/>
      <c r="PAJ279" s="744"/>
      <c r="PAK279" s="744"/>
      <c r="PAL279" s="744"/>
      <c r="PAM279" s="744"/>
      <c r="PAN279" s="744"/>
      <c r="PAO279" s="744"/>
      <c r="PAP279" s="744"/>
      <c r="PAQ279" s="744"/>
      <c r="PAR279" s="744"/>
      <c r="PAS279" s="744"/>
      <c r="PAT279" s="744"/>
      <c r="PAU279" s="744"/>
      <c r="PAV279" s="744"/>
      <c r="PAW279" s="744"/>
      <c r="PAX279" s="744"/>
      <c r="PAY279" s="744"/>
      <c r="PAZ279" s="744"/>
      <c r="PBA279" s="741"/>
      <c r="PBB279" s="741"/>
      <c r="PBC279" s="741"/>
      <c r="PBD279" s="741"/>
      <c r="PBE279" s="741"/>
      <c r="PBF279" s="741"/>
      <c r="PBG279" s="741"/>
      <c r="PBH279" s="741"/>
      <c r="PBI279" s="741"/>
      <c r="PBJ279" s="741"/>
      <c r="PBK279" s="741"/>
      <c r="PBL279" s="741"/>
      <c r="PBM279" s="741"/>
      <c r="PBN279" s="741"/>
      <c r="PBO279" s="741"/>
      <c r="PBP279" s="741"/>
      <c r="PBQ279" s="741"/>
      <c r="PBR279" s="741"/>
      <c r="PBS279" s="741"/>
      <c r="PBT279" s="741"/>
      <c r="PBU279" s="741"/>
      <c r="PBV279" s="741"/>
      <c r="PBW279" s="741"/>
      <c r="PBX279" s="741"/>
      <c r="PBY279" s="742"/>
      <c r="PBZ279" s="742"/>
      <c r="PCA279" s="742"/>
      <c r="PCB279" s="742"/>
      <c r="PCC279" s="742"/>
      <c r="PCD279" s="741"/>
      <c r="PCE279" s="741"/>
      <c r="PCF279" s="742"/>
      <c r="PCG279" s="742"/>
      <c r="PCH279" s="741"/>
      <c r="PCI279" s="741"/>
      <c r="PCJ279" s="742"/>
      <c r="PCK279" s="742"/>
      <c r="PCL279" s="741"/>
      <c r="PCM279" s="741"/>
      <c r="PCN279" s="741"/>
      <c r="PCO279" s="741"/>
      <c r="PCP279" s="741"/>
      <c r="PCQ279" s="741"/>
      <c r="PCR279" s="741"/>
      <c r="PCS279" s="742"/>
      <c r="PCT279" s="742"/>
      <c r="PCU279" s="741"/>
      <c r="PCV279" s="741"/>
      <c r="PCW279" s="742"/>
      <c r="PCX279" s="742"/>
      <c r="PCY279" s="741"/>
      <c r="PCZ279" s="741"/>
      <c r="PDA279" s="741"/>
      <c r="PDB279" s="741"/>
      <c r="PDC279" s="741"/>
      <c r="PDD279" s="740"/>
      <c r="PDE279" s="743"/>
      <c r="PDF279" s="741"/>
      <c r="PDG279" s="741"/>
      <c r="PDH279" s="741"/>
      <c r="PDI279" s="741"/>
      <c r="PDJ279" s="741"/>
      <c r="PDK279" s="741"/>
      <c r="PDL279" s="741"/>
      <c r="PDM279" s="744"/>
      <c r="PDN279" s="744"/>
      <c r="PDO279" s="744"/>
      <c r="PDP279" s="744"/>
      <c r="PDQ279" s="744"/>
      <c r="PDR279" s="744"/>
      <c r="PDS279" s="744"/>
      <c r="PDT279" s="744"/>
      <c r="PDU279" s="744"/>
      <c r="PDV279" s="744"/>
      <c r="PDW279" s="744"/>
      <c r="PDX279" s="744"/>
      <c r="PDY279" s="744"/>
      <c r="PDZ279" s="744"/>
      <c r="PEA279" s="744"/>
      <c r="PEB279" s="744"/>
      <c r="PEC279" s="744"/>
      <c r="PED279" s="744"/>
      <c r="PEE279" s="744"/>
      <c r="PEF279" s="744"/>
      <c r="PEG279" s="744"/>
      <c r="PEH279" s="744"/>
      <c r="PEI279" s="744"/>
      <c r="PEJ279" s="744"/>
      <c r="PEK279" s="744"/>
      <c r="PEL279" s="744"/>
      <c r="PEM279" s="744"/>
      <c r="PEN279" s="744"/>
      <c r="PEO279" s="744"/>
      <c r="PEP279" s="744"/>
      <c r="PEQ279" s="744"/>
      <c r="PER279" s="744"/>
      <c r="PES279" s="744"/>
      <c r="PET279" s="744"/>
      <c r="PEU279" s="744"/>
      <c r="PEV279" s="744"/>
      <c r="PEW279" s="744"/>
      <c r="PEX279" s="744"/>
      <c r="PEY279" s="744"/>
      <c r="PEZ279" s="744"/>
      <c r="PFA279" s="744"/>
      <c r="PFB279" s="744"/>
      <c r="PFC279" s="744"/>
      <c r="PFD279" s="744"/>
      <c r="PFE279" s="741"/>
      <c r="PFF279" s="741"/>
      <c r="PFG279" s="741"/>
      <c r="PFH279" s="741"/>
      <c r="PFI279" s="741"/>
      <c r="PFJ279" s="741"/>
      <c r="PFK279" s="741"/>
      <c r="PFL279" s="741"/>
      <c r="PFM279" s="741"/>
      <c r="PFN279" s="741"/>
      <c r="PFO279" s="741"/>
      <c r="PFP279" s="741"/>
      <c r="PFQ279" s="741"/>
      <c r="PFR279" s="741"/>
      <c r="PFS279" s="741"/>
      <c r="PFT279" s="741"/>
      <c r="PFU279" s="741"/>
      <c r="PFV279" s="741"/>
      <c r="PFW279" s="741"/>
      <c r="PFX279" s="741"/>
      <c r="PFY279" s="741"/>
      <c r="PFZ279" s="741"/>
      <c r="PGA279" s="741"/>
      <c r="PGB279" s="741"/>
      <c r="PGC279" s="742"/>
      <c r="PGD279" s="742"/>
      <c r="PGE279" s="742"/>
      <c r="PGF279" s="742"/>
      <c r="PGG279" s="742"/>
      <c r="PGH279" s="741"/>
      <c r="PGI279" s="741"/>
      <c r="PGJ279" s="742"/>
      <c r="PGK279" s="742"/>
      <c r="PGL279" s="741"/>
      <c r="PGM279" s="741"/>
      <c r="PGN279" s="742"/>
      <c r="PGO279" s="742"/>
      <c r="PGP279" s="741"/>
      <c r="PGQ279" s="741"/>
      <c r="PGR279" s="741"/>
      <c r="PGS279" s="741"/>
      <c r="PGT279" s="741"/>
      <c r="PGU279" s="741"/>
      <c r="PGV279" s="741"/>
      <c r="PGW279" s="742"/>
      <c r="PGX279" s="742"/>
      <c r="PGY279" s="741"/>
      <c r="PGZ279" s="741"/>
      <c r="PHA279" s="742"/>
      <c r="PHB279" s="742"/>
      <c r="PHC279" s="741"/>
      <c r="PHD279" s="741"/>
      <c r="PHE279" s="741"/>
      <c r="PHF279" s="741"/>
      <c r="PHG279" s="741"/>
      <c r="PHH279" s="740"/>
      <c r="PHI279" s="743"/>
      <c r="PHJ279" s="741"/>
      <c r="PHK279" s="741"/>
      <c r="PHL279" s="741"/>
      <c r="PHM279" s="741"/>
      <c r="PHN279" s="741"/>
      <c r="PHO279" s="741"/>
      <c r="PHP279" s="741"/>
      <c r="PHQ279" s="744"/>
      <c r="PHR279" s="744"/>
      <c r="PHS279" s="744"/>
      <c r="PHT279" s="744"/>
      <c r="PHU279" s="744"/>
      <c r="PHV279" s="744"/>
      <c r="PHW279" s="744"/>
      <c r="PHX279" s="744"/>
      <c r="PHY279" s="744"/>
      <c r="PHZ279" s="744"/>
      <c r="PIA279" s="744"/>
      <c r="PIB279" s="744"/>
      <c r="PIC279" s="744"/>
      <c r="PID279" s="744"/>
      <c r="PIE279" s="744"/>
      <c r="PIF279" s="744"/>
      <c r="PIG279" s="744"/>
      <c r="PIH279" s="744"/>
      <c r="PII279" s="744"/>
      <c r="PIJ279" s="744"/>
      <c r="PIK279" s="744"/>
      <c r="PIL279" s="744"/>
      <c r="PIM279" s="744"/>
      <c r="PIN279" s="744"/>
      <c r="PIO279" s="744"/>
      <c r="PIP279" s="744"/>
      <c r="PIQ279" s="744"/>
      <c r="PIR279" s="744"/>
      <c r="PIS279" s="744"/>
      <c r="PIT279" s="744"/>
      <c r="PIU279" s="744"/>
      <c r="PIV279" s="744"/>
      <c r="PIW279" s="744"/>
      <c r="PIX279" s="744"/>
      <c r="PIY279" s="744"/>
      <c r="PIZ279" s="744"/>
      <c r="PJA279" s="744"/>
      <c r="PJB279" s="744"/>
      <c r="PJC279" s="744"/>
      <c r="PJD279" s="744"/>
      <c r="PJE279" s="744"/>
      <c r="PJF279" s="744"/>
      <c r="PJG279" s="744"/>
      <c r="PJH279" s="744"/>
      <c r="PJI279" s="741"/>
      <c r="PJJ279" s="741"/>
      <c r="PJK279" s="741"/>
      <c r="PJL279" s="741"/>
      <c r="PJM279" s="741"/>
      <c r="PJN279" s="741"/>
      <c r="PJO279" s="741"/>
      <c r="PJP279" s="741"/>
      <c r="PJQ279" s="741"/>
      <c r="PJR279" s="741"/>
      <c r="PJS279" s="741"/>
      <c r="PJT279" s="741"/>
      <c r="PJU279" s="741"/>
      <c r="PJV279" s="741"/>
      <c r="PJW279" s="741"/>
      <c r="PJX279" s="741"/>
      <c r="PJY279" s="741"/>
      <c r="PJZ279" s="741"/>
      <c r="PKA279" s="741"/>
      <c r="PKB279" s="741"/>
      <c r="PKC279" s="741"/>
      <c r="PKD279" s="741"/>
      <c r="PKE279" s="741"/>
      <c r="PKF279" s="741"/>
      <c r="PKG279" s="742"/>
      <c r="PKH279" s="742"/>
      <c r="PKI279" s="742"/>
      <c r="PKJ279" s="742"/>
      <c r="PKK279" s="742"/>
      <c r="PKL279" s="741"/>
      <c r="PKM279" s="741"/>
      <c r="PKN279" s="742"/>
      <c r="PKO279" s="742"/>
      <c r="PKP279" s="741"/>
      <c r="PKQ279" s="741"/>
      <c r="PKR279" s="742"/>
      <c r="PKS279" s="742"/>
      <c r="PKT279" s="741"/>
      <c r="PKU279" s="741"/>
      <c r="PKV279" s="741"/>
      <c r="PKW279" s="741"/>
      <c r="PKX279" s="741"/>
      <c r="PKY279" s="741"/>
      <c r="PKZ279" s="741"/>
      <c r="PLA279" s="742"/>
      <c r="PLB279" s="742"/>
      <c r="PLC279" s="741"/>
      <c r="PLD279" s="741"/>
      <c r="PLE279" s="742"/>
      <c r="PLF279" s="742"/>
      <c r="PLG279" s="741"/>
      <c r="PLH279" s="741"/>
      <c r="PLI279" s="741"/>
      <c r="PLJ279" s="741"/>
      <c r="PLK279" s="741"/>
      <c r="PLL279" s="740"/>
      <c r="PLM279" s="743"/>
      <c r="PLN279" s="741"/>
      <c r="PLO279" s="741"/>
      <c r="PLP279" s="741"/>
      <c r="PLQ279" s="741"/>
      <c r="PLR279" s="741"/>
      <c r="PLS279" s="741"/>
      <c r="PLT279" s="741"/>
      <c r="PLU279" s="744"/>
      <c r="PLV279" s="744"/>
      <c r="PLW279" s="744"/>
      <c r="PLX279" s="744"/>
      <c r="PLY279" s="744"/>
      <c r="PLZ279" s="744"/>
      <c r="PMA279" s="744"/>
      <c r="PMB279" s="744"/>
      <c r="PMC279" s="744"/>
      <c r="PMD279" s="744"/>
      <c r="PME279" s="744"/>
      <c r="PMF279" s="744"/>
      <c r="PMG279" s="744"/>
      <c r="PMH279" s="744"/>
      <c r="PMI279" s="744"/>
      <c r="PMJ279" s="744"/>
      <c r="PMK279" s="744"/>
      <c r="PML279" s="744"/>
      <c r="PMM279" s="744"/>
      <c r="PMN279" s="744"/>
      <c r="PMO279" s="744"/>
      <c r="PMP279" s="744"/>
      <c r="PMQ279" s="744"/>
      <c r="PMR279" s="744"/>
      <c r="PMS279" s="744"/>
      <c r="PMT279" s="744"/>
      <c r="PMU279" s="744"/>
      <c r="PMV279" s="744"/>
      <c r="PMW279" s="744"/>
      <c r="PMX279" s="744"/>
      <c r="PMY279" s="744"/>
      <c r="PMZ279" s="744"/>
      <c r="PNA279" s="744"/>
      <c r="PNB279" s="744"/>
      <c r="PNC279" s="744"/>
      <c r="PND279" s="744"/>
      <c r="PNE279" s="744"/>
      <c r="PNF279" s="744"/>
      <c r="PNG279" s="744"/>
      <c r="PNH279" s="744"/>
      <c r="PNI279" s="744"/>
      <c r="PNJ279" s="744"/>
      <c r="PNK279" s="744"/>
      <c r="PNL279" s="744"/>
      <c r="PNM279" s="741"/>
      <c r="PNN279" s="741"/>
      <c r="PNO279" s="741"/>
      <c r="PNP279" s="741"/>
      <c r="PNQ279" s="741"/>
      <c r="PNR279" s="741"/>
      <c r="PNS279" s="741"/>
      <c r="PNT279" s="741"/>
      <c r="PNU279" s="741"/>
      <c r="PNV279" s="741"/>
      <c r="PNW279" s="741"/>
      <c r="PNX279" s="741"/>
      <c r="PNY279" s="741"/>
      <c r="PNZ279" s="741"/>
      <c r="POA279" s="741"/>
      <c r="POB279" s="741"/>
      <c r="POC279" s="741"/>
      <c r="POD279" s="741"/>
      <c r="POE279" s="741"/>
      <c r="POF279" s="741"/>
      <c r="POG279" s="741"/>
      <c r="POH279" s="741"/>
      <c r="POI279" s="741"/>
      <c r="POJ279" s="741"/>
      <c r="POK279" s="742"/>
      <c r="POL279" s="742"/>
      <c r="POM279" s="742"/>
      <c r="PON279" s="742"/>
      <c r="POO279" s="742"/>
      <c r="POP279" s="741"/>
      <c r="POQ279" s="741"/>
      <c r="POR279" s="742"/>
      <c r="POS279" s="742"/>
      <c r="POT279" s="741"/>
      <c r="POU279" s="741"/>
      <c r="POV279" s="742"/>
      <c r="POW279" s="742"/>
      <c r="POX279" s="741"/>
      <c r="POY279" s="741"/>
      <c r="POZ279" s="741"/>
      <c r="PPA279" s="741"/>
      <c r="PPB279" s="741"/>
      <c r="PPC279" s="741"/>
      <c r="PPD279" s="741"/>
      <c r="PPE279" s="742"/>
      <c r="PPF279" s="742"/>
      <c r="PPG279" s="741"/>
      <c r="PPH279" s="741"/>
      <c r="PPI279" s="742"/>
      <c r="PPJ279" s="742"/>
      <c r="PPK279" s="741"/>
      <c r="PPL279" s="741"/>
      <c r="PPM279" s="741"/>
      <c r="PPN279" s="741"/>
      <c r="PPO279" s="741"/>
      <c r="PPP279" s="740"/>
      <c r="PPQ279" s="743"/>
      <c r="PPR279" s="741"/>
      <c r="PPS279" s="741"/>
      <c r="PPT279" s="741"/>
      <c r="PPU279" s="741"/>
      <c r="PPV279" s="741"/>
      <c r="PPW279" s="741"/>
      <c r="PPX279" s="741"/>
      <c r="PPY279" s="744"/>
      <c r="PPZ279" s="744"/>
      <c r="PQA279" s="744"/>
      <c r="PQB279" s="744"/>
      <c r="PQC279" s="744"/>
      <c r="PQD279" s="744"/>
      <c r="PQE279" s="744"/>
      <c r="PQF279" s="744"/>
      <c r="PQG279" s="744"/>
      <c r="PQH279" s="744"/>
      <c r="PQI279" s="744"/>
      <c r="PQJ279" s="744"/>
      <c r="PQK279" s="744"/>
      <c r="PQL279" s="744"/>
      <c r="PQM279" s="744"/>
      <c r="PQN279" s="744"/>
      <c r="PQO279" s="744"/>
      <c r="PQP279" s="744"/>
      <c r="PQQ279" s="744"/>
      <c r="PQR279" s="744"/>
      <c r="PQS279" s="744"/>
      <c r="PQT279" s="744"/>
      <c r="PQU279" s="744"/>
      <c r="PQV279" s="744"/>
      <c r="PQW279" s="744"/>
      <c r="PQX279" s="744"/>
      <c r="PQY279" s="744"/>
      <c r="PQZ279" s="744"/>
      <c r="PRA279" s="744"/>
      <c r="PRB279" s="744"/>
      <c r="PRC279" s="744"/>
      <c r="PRD279" s="744"/>
      <c r="PRE279" s="744"/>
      <c r="PRF279" s="744"/>
      <c r="PRG279" s="744"/>
      <c r="PRH279" s="744"/>
      <c r="PRI279" s="744"/>
      <c r="PRJ279" s="744"/>
      <c r="PRK279" s="744"/>
      <c r="PRL279" s="744"/>
      <c r="PRM279" s="744"/>
      <c r="PRN279" s="744"/>
      <c r="PRO279" s="744"/>
      <c r="PRP279" s="744"/>
      <c r="PRQ279" s="741"/>
      <c r="PRR279" s="741"/>
      <c r="PRS279" s="741"/>
      <c r="PRT279" s="741"/>
      <c r="PRU279" s="741"/>
      <c r="PRV279" s="741"/>
      <c r="PRW279" s="741"/>
      <c r="PRX279" s="741"/>
      <c r="PRY279" s="741"/>
      <c r="PRZ279" s="741"/>
      <c r="PSA279" s="741"/>
      <c r="PSB279" s="741"/>
      <c r="PSC279" s="741"/>
      <c r="PSD279" s="741"/>
      <c r="PSE279" s="741"/>
      <c r="PSF279" s="741"/>
      <c r="PSG279" s="741"/>
      <c r="PSH279" s="741"/>
      <c r="PSI279" s="741"/>
      <c r="PSJ279" s="741"/>
      <c r="PSK279" s="741"/>
      <c r="PSL279" s="741"/>
      <c r="PSM279" s="741"/>
      <c r="PSN279" s="741"/>
      <c r="PSO279" s="742"/>
      <c r="PSP279" s="742"/>
      <c r="PSQ279" s="742"/>
      <c r="PSR279" s="742"/>
      <c r="PSS279" s="742"/>
      <c r="PST279" s="741"/>
      <c r="PSU279" s="741"/>
      <c r="PSV279" s="742"/>
      <c r="PSW279" s="742"/>
      <c r="PSX279" s="741"/>
      <c r="PSY279" s="741"/>
      <c r="PSZ279" s="742"/>
      <c r="PTA279" s="742"/>
      <c r="PTB279" s="741"/>
      <c r="PTC279" s="741"/>
      <c r="PTD279" s="741"/>
      <c r="PTE279" s="741"/>
      <c r="PTF279" s="741"/>
      <c r="PTG279" s="741"/>
      <c r="PTH279" s="741"/>
      <c r="PTI279" s="742"/>
      <c r="PTJ279" s="742"/>
      <c r="PTK279" s="741"/>
      <c r="PTL279" s="741"/>
      <c r="PTM279" s="742"/>
      <c r="PTN279" s="742"/>
      <c r="PTO279" s="741"/>
      <c r="PTP279" s="741"/>
      <c r="PTQ279" s="741"/>
      <c r="PTR279" s="741"/>
      <c r="PTS279" s="741"/>
      <c r="PTT279" s="740"/>
      <c r="PTU279" s="743"/>
      <c r="PTV279" s="741"/>
      <c r="PTW279" s="741"/>
      <c r="PTX279" s="741"/>
      <c r="PTY279" s="741"/>
      <c r="PTZ279" s="741"/>
      <c r="PUA279" s="741"/>
      <c r="PUB279" s="741"/>
      <c r="PUC279" s="744"/>
      <c r="PUD279" s="744"/>
      <c r="PUE279" s="744"/>
      <c r="PUF279" s="744"/>
      <c r="PUG279" s="744"/>
      <c r="PUH279" s="744"/>
      <c r="PUI279" s="744"/>
      <c r="PUJ279" s="744"/>
      <c r="PUK279" s="744"/>
      <c r="PUL279" s="744"/>
      <c r="PUM279" s="744"/>
      <c r="PUN279" s="744"/>
      <c r="PUO279" s="744"/>
      <c r="PUP279" s="744"/>
      <c r="PUQ279" s="744"/>
      <c r="PUR279" s="744"/>
      <c r="PUS279" s="744"/>
      <c r="PUT279" s="744"/>
      <c r="PUU279" s="744"/>
      <c r="PUV279" s="744"/>
      <c r="PUW279" s="744"/>
      <c r="PUX279" s="744"/>
      <c r="PUY279" s="744"/>
      <c r="PUZ279" s="744"/>
      <c r="PVA279" s="744"/>
      <c r="PVB279" s="744"/>
      <c r="PVC279" s="744"/>
      <c r="PVD279" s="744"/>
      <c r="PVE279" s="744"/>
      <c r="PVF279" s="744"/>
      <c r="PVG279" s="744"/>
      <c r="PVH279" s="744"/>
      <c r="PVI279" s="744"/>
      <c r="PVJ279" s="744"/>
      <c r="PVK279" s="744"/>
      <c r="PVL279" s="744"/>
      <c r="PVM279" s="744"/>
      <c r="PVN279" s="744"/>
      <c r="PVO279" s="744"/>
      <c r="PVP279" s="744"/>
      <c r="PVQ279" s="744"/>
      <c r="PVR279" s="744"/>
      <c r="PVS279" s="744"/>
      <c r="PVT279" s="744"/>
      <c r="PVU279" s="741"/>
      <c r="PVV279" s="741"/>
      <c r="PVW279" s="741"/>
      <c r="PVX279" s="741"/>
      <c r="PVY279" s="741"/>
      <c r="PVZ279" s="741"/>
      <c r="PWA279" s="741"/>
      <c r="PWB279" s="741"/>
      <c r="PWC279" s="741"/>
      <c r="PWD279" s="741"/>
      <c r="PWE279" s="741"/>
      <c r="PWF279" s="741"/>
      <c r="PWG279" s="741"/>
      <c r="PWH279" s="741"/>
      <c r="PWI279" s="741"/>
      <c r="PWJ279" s="741"/>
      <c r="PWK279" s="741"/>
      <c r="PWL279" s="741"/>
      <c r="PWM279" s="741"/>
      <c r="PWN279" s="741"/>
      <c r="PWO279" s="741"/>
      <c r="PWP279" s="741"/>
      <c r="PWQ279" s="741"/>
      <c r="PWR279" s="741"/>
      <c r="PWS279" s="742"/>
      <c r="PWT279" s="742"/>
      <c r="PWU279" s="742"/>
      <c r="PWV279" s="742"/>
      <c r="PWW279" s="742"/>
      <c r="PWX279" s="741"/>
      <c r="PWY279" s="741"/>
      <c r="PWZ279" s="742"/>
      <c r="PXA279" s="742"/>
      <c r="PXB279" s="741"/>
      <c r="PXC279" s="741"/>
      <c r="PXD279" s="742"/>
      <c r="PXE279" s="742"/>
      <c r="PXF279" s="741"/>
      <c r="PXG279" s="741"/>
      <c r="PXH279" s="741"/>
      <c r="PXI279" s="741"/>
      <c r="PXJ279" s="741"/>
      <c r="PXK279" s="741"/>
      <c r="PXL279" s="741"/>
      <c r="PXM279" s="742"/>
      <c r="PXN279" s="742"/>
      <c r="PXO279" s="741"/>
      <c r="PXP279" s="741"/>
      <c r="PXQ279" s="742"/>
      <c r="PXR279" s="742"/>
      <c r="PXS279" s="741"/>
      <c r="PXT279" s="741"/>
      <c r="PXU279" s="741"/>
      <c r="PXV279" s="741"/>
      <c r="PXW279" s="741"/>
      <c r="PXX279" s="740"/>
      <c r="PXY279" s="743"/>
      <c r="PXZ279" s="741"/>
      <c r="PYA279" s="741"/>
      <c r="PYB279" s="741"/>
      <c r="PYC279" s="741"/>
      <c r="PYD279" s="741"/>
      <c r="PYE279" s="741"/>
      <c r="PYF279" s="741"/>
      <c r="PYG279" s="744"/>
      <c r="PYH279" s="744"/>
      <c r="PYI279" s="744"/>
      <c r="PYJ279" s="744"/>
      <c r="PYK279" s="744"/>
      <c r="PYL279" s="744"/>
      <c r="PYM279" s="744"/>
      <c r="PYN279" s="744"/>
      <c r="PYO279" s="744"/>
      <c r="PYP279" s="744"/>
      <c r="PYQ279" s="744"/>
      <c r="PYR279" s="744"/>
      <c r="PYS279" s="744"/>
      <c r="PYT279" s="744"/>
      <c r="PYU279" s="744"/>
      <c r="PYV279" s="744"/>
      <c r="PYW279" s="744"/>
      <c r="PYX279" s="744"/>
      <c r="PYY279" s="744"/>
      <c r="PYZ279" s="744"/>
      <c r="PZA279" s="744"/>
      <c r="PZB279" s="744"/>
      <c r="PZC279" s="744"/>
      <c r="PZD279" s="744"/>
      <c r="PZE279" s="744"/>
      <c r="PZF279" s="744"/>
      <c r="PZG279" s="744"/>
      <c r="PZH279" s="744"/>
      <c r="PZI279" s="744"/>
      <c r="PZJ279" s="744"/>
      <c r="PZK279" s="744"/>
      <c r="PZL279" s="744"/>
      <c r="PZM279" s="744"/>
      <c r="PZN279" s="744"/>
      <c r="PZO279" s="744"/>
      <c r="PZP279" s="744"/>
      <c r="PZQ279" s="744"/>
      <c r="PZR279" s="744"/>
      <c r="PZS279" s="744"/>
      <c r="PZT279" s="744"/>
      <c r="PZU279" s="744"/>
      <c r="PZV279" s="744"/>
      <c r="PZW279" s="744"/>
      <c r="PZX279" s="744"/>
      <c r="PZY279" s="741"/>
      <c r="PZZ279" s="741"/>
      <c r="QAA279" s="741"/>
      <c r="QAB279" s="741"/>
      <c r="QAC279" s="741"/>
      <c r="QAD279" s="741"/>
      <c r="QAE279" s="741"/>
      <c r="QAF279" s="741"/>
      <c r="QAG279" s="741"/>
      <c r="QAH279" s="741"/>
      <c r="QAI279" s="741"/>
      <c r="QAJ279" s="741"/>
      <c r="QAK279" s="741"/>
      <c r="QAL279" s="741"/>
      <c r="QAM279" s="741"/>
      <c r="QAN279" s="741"/>
      <c r="QAO279" s="741"/>
      <c r="QAP279" s="741"/>
      <c r="QAQ279" s="741"/>
      <c r="QAR279" s="741"/>
      <c r="QAS279" s="741"/>
      <c r="QAT279" s="741"/>
      <c r="QAU279" s="741"/>
      <c r="QAV279" s="741"/>
      <c r="QAW279" s="742"/>
      <c r="QAX279" s="742"/>
      <c r="QAY279" s="742"/>
      <c r="QAZ279" s="742"/>
      <c r="QBA279" s="742"/>
      <c r="QBB279" s="741"/>
      <c r="QBC279" s="741"/>
      <c r="QBD279" s="742"/>
      <c r="QBE279" s="742"/>
      <c r="QBF279" s="741"/>
      <c r="QBG279" s="741"/>
      <c r="QBH279" s="742"/>
      <c r="QBI279" s="742"/>
      <c r="QBJ279" s="741"/>
      <c r="QBK279" s="741"/>
      <c r="QBL279" s="741"/>
      <c r="QBM279" s="741"/>
      <c r="QBN279" s="741"/>
      <c r="QBO279" s="741"/>
      <c r="QBP279" s="741"/>
      <c r="QBQ279" s="742"/>
      <c r="QBR279" s="742"/>
      <c r="QBS279" s="741"/>
      <c r="QBT279" s="741"/>
      <c r="QBU279" s="742"/>
      <c r="QBV279" s="742"/>
      <c r="QBW279" s="741"/>
      <c r="QBX279" s="741"/>
      <c r="QBY279" s="741"/>
      <c r="QBZ279" s="741"/>
      <c r="QCA279" s="741"/>
      <c r="QCB279" s="740"/>
      <c r="QCC279" s="743"/>
      <c r="QCD279" s="741"/>
      <c r="QCE279" s="741"/>
      <c r="QCF279" s="741"/>
      <c r="QCG279" s="741"/>
      <c r="QCH279" s="741"/>
      <c r="QCI279" s="741"/>
      <c r="QCJ279" s="741"/>
      <c r="QCK279" s="744"/>
      <c r="QCL279" s="744"/>
      <c r="QCM279" s="744"/>
      <c r="QCN279" s="744"/>
      <c r="QCO279" s="744"/>
      <c r="QCP279" s="744"/>
      <c r="QCQ279" s="744"/>
      <c r="QCR279" s="744"/>
      <c r="QCS279" s="744"/>
      <c r="QCT279" s="744"/>
      <c r="QCU279" s="744"/>
      <c r="QCV279" s="744"/>
      <c r="QCW279" s="744"/>
      <c r="QCX279" s="744"/>
      <c r="QCY279" s="744"/>
      <c r="QCZ279" s="744"/>
      <c r="QDA279" s="744"/>
      <c r="QDB279" s="744"/>
      <c r="QDC279" s="744"/>
      <c r="QDD279" s="744"/>
      <c r="QDE279" s="744"/>
      <c r="QDF279" s="744"/>
      <c r="QDG279" s="744"/>
      <c r="QDH279" s="744"/>
      <c r="QDI279" s="744"/>
      <c r="QDJ279" s="744"/>
      <c r="QDK279" s="744"/>
      <c r="QDL279" s="744"/>
      <c r="QDM279" s="744"/>
      <c r="QDN279" s="744"/>
      <c r="QDO279" s="744"/>
      <c r="QDP279" s="744"/>
      <c r="QDQ279" s="744"/>
      <c r="QDR279" s="744"/>
      <c r="QDS279" s="744"/>
      <c r="QDT279" s="744"/>
      <c r="QDU279" s="744"/>
      <c r="QDV279" s="744"/>
      <c r="QDW279" s="744"/>
      <c r="QDX279" s="744"/>
      <c r="QDY279" s="744"/>
      <c r="QDZ279" s="744"/>
      <c r="QEA279" s="744"/>
      <c r="QEB279" s="744"/>
      <c r="QEC279" s="741"/>
      <c r="QED279" s="741"/>
      <c r="QEE279" s="741"/>
      <c r="QEF279" s="741"/>
      <c r="QEG279" s="741"/>
      <c r="QEH279" s="741"/>
      <c r="QEI279" s="741"/>
      <c r="QEJ279" s="741"/>
      <c r="QEK279" s="741"/>
      <c r="QEL279" s="741"/>
      <c r="QEM279" s="741"/>
      <c r="QEN279" s="741"/>
      <c r="QEO279" s="741"/>
      <c r="QEP279" s="741"/>
      <c r="QEQ279" s="741"/>
      <c r="QER279" s="741"/>
      <c r="QES279" s="741"/>
      <c r="QET279" s="741"/>
      <c r="QEU279" s="741"/>
      <c r="QEV279" s="741"/>
      <c r="QEW279" s="741"/>
      <c r="QEX279" s="741"/>
      <c r="QEY279" s="741"/>
      <c r="QEZ279" s="741"/>
      <c r="QFA279" s="742"/>
      <c r="QFB279" s="742"/>
      <c r="QFC279" s="742"/>
      <c r="QFD279" s="742"/>
      <c r="QFE279" s="742"/>
      <c r="QFF279" s="741"/>
      <c r="QFG279" s="741"/>
      <c r="QFH279" s="742"/>
      <c r="QFI279" s="742"/>
      <c r="QFJ279" s="741"/>
      <c r="QFK279" s="741"/>
      <c r="QFL279" s="742"/>
      <c r="QFM279" s="742"/>
      <c r="QFN279" s="741"/>
      <c r="QFO279" s="741"/>
      <c r="QFP279" s="741"/>
      <c r="QFQ279" s="741"/>
      <c r="QFR279" s="741"/>
      <c r="QFS279" s="741"/>
      <c r="QFT279" s="741"/>
      <c r="QFU279" s="742"/>
      <c r="QFV279" s="742"/>
      <c r="QFW279" s="741"/>
      <c r="QFX279" s="741"/>
      <c r="QFY279" s="742"/>
      <c r="QFZ279" s="742"/>
      <c r="QGA279" s="741"/>
      <c r="QGB279" s="741"/>
      <c r="QGC279" s="741"/>
      <c r="QGD279" s="741"/>
      <c r="QGE279" s="741"/>
      <c r="QGF279" s="740"/>
      <c r="QGG279" s="743"/>
      <c r="QGH279" s="741"/>
      <c r="QGI279" s="741"/>
      <c r="QGJ279" s="741"/>
      <c r="QGK279" s="741"/>
      <c r="QGL279" s="741"/>
      <c r="QGM279" s="741"/>
      <c r="QGN279" s="741"/>
      <c r="QGO279" s="744"/>
      <c r="QGP279" s="744"/>
      <c r="QGQ279" s="744"/>
      <c r="QGR279" s="744"/>
      <c r="QGS279" s="744"/>
      <c r="QGT279" s="744"/>
      <c r="QGU279" s="744"/>
      <c r="QGV279" s="744"/>
      <c r="QGW279" s="744"/>
      <c r="QGX279" s="744"/>
      <c r="QGY279" s="744"/>
      <c r="QGZ279" s="744"/>
      <c r="QHA279" s="744"/>
      <c r="QHB279" s="744"/>
      <c r="QHC279" s="744"/>
      <c r="QHD279" s="744"/>
      <c r="QHE279" s="744"/>
      <c r="QHF279" s="744"/>
      <c r="QHG279" s="744"/>
      <c r="QHH279" s="744"/>
      <c r="QHI279" s="744"/>
      <c r="QHJ279" s="744"/>
      <c r="QHK279" s="744"/>
      <c r="QHL279" s="744"/>
      <c r="QHM279" s="744"/>
      <c r="QHN279" s="744"/>
      <c r="QHO279" s="744"/>
      <c r="QHP279" s="744"/>
      <c r="QHQ279" s="744"/>
      <c r="QHR279" s="744"/>
      <c r="QHS279" s="744"/>
      <c r="QHT279" s="744"/>
      <c r="QHU279" s="744"/>
      <c r="QHV279" s="744"/>
      <c r="QHW279" s="744"/>
      <c r="QHX279" s="744"/>
      <c r="QHY279" s="744"/>
      <c r="QHZ279" s="744"/>
      <c r="QIA279" s="744"/>
      <c r="QIB279" s="744"/>
      <c r="QIC279" s="744"/>
      <c r="QID279" s="744"/>
      <c r="QIE279" s="744"/>
      <c r="QIF279" s="744"/>
      <c r="QIG279" s="741"/>
      <c r="QIH279" s="741"/>
      <c r="QII279" s="741"/>
      <c r="QIJ279" s="741"/>
      <c r="QIK279" s="741"/>
      <c r="QIL279" s="741"/>
      <c r="QIM279" s="741"/>
      <c r="QIN279" s="741"/>
      <c r="QIO279" s="741"/>
      <c r="QIP279" s="741"/>
      <c r="QIQ279" s="741"/>
      <c r="QIR279" s="741"/>
      <c r="QIS279" s="741"/>
      <c r="QIT279" s="741"/>
      <c r="QIU279" s="741"/>
      <c r="QIV279" s="741"/>
      <c r="QIW279" s="741"/>
      <c r="QIX279" s="741"/>
      <c r="QIY279" s="741"/>
      <c r="QIZ279" s="741"/>
      <c r="QJA279" s="741"/>
      <c r="QJB279" s="741"/>
      <c r="QJC279" s="741"/>
      <c r="QJD279" s="741"/>
      <c r="QJE279" s="742"/>
      <c r="QJF279" s="742"/>
      <c r="QJG279" s="742"/>
      <c r="QJH279" s="742"/>
      <c r="QJI279" s="742"/>
      <c r="QJJ279" s="741"/>
      <c r="QJK279" s="741"/>
      <c r="QJL279" s="742"/>
      <c r="QJM279" s="742"/>
      <c r="QJN279" s="741"/>
      <c r="QJO279" s="741"/>
      <c r="QJP279" s="742"/>
      <c r="QJQ279" s="742"/>
      <c r="QJR279" s="741"/>
      <c r="QJS279" s="741"/>
      <c r="QJT279" s="741"/>
      <c r="QJU279" s="741"/>
      <c r="QJV279" s="741"/>
      <c r="QJW279" s="741"/>
      <c r="QJX279" s="741"/>
      <c r="QJY279" s="742"/>
      <c r="QJZ279" s="742"/>
      <c r="QKA279" s="741"/>
      <c r="QKB279" s="741"/>
      <c r="QKC279" s="742"/>
      <c r="QKD279" s="742"/>
      <c r="QKE279" s="741"/>
      <c r="QKF279" s="741"/>
      <c r="QKG279" s="741"/>
      <c r="QKH279" s="741"/>
      <c r="QKI279" s="741"/>
      <c r="QKJ279" s="740"/>
      <c r="QKK279" s="743"/>
      <c r="QKL279" s="741"/>
      <c r="QKM279" s="741"/>
      <c r="QKN279" s="741"/>
      <c r="QKO279" s="741"/>
      <c r="QKP279" s="741"/>
      <c r="QKQ279" s="741"/>
      <c r="QKR279" s="741"/>
      <c r="QKS279" s="744"/>
      <c r="QKT279" s="744"/>
      <c r="QKU279" s="744"/>
      <c r="QKV279" s="744"/>
      <c r="QKW279" s="744"/>
      <c r="QKX279" s="744"/>
      <c r="QKY279" s="744"/>
      <c r="QKZ279" s="744"/>
      <c r="QLA279" s="744"/>
      <c r="QLB279" s="744"/>
      <c r="QLC279" s="744"/>
      <c r="QLD279" s="744"/>
      <c r="QLE279" s="744"/>
      <c r="QLF279" s="744"/>
      <c r="QLG279" s="744"/>
      <c r="QLH279" s="744"/>
      <c r="QLI279" s="744"/>
      <c r="QLJ279" s="744"/>
      <c r="QLK279" s="744"/>
      <c r="QLL279" s="744"/>
      <c r="QLM279" s="744"/>
      <c r="QLN279" s="744"/>
      <c r="QLO279" s="744"/>
      <c r="QLP279" s="744"/>
      <c r="QLQ279" s="744"/>
      <c r="QLR279" s="744"/>
      <c r="QLS279" s="744"/>
      <c r="QLT279" s="744"/>
      <c r="QLU279" s="744"/>
      <c r="QLV279" s="744"/>
      <c r="QLW279" s="744"/>
      <c r="QLX279" s="744"/>
      <c r="QLY279" s="744"/>
      <c r="QLZ279" s="744"/>
      <c r="QMA279" s="744"/>
      <c r="QMB279" s="744"/>
      <c r="QMC279" s="744"/>
      <c r="QMD279" s="744"/>
      <c r="QME279" s="744"/>
      <c r="QMF279" s="744"/>
      <c r="QMG279" s="744"/>
      <c r="QMH279" s="744"/>
      <c r="QMI279" s="744"/>
      <c r="QMJ279" s="744"/>
      <c r="QMK279" s="741"/>
      <c r="QML279" s="741"/>
      <c r="QMM279" s="741"/>
      <c r="QMN279" s="741"/>
      <c r="QMO279" s="741"/>
      <c r="QMP279" s="741"/>
      <c r="QMQ279" s="741"/>
      <c r="QMR279" s="741"/>
      <c r="QMS279" s="741"/>
      <c r="QMT279" s="741"/>
      <c r="QMU279" s="741"/>
      <c r="QMV279" s="741"/>
      <c r="QMW279" s="741"/>
      <c r="QMX279" s="741"/>
      <c r="QMY279" s="741"/>
      <c r="QMZ279" s="741"/>
      <c r="QNA279" s="741"/>
      <c r="QNB279" s="741"/>
      <c r="QNC279" s="741"/>
      <c r="QND279" s="741"/>
      <c r="QNE279" s="741"/>
      <c r="QNF279" s="741"/>
      <c r="QNG279" s="741"/>
      <c r="QNH279" s="741"/>
      <c r="QNI279" s="742"/>
      <c r="QNJ279" s="742"/>
      <c r="QNK279" s="742"/>
      <c r="QNL279" s="742"/>
      <c r="QNM279" s="742"/>
      <c r="QNN279" s="741"/>
      <c r="QNO279" s="741"/>
      <c r="QNP279" s="742"/>
      <c r="QNQ279" s="742"/>
      <c r="QNR279" s="741"/>
      <c r="QNS279" s="741"/>
      <c r="QNT279" s="742"/>
      <c r="QNU279" s="742"/>
      <c r="QNV279" s="741"/>
      <c r="QNW279" s="741"/>
      <c r="QNX279" s="741"/>
      <c r="QNY279" s="741"/>
      <c r="QNZ279" s="741"/>
      <c r="QOA279" s="741"/>
      <c r="QOB279" s="741"/>
      <c r="QOC279" s="742"/>
      <c r="QOD279" s="742"/>
      <c r="QOE279" s="741"/>
      <c r="QOF279" s="741"/>
      <c r="QOG279" s="742"/>
      <c r="QOH279" s="742"/>
      <c r="QOI279" s="741"/>
      <c r="QOJ279" s="741"/>
      <c r="QOK279" s="741"/>
      <c r="QOL279" s="741"/>
      <c r="QOM279" s="741"/>
      <c r="QON279" s="740"/>
      <c r="QOO279" s="743"/>
      <c r="QOP279" s="741"/>
      <c r="QOQ279" s="741"/>
      <c r="QOR279" s="741"/>
      <c r="QOS279" s="741"/>
      <c r="QOT279" s="741"/>
      <c r="QOU279" s="741"/>
      <c r="QOV279" s="741"/>
      <c r="QOW279" s="744"/>
      <c r="QOX279" s="744"/>
      <c r="QOY279" s="744"/>
      <c r="QOZ279" s="744"/>
      <c r="QPA279" s="744"/>
      <c r="QPB279" s="744"/>
      <c r="QPC279" s="744"/>
      <c r="QPD279" s="744"/>
      <c r="QPE279" s="744"/>
      <c r="QPF279" s="744"/>
      <c r="QPG279" s="744"/>
      <c r="QPH279" s="744"/>
      <c r="QPI279" s="744"/>
      <c r="QPJ279" s="744"/>
      <c r="QPK279" s="744"/>
      <c r="QPL279" s="744"/>
      <c r="QPM279" s="744"/>
      <c r="QPN279" s="744"/>
      <c r="QPO279" s="744"/>
      <c r="QPP279" s="744"/>
      <c r="QPQ279" s="744"/>
      <c r="QPR279" s="744"/>
      <c r="QPS279" s="744"/>
      <c r="QPT279" s="744"/>
      <c r="QPU279" s="744"/>
      <c r="QPV279" s="744"/>
      <c r="QPW279" s="744"/>
      <c r="QPX279" s="744"/>
      <c r="QPY279" s="744"/>
      <c r="QPZ279" s="744"/>
      <c r="QQA279" s="744"/>
      <c r="QQB279" s="744"/>
      <c r="QQC279" s="744"/>
      <c r="QQD279" s="744"/>
      <c r="QQE279" s="744"/>
      <c r="QQF279" s="744"/>
      <c r="QQG279" s="744"/>
      <c r="QQH279" s="744"/>
      <c r="QQI279" s="744"/>
      <c r="QQJ279" s="744"/>
      <c r="QQK279" s="744"/>
      <c r="QQL279" s="744"/>
      <c r="QQM279" s="744"/>
      <c r="QQN279" s="744"/>
      <c r="QQO279" s="741"/>
      <c r="QQP279" s="741"/>
      <c r="QQQ279" s="741"/>
      <c r="QQR279" s="741"/>
      <c r="QQS279" s="741"/>
      <c r="QQT279" s="741"/>
      <c r="QQU279" s="741"/>
      <c r="QQV279" s="741"/>
      <c r="QQW279" s="741"/>
      <c r="QQX279" s="741"/>
      <c r="QQY279" s="741"/>
      <c r="QQZ279" s="741"/>
      <c r="QRA279" s="741"/>
      <c r="QRB279" s="741"/>
      <c r="QRC279" s="741"/>
      <c r="QRD279" s="741"/>
      <c r="QRE279" s="741"/>
      <c r="QRF279" s="741"/>
      <c r="QRG279" s="741"/>
      <c r="QRH279" s="741"/>
      <c r="QRI279" s="741"/>
      <c r="QRJ279" s="741"/>
      <c r="QRK279" s="741"/>
      <c r="QRL279" s="741"/>
      <c r="QRM279" s="742"/>
      <c r="QRN279" s="742"/>
      <c r="QRO279" s="742"/>
      <c r="QRP279" s="742"/>
      <c r="QRQ279" s="742"/>
      <c r="QRR279" s="741"/>
      <c r="QRS279" s="741"/>
      <c r="QRT279" s="742"/>
      <c r="QRU279" s="742"/>
      <c r="QRV279" s="741"/>
      <c r="QRW279" s="741"/>
      <c r="QRX279" s="742"/>
      <c r="QRY279" s="742"/>
      <c r="QRZ279" s="741"/>
      <c r="QSA279" s="741"/>
      <c r="QSB279" s="741"/>
      <c r="QSC279" s="741"/>
      <c r="QSD279" s="741"/>
      <c r="QSE279" s="741"/>
      <c r="QSF279" s="741"/>
      <c r="QSG279" s="742"/>
      <c r="QSH279" s="742"/>
      <c r="QSI279" s="741"/>
      <c r="QSJ279" s="741"/>
      <c r="QSK279" s="742"/>
      <c r="QSL279" s="742"/>
      <c r="QSM279" s="741"/>
      <c r="QSN279" s="741"/>
      <c r="QSO279" s="741"/>
      <c r="QSP279" s="741"/>
      <c r="QSQ279" s="741"/>
      <c r="QSR279" s="740"/>
      <c r="QSS279" s="743"/>
      <c r="QST279" s="741"/>
      <c r="QSU279" s="741"/>
      <c r="QSV279" s="741"/>
      <c r="QSW279" s="741"/>
      <c r="QSX279" s="741"/>
      <c r="QSY279" s="741"/>
      <c r="QSZ279" s="741"/>
      <c r="QTA279" s="744"/>
      <c r="QTB279" s="744"/>
      <c r="QTC279" s="744"/>
      <c r="QTD279" s="744"/>
      <c r="QTE279" s="744"/>
      <c r="QTF279" s="744"/>
      <c r="QTG279" s="744"/>
      <c r="QTH279" s="744"/>
      <c r="QTI279" s="744"/>
      <c r="QTJ279" s="744"/>
      <c r="QTK279" s="744"/>
      <c r="QTL279" s="744"/>
      <c r="QTM279" s="744"/>
      <c r="QTN279" s="744"/>
      <c r="QTO279" s="744"/>
      <c r="QTP279" s="744"/>
      <c r="QTQ279" s="744"/>
      <c r="QTR279" s="744"/>
      <c r="QTS279" s="744"/>
      <c r="QTT279" s="744"/>
      <c r="QTU279" s="744"/>
      <c r="QTV279" s="744"/>
      <c r="QTW279" s="744"/>
      <c r="QTX279" s="744"/>
      <c r="QTY279" s="744"/>
      <c r="QTZ279" s="744"/>
      <c r="QUA279" s="744"/>
      <c r="QUB279" s="744"/>
      <c r="QUC279" s="744"/>
      <c r="QUD279" s="744"/>
      <c r="QUE279" s="744"/>
      <c r="QUF279" s="744"/>
      <c r="QUG279" s="744"/>
      <c r="QUH279" s="744"/>
      <c r="QUI279" s="744"/>
      <c r="QUJ279" s="744"/>
      <c r="QUK279" s="744"/>
      <c r="QUL279" s="744"/>
      <c r="QUM279" s="744"/>
      <c r="QUN279" s="744"/>
      <c r="QUO279" s="744"/>
      <c r="QUP279" s="744"/>
      <c r="QUQ279" s="744"/>
      <c r="QUR279" s="744"/>
      <c r="QUS279" s="741"/>
      <c r="QUT279" s="741"/>
      <c r="QUU279" s="741"/>
      <c r="QUV279" s="741"/>
      <c r="QUW279" s="741"/>
      <c r="QUX279" s="741"/>
      <c r="QUY279" s="741"/>
      <c r="QUZ279" s="741"/>
      <c r="QVA279" s="741"/>
      <c r="QVB279" s="741"/>
      <c r="QVC279" s="741"/>
      <c r="QVD279" s="741"/>
      <c r="QVE279" s="741"/>
      <c r="QVF279" s="741"/>
      <c r="QVG279" s="741"/>
      <c r="QVH279" s="741"/>
      <c r="QVI279" s="741"/>
      <c r="QVJ279" s="741"/>
      <c r="QVK279" s="741"/>
      <c r="QVL279" s="741"/>
      <c r="QVM279" s="741"/>
      <c r="QVN279" s="741"/>
      <c r="QVO279" s="741"/>
      <c r="QVP279" s="741"/>
      <c r="QVQ279" s="742"/>
      <c r="QVR279" s="742"/>
      <c r="QVS279" s="742"/>
      <c r="QVT279" s="742"/>
      <c r="QVU279" s="742"/>
      <c r="QVV279" s="741"/>
      <c r="QVW279" s="741"/>
      <c r="QVX279" s="742"/>
      <c r="QVY279" s="742"/>
      <c r="QVZ279" s="741"/>
      <c r="QWA279" s="741"/>
      <c r="QWB279" s="742"/>
      <c r="QWC279" s="742"/>
      <c r="QWD279" s="741"/>
      <c r="QWE279" s="741"/>
      <c r="QWF279" s="741"/>
      <c r="QWG279" s="741"/>
      <c r="QWH279" s="741"/>
      <c r="QWI279" s="741"/>
      <c r="QWJ279" s="741"/>
      <c r="QWK279" s="742"/>
      <c r="QWL279" s="742"/>
      <c r="QWM279" s="741"/>
      <c r="QWN279" s="741"/>
      <c r="QWO279" s="742"/>
      <c r="QWP279" s="742"/>
      <c r="QWQ279" s="741"/>
      <c r="QWR279" s="741"/>
      <c r="QWS279" s="741"/>
      <c r="QWT279" s="741"/>
      <c r="QWU279" s="741"/>
      <c r="QWV279" s="740"/>
      <c r="QWW279" s="743"/>
      <c r="QWX279" s="741"/>
      <c r="QWY279" s="741"/>
      <c r="QWZ279" s="741"/>
      <c r="QXA279" s="741"/>
      <c r="QXB279" s="741"/>
      <c r="QXC279" s="741"/>
      <c r="QXD279" s="741"/>
      <c r="QXE279" s="744"/>
      <c r="QXF279" s="744"/>
      <c r="QXG279" s="744"/>
      <c r="QXH279" s="744"/>
      <c r="QXI279" s="744"/>
      <c r="QXJ279" s="744"/>
      <c r="QXK279" s="744"/>
      <c r="QXL279" s="744"/>
      <c r="QXM279" s="744"/>
      <c r="QXN279" s="744"/>
      <c r="QXO279" s="744"/>
      <c r="QXP279" s="744"/>
      <c r="QXQ279" s="744"/>
      <c r="QXR279" s="744"/>
      <c r="QXS279" s="744"/>
      <c r="QXT279" s="744"/>
      <c r="QXU279" s="744"/>
      <c r="QXV279" s="744"/>
      <c r="QXW279" s="744"/>
      <c r="QXX279" s="744"/>
      <c r="QXY279" s="744"/>
      <c r="QXZ279" s="744"/>
      <c r="QYA279" s="744"/>
      <c r="QYB279" s="744"/>
      <c r="QYC279" s="744"/>
      <c r="QYD279" s="744"/>
      <c r="QYE279" s="744"/>
      <c r="QYF279" s="744"/>
      <c r="QYG279" s="744"/>
      <c r="QYH279" s="744"/>
      <c r="QYI279" s="744"/>
      <c r="QYJ279" s="744"/>
      <c r="QYK279" s="744"/>
      <c r="QYL279" s="744"/>
      <c r="QYM279" s="744"/>
      <c r="QYN279" s="744"/>
      <c r="QYO279" s="744"/>
      <c r="QYP279" s="744"/>
      <c r="QYQ279" s="744"/>
      <c r="QYR279" s="744"/>
      <c r="QYS279" s="744"/>
      <c r="QYT279" s="744"/>
      <c r="QYU279" s="744"/>
      <c r="QYV279" s="744"/>
      <c r="QYW279" s="741"/>
      <c r="QYX279" s="741"/>
      <c r="QYY279" s="741"/>
      <c r="QYZ279" s="741"/>
      <c r="QZA279" s="741"/>
      <c r="QZB279" s="741"/>
      <c r="QZC279" s="741"/>
      <c r="QZD279" s="741"/>
      <c r="QZE279" s="741"/>
      <c r="QZF279" s="741"/>
      <c r="QZG279" s="741"/>
      <c r="QZH279" s="741"/>
      <c r="QZI279" s="741"/>
      <c r="QZJ279" s="741"/>
      <c r="QZK279" s="741"/>
      <c r="QZL279" s="741"/>
      <c r="QZM279" s="741"/>
      <c r="QZN279" s="741"/>
      <c r="QZO279" s="741"/>
      <c r="QZP279" s="741"/>
      <c r="QZQ279" s="741"/>
      <c r="QZR279" s="741"/>
      <c r="QZS279" s="741"/>
      <c r="QZT279" s="741"/>
      <c r="QZU279" s="742"/>
      <c r="QZV279" s="742"/>
      <c r="QZW279" s="742"/>
      <c r="QZX279" s="742"/>
      <c r="QZY279" s="742"/>
      <c r="QZZ279" s="741"/>
      <c r="RAA279" s="741"/>
      <c r="RAB279" s="742"/>
      <c r="RAC279" s="742"/>
      <c r="RAD279" s="741"/>
      <c r="RAE279" s="741"/>
      <c r="RAF279" s="742"/>
      <c r="RAG279" s="742"/>
      <c r="RAH279" s="741"/>
      <c r="RAI279" s="741"/>
      <c r="RAJ279" s="741"/>
      <c r="RAK279" s="741"/>
      <c r="RAL279" s="741"/>
      <c r="RAM279" s="741"/>
      <c r="RAN279" s="741"/>
      <c r="RAO279" s="742"/>
      <c r="RAP279" s="742"/>
      <c r="RAQ279" s="741"/>
      <c r="RAR279" s="741"/>
      <c r="RAS279" s="742"/>
      <c r="RAT279" s="742"/>
      <c r="RAU279" s="741"/>
      <c r="RAV279" s="741"/>
      <c r="RAW279" s="741"/>
      <c r="RAX279" s="741"/>
      <c r="RAY279" s="741"/>
      <c r="RAZ279" s="740"/>
      <c r="RBA279" s="743"/>
      <c r="RBB279" s="741"/>
      <c r="RBC279" s="741"/>
      <c r="RBD279" s="741"/>
      <c r="RBE279" s="741"/>
      <c r="RBF279" s="741"/>
      <c r="RBG279" s="741"/>
      <c r="RBH279" s="741"/>
      <c r="RBI279" s="744"/>
      <c r="RBJ279" s="744"/>
      <c r="RBK279" s="744"/>
      <c r="RBL279" s="744"/>
      <c r="RBM279" s="744"/>
      <c r="RBN279" s="744"/>
      <c r="RBO279" s="744"/>
      <c r="RBP279" s="744"/>
      <c r="RBQ279" s="744"/>
      <c r="RBR279" s="744"/>
      <c r="RBS279" s="744"/>
      <c r="RBT279" s="744"/>
      <c r="RBU279" s="744"/>
      <c r="RBV279" s="744"/>
      <c r="RBW279" s="744"/>
      <c r="RBX279" s="744"/>
      <c r="RBY279" s="744"/>
      <c r="RBZ279" s="744"/>
      <c r="RCA279" s="744"/>
      <c r="RCB279" s="744"/>
      <c r="RCC279" s="744"/>
      <c r="RCD279" s="744"/>
      <c r="RCE279" s="744"/>
      <c r="RCF279" s="744"/>
      <c r="RCG279" s="744"/>
      <c r="RCH279" s="744"/>
      <c r="RCI279" s="744"/>
      <c r="RCJ279" s="744"/>
      <c r="RCK279" s="744"/>
      <c r="RCL279" s="744"/>
      <c r="RCM279" s="744"/>
      <c r="RCN279" s="744"/>
      <c r="RCO279" s="744"/>
      <c r="RCP279" s="744"/>
      <c r="RCQ279" s="744"/>
      <c r="RCR279" s="744"/>
      <c r="RCS279" s="744"/>
      <c r="RCT279" s="744"/>
      <c r="RCU279" s="744"/>
      <c r="RCV279" s="744"/>
      <c r="RCW279" s="744"/>
      <c r="RCX279" s="744"/>
      <c r="RCY279" s="744"/>
      <c r="RCZ279" s="744"/>
      <c r="RDA279" s="741"/>
      <c r="RDB279" s="741"/>
      <c r="RDC279" s="741"/>
      <c r="RDD279" s="741"/>
      <c r="RDE279" s="741"/>
      <c r="RDF279" s="741"/>
      <c r="RDG279" s="741"/>
      <c r="RDH279" s="741"/>
      <c r="RDI279" s="741"/>
      <c r="RDJ279" s="741"/>
      <c r="RDK279" s="741"/>
      <c r="RDL279" s="741"/>
      <c r="RDM279" s="741"/>
      <c r="RDN279" s="741"/>
      <c r="RDO279" s="741"/>
      <c r="RDP279" s="741"/>
      <c r="RDQ279" s="741"/>
      <c r="RDR279" s="741"/>
      <c r="RDS279" s="741"/>
      <c r="RDT279" s="741"/>
      <c r="RDU279" s="741"/>
      <c r="RDV279" s="741"/>
      <c r="RDW279" s="741"/>
    </row>
    <row r="280" spans="1:12295" s="70" customFormat="1" ht="48" hidden="1" customHeight="1" x14ac:dyDescent="0.3">
      <c r="A280" s="740"/>
      <c r="B280" s="692"/>
      <c r="C280" s="692" t="s">
        <v>258</v>
      </c>
      <c r="D280" s="166">
        <f>G280</f>
        <v>11371.193069999999</v>
      </c>
      <c r="E280" s="166"/>
      <c r="F280" s="166"/>
      <c r="G280" s="166">
        <v>11371.193069999999</v>
      </c>
      <c r="H280" s="166"/>
      <c r="I280" s="166"/>
      <c r="J280" s="166"/>
      <c r="K280" s="166">
        <f>Q280</f>
        <v>10413.2536</v>
      </c>
      <c r="L280" s="699">
        <f t="shared" si="822"/>
        <v>0.91575734717518087</v>
      </c>
      <c r="M280" s="166"/>
      <c r="N280" s="687"/>
      <c r="O280" s="687"/>
      <c r="P280" s="687"/>
      <c r="Q280" s="687">
        <v>10413.2536</v>
      </c>
      <c r="R280" s="699">
        <f>Q280/G280</f>
        <v>0.91575734717518087</v>
      </c>
      <c r="S280" s="687"/>
      <c r="T280" s="687"/>
      <c r="U280" s="687"/>
      <c r="V280" s="687"/>
      <c r="W280" s="687"/>
      <c r="X280" s="687"/>
      <c r="Y280" s="687"/>
      <c r="Z280" s="687"/>
      <c r="AA280" s="687"/>
      <c r="AB280" s="687"/>
      <c r="AC280" s="687"/>
      <c r="AD280" s="687"/>
      <c r="AE280" s="166">
        <f>AK280</f>
        <v>10413.2536</v>
      </c>
      <c r="AF280" s="699">
        <f>AE280/D280</f>
        <v>0.91575734717518087</v>
      </c>
      <c r="AG280" s="166"/>
      <c r="AH280" s="699"/>
      <c r="AI280" s="687"/>
      <c r="AJ280" s="687"/>
      <c r="AK280" s="770">
        <f>'[6]2 вариант'!$D$136</f>
        <v>10413.2536</v>
      </c>
      <c r="AL280" s="699">
        <f>AK280/D280</f>
        <v>0.91575734717518087</v>
      </c>
      <c r="AM280" s="687"/>
      <c r="AN280" s="687"/>
      <c r="AO280" s="687"/>
      <c r="AP280" s="687"/>
      <c r="AQ280" s="687"/>
      <c r="AR280" s="166">
        <f t="shared" si="843"/>
        <v>11371.193069999999</v>
      </c>
      <c r="AS280" s="699">
        <f t="shared" si="824"/>
        <v>1</v>
      </c>
      <c r="AT280" s="166"/>
      <c r="AU280" s="699"/>
      <c r="AV280" s="687"/>
      <c r="AW280" s="699"/>
      <c r="AX280" s="166">
        <f>D280</f>
        <v>11371.193069999999</v>
      </c>
      <c r="AY280" s="699">
        <f t="shared" ref="AY280:AY285" si="844">AX280/D280</f>
        <v>1</v>
      </c>
      <c r="AZ280" s="687"/>
      <c r="BA280" s="699"/>
      <c r="BB280" s="687"/>
      <c r="BC280" s="687"/>
      <c r="BD280" s="687"/>
      <c r="BE280" s="687"/>
      <c r="BF280" s="687"/>
      <c r="BG280" s="687"/>
      <c r="BH280" s="687"/>
      <c r="BI280" s="687"/>
      <c r="BJ280" s="687"/>
      <c r="BK280" s="687"/>
      <c r="BL280" s="687"/>
      <c r="BM280" s="687"/>
      <c r="BN280" s="687"/>
      <c r="BO280" s="687"/>
      <c r="BP280" s="687"/>
      <c r="BQ280" s="687"/>
      <c r="BR280" s="687"/>
      <c r="BS280" s="687"/>
      <c r="BT280" s="687"/>
      <c r="BU280" s="687"/>
      <c r="BV280" s="687"/>
      <c r="BW280" s="687"/>
      <c r="BX280" s="687"/>
      <c r="BY280" s="687"/>
      <c r="BZ280" s="200"/>
      <c r="CA280" s="741"/>
      <c r="CB280" s="741"/>
      <c r="CC280" s="741"/>
      <c r="CD280" s="741"/>
      <c r="CE280" s="699"/>
      <c r="CF280" s="741"/>
      <c r="CG280" s="741"/>
      <c r="CH280" s="741"/>
      <c r="CI280" s="741"/>
      <c r="CJ280" s="741"/>
      <c r="CK280" s="741"/>
      <c r="CL280" s="741"/>
      <c r="CM280" s="741"/>
      <c r="CN280" s="741"/>
      <c r="CO280" s="742"/>
      <c r="CP280" s="742"/>
      <c r="CQ280" s="742"/>
      <c r="CR280" s="742"/>
      <c r="CS280" s="742"/>
      <c r="CT280" s="741"/>
      <c r="CU280" s="741"/>
      <c r="CV280" s="742"/>
      <c r="CW280" s="742"/>
      <c r="CX280" s="741"/>
      <c r="CY280" s="741"/>
      <c r="CZ280" s="742"/>
      <c r="DA280" s="742"/>
      <c r="DB280" s="741"/>
      <c r="DC280" s="741"/>
      <c r="DD280" s="741"/>
      <c r="DE280" s="741"/>
      <c r="DF280" s="741"/>
      <c r="DG280" s="741"/>
      <c r="DH280" s="741"/>
      <c r="DI280" s="742"/>
      <c r="DJ280" s="742"/>
      <c r="DK280" s="741"/>
      <c r="DL280" s="741"/>
      <c r="DM280" s="742"/>
      <c r="DN280" s="742"/>
      <c r="DO280" s="741"/>
      <c r="DP280" s="741"/>
      <c r="DQ280" s="741"/>
      <c r="DR280" s="741"/>
      <c r="DS280" s="741"/>
      <c r="DT280" s="740"/>
      <c r="DU280" s="743"/>
      <c r="DV280" s="741"/>
      <c r="DW280" s="741"/>
      <c r="DX280" s="741"/>
      <c r="DY280" s="741"/>
      <c r="DZ280" s="741"/>
      <c r="EA280" s="741"/>
      <c r="EB280" s="741"/>
      <c r="EC280" s="744"/>
      <c r="ED280" s="744"/>
      <c r="EE280" s="744"/>
      <c r="EF280" s="744"/>
      <c r="EG280" s="744"/>
      <c r="EH280" s="744"/>
      <c r="EI280" s="744"/>
      <c r="EJ280" s="744"/>
      <c r="EK280" s="744"/>
      <c r="EL280" s="744"/>
      <c r="EM280" s="744"/>
      <c r="EN280" s="744"/>
      <c r="EO280" s="744"/>
      <c r="EP280" s="744"/>
      <c r="EQ280" s="744"/>
      <c r="ER280" s="744"/>
      <c r="ES280" s="744"/>
      <c r="ET280" s="744"/>
      <c r="EU280" s="744"/>
      <c r="EV280" s="744"/>
      <c r="EW280" s="744"/>
      <c r="EX280" s="744"/>
      <c r="EY280" s="744"/>
      <c r="EZ280" s="744"/>
      <c r="FA280" s="744"/>
      <c r="FB280" s="744"/>
      <c r="FC280" s="744"/>
      <c r="FD280" s="744"/>
      <c r="FE280" s="744"/>
      <c r="FF280" s="744"/>
      <c r="FG280" s="744"/>
      <c r="FH280" s="744"/>
      <c r="FI280" s="744"/>
      <c r="FJ280" s="744"/>
      <c r="FK280" s="744"/>
      <c r="FL280" s="744"/>
      <c r="FM280" s="744"/>
      <c r="FN280" s="744"/>
      <c r="FO280" s="744"/>
      <c r="FP280" s="744"/>
      <c r="FQ280" s="744"/>
      <c r="FR280" s="744"/>
      <c r="FS280" s="744"/>
      <c r="FT280" s="744"/>
      <c r="FU280" s="741"/>
      <c r="FV280" s="741"/>
      <c r="FW280" s="741"/>
      <c r="FX280" s="741"/>
      <c r="FY280" s="741"/>
      <c r="FZ280" s="741"/>
      <c r="GA280" s="741"/>
      <c r="GB280" s="741"/>
      <c r="GC280" s="741"/>
      <c r="GD280" s="741"/>
      <c r="GE280" s="741"/>
      <c r="GF280" s="741"/>
      <c r="GG280" s="741"/>
      <c r="GH280" s="741"/>
      <c r="GI280" s="741"/>
      <c r="GJ280" s="741"/>
      <c r="GK280" s="741"/>
      <c r="GL280" s="741"/>
      <c r="GM280" s="741"/>
      <c r="GN280" s="741"/>
      <c r="GO280" s="741"/>
      <c r="GP280" s="741"/>
      <c r="GQ280" s="741"/>
      <c r="GR280" s="741"/>
      <c r="GS280" s="742"/>
      <c r="GT280" s="742"/>
      <c r="GU280" s="742"/>
      <c r="GV280" s="742"/>
      <c r="GW280" s="742"/>
      <c r="GX280" s="741"/>
      <c r="GY280" s="741"/>
      <c r="GZ280" s="742"/>
      <c r="HA280" s="742"/>
      <c r="HB280" s="741"/>
      <c r="HC280" s="741"/>
      <c r="HD280" s="742"/>
      <c r="HE280" s="742"/>
      <c r="HF280" s="741"/>
      <c r="HG280" s="741"/>
      <c r="HH280" s="741"/>
      <c r="HI280" s="741"/>
      <c r="HJ280" s="741"/>
      <c r="HK280" s="741"/>
      <c r="HL280" s="741"/>
      <c r="HM280" s="742"/>
      <c r="HN280" s="742"/>
      <c r="HO280" s="741"/>
      <c r="HP280" s="741"/>
      <c r="HQ280" s="742"/>
      <c r="HR280" s="742"/>
      <c r="HS280" s="741"/>
      <c r="HT280" s="741"/>
      <c r="HU280" s="741"/>
      <c r="HV280" s="741"/>
      <c r="HW280" s="741"/>
      <c r="HX280" s="740"/>
      <c r="HY280" s="743"/>
      <c r="HZ280" s="741"/>
      <c r="IA280" s="741"/>
      <c r="IB280" s="741"/>
      <c r="IC280" s="741"/>
      <c r="ID280" s="741"/>
      <c r="IE280" s="741"/>
      <c r="IF280" s="741"/>
      <c r="IG280" s="744"/>
      <c r="IH280" s="744"/>
      <c r="II280" s="744"/>
      <c r="IJ280" s="744"/>
      <c r="IK280" s="744"/>
      <c r="IL280" s="744"/>
      <c r="IM280" s="744"/>
      <c r="IN280" s="744"/>
      <c r="IO280" s="744"/>
      <c r="IP280" s="744"/>
      <c r="IQ280" s="744"/>
      <c r="IR280" s="744"/>
      <c r="IS280" s="744"/>
      <c r="IT280" s="744"/>
      <c r="IU280" s="744"/>
      <c r="IV280" s="744"/>
      <c r="IW280" s="744"/>
      <c r="IX280" s="744"/>
      <c r="IY280" s="744"/>
      <c r="IZ280" s="744"/>
      <c r="JA280" s="744"/>
      <c r="JB280" s="744"/>
      <c r="JC280" s="744"/>
      <c r="JD280" s="744"/>
      <c r="JE280" s="744"/>
      <c r="JF280" s="744"/>
      <c r="JG280" s="744"/>
      <c r="JH280" s="744"/>
      <c r="JI280" s="744"/>
      <c r="JJ280" s="744"/>
      <c r="JK280" s="744"/>
      <c r="JL280" s="744"/>
      <c r="JM280" s="744"/>
      <c r="JN280" s="744"/>
      <c r="JO280" s="744"/>
      <c r="JP280" s="744"/>
      <c r="JQ280" s="744"/>
      <c r="JR280" s="744"/>
      <c r="JS280" s="744"/>
      <c r="JT280" s="744"/>
      <c r="JU280" s="744"/>
      <c r="JV280" s="744"/>
      <c r="JW280" s="744"/>
      <c r="JX280" s="744"/>
      <c r="JY280" s="741"/>
      <c r="JZ280" s="741"/>
      <c r="KA280" s="741"/>
      <c r="KB280" s="741"/>
      <c r="KC280" s="741"/>
      <c r="KD280" s="741"/>
      <c r="KE280" s="741"/>
      <c r="KF280" s="741"/>
      <c r="KG280" s="741"/>
      <c r="KH280" s="741"/>
      <c r="KI280" s="741"/>
      <c r="KJ280" s="741"/>
      <c r="KK280" s="741"/>
      <c r="KL280" s="741"/>
      <c r="KM280" s="741"/>
      <c r="KN280" s="741"/>
      <c r="KO280" s="741"/>
      <c r="KP280" s="741"/>
      <c r="KQ280" s="741"/>
      <c r="KR280" s="741"/>
      <c r="KS280" s="741"/>
      <c r="KT280" s="741"/>
      <c r="KU280" s="741"/>
      <c r="KV280" s="741"/>
      <c r="KW280" s="742"/>
      <c r="KX280" s="742"/>
      <c r="KY280" s="742"/>
      <c r="KZ280" s="742"/>
      <c r="LA280" s="742"/>
      <c r="LB280" s="741"/>
      <c r="LC280" s="741"/>
      <c r="LD280" s="742"/>
      <c r="LE280" s="742"/>
      <c r="LF280" s="741"/>
      <c r="LG280" s="741"/>
      <c r="LH280" s="742"/>
      <c r="LI280" s="742"/>
      <c r="LJ280" s="741"/>
      <c r="LK280" s="741"/>
      <c r="LL280" s="741"/>
      <c r="LM280" s="741"/>
      <c r="LN280" s="741"/>
      <c r="LO280" s="741"/>
      <c r="LP280" s="741"/>
      <c r="LQ280" s="742"/>
      <c r="LR280" s="742"/>
      <c r="LS280" s="741"/>
      <c r="LT280" s="741"/>
      <c r="LU280" s="742"/>
      <c r="LV280" s="742"/>
      <c r="LW280" s="741"/>
      <c r="LX280" s="741"/>
      <c r="LY280" s="741"/>
      <c r="LZ280" s="741"/>
      <c r="MA280" s="741"/>
      <c r="MB280" s="740"/>
      <c r="MC280" s="743"/>
      <c r="MD280" s="741"/>
      <c r="ME280" s="741"/>
      <c r="MF280" s="741"/>
      <c r="MG280" s="741"/>
      <c r="MH280" s="741"/>
      <c r="MI280" s="741"/>
      <c r="MJ280" s="741"/>
      <c r="MK280" s="744"/>
      <c r="ML280" s="744"/>
      <c r="MM280" s="744"/>
      <c r="MN280" s="744"/>
      <c r="MO280" s="744"/>
      <c r="MP280" s="744"/>
      <c r="MQ280" s="744"/>
      <c r="MR280" s="744"/>
      <c r="MS280" s="744"/>
      <c r="MT280" s="744"/>
      <c r="MU280" s="744"/>
      <c r="MV280" s="744"/>
      <c r="MW280" s="744"/>
      <c r="MX280" s="744"/>
      <c r="MY280" s="744"/>
      <c r="MZ280" s="744"/>
      <c r="NA280" s="744"/>
      <c r="NB280" s="744"/>
      <c r="NC280" s="744"/>
      <c r="ND280" s="744"/>
      <c r="NE280" s="744"/>
      <c r="NF280" s="744"/>
      <c r="NG280" s="744"/>
      <c r="NH280" s="744"/>
      <c r="NI280" s="744"/>
      <c r="NJ280" s="744"/>
      <c r="NK280" s="744"/>
      <c r="NL280" s="744"/>
      <c r="NM280" s="744"/>
      <c r="NN280" s="744"/>
      <c r="NO280" s="744"/>
      <c r="NP280" s="744"/>
      <c r="NQ280" s="744"/>
      <c r="NR280" s="744"/>
      <c r="NS280" s="744"/>
      <c r="NT280" s="744"/>
      <c r="NU280" s="744"/>
      <c r="NV280" s="744"/>
      <c r="NW280" s="744"/>
      <c r="NX280" s="744"/>
      <c r="NY280" s="744"/>
      <c r="NZ280" s="744"/>
      <c r="OA280" s="744"/>
      <c r="OB280" s="744"/>
      <c r="OC280" s="741"/>
      <c r="OD280" s="741"/>
      <c r="OE280" s="741"/>
      <c r="OF280" s="741"/>
      <c r="OG280" s="741"/>
      <c r="OH280" s="741"/>
      <c r="OI280" s="741"/>
      <c r="OJ280" s="741"/>
      <c r="OK280" s="741"/>
      <c r="OL280" s="741"/>
      <c r="OM280" s="741"/>
      <c r="ON280" s="741"/>
      <c r="OO280" s="741"/>
      <c r="OP280" s="741"/>
      <c r="OQ280" s="741"/>
      <c r="OR280" s="741"/>
      <c r="OS280" s="741"/>
      <c r="OT280" s="741"/>
      <c r="OU280" s="741"/>
      <c r="OV280" s="741"/>
      <c r="OW280" s="741"/>
      <c r="OX280" s="741"/>
      <c r="OY280" s="741"/>
      <c r="OZ280" s="741"/>
      <c r="PA280" s="742"/>
      <c r="PB280" s="742"/>
      <c r="PC280" s="742"/>
      <c r="PD280" s="742"/>
      <c r="PE280" s="742"/>
      <c r="PF280" s="741"/>
      <c r="PG280" s="741"/>
      <c r="PH280" s="742"/>
      <c r="PI280" s="742"/>
      <c r="PJ280" s="741"/>
      <c r="PK280" s="741"/>
      <c r="PL280" s="742"/>
      <c r="PM280" s="742"/>
      <c r="PN280" s="741"/>
      <c r="PO280" s="741"/>
      <c r="PP280" s="741"/>
      <c r="PQ280" s="741"/>
      <c r="PR280" s="741"/>
      <c r="PS280" s="741"/>
      <c r="PT280" s="741"/>
      <c r="PU280" s="742"/>
      <c r="PV280" s="742"/>
      <c r="PW280" s="741"/>
      <c r="PX280" s="741"/>
      <c r="PY280" s="742"/>
      <c r="PZ280" s="742"/>
      <c r="QA280" s="741"/>
      <c r="QB280" s="741"/>
      <c r="QC280" s="741"/>
      <c r="QD280" s="741"/>
      <c r="QE280" s="741"/>
      <c r="QF280" s="740"/>
      <c r="QG280" s="743"/>
      <c r="QH280" s="741"/>
      <c r="QI280" s="741"/>
      <c r="QJ280" s="741"/>
      <c r="QK280" s="741"/>
      <c r="QL280" s="741"/>
      <c r="QM280" s="741"/>
      <c r="QN280" s="741"/>
      <c r="QO280" s="744"/>
      <c r="QP280" s="744"/>
      <c r="QQ280" s="744"/>
      <c r="QR280" s="744"/>
      <c r="QS280" s="744"/>
      <c r="QT280" s="744"/>
      <c r="QU280" s="744"/>
      <c r="QV280" s="744"/>
      <c r="QW280" s="744"/>
      <c r="QX280" s="744"/>
      <c r="QY280" s="744"/>
      <c r="QZ280" s="744"/>
      <c r="RA280" s="744"/>
      <c r="RB280" s="744"/>
      <c r="RC280" s="744"/>
      <c r="RD280" s="744"/>
      <c r="RE280" s="744"/>
      <c r="RF280" s="744"/>
      <c r="RG280" s="744"/>
      <c r="RH280" s="744"/>
      <c r="RI280" s="744"/>
      <c r="RJ280" s="744"/>
      <c r="RK280" s="744"/>
      <c r="RL280" s="744"/>
      <c r="RM280" s="744"/>
      <c r="RN280" s="744"/>
      <c r="RO280" s="744"/>
      <c r="RP280" s="744"/>
      <c r="RQ280" s="744"/>
      <c r="RR280" s="744"/>
      <c r="RS280" s="744"/>
      <c r="RT280" s="744"/>
      <c r="RU280" s="744"/>
      <c r="RV280" s="744"/>
      <c r="RW280" s="744"/>
      <c r="RX280" s="744"/>
      <c r="RY280" s="744"/>
      <c r="RZ280" s="744"/>
      <c r="SA280" s="744"/>
      <c r="SB280" s="744"/>
      <c r="SC280" s="744"/>
      <c r="SD280" s="744"/>
      <c r="SE280" s="744"/>
      <c r="SF280" s="744"/>
      <c r="SG280" s="741"/>
      <c r="SH280" s="741"/>
      <c r="SI280" s="741"/>
      <c r="SJ280" s="741"/>
      <c r="SK280" s="741"/>
      <c r="SL280" s="741"/>
      <c r="SM280" s="741"/>
      <c r="SN280" s="741"/>
      <c r="SO280" s="741"/>
      <c r="SP280" s="741"/>
      <c r="SQ280" s="741"/>
      <c r="SR280" s="741"/>
      <c r="SS280" s="741"/>
      <c r="ST280" s="741"/>
      <c r="SU280" s="741"/>
      <c r="SV280" s="741"/>
      <c r="SW280" s="741"/>
      <c r="SX280" s="741"/>
      <c r="SY280" s="741"/>
      <c r="SZ280" s="741"/>
      <c r="TA280" s="741"/>
      <c r="TB280" s="741"/>
      <c r="TC280" s="741"/>
      <c r="TD280" s="741"/>
      <c r="TE280" s="742"/>
      <c r="TF280" s="742"/>
      <c r="TG280" s="742"/>
      <c r="TH280" s="742"/>
      <c r="TI280" s="742"/>
      <c r="TJ280" s="741"/>
      <c r="TK280" s="741"/>
      <c r="TL280" s="742"/>
      <c r="TM280" s="742"/>
      <c r="TN280" s="741"/>
      <c r="TO280" s="741"/>
      <c r="TP280" s="742"/>
      <c r="TQ280" s="742"/>
      <c r="TR280" s="741"/>
      <c r="TS280" s="741"/>
      <c r="TT280" s="741"/>
      <c r="TU280" s="741"/>
      <c r="TV280" s="741"/>
      <c r="TW280" s="741"/>
      <c r="TX280" s="741"/>
      <c r="TY280" s="742"/>
      <c r="TZ280" s="742"/>
      <c r="UA280" s="741"/>
      <c r="UB280" s="741"/>
      <c r="UC280" s="742"/>
      <c r="UD280" s="742"/>
      <c r="UE280" s="741"/>
      <c r="UF280" s="741"/>
      <c r="UG280" s="741"/>
      <c r="UH280" s="741"/>
      <c r="UI280" s="741"/>
      <c r="UJ280" s="740"/>
      <c r="UK280" s="743"/>
      <c r="UL280" s="741"/>
      <c r="UM280" s="741"/>
      <c r="UN280" s="741"/>
      <c r="UO280" s="741"/>
      <c r="UP280" s="741"/>
      <c r="UQ280" s="741"/>
      <c r="UR280" s="741"/>
      <c r="US280" s="744"/>
      <c r="UT280" s="744"/>
      <c r="UU280" s="744"/>
      <c r="UV280" s="744"/>
      <c r="UW280" s="744"/>
      <c r="UX280" s="744"/>
      <c r="UY280" s="744"/>
      <c r="UZ280" s="744"/>
      <c r="VA280" s="744"/>
      <c r="VB280" s="744"/>
      <c r="VC280" s="744"/>
      <c r="VD280" s="744"/>
      <c r="VE280" s="744"/>
      <c r="VF280" s="744"/>
      <c r="VG280" s="744"/>
      <c r="VH280" s="744"/>
      <c r="VI280" s="744"/>
      <c r="VJ280" s="744"/>
      <c r="VK280" s="744"/>
      <c r="VL280" s="744"/>
      <c r="VM280" s="744"/>
      <c r="VN280" s="744"/>
      <c r="VO280" s="744"/>
      <c r="VP280" s="744"/>
      <c r="VQ280" s="744"/>
      <c r="VR280" s="744"/>
      <c r="VS280" s="744"/>
      <c r="VT280" s="744"/>
      <c r="VU280" s="744"/>
      <c r="VV280" s="744"/>
      <c r="VW280" s="744"/>
      <c r="VX280" s="744"/>
      <c r="VY280" s="744"/>
      <c r="VZ280" s="744"/>
      <c r="WA280" s="744"/>
      <c r="WB280" s="744"/>
      <c r="WC280" s="744"/>
      <c r="WD280" s="744"/>
      <c r="WE280" s="744"/>
      <c r="WF280" s="744"/>
      <c r="WG280" s="744"/>
      <c r="WH280" s="744"/>
      <c r="WI280" s="744"/>
      <c r="WJ280" s="744"/>
      <c r="WK280" s="741"/>
      <c r="WL280" s="741"/>
      <c r="WM280" s="741"/>
      <c r="WN280" s="741"/>
      <c r="WO280" s="741"/>
      <c r="WP280" s="741"/>
      <c r="WQ280" s="741"/>
      <c r="WR280" s="741"/>
      <c r="WS280" s="741"/>
      <c r="WT280" s="741"/>
      <c r="WU280" s="741"/>
      <c r="WV280" s="741"/>
      <c r="WW280" s="741"/>
      <c r="WX280" s="741"/>
      <c r="WY280" s="741"/>
      <c r="WZ280" s="741"/>
      <c r="XA280" s="741"/>
      <c r="XB280" s="741"/>
      <c r="XC280" s="741"/>
      <c r="XD280" s="741"/>
      <c r="XE280" s="741"/>
      <c r="XF280" s="741"/>
      <c r="XG280" s="741"/>
      <c r="XH280" s="741"/>
      <c r="XI280" s="742"/>
      <c r="XJ280" s="742"/>
      <c r="XK280" s="742"/>
      <c r="XL280" s="742"/>
      <c r="XM280" s="742"/>
      <c r="XN280" s="741"/>
      <c r="XO280" s="741"/>
      <c r="XP280" s="742"/>
      <c r="XQ280" s="742"/>
      <c r="XR280" s="741"/>
      <c r="XS280" s="741"/>
      <c r="XT280" s="742"/>
      <c r="XU280" s="742"/>
      <c r="XV280" s="741"/>
      <c r="XW280" s="741"/>
      <c r="XX280" s="741"/>
      <c r="XY280" s="741"/>
      <c r="XZ280" s="741"/>
      <c r="YA280" s="741"/>
      <c r="YB280" s="741"/>
      <c r="YC280" s="742"/>
      <c r="YD280" s="742"/>
      <c r="YE280" s="741"/>
      <c r="YF280" s="741"/>
      <c r="YG280" s="742"/>
      <c r="YH280" s="742"/>
      <c r="YI280" s="741"/>
      <c r="YJ280" s="741"/>
      <c r="YK280" s="741"/>
      <c r="YL280" s="741"/>
      <c r="YM280" s="741"/>
      <c r="YN280" s="740"/>
      <c r="YO280" s="743"/>
      <c r="YP280" s="741"/>
      <c r="YQ280" s="741"/>
      <c r="YR280" s="741"/>
      <c r="YS280" s="741"/>
      <c r="YT280" s="741"/>
      <c r="YU280" s="741"/>
      <c r="YV280" s="741"/>
      <c r="YW280" s="744"/>
      <c r="YX280" s="744"/>
      <c r="YY280" s="744"/>
      <c r="YZ280" s="744"/>
      <c r="ZA280" s="744"/>
      <c r="ZB280" s="744"/>
      <c r="ZC280" s="744"/>
      <c r="ZD280" s="744"/>
      <c r="ZE280" s="744"/>
      <c r="ZF280" s="744"/>
      <c r="ZG280" s="744"/>
      <c r="ZH280" s="744"/>
      <c r="ZI280" s="744"/>
      <c r="ZJ280" s="744"/>
      <c r="ZK280" s="744"/>
      <c r="ZL280" s="744"/>
      <c r="ZM280" s="744"/>
      <c r="ZN280" s="744"/>
      <c r="ZO280" s="744"/>
      <c r="ZP280" s="744"/>
      <c r="ZQ280" s="744"/>
      <c r="ZR280" s="744"/>
      <c r="ZS280" s="744"/>
      <c r="ZT280" s="744"/>
      <c r="ZU280" s="744"/>
      <c r="ZV280" s="744"/>
      <c r="ZW280" s="744"/>
      <c r="ZX280" s="744"/>
      <c r="ZY280" s="744"/>
      <c r="ZZ280" s="744"/>
      <c r="AAA280" s="744"/>
      <c r="AAB280" s="744"/>
      <c r="AAC280" s="744"/>
      <c r="AAD280" s="744"/>
      <c r="AAE280" s="744"/>
      <c r="AAF280" s="744"/>
      <c r="AAG280" s="744"/>
      <c r="AAH280" s="744"/>
      <c r="AAI280" s="744"/>
      <c r="AAJ280" s="744"/>
      <c r="AAK280" s="744"/>
      <c r="AAL280" s="744"/>
      <c r="AAM280" s="744"/>
      <c r="AAN280" s="744"/>
      <c r="AAO280" s="741"/>
      <c r="AAP280" s="741"/>
      <c r="AAQ280" s="741"/>
      <c r="AAR280" s="741"/>
      <c r="AAS280" s="741"/>
      <c r="AAT280" s="741"/>
      <c r="AAU280" s="741"/>
      <c r="AAV280" s="741"/>
      <c r="AAW280" s="741"/>
      <c r="AAX280" s="741"/>
      <c r="AAY280" s="741"/>
      <c r="AAZ280" s="741"/>
      <c r="ABA280" s="741"/>
      <c r="ABB280" s="741"/>
      <c r="ABC280" s="741"/>
      <c r="ABD280" s="741"/>
      <c r="ABE280" s="741"/>
      <c r="ABF280" s="741"/>
      <c r="ABG280" s="741"/>
      <c r="ABH280" s="741"/>
      <c r="ABI280" s="741"/>
      <c r="ABJ280" s="741"/>
      <c r="ABK280" s="741"/>
      <c r="ABL280" s="741"/>
      <c r="ABM280" s="742"/>
      <c r="ABN280" s="742"/>
      <c r="ABO280" s="742"/>
      <c r="ABP280" s="742"/>
      <c r="ABQ280" s="742"/>
      <c r="ABR280" s="741"/>
      <c r="ABS280" s="741"/>
      <c r="ABT280" s="742"/>
      <c r="ABU280" s="742"/>
      <c r="ABV280" s="741"/>
      <c r="ABW280" s="741"/>
      <c r="ABX280" s="742"/>
      <c r="ABY280" s="742"/>
      <c r="ABZ280" s="741"/>
      <c r="ACA280" s="741"/>
      <c r="ACB280" s="741"/>
      <c r="ACC280" s="741"/>
      <c r="ACD280" s="741"/>
      <c r="ACE280" s="741"/>
      <c r="ACF280" s="741"/>
      <c r="ACG280" s="742"/>
      <c r="ACH280" s="742"/>
      <c r="ACI280" s="741"/>
      <c r="ACJ280" s="741"/>
      <c r="ACK280" s="742"/>
      <c r="ACL280" s="742"/>
      <c r="ACM280" s="741"/>
      <c r="ACN280" s="741"/>
      <c r="ACO280" s="741"/>
      <c r="ACP280" s="741"/>
      <c r="ACQ280" s="741"/>
      <c r="ACR280" s="740"/>
      <c r="ACS280" s="743"/>
      <c r="ACT280" s="741"/>
      <c r="ACU280" s="741"/>
      <c r="ACV280" s="741"/>
      <c r="ACW280" s="741"/>
      <c r="ACX280" s="741"/>
      <c r="ACY280" s="741"/>
      <c r="ACZ280" s="741"/>
      <c r="ADA280" s="744"/>
      <c r="ADB280" s="744"/>
      <c r="ADC280" s="744"/>
      <c r="ADD280" s="744"/>
      <c r="ADE280" s="744"/>
      <c r="ADF280" s="744"/>
      <c r="ADG280" s="744"/>
      <c r="ADH280" s="744"/>
      <c r="ADI280" s="744"/>
      <c r="ADJ280" s="744"/>
      <c r="ADK280" s="744"/>
      <c r="ADL280" s="744"/>
      <c r="ADM280" s="744"/>
      <c r="ADN280" s="744"/>
      <c r="ADO280" s="744"/>
      <c r="ADP280" s="744"/>
      <c r="ADQ280" s="744"/>
      <c r="ADR280" s="744"/>
      <c r="ADS280" s="744"/>
      <c r="ADT280" s="744"/>
      <c r="ADU280" s="744"/>
      <c r="ADV280" s="744"/>
      <c r="ADW280" s="744"/>
      <c r="ADX280" s="744"/>
      <c r="ADY280" s="744"/>
      <c r="ADZ280" s="744"/>
      <c r="AEA280" s="744"/>
      <c r="AEB280" s="744"/>
      <c r="AEC280" s="744"/>
      <c r="AED280" s="744"/>
      <c r="AEE280" s="744"/>
      <c r="AEF280" s="744"/>
      <c r="AEG280" s="744"/>
      <c r="AEH280" s="744"/>
      <c r="AEI280" s="744"/>
      <c r="AEJ280" s="744"/>
      <c r="AEK280" s="744"/>
      <c r="AEL280" s="744"/>
      <c r="AEM280" s="744"/>
      <c r="AEN280" s="744"/>
      <c r="AEO280" s="744"/>
      <c r="AEP280" s="744"/>
      <c r="AEQ280" s="744"/>
      <c r="AER280" s="744"/>
      <c r="AES280" s="741"/>
      <c r="AET280" s="741"/>
      <c r="AEU280" s="741"/>
      <c r="AEV280" s="741"/>
      <c r="AEW280" s="741"/>
      <c r="AEX280" s="741"/>
      <c r="AEY280" s="741"/>
      <c r="AEZ280" s="741"/>
      <c r="AFA280" s="741"/>
      <c r="AFB280" s="741"/>
      <c r="AFC280" s="741"/>
      <c r="AFD280" s="741"/>
      <c r="AFE280" s="741"/>
      <c r="AFF280" s="741"/>
      <c r="AFG280" s="741"/>
      <c r="AFH280" s="741"/>
      <c r="AFI280" s="741"/>
      <c r="AFJ280" s="741"/>
      <c r="AFK280" s="741"/>
      <c r="AFL280" s="741"/>
      <c r="AFM280" s="741"/>
      <c r="AFN280" s="741"/>
      <c r="AFO280" s="741"/>
      <c r="AFP280" s="741"/>
      <c r="AFQ280" s="742"/>
      <c r="AFR280" s="742"/>
      <c r="AFS280" s="742"/>
      <c r="AFT280" s="742"/>
      <c r="AFU280" s="742"/>
      <c r="AFV280" s="741"/>
      <c r="AFW280" s="741"/>
      <c r="AFX280" s="742"/>
      <c r="AFY280" s="742"/>
      <c r="AFZ280" s="741"/>
      <c r="AGA280" s="741"/>
      <c r="AGB280" s="742"/>
      <c r="AGC280" s="742"/>
      <c r="AGD280" s="741"/>
      <c r="AGE280" s="741"/>
      <c r="AGF280" s="741"/>
      <c r="AGG280" s="741"/>
      <c r="AGH280" s="741"/>
      <c r="AGI280" s="741"/>
      <c r="AGJ280" s="741"/>
      <c r="AGK280" s="742"/>
      <c r="AGL280" s="742"/>
      <c r="AGM280" s="741"/>
      <c r="AGN280" s="741"/>
      <c r="AGO280" s="742"/>
      <c r="AGP280" s="742"/>
      <c r="AGQ280" s="741"/>
      <c r="AGR280" s="741"/>
      <c r="AGS280" s="741"/>
      <c r="AGT280" s="741"/>
      <c r="AGU280" s="741"/>
      <c r="AGV280" s="740"/>
      <c r="AGW280" s="743"/>
      <c r="AGX280" s="741"/>
      <c r="AGY280" s="741"/>
      <c r="AGZ280" s="741"/>
      <c r="AHA280" s="741"/>
      <c r="AHB280" s="741"/>
      <c r="AHC280" s="741"/>
      <c r="AHD280" s="741"/>
      <c r="AHE280" s="744"/>
      <c r="AHF280" s="744"/>
      <c r="AHG280" s="744"/>
      <c r="AHH280" s="744"/>
      <c r="AHI280" s="744"/>
      <c r="AHJ280" s="744"/>
      <c r="AHK280" s="744"/>
      <c r="AHL280" s="744"/>
      <c r="AHM280" s="744"/>
      <c r="AHN280" s="744"/>
      <c r="AHO280" s="744"/>
      <c r="AHP280" s="744"/>
      <c r="AHQ280" s="744"/>
      <c r="AHR280" s="744"/>
      <c r="AHS280" s="744"/>
      <c r="AHT280" s="744"/>
      <c r="AHU280" s="744"/>
      <c r="AHV280" s="744"/>
      <c r="AHW280" s="744"/>
      <c r="AHX280" s="744"/>
      <c r="AHY280" s="744"/>
      <c r="AHZ280" s="744"/>
      <c r="AIA280" s="744"/>
      <c r="AIB280" s="744"/>
      <c r="AIC280" s="744"/>
      <c r="AID280" s="744"/>
      <c r="AIE280" s="744"/>
      <c r="AIF280" s="744"/>
      <c r="AIG280" s="744"/>
      <c r="AIH280" s="744"/>
      <c r="AII280" s="744"/>
      <c r="AIJ280" s="744"/>
      <c r="AIK280" s="744"/>
      <c r="AIL280" s="744"/>
      <c r="AIM280" s="744"/>
      <c r="AIN280" s="744"/>
      <c r="AIO280" s="744"/>
      <c r="AIP280" s="744"/>
      <c r="AIQ280" s="744"/>
      <c r="AIR280" s="744"/>
      <c r="AIS280" s="744"/>
      <c r="AIT280" s="744"/>
      <c r="AIU280" s="744"/>
      <c r="AIV280" s="744"/>
      <c r="AIW280" s="741"/>
      <c r="AIX280" s="741"/>
      <c r="AIY280" s="741"/>
      <c r="AIZ280" s="741"/>
      <c r="AJA280" s="741"/>
      <c r="AJB280" s="741"/>
      <c r="AJC280" s="741"/>
      <c r="AJD280" s="741"/>
      <c r="AJE280" s="741"/>
      <c r="AJF280" s="741"/>
      <c r="AJG280" s="741"/>
      <c r="AJH280" s="741"/>
      <c r="AJI280" s="741"/>
      <c r="AJJ280" s="741"/>
      <c r="AJK280" s="741"/>
      <c r="AJL280" s="741"/>
      <c r="AJM280" s="741"/>
      <c r="AJN280" s="741"/>
      <c r="AJO280" s="741"/>
      <c r="AJP280" s="741"/>
      <c r="AJQ280" s="741"/>
      <c r="AJR280" s="741"/>
      <c r="AJS280" s="741"/>
      <c r="AJT280" s="741"/>
      <c r="AJU280" s="742"/>
      <c r="AJV280" s="742"/>
      <c r="AJW280" s="742"/>
      <c r="AJX280" s="742"/>
      <c r="AJY280" s="742"/>
      <c r="AJZ280" s="741"/>
      <c r="AKA280" s="741"/>
      <c r="AKB280" s="742"/>
      <c r="AKC280" s="742"/>
      <c r="AKD280" s="741"/>
      <c r="AKE280" s="741"/>
      <c r="AKF280" s="742"/>
      <c r="AKG280" s="742"/>
      <c r="AKH280" s="741"/>
      <c r="AKI280" s="741"/>
      <c r="AKJ280" s="741"/>
      <c r="AKK280" s="741"/>
      <c r="AKL280" s="741"/>
      <c r="AKM280" s="741"/>
      <c r="AKN280" s="741"/>
      <c r="AKO280" s="742"/>
      <c r="AKP280" s="742"/>
      <c r="AKQ280" s="741"/>
      <c r="AKR280" s="741"/>
      <c r="AKS280" s="742"/>
      <c r="AKT280" s="742"/>
      <c r="AKU280" s="741"/>
      <c r="AKV280" s="741"/>
      <c r="AKW280" s="741"/>
      <c r="AKX280" s="741"/>
      <c r="AKY280" s="741"/>
      <c r="AKZ280" s="740"/>
      <c r="ALA280" s="743"/>
      <c r="ALB280" s="741"/>
      <c r="ALC280" s="741"/>
      <c r="ALD280" s="741"/>
      <c r="ALE280" s="741"/>
      <c r="ALF280" s="741"/>
      <c r="ALG280" s="741"/>
      <c r="ALH280" s="741"/>
      <c r="ALI280" s="744"/>
      <c r="ALJ280" s="744"/>
      <c r="ALK280" s="744"/>
      <c r="ALL280" s="744"/>
      <c r="ALM280" s="744"/>
      <c r="ALN280" s="744"/>
      <c r="ALO280" s="744"/>
      <c r="ALP280" s="744"/>
      <c r="ALQ280" s="744"/>
      <c r="ALR280" s="744"/>
      <c r="ALS280" s="744"/>
      <c r="ALT280" s="744"/>
      <c r="ALU280" s="744"/>
      <c r="ALV280" s="744"/>
      <c r="ALW280" s="744"/>
      <c r="ALX280" s="744"/>
      <c r="ALY280" s="744"/>
      <c r="ALZ280" s="744"/>
      <c r="AMA280" s="744"/>
      <c r="AMB280" s="744"/>
      <c r="AMC280" s="744"/>
      <c r="AMD280" s="744"/>
      <c r="AME280" s="744"/>
      <c r="AMF280" s="744"/>
      <c r="AMG280" s="744"/>
      <c r="AMH280" s="744"/>
      <c r="AMI280" s="744"/>
      <c r="AMJ280" s="744"/>
      <c r="AMK280" s="744"/>
      <c r="AML280" s="744"/>
      <c r="AMM280" s="744"/>
      <c r="AMN280" s="744"/>
      <c r="AMO280" s="744"/>
      <c r="AMP280" s="744"/>
      <c r="AMQ280" s="744"/>
      <c r="AMR280" s="744"/>
      <c r="AMS280" s="744"/>
      <c r="AMT280" s="744"/>
      <c r="AMU280" s="744"/>
      <c r="AMV280" s="744"/>
      <c r="AMW280" s="744"/>
      <c r="AMX280" s="744"/>
      <c r="AMY280" s="744"/>
      <c r="AMZ280" s="744"/>
      <c r="ANA280" s="741"/>
      <c r="ANB280" s="741"/>
      <c r="ANC280" s="741"/>
      <c r="AND280" s="741"/>
      <c r="ANE280" s="741"/>
      <c r="ANF280" s="741"/>
      <c r="ANG280" s="741"/>
      <c r="ANH280" s="741"/>
      <c r="ANI280" s="741"/>
      <c r="ANJ280" s="741"/>
      <c r="ANK280" s="741"/>
      <c r="ANL280" s="741"/>
      <c r="ANM280" s="741"/>
      <c r="ANN280" s="741"/>
      <c r="ANO280" s="741"/>
      <c r="ANP280" s="741"/>
      <c r="ANQ280" s="741"/>
      <c r="ANR280" s="741"/>
      <c r="ANS280" s="741"/>
      <c r="ANT280" s="741"/>
      <c r="ANU280" s="741"/>
      <c r="ANV280" s="741"/>
      <c r="ANW280" s="741"/>
      <c r="ANX280" s="741"/>
      <c r="ANY280" s="742"/>
      <c r="ANZ280" s="742"/>
      <c r="AOA280" s="742"/>
      <c r="AOB280" s="742"/>
      <c r="AOC280" s="742"/>
      <c r="AOD280" s="741"/>
      <c r="AOE280" s="741"/>
      <c r="AOF280" s="742"/>
      <c r="AOG280" s="742"/>
      <c r="AOH280" s="741"/>
      <c r="AOI280" s="741"/>
      <c r="AOJ280" s="742"/>
      <c r="AOK280" s="742"/>
      <c r="AOL280" s="741"/>
      <c r="AOM280" s="741"/>
      <c r="AON280" s="741"/>
      <c r="AOO280" s="741"/>
      <c r="AOP280" s="741"/>
      <c r="AOQ280" s="741"/>
      <c r="AOR280" s="741"/>
      <c r="AOS280" s="742"/>
      <c r="AOT280" s="742"/>
      <c r="AOU280" s="741"/>
      <c r="AOV280" s="741"/>
      <c r="AOW280" s="742"/>
      <c r="AOX280" s="742"/>
      <c r="AOY280" s="741"/>
      <c r="AOZ280" s="741"/>
      <c r="APA280" s="741"/>
      <c r="APB280" s="741"/>
      <c r="APC280" s="741"/>
      <c r="APD280" s="740"/>
      <c r="APE280" s="743"/>
      <c r="APF280" s="741"/>
      <c r="APG280" s="741"/>
      <c r="APH280" s="741"/>
      <c r="API280" s="741"/>
      <c r="APJ280" s="741"/>
      <c r="APK280" s="741"/>
      <c r="APL280" s="741"/>
      <c r="APM280" s="744"/>
      <c r="APN280" s="744"/>
      <c r="APO280" s="744"/>
      <c r="APP280" s="744"/>
      <c r="APQ280" s="744"/>
      <c r="APR280" s="744"/>
      <c r="APS280" s="744"/>
      <c r="APT280" s="744"/>
      <c r="APU280" s="744"/>
      <c r="APV280" s="744"/>
      <c r="APW280" s="744"/>
      <c r="APX280" s="744"/>
      <c r="APY280" s="744"/>
      <c r="APZ280" s="744"/>
      <c r="AQA280" s="744"/>
      <c r="AQB280" s="744"/>
      <c r="AQC280" s="744"/>
      <c r="AQD280" s="744"/>
      <c r="AQE280" s="744"/>
      <c r="AQF280" s="744"/>
      <c r="AQG280" s="744"/>
      <c r="AQH280" s="744"/>
      <c r="AQI280" s="744"/>
      <c r="AQJ280" s="744"/>
      <c r="AQK280" s="744"/>
      <c r="AQL280" s="744"/>
      <c r="AQM280" s="744"/>
      <c r="AQN280" s="744"/>
      <c r="AQO280" s="744"/>
      <c r="AQP280" s="744"/>
      <c r="AQQ280" s="744"/>
      <c r="AQR280" s="744"/>
      <c r="AQS280" s="744"/>
      <c r="AQT280" s="744"/>
      <c r="AQU280" s="744"/>
      <c r="AQV280" s="744"/>
      <c r="AQW280" s="744"/>
      <c r="AQX280" s="744"/>
      <c r="AQY280" s="744"/>
      <c r="AQZ280" s="744"/>
      <c r="ARA280" s="744"/>
      <c r="ARB280" s="744"/>
      <c r="ARC280" s="744"/>
      <c r="ARD280" s="744"/>
      <c r="ARE280" s="741"/>
      <c r="ARF280" s="741"/>
      <c r="ARG280" s="741"/>
      <c r="ARH280" s="741"/>
      <c r="ARI280" s="741"/>
      <c r="ARJ280" s="741"/>
      <c r="ARK280" s="741"/>
      <c r="ARL280" s="741"/>
      <c r="ARM280" s="741"/>
      <c r="ARN280" s="741"/>
      <c r="ARO280" s="741"/>
      <c r="ARP280" s="741"/>
      <c r="ARQ280" s="741"/>
      <c r="ARR280" s="741"/>
      <c r="ARS280" s="741"/>
      <c r="ART280" s="741"/>
      <c r="ARU280" s="741"/>
      <c r="ARV280" s="741"/>
      <c r="ARW280" s="741"/>
      <c r="ARX280" s="741"/>
      <c r="ARY280" s="741"/>
      <c r="ARZ280" s="741"/>
      <c r="ASA280" s="741"/>
      <c r="ASB280" s="741"/>
      <c r="ASC280" s="742"/>
      <c r="ASD280" s="742"/>
      <c r="ASE280" s="742"/>
      <c r="ASF280" s="742"/>
      <c r="ASG280" s="742"/>
      <c r="ASH280" s="741"/>
      <c r="ASI280" s="741"/>
      <c r="ASJ280" s="742"/>
      <c r="ASK280" s="742"/>
      <c r="ASL280" s="741"/>
      <c r="ASM280" s="741"/>
      <c r="ASN280" s="742"/>
      <c r="ASO280" s="742"/>
      <c r="ASP280" s="741"/>
      <c r="ASQ280" s="741"/>
      <c r="ASR280" s="741"/>
      <c r="ASS280" s="741"/>
      <c r="AST280" s="741"/>
      <c r="ASU280" s="741"/>
      <c r="ASV280" s="741"/>
      <c r="ASW280" s="742"/>
      <c r="ASX280" s="742"/>
      <c r="ASY280" s="741"/>
      <c r="ASZ280" s="741"/>
      <c r="ATA280" s="742"/>
      <c r="ATB280" s="742"/>
      <c r="ATC280" s="741"/>
      <c r="ATD280" s="741"/>
      <c r="ATE280" s="741"/>
      <c r="ATF280" s="741"/>
      <c r="ATG280" s="741"/>
      <c r="ATH280" s="740"/>
      <c r="ATI280" s="743"/>
      <c r="ATJ280" s="741"/>
      <c r="ATK280" s="741"/>
      <c r="ATL280" s="741"/>
      <c r="ATM280" s="741"/>
      <c r="ATN280" s="741"/>
      <c r="ATO280" s="741"/>
      <c r="ATP280" s="741"/>
      <c r="ATQ280" s="744"/>
      <c r="ATR280" s="744"/>
      <c r="ATS280" s="744"/>
      <c r="ATT280" s="744"/>
      <c r="ATU280" s="744"/>
      <c r="ATV280" s="744"/>
      <c r="ATW280" s="744"/>
      <c r="ATX280" s="744"/>
      <c r="ATY280" s="744"/>
      <c r="ATZ280" s="744"/>
      <c r="AUA280" s="744"/>
      <c r="AUB280" s="744"/>
      <c r="AUC280" s="744"/>
      <c r="AUD280" s="744"/>
      <c r="AUE280" s="744"/>
      <c r="AUF280" s="744"/>
      <c r="AUG280" s="744"/>
      <c r="AUH280" s="744"/>
      <c r="AUI280" s="744"/>
      <c r="AUJ280" s="744"/>
      <c r="AUK280" s="744"/>
      <c r="AUL280" s="744"/>
      <c r="AUM280" s="744"/>
      <c r="AUN280" s="744"/>
      <c r="AUO280" s="744"/>
      <c r="AUP280" s="744"/>
      <c r="AUQ280" s="744"/>
      <c r="AUR280" s="744"/>
      <c r="AUS280" s="744"/>
      <c r="AUT280" s="744"/>
      <c r="AUU280" s="744"/>
      <c r="AUV280" s="744"/>
      <c r="AUW280" s="744"/>
      <c r="AUX280" s="744"/>
      <c r="AUY280" s="744"/>
      <c r="AUZ280" s="744"/>
      <c r="AVA280" s="744"/>
      <c r="AVB280" s="744"/>
      <c r="AVC280" s="744"/>
      <c r="AVD280" s="744"/>
      <c r="AVE280" s="744"/>
      <c r="AVF280" s="744"/>
      <c r="AVG280" s="744"/>
      <c r="AVH280" s="744"/>
      <c r="AVI280" s="741"/>
      <c r="AVJ280" s="741"/>
      <c r="AVK280" s="741"/>
      <c r="AVL280" s="741"/>
      <c r="AVM280" s="741"/>
      <c r="AVN280" s="741"/>
      <c r="AVO280" s="741"/>
      <c r="AVP280" s="741"/>
      <c r="AVQ280" s="741"/>
      <c r="AVR280" s="741"/>
      <c r="AVS280" s="741"/>
      <c r="AVT280" s="741"/>
      <c r="AVU280" s="741"/>
      <c r="AVV280" s="741"/>
      <c r="AVW280" s="741"/>
      <c r="AVX280" s="741"/>
      <c r="AVY280" s="741"/>
      <c r="AVZ280" s="741"/>
      <c r="AWA280" s="741"/>
      <c r="AWB280" s="741"/>
      <c r="AWC280" s="741"/>
      <c r="AWD280" s="741"/>
      <c r="AWE280" s="741"/>
      <c r="AWF280" s="741"/>
      <c r="AWG280" s="742"/>
      <c r="AWH280" s="742"/>
      <c r="AWI280" s="742"/>
      <c r="AWJ280" s="742"/>
      <c r="AWK280" s="742"/>
      <c r="AWL280" s="741"/>
      <c r="AWM280" s="741"/>
      <c r="AWN280" s="742"/>
      <c r="AWO280" s="742"/>
      <c r="AWP280" s="741"/>
      <c r="AWQ280" s="741"/>
      <c r="AWR280" s="742"/>
      <c r="AWS280" s="742"/>
      <c r="AWT280" s="741"/>
      <c r="AWU280" s="741"/>
      <c r="AWV280" s="741"/>
      <c r="AWW280" s="741"/>
      <c r="AWX280" s="741"/>
      <c r="AWY280" s="741"/>
      <c r="AWZ280" s="741"/>
      <c r="AXA280" s="742"/>
      <c r="AXB280" s="742"/>
      <c r="AXC280" s="741"/>
      <c r="AXD280" s="741"/>
      <c r="AXE280" s="742"/>
      <c r="AXF280" s="742"/>
      <c r="AXG280" s="741"/>
      <c r="AXH280" s="741"/>
      <c r="AXI280" s="741"/>
      <c r="AXJ280" s="741"/>
      <c r="AXK280" s="741"/>
      <c r="AXL280" s="740"/>
      <c r="AXM280" s="743"/>
      <c r="AXN280" s="741"/>
      <c r="AXO280" s="741"/>
      <c r="AXP280" s="741"/>
      <c r="AXQ280" s="741"/>
      <c r="AXR280" s="741"/>
      <c r="AXS280" s="741"/>
      <c r="AXT280" s="741"/>
      <c r="AXU280" s="744"/>
      <c r="AXV280" s="744"/>
      <c r="AXW280" s="744"/>
      <c r="AXX280" s="744"/>
      <c r="AXY280" s="744"/>
      <c r="AXZ280" s="744"/>
      <c r="AYA280" s="744"/>
      <c r="AYB280" s="744"/>
      <c r="AYC280" s="744"/>
      <c r="AYD280" s="744"/>
      <c r="AYE280" s="744"/>
      <c r="AYF280" s="744"/>
      <c r="AYG280" s="744"/>
      <c r="AYH280" s="744"/>
      <c r="AYI280" s="744"/>
      <c r="AYJ280" s="744"/>
      <c r="AYK280" s="744"/>
      <c r="AYL280" s="744"/>
      <c r="AYM280" s="744"/>
      <c r="AYN280" s="744"/>
      <c r="AYO280" s="744"/>
      <c r="AYP280" s="744"/>
      <c r="AYQ280" s="744"/>
      <c r="AYR280" s="744"/>
      <c r="AYS280" s="744"/>
      <c r="AYT280" s="744"/>
      <c r="AYU280" s="744"/>
      <c r="AYV280" s="744"/>
      <c r="AYW280" s="744"/>
      <c r="AYX280" s="744"/>
      <c r="AYY280" s="744"/>
      <c r="AYZ280" s="744"/>
      <c r="AZA280" s="744"/>
      <c r="AZB280" s="744"/>
      <c r="AZC280" s="744"/>
      <c r="AZD280" s="744"/>
      <c r="AZE280" s="744"/>
      <c r="AZF280" s="744"/>
      <c r="AZG280" s="744"/>
      <c r="AZH280" s="744"/>
      <c r="AZI280" s="744"/>
      <c r="AZJ280" s="744"/>
      <c r="AZK280" s="744"/>
      <c r="AZL280" s="744"/>
      <c r="AZM280" s="741"/>
      <c r="AZN280" s="741"/>
      <c r="AZO280" s="741"/>
      <c r="AZP280" s="741"/>
      <c r="AZQ280" s="741"/>
      <c r="AZR280" s="741"/>
      <c r="AZS280" s="741"/>
      <c r="AZT280" s="741"/>
      <c r="AZU280" s="741"/>
      <c r="AZV280" s="741"/>
      <c r="AZW280" s="741"/>
      <c r="AZX280" s="741"/>
      <c r="AZY280" s="741"/>
      <c r="AZZ280" s="741"/>
      <c r="BAA280" s="741"/>
      <c r="BAB280" s="741"/>
      <c r="BAC280" s="741"/>
      <c r="BAD280" s="741"/>
      <c r="BAE280" s="741"/>
      <c r="BAF280" s="741"/>
      <c r="BAG280" s="741"/>
      <c r="BAH280" s="741"/>
      <c r="BAI280" s="741"/>
      <c r="BAJ280" s="741"/>
      <c r="BAK280" s="742"/>
      <c r="BAL280" s="742"/>
      <c r="BAM280" s="742"/>
      <c r="BAN280" s="742"/>
      <c r="BAO280" s="742"/>
      <c r="BAP280" s="741"/>
      <c r="BAQ280" s="741"/>
      <c r="BAR280" s="742"/>
      <c r="BAS280" s="742"/>
      <c r="BAT280" s="741"/>
      <c r="BAU280" s="741"/>
      <c r="BAV280" s="742"/>
      <c r="BAW280" s="742"/>
      <c r="BAX280" s="741"/>
      <c r="BAY280" s="741"/>
      <c r="BAZ280" s="741"/>
      <c r="BBA280" s="741"/>
      <c r="BBB280" s="741"/>
      <c r="BBC280" s="741"/>
      <c r="BBD280" s="741"/>
      <c r="BBE280" s="742"/>
      <c r="BBF280" s="742"/>
      <c r="BBG280" s="741"/>
      <c r="BBH280" s="741"/>
      <c r="BBI280" s="742"/>
      <c r="BBJ280" s="742"/>
      <c r="BBK280" s="741"/>
      <c r="BBL280" s="741"/>
      <c r="BBM280" s="741"/>
      <c r="BBN280" s="741"/>
      <c r="BBO280" s="741"/>
      <c r="BBP280" s="740"/>
      <c r="BBQ280" s="743"/>
      <c r="BBR280" s="741"/>
      <c r="BBS280" s="741"/>
      <c r="BBT280" s="741"/>
      <c r="BBU280" s="741"/>
      <c r="BBV280" s="741"/>
      <c r="BBW280" s="741"/>
      <c r="BBX280" s="741"/>
      <c r="BBY280" s="744"/>
      <c r="BBZ280" s="744"/>
      <c r="BCA280" s="744"/>
      <c r="BCB280" s="744"/>
      <c r="BCC280" s="744"/>
      <c r="BCD280" s="744"/>
      <c r="BCE280" s="744"/>
      <c r="BCF280" s="744"/>
      <c r="BCG280" s="744"/>
      <c r="BCH280" s="744"/>
      <c r="BCI280" s="744"/>
      <c r="BCJ280" s="744"/>
      <c r="BCK280" s="744"/>
      <c r="BCL280" s="744"/>
      <c r="BCM280" s="744"/>
      <c r="BCN280" s="744"/>
      <c r="BCO280" s="744"/>
      <c r="BCP280" s="744"/>
      <c r="BCQ280" s="744"/>
      <c r="BCR280" s="744"/>
      <c r="BCS280" s="744"/>
      <c r="BCT280" s="744"/>
      <c r="BCU280" s="744"/>
      <c r="BCV280" s="744"/>
      <c r="BCW280" s="744"/>
      <c r="BCX280" s="744"/>
      <c r="BCY280" s="744"/>
      <c r="BCZ280" s="744"/>
      <c r="BDA280" s="744"/>
      <c r="BDB280" s="744"/>
      <c r="BDC280" s="744"/>
      <c r="BDD280" s="744"/>
      <c r="BDE280" s="744"/>
      <c r="BDF280" s="744"/>
      <c r="BDG280" s="744"/>
      <c r="BDH280" s="744"/>
      <c r="BDI280" s="744"/>
      <c r="BDJ280" s="744"/>
      <c r="BDK280" s="744"/>
      <c r="BDL280" s="744"/>
      <c r="BDM280" s="744"/>
      <c r="BDN280" s="744"/>
      <c r="BDO280" s="744"/>
      <c r="BDP280" s="744"/>
      <c r="BDQ280" s="741"/>
      <c r="BDR280" s="741"/>
      <c r="BDS280" s="741"/>
      <c r="BDT280" s="741"/>
      <c r="BDU280" s="741"/>
      <c r="BDV280" s="741"/>
      <c r="BDW280" s="741"/>
      <c r="BDX280" s="741"/>
      <c r="BDY280" s="741"/>
      <c r="BDZ280" s="741"/>
      <c r="BEA280" s="741"/>
      <c r="BEB280" s="741"/>
      <c r="BEC280" s="741"/>
      <c r="BED280" s="741"/>
      <c r="BEE280" s="741"/>
      <c r="BEF280" s="741"/>
      <c r="BEG280" s="741"/>
      <c r="BEH280" s="741"/>
      <c r="BEI280" s="741"/>
      <c r="BEJ280" s="741"/>
      <c r="BEK280" s="741"/>
      <c r="BEL280" s="741"/>
      <c r="BEM280" s="741"/>
      <c r="BEN280" s="741"/>
      <c r="BEO280" s="742"/>
      <c r="BEP280" s="742"/>
      <c r="BEQ280" s="742"/>
      <c r="BER280" s="742"/>
      <c r="BES280" s="742"/>
      <c r="BET280" s="741"/>
      <c r="BEU280" s="741"/>
      <c r="BEV280" s="742"/>
      <c r="BEW280" s="742"/>
      <c r="BEX280" s="741"/>
      <c r="BEY280" s="741"/>
      <c r="BEZ280" s="742"/>
      <c r="BFA280" s="742"/>
      <c r="BFB280" s="741"/>
      <c r="BFC280" s="741"/>
      <c r="BFD280" s="741"/>
      <c r="BFE280" s="741"/>
      <c r="BFF280" s="741"/>
      <c r="BFG280" s="741"/>
      <c r="BFH280" s="741"/>
      <c r="BFI280" s="742"/>
      <c r="BFJ280" s="742"/>
      <c r="BFK280" s="741"/>
      <c r="BFL280" s="741"/>
      <c r="BFM280" s="742"/>
      <c r="BFN280" s="742"/>
      <c r="BFO280" s="741"/>
      <c r="BFP280" s="741"/>
      <c r="BFQ280" s="741"/>
      <c r="BFR280" s="741"/>
      <c r="BFS280" s="741"/>
      <c r="BFT280" s="740"/>
      <c r="BFU280" s="743"/>
      <c r="BFV280" s="741"/>
      <c r="BFW280" s="741"/>
      <c r="BFX280" s="741"/>
      <c r="BFY280" s="741"/>
      <c r="BFZ280" s="741"/>
      <c r="BGA280" s="741"/>
      <c r="BGB280" s="741"/>
      <c r="BGC280" s="744"/>
      <c r="BGD280" s="744"/>
      <c r="BGE280" s="744"/>
      <c r="BGF280" s="744"/>
      <c r="BGG280" s="744"/>
      <c r="BGH280" s="744"/>
      <c r="BGI280" s="744"/>
      <c r="BGJ280" s="744"/>
      <c r="BGK280" s="744"/>
      <c r="BGL280" s="744"/>
      <c r="BGM280" s="744"/>
      <c r="BGN280" s="744"/>
      <c r="BGO280" s="744"/>
      <c r="BGP280" s="744"/>
      <c r="BGQ280" s="744"/>
      <c r="BGR280" s="744"/>
      <c r="BGS280" s="744"/>
      <c r="BGT280" s="744"/>
      <c r="BGU280" s="744"/>
      <c r="BGV280" s="744"/>
      <c r="BGW280" s="744"/>
      <c r="BGX280" s="744"/>
      <c r="BGY280" s="744"/>
      <c r="BGZ280" s="744"/>
      <c r="BHA280" s="744"/>
      <c r="BHB280" s="744"/>
      <c r="BHC280" s="744"/>
      <c r="BHD280" s="744"/>
      <c r="BHE280" s="744"/>
      <c r="BHF280" s="744"/>
      <c r="BHG280" s="744"/>
      <c r="BHH280" s="744"/>
      <c r="BHI280" s="744"/>
      <c r="BHJ280" s="744"/>
      <c r="BHK280" s="744"/>
      <c r="BHL280" s="744"/>
      <c r="BHM280" s="744"/>
      <c r="BHN280" s="744"/>
      <c r="BHO280" s="744"/>
      <c r="BHP280" s="744"/>
      <c r="BHQ280" s="744"/>
      <c r="BHR280" s="744"/>
      <c r="BHS280" s="744"/>
      <c r="BHT280" s="744"/>
      <c r="BHU280" s="741"/>
      <c r="BHV280" s="741"/>
      <c r="BHW280" s="741"/>
      <c r="BHX280" s="741"/>
      <c r="BHY280" s="741"/>
      <c r="BHZ280" s="741"/>
      <c r="BIA280" s="741"/>
      <c r="BIB280" s="741"/>
      <c r="BIC280" s="741"/>
      <c r="BID280" s="741"/>
      <c r="BIE280" s="741"/>
      <c r="BIF280" s="741"/>
      <c r="BIG280" s="741"/>
      <c r="BIH280" s="741"/>
      <c r="BII280" s="741"/>
      <c r="BIJ280" s="741"/>
      <c r="BIK280" s="741"/>
      <c r="BIL280" s="741"/>
      <c r="BIM280" s="741"/>
      <c r="BIN280" s="741"/>
      <c r="BIO280" s="741"/>
      <c r="BIP280" s="741"/>
      <c r="BIQ280" s="741"/>
      <c r="BIR280" s="741"/>
      <c r="BIS280" s="742"/>
      <c r="BIT280" s="742"/>
      <c r="BIU280" s="742"/>
      <c r="BIV280" s="742"/>
      <c r="BIW280" s="742"/>
      <c r="BIX280" s="741"/>
      <c r="BIY280" s="741"/>
      <c r="BIZ280" s="742"/>
      <c r="BJA280" s="742"/>
      <c r="BJB280" s="741"/>
      <c r="BJC280" s="741"/>
      <c r="BJD280" s="742"/>
      <c r="BJE280" s="742"/>
      <c r="BJF280" s="741"/>
      <c r="BJG280" s="741"/>
      <c r="BJH280" s="741"/>
      <c r="BJI280" s="741"/>
      <c r="BJJ280" s="741"/>
      <c r="BJK280" s="741"/>
      <c r="BJL280" s="741"/>
      <c r="BJM280" s="742"/>
      <c r="BJN280" s="742"/>
      <c r="BJO280" s="741"/>
      <c r="BJP280" s="741"/>
      <c r="BJQ280" s="742"/>
      <c r="BJR280" s="742"/>
      <c r="BJS280" s="741"/>
      <c r="BJT280" s="741"/>
      <c r="BJU280" s="741"/>
      <c r="BJV280" s="741"/>
      <c r="BJW280" s="741"/>
      <c r="BJX280" s="740"/>
      <c r="BJY280" s="743"/>
      <c r="BJZ280" s="741"/>
      <c r="BKA280" s="741"/>
      <c r="BKB280" s="741"/>
      <c r="BKC280" s="741"/>
      <c r="BKD280" s="741"/>
      <c r="BKE280" s="741"/>
      <c r="BKF280" s="741"/>
      <c r="BKG280" s="744"/>
      <c r="BKH280" s="744"/>
      <c r="BKI280" s="744"/>
      <c r="BKJ280" s="744"/>
      <c r="BKK280" s="744"/>
      <c r="BKL280" s="744"/>
      <c r="BKM280" s="744"/>
      <c r="BKN280" s="744"/>
      <c r="BKO280" s="744"/>
      <c r="BKP280" s="744"/>
      <c r="BKQ280" s="744"/>
      <c r="BKR280" s="744"/>
      <c r="BKS280" s="744"/>
      <c r="BKT280" s="744"/>
      <c r="BKU280" s="744"/>
      <c r="BKV280" s="744"/>
      <c r="BKW280" s="744"/>
      <c r="BKX280" s="744"/>
      <c r="BKY280" s="744"/>
      <c r="BKZ280" s="744"/>
      <c r="BLA280" s="744"/>
      <c r="BLB280" s="744"/>
      <c r="BLC280" s="744"/>
      <c r="BLD280" s="744"/>
      <c r="BLE280" s="744"/>
      <c r="BLF280" s="744"/>
      <c r="BLG280" s="744"/>
      <c r="BLH280" s="744"/>
      <c r="BLI280" s="744"/>
      <c r="BLJ280" s="744"/>
      <c r="BLK280" s="744"/>
      <c r="BLL280" s="744"/>
      <c r="BLM280" s="744"/>
      <c r="BLN280" s="744"/>
      <c r="BLO280" s="744"/>
      <c r="BLP280" s="744"/>
      <c r="BLQ280" s="744"/>
      <c r="BLR280" s="744"/>
      <c r="BLS280" s="744"/>
      <c r="BLT280" s="744"/>
      <c r="BLU280" s="744"/>
      <c r="BLV280" s="744"/>
      <c r="BLW280" s="744"/>
      <c r="BLX280" s="744"/>
      <c r="BLY280" s="741"/>
      <c r="BLZ280" s="741"/>
      <c r="BMA280" s="741"/>
      <c r="BMB280" s="741"/>
      <c r="BMC280" s="741"/>
      <c r="BMD280" s="741"/>
      <c r="BME280" s="741"/>
      <c r="BMF280" s="741"/>
      <c r="BMG280" s="741"/>
      <c r="BMH280" s="741"/>
      <c r="BMI280" s="741"/>
      <c r="BMJ280" s="741"/>
      <c r="BMK280" s="741"/>
      <c r="BML280" s="741"/>
      <c r="BMM280" s="741"/>
      <c r="BMN280" s="741"/>
      <c r="BMO280" s="741"/>
      <c r="BMP280" s="741"/>
      <c r="BMQ280" s="741"/>
      <c r="BMR280" s="741"/>
      <c r="BMS280" s="741"/>
      <c r="BMT280" s="741"/>
      <c r="BMU280" s="741"/>
      <c r="BMV280" s="741"/>
      <c r="BMW280" s="742"/>
      <c r="BMX280" s="742"/>
      <c r="BMY280" s="742"/>
      <c r="BMZ280" s="742"/>
      <c r="BNA280" s="742"/>
      <c r="BNB280" s="741"/>
      <c r="BNC280" s="741"/>
      <c r="BND280" s="742"/>
      <c r="BNE280" s="742"/>
      <c r="BNF280" s="741"/>
      <c r="BNG280" s="741"/>
      <c r="BNH280" s="742"/>
      <c r="BNI280" s="742"/>
      <c r="BNJ280" s="741"/>
      <c r="BNK280" s="741"/>
      <c r="BNL280" s="741"/>
      <c r="BNM280" s="741"/>
      <c r="BNN280" s="741"/>
      <c r="BNO280" s="741"/>
      <c r="BNP280" s="741"/>
      <c r="BNQ280" s="742"/>
      <c r="BNR280" s="742"/>
      <c r="BNS280" s="741"/>
      <c r="BNT280" s="741"/>
      <c r="BNU280" s="742"/>
      <c r="BNV280" s="742"/>
      <c r="BNW280" s="741"/>
      <c r="BNX280" s="741"/>
      <c r="BNY280" s="741"/>
      <c r="BNZ280" s="741"/>
      <c r="BOA280" s="741"/>
      <c r="BOB280" s="740"/>
      <c r="BOC280" s="743"/>
      <c r="BOD280" s="741"/>
      <c r="BOE280" s="741"/>
      <c r="BOF280" s="741"/>
      <c r="BOG280" s="741"/>
      <c r="BOH280" s="741"/>
      <c r="BOI280" s="741"/>
      <c r="BOJ280" s="741"/>
      <c r="BOK280" s="744"/>
      <c r="BOL280" s="744"/>
      <c r="BOM280" s="744"/>
      <c r="BON280" s="744"/>
      <c r="BOO280" s="744"/>
      <c r="BOP280" s="744"/>
      <c r="BOQ280" s="744"/>
      <c r="BOR280" s="744"/>
      <c r="BOS280" s="744"/>
      <c r="BOT280" s="744"/>
      <c r="BOU280" s="744"/>
      <c r="BOV280" s="744"/>
      <c r="BOW280" s="744"/>
      <c r="BOX280" s="744"/>
      <c r="BOY280" s="744"/>
      <c r="BOZ280" s="744"/>
      <c r="BPA280" s="744"/>
      <c r="BPB280" s="744"/>
      <c r="BPC280" s="744"/>
      <c r="BPD280" s="744"/>
      <c r="BPE280" s="744"/>
      <c r="BPF280" s="744"/>
      <c r="BPG280" s="744"/>
      <c r="BPH280" s="744"/>
      <c r="BPI280" s="744"/>
      <c r="BPJ280" s="744"/>
      <c r="BPK280" s="744"/>
      <c r="BPL280" s="744"/>
      <c r="BPM280" s="744"/>
      <c r="BPN280" s="744"/>
      <c r="BPO280" s="744"/>
      <c r="BPP280" s="744"/>
      <c r="BPQ280" s="744"/>
      <c r="BPR280" s="744"/>
      <c r="BPS280" s="744"/>
      <c r="BPT280" s="744"/>
      <c r="BPU280" s="744"/>
      <c r="BPV280" s="744"/>
      <c r="BPW280" s="744"/>
      <c r="BPX280" s="744"/>
      <c r="BPY280" s="744"/>
      <c r="BPZ280" s="744"/>
      <c r="BQA280" s="744"/>
      <c r="BQB280" s="744"/>
      <c r="BQC280" s="741"/>
      <c r="BQD280" s="741"/>
      <c r="BQE280" s="741"/>
      <c r="BQF280" s="741"/>
      <c r="BQG280" s="741"/>
      <c r="BQH280" s="741"/>
      <c r="BQI280" s="741"/>
      <c r="BQJ280" s="741"/>
      <c r="BQK280" s="741"/>
      <c r="BQL280" s="741"/>
      <c r="BQM280" s="741"/>
      <c r="BQN280" s="741"/>
      <c r="BQO280" s="741"/>
      <c r="BQP280" s="741"/>
      <c r="BQQ280" s="741"/>
      <c r="BQR280" s="741"/>
      <c r="BQS280" s="741"/>
      <c r="BQT280" s="741"/>
      <c r="BQU280" s="741"/>
      <c r="BQV280" s="741"/>
      <c r="BQW280" s="741"/>
      <c r="BQX280" s="741"/>
      <c r="BQY280" s="741"/>
      <c r="BQZ280" s="741"/>
      <c r="BRA280" s="742"/>
      <c r="BRB280" s="742"/>
      <c r="BRC280" s="742"/>
      <c r="BRD280" s="742"/>
      <c r="BRE280" s="742"/>
      <c r="BRF280" s="741"/>
      <c r="BRG280" s="741"/>
      <c r="BRH280" s="742"/>
      <c r="BRI280" s="742"/>
      <c r="BRJ280" s="741"/>
      <c r="BRK280" s="741"/>
      <c r="BRL280" s="742"/>
      <c r="BRM280" s="742"/>
      <c r="BRN280" s="741"/>
      <c r="BRO280" s="741"/>
      <c r="BRP280" s="741"/>
      <c r="BRQ280" s="741"/>
      <c r="BRR280" s="741"/>
      <c r="BRS280" s="741"/>
      <c r="BRT280" s="741"/>
      <c r="BRU280" s="742"/>
      <c r="BRV280" s="742"/>
      <c r="BRW280" s="741"/>
      <c r="BRX280" s="741"/>
      <c r="BRY280" s="742"/>
      <c r="BRZ280" s="742"/>
      <c r="BSA280" s="741"/>
      <c r="BSB280" s="741"/>
      <c r="BSC280" s="741"/>
      <c r="BSD280" s="741"/>
      <c r="BSE280" s="741"/>
      <c r="BSF280" s="740"/>
      <c r="BSG280" s="743"/>
      <c r="BSH280" s="741"/>
      <c r="BSI280" s="741"/>
      <c r="BSJ280" s="741"/>
      <c r="BSK280" s="741"/>
      <c r="BSL280" s="741"/>
      <c r="BSM280" s="741"/>
      <c r="BSN280" s="741"/>
      <c r="BSO280" s="744"/>
      <c r="BSP280" s="744"/>
      <c r="BSQ280" s="744"/>
      <c r="BSR280" s="744"/>
      <c r="BSS280" s="744"/>
      <c r="BST280" s="744"/>
      <c r="BSU280" s="744"/>
      <c r="BSV280" s="744"/>
      <c r="BSW280" s="744"/>
      <c r="BSX280" s="744"/>
      <c r="BSY280" s="744"/>
      <c r="BSZ280" s="744"/>
      <c r="BTA280" s="744"/>
      <c r="BTB280" s="744"/>
      <c r="BTC280" s="744"/>
      <c r="BTD280" s="744"/>
      <c r="BTE280" s="744"/>
      <c r="BTF280" s="744"/>
      <c r="BTG280" s="744"/>
      <c r="BTH280" s="744"/>
      <c r="BTI280" s="744"/>
      <c r="BTJ280" s="744"/>
      <c r="BTK280" s="744"/>
      <c r="BTL280" s="744"/>
      <c r="BTM280" s="744"/>
      <c r="BTN280" s="744"/>
      <c r="BTO280" s="744"/>
      <c r="BTP280" s="744"/>
      <c r="BTQ280" s="744"/>
      <c r="BTR280" s="744"/>
      <c r="BTS280" s="744"/>
      <c r="BTT280" s="744"/>
      <c r="BTU280" s="744"/>
      <c r="BTV280" s="744"/>
      <c r="BTW280" s="744"/>
      <c r="BTX280" s="744"/>
      <c r="BTY280" s="744"/>
      <c r="BTZ280" s="744"/>
      <c r="BUA280" s="744"/>
      <c r="BUB280" s="744"/>
      <c r="BUC280" s="744"/>
      <c r="BUD280" s="744"/>
      <c r="BUE280" s="744"/>
      <c r="BUF280" s="744"/>
      <c r="BUG280" s="741"/>
      <c r="BUH280" s="741"/>
      <c r="BUI280" s="741"/>
      <c r="BUJ280" s="741"/>
      <c r="BUK280" s="741"/>
      <c r="BUL280" s="741"/>
      <c r="BUM280" s="741"/>
      <c r="BUN280" s="741"/>
      <c r="BUO280" s="741"/>
      <c r="BUP280" s="741"/>
      <c r="BUQ280" s="741"/>
      <c r="BUR280" s="741"/>
      <c r="BUS280" s="741"/>
      <c r="BUT280" s="741"/>
      <c r="BUU280" s="741"/>
      <c r="BUV280" s="741"/>
      <c r="BUW280" s="741"/>
      <c r="BUX280" s="741"/>
      <c r="BUY280" s="741"/>
      <c r="BUZ280" s="741"/>
      <c r="BVA280" s="741"/>
      <c r="BVB280" s="741"/>
      <c r="BVC280" s="741"/>
      <c r="BVD280" s="741"/>
      <c r="BVE280" s="742"/>
      <c r="BVF280" s="742"/>
      <c r="BVG280" s="742"/>
      <c r="BVH280" s="742"/>
      <c r="BVI280" s="742"/>
      <c r="BVJ280" s="741"/>
      <c r="BVK280" s="741"/>
      <c r="BVL280" s="742"/>
      <c r="BVM280" s="742"/>
      <c r="BVN280" s="741"/>
      <c r="BVO280" s="741"/>
      <c r="BVP280" s="742"/>
      <c r="BVQ280" s="742"/>
      <c r="BVR280" s="741"/>
      <c r="BVS280" s="741"/>
      <c r="BVT280" s="741"/>
      <c r="BVU280" s="741"/>
      <c r="BVV280" s="741"/>
      <c r="BVW280" s="741"/>
      <c r="BVX280" s="741"/>
      <c r="BVY280" s="742"/>
      <c r="BVZ280" s="742"/>
      <c r="BWA280" s="741"/>
      <c r="BWB280" s="741"/>
      <c r="BWC280" s="742"/>
      <c r="BWD280" s="742"/>
      <c r="BWE280" s="741"/>
      <c r="BWF280" s="741"/>
      <c r="BWG280" s="741"/>
      <c r="BWH280" s="741"/>
      <c r="BWI280" s="741"/>
      <c r="BWJ280" s="740"/>
      <c r="BWK280" s="743"/>
      <c r="BWL280" s="741"/>
      <c r="BWM280" s="741"/>
      <c r="BWN280" s="741"/>
      <c r="BWO280" s="741"/>
      <c r="BWP280" s="741"/>
      <c r="BWQ280" s="741"/>
      <c r="BWR280" s="741"/>
      <c r="BWS280" s="744"/>
      <c r="BWT280" s="744"/>
      <c r="BWU280" s="744"/>
      <c r="BWV280" s="744"/>
      <c r="BWW280" s="744"/>
      <c r="BWX280" s="744"/>
      <c r="BWY280" s="744"/>
      <c r="BWZ280" s="744"/>
      <c r="BXA280" s="744"/>
      <c r="BXB280" s="744"/>
      <c r="BXC280" s="744"/>
      <c r="BXD280" s="744"/>
      <c r="BXE280" s="744"/>
      <c r="BXF280" s="744"/>
      <c r="BXG280" s="744"/>
      <c r="BXH280" s="744"/>
      <c r="BXI280" s="744"/>
      <c r="BXJ280" s="744"/>
      <c r="BXK280" s="744"/>
      <c r="BXL280" s="744"/>
      <c r="BXM280" s="744"/>
      <c r="BXN280" s="744"/>
      <c r="BXO280" s="744"/>
      <c r="BXP280" s="744"/>
      <c r="BXQ280" s="744"/>
      <c r="BXR280" s="744"/>
      <c r="BXS280" s="744"/>
      <c r="BXT280" s="744"/>
      <c r="BXU280" s="744"/>
      <c r="BXV280" s="744"/>
      <c r="BXW280" s="744"/>
      <c r="BXX280" s="744"/>
      <c r="BXY280" s="744"/>
      <c r="BXZ280" s="744"/>
      <c r="BYA280" s="744"/>
      <c r="BYB280" s="744"/>
      <c r="BYC280" s="744"/>
      <c r="BYD280" s="744"/>
      <c r="BYE280" s="744"/>
      <c r="BYF280" s="744"/>
      <c r="BYG280" s="744"/>
      <c r="BYH280" s="744"/>
      <c r="BYI280" s="744"/>
      <c r="BYJ280" s="744"/>
      <c r="BYK280" s="741"/>
      <c r="BYL280" s="741"/>
      <c r="BYM280" s="741"/>
      <c r="BYN280" s="741"/>
      <c r="BYO280" s="741"/>
      <c r="BYP280" s="741"/>
      <c r="BYQ280" s="741"/>
      <c r="BYR280" s="741"/>
      <c r="BYS280" s="741"/>
      <c r="BYT280" s="741"/>
      <c r="BYU280" s="741"/>
      <c r="BYV280" s="741"/>
      <c r="BYW280" s="741"/>
      <c r="BYX280" s="741"/>
      <c r="BYY280" s="741"/>
      <c r="BYZ280" s="741"/>
      <c r="BZA280" s="741"/>
      <c r="BZB280" s="741"/>
      <c r="BZC280" s="741"/>
      <c r="BZD280" s="741"/>
      <c r="BZE280" s="741"/>
      <c r="BZF280" s="741"/>
      <c r="BZG280" s="741"/>
      <c r="BZH280" s="741"/>
      <c r="BZI280" s="742"/>
      <c r="BZJ280" s="742"/>
      <c r="BZK280" s="742"/>
      <c r="BZL280" s="742"/>
      <c r="BZM280" s="742"/>
      <c r="BZN280" s="741"/>
      <c r="BZO280" s="741"/>
      <c r="BZP280" s="742"/>
      <c r="BZQ280" s="742"/>
      <c r="BZR280" s="741"/>
      <c r="BZS280" s="741"/>
      <c r="BZT280" s="742"/>
      <c r="BZU280" s="742"/>
      <c r="BZV280" s="741"/>
      <c r="BZW280" s="741"/>
      <c r="BZX280" s="741"/>
      <c r="BZY280" s="741"/>
      <c r="BZZ280" s="741"/>
      <c r="CAA280" s="741"/>
      <c r="CAB280" s="741"/>
      <c r="CAC280" s="742"/>
      <c r="CAD280" s="742"/>
      <c r="CAE280" s="741"/>
      <c r="CAF280" s="741"/>
      <c r="CAG280" s="742"/>
      <c r="CAH280" s="742"/>
      <c r="CAI280" s="741"/>
      <c r="CAJ280" s="741"/>
      <c r="CAK280" s="741"/>
      <c r="CAL280" s="741"/>
      <c r="CAM280" s="741"/>
      <c r="CAN280" s="740"/>
      <c r="CAO280" s="743"/>
      <c r="CAP280" s="741"/>
      <c r="CAQ280" s="741"/>
      <c r="CAR280" s="741"/>
      <c r="CAS280" s="741"/>
      <c r="CAT280" s="741"/>
      <c r="CAU280" s="741"/>
      <c r="CAV280" s="741"/>
      <c r="CAW280" s="744"/>
      <c r="CAX280" s="744"/>
      <c r="CAY280" s="744"/>
      <c r="CAZ280" s="744"/>
      <c r="CBA280" s="744"/>
      <c r="CBB280" s="744"/>
      <c r="CBC280" s="744"/>
      <c r="CBD280" s="744"/>
      <c r="CBE280" s="744"/>
      <c r="CBF280" s="744"/>
      <c r="CBG280" s="744"/>
      <c r="CBH280" s="744"/>
      <c r="CBI280" s="744"/>
      <c r="CBJ280" s="744"/>
      <c r="CBK280" s="744"/>
      <c r="CBL280" s="744"/>
      <c r="CBM280" s="744"/>
      <c r="CBN280" s="744"/>
      <c r="CBO280" s="744"/>
      <c r="CBP280" s="744"/>
      <c r="CBQ280" s="744"/>
      <c r="CBR280" s="744"/>
      <c r="CBS280" s="744"/>
      <c r="CBT280" s="744"/>
      <c r="CBU280" s="744"/>
      <c r="CBV280" s="744"/>
      <c r="CBW280" s="744"/>
      <c r="CBX280" s="744"/>
      <c r="CBY280" s="744"/>
      <c r="CBZ280" s="744"/>
      <c r="CCA280" s="744"/>
      <c r="CCB280" s="744"/>
      <c r="CCC280" s="744"/>
      <c r="CCD280" s="744"/>
      <c r="CCE280" s="744"/>
      <c r="CCF280" s="744"/>
      <c r="CCG280" s="744"/>
      <c r="CCH280" s="744"/>
      <c r="CCI280" s="744"/>
      <c r="CCJ280" s="744"/>
      <c r="CCK280" s="744"/>
      <c r="CCL280" s="744"/>
      <c r="CCM280" s="744"/>
      <c r="CCN280" s="744"/>
      <c r="CCO280" s="741"/>
      <c r="CCP280" s="741"/>
      <c r="CCQ280" s="741"/>
      <c r="CCR280" s="741"/>
      <c r="CCS280" s="741"/>
      <c r="CCT280" s="741"/>
      <c r="CCU280" s="741"/>
      <c r="CCV280" s="741"/>
      <c r="CCW280" s="741"/>
      <c r="CCX280" s="741"/>
      <c r="CCY280" s="741"/>
      <c r="CCZ280" s="741"/>
      <c r="CDA280" s="741"/>
      <c r="CDB280" s="741"/>
      <c r="CDC280" s="741"/>
      <c r="CDD280" s="741"/>
      <c r="CDE280" s="741"/>
      <c r="CDF280" s="741"/>
      <c r="CDG280" s="741"/>
      <c r="CDH280" s="741"/>
      <c r="CDI280" s="741"/>
      <c r="CDJ280" s="741"/>
      <c r="CDK280" s="741"/>
      <c r="CDL280" s="741"/>
      <c r="CDM280" s="742"/>
      <c r="CDN280" s="742"/>
      <c r="CDO280" s="742"/>
      <c r="CDP280" s="742"/>
      <c r="CDQ280" s="742"/>
      <c r="CDR280" s="741"/>
      <c r="CDS280" s="741"/>
      <c r="CDT280" s="742"/>
      <c r="CDU280" s="742"/>
      <c r="CDV280" s="741"/>
      <c r="CDW280" s="741"/>
      <c r="CDX280" s="742"/>
      <c r="CDY280" s="742"/>
      <c r="CDZ280" s="741"/>
      <c r="CEA280" s="741"/>
      <c r="CEB280" s="741"/>
      <c r="CEC280" s="741"/>
      <c r="CED280" s="741"/>
      <c r="CEE280" s="741"/>
      <c r="CEF280" s="741"/>
      <c r="CEG280" s="742"/>
      <c r="CEH280" s="742"/>
      <c r="CEI280" s="741"/>
      <c r="CEJ280" s="741"/>
      <c r="CEK280" s="742"/>
      <c r="CEL280" s="742"/>
      <c r="CEM280" s="741"/>
      <c r="CEN280" s="741"/>
      <c r="CEO280" s="741"/>
      <c r="CEP280" s="741"/>
      <c r="CEQ280" s="741"/>
      <c r="CER280" s="740"/>
      <c r="CES280" s="743"/>
      <c r="CET280" s="741"/>
      <c r="CEU280" s="741"/>
      <c r="CEV280" s="741"/>
      <c r="CEW280" s="741"/>
      <c r="CEX280" s="741"/>
      <c r="CEY280" s="741"/>
      <c r="CEZ280" s="741"/>
      <c r="CFA280" s="744"/>
      <c r="CFB280" s="744"/>
      <c r="CFC280" s="744"/>
      <c r="CFD280" s="744"/>
      <c r="CFE280" s="744"/>
      <c r="CFF280" s="744"/>
      <c r="CFG280" s="744"/>
      <c r="CFH280" s="744"/>
      <c r="CFI280" s="744"/>
      <c r="CFJ280" s="744"/>
      <c r="CFK280" s="744"/>
      <c r="CFL280" s="744"/>
      <c r="CFM280" s="744"/>
      <c r="CFN280" s="744"/>
      <c r="CFO280" s="744"/>
      <c r="CFP280" s="744"/>
      <c r="CFQ280" s="744"/>
      <c r="CFR280" s="744"/>
      <c r="CFS280" s="744"/>
      <c r="CFT280" s="744"/>
      <c r="CFU280" s="744"/>
      <c r="CFV280" s="744"/>
      <c r="CFW280" s="744"/>
      <c r="CFX280" s="744"/>
      <c r="CFY280" s="744"/>
      <c r="CFZ280" s="744"/>
      <c r="CGA280" s="744"/>
      <c r="CGB280" s="744"/>
      <c r="CGC280" s="744"/>
      <c r="CGD280" s="744"/>
      <c r="CGE280" s="744"/>
      <c r="CGF280" s="744"/>
      <c r="CGG280" s="744"/>
      <c r="CGH280" s="744"/>
      <c r="CGI280" s="744"/>
      <c r="CGJ280" s="744"/>
      <c r="CGK280" s="744"/>
      <c r="CGL280" s="744"/>
      <c r="CGM280" s="744"/>
      <c r="CGN280" s="744"/>
      <c r="CGO280" s="744"/>
      <c r="CGP280" s="744"/>
      <c r="CGQ280" s="744"/>
      <c r="CGR280" s="744"/>
      <c r="CGS280" s="741"/>
      <c r="CGT280" s="741"/>
      <c r="CGU280" s="741"/>
      <c r="CGV280" s="741"/>
      <c r="CGW280" s="741"/>
      <c r="CGX280" s="741"/>
      <c r="CGY280" s="741"/>
      <c r="CGZ280" s="741"/>
      <c r="CHA280" s="741"/>
      <c r="CHB280" s="741"/>
      <c r="CHC280" s="741"/>
      <c r="CHD280" s="741"/>
      <c r="CHE280" s="741"/>
      <c r="CHF280" s="741"/>
      <c r="CHG280" s="741"/>
      <c r="CHH280" s="741"/>
      <c r="CHI280" s="741"/>
      <c r="CHJ280" s="741"/>
      <c r="CHK280" s="741"/>
      <c r="CHL280" s="741"/>
      <c r="CHM280" s="741"/>
      <c r="CHN280" s="741"/>
      <c r="CHO280" s="741"/>
      <c r="CHP280" s="741"/>
      <c r="CHQ280" s="742"/>
      <c r="CHR280" s="742"/>
      <c r="CHS280" s="742"/>
      <c r="CHT280" s="742"/>
      <c r="CHU280" s="742"/>
      <c r="CHV280" s="741"/>
      <c r="CHW280" s="741"/>
      <c r="CHX280" s="742"/>
      <c r="CHY280" s="742"/>
      <c r="CHZ280" s="741"/>
      <c r="CIA280" s="741"/>
      <c r="CIB280" s="742"/>
      <c r="CIC280" s="742"/>
      <c r="CID280" s="741"/>
      <c r="CIE280" s="741"/>
      <c r="CIF280" s="741"/>
      <c r="CIG280" s="741"/>
      <c r="CIH280" s="741"/>
      <c r="CII280" s="741"/>
      <c r="CIJ280" s="741"/>
      <c r="CIK280" s="742"/>
      <c r="CIL280" s="742"/>
      <c r="CIM280" s="741"/>
      <c r="CIN280" s="741"/>
      <c r="CIO280" s="742"/>
      <c r="CIP280" s="742"/>
      <c r="CIQ280" s="741"/>
      <c r="CIR280" s="741"/>
      <c r="CIS280" s="741"/>
      <c r="CIT280" s="741"/>
      <c r="CIU280" s="741"/>
      <c r="CIV280" s="740"/>
      <c r="CIW280" s="743"/>
      <c r="CIX280" s="741"/>
      <c r="CIY280" s="741"/>
      <c r="CIZ280" s="741"/>
      <c r="CJA280" s="741"/>
      <c r="CJB280" s="741"/>
      <c r="CJC280" s="741"/>
      <c r="CJD280" s="741"/>
      <c r="CJE280" s="744"/>
      <c r="CJF280" s="744"/>
      <c r="CJG280" s="744"/>
      <c r="CJH280" s="744"/>
      <c r="CJI280" s="744"/>
      <c r="CJJ280" s="744"/>
      <c r="CJK280" s="744"/>
      <c r="CJL280" s="744"/>
      <c r="CJM280" s="744"/>
      <c r="CJN280" s="744"/>
      <c r="CJO280" s="744"/>
      <c r="CJP280" s="744"/>
      <c r="CJQ280" s="744"/>
      <c r="CJR280" s="744"/>
      <c r="CJS280" s="744"/>
      <c r="CJT280" s="744"/>
      <c r="CJU280" s="744"/>
      <c r="CJV280" s="744"/>
      <c r="CJW280" s="744"/>
      <c r="CJX280" s="744"/>
      <c r="CJY280" s="744"/>
      <c r="CJZ280" s="744"/>
      <c r="CKA280" s="744"/>
      <c r="CKB280" s="744"/>
      <c r="CKC280" s="744"/>
      <c r="CKD280" s="744"/>
      <c r="CKE280" s="744"/>
      <c r="CKF280" s="744"/>
      <c r="CKG280" s="744"/>
      <c r="CKH280" s="744"/>
      <c r="CKI280" s="744"/>
      <c r="CKJ280" s="744"/>
      <c r="CKK280" s="744"/>
      <c r="CKL280" s="744"/>
      <c r="CKM280" s="744"/>
      <c r="CKN280" s="744"/>
      <c r="CKO280" s="744"/>
      <c r="CKP280" s="744"/>
      <c r="CKQ280" s="744"/>
      <c r="CKR280" s="744"/>
      <c r="CKS280" s="744"/>
      <c r="CKT280" s="744"/>
      <c r="CKU280" s="744"/>
      <c r="CKV280" s="744"/>
      <c r="CKW280" s="741"/>
      <c r="CKX280" s="741"/>
      <c r="CKY280" s="741"/>
      <c r="CKZ280" s="741"/>
      <c r="CLA280" s="741"/>
      <c r="CLB280" s="741"/>
      <c r="CLC280" s="741"/>
      <c r="CLD280" s="741"/>
      <c r="CLE280" s="741"/>
      <c r="CLF280" s="741"/>
      <c r="CLG280" s="741"/>
      <c r="CLH280" s="741"/>
      <c r="CLI280" s="741"/>
      <c r="CLJ280" s="741"/>
      <c r="CLK280" s="741"/>
      <c r="CLL280" s="741"/>
      <c r="CLM280" s="741"/>
      <c r="CLN280" s="741"/>
      <c r="CLO280" s="741"/>
      <c r="CLP280" s="741"/>
      <c r="CLQ280" s="741"/>
      <c r="CLR280" s="741"/>
      <c r="CLS280" s="741"/>
      <c r="CLT280" s="741"/>
      <c r="CLU280" s="742"/>
      <c r="CLV280" s="742"/>
      <c r="CLW280" s="742"/>
      <c r="CLX280" s="742"/>
      <c r="CLY280" s="742"/>
      <c r="CLZ280" s="741"/>
      <c r="CMA280" s="741"/>
      <c r="CMB280" s="742"/>
      <c r="CMC280" s="742"/>
      <c r="CMD280" s="741"/>
      <c r="CME280" s="741"/>
      <c r="CMF280" s="742"/>
      <c r="CMG280" s="742"/>
      <c r="CMH280" s="741"/>
      <c r="CMI280" s="741"/>
      <c r="CMJ280" s="741"/>
      <c r="CMK280" s="741"/>
      <c r="CML280" s="741"/>
      <c r="CMM280" s="741"/>
      <c r="CMN280" s="741"/>
      <c r="CMO280" s="742"/>
      <c r="CMP280" s="742"/>
      <c r="CMQ280" s="741"/>
      <c r="CMR280" s="741"/>
      <c r="CMS280" s="742"/>
      <c r="CMT280" s="742"/>
      <c r="CMU280" s="741"/>
      <c r="CMV280" s="741"/>
      <c r="CMW280" s="741"/>
      <c r="CMX280" s="741"/>
      <c r="CMY280" s="741"/>
      <c r="CMZ280" s="740"/>
      <c r="CNA280" s="743"/>
      <c r="CNB280" s="741"/>
      <c r="CNC280" s="741"/>
      <c r="CND280" s="741"/>
      <c r="CNE280" s="741"/>
      <c r="CNF280" s="741"/>
      <c r="CNG280" s="741"/>
      <c r="CNH280" s="741"/>
      <c r="CNI280" s="744"/>
      <c r="CNJ280" s="744"/>
      <c r="CNK280" s="744"/>
      <c r="CNL280" s="744"/>
      <c r="CNM280" s="744"/>
      <c r="CNN280" s="744"/>
      <c r="CNO280" s="744"/>
      <c r="CNP280" s="744"/>
      <c r="CNQ280" s="744"/>
      <c r="CNR280" s="744"/>
      <c r="CNS280" s="744"/>
      <c r="CNT280" s="744"/>
      <c r="CNU280" s="744"/>
      <c r="CNV280" s="744"/>
      <c r="CNW280" s="744"/>
      <c r="CNX280" s="744"/>
      <c r="CNY280" s="744"/>
      <c r="CNZ280" s="744"/>
      <c r="COA280" s="744"/>
      <c r="COB280" s="744"/>
      <c r="COC280" s="744"/>
      <c r="COD280" s="744"/>
      <c r="COE280" s="744"/>
      <c r="COF280" s="744"/>
      <c r="COG280" s="744"/>
      <c r="COH280" s="744"/>
      <c r="COI280" s="744"/>
      <c r="COJ280" s="744"/>
      <c r="COK280" s="744"/>
      <c r="COL280" s="744"/>
      <c r="COM280" s="744"/>
      <c r="CON280" s="744"/>
      <c r="COO280" s="744"/>
      <c r="COP280" s="744"/>
      <c r="COQ280" s="744"/>
      <c r="COR280" s="744"/>
      <c r="COS280" s="744"/>
      <c r="COT280" s="744"/>
      <c r="COU280" s="744"/>
      <c r="COV280" s="744"/>
      <c r="COW280" s="744"/>
      <c r="COX280" s="744"/>
      <c r="COY280" s="744"/>
      <c r="COZ280" s="744"/>
      <c r="CPA280" s="741"/>
      <c r="CPB280" s="741"/>
      <c r="CPC280" s="741"/>
      <c r="CPD280" s="741"/>
      <c r="CPE280" s="741"/>
      <c r="CPF280" s="741"/>
      <c r="CPG280" s="741"/>
      <c r="CPH280" s="741"/>
      <c r="CPI280" s="741"/>
      <c r="CPJ280" s="741"/>
      <c r="CPK280" s="741"/>
      <c r="CPL280" s="741"/>
      <c r="CPM280" s="741"/>
      <c r="CPN280" s="741"/>
      <c r="CPO280" s="741"/>
      <c r="CPP280" s="741"/>
      <c r="CPQ280" s="741"/>
      <c r="CPR280" s="741"/>
      <c r="CPS280" s="741"/>
      <c r="CPT280" s="741"/>
      <c r="CPU280" s="741"/>
      <c r="CPV280" s="741"/>
      <c r="CPW280" s="741"/>
      <c r="CPX280" s="741"/>
      <c r="CPY280" s="742"/>
      <c r="CPZ280" s="742"/>
      <c r="CQA280" s="742"/>
      <c r="CQB280" s="742"/>
      <c r="CQC280" s="742"/>
      <c r="CQD280" s="741"/>
      <c r="CQE280" s="741"/>
      <c r="CQF280" s="742"/>
      <c r="CQG280" s="742"/>
      <c r="CQH280" s="741"/>
      <c r="CQI280" s="741"/>
      <c r="CQJ280" s="742"/>
      <c r="CQK280" s="742"/>
      <c r="CQL280" s="741"/>
      <c r="CQM280" s="741"/>
      <c r="CQN280" s="741"/>
      <c r="CQO280" s="741"/>
      <c r="CQP280" s="741"/>
      <c r="CQQ280" s="741"/>
      <c r="CQR280" s="741"/>
      <c r="CQS280" s="742"/>
      <c r="CQT280" s="742"/>
      <c r="CQU280" s="741"/>
      <c r="CQV280" s="741"/>
      <c r="CQW280" s="742"/>
      <c r="CQX280" s="742"/>
      <c r="CQY280" s="741"/>
      <c r="CQZ280" s="741"/>
      <c r="CRA280" s="741"/>
      <c r="CRB280" s="741"/>
      <c r="CRC280" s="741"/>
      <c r="CRD280" s="740"/>
      <c r="CRE280" s="743"/>
      <c r="CRF280" s="741"/>
      <c r="CRG280" s="741"/>
      <c r="CRH280" s="741"/>
      <c r="CRI280" s="741"/>
      <c r="CRJ280" s="741"/>
      <c r="CRK280" s="741"/>
      <c r="CRL280" s="741"/>
      <c r="CRM280" s="744"/>
      <c r="CRN280" s="744"/>
      <c r="CRO280" s="744"/>
      <c r="CRP280" s="744"/>
      <c r="CRQ280" s="744"/>
      <c r="CRR280" s="744"/>
      <c r="CRS280" s="744"/>
      <c r="CRT280" s="744"/>
      <c r="CRU280" s="744"/>
      <c r="CRV280" s="744"/>
      <c r="CRW280" s="744"/>
      <c r="CRX280" s="744"/>
      <c r="CRY280" s="744"/>
      <c r="CRZ280" s="744"/>
      <c r="CSA280" s="744"/>
      <c r="CSB280" s="744"/>
      <c r="CSC280" s="744"/>
      <c r="CSD280" s="744"/>
      <c r="CSE280" s="744"/>
      <c r="CSF280" s="744"/>
      <c r="CSG280" s="744"/>
      <c r="CSH280" s="744"/>
      <c r="CSI280" s="744"/>
      <c r="CSJ280" s="744"/>
      <c r="CSK280" s="744"/>
      <c r="CSL280" s="744"/>
      <c r="CSM280" s="744"/>
      <c r="CSN280" s="744"/>
      <c r="CSO280" s="744"/>
      <c r="CSP280" s="744"/>
      <c r="CSQ280" s="744"/>
      <c r="CSR280" s="744"/>
      <c r="CSS280" s="744"/>
      <c r="CST280" s="744"/>
      <c r="CSU280" s="744"/>
      <c r="CSV280" s="744"/>
      <c r="CSW280" s="744"/>
      <c r="CSX280" s="744"/>
      <c r="CSY280" s="744"/>
      <c r="CSZ280" s="744"/>
      <c r="CTA280" s="744"/>
      <c r="CTB280" s="744"/>
      <c r="CTC280" s="744"/>
      <c r="CTD280" s="744"/>
      <c r="CTE280" s="741"/>
      <c r="CTF280" s="741"/>
      <c r="CTG280" s="741"/>
      <c r="CTH280" s="741"/>
      <c r="CTI280" s="741"/>
      <c r="CTJ280" s="741"/>
      <c r="CTK280" s="741"/>
      <c r="CTL280" s="741"/>
      <c r="CTM280" s="741"/>
      <c r="CTN280" s="741"/>
      <c r="CTO280" s="741"/>
      <c r="CTP280" s="741"/>
      <c r="CTQ280" s="741"/>
      <c r="CTR280" s="741"/>
      <c r="CTS280" s="741"/>
      <c r="CTT280" s="741"/>
      <c r="CTU280" s="741"/>
      <c r="CTV280" s="741"/>
      <c r="CTW280" s="741"/>
      <c r="CTX280" s="741"/>
      <c r="CTY280" s="741"/>
      <c r="CTZ280" s="741"/>
      <c r="CUA280" s="741"/>
      <c r="CUB280" s="741"/>
      <c r="CUC280" s="742"/>
      <c r="CUD280" s="742"/>
      <c r="CUE280" s="742"/>
      <c r="CUF280" s="742"/>
      <c r="CUG280" s="742"/>
      <c r="CUH280" s="741"/>
      <c r="CUI280" s="741"/>
      <c r="CUJ280" s="742"/>
      <c r="CUK280" s="742"/>
      <c r="CUL280" s="741"/>
      <c r="CUM280" s="741"/>
      <c r="CUN280" s="742"/>
      <c r="CUO280" s="742"/>
      <c r="CUP280" s="741"/>
      <c r="CUQ280" s="741"/>
      <c r="CUR280" s="741"/>
      <c r="CUS280" s="741"/>
      <c r="CUT280" s="741"/>
      <c r="CUU280" s="741"/>
      <c r="CUV280" s="741"/>
      <c r="CUW280" s="742"/>
      <c r="CUX280" s="742"/>
      <c r="CUY280" s="741"/>
      <c r="CUZ280" s="741"/>
      <c r="CVA280" s="742"/>
      <c r="CVB280" s="742"/>
      <c r="CVC280" s="741"/>
      <c r="CVD280" s="741"/>
      <c r="CVE280" s="741"/>
      <c r="CVF280" s="741"/>
      <c r="CVG280" s="741"/>
      <c r="CVH280" s="740"/>
      <c r="CVI280" s="743"/>
      <c r="CVJ280" s="741"/>
      <c r="CVK280" s="741"/>
      <c r="CVL280" s="741"/>
      <c r="CVM280" s="741"/>
      <c r="CVN280" s="741"/>
      <c r="CVO280" s="741"/>
      <c r="CVP280" s="741"/>
      <c r="CVQ280" s="744"/>
      <c r="CVR280" s="744"/>
      <c r="CVS280" s="744"/>
      <c r="CVT280" s="744"/>
      <c r="CVU280" s="744"/>
      <c r="CVV280" s="744"/>
      <c r="CVW280" s="744"/>
      <c r="CVX280" s="744"/>
      <c r="CVY280" s="744"/>
      <c r="CVZ280" s="744"/>
      <c r="CWA280" s="744"/>
      <c r="CWB280" s="744"/>
      <c r="CWC280" s="744"/>
      <c r="CWD280" s="744"/>
      <c r="CWE280" s="744"/>
      <c r="CWF280" s="744"/>
      <c r="CWG280" s="744"/>
      <c r="CWH280" s="744"/>
      <c r="CWI280" s="744"/>
      <c r="CWJ280" s="744"/>
      <c r="CWK280" s="744"/>
      <c r="CWL280" s="744"/>
      <c r="CWM280" s="744"/>
      <c r="CWN280" s="744"/>
      <c r="CWO280" s="744"/>
      <c r="CWP280" s="744"/>
      <c r="CWQ280" s="744"/>
      <c r="CWR280" s="744"/>
      <c r="CWS280" s="744"/>
      <c r="CWT280" s="744"/>
      <c r="CWU280" s="744"/>
      <c r="CWV280" s="744"/>
      <c r="CWW280" s="744"/>
      <c r="CWX280" s="744"/>
      <c r="CWY280" s="744"/>
      <c r="CWZ280" s="744"/>
      <c r="CXA280" s="744"/>
      <c r="CXB280" s="744"/>
      <c r="CXC280" s="744"/>
      <c r="CXD280" s="744"/>
      <c r="CXE280" s="744"/>
      <c r="CXF280" s="744"/>
      <c r="CXG280" s="744"/>
      <c r="CXH280" s="744"/>
      <c r="CXI280" s="741"/>
      <c r="CXJ280" s="741"/>
      <c r="CXK280" s="741"/>
      <c r="CXL280" s="741"/>
      <c r="CXM280" s="741"/>
      <c r="CXN280" s="741"/>
      <c r="CXO280" s="741"/>
      <c r="CXP280" s="741"/>
      <c r="CXQ280" s="741"/>
      <c r="CXR280" s="741"/>
      <c r="CXS280" s="741"/>
      <c r="CXT280" s="741"/>
      <c r="CXU280" s="741"/>
      <c r="CXV280" s="741"/>
      <c r="CXW280" s="741"/>
      <c r="CXX280" s="741"/>
      <c r="CXY280" s="741"/>
      <c r="CXZ280" s="741"/>
      <c r="CYA280" s="741"/>
      <c r="CYB280" s="741"/>
      <c r="CYC280" s="741"/>
      <c r="CYD280" s="741"/>
      <c r="CYE280" s="741"/>
      <c r="CYF280" s="741"/>
      <c r="CYG280" s="742"/>
      <c r="CYH280" s="742"/>
      <c r="CYI280" s="742"/>
      <c r="CYJ280" s="742"/>
      <c r="CYK280" s="742"/>
      <c r="CYL280" s="741"/>
      <c r="CYM280" s="741"/>
      <c r="CYN280" s="742"/>
      <c r="CYO280" s="742"/>
      <c r="CYP280" s="741"/>
      <c r="CYQ280" s="741"/>
      <c r="CYR280" s="742"/>
      <c r="CYS280" s="742"/>
      <c r="CYT280" s="741"/>
      <c r="CYU280" s="741"/>
      <c r="CYV280" s="741"/>
      <c r="CYW280" s="741"/>
      <c r="CYX280" s="741"/>
      <c r="CYY280" s="741"/>
      <c r="CYZ280" s="741"/>
      <c r="CZA280" s="742"/>
      <c r="CZB280" s="742"/>
      <c r="CZC280" s="741"/>
      <c r="CZD280" s="741"/>
      <c r="CZE280" s="742"/>
      <c r="CZF280" s="742"/>
      <c r="CZG280" s="741"/>
      <c r="CZH280" s="741"/>
      <c r="CZI280" s="741"/>
      <c r="CZJ280" s="741"/>
      <c r="CZK280" s="741"/>
      <c r="CZL280" s="740"/>
      <c r="CZM280" s="743"/>
      <c r="CZN280" s="741"/>
      <c r="CZO280" s="741"/>
      <c r="CZP280" s="741"/>
      <c r="CZQ280" s="741"/>
      <c r="CZR280" s="741"/>
      <c r="CZS280" s="741"/>
      <c r="CZT280" s="741"/>
      <c r="CZU280" s="744"/>
      <c r="CZV280" s="744"/>
      <c r="CZW280" s="744"/>
      <c r="CZX280" s="744"/>
      <c r="CZY280" s="744"/>
      <c r="CZZ280" s="744"/>
      <c r="DAA280" s="744"/>
      <c r="DAB280" s="744"/>
      <c r="DAC280" s="744"/>
      <c r="DAD280" s="744"/>
      <c r="DAE280" s="744"/>
      <c r="DAF280" s="744"/>
      <c r="DAG280" s="744"/>
      <c r="DAH280" s="744"/>
      <c r="DAI280" s="744"/>
      <c r="DAJ280" s="744"/>
      <c r="DAK280" s="744"/>
      <c r="DAL280" s="744"/>
      <c r="DAM280" s="744"/>
      <c r="DAN280" s="744"/>
      <c r="DAO280" s="744"/>
      <c r="DAP280" s="744"/>
      <c r="DAQ280" s="744"/>
      <c r="DAR280" s="744"/>
      <c r="DAS280" s="744"/>
      <c r="DAT280" s="744"/>
      <c r="DAU280" s="744"/>
      <c r="DAV280" s="744"/>
      <c r="DAW280" s="744"/>
      <c r="DAX280" s="744"/>
      <c r="DAY280" s="744"/>
      <c r="DAZ280" s="744"/>
      <c r="DBA280" s="744"/>
      <c r="DBB280" s="744"/>
      <c r="DBC280" s="744"/>
      <c r="DBD280" s="744"/>
      <c r="DBE280" s="744"/>
      <c r="DBF280" s="744"/>
      <c r="DBG280" s="744"/>
      <c r="DBH280" s="744"/>
      <c r="DBI280" s="744"/>
      <c r="DBJ280" s="744"/>
      <c r="DBK280" s="744"/>
      <c r="DBL280" s="744"/>
      <c r="DBM280" s="741"/>
      <c r="DBN280" s="741"/>
      <c r="DBO280" s="741"/>
      <c r="DBP280" s="741"/>
      <c r="DBQ280" s="741"/>
      <c r="DBR280" s="741"/>
      <c r="DBS280" s="741"/>
      <c r="DBT280" s="741"/>
      <c r="DBU280" s="741"/>
      <c r="DBV280" s="741"/>
      <c r="DBW280" s="741"/>
      <c r="DBX280" s="741"/>
      <c r="DBY280" s="741"/>
      <c r="DBZ280" s="741"/>
      <c r="DCA280" s="741"/>
      <c r="DCB280" s="741"/>
      <c r="DCC280" s="741"/>
      <c r="DCD280" s="741"/>
      <c r="DCE280" s="741"/>
      <c r="DCF280" s="741"/>
      <c r="DCG280" s="741"/>
      <c r="DCH280" s="741"/>
      <c r="DCI280" s="741"/>
      <c r="DCJ280" s="741"/>
      <c r="DCK280" s="742"/>
      <c r="DCL280" s="742"/>
      <c r="DCM280" s="742"/>
      <c r="DCN280" s="742"/>
      <c r="DCO280" s="742"/>
      <c r="DCP280" s="741"/>
      <c r="DCQ280" s="741"/>
      <c r="DCR280" s="742"/>
      <c r="DCS280" s="742"/>
      <c r="DCT280" s="741"/>
      <c r="DCU280" s="741"/>
      <c r="DCV280" s="742"/>
      <c r="DCW280" s="742"/>
      <c r="DCX280" s="741"/>
      <c r="DCY280" s="741"/>
      <c r="DCZ280" s="741"/>
      <c r="DDA280" s="741"/>
      <c r="DDB280" s="741"/>
      <c r="DDC280" s="741"/>
      <c r="DDD280" s="741"/>
      <c r="DDE280" s="742"/>
      <c r="DDF280" s="742"/>
      <c r="DDG280" s="741"/>
      <c r="DDH280" s="741"/>
      <c r="DDI280" s="742"/>
      <c r="DDJ280" s="742"/>
      <c r="DDK280" s="741"/>
      <c r="DDL280" s="741"/>
      <c r="DDM280" s="741"/>
      <c r="DDN280" s="741"/>
      <c r="DDO280" s="741"/>
      <c r="DDP280" s="740"/>
      <c r="DDQ280" s="743"/>
      <c r="DDR280" s="741"/>
      <c r="DDS280" s="741"/>
      <c r="DDT280" s="741"/>
      <c r="DDU280" s="741"/>
      <c r="DDV280" s="741"/>
      <c r="DDW280" s="741"/>
      <c r="DDX280" s="741"/>
      <c r="DDY280" s="744"/>
      <c r="DDZ280" s="744"/>
      <c r="DEA280" s="744"/>
      <c r="DEB280" s="744"/>
      <c r="DEC280" s="744"/>
      <c r="DED280" s="744"/>
      <c r="DEE280" s="744"/>
      <c r="DEF280" s="744"/>
      <c r="DEG280" s="744"/>
      <c r="DEH280" s="744"/>
      <c r="DEI280" s="744"/>
      <c r="DEJ280" s="744"/>
      <c r="DEK280" s="744"/>
      <c r="DEL280" s="744"/>
      <c r="DEM280" s="744"/>
      <c r="DEN280" s="744"/>
      <c r="DEO280" s="744"/>
      <c r="DEP280" s="744"/>
      <c r="DEQ280" s="744"/>
      <c r="DER280" s="744"/>
      <c r="DES280" s="744"/>
      <c r="DET280" s="744"/>
      <c r="DEU280" s="744"/>
      <c r="DEV280" s="744"/>
      <c r="DEW280" s="744"/>
      <c r="DEX280" s="744"/>
      <c r="DEY280" s="744"/>
      <c r="DEZ280" s="744"/>
      <c r="DFA280" s="744"/>
      <c r="DFB280" s="744"/>
      <c r="DFC280" s="744"/>
      <c r="DFD280" s="744"/>
      <c r="DFE280" s="744"/>
      <c r="DFF280" s="744"/>
      <c r="DFG280" s="744"/>
      <c r="DFH280" s="744"/>
      <c r="DFI280" s="744"/>
      <c r="DFJ280" s="744"/>
      <c r="DFK280" s="744"/>
      <c r="DFL280" s="744"/>
      <c r="DFM280" s="744"/>
      <c r="DFN280" s="744"/>
      <c r="DFO280" s="744"/>
      <c r="DFP280" s="744"/>
      <c r="DFQ280" s="741"/>
      <c r="DFR280" s="741"/>
      <c r="DFS280" s="741"/>
      <c r="DFT280" s="741"/>
      <c r="DFU280" s="741"/>
      <c r="DFV280" s="741"/>
      <c r="DFW280" s="741"/>
      <c r="DFX280" s="741"/>
      <c r="DFY280" s="741"/>
      <c r="DFZ280" s="741"/>
      <c r="DGA280" s="741"/>
      <c r="DGB280" s="741"/>
      <c r="DGC280" s="741"/>
      <c r="DGD280" s="741"/>
      <c r="DGE280" s="741"/>
      <c r="DGF280" s="741"/>
      <c r="DGG280" s="741"/>
      <c r="DGH280" s="741"/>
      <c r="DGI280" s="741"/>
      <c r="DGJ280" s="741"/>
      <c r="DGK280" s="741"/>
      <c r="DGL280" s="741"/>
      <c r="DGM280" s="741"/>
      <c r="DGN280" s="741"/>
      <c r="DGO280" s="742"/>
      <c r="DGP280" s="742"/>
      <c r="DGQ280" s="742"/>
      <c r="DGR280" s="742"/>
      <c r="DGS280" s="742"/>
      <c r="DGT280" s="741"/>
      <c r="DGU280" s="741"/>
      <c r="DGV280" s="742"/>
      <c r="DGW280" s="742"/>
      <c r="DGX280" s="741"/>
      <c r="DGY280" s="741"/>
      <c r="DGZ280" s="742"/>
      <c r="DHA280" s="742"/>
      <c r="DHB280" s="741"/>
      <c r="DHC280" s="741"/>
      <c r="DHD280" s="741"/>
      <c r="DHE280" s="741"/>
      <c r="DHF280" s="741"/>
      <c r="DHG280" s="741"/>
      <c r="DHH280" s="741"/>
      <c r="DHI280" s="742"/>
      <c r="DHJ280" s="742"/>
      <c r="DHK280" s="741"/>
      <c r="DHL280" s="741"/>
      <c r="DHM280" s="742"/>
      <c r="DHN280" s="742"/>
      <c r="DHO280" s="741"/>
      <c r="DHP280" s="741"/>
      <c r="DHQ280" s="741"/>
      <c r="DHR280" s="741"/>
      <c r="DHS280" s="741"/>
      <c r="DHT280" s="740"/>
      <c r="DHU280" s="743"/>
      <c r="DHV280" s="741"/>
      <c r="DHW280" s="741"/>
      <c r="DHX280" s="741"/>
      <c r="DHY280" s="741"/>
      <c r="DHZ280" s="741"/>
      <c r="DIA280" s="741"/>
      <c r="DIB280" s="741"/>
      <c r="DIC280" s="744"/>
      <c r="DID280" s="744"/>
      <c r="DIE280" s="744"/>
      <c r="DIF280" s="744"/>
      <c r="DIG280" s="744"/>
      <c r="DIH280" s="744"/>
      <c r="DII280" s="744"/>
      <c r="DIJ280" s="744"/>
      <c r="DIK280" s="744"/>
      <c r="DIL280" s="744"/>
      <c r="DIM280" s="744"/>
      <c r="DIN280" s="744"/>
      <c r="DIO280" s="744"/>
      <c r="DIP280" s="744"/>
      <c r="DIQ280" s="744"/>
      <c r="DIR280" s="744"/>
      <c r="DIS280" s="744"/>
      <c r="DIT280" s="744"/>
      <c r="DIU280" s="744"/>
      <c r="DIV280" s="744"/>
      <c r="DIW280" s="744"/>
      <c r="DIX280" s="744"/>
      <c r="DIY280" s="744"/>
      <c r="DIZ280" s="744"/>
      <c r="DJA280" s="744"/>
      <c r="DJB280" s="744"/>
      <c r="DJC280" s="744"/>
      <c r="DJD280" s="744"/>
      <c r="DJE280" s="744"/>
      <c r="DJF280" s="744"/>
      <c r="DJG280" s="744"/>
      <c r="DJH280" s="744"/>
      <c r="DJI280" s="744"/>
      <c r="DJJ280" s="744"/>
      <c r="DJK280" s="744"/>
      <c r="DJL280" s="744"/>
      <c r="DJM280" s="744"/>
      <c r="DJN280" s="744"/>
      <c r="DJO280" s="744"/>
      <c r="DJP280" s="744"/>
      <c r="DJQ280" s="744"/>
      <c r="DJR280" s="744"/>
      <c r="DJS280" s="744"/>
      <c r="DJT280" s="744"/>
      <c r="DJU280" s="741"/>
      <c r="DJV280" s="741"/>
      <c r="DJW280" s="741"/>
      <c r="DJX280" s="741"/>
      <c r="DJY280" s="741"/>
      <c r="DJZ280" s="741"/>
      <c r="DKA280" s="741"/>
      <c r="DKB280" s="741"/>
      <c r="DKC280" s="741"/>
      <c r="DKD280" s="741"/>
      <c r="DKE280" s="741"/>
      <c r="DKF280" s="741"/>
      <c r="DKG280" s="741"/>
      <c r="DKH280" s="741"/>
      <c r="DKI280" s="741"/>
      <c r="DKJ280" s="741"/>
      <c r="DKK280" s="741"/>
      <c r="DKL280" s="741"/>
      <c r="DKM280" s="741"/>
      <c r="DKN280" s="741"/>
      <c r="DKO280" s="741"/>
      <c r="DKP280" s="741"/>
      <c r="DKQ280" s="741"/>
      <c r="DKR280" s="741"/>
      <c r="DKS280" s="742"/>
      <c r="DKT280" s="742"/>
      <c r="DKU280" s="742"/>
      <c r="DKV280" s="742"/>
      <c r="DKW280" s="742"/>
      <c r="DKX280" s="741"/>
      <c r="DKY280" s="741"/>
      <c r="DKZ280" s="742"/>
      <c r="DLA280" s="742"/>
      <c r="DLB280" s="741"/>
      <c r="DLC280" s="741"/>
      <c r="DLD280" s="742"/>
      <c r="DLE280" s="742"/>
      <c r="DLF280" s="741"/>
      <c r="DLG280" s="741"/>
      <c r="DLH280" s="741"/>
      <c r="DLI280" s="741"/>
      <c r="DLJ280" s="741"/>
      <c r="DLK280" s="741"/>
      <c r="DLL280" s="741"/>
      <c r="DLM280" s="742"/>
      <c r="DLN280" s="742"/>
      <c r="DLO280" s="741"/>
      <c r="DLP280" s="741"/>
      <c r="DLQ280" s="742"/>
      <c r="DLR280" s="742"/>
      <c r="DLS280" s="741"/>
      <c r="DLT280" s="741"/>
      <c r="DLU280" s="741"/>
      <c r="DLV280" s="741"/>
      <c r="DLW280" s="741"/>
      <c r="DLX280" s="740"/>
      <c r="DLY280" s="743"/>
      <c r="DLZ280" s="741"/>
      <c r="DMA280" s="741"/>
      <c r="DMB280" s="741"/>
      <c r="DMC280" s="741"/>
      <c r="DMD280" s="741"/>
      <c r="DME280" s="741"/>
      <c r="DMF280" s="741"/>
      <c r="DMG280" s="744"/>
      <c r="DMH280" s="744"/>
      <c r="DMI280" s="744"/>
      <c r="DMJ280" s="744"/>
      <c r="DMK280" s="744"/>
      <c r="DML280" s="744"/>
      <c r="DMM280" s="744"/>
      <c r="DMN280" s="744"/>
      <c r="DMO280" s="744"/>
      <c r="DMP280" s="744"/>
      <c r="DMQ280" s="744"/>
      <c r="DMR280" s="744"/>
      <c r="DMS280" s="744"/>
      <c r="DMT280" s="744"/>
      <c r="DMU280" s="744"/>
      <c r="DMV280" s="744"/>
      <c r="DMW280" s="744"/>
      <c r="DMX280" s="744"/>
      <c r="DMY280" s="744"/>
      <c r="DMZ280" s="744"/>
      <c r="DNA280" s="744"/>
      <c r="DNB280" s="744"/>
      <c r="DNC280" s="744"/>
      <c r="DND280" s="744"/>
      <c r="DNE280" s="744"/>
      <c r="DNF280" s="744"/>
      <c r="DNG280" s="744"/>
      <c r="DNH280" s="744"/>
      <c r="DNI280" s="744"/>
      <c r="DNJ280" s="744"/>
      <c r="DNK280" s="744"/>
      <c r="DNL280" s="744"/>
      <c r="DNM280" s="744"/>
      <c r="DNN280" s="744"/>
      <c r="DNO280" s="744"/>
      <c r="DNP280" s="744"/>
      <c r="DNQ280" s="744"/>
      <c r="DNR280" s="744"/>
      <c r="DNS280" s="744"/>
      <c r="DNT280" s="744"/>
      <c r="DNU280" s="744"/>
      <c r="DNV280" s="744"/>
      <c r="DNW280" s="744"/>
      <c r="DNX280" s="744"/>
      <c r="DNY280" s="741"/>
      <c r="DNZ280" s="741"/>
      <c r="DOA280" s="741"/>
      <c r="DOB280" s="741"/>
      <c r="DOC280" s="741"/>
      <c r="DOD280" s="741"/>
      <c r="DOE280" s="741"/>
      <c r="DOF280" s="741"/>
      <c r="DOG280" s="741"/>
      <c r="DOH280" s="741"/>
      <c r="DOI280" s="741"/>
      <c r="DOJ280" s="741"/>
      <c r="DOK280" s="741"/>
      <c r="DOL280" s="741"/>
      <c r="DOM280" s="741"/>
      <c r="DON280" s="741"/>
      <c r="DOO280" s="741"/>
      <c r="DOP280" s="741"/>
      <c r="DOQ280" s="741"/>
      <c r="DOR280" s="741"/>
      <c r="DOS280" s="741"/>
      <c r="DOT280" s="741"/>
      <c r="DOU280" s="741"/>
      <c r="DOV280" s="741"/>
      <c r="DOW280" s="742"/>
      <c r="DOX280" s="742"/>
      <c r="DOY280" s="742"/>
      <c r="DOZ280" s="742"/>
      <c r="DPA280" s="742"/>
      <c r="DPB280" s="741"/>
      <c r="DPC280" s="741"/>
      <c r="DPD280" s="742"/>
      <c r="DPE280" s="742"/>
      <c r="DPF280" s="741"/>
      <c r="DPG280" s="741"/>
      <c r="DPH280" s="742"/>
      <c r="DPI280" s="742"/>
      <c r="DPJ280" s="741"/>
      <c r="DPK280" s="741"/>
      <c r="DPL280" s="741"/>
      <c r="DPM280" s="741"/>
      <c r="DPN280" s="741"/>
      <c r="DPO280" s="741"/>
      <c r="DPP280" s="741"/>
      <c r="DPQ280" s="742"/>
      <c r="DPR280" s="742"/>
      <c r="DPS280" s="741"/>
      <c r="DPT280" s="741"/>
      <c r="DPU280" s="742"/>
      <c r="DPV280" s="742"/>
      <c r="DPW280" s="741"/>
      <c r="DPX280" s="741"/>
      <c r="DPY280" s="741"/>
      <c r="DPZ280" s="741"/>
      <c r="DQA280" s="741"/>
      <c r="DQB280" s="740"/>
      <c r="DQC280" s="743"/>
      <c r="DQD280" s="741"/>
      <c r="DQE280" s="741"/>
      <c r="DQF280" s="741"/>
      <c r="DQG280" s="741"/>
      <c r="DQH280" s="741"/>
      <c r="DQI280" s="741"/>
      <c r="DQJ280" s="741"/>
      <c r="DQK280" s="744"/>
      <c r="DQL280" s="744"/>
      <c r="DQM280" s="744"/>
      <c r="DQN280" s="744"/>
      <c r="DQO280" s="744"/>
      <c r="DQP280" s="744"/>
      <c r="DQQ280" s="744"/>
      <c r="DQR280" s="744"/>
      <c r="DQS280" s="744"/>
      <c r="DQT280" s="744"/>
      <c r="DQU280" s="744"/>
      <c r="DQV280" s="744"/>
      <c r="DQW280" s="744"/>
      <c r="DQX280" s="744"/>
      <c r="DQY280" s="744"/>
      <c r="DQZ280" s="744"/>
      <c r="DRA280" s="744"/>
      <c r="DRB280" s="744"/>
      <c r="DRC280" s="744"/>
      <c r="DRD280" s="744"/>
      <c r="DRE280" s="744"/>
      <c r="DRF280" s="744"/>
      <c r="DRG280" s="744"/>
      <c r="DRH280" s="744"/>
      <c r="DRI280" s="744"/>
      <c r="DRJ280" s="744"/>
      <c r="DRK280" s="744"/>
      <c r="DRL280" s="744"/>
      <c r="DRM280" s="744"/>
      <c r="DRN280" s="744"/>
      <c r="DRO280" s="744"/>
      <c r="DRP280" s="744"/>
      <c r="DRQ280" s="744"/>
      <c r="DRR280" s="744"/>
      <c r="DRS280" s="744"/>
      <c r="DRT280" s="744"/>
      <c r="DRU280" s="744"/>
      <c r="DRV280" s="744"/>
      <c r="DRW280" s="744"/>
      <c r="DRX280" s="744"/>
      <c r="DRY280" s="744"/>
      <c r="DRZ280" s="744"/>
      <c r="DSA280" s="744"/>
      <c r="DSB280" s="744"/>
      <c r="DSC280" s="741"/>
      <c r="DSD280" s="741"/>
      <c r="DSE280" s="741"/>
      <c r="DSF280" s="741"/>
      <c r="DSG280" s="741"/>
      <c r="DSH280" s="741"/>
      <c r="DSI280" s="741"/>
      <c r="DSJ280" s="741"/>
      <c r="DSK280" s="741"/>
      <c r="DSL280" s="741"/>
      <c r="DSM280" s="741"/>
      <c r="DSN280" s="741"/>
      <c r="DSO280" s="741"/>
      <c r="DSP280" s="741"/>
      <c r="DSQ280" s="741"/>
      <c r="DSR280" s="741"/>
      <c r="DSS280" s="741"/>
      <c r="DST280" s="741"/>
      <c r="DSU280" s="741"/>
      <c r="DSV280" s="741"/>
      <c r="DSW280" s="741"/>
      <c r="DSX280" s="741"/>
      <c r="DSY280" s="741"/>
      <c r="DSZ280" s="741"/>
      <c r="DTA280" s="742"/>
      <c r="DTB280" s="742"/>
      <c r="DTC280" s="742"/>
      <c r="DTD280" s="742"/>
      <c r="DTE280" s="742"/>
      <c r="DTF280" s="741"/>
      <c r="DTG280" s="741"/>
      <c r="DTH280" s="742"/>
      <c r="DTI280" s="742"/>
      <c r="DTJ280" s="741"/>
      <c r="DTK280" s="741"/>
      <c r="DTL280" s="742"/>
      <c r="DTM280" s="742"/>
      <c r="DTN280" s="741"/>
      <c r="DTO280" s="741"/>
      <c r="DTP280" s="741"/>
      <c r="DTQ280" s="741"/>
      <c r="DTR280" s="741"/>
      <c r="DTS280" s="741"/>
      <c r="DTT280" s="741"/>
      <c r="DTU280" s="742"/>
      <c r="DTV280" s="742"/>
      <c r="DTW280" s="741"/>
      <c r="DTX280" s="741"/>
      <c r="DTY280" s="742"/>
      <c r="DTZ280" s="742"/>
      <c r="DUA280" s="741"/>
      <c r="DUB280" s="741"/>
      <c r="DUC280" s="741"/>
      <c r="DUD280" s="741"/>
      <c r="DUE280" s="741"/>
      <c r="DUF280" s="740"/>
      <c r="DUG280" s="743"/>
      <c r="DUH280" s="741"/>
      <c r="DUI280" s="741"/>
      <c r="DUJ280" s="741"/>
      <c r="DUK280" s="741"/>
      <c r="DUL280" s="741"/>
      <c r="DUM280" s="741"/>
      <c r="DUN280" s="741"/>
      <c r="DUO280" s="744"/>
      <c r="DUP280" s="744"/>
      <c r="DUQ280" s="744"/>
      <c r="DUR280" s="744"/>
      <c r="DUS280" s="744"/>
      <c r="DUT280" s="744"/>
      <c r="DUU280" s="744"/>
      <c r="DUV280" s="744"/>
      <c r="DUW280" s="744"/>
      <c r="DUX280" s="744"/>
      <c r="DUY280" s="744"/>
      <c r="DUZ280" s="744"/>
      <c r="DVA280" s="744"/>
      <c r="DVB280" s="744"/>
      <c r="DVC280" s="744"/>
      <c r="DVD280" s="744"/>
      <c r="DVE280" s="744"/>
      <c r="DVF280" s="744"/>
      <c r="DVG280" s="744"/>
      <c r="DVH280" s="744"/>
      <c r="DVI280" s="744"/>
      <c r="DVJ280" s="744"/>
      <c r="DVK280" s="744"/>
      <c r="DVL280" s="744"/>
      <c r="DVM280" s="744"/>
      <c r="DVN280" s="744"/>
      <c r="DVO280" s="744"/>
      <c r="DVP280" s="744"/>
      <c r="DVQ280" s="744"/>
      <c r="DVR280" s="744"/>
      <c r="DVS280" s="744"/>
      <c r="DVT280" s="744"/>
      <c r="DVU280" s="744"/>
      <c r="DVV280" s="744"/>
      <c r="DVW280" s="744"/>
      <c r="DVX280" s="744"/>
      <c r="DVY280" s="744"/>
      <c r="DVZ280" s="744"/>
      <c r="DWA280" s="744"/>
      <c r="DWB280" s="744"/>
      <c r="DWC280" s="744"/>
      <c r="DWD280" s="744"/>
      <c r="DWE280" s="744"/>
      <c r="DWF280" s="744"/>
      <c r="DWG280" s="741"/>
      <c r="DWH280" s="741"/>
      <c r="DWI280" s="741"/>
      <c r="DWJ280" s="741"/>
      <c r="DWK280" s="741"/>
      <c r="DWL280" s="741"/>
      <c r="DWM280" s="741"/>
      <c r="DWN280" s="741"/>
      <c r="DWO280" s="741"/>
      <c r="DWP280" s="741"/>
      <c r="DWQ280" s="741"/>
      <c r="DWR280" s="741"/>
      <c r="DWS280" s="741"/>
      <c r="DWT280" s="741"/>
      <c r="DWU280" s="741"/>
      <c r="DWV280" s="741"/>
      <c r="DWW280" s="741"/>
      <c r="DWX280" s="741"/>
      <c r="DWY280" s="741"/>
      <c r="DWZ280" s="741"/>
      <c r="DXA280" s="741"/>
      <c r="DXB280" s="741"/>
      <c r="DXC280" s="741"/>
      <c r="DXD280" s="741"/>
      <c r="DXE280" s="742"/>
      <c r="DXF280" s="742"/>
      <c r="DXG280" s="742"/>
      <c r="DXH280" s="742"/>
      <c r="DXI280" s="742"/>
      <c r="DXJ280" s="741"/>
      <c r="DXK280" s="741"/>
      <c r="DXL280" s="742"/>
      <c r="DXM280" s="742"/>
      <c r="DXN280" s="741"/>
      <c r="DXO280" s="741"/>
      <c r="DXP280" s="742"/>
      <c r="DXQ280" s="742"/>
      <c r="DXR280" s="741"/>
      <c r="DXS280" s="741"/>
      <c r="DXT280" s="741"/>
      <c r="DXU280" s="741"/>
      <c r="DXV280" s="741"/>
      <c r="DXW280" s="741"/>
      <c r="DXX280" s="741"/>
      <c r="DXY280" s="742"/>
      <c r="DXZ280" s="742"/>
      <c r="DYA280" s="741"/>
      <c r="DYB280" s="741"/>
      <c r="DYC280" s="742"/>
      <c r="DYD280" s="742"/>
      <c r="DYE280" s="741"/>
      <c r="DYF280" s="741"/>
      <c r="DYG280" s="741"/>
      <c r="DYH280" s="741"/>
      <c r="DYI280" s="741"/>
      <c r="DYJ280" s="740"/>
      <c r="DYK280" s="743"/>
      <c r="DYL280" s="741"/>
      <c r="DYM280" s="741"/>
      <c r="DYN280" s="741"/>
      <c r="DYO280" s="741"/>
      <c r="DYP280" s="741"/>
      <c r="DYQ280" s="741"/>
      <c r="DYR280" s="741"/>
      <c r="DYS280" s="744"/>
      <c r="DYT280" s="744"/>
      <c r="DYU280" s="744"/>
      <c r="DYV280" s="744"/>
      <c r="DYW280" s="744"/>
      <c r="DYX280" s="744"/>
      <c r="DYY280" s="744"/>
      <c r="DYZ280" s="744"/>
      <c r="DZA280" s="744"/>
      <c r="DZB280" s="744"/>
      <c r="DZC280" s="744"/>
      <c r="DZD280" s="744"/>
      <c r="DZE280" s="744"/>
      <c r="DZF280" s="744"/>
      <c r="DZG280" s="744"/>
      <c r="DZH280" s="744"/>
      <c r="DZI280" s="744"/>
      <c r="DZJ280" s="744"/>
      <c r="DZK280" s="744"/>
      <c r="DZL280" s="744"/>
      <c r="DZM280" s="744"/>
      <c r="DZN280" s="744"/>
      <c r="DZO280" s="744"/>
      <c r="DZP280" s="744"/>
      <c r="DZQ280" s="744"/>
      <c r="DZR280" s="744"/>
      <c r="DZS280" s="744"/>
      <c r="DZT280" s="744"/>
      <c r="DZU280" s="744"/>
      <c r="DZV280" s="744"/>
      <c r="DZW280" s="744"/>
      <c r="DZX280" s="744"/>
      <c r="DZY280" s="744"/>
      <c r="DZZ280" s="744"/>
      <c r="EAA280" s="744"/>
      <c r="EAB280" s="744"/>
      <c r="EAC280" s="744"/>
      <c r="EAD280" s="744"/>
      <c r="EAE280" s="744"/>
      <c r="EAF280" s="744"/>
      <c r="EAG280" s="744"/>
      <c r="EAH280" s="744"/>
      <c r="EAI280" s="744"/>
      <c r="EAJ280" s="744"/>
      <c r="EAK280" s="741"/>
      <c r="EAL280" s="741"/>
      <c r="EAM280" s="741"/>
      <c r="EAN280" s="741"/>
      <c r="EAO280" s="741"/>
      <c r="EAP280" s="741"/>
      <c r="EAQ280" s="741"/>
      <c r="EAR280" s="741"/>
      <c r="EAS280" s="741"/>
      <c r="EAT280" s="741"/>
      <c r="EAU280" s="741"/>
      <c r="EAV280" s="741"/>
      <c r="EAW280" s="741"/>
      <c r="EAX280" s="741"/>
      <c r="EAY280" s="741"/>
      <c r="EAZ280" s="741"/>
      <c r="EBA280" s="741"/>
      <c r="EBB280" s="741"/>
      <c r="EBC280" s="741"/>
      <c r="EBD280" s="741"/>
      <c r="EBE280" s="741"/>
      <c r="EBF280" s="741"/>
      <c r="EBG280" s="741"/>
      <c r="EBH280" s="741"/>
      <c r="EBI280" s="742"/>
      <c r="EBJ280" s="742"/>
      <c r="EBK280" s="742"/>
      <c r="EBL280" s="742"/>
      <c r="EBM280" s="742"/>
      <c r="EBN280" s="741"/>
      <c r="EBO280" s="741"/>
      <c r="EBP280" s="742"/>
      <c r="EBQ280" s="742"/>
      <c r="EBR280" s="741"/>
      <c r="EBS280" s="741"/>
      <c r="EBT280" s="742"/>
      <c r="EBU280" s="742"/>
      <c r="EBV280" s="741"/>
      <c r="EBW280" s="741"/>
      <c r="EBX280" s="741"/>
      <c r="EBY280" s="741"/>
      <c r="EBZ280" s="741"/>
      <c r="ECA280" s="741"/>
      <c r="ECB280" s="741"/>
      <c r="ECC280" s="742"/>
      <c r="ECD280" s="742"/>
      <c r="ECE280" s="741"/>
      <c r="ECF280" s="741"/>
      <c r="ECG280" s="742"/>
      <c r="ECH280" s="742"/>
      <c r="ECI280" s="741"/>
      <c r="ECJ280" s="741"/>
      <c r="ECK280" s="741"/>
      <c r="ECL280" s="741"/>
      <c r="ECM280" s="741"/>
      <c r="ECN280" s="740"/>
      <c r="ECO280" s="743"/>
      <c r="ECP280" s="741"/>
      <c r="ECQ280" s="741"/>
      <c r="ECR280" s="741"/>
      <c r="ECS280" s="741"/>
      <c r="ECT280" s="741"/>
      <c r="ECU280" s="741"/>
      <c r="ECV280" s="741"/>
      <c r="ECW280" s="744"/>
      <c r="ECX280" s="744"/>
      <c r="ECY280" s="744"/>
      <c r="ECZ280" s="744"/>
      <c r="EDA280" s="744"/>
      <c r="EDB280" s="744"/>
      <c r="EDC280" s="744"/>
      <c r="EDD280" s="744"/>
      <c r="EDE280" s="744"/>
      <c r="EDF280" s="744"/>
      <c r="EDG280" s="744"/>
      <c r="EDH280" s="744"/>
      <c r="EDI280" s="744"/>
      <c r="EDJ280" s="744"/>
      <c r="EDK280" s="744"/>
      <c r="EDL280" s="744"/>
      <c r="EDM280" s="744"/>
      <c r="EDN280" s="744"/>
      <c r="EDO280" s="744"/>
      <c r="EDP280" s="744"/>
      <c r="EDQ280" s="744"/>
      <c r="EDR280" s="744"/>
      <c r="EDS280" s="744"/>
      <c r="EDT280" s="744"/>
      <c r="EDU280" s="744"/>
      <c r="EDV280" s="744"/>
      <c r="EDW280" s="744"/>
      <c r="EDX280" s="744"/>
      <c r="EDY280" s="744"/>
      <c r="EDZ280" s="744"/>
      <c r="EEA280" s="744"/>
      <c r="EEB280" s="744"/>
      <c r="EEC280" s="744"/>
      <c r="EED280" s="744"/>
      <c r="EEE280" s="744"/>
      <c r="EEF280" s="744"/>
      <c r="EEG280" s="744"/>
      <c r="EEH280" s="744"/>
      <c r="EEI280" s="744"/>
      <c r="EEJ280" s="744"/>
      <c r="EEK280" s="744"/>
      <c r="EEL280" s="744"/>
      <c r="EEM280" s="744"/>
      <c r="EEN280" s="744"/>
      <c r="EEO280" s="741"/>
      <c r="EEP280" s="741"/>
      <c r="EEQ280" s="741"/>
      <c r="EER280" s="741"/>
      <c r="EES280" s="741"/>
      <c r="EET280" s="741"/>
      <c r="EEU280" s="741"/>
      <c r="EEV280" s="741"/>
      <c r="EEW280" s="741"/>
      <c r="EEX280" s="741"/>
      <c r="EEY280" s="741"/>
      <c r="EEZ280" s="741"/>
      <c r="EFA280" s="741"/>
      <c r="EFB280" s="741"/>
      <c r="EFC280" s="741"/>
      <c r="EFD280" s="741"/>
      <c r="EFE280" s="741"/>
      <c r="EFF280" s="741"/>
      <c r="EFG280" s="741"/>
      <c r="EFH280" s="741"/>
      <c r="EFI280" s="741"/>
      <c r="EFJ280" s="741"/>
      <c r="EFK280" s="741"/>
      <c r="EFL280" s="741"/>
      <c r="EFM280" s="742"/>
      <c r="EFN280" s="742"/>
      <c r="EFO280" s="742"/>
      <c r="EFP280" s="742"/>
      <c r="EFQ280" s="742"/>
      <c r="EFR280" s="741"/>
      <c r="EFS280" s="741"/>
      <c r="EFT280" s="742"/>
      <c r="EFU280" s="742"/>
      <c r="EFV280" s="741"/>
      <c r="EFW280" s="741"/>
      <c r="EFX280" s="742"/>
      <c r="EFY280" s="742"/>
      <c r="EFZ280" s="741"/>
      <c r="EGA280" s="741"/>
      <c r="EGB280" s="741"/>
      <c r="EGC280" s="741"/>
      <c r="EGD280" s="741"/>
      <c r="EGE280" s="741"/>
      <c r="EGF280" s="741"/>
      <c r="EGG280" s="742"/>
      <c r="EGH280" s="742"/>
      <c r="EGI280" s="741"/>
      <c r="EGJ280" s="741"/>
      <c r="EGK280" s="742"/>
      <c r="EGL280" s="742"/>
      <c r="EGM280" s="741"/>
      <c r="EGN280" s="741"/>
      <c r="EGO280" s="741"/>
      <c r="EGP280" s="741"/>
      <c r="EGQ280" s="741"/>
      <c r="EGR280" s="740"/>
      <c r="EGS280" s="743"/>
      <c r="EGT280" s="741"/>
      <c r="EGU280" s="741"/>
      <c r="EGV280" s="741"/>
      <c r="EGW280" s="741"/>
      <c r="EGX280" s="741"/>
      <c r="EGY280" s="741"/>
      <c r="EGZ280" s="741"/>
      <c r="EHA280" s="744"/>
      <c r="EHB280" s="744"/>
      <c r="EHC280" s="744"/>
      <c r="EHD280" s="744"/>
      <c r="EHE280" s="744"/>
      <c r="EHF280" s="744"/>
      <c r="EHG280" s="744"/>
      <c r="EHH280" s="744"/>
      <c r="EHI280" s="744"/>
      <c r="EHJ280" s="744"/>
      <c r="EHK280" s="744"/>
      <c r="EHL280" s="744"/>
      <c r="EHM280" s="744"/>
      <c r="EHN280" s="744"/>
      <c r="EHO280" s="744"/>
      <c r="EHP280" s="744"/>
      <c r="EHQ280" s="744"/>
      <c r="EHR280" s="744"/>
      <c r="EHS280" s="744"/>
      <c r="EHT280" s="744"/>
      <c r="EHU280" s="744"/>
      <c r="EHV280" s="744"/>
      <c r="EHW280" s="744"/>
      <c r="EHX280" s="744"/>
      <c r="EHY280" s="744"/>
      <c r="EHZ280" s="744"/>
      <c r="EIA280" s="744"/>
      <c r="EIB280" s="744"/>
      <c r="EIC280" s="744"/>
      <c r="EID280" s="744"/>
      <c r="EIE280" s="744"/>
      <c r="EIF280" s="744"/>
      <c r="EIG280" s="744"/>
      <c r="EIH280" s="744"/>
      <c r="EII280" s="744"/>
      <c r="EIJ280" s="744"/>
      <c r="EIK280" s="744"/>
      <c r="EIL280" s="744"/>
      <c r="EIM280" s="744"/>
      <c r="EIN280" s="744"/>
      <c r="EIO280" s="744"/>
      <c r="EIP280" s="744"/>
      <c r="EIQ280" s="744"/>
      <c r="EIR280" s="744"/>
      <c r="EIS280" s="741"/>
      <c r="EIT280" s="741"/>
      <c r="EIU280" s="741"/>
      <c r="EIV280" s="741"/>
      <c r="EIW280" s="741"/>
      <c r="EIX280" s="741"/>
      <c r="EIY280" s="741"/>
      <c r="EIZ280" s="741"/>
      <c r="EJA280" s="741"/>
      <c r="EJB280" s="741"/>
      <c r="EJC280" s="741"/>
      <c r="EJD280" s="741"/>
      <c r="EJE280" s="741"/>
      <c r="EJF280" s="741"/>
      <c r="EJG280" s="741"/>
      <c r="EJH280" s="741"/>
      <c r="EJI280" s="741"/>
      <c r="EJJ280" s="741"/>
      <c r="EJK280" s="741"/>
      <c r="EJL280" s="741"/>
      <c r="EJM280" s="741"/>
      <c r="EJN280" s="741"/>
      <c r="EJO280" s="741"/>
      <c r="EJP280" s="741"/>
      <c r="EJQ280" s="742"/>
      <c r="EJR280" s="742"/>
      <c r="EJS280" s="742"/>
      <c r="EJT280" s="742"/>
      <c r="EJU280" s="742"/>
      <c r="EJV280" s="741"/>
      <c r="EJW280" s="741"/>
      <c r="EJX280" s="742"/>
      <c r="EJY280" s="742"/>
      <c r="EJZ280" s="741"/>
      <c r="EKA280" s="741"/>
      <c r="EKB280" s="742"/>
      <c r="EKC280" s="742"/>
      <c r="EKD280" s="741"/>
      <c r="EKE280" s="741"/>
      <c r="EKF280" s="741"/>
      <c r="EKG280" s="741"/>
      <c r="EKH280" s="741"/>
      <c r="EKI280" s="741"/>
      <c r="EKJ280" s="741"/>
      <c r="EKK280" s="742"/>
      <c r="EKL280" s="742"/>
      <c r="EKM280" s="741"/>
      <c r="EKN280" s="741"/>
      <c r="EKO280" s="742"/>
      <c r="EKP280" s="742"/>
      <c r="EKQ280" s="741"/>
      <c r="EKR280" s="741"/>
      <c r="EKS280" s="741"/>
      <c r="EKT280" s="741"/>
      <c r="EKU280" s="741"/>
      <c r="EKV280" s="740"/>
      <c r="EKW280" s="743"/>
      <c r="EKX280" s="741"/>
      <c r="EKY280" s="741"/>
      <c r="EKZ280" s="741"/>
      <c r="ELA280" s="741"/>
      <c r="ELB280" s="741"/>
      <c r="ELC280" s="741"/>
      <c r="ELD280" s="741"/>
      <c r="ELE280" s="744"/>
      <c r="ELF280" s="744"/>
      <c r="ELG280" s="744"/>
      <c r="ELH280" s="744"/>
      <c r="ELI280" s="744"/>
      <c r="ELJ280" s="744"/>
      <c r="ELK280" s="744"/>
      <c r="ELL280" s="744"/>
      <c r="ELM280" s="744"/>
      <c r="ELN280" s="744"/>
      <c r="ELO280" s="744"/>
      <c r="ELP280" s="744"/>
      <c r="ELQ280" s="744"/>
      <c r="ELR280" s="744"/>
      <c r="ELS280" s="744"/>
      <c r="ELT280" s="744"/>
      <c r="ELU280" s="744"/>
      <c r="ELV280" s="744"/>
      <c r="ELW280" s="744"/>
      <c r="ELX280" s="744"/>
      <c r="ELY280" s="744"/>
      <c r="ELZ280" s="744"/>
      <c r="EMA280" s="744"/>
      <c r="EMB280" s="744"/>
      <c r="EMC280" s="744"/>
      <c r="EMD280" s="744"/>
      <c r="EME280" s="744"/>
      <c r="EMF280" s="744"/>
      <c r="EMG280" s="744"/>
      <c r="EMH280" s="744"/>
      <c r="EMI280" s="744"/>
      <c r="EMJ280" s="744"/>
      <c r="EMK280" s="744"/>
      <c r="EML280" s="744"/>
      <c r="EMM280" s="744"/>
      <c r="EMN280" s="744"/>
      <c r="EMO280" s="744"/>
      <c r="EMP280" s="744"/>
      <c r="EMQ280" s="744"/>
      <c r="EMR280" s="744"/>
      <c r="EMS280" s="744"/>
      <c r="EMT280" s="744"/>
      <c r="EMU280" s="744"/>
      <c r="EMV280" s="744"/>
      <c r="EMW280" s="741"/>
      <c r="EMX280" s="741"/>
      <c r="EMY280" s="741"/>
      <c r="EMZ280" s="741"/>
      <c r="ENA280" s="741"/>
      <c r="ENB280" s="741"/>
      <c r="ENC280" s="741"/>
      <c r="END280" s="741"/>
      <c r="ENE280" s="741"/>
      <c r="ENF280" s="741"/>
      <c r="ENG280" s="741"/>
      <c r="ENH280" s="741"/>
      <c r="ENI280" s="741"/>
      <c r="ENJ280" s="741"/>
      <c r="ENK280" s="741"/>
      <c r="ENL280" s="741"/>
      <c r="ENM280" s="741"/>
      <c r="ENN280" s="741"/>
      <c r="ENO280" s="741"/>
      <c r="ENP280" s="741"/>
      <c r="ENQ280" s="741"/>
      <c r="ENR280" s="741"/>
      <c r="ENS280" s="741"/>
      <c r="ENT280" s="741"/>
      <c r="ENU280" s="742"/>
      <c r="ENV280" s="742"/>
      <c r="ENW280" s="742"/>
      <c r="ENX280" s="742"/>
      <c r="ENY280" s="742"/>
      <c r="ENZ280" s="741"/>
      <c r="EOA280" s="741"/>
      <c r="EOB280" s="742"/>
      <c r="EOC280" s="742"/>
      <c r="EOD280" s="741"/>
      <c r="EOE280" s="741"/>
      <c r="EOF280" s="742"/>
      <c r="EOG280" s="742"/>
      <c r="EOH280" s="741"/>
      <c r="EOI280" s="741"/>
      <c r="EOJ280" s="741"/>
      <c r="EOK280" s="741"/>
      <c r="EOL280" s="741"/>
      <c r="EOM280" s="741"/>
      <c r="EON280" s="741"/>
      <c r="EOO280" s="742"/>
      <c r="EOP280" s="742"/>
      <c r="EOQ280" s="741"/>
      <c r="EOR280" s="741"/>
      <c r="EOS280" s="742"/>
      <c r="EOT280" s="742"/>
      <c r="EOU280" s="741"/>
      <c r="EOV280" s="741"/>
      <c r="EOW280" s="741"/>
      <c r="EOX280" s="741"/>
      <c r="EOY280" s="741"/>
      <c r="EOZ280" s="740"/>
      <c r="EPA280" s="743"/>
      <c r="EPB280" s="741"/>
      <c r="EPC280" s="741"/>
      <c r="EPD280" s="741"/>
      <c r="EPE280" s="741"/>
      <c r="EPF280" s="741"/>
      <c r="EPG280" s="741"/>
      <c r="EPH280" s="741"/>
      <c r="EPI280" s="744"/>
      <c r="EPJ280" s="744"/>
      <c r="EPK280" s="744"/>
      <c r="EPL280" s="744"/>
      <c r="EPM280" s="744"/>
      <c r="EPN280" s="744"/>
      <c r="EPO280" s="744"/>
      <c r="EPP280" s="744"/>
      <c r="EPQ280" s="744"/>
      <c r="EPR280" s="744"/>
      <c r="EPS280" s="744"/>
      <c r="EPT280" s="744"/>
      <c r="EPU280" s="744"/>
      <c r="EPV280" s="744"/>
      <c r="EPW280" s="744"/>
      <c r="EPX280" s="744"/>
      <c r="EPY280" s="744"/>
      <c r="EPZ280" s="744"/>
      <c r="EQA280" s="744"/>
      <c r="EQB280" s="744"/>
      <c r="EQC280" s="744"/>
      <c r="EQD280" s="744"/>
      <c r="EQE280" s="744"/>
      <c r="EQF280" s="744"/>
      <c r="EQG280" s="744"/>
      <c r="EQH280" s="744"/>
      <c r="EQI280" s="744"/>
      <c r="EQJ280" s="744"/>
      <c r="EQK280" s="744"/>
      <c r="EQL280" s="744"/>
      <c r="EQM280" s="744"/>
      <c r="EQN280" s="744"/>
      <c r="EQO280" s="744"/>
      <c r="EQP280" s="744"/>
      <c r="EQQ280" s="744"/>
      <c r="EQR280" s="744"/>
      <c r="EQS280" s="744"/>
      <c r="EQT280" s="744"/>
      <c r="EQU280" s="744"/>
      <c r="EQV280" s="744"/>
      <c r="EQW280" s="744"/>
      <c r="EQX280" s="744"/>
      <c r="EQY280" s="744"/>
      <c r="EQZ280" s="744"/>
      <c r="ERA280" s="741"/>
      <c r="ERB280" s="741"/>
      <c r="ERC280" s="741"/>
      <c r="ERD280" s="741"/>
      <c r="ERE280" s="741"/>
      <c r="ERF280" s="741"/>
      <c r="ERG280" s="741"/>
      <c r="ERH280" s="741"/>
      <c r="ERI280" s="741"/>
      <c r="ERJ280" s="741"/>
      <c r="ERK280" s="741"/>
      <c r="ERL280" s="741"/>
      <c r="ERM280" s="741"/>
      <c r="ERN280" s="741"/>
      <c r="ERO280" s="741"/>
      <c r="ERP280" s="741"/>
      <c r="ERQ280" s="741"/>
      <c r="ERR280" s="741"/>
      <c r="ERS280" s="741"/>
      <c r="ERT280" s="741"/>
      <c r="ERU280" s="741"/>
      <c r="ERV280" s="741"/>
      <c r="ERW280" s="741"/>
      <c r="ERX280" s="741"/>
      <c r="ERY280" s="742"/>
      <c r="ERZ280" s="742"/>
      <c r="ESA280" s="742"/>
      <c r="ESB280" s="742"/>
      <c r="ESC280" s="742"/>
      <c r="ESD280" s="741"/>
      <c r="ESE280" s="741"/>
      <c r="ESF280" s="742"/>
      <c r="ESG280" s="742"/>
      <c r="ESH280" s="741"/>
      <c r="ESI280" s="741"/>
      <c r="ESJ280" s="742"/>
      <c r="ESK280" s="742"/>
      <c r="ESL280" s="741"/>
      <c r="ESM280" s="741"/>
      <c r="ESN280" s="741"/>
      <c r="ESO280" s="741"/>
      <c r="ESP280" s="741"/>
      <c r="ESQ280" s="741"/>
      <c r="ESR280" s="741"/>
      <c r="ESS280" s="742"/>
      <c r="EST280" s="742"/>
      <c r="ESU280" s="741"/>
      <c r="ESV280" s="741"/>
      <c r="ESW280" s="742"/>
      <c r="ESX280" s="742"/>
      <c r="ESY280" s="741"/>
      <c r="ESZ280" s="741"/>
      <c r="ETA280" s="741"/>
      <c r="ETB280" s="741"/>
      <c r="ETC280" s="741"/>
      <c r="ETD280" s="740"/>
      <c r="ETE280" s="743"/>
      <c r="ETF280" s="741"/>
      <c r="ETG280" s="741"/>
      <c r="ETH280" s="741"/>
      <c r="ETI280" s="741"/>
      <c r="ETJ280" s="741"/>
      <c r="ETK280" s="741"/>
      <c r="ETL280" s="741"/>
      <c r="ETM280" s="744"/>
      <c r="ETN280" s="744"/>
      <c r="ETO280" s="744"/>
      <c r="ETP280" s="744"/>
      <c r="ETQ280" s="744"/>
      <c r="ETR280" s="744"/>
      <c r="ETS280" s="744"/>
      <c r="ETT280" s="744"/>
      <c r="ETU280" s="744"/>
      <c r="ETV280" s="744"/>
      <c r="ETW280" s="744"/>
      <c r="ETX280" s="744"/>
      <c r="ETY280" s="744"/>
      <c r="ETZ280" s="744"/>
      <c r="EUA280" s="744"/>
      <c r="EUB280" s="744"/>
      <c r="EUC280" s="744"/>
      <c r="EUD280" s="744"/>
      <c r="EUE280" s="744"/>
      <c r="EUF280" s="744"/>
      <c r="EUG280" s="744"/>
      <c r="EUH280" s="744"/>
      <c r="EUI280" s="744"/>
      <c r="EUJ280" s="744"/>
      <c r="EUK280" s="744"/>
      <c r="EUL280" s="744"/>
      <c r="EUM280" s="744"/>
      <c r="EUN280" s="744"/>
      <c r="EUO280" s="744"/>
      <c r="EUP280" s="744"/>
      <c r="EUQ280" s="744"/>
      <c r="EUR280" s="744"/>
      <c r="EUS280" s="744"/>
      <c r="EUT280" s="744"/>
      <c r="EUU280" s="744"/>
      <c r="EUV280" s="744"/>
      <c r="EUW280" s="744"/>
      <c r="EUX280" s="744"/>
      <c r="EUY280" s="744"/>
      <c r="EUZ280" s="744"/>
      <c r="EVA280" s="744"/>
      <c r="EVB280" s="744"/>
      <c r="EVC280" s="744"/>
      <c r="EVD280" s="744"/>
      <c r="EVE280" s="741"/>
      <c r="EVF280" s="741"/>
      <c r="EVG280" s="741"/>
      <c r="EVH280" s="741"/>
      <c r="EVI280" s="741"/>
      <c r="EVJ280" s="741"/>
      <c r="EVK280" s="741"/>
      <c r="EVL280" s="741"/>
      <c r="EVM280" s="741"/>
      <c r="EVN280" s="741"/>
      <c r="EVO280" s="741"/>
      <c r="EVP280" s="741"/>
      <c r="EVQ280" s="741"/>
      <c r="EVR280" s="741"/>
      <c r="EVS280" s="741"/>
      <c r="EVT280" s="741"/>
      <c r="EVU280" s="741"/>
      <c r="EVV280" s="741"/>
      <c r="EVW280" s="741"/>
      <c r="EVX280" s="741"/>
      <c r="EVY280" s="741"/>
      <c r="EVZ280" s="741"/>
      <c r="EWA280" s="741"/>
      <c r="EWB280" s="741"/>
      <c r="EWC280" s="742"/>
      <c r="EWD280" s="742"/>
      <c r="EWE280" s="742"/>
      <c r="EWF280" s="742"/>
      <c r="EWG280" s="742"/>
      <c r="EWH280" s="741"/>
      <c r="EWI280" s="741"/>
      <c r="EWJ280" s="742"/>
      <c r="EWK280" s="742"/>
      <c r="EWL280" s="741"/>
      <c r="EWM280" s="741"/>
      <c r="EWN280" s="742"/>
      <c r="EWO280" s="742"/>
      <c r="EWP280" s="741"/>
      <c r="EWQ280" s="741"/>
      <c r="EWR280" s="741"/>
      <c r="EWS280" s="741"/>
      <c r="EWT280" s="741"/>
      <c r="EWU280" s="741"/>
      <c r="EWV280" s="741"/>
      <c r="EWW280" s="742"/>
      <c r="EWX280" s="742"/>
      <c r="EWY280" s="741"/>
      <c r="EWZ280" s="741"/>
      <c r="EXA280" s="742"/>
      <c r="EXB280" s="742"/>
      <c r="EXC280" s="741"/>
      <c r="EXD280" s="741"/>
      <c r="EXE280" s="741"/>
      <c r="EXF280" s="741"/>
      <c r="EXG280" s="741"/>
      <c r="EXH280" s="740"/>
      <c r="EXI280" s="743"/>
      <c r="EXJ280" s="741"/>
      <c r="EXK280" s="741"/>
      <c r="EXL280" s="741"/>
      <c r="EXM280" s="741"/>
      <c r="EXN280" s="741"/>
      <c r="EXO280" s="741"/>
      <c r="EXP280" s="741"/>
      <c r="EXQ280" s="744"/>
      <c r="EXR280" s="744"/>
      <c r="EXS280" s="744"/>
      <c r="EXT280" s="744"/>
      <c r="EXU280" s="744"/>
      <c r="EXV280" s="744"/>
      <c r="EXW280" s="744"/>
      <c r="EXX280" s="744"/>
      <c r="EXY280" s="744"/>
      <c r="EXZ280" s="744"/>
      <c r="EYA280" s="744"/>
      <c r="EYB280" s="744"/>
      <c r="EYC280" s="744"/>
      <c r="EYD280" s="744"/>
      <c r="EYE280" s="744"/>
      <c r="EYF280" s="744"/>
      <c r="EYG280" s="744"/>
      <c r="EYH280" s="744"/>
      <c r="EYI280" s="744"/>
      <c r="EYJ280" s="744"/>
      <c r="EYK280" s="744"/>
      <c r="EYL280" s="744"/>
      <c r="EYM280" s="744"/>
      <c r="EYN280" s="744"/>
      <c r="EYO280" s="744"/>
      <c r="EYP280" s="744"/>
      <c r="EYQ280" s="744"/>
      <c r="EYR280" s="744"/>
      <c r="EYS280" s="744"/>
      <c r="EYT280" s="744"/>
      <c r="EYU280" s="744"/>
      <c r="EYV280" s="744"/>
      <c r="EYW280" s="744"/>
      <c r="EYX280" s="744"/>
      <c r="EYY280" s="744"/>
      <c r="EYZ280" s="744"/>
      <c r="EZA280" s="744"/>
      <c r="EZB280" s="744"/>
      <c r="EZC280" s="744"/>
      <c r="EZD280" s="744"/>
      <c r="EZE280" s="744"/>
      <c r="EZF280" s="744"/>
      <c r="EZG280" s="744"/>
      <c r="EZH280" s="744"/>
      <c r="EZI280" s="741"/>
      <c r="EZJ280" s="741"/>
      <c r="EZK280" s="741"/>
      <c r="EZL280" s="741"/>
      <c r="EZM280" s="741"/>
      <c r="EZN280" s="741"/>
      <c r="EZO280" s="741"/>
      <c r="EZP280" s="741"/>
      <c r="EZQ280" s="741"/>
      <c r="EZR280" s="741"/>
      <c r="EZS280" s="741"/>
      <c r="EZT280" s="741"/>
      <c r="EZU280" s="741"/>
      <c r="EZV280" s="741"/>
      <c r="EZW280" s="741"/>
      <c r="EZX280" s="741"/>
      <c r="EZY280" s="741"/>
      <c r="EZZ280" s="741"/>
      <c r="FAA280" s="741"/>
      <c r="FAB280" s="741"/>
      <c r="FAC280" s="741"/>
      <c r="FAD280" s="741"/>
      <c r="FAE280" s="741"/>
      <c r="FAF280" s="741"/>
      <c r="FAG280" s="742"/>
      <c r="FAH280" s="742"/>
      <c r="FAI280" s="742"/>
      <c r="FAJ280" s="742"/>
      <c r="FAK280" s="742"/>
      <c r="FAL280" s="741"/>
      <c r="FAM280" s="741"/>
      <c r="FAN280" s="742"/>
      <c r="FAO280" s="742"/>
      <c r="FAP280" s="741"/>
      <c r="FAQ280" s="741"/>
      <c r="FAR280" s="742"/>
      <c r="FAS280" s="742"/>
      <c r="FAT280" s="741"/>
      <c r="FAU280" s="741"/>
      <c r="FAV280" s="741"/>
      <c r="FAW280" s="741"/>
      <c r="FAX280" s="741"/>
      <c r="FAY280" s="741"/>
      <c r="FAZ280" s="741"/>
      <c r="FBA280" s="742"/>
      <c r="FBB280" s="742"/>
      <c r="FBC280" s="741"/>
      <c r="FBD280" s="741"/>
      <c r="FBE280" s="742"/>
      <c r="FBF280" s="742"/>
      <c r="FBG280" s="741"/>
      <c r="FBH280" s="741"/>
      <c r="FBI280" s="741"/>
      <c r="FBJ280" s="741"/>
      <c r="FBK280" s="741"/>
      <c r="FBL280" s="740"/>
      <c r="FBM280" s="743"/>
      <c r="FBN280" s="741"/>
      <c r="FBO280" s="741"/>
      <c r="FBP280" s="741"/>
      <c r="FBQ280" s="741"/>
      <c r="FBR280" s="741"/>
      <c r="FBS280" s="741"/>
      <c r="FBT280" s="741"/>
      <c r="FBU280" s="744"/>
      <c r="FBV280" s="744"/>
      <c r="FBW280" s="744"/>
      <c r="FBX280" s="744"/>
      <c r="FBY280" s="744"/>
      <c r="FBZ280" s="744"/>
      <c r="FCA280" s="744"/>
      <c r="FCB280" s="744"/>
      <c r="FCC280" s="744"/>
      <c r="FCD280" s="744"/>
      <c r="FCE280" s="744"/>
      <c r="FCF280" s="744"/>
      <c r="FCG280" s="744"/>
      <c r="FCH280" s="744"/>
      <c r="FCI280" s="744"/>
      <c r="FCJ280" s="744"/>
      <c r="FCK280" s="744"/>
      <c r="FCL280" s="744"/>
      <c r="FCM280" s="744"/>
      <c r="FCN280" s="744"/>
      <c r="FCO280" s="744"/>
      <c r="FCP280" s="744"/>
      <c r="FCQ280" s="744"/>
      <c r="FCR280" s="744"/>
      <c r="FCS280" s="744"/>
      <c r="FCT280" s="744"/>
      <c r="FCU280" s="744"/>
      <c r="FCV280" s="744"/>
      <c r="FCW280" s="744"/>
      <c r="FCX280" s="744"/>
      <c r="FCY280" s="744"/>
      <c r="FCZ280" s="744"/>
      <c r="FDA280" s="744"/>
      <c r="FDB280" s="744"/>
      <c r="FDC280" s="744"/>
      <c r="FDD280" s="744"/>
      <c r="FDE280" s="744"/>
      <c r="FDF280" s="744"/>
      <c r="FDG280" s="744"/>
      <c r="FDH280" s="744"/>
      <c r="FDI280" s="744"/>
      <c r="FDJ280" s="744"/>
      <c r="FDK280" s="744"/>
      <c r="FDL280" s="744"/>
      <c r="FDM280" s="741"/>
      <c r="FDN280" s="741"/>
      <c r="FDO280" s="741"/>
      <c r="FDP280" s="741"/>
      <c r="FDQ280" s="741"/>
      <c r="FDR280" s="741"/>
      <c r="FDS280" s="741"/>
      <c r="FDT280" s="741"/>
      <c r="FDU280" s="741"/>
      <c r="FDV280" s="741"/>
      <c r="FDW280" s="741"/>
      <c r="FDX280" s="741"/>
      <c r="FDY280" s="741"/>
      <c r="FDZ280" s="741"/>
      <c r="FEA280" s="741"/>
      <c r="FEB280" s="741"/>
      <c r="FEC280" s="741"/>
      <c r="FED280" s="741"/>
      <c r="FEE280" s="741"/>
      <c r="FEF280" s="741"/>
      <c r="FEG280" s="741"/>
      <c r="FEH280" s="741"/>
      <c r="FEI280" s="741"/>
      <c r="FEJ280" s="741"/>
      <c r="FEK280" s="742"/>
      <c r="FEL280" s="742"/>
      <c r="FEM280" s="742"/>
      <c r="FEN280" s="742"/>
      <c r="FEO280" s="742"/>
      <c r="FEP280" s="741"/>
      <c r="FEQ280" s="741"/>
      <c r="FER280" s="742"/>
      <c r="FES280" s="742"/>
      <c r="FET280" s="741"/>
      <c r="FEU280" s="741"/>
      <c r="FEV280" s="742"/>
      <c r="FEW280" s="742"/>
      <c r="FEX280" s="741"/>
      <c r="FEY280" s="741"/>
      <c r="FEZ280" s="741"/>
      <c r="FFA280" s="741"/>
      <c r="FFB280" s="741"/>
      <c r="FFC280" s="741"/>
      <c r="FFD280" s="741"/>
      <c r="FFE280" s="742"/>
      <c r="FFF280" s="742"/>
      <c r="FFG280" s="741"/>
      <c r="FFH280" s="741"/>
      <c r="FFI280" s="742"/>
      <c r="FFJ280" s="742"/>
      <c r="FFK280" s="741"/>
      <c r="FFL280" s="741"/>
      <c r="FFM280" s="741"/>
      <c r="FFN280" s="741"/>
      <c r="FFO280" s="741"/>
      <c r="FFP280" s="740"/>
      <c r="FFQ280" s="743"/>
      <c r="FFR280" s="741"/>
      <c r="FFS280" s="741"/>
      <c r="FFT280" s="741"/>
      <c r="FFU280" s="741"/>
      <c r="FFV280" s="741"/>
      <c r="FFW280" s="741"/>
      <c r="FFX280" s="741"/>
      <c r="FFY280" s="744"/>
      <c r="FFZ280" s="744"/>
      <c r="FGA280" s="744"/>
      <c r="FGB280" s="744"/>
      <c r="FGC280" s="744"/>
      <c r="FGD280" s="744"/>
      <c r="FGE280" s="744"/>
      <c r="FGF280" s="744"/>
      <c r="FGG280" s="744"/>
      <c r="FGH280" s="744"/>
      <c r="FGI280" s="744"/>
      <c r="FGJ280" s="744"/>
      <c r="FGK280" s="744"/>
      <c r="FGL280" s="744"/>
      <c r="FGM280" s="744"/>
      <c r="FGN280" s="744"/>
      <c r="FGO280" s="744"/>
      <c r="FGP280" s="744"/>
      <c r="FGQ280" s="744"/>
      <c r="FGR280" s="744"/>
      <c r="FGS280" s="744"/>
      <c r="FGT280" s="744"/>
      <c r="FGU280" s="744"/>
      <c r="FGV280" s="744"/>
      <c r="FGW280" s="744"/>
      <c r="FGX280" s="744"/>
      <c r="FGY280" s="744"/>
      <c r="FGZ280" s="744"/>
      <c r="FHA280" s="744"/>
      <c r="FHB280" s="744"/>
      <c r="FHC280" s="744"/>
      <c r="FHD280" s="744"/>
      <c r="FHE280" s="744"/>
      <c r="FHF280" s="744"/>
      <c r="FHG280" s="744"/>
      <c r="FHH280" s="744"/>
      <c r="FHI280" s="744"/>
      <c r="FHJ280" s="744"/>
      <c r="FHK280" s="744"/>
      <c r="FHL280" s="744"/>
      <c r="FHM280" s="744"/>
      <c r="FHN280" s="744"/>
      <c r="FHO280" s="744"/>
      <c r="FHP280" s="744"/>
      <c r="FHQ280" s="741"/>
      <c r="FHR280" s="741"/>
      <c r="FHS280" s="741"/>
      <c r="FHT280" s="741"/>
      <c r="FHU280" s="741"/>
      <c r="FHV280" s="741"/>
      <c r="FHW280" s="741"/>
      <c r="FHX280" s="741"/>
      <c r="FHY280" s="741"/>
      <c r="FHZ280" s="741"/>
      <c r="FIA280" s="741"/>
      <c r="FIB280" s="741"/>
      <c r="FIC280" s="741"/>
      <c r="FID280" s="741"/>
      <c r="FIE280" s="741"/>
      <c r="FIF280" s="741"/>
      <c r="FIG280" s="741"/>
      <c r="FIH280" s="741"/>
      <c r="FII280" s="741"/>
      <c r="FIJ280" s="741"/>
      <c r="FIK280" s="741"/>
      <c r="FIL280" s="741"/>
      <c r="FIM280" s="741"/>
      <c r="FIN280" s="741"/>
      <c r="FIO280" s="742"/>
      <c r="FIP280" s="742"/>
      <c r="FIQ280" s="742"/>
      <c r="FIR280" s="742"/>
      <c r="FIS280" s="742"/>
      <c r="FIT280" s="741"/>
      <c r="FIU280" s="741"/>
      <c r="FIV280" s="742"/>
      <c r="FIW280" s="742"/>
      <c r="FIX280" s="741"/>
      <c r="FIY280" s="741"/>
      <c r="FIZ280" s="742"/>
      <c r="FJA280" s="742"/>
      <c r="FJB280" s="741"/>
      <c r="FJC280" s="741"/>
      <c r="FJD280" s="741"/>
      <c r="FJE280" s="741"/>
      <c r="FJF280" s="741"/>
      <c r="FJG280" s="741"/>
      <c r="FJH280" s="741"/>
      <c r="FJI280" s="742"/>
      <c r="FJJ280" s="742"/>
      <c r="FJK280" s="741"/>
      <c r="FJL280" s="741"/>
      <c r="FJM280" s="742"/>
      <c r="FJN280" s="742"/>
      <c r="FJO280" s="741"/>
      <c r="FJP280" s="741"/>
      <c r="FJQ280" s="741"/>
      <c r="FJR280" s="741"/>
      <c r="FJS280" s="741"/>
      <c r="FJT280" s="740"/>
      <c r="FJU280" s="743"/>
      <c r="FJV280" s="741"/>
      <c r="FJW280" s="741"/>
      <c r="FJX280" s="741"/>
      <c r="FJY280" s="741"/>
      <c r="FJZ280" s="741"/>
      <c r="FKA280" s="741"/>
      <c r="FKB280" s="741"/>
      <c r="FKC280" s="744"/>
      <c r="FKD280" s="744"/>
      <c r="FKE280" s="744"/>
      <c r="FKF280" s="744"/>
      <c r="FKG280" s="744"/>
      <c r="FKH280" s="744"/>
      <c r="FKI280" s="744"/>
      <c r="FKJ280" s="744"/>
      <c r="FKK280" s="744"/>
      <c r="FKL280" s="744"/>
      <c r="FKM280" s="744"/>
      <c r="FKN280" s="744"/>
      <c r="FKO280" s="744"/>
      <c r="FKP280" s="744"/>
      <c r="FKQ280" s="744"/>
      <c r="FKR280" s="744"/>
      <c r="FKS280" s="744"/>
      <c r="FKT280" s="744"/>
      <c r="FKU280" s="744"/>
      <c r="FKV280" s="744"/>
      <c r="FKW280" s="744"/>
      <c r="FKX280" s="744"/>
      <c r="FKY280" s="744"/>
      <c r="FKZ280" s="744"/>
      <c r="FLA280" s="744"/>
      <c r="FLB280" s="744"/>
      <c r="FLC280" s="744"/>
      <c r="FLD280" s="744"/>
      <c r="FLE280" s="744"/>
      <c r="FLF280" s="744"/>
      <c r="FLG280" s="744"/>
      <c r="FLH280" s="744"/>
      <c r="FLI280" s="744"/>
      <c r="FLJ280" s="744"/>
      <c r="FLK280" s="744"/>
      <c r="FLL280" s="744"/>
      <c r="FLM280" s="744"/>
      <c r="FLN280" s="744"/>
      <c r="FLO280" s="744"/>
      <c r="FLP280" s="744"/>
      <c r="FLQ280" s="744"/>
      <c r="FLR280" s="744"/>
      <c r="FLS280" s="744"/>
      <c r="FLT280" s="744"/>
      <c r="FLU280" s="741"/>
      <c r="FLV280" s="741"/>
      <c r="FLW280" s="741"/>
      <c r="FLX280" s="741"/>
      <c r="FLY280" s="741"/>
      <c r="FLZ280" s="741"/>
      <c r="FMA280" s="741"/>
      <c r="FMB280" s="741"/>
      <c r="FMC280" s="741"/>
      <c r="FMD280" s="741"/>
      <c r="FME280" s="741"/>
      <c r="FMF280" s="741"/>
      <c r="FMG280" s="741"/>
      <c r="FMH280" s="741"/>
      <c r="FMI280" s="741"/>
      <c r="FMJ280" s="741"/>
      <c r="FMK280" s="741"/>
      <c r="FML280" s="741"/>
      <c r="FMM280" s="741"/>
      <c r="FMN280" s="741"/>
      <c r="FMO280" s="741"/>
      <c r="FMP280" s="741"/>
      <c r="FMQ280" s="741"/>
      <c r="FMR280" s="741"/>
      <c r="FMS280" s="742"/>
      <c r="FMT280" s="742"/>
      <c r="FMU280" s="742"/>
      <c r="FMV280" s="742"/>
      <c r="FMW280" s="742"/>
      <c r="FMX280" s="741"/>
      <c r="FMY280" s="741"/>
      <c r="FMZ280" s="742"/>
      <c r="FNA280" s="742"/>
      <c r="FNB280" s="741"/>
      <c r="FNC280" s="741"/>
      <c r="FND280" s="742"/>
      <c r="FNE280" s="742"/>
      <c r="FNF280" s="741"/>
      <c r="FNG280" s="741"/>
      <c r="FNH280" s="741"/>
      <c r="FNI280" s="741"/>
      <c r="FNJ280" s="741"/>
      <c r="FNK280" s="741"/>
      <c r="FNL280" s="741"/>
      <c r="FNM280" s="742"/>
      <c r="FNN280" s="742"/>
      <c r="FNO280" s="741"/>
      <c r="FNP280" s="741"/>
      <c r="FNQ280" s="742"/>
      <c r="FNR280" s="742"/>
      <c r="FNS280" s="741"/>
      <c r="FNT280" s="741"/>
      <c r="FNU280" s="741"/>
      <c r="FNV280" s="741"/>
      <c r="FNW280" s="741"/>
      <c r="FNX280" s="740"/>
      <c r="FNY280" s="743"/>
      <c r="FNZ280" s="741"/>
      <c r="FOA280" s="741"/>
      <c r="FOB280" s="741"/>
      <c r="FOC280" s="741"/>
      <c r="FOD280" s="741"/>
      <c r="FOE280" s="741"/>
      <c r="FOF280" s="741"/>
      <c r="FOG280" s="744"/>
      <c r="FOH280" s="744"/>
      <c r="FOI280" s="744"/>
      <c r="FOJ280" s="744"/>
      <c r="FOK280" s="744"/>
      <c r="FOL280" s="744"/>
      <c r="FOM280" s="744"/>
      <c r="FON280" s="744"/>
      <c r="FOO280" s="744"/>
      <c r="FOP280" s="744"/>
      <c r="FOQ280" s="744"/>
      <c r="FOR280" s="744"/>
      <c r="FOS280" s="744"/>
      <c r="FOT280" s="744"/>
      <c r="FOU280" s="744"/>
      <c r="FOV280" s="744"/>
      <c r="FOW280" s="744"/>
      <c r="FOX280" s="744"/>
      <c r="FOY280" s="744"/>
      <c r="FOZ280" s="744"/>
      <c r="FPA280" s="744"/>
      <c r="FPB280" s="744"/>
      <c r="FPC280" s="744"/>
      <c r="FPD280" s="744"/>
      <c r="FPE280" s="744"/>
      <c r="FPF280" s="744"/>
      <c r="FPG280" s="744"/>
      <c r="FPH280" s="744"/>
      <c r="FPI280" s="744"/>
      <c r="FPJ280" s="744"/>
      <c r="FPK280" s="744"/>
      <c r="FPL280" s="744"/>
      <c r="FPM280" s="744"/>
      <c r="FPN280" s="744"/>
      <c r="FPO280" s="744"/>
      <c r="FPP280" s="744"/>
      <c r="FPQ280" s="744"/>
      <c r="FPR280" s="744"/>
      <c r="FPS280" s="744"/>
      <c r="FPT280" s="744"/>
      <c r="FPU280" s="744"/>
      <c r="FPV280" s="744"/>
      <c r="FPW280" s="744"/>
      <c r="FPX280" s="744"/>
      <c r="FPY280" s="741"/>
      <c r="FPZ280" s="741"/>
      <c r="FQA280" s="741"/>
      <c r="FQB280" s="741"/>
      <c r="FQC280" s="741"/>
      <c r="FQD280" s="741"/>
      <c r="FQE280" s="741"/>
      <c r="FQF280" s="741"/>
      <c r="FQG280" s="741"/>
      <c r="FQH280" s="741"/>
      <c r="FQI280" s="741"/>
      <c r="FQJ280" s="741"/>
      <c r="FQK280" s="741"/>
      <c r="FQL280" s="741"/>
      <c r="FQM280" s="741"/>
      <c r="FQN280" s="741"/>
      <c r="FQO280" s="741"/>
      <c r="FQP280" s="741"/>
      <c r="FQQ280" s="741"/>
      <c r="FQR280" s="741"/>
      <c r="FQS280" s="741"/>
      <c r="FQT280" s="741"/>
      <c r="FQU280" s="741"/>
      <c r="FQV280" s="741"/>
      <c r="FQW280" s="742"/>
      <c r="FQX280" s="742"/>
      <c r="FQY280" s="742"/>
      <c r="FQZ280" s="742"/>
      <c r="FRA280" s="742"/>
      <c r="FRB280" s="741"/>
      <c r="FRC280" s="741"/>
      <c r="FRD280" s="742"/>
      <c r="FRE280" s="742"/>
      <c r="FRF280" s="741"/>
      <c r="FRG280" s="741"/>
      <c r="FRH280" s="742"/>
      <c r="FRI280" s="742"/>
      <c r="FRJ280" s="741"/>
      <c r="FRK280" s="741"/>
      <c r="FRL280" s="741"/>
      <c r="FRM280" s="741"/>
      <c r="FRN280" s="741"/>
      <c r="FRO280" s="741"/>
      <c r="FRP280" s="741"/>
      <c r="FRQ280" s="742"/>
      <c r="FRR280" s="742"/>
      <c r="FRS280" s="741"/>
      <c r="FRT280" s="741"/>
      <c r="FRU280" s="742"/>
      <c r="FRV280" s="742"/>
      <c r="FRW280" s="741"/>
      <c r="FRX280" s="741"/>
      <c r="FRY280" s="741"/>
      <c r="FRZ280" s="741"/>
      <c r="FSA280" s="741"/>
      <c r="FSB280" s="740"/>
      <c r="FSC280" s="743"/>
      <c r="FSD280" s="741"/>
      <c r="FSE280" s="741"/>
      <c r="FSF280" s="741"/>
      <c r="FSG280" s="741"/>
      <c r="FSH280" s="741"/>
      <c r="FSI280" s="741"/>
      <c r="FSJ280" s="741"/>
      <c r="FSK280" s="744"/>
      <c r="FSL280" s="744"/>
      <c r="FSM280" s="744"/>
      <c r="FSN280" s="744"/>
      <c r="FSO280" s="744"/>
      <c r="FSP280" s="744"/>
      <c r="FSQ280" s="744"/>
      <c r="FSR280" s="744"/>
      <c r="FSS280" s="744"/>
      <c r="FST280" s="744"/>
      <c r="FSU280" s="744"/>
      <c r="FSV280" s="744"/>
      <c r="FSW280" s="744"/>
      <c r="FSX280" s="744"/>
      <c r="FSY280" s="744"/>
      <c r="FSZ280" s="744"/>
      <c r="FTA280" s="744"/>
      <c r="FTB280" s="744"/>
      <c r="FTC280" s="744"/>
      <c r="FTD280" s="744"/>
      <c r="FTE280" s="744"/>
      <c r="FTF280" s="744"/>
      <c r="FTG280" s="744"/>
      <c r="FTH280" s="744"/>
      <c r="FTI280" s="744"/>
      <c r="FTJ280" s="744"/>
      <c r="FTK280" s="744"/>
      <c r="FTL280" s="744"/>
      <c r="FTM280" s="744"/>
      <c r="FTN280" s="744"/>
      <c r="FTO280" s="744"/>
      <c r="FTP280" s="744"/>
      <c r="FTQ280" s="744"/>
      <c r="FTR280" s="744"/>
      <c r="FTS280" s="744"/>
      <c r="FTT280" s="744"/>
      <c r="FTU280" s="744"/>
      <c r="FTV280" s="744"/>
      <c r="FTW280" s="744"/>
      <c r="FTX280" s="744"/>
      <c r="FTY280" s="744"/>
      <c r="FTZ280" s="744"/>
      <c r="FUA280" s="744"/>
      <c r="FUB280" s="744"/>
      <c r="FUC280" s="741"/>
      <c r="FUD280" s="741"/>
      <c r="FUE280" s="741"/>
      <c r="FUF280" s="741"/>
      <c r="FUG280" s="741"/>
      <c r="FUH280" s="741"/>
      <c r="FUI280" s="741"/>
      <c r="FUJ280" s="741"/>
      <c r="FUK280" s="741"/>
      <c r="FUL280" s="741"/>
      <c r="FUM280" s="741"/>
      <c r="FUN280" s="741"/>
      <c r="FUO280" s="741"/>
      <c r="FUP280" s="741"/>
      <c r="FUQ280" s="741"/>
      <c r="FUR280" s="741"/>
      <c r="FUS280" s="741"/>
      <c r="FUT280" s="741"/>
      <c r="FUU280" s="741"/>
      <c r="FUV280" s="741"/>
      <c r="FUW280" s="741"/>
      <c r="FUX280" s="741"/>
      <c r="FUY280" s="741"/>
      <c r="FUZ280" s="741"/>
      <c r="FVA280" s="742"/>
      <c r="FVB280" s="742"/>
      <c r="FVC280" s="742"/>
      <c r="FVD280" s="742"/>
      <c r="FVE280" s="742"/>
      <c r="FVF280" s="741"/>
      <c r="FVG280" s="741"/>
      <c r="FVH280" s="742"/>
      <c r="FVI280" s="742"/>
      <c r="FVJ280" s="741"/>
      <c r="FVK280" s="741"/>
      <c r="FVL280" s="742"/>
      <c r="FVM280" s="742"/>
      <c r="FVN280" s="741"/>
      <c r="FVO280" s="741"/>
      <c r="FVP280" s="741"/>
      <c r="FVQ280" s="741"/>
      <c r="FVR280" s="741"/>
      <c r="FVS280" s="741"/>
      <c r="FVT280" s="741"/>
      <c r="FVU280" s="742"/>
      <c r="FVV280" s="742"/>
      <c r="FVW280" s="741"/>
      <c r="FVX280" s="741"/>
      <c r="FVY280" s="742"/>
      <c r="FVZ280" s="742"/>
      <c r="FWA280" s="741"/>
      <c r="FWB280" s="741"/>
      <c r="FWC280" s="741"/>
      <c r="FWD280" s="741"/>
      <c r="FWE280" s="741"/>
      <c r="FWF280" s="740"/>
      <c r="FWG280" s="743"/>
      <c r="FWH280" s="741"/>
      <c r="FWI280" s="741"/>
      <c r="FWJ280" s="741"/>
      <c r="FWK280" s="741"/>
      <c r="FWL280" s="741"/>
      <c r="FWM280" s="741"/>
      <c r="FWN280" s="741"/>
      <c r="FWO280" s="744"/>
      <c r="FWP280" s="744"/>
      <c r="FWQ280" s="744"/>
      <c r="FWR280" s="744"/>
      <c r="FWS280" s="744"/>
      <c r="FWT280" s="744"/>
      <c r="FWU280" s="744"/>
      <c r="FWV280" s="744"/>
      <c r="FWW280" s="744"/>
      <c r="FWX280" s="744"/>
      <c r="FWY280" s="744"/>
      <c r="FWZ280" s="744"/>
      <c r="FXA280" s="744"/>
      <c r="FXB280" s="744"/>
      <c r="FXC280" s="744"/>
      <c r="FXD280" s="744"/>
      <c r="FXE280" s="744"/>
      <c r="FXF280" s="744"/>
      <c r="FXG280" s="744"/>
      <c r="FXH280" s="744"/>
      <c r="FXI280" s="744"/>
      <c r="FXJ280" s="744"/>
      <c r="FXK280" s="744"/>
      <c r="FXL280" s="744"/>
      <c r="FXM280" s="744"/>
      <c r="FXN280" s="744"/>
      <c r="FXO280" s="744"/>
      <c r="FXP280" s="744"/>
      <c r="FXQ280" s="744"/>
      <c r="FXR280" s="744"/>
      <c r="FXS280" s="744"/>
      <c r="FXT280" s="744"/>
      <c r="FXU280" s="744"/>
      <c r="FXV280" s="744"/>
      <c r="FXW280" s="744"/>
      <c r="FXX280" s="744"/>
      <c r="FXY280" s="744"/>
      <c r="FXZ280" s="744"/>
      <c r="FYA280" s="744"/>
      <c r="FYB280" s="744"/>
      <c r="FYC280" s="744"/>
      <c r="FYD280" s="744"/>
      <c r="FYE280" s="744"/>
      <c r="FYF280" s="744"/>
      <c r="FYG280" s="741"/>
      <c r="FYH280" s="741"/>
      <c r="FYI280" s="741"/>
      <c r="FYJ280" s="741"/>
      <c r="FYK280" s="741"/>
      <c r="FYL280" s="741"/>
      <c r="FYM280" s="741"/>
      <c r="FYN280" s="741"/>
      <c r="FYO280" s="741"/>
      <c r="FYP280" s="741"/>
      <c r="FYQ280" s="741"/>
      <c r="FYR280" s="741"/>
      <c r="FYS280" s="741"/>
      <c r="FYT280" s="741"/>
      <c r="FYU280" s="741"/>
      <c r="FYV280" s="741"/>
      <c r="FYW280" s="741"/>
      <c r="FYX280" s="741"/>
      <c r="FYY280" s="741"/>
      <c r="FYZ280" s="741"/>
      <c r="FZA280" s="741"/>
      <c r="FZB280" s="741"/>
      <c r="FZC280" s="741"/>
      <c r="FZD280" s="741"/>
      <c r="FZE280" s="742"/>
      <c r="FZF280" s="742"/>
      <c r="FZG280" s="742"/>
      <c r="FZH280" s="742"/>
      <c r="FZI280" s="742"/>
      <c r="FZJ280" s="741"/>
      <c r="FZK280" s="741"/>
      <c r="FZL280" s="742"/>
      <c r="FZM280" s="742"/>
      <c r="FZN280" s="741"/>
      <c r="FZO280" s="741"/>
      <c r="FZP280" s="742"/>
      <c r="FZQ280" s="742"/>
      <c r="FZR280" s="741"/>
      <c r="FZS280" s="741"/>
      <c r="FZT280" s="741"/>
      <c r="FZU280" s="741"/>
      <c r="FZV280" s="741"/>
      <c r="FZW280" s="741"/>
      <c r="FZX280" s="741"/>
      <c r="FZY280" s="742"/>
      <c r="FZZ280" s="742"/>
      <c r="GAA280" s="741"/>
      <c r="GAB280" s="741"/>
      <c r="GAC280" s="742"/>
      <c r="GAD280" s="742"/>
      <c r="GAE280" s="741"/>
      <c r="GAF280" s="741"/>
      <c r="GAG280" s="741"/>
      <c r="GAH280" s="741"/>
      <c r="GAI280" s="741"/>
      <c r="GAJ280" s="740"/>
      <c r="GAK280" s="743"/>
      <c r="GAL280" s="741"/>
      <c r="GAM280" s="741"/>
      <c r="GAN280" s="741"/>
      <c r="GAO280" s="741"/>
      <c r="GAP280" s="741"/>
      <c r="GAQ280" s="741"/>
      <c r="GAR280" s="741"/>
      <c r="GAS280" s="744"/>
      <c r="GAT280" s="744"/>
      <c r="GAU280" s="744"/>
      <c r="GAV280" s="744"/>
      <c r="GAW280" s="744"/>
      <c r="GAX280" s="744"/>
      <c r="GAY280" s="744"/>
      <c r="GAZ280" s="744"/>
      <c r="GBA280" s="744"/>
      <c r="GBB280" s="744"/>
      <c r="GBC280" s="744"/>
      <c r="GBD280" s="744"/>
      <c r="GBE280" s="744"/>
      <c r="GBF280" s="744"/>
      <c r="GBG280" s="744"/>
      <c r="GBH280" s="744"/>
      <c r="GBI280" s="744"/>
      <c r="GBJ280" s="744"/>
      <c r="GBK280" s="744"/>
      <c r="GBL280" s="744"/>
      <c r="GBM280" s="744"/>
      <c r="GBN280" s="744"/>
      <c r="GBO280" s="744"/>
      <c r="GBP280" s="744"/>
      <c r="GBQ280" s="744"/>
      <c r="GBR280" s="744"/>
      <c r="GBS280" s="744"/>
      <c r="GBT280" s="744"/>
      <c r="GBU280" s="744"/>
      <c r="GBV280" s="744"/>
      <c r="GBW280" s="744"/>
      <c r="GBX280" s="744"/>
      <c r="GBY280" s="744"/>
      <c r="GBZ280" s="744"/>
      <c r="GCA280" s="744"/>
      <c r="GCB280" s="744"/>
      <c r="GCC280" s="744"/>
      <c r="GCD280" s="744"/>
      <c r="GCE280" s="744"/>
      <c r="GCF280" s="744"/>
      <c r="GCG280" s="744"/>
      <c r="GCH280" s="744"/>
      <c r="GCI280" s="744"/>
      <c r="GCJ280" s="744"/>
      <c r="GCK280" s="741"/>
      <c r="GCL280" s="741"/>
      <c r="GCM280" s="741"/>
      <c r="GCN280" s="741"/>
      <c r="GCO280" s="741"/>
      <c r="GCP280" s="741"/>
      <c r="GCQ280" s="741"/>
      <c r="GCR280" s="741"/>
      <c r="GCS280" s="741"/>
      <c r="GCT280" s="741"/>
      <c r="GCU280" s="741"/>
      <c r="GCV280" s="741"/>
      <c r="GCW280" s="741"/>
      <c r="GCX280" s="741"/>
      <c r="GCY280" s="741"/>
      <c r="GCZ280" s="741"/>
      <c r="GDA280" s="741"/>
      <c r="GDB280" s="741"/>
      <c r="GDC280" s="741"/>
      <c r="GDD280" s="741"/>
      <c r="GDE280" s="741"/>
      <c r="GDF280" s="741"/>
      <c r="GDG280" s="741"/>
      <c r="GDH280" s="741"/>
      <c r="GDI280" s="742"/>
      <c r="GDJ280" s="742"/>
      <c r="GDK280" s="742"/>
      <c r="GDL280" s="742"/>
      <c r="GDM280" s="742"/>
      <c r="GDN280" s="741"/>
      <c r="GDO280" s="741"/>
      <c r="GDP280" s="742"/>
      <c r="GDQ280" s="742"/>
      <c r="GDR280" s="741"/>
      <c r="GDS280" s="741"/>
      <c r="GDT280" s="742"/>
      <c r="GDU280" s="742"/>
      <c r="GDV280" s="741"/>
      <c r="GDW280" s="741"/>
      <c r="GDX280" s="741"/>
      <c r="GDY280" s="741"/>
      <c r="GDZ280" s="741"/>
      <c r="GEA280" s="741"/>
      <c r="GEB280" s="741"/>
      <c r="GEC280" s="742"/>
      <c r="GED280" s="742"/>
      <c r="GEE280" s="741"/>
      <c r="GEF280" s="741"/>
      <c r="GEG280" s="742"/>
      <c r="GEH280" s="742"/>
      <c r="GEI280" s="741"/>
      <c r="GEJ280" s="741"/>
      <c r="GEK280" s="741"/>
      <c r="GEL280" s="741"/>
      <c r="GEM280" s="741"/>
      <c r="GEN280" s="740"/>
      <c r="GEO280" s="743"/>
      <c r="GEP280" s="741"/>
      <c r="GEQ280" s="741"/>
      <c r="GER280" s="741"/>
      <c r="GES280" s="741"/>
      <c r="GET280" s="741"/>
      <c r="GEU280" s="741"/>
      <c r="GEV280" s="741"/>
      <c r="GEW280" s="744"/>
      <c r="GEX280" s="744"/>
      <c r="GEY280" s="744"/>
      <c r="GEZ280" s="744"/>
      <c r="GFA280" s="744"/>
      <c r="GFB280" s="744"/>
      <c r="GFC280" s="744"/>
      <c r="GFD280" s="744"/>
      <c r="GFE280" s="744"/>
      <c r="GFF280" s="744"/>
      <c r="GFG280" s="744"/>
      <c r="GFH280" s="744"/>
      <c r="GFI280" s="744"/>
      <c r="GFJ280" s="744"/>
      <c r="GFK280" s="744"/>
      <c r="GFL280" s="744"/>
      <c r="GFM280" s="744"/>
      <c r="GFN280" s="744"/>
      <c r="GFO280" s="744"/>
      <c r="GFP280" s="744"/>
      <c r="GFQ280" s="744"/>
      <c r="GFR280" s="744"/>
      <c r="GFS280" s="744"/>
      <c r="GFT280" s="744"/>
      <c r="GFU280" s="744"/>
      <c r="GFV280" s="744"/>
      <c r="GFW280" s="744"/>
      <c r="GFX280" s="744"/>
      <c r="GFY280" s="744"/>
      <c r="GFZ280" s="744"/>
      <c r="GGA280" s="744"/>
      <c r="GGB280" s="744"/>
      <c r="GGC280" s="744"/>
      <c r="GGD280" s="744"/>
      <c r="GGE280" s="744"/>
      <c r="GGF280" s="744"/>
      <c r="GGG280" s="744"/>
      <c r="GGH280" s="744"/>
      <c r="GGI280" s="744"/>
      <c r="GGJ280" s="744"/>
      <c r="GGK280" s="744"/>
      <c r="GGL280" s="744"/>
      <c r="GGM280" s="744"/>
      <c r="GGN280" s="744"/>
      <c r="GGO280" s="741"/>
      <c r="GGP280" s="741"/>
      <c r="GGQ280" s="741"/>
      <c r="GGR280" s="741"/>
      <c r="GGS280" s="741"/>
      <c r="GGT280" s="741"/>
      <c r="GGU280" s="741"/>
      <c r="GGV280" s="741"/>
      <c r="GGW280" s="741"/>
      <c r="GGX280" s="741"/>
      <c r="GGY280" s="741"/>
      <c r="GGZ280" s="741"/>
      <c r="GHA280" s="741"/>
      <c r="GHB280" s="741"/>
      <c r="GHC280" s="741"/>
      <c r="GHD280" s="741"/>
      <c r="GHE280" s="741"/>
      <c r="GHF280" s="741"/>
      <c r="GHG280" s="741"/>
      <c r="GHH280" s="741"/>
      <c r="GHI280" s="741"/>
      <c r="GHJ280" s="741"/>
      <c r="GHK280" s="741"/>
      <c r="GHL280" s="741"/>
      <c r="GHM280" s="742"/>
      <c r="GHN280" s="742"/>
      <c r="GHO280" s="742"/>
      <c r="GHP280" s="742"/>
      <c r="GHQ280" s="742"/>
      <c r="GHR280" s="741"/>
      <c r="GHS280" s="741"/>
      <c r="GHT280" s="742"/>
      <c r="GHU280" s="742"/>
      <c r="GHV280" s="741"/>
      <c r="GHW280" s="741"/>
      <c r="GHX280" s="742"/>
      <c r="GHY280" s="742"/>
      <c r="GHZ280" s="741"/>
      <c r="GIA280" s="741"/>
      <c r="GIB280" s="741"/>
      <c r="GIC280" s="741"/>
      <c r="GID280" s="741"/>
      <c r="GIE280" s="741"/>
      <c r="GIF280" s="741"/>
      <c r="GIG280" s="742"/>
      <c r="GIH280" s="742"/>
      <c r="GII280" s="741"/>
      <c r="GIJ280" s="741"/>
      <c r="GIK280" s="742"/>
      <c r="GIL280" s="742"/>
      <c r="GIM280" s="741"/>
      <c r="GIN280" s="741"/>
      <c r="GIO280" s="741"/>
      <c r="GIP280" s="741"/>
      <c r="GIQ280" s="741"/>
      <c r="GIR280" s="740"/>
      <c r="GIS280" s="743"/>
      <c r="GIT280" s="741"/>
      <c r="GIU280" s="741"/>
      <c r="GIV280" s="741"/>
      <c r="GIW280" s="741"/>
      <c r="GIX280" s="741"/>
      <c r="GIY280" s="741"/>
      <c r="GIZ280" s="741"/>
      <c r="GJA280" s="744"/>
      <c r="GJB280" s="744"/>
      <c r="GJC280" s="744"/>
      <c r="GJD280" s="744"/>
      <c r="GJE280" s="744"/>
      <c r="GJF280" s="744"/>
      <c r="GJG280" s="744"/>
      <c r="GJH280" s="744"/>
      <c r="GJI280" s="744"/>
      <c r="GJJ280" s="744"/>
      <c r="GJK280" s="744"/>
      <c r="GJL280" s="744"/>
      <c r="GJM280" s="744"/>
      <c r="GJN280" s="744"/>
      <c r="GJO280" s="744"/>
      <c r="GJP280" s="744"/>
      <c r="GJQ280" s="744"/>
      <c r="GJR280" s="744"/>
      <c r="GJS280" s="744"/>
      <c r="GJT280" s="744"/>
      <c r="GJU280" s="744"/>
      <c r="GJV280" s="744"/>
      <c r="GJW280" s="744"/>
      <c r="GJX280" s="744"/>
      <c r="GJY280" s="744"/>
      <c r="GJZ280" s="744"/>
      <c r="GKA280" s="744"/>
      <c r="GKB280" s="744"/>
      <c r="GKC280" s="744"/>
      <c r="GKD280" s="744"/>
      <c r="GKE280" s="744"/>
      <c r="GKF280" s="744"/>
      <c r="GKG280" s="744"/>
      <c r="GKH280" s="744"/>
      <c r="GKI280" s="744"/>
      <c r="GKJ280" s="744"/>
      <c r="GKK280" s="744"/>
      <c r="GKL280" s="744"/>
      <c r="GKM280" s="744"/>
      <c r="GKN280" s="744"/>
      <c r="GKO280" s="744"/>
      <c r="GKP280" s="744"/>
      <c r="GKQ280" s="744"/>
      <c r="GKR280" s="744"/>
      <c r="GKS280" s="741"/>
      <c r="GKT280" s="741"/>
      <c r="GKU280" s="741"/>
      <c r="GKV280" s="741"/>
      <c r="GKW280" s="741"/>
      <c r="GKX280" s="741"/>
      <c r="GKY280" s="741"/>
      <c r="GKZ280" s="741"/>
      <c r="GLA280" s="741"/>
      <c r="GLB280" s="741"/>
      <c r="GLC280" s="741"/>
      <c r="GLD280" s="741"/>
      <c r="GLE280" s="741"/>
      <c r="GLF280" s="741"/>
      <c r="GLG280" s="741"/>
      <c r="GLH280" s="741"/>
      <c r="GLI280" s="741"/>
      <c r="GLJ280" s="741"/>
      <c r="GLK280" s="741"/>
      <c r="GLL280" s="741"/>
      <c r="GLM280" s="741"/>
      <c r="GLN280" s="741"/>
      <c r="GLO280" s="741"/>
      <c r="GLP280" s="741"/>
      <c r="GLQ280" s="742"/>
      <c r="GLR280" s="742"/>
      <c r="GLS280" s="742"/>
      <c r="GLT280" s="742"/>
      <c r="GLU280" s="742"/>
      <c r="GLV280" s="741"/>
      <c r="GLW280" s="741"/>
      <c r="GLX280" s="742"/>
      <c r="GLY280" s="742"/>
      <c r="GLZ280" s="741"/>
      <c r="GMA280" s="741"/>
      <c r="GMB280" s="742"/>
      <c r="GMC280" s="742"/>
      <c r="GMD280" s="741"/>
      <c r="GME280" s="741"/>
      <c r="GMF280" s="741"/>
      <c r="GMG280" s="741"/>
      <c r="GMH280" s="741"/>
      <c r="GMI280" s="741"/>
      <c r="GMJ280" s="741"/>
      <c r="GMK280" s="742"/>
      <c r="GML280" s="742"/>
      <c r="GMM280" s="741"/>
      <c r="GMN280" s="741"/>
      <c r="GMO280" s="742"/>
      <c r="GMP280" s="742"/>
      <c r="GMQ280" s="741"/>
      <c r="GMR280" s="741"/>
      <c r="GMS280" s="741"/>
      <c r="GMT280" s="741"/>
      <c r="GMU280" s="741"/>
      <c r="GMV280" s="740"/>
      <c r="GMW280" s="743"/>
      <c r="GMX280" s="741"/>
      <c r="GMY280" s="741"/>
      <c r="GMZ280" s="741"/>
      <c r="GNA280" s="741"/>
      <c r="GNB280" s="741"/>
      <c r="GNC280" s="741"/>
      <c r="GND280" s="741"/>
      <c r="GNE280" s="744"/>
      <c r="GNF280" s="744"/>
      <c r="GNG280" s="744"/>
      <c r="GNH280" s="744"/>
      <c r="GNI280" s="744"/>
      <c r="GNJ280" s="744"/>
      <c r="GNK280" s="744"/>
      <c r="GNL280" s="744"/>
      <c r="GNM280" s="744"/>
      <c r="GNN280" s="744"/>
      <c r="GNO280" s="744"/>
      <c r="GNP280" s="744"/>
      <c r="GNQ280" s="744"/>
      <c r="GNR280" s="744"/>
      <c r="GNS280" s="744"/>
      <c r="GNT280" s="744"/>
      <c r="GNU280" s="744"/>
      <c r="GNV280" s="744"/>
      <c r="GNW280" s="744"/>
      <c r="GNX280" s="744"/>
      <c r="GNY280" s="744"/>
      <c r="GNZ280" s="744"/>
      <c r="GOA280" s="744"/>
      <c r="GOB280" s="744"/>
      <c r="GOC280" s="744"/>
      <c r="GOD280" s="744"/>
      <c r="GOE280" s="744"/>
      <c r="GOF280" s="744"/>
      <c r="GOG280" s="744"/>
      <c r="GOH280" s="744"/>
      <c r="GOI280" s="744"/>
      <c r="GOJ280" s="744"/>
      <c r="GOK280" s="744"/>
      <c r="GOL280" s="744"/>
      <c r="GOM280" s="744"/>
      <c r="GON280" s="744"/>
      <c r="GOO280" s="744"/>
      <c r="GOP280" s="744"/>
      <c r="GOQ280" s="744"/>
      <c r="GOR280" s="744"/>
      <c r="GOS280" s="744"/>
      <c r="GOT280" s="744"/>
      <c r="GOU280" s="744"/>
      <c r="GOV280" s="744"/>
      <c r="GOW280" s="741"/>
      <c r="GOX280" s="741"/>
      <c r="GOY280" s="741"/>
      <c r="GOZ280" s="741"/>
      <c r="GPA280" s="741"/>
      <c r="GPB280" s="741"/>
      <c r="GPC280" s="741"/>
      <c r="GPD280" s="741"/>
      <c r="GPE280" s="741"/>
      <c r="GPF280" s="741"/>
      <c r="GPG280" s="741"/>
      <c r="GPH280" s="741"/>
      <c r="GPI280" s="741"/>
      <c r="GPJ280" s="741"/>
      <c r="GPK280" s="741"/>
      <c r="GPL280" s="741"/>
      <c r="GPM280" s="741"/>
      <c r="GPN280" s="741"/>
      <c r="GPO280" s="741"/>
      <c r="GPP280" s="741"/>
      <c r="GPQ280" s="741"/>
      <c r="GPR280" s="741"/>
      <c r="GPS280" s="741"/>
      <c r="GPT280" s="741"/>
      <c r="GPU280" s="742"/>
      <c r="GPV280" s="742"/>
      <c r="GPW280" s="742"/>
      <c r="GPX280" s="742"/>
      <c r="GPY280" s="742"/>
      <c r="GPZ280" s="741"/>
      <c r="GQA280" s="741"/>
      <c r="GQB280" s="742"/>
      <c r="GQC280" s="742"/>
      <c r="GQD280" s="741"/>
      <c r="GQE280" s="741"/>
      <c r="GQF280" s="742"/>
      <c r="GQG280" s="742"/>
      <c r="GQH280" s="741"/>
      <c r="GQI280" s="741"/>
      <c r="GQJ280" s="741"/>
      <c r="GQK280" s="741"/>
      <c r="GQL280" s="741"/>
      <c r="GQM280" s="741"/>
      <c r="GQN280" s="741"/>
      <c r="GQO280" s="742"/>
      <c r="GQP280" s="742"/>
      <c r="GQQ280" s="741"/>
      <c r="GQR280" s="741"/>
      <c r="GQS280" s="742"/>
      <c r="GQT280" s="742"/>
      <c r="GQU280" s="741"/>
      <c r="GQV280" s="741"/>
      <c r="GQW280" s="741"/>
      <c r="GQX280" s="741"/>
      <c r="GQY280" s="741"/>
      <c r="GQZ280" s="740"/>
      <c r="GRA280" s="743"/>
      <c r="GRB280" s="741"/>
      <c r="GRC280" s="741"/>
      <c r="GRD280" s="741"/>
      <c r="GRE280" s="741"/>
      <c r="GRF280" s="741"/>
      <c r="GRG280" s="741"/>
      <c r="GRH280" s="741"/>
      <c r="GRI280" s="744"/>
      <c r="GRJ280" s="744"/>
      <c r="GRK280" s="744"/>
      <c r="GRL280" s="744"/>
      <c r="GRM280" s="744"/>
      <c r="GRN280" s="744"/>
      <c r="GRO280" s="744"/>
      <c r="GRP280" s="744"/>
      <c r="GRQ280" s="744"/>
      <c r="GRR280" s="744"/>
      <c r="GRS280" s="744"/>
      <c r="GRT280" s="744"/>
      <c r="GRU280" s="744"/>
      <c r="GRV280" s="744"/>
      <c r="GRW280" s="744"/>
      <c r="GRX280" s="744"/>
      <c r="GRY280" s="744"/>
      <c r="GRZ280" s="744"/>
      <c r="GSA280" s="744"/>
      <c r="GSB280" s="744"/>
      <c r="GSC280" s="744"/>
      <c r="GSD280" s="744"/>
      <c r="GSE280" s="744"/>
      <c r="GSF280" s="744"/>
      <c r="GSG280" s="744"/>
      <c r="GSH280" s="744"/>
      <c r="GSI280" s="744"/>
      <c r="GSJ280" s="744"/>
      <c r="GSK280" s="744"/>
      <c r="GSL280" s="744"/>
      <c r="GSM280" s="744"/>
      <c r="GSN280" s="744"/>
      <c r="GSO280" s="744"/>
      <c r="GSP280" s="744"/>
      <c r="GSQ280" s="744"/>
      <c r="GSR280" s="744"/>
      <c r="GSS280" s="744"/>
      <c r="GST280" s="744"/>
      <c r="GSU280" s="744"/>
      <c r="GSV280" s="744"/>
      <c r="GSW280" s="744"/>
      <c r="GSX280" s="744"/>
      <c r="GSY280" s="744"/>
      <c r="GSZ280" s="744"/>
      <c r="GTA280" s="741"/>
      <c r="GTB280" s="741"/>
      <c r="GTC280" s="741"/>
      <c r="GTD280" s="741"/>
      <c r="GTE280" s="741"/>
      <c r="GTF280" s="741"/>
      <c r="GTG280" s="741"/>
      <c r="GTH280" s="741"/>
      <c r="GTI280" s="741"/>
      <c r="GTJ280" s="741"/>
      <c r="GTK280" s="741"/>
      <c r="GTL280" s="741"/>
      <c r="GTM280" s="741"/>
      <c r="GTN280" s="741"/>
      <c r="GTO280" s="741"/>
      <c r="GTP280" s="741"/>
      <c r="GTQ280" s="741"/>
      <c r="GTR280" s="741"/>
      <c r="GTS280" s="741"/>
      <c r="GTT280" s="741"/>
      <c r="GTU280" s="741"/>
      <c r="GTV280" s="741"/>
      <c r="GTW280" s="741"/>
      <c r="GTX280" s="741"/>
      <c r="GTY280" s="742"/>
      <c r="GTZ280" s="742"/>
      <c r="GUA280" s="742"/>
      <c r="GUB280" s="742"/>
      <c r="GUC280" s="742"/>
      <c r="GUD280" s="741"/>
      <c r="GUE280" s="741"/>
      <c r="GUF280" s="742"/>
      <c r="GUG280" s="742"/>
      <c r="GUH280" s="741"/>
      <c r="GUI280" s="741"/>
      <c r="GUJ280" s="742"/>
      <c r="GUK280" s="742"/>
      <c r="GUL280" s="741"/>
      <c r="GUM280" s="741"/>
      <c r="GUN280" s="741"/>
      <c r="GUO280" s="741"/>
      <c r="GUP280" s="741"/>
      <c r="GUQ280" s="741"/>
      <c r="GUR280" s="741"/>
      <c r="GUS280" s="742"/>
      <c r="GUT280" s="742"/>
      <c r="GUU280" s="741"/>
      <c r="GUV280" s="741"/>
      <c r="GUW280" s="742"/>
      <c r="GUX280" s="742"/>
      <c r="GUY280" s="741"/>
      <c r="GUZ280" s="741"/>
      <c r="GVA280" s="741"/>
      <c r="GVB280" s="741"/>
      <c r="GVC280" s="741"/>
      <c r="GVD280" s="740"/>
      <c r="GVE280" s="743"/>
      <c r="GVF280" s="741"/>
      <c r="GVG280" s="741"/>
      <c r="GVH280" s="741"/>
      <c r="GVI280" s="741"/>
      <c r="GVJ280" s="741"/>
      <c r="GVK280" s="741"/>
      <c r="GVL280" s="741"/>
      <c r="GVM280" s="744"/>
      <c r="GVN280" s="744"/>
      <c r="GVO280" s="744"/>
      <c r="GVP280" s="744"/>
      <c r="GVQ280" s="744"/>
      <c r="GVR280" s="744"/>
      <c r="GVS280" s="744"/>
      <c r="GVT280" s="744"/>
      <c r="GVU280" s="744"/>
      <c r="GVV280" s="744"/>
      <c r="GVW280" s="744"/>
      <c r="GVX280" s="744"/>
      <c r="GVY280" s="744"/>
      <c r="GVZ280" s="744"/>
      <c r="GWA280" s="744"/>
      <c r="GWB280" s="744"/>
      <c r="GWC280" s="744"/>
      <c r="GWD280" s="744"/>
      <c r="GWE280" s="744"/>
      <c r="GWF280" s="744"/>
      <c r="GWG280" s="744"/>
      <c r="GWH280" s="744"/>
      <c r="GWI280" s="744"/>
      <c r="GWJ280" s="744"/>
      <c r="GWK280" s="744"/>
      <c r="GWL280" s="744"/>
      <c r="GWM280" s="744"/>
      <c r="GWN280" s="744"/>
      <c r="GWO280" s="744"/>
      <c r="GWP280" s="744"/>
      <c r="GWQ280" s="744"/>
      <c r="GWR280" s="744"/>
      <c r="GWS280" s="744"/>
      <c r="GWT280" s="744"/>
      <c r="GWU280" s="744"/>
      <c r="GWV280" s="744"/>
      <c r="GWW280" s="744"/>
      <c r="GWX280" s="744"/>
      <c r="GWY280" s="744"/>
      <c r="GWZ280" s="744"/>
      <c r="GXA280" s="744"/>
      <c r="GXB280" s="744"/>
      <c r="GXC280" s="744"/>
      <c r="GXD280" s="744"/>
      <c r="GXE280" s="741"/>
      <c r="GXF280" s="741"/>
      <c r="GXG280" s="741"/>
      <c r="GXH280" s="741"/>
      <c r="GXI280" s="741"/>
      <c r="GXJ280" s="741"/>
      <c r="GXK280" s="741"/>
      <c r="GXL280" s="741"/>
      <c r="GXM280" s="741"/>
      <c r="GXN280" s="741"/>
      <c r="GXO280" s="741"/>
      <c r="GXP280" s="741"/>
      <c r="GXQ280" s="741"/>
      <c r="GXR280" s="741"/>
      <c r="GXS280" s="741"/>
      <c r="GXT280" s="741"/>
      <c r="GXU280" s="741"/>
      <c r="GXV280" s="741"/>
      <c r="GXW280" s="741"/>
      <c r="GXX280" s="741"/>
      <c r="GXY280" s="741"/>
      <c r="GXZ280" s="741"/>
      <c r="GYA280" s="741"/>
      <c r="GYB280" s="741"/>
      <c r="GYC280" s="742"/>
      <c r="GYD280" s="742"/>
      <c r="GYE280" s="742"/>
      <c r="GYF280" s="742"/>
      <c r="GYG280" s="742"/>
      <c r="GYH280" s="741"/>
      <c r="GYI280" s="741"/>
      <c r="GYJ280" s="742"/>
      <c r="GYK280" s="742"/>
      <c r="GYL280" s="741"/>
      <c r="GYM280" s="741"/>
      <c r="GYN280" s="742"/>
      <c r="GYO280" s="742"/>
      <c r="GYP280" s="741"/>
      <c r="GYQ280" s="741"/>
      <c r="GYR280" s="741"/>
      <c r="GYS280" s="741"/>
      <c r="GYT280" s="741"/>
      <c r="GYU280" s="741"/>
      <c r="GYV280" s="741"/>
      <c r="GYW280" s="742"/>
      <c r="GYX280" s="742"/>
      <c r="GYY280" s="741"/>
      <c r="GYZ280" s="741"/>
      <c r="GZA280" s="742"/>
      <c r="GZB280" s="742"/>
      <c r="GZC280" s="741"/>
      <c r="GZD280" s="741"/>
      <c r="GZE280" s="741"/>
      <c r="GZF280" s="741"/>
      <c r="GZG280" s="741"/>
      <c r="GZH280" s="740"/>
      <c r="GZI280" s="743"/>
      <c r="GZJ280" s="741"/>
      <c r="GZK280" s="741"/>
      <c r="GZL280" s="741"/>
      <c r="GZM280" s="741"/>
      <c r="GZN280" s="741"/>
      <c r="GZO280" s="741"/>
      <c r="GZP280" s="741"/>
      <c r="GZQ280" s="744"/>
      <c r="GZR280" s="744"/>
      <c r="GZS280" s="744"/>
      <c r="GZT280" s="744"/>
      <c r="GZU280" s="744"/>
      <c r="GZV280" s="744"/>
      <c r="GZW280" s="744"/>
      <c r="GZX280" s="744"/>
      <c r="GZY280" s="744"/>
      <c r="GZZ280" s="744"/>
      <c r="HAA280" s="744"/>
      <c r="HAB280" s="744"/>
      <c r="HAC280" s="744"/>
      <c r="HAD280" s="744"/>
      <c r="HAE280" s="744"/>
      <c r="HAF280" s="744"/>
      <c r="HAG280" s="744"/>
      <c r="HAH280" s="744"/>
      <c r="HAI280" s="744"/>
      <c r="HAJ280" s="744"/>
      <c r="HAK280" s="744"/>
      <c r="HAL280" s="744"/>
      <c r="HAM280" s="744"/>
      <c r="HAN280" s="744"/>
      <c r="HAO280" s="744"/>
      <c r="HAP280" s="744"/>
      <c r="HAQ280" s="744"/>
      <c r="HAR280" s="744"/>
      <c r="HAS280" s="744"/>
      <c r="HAT280" s="744"/>
      <c r="HAU280" s="744"/>
      <c r="HAV280" s="744"/>
      <c r="HAW280" s="744"/>
      <c r="HAX280" s="744"/>
      <c r="HAY280" s="744"/>
      <c r="HAZ280" s="744"/>
      <c r="HBA280" s="744"/>
      <c r="HBB280" s="744"/>
      <c r="HBC280" s="744"/>
      <c r="HBD280" s="744"/>
      <c r="HBE280" s="744"/>
      <c r="HBF280" s="744"/>
      <c r="HBG280" s="744"/>
      <c r="HBH280" s="744"/>
      <c r="HBI280" s="741"/>
      <c r="HBJ280" s="741"/>
      <c r="HBK280" s="741"/>
      <c r="HBL280" s="741"/>
      <c r="HBM280" s="741"/>
      <c r="HBN280" s="741"/>
      <c r="HBO280" s="741"/>
      <c r="HBP280" s="741"/>
      <c r="HBQ280" s="741"/>
      <c r="HBR280" s="741"/>
      <c r="HBS280" s="741"/>
      <c r="HBT280" s="741"/>
      <c r="HBU280" s="741"/>
      <c r="HBV280" s="741"/>
      <c r="HBW280" s="741"/>
      <c r="HBX280" s="741"/>
      <c r="HBY280" s="741"/>
      <c r="HBZ280" s="741"/>
      <c r="HCA280" s="741"/>
      <c r="HCB280" s="741"/>
      <c r="HCC280" s="741"/>
      <c r="HCD280" s="741"/>
      <c r="HCE280" s="741"/>
      <c r="HCF280" s="741"/>
      <c r="HCG280" s="742"/>
      <c r="HCH280" s="742"/>
      <c r="HCI280" s="742"/>
      <c r="HCJ280" s="742"/>
      <c r="HCK280" s="742"/>
      <c r="HCL280" s="741"/>
      <c r="HCM280" s="741"/>
      <c r="HCN280" s="742"/>
      <c r="HCO280" s="742"/>
      <c r="HCP280" s="741"/>
      <c r="HCQ280" s="741"/>
      <c r="HCR280" s="742"/>
      <c r="HCS280" s="742"/>
      <c r="HCT280" s="741"/>
      <c r="HCU280" s="741"/>
      <c r="HCV280" s="741"/>
      <c r="HCW280" s="741"/>
      <c r="HCX280" s="741"/>
      <c r="HCY280" s="741"/>
      <c r="HCZ280" s="741"/>
      <c r="HDA280" s="742"/>
      <c r="HDB280" s="742"/>
      <c r="HDC280" s="741"/>
      <c r="HDD280" s="741"/>
      <c r="HDE280" s="742"/>
      <c r="HDF280" s="742"/>
      <c r="HDG280" s="741"/>
      <c r="HDH280" s="741"/>
      <c r="HDI280" s="741"/>
      <c r="HDJ280" s="741"/>
      <c r="HDK280" s="741"/>
      <c r="HDL280" s="740"/>
      <c r="HDM280" s="743"/>
      <c r="HDN280" s="741"/>
      <c r="HDO280" s="741"/>
      <c r="HDP280" s="741"/>
      <c r="HDQ280" s="741"/>
      <c r="HDR280" s="741"/>
      <c r="HDS280" s="741"/>
      <c r="HDT280" s="741"/>
      <c r="HDU280" s="744"/>
      <c r="HDV280" s="744"/>
      <c r="HDW280" s="744"/>
      <c r="HDX280" s="744"/>
      <c r="HDY280" s="744"/>
      <c r="HDZ280" s="744"/>
      <c r="HEA280" s="744"/>
      <c r="HEB280" s="744"/>
      <c r="HEC280" s="744"/>
      <c r="HED280" s="744"/>
      <c r="HEE280" s="744"/>
      <c r="HEF280" s="744"/>
      <c r="HEG280" s="744"/>
      <c r="HEH280" s="744"/>
      <c r="HEI280" s="744"/>
      <c r="HEJ280" s="744"/>
      <c r="HEK280" s="744"/>
      <c r="HEL280" s="744"/>
      <c r="HEM280" s="744"/>
      <c r="HEN280" s="744"/>
      <c r="HEO280" s="744"/>
      <c r="HEP280" s="744"/>
      <c r="HEQ280" s="744"/>
      <c r="HER280" s="744"/>
      <c r="HES280" s="744"/>
      <c r="HET280" s="744"/>
      <c r="HEU280" s="744"/>
      <c r="HEV280" s="744"/>
      <c r="HEW280" s="744"/>
      <c r="HEX280" s="744"/>
      <c r="HEY280" s="744"/>
      <c r="HEZ280" s="744"/>
      <c r="HFA280" s="744"/>
      <c r="HFB280" s="744"/>
      <c r="HFC280" s="744"/>
      <c r="HFD280" s="744"/>
      <c r="HFE280" s="744"/>
      <c r="HFF280" s="744"/>
      <c r="HFG280" s="744"/>
      <c r="HFH280" s="744"/>
      <c r="HFI280" s="744"/>
      <c r="HFJ280" s="744"/>
      <c r="HFK280" s="744"/>
      <c r="HFL280" s="744"/>
      <c r="HFM280" s="741"/>
      <c r="HFN280" s="741"/>
      <c r="HFO280" s="741"/>
      <c r="HFP280" s="741"/>
      <c r="HFQ280" s="741"/>
      <c r="HFR280" s="741"/>
      <c r="HFS280" s="741"/>
      <c r="HFT280" s="741"/>
      <c r="HFU280" s="741"/>
      <c r="HFV280" s="741"/>
      <c r="HFW280" s="741"/>
      <c r="HFX280" s="741"/>
      <c r="HFY280" s="741"/>
      <c r="HFZ280" s="741"/>
      <c r="HGA280" s="741"/>
      <c r="HGB280" s="741"/>
      <c r="HGC280" s="741"/>
      <c r="HGD280" s="741"/>
      <c r="HGE280" s="741"/>
      <c r="HGF280" s="741"/>
      <c r="HGG280" s="741"/>
      <c r="HGH280" s="741"/>
      <c r="HGI280" s="741"/>
      <c r="HGJ280" s="741"/>
      <c r="HGK280" s="742"/>
      <c r="HGL280" s="742"/>
      <c r="HGM280" s="742"/>
      <c r="HGN280" s="742"/>
      <c r="HGO280" s="742"/>
      <c r="HGP280" s="741"/>
      <c r="HGQ280" s="741"/>
      <c r="HGR280" s="742"/>
      <c r="HGS280" s="742"/>
      <c r="HGT280" s="741"/>
      <c r="HGU280" s="741"/>
      <c r="HGV280" s="742"/>
      <c r="HGW280" s="742"/>
      <c r="HGX280" s="741"/>
      <c r="HGY280" s="741"/>
      <c r="HGZ280" s="741"/>
      <c r="HHA280" s="741"/>
      <c r="HHB280" s="741"/>
      <c r="HHC280" s="741"/>
      <c r="HHD280" s="741"/>
      <c r="HHE280" s="742"/>
      <c r="HHF280" s="742"/>
      <c r="HHG280" s="741"/>
      <c r="HHH280" s="741"/>
      <c r="HHI280" s="742"/>
      <c r="HHJ280" s="742"/>
      <c r="HHK280" s="741"/>
      <c r="HHL280" s="741"/>
      <c r="HHM280" s="741"/>
      <c r="HHN280" s="741"/>
      <c r="HHO280" s="741"/>
      <c r="HHP280" s="740"/>
      <c r="HHQ280" s="743"/>
      <c r="HHR280" s="741"/>
      <c r="HHS280" s="741"/>
      <c r="HHT280" s="741"/>
      <c r="HHU280" s="741"/>
      <c r="HHV280" s="741"/>
      <c r="HHW280" s="741"/>
      <c r="HHX280" s="741"/>
      <c r="HHY280" s="744"/>
      <c r="HHZ280" s="744"/>
      <c r="HIA280" s="744"/>
      <c r="HIB280" s="744"/>
      <c r="HIC280" s="744"/>
      <c r="HID280" s="744"/>
      <c r="HIE280" s="744"/>
      <c r="HIF280" s="744"/>
      <c r="HIG280" s="744"/>
      <c r="HIH280" s="744"/>
      <c r="HII280" s="744"/>
      <c r="HIJ280" s="744"/>
      <c r="HIK280" s="744"/>
      <c r="HIL280" s="744"/>
      <c r="HIM280" s="744"/>
      <c r="HIN280" s="744"/>
      <c r="HIO280" s="744"/>
      <c r="HIP280" s="744"/>
      <c r="HIQ280" s="744"/>
      <c r="HIR280" s="744"/>
      <c r="HIS280" s="744"/>
      <c r="HIT280" s="744"/>
      <c r="HIU280" s="744"/>
      <c r="HIV280" s="744"/>
      <c r="HIW280" s="744"/>
      <c r="HIX280" s="744"/>
      <c r="HIY280" s="744"/>
      <c r="HIZ280" s="744"/>
      <c r="HJA280" s="744"/>
      <c r="HJB280" s="744"/>
      <c r="HJC280" s="744"/>
      <c r="HJD280" s="744"/>
      <c r="HJE280" s="744"/>
      <c r="HJF280" s="744"/>
      <c r="HJG280" s="744"/>
      <c r="HJH280" s="744"/>
      <c r="HJI280" s="744"/>
      <c r="HJJ280" s="744"/>
      <c r="HJK280" s="744"/>
      <c r="HJL280" s="744"/>
      <c r="HJM280" s="744"/>
      <c r="HJN280" s="744"/>
      <c r="HJO280" s="744"/>
      <c r="HJP280" s="744"/>
      <c r="HJQ280" s="741"/>
      <c r="HJR280" s="741"/>
      <c r="HJS280" s="741"/>
      <c r="HJT280" s="741"/>
      <c r="HJU280" s="741"/>
      <c r="HJV280" s="741"/>
      <c r="HJW280" s="741"/>
      <c r="HJX280" s="741"/>
      <c r="HJY280" s="741"/>
      <c r="HJZ280" s="741"/>
      <c r="HKA280" s="741"/>
      <c r="HKB280" s="741"/>
      <c r="HKC280" s="741"/>
      <c r="HKD280" s="741"/>
      <c r="HKE280" s="741"/>
      <c r="HKF280" s="741"/>
      <c r="HKG280" s="741"/>
      <c r="HKH280" s="741"/>
      <c r="HKI280" s="741"/>
      <c r="HKJ280" s="741"/>
      <c r="HKK280" s="741"/>
      <c r="HKL280" s="741"/>
      <c r="HKM280" s="741"/>
      <c r="HKN280" s="741"/>
      <c r="HKO280" s="742"/>
      <c r="HKP280" s="742"/>
      <c r="HKQ280" s="742"/>
      <c r="HKR280" s="742"/>
      <c r="HKS280" s="742"/>
      <c r="HKT280" s="741"/>
      <c r="HKU280" s="741"/>
      <c r="HKV280" s="742"/>
      <c r="HKW280" s="742"/>
      <c r="HKX280" s="741"/>
      <c r="HKY280" s="741"/>
      <c r="HKZ280" s="742"/>
      <c r="HLA280" s="742"/>
      <c r="HLB280" s="741"/>
      <c r="HLC280" s="741"/>
      <c r="HLD280" s="741"/>
      <c r="HLE280" s="741"/>
      <c r="HLF280" s="741"/>
      <c r="HLG280" s="741"/>
      <c r="HLH280" s="741"/>
      <c r="HLI280" s="742"/>
      <c r="HLJ280" s="742"/>
      <c r="HLK280" s="741"/>
      <c r="HLL280" s="741"/>
      <c r="HLM280" s="742"/>
      <c r="HLN280" s="742"/>
      <c r="HLO280" s="741"/>
      <c r="HLP280" s="741"/>
      <c r="HLQ280" s="741"/>
      <c r="HLR280" s="741"/>
      <c r="HLS280" s="741"/>
      <c r="HLT280" s="740"/>
      <c r="HLU280" s="743"/>
      <c r="HLV280" s="741"/>
      <c r="HLW280" s="741"/>
      <c r="HLX280" s="741"/>
      <c r="HLY280" s="741"/>
      <c r="HLZ280" s="741"/>
      <c r="HMA280" s="741"/>
      <c r="HMB280" s="741"/>
      <c r="HMC280" s="744"/>
      <c r="HMD280" s="744"/>
      <c r="HME280" s="744"/>
      <c r="HMF280" s="744"/>
      <c r="HMG280" s="744"/>
      <c r="HMH280" s="744"/>
      <c r="HMI280" s="744"/>
      <c r="HMJ280" s="744"/>
      <c r="HMK280" s="744"/>
      <c r="HML280" s="744"/>
      <c r="HMM280" s="744"/>
      <c r="HMN280" s="744"/>
      <c r="HMO280" s="744"/>
      <c r="HMP280" s="744"/>
      <c r="HMQ280" s="744"/>
      <c r="HMR280" s="744"/>
      <c r="HMS280" s="744"/>
      <c r="HMT280" s="744"/>
      <c r="HMU280" s="744"/>
      <c r="HMV280" s="744"/>
      <c r="HMW280" s="744"/>
      <c r="HMX280" s="744"/>
      <c r="HMY280" s="744"/>
      <c r="HMZ280" s="744"/>
      <c r="HNA280" s="744"/>
      <c r="HNB280" s="744"/>
      <c r="HNC280" s="744"/>
      <c r="HND280" s="744"/>
      <c r="HNE280" s="744"/>
      <c r="HNF280" s="744"/>
      <c r="HNG280" s="744"/>
      <c r="HNH280" s="744"/>
      <c r="HNI280" s="744"/>
      <c r="HNJ280" s="744"/>
      <c r="HNK280" s="744"/>
      <c r="HNL280" s="744"/>
      <c r="HNM280" s="744"/>
      <c r="HNN280" s="744"/>
      <c r="HNO280" s="744"/>
      <c r="HNP280" s="744"/>
      <c r="HNQ280" s="744"/>
      <c r="HNR280" s="744"/>
      <c r="HNS280" s="744"/>
      <c r="HNT280" s="744"/>
      <c r="HNU280" s="741"/>
      <c r="HNV280" s="741"/>
      <c r="HNW280" s="741"/>
      <c r="HNX280" s="741"/>
      <c r="HNY280" s="741"/>
      <c r="HNZ280" s="741"/>
      <c r="HOA280" s="741"/>
      <c r="HOB280" s="741"/>
      <c r="HOC280" s="741"/>
      <c r="HOD280" s="741"/>
      <c r="HOE280" s="741"/>
      <c r="HOF280" s="741"/>
      <c r="HOG280" s="741"/>
      <c r="HOH280" s="741"/>
      <c r="HOI280" s="741"/>
      <c r="HOJ280" s="741"/>
      <c r="HOK280" s="741"/>
      <c r="HOL280" s="741"/>
      <c r="HOM280" s="741"/>
      <c r="HON280" s="741"/>
      <c r="HOO280" s="741"/>
      <c r="HOP280" s="741"/>
      <c r="HOQ280" s="741"/>
      <c r="HOR280" s="741"/>
      <c r="HOS280" s="742"/>
      <c r="HOT280" s="742"/>
      <c r="HOU280" s="742"/>
      <c r="HOV280" s="742"/>
      <c r="HOW280" s="742"/>
      <c r="HOX280" s="741"/>
      <c r="HOY280" s="741"/>
      <c r="HOZ280" s="742"/>
      <c r="HPA280" s="742"/>
      <c r="HPB280" s="741"/>
      <c r="HPC280" s="741"/>
      <c r="HPD280" s="742"/>
      <c r="HPE280" s="742"/>
      <c r="HPF280" s="741"/>
      <c r="HPG280" s="741"/>
      <c r="HPH280" s="741"/>
      <c r="HPI280" s="741"/>
      <c r="HPJ280" s="741"/>
      <c r="HPK280" s="741"/>
      <c r="HPL280" s="741"/>
      <c r="HPM280" s="742"/>
      <c r="HPN280" s="742"/>
      <c r="HPO280" s="741"/>
      <c r="HPP280" s="741"/>
      <c r="HPQ280" s="742"/>
      <c r="HPR280" s="742"/>
      <c r="HPS280" s="741"/>
      <c r="HPT280" s="741"/>
      <c r="HPU280" s="741"/>
      <c r="HPV280" s="741"/>
      <c r="HPW280" s="741"/>
      <c r="HPX280" s="740"/>
      <c r="HPY280" s="743"/>
      <c r="HPZ280" s="741"/>
      <c r="HQA280" s="741"/>
      <c r="HQB280" s="741"/>
      <c r="HQC280" s="741"/>
      <c r="HQD280" s="741"/>
      <c r="HQE280" s="741"/>
      <c r="HQF280" s="741"/>
      <c r="HQG280" s="744"/>
      <c r="HQH280" s="744"/>
      <c r="HQI280" s="744"/>
      <c r="HQJ280" s="744"/>
      <c r="HQK280" s="744"/>
      <c r="HQL280" s="744"/>
      <c r="HQM280" s="744"/>
      <c r="HQN280" s="744"/>
      <c r="HQO280" s="744"/>
      <c r="HQP280" s="744"/>
      <c r="HQQ280" s="744"/>
      <c r="HQR280" s="744"/>
      <c r="HQS280" s="744"/>
      <c r="HQT280" s="744"/>
      <c r="HQU280" s="744"/>
      <c r="HQV280" s="744"/>
      <c r="HQW280" s="744"/>
      <c r="HQX280" s="744"/>
      <c r="HQY280" s="744"/>
      <c r="HQZ280" s="744"/>
      <c r="HRA280" s="744"/>
      <c r="HRB280" s="744"/>
      <c r="HRC280" s="744"/>
      <c r="HRD280" s="744"/>
      <c r="HRE280" s="744"/>
      <c r="HRF280" s="744"/>
      <c r="HRG280" s="744"/>
      <c r="HRH280" s="744"/>
      <c r="HRI280" s="744"/>
      <c r="HRJ280" s="744"/>
      <c r="HRK280" s="744"/>
      <c r="HRL280" s="744"/>
      <c r="HRM280" s="744"/>
      <c r="HRN280" s="744"/>
      <c r="HRO280" s="744"/>
      <c r="HRP280" s="744"/>
      <c r="HRQ280" s="744"/>
      <c r="HRR280" s="744"/>
      <c r="HRS280" s="744"/>
      <c r="HRT280" s="744"/>
      <c r="HRU280" s="744"/>
      <c r="HRV280" s="744"/>
      <c r="HRW280" s="744"/>
      <c r="HRX280" s="744"/>
      <c r="HRY280" s="741"/>
      <c r="HRZ280" s="741"/>
      <c r="HSA280" s="741"/>
      <c r="HSB280" s="741"/>
      <c r="HSC280" s="741"/>
      <c r="HSD280" s="741"/>
      <c r="HSE280" s="741"/>
      <c r="HSF280" s="741"/>
      <c r="HSG280" s="741"/>
      <c r="HSH280" s="741"/>
      <c r="HSI280" s="741"/>
      <c r="HSJ280" s="741"/>
      <c r="HSK280" s="741"/>
      <c r="HSL280" s="741"/>
      <c r="HSM280" s="741"/>
      <c r="HSN280" s="741"/>
      <c r="HSO280" s="741"/>
      <c r="HSP280" s="741"/>
      <c r="HSQ280" s="741"/>
      <c r="HSR280" s="741"/>
      <c r="HSS280" s="741"/>
      <c r="HST280" s="741"/>
      <c r="HSU280" s="741"/>
      <c r="HSV280" s="741"/>
      <c r="HSW280" s="742"/>
      <c r="HSX280" s="742"/>
      <c r="HSY280" s="742"/>
      <c r="HSZ280" s="742"/>
      <c r="HTA280" s="742"/>
      <c r="HTB280" s="741"/>
      <c r="HTC280" s="741"/>
      <c r="HTD280" s="742"/>
      <c r="HTE280" s="742"/>
      <c r="HTF280" s="741"/>
      <c r="HTG280" s="741"/>
      <c r="HTH280" s="742"/>
      <c r="HTI280" s="742"/>
      <c r="HTJ280" s="741"/>
      <c r="HTK280" s="741"/>
      <c r="HTL280" s="741"/>
      <c r="HTM280" s="741"/>
      <c r="HTN280" s="741"/>
      <c r="HTO280" s="741"/>
      <c r="HTP280" s="741"/>
      <c r="HTQ280" s="742"/>
      <c r="HTR280" s="742"/>
      <c r="HTS280" s="741"/>
      <c r="HTT280" s="741"/>
      <c r="HTU280" s="742"/>
      <c r="HTV280" s="742"/>
      <c r="HTW280" s="741"/>
      <c r="HTX280" s="741"/>
      <c r="HTY280" s="741"/>
      <c r="HTZ280" s="741"/>
      <c r="HUA280" s="741"/>
      <c r="HUB280" s="740"/>
      <c r="HUC280" s="743"/>
      <c r="HUD280" s="741"/>
      <c r="HUE280" s="741"/>
      <c r="HUF280" s="741"/>
      <c r="HUG280" s="741"/>
      <c r="HUH280" s="741"/>
      <c r="HUI280" s="741"/>
      <c r="HUJ280" s="741"/>
      <c r="HUK280" s="744"/>
      <c r="HUL280" s="744"/>
      <c r="HUM280" s="744"/>
      <c r="HUN280" s="744"/>
      <c r="HUO280" s="744"/>
      <c r="HUP280" s="744"/>
      <c r="HUQ280" s="744"/>
      <c r="HUR280" s="744"/>
      <c r="HUS280" s="744"/>
      <c r="HUT280" s="744"/>
      <c r="HUU280" s="744"/>
      <c r="HUV280" s="744"/>
      <c r="HUW280" s="744"/>
      <c r="HUX280" s="744"/>
      <c r="HUY280" s="744"/>
      <c r="HUZ280" s="744"/>
      <c r="HVA280" s="744"/>
      <c r="HVB280" s="744"/>
      <c r="HVC280" s="744"/>
      <c r="HVD280" s="744"/>
      <c r="HVE280" s="744"/>
      <c r="HVF280" s="744"/>
      <c r="HVG280" s="744"/>
      <c r="HVH280" s="744"/>
      <c r="HVI280" s="744"/>
      <c r="HVJ280" s="744"/>
      <c r="HVK280" s="744"/>
      <c r="HVL280" s="744"/>
      <c r="HVM280" s="744"/>
      <c r="HVN280" s="744"/>
      <c r="HVO280" s="744"/>
      <c r="HVP280" s="744"/>
      <c r="HVQ280" s="744"/>
      <c r="HVR280" s="744"/>
      <c r="HVS280" s="744"/>
      <c r="HVT280" s="744"/>
      <c r="HVU280" s="744"/>
      <c r="HVV280" s="744"/>
      <c r="HVW280" s="744"/>
      <c r="HVX280" s="744"/>
      <c r="HVY280" s="744"/>
      <c r="HVZ280" s="744"/>
      <c r="HWA280" s="744"/>
      <c r="HWB280" s="744"/>
      <c r="HWC280" s="741"/>
      <c r="HWD280" s="741"/>
      <c r="HWE280" s="741"/>
      <c r="HWF280" s="741"/>
      <c r="HWG280" s="741"/>
      <c r="HWH280" s="741"/>
      <c r="HWI280" s="741"/>
      <c r="HWJ280" s="741"/>
      <c r="HWK280" s="741"/>
      <c r="HWL280" s="741"/>
      <c r="HWM280" s="741"/>
      <c r="HWN280" s="741"/>
      <c r="HWO280" s="741"/>
      <c r="HWP280" s="741"/>
      <c r="HWQ280" s="741"/>
      <c r="HWR280" s="741"/>
      <c r="HWS280" s="741"/>
      <c r="HWT280" s="741"/>
      <c r="HWU280" s="741"/>
      <c r="HWV280" s="741"/>
      <c r="HWW280" s="741"/>
      <c r="HWX280" s="741"/>
      <c r="HWY280" s="741"/>
      <c r="HWZ280" s="741"/>
      <c r="HXA280" s="742"/>
      <c r="HXB280" s="742"/>
      <c r="HXC280" s="742"/>
      <c r="HXD280" s="742"/>
      <c r="HXE280" s="742"/>
      <c r="HXF280" s="741"/>
      <c r="HXG280" s="741"/>
      <c r="HXH280" s="742"/>
      <c r="HXI280" s="742"/>
      <c r="HXJ280" s="741"/>
      <c r="HXK280" s="741"/>
      <c r="HXL280" s="742"/>
      <c r="HXM280" s="742"/>
      <c r="HXN280" s="741"/>
      <c r="HXO280" s="741"/>
      <c r="HXP280" s="741"/>
      <c r="HXQ280" s="741"/>
      <c r="HXR280" s="741"/>
      <c r="HXS280" s="741"/>
      <c r="HXT280" s="741"/>
      <c r="HXU280" s="742"/>
      <c r="HXV280" s="742"/>
      <c r="HXW280" s="741"/>
      <c r="HXX280" s="741"/>
      <c r="HXY280" s="742"/>
      <c r="HXZ280" s="742"/>
      <c r="HYA280" s="741"/>
      <c r="HYB280" s="741"/>
      <c r="HYC280" s="741"/>
      <c r="HYD280" s="741"/>
      <c r="HYE280" s="741"/>
      <c r="HYF280" s="740"/>
      <c r="HYG280" s="743"/>
      <c r="HYH280" s="741"/>
      <c r="HYI280" s="741"/>
      <c r="HYJ280" s="741"/>
      <c r="HYK280" s="741"/>
      <c r="HYL280" s="741"/>
      <c r="HYM280" s="741"/>
      <c r="HYN280" s="741"/>
      <c r="HYO280" s="744"/>
      <c r="HYP280" s="744"/>
      <c r="HYQ280" s="744"/>
      <c r="HYR280" s="744"/>
      <c r="HYS280" s="744"/>
      <c r="HYT280" s="744"/>
      <c r="HYU280" s="744"/>
      <c r="HYV280" s="744"/>
      <c r="HYW280" s="744"/>
      <c r="HYX280" s="744"/>
      <c r="HYY280" s="744"/>
      <c r="HYZ280" s="744"/>
      <c r="HZA280" s="744"/>
      <c r="HZB280" s="744"/>
      <c r="HZC280" s="744"/>
      <c r="HZD280" s="744"/>
      <c r="HZE280" s="744"/>
      <c r="HZF280" s="744"/>
      <c r="HZG280" s="744"/>
      <c r="HZH280" s="744"/>
      <c r="HZI280" s="744"/>
      <c r="HZJ280" s="744"/>
      <c r="HZK280" s="744"/>
      <c r="HZL280" s="744"/>
      <c r="HZM280" s="744"/>
      <c r="HZN280" s="744"/>
      <c r="HZO280" s="744"/>
      <c r="HZP280" s="744"/>
      <c r="HZQ280" s="744"/>
      <c r="HZR280" s="744"/>
      <c r="HZS280" s="744"/>
      <c r="HZT280" s="744"/>
      <c r="HZU280" s="744"/>
      <c r="HZV280" s="744"/>
      <c r="HZW280" s="744"/>
      <c r="HZX280" s="744"/>
      <c r="HZY280" s="744"/>
      <c r="HZZ280" s="744"/>
      <c r="IAA280" s="744"/>
      <c r="IAB280" s="744"/>
      <c r="IAC280" s="744"/>
      <c r="IAD280" s="744"/>
      <c r="IAE280" s="744"/>
      <c r="IAF280" s="744"/>
      <c r="IAG280" s="741"/>
      <c r="IAH280" s="741"/>
      <c r="IAI280" s="741"/>
      <c r="IAJ280" s="741"/>
      <c r="IAK280" s="741"/>
      <c r="IAL280" s="741"/>
      <c r="IAM280" s="741"/>
      <c r="IAN280" s="741"/>
      <c r="IAO280" s="741"/>
      <c r="IAP280" s="741"/>
      <c r="IAQ280" s="741"/>
      <c r="IAR280" s="741"/>
      <c r="IAS280" s="741"/>
      <c r="IAT280" s="741"/>
      <c r="IAU280" s="741"/>
      <c r="IAV280" s="741"/>
      <c r="IAW280" s="741"/>
      <c r="IAX280" s="741"/>
      <c r="IAY280" s="741"/>
      <c r="IAZ280" s="741"/>
      <c r="IBA280" s="741"/>
      <c r="IBB280" s="741"/>
      <c r="IBC280" s="741"/>
      <c r="IBD280" s="741"/>
      <c r="IBE280" s="742"/>
      <c r="IBF280" s="742"/>
      <c r="IBG280" s="742"/>
      <c r="IBH280" s="742"/>
      <c r="IBI280" s="742"/>
      <c r="IBJ280" s="741"/>
      <c r="IBK280" s="741"/>
      <c r="IBL280" s="742"/>
      <c r="IBM280" s="742"/>
      <c r="IBN280" s="741"/>
      <c r="IBO280" s="741"/>
      <c r="IBP280" s="742"/>
      <c r="IBQ280" s="742"/>
      <c r="IBR280" s="741"/>
      <c r="IBS280" s="741"/>
      <c r="IBT280" s="741"/>
      <c r="IBU280" s="741"/>
      <c r="IBV280" s="741"/>
      <c r="IBW280" s="741"/>
      <c r="IBX280" s="741"/>
      <c r="IBY280" s="742"/>
      <c r="IBZ280" s="742"/>
      <c r="ICA280" s="741"/>
      <c r="ICB280" s="741"/>
      <c r="ICC280" s="742"/>
      <c r="ICD280" s="742"/>
      <c r="ICE280" s="741"/>
      <c r="ICF280" s="741"/>
      <c r="ICG280" s="741"/>
      <c r="ICH280" s="741"/>
      <c r="ICI280" s="741"/>
      <c r="ICJ280" s="740"/>
      <c r="ICK280" s="743"/>
      <c r="ICL280" s="741"/>
      <c r="ICM280" s="741"/>
      <c r="ICN280" s="741"/>
      <c r="ICO280" s="741"/>
      <c r="ICP280" s="741"/>
      <c r="ICQ280" s="741"/>
      <c r="ICR280" s="741"/>
      <c r="ICS280" s="744"/>
      <c r="ICT280" s="744"/>
      <c r="ICU280" s="744"/>
      <c r="ICV280" s="744"/>
      <c r="ICW280" s="744"/>
      <c r="ICX280" s="744"/>
      <c r="ICY280" s="744"/>
      <c r="ICZ280" s="744"/>
      <c r="IDA280" s="744"/>
      <c r="IDB280" s="744"/>
      <c r="IDC280" s="744"/>
      <c r="IDD280" s="744"/>
      <c r="IDE280" s="744"/>
      <c r="IDF280" s="744"/>
      <c r="IDG280" s="744"/>
      <c r="IDH280" s="744"/>
      <c r="IDI280" s="744"/>
      <c r="IDJ280" s="744"/>
      <c r="IDK280" s="744"/>
      <c r="IDL280" s="744"/>
      <c r="IDM280" s="744"/>
      <c r="IDN280" s="744"/>
      <c r="IDO280" s="744"/>
      <c r="IDP280" s="744"/>
      <c r="IDQ280" s="744"/>
      <c r="IDR280" s="744"/>
      <c r="IDS280" s="744"/>
      <c r="IDT280" s="744"/>
      <c r="IDU280" s="744"/>
      <c r="IDV280" s="744"/>
      <c r="IDW280" s="744"/>
      <c r="IDX280" s="744"/>
      <c r="IDY280" s="744"/>
      <c r="IDZ280" s="744"/>
      <c r="IEA280" s="744"/>
      <c r="IEB280" s="744"/>
      <c r="IEC280" s="744"/>
      <c r="IED280" s="744"/>
      <c r="IEE280" s="744"/>
      <c r="IEF280" s="744"/>
      <c r="IEG280" s="744"/>
      <c r="IEH280" s="744"/>
      <c r="IEI280" s="744"/>
      <c r="IEJ280" s="744"/>
      <c r="IEK280" s="741"/>
      <c r="IEL280" s="741"/>
      <c r="IEM280" s="741"/>
      <c r="IEN280" s="741"/>
      <c r="IEO280" s="741"/>
      <c r="IEP280" s="741"/>
      <c r="IEQ280" s="741"/>
      <c r="IER280" s="741"/>
      <c r="IES280" s="741"/>
      <c r="IET280" s="741"/>
      <c r="IEU280" s="741"/>
      <c r="IEV280" s="741"/>
      <c r="IEW280" s="741"/>
      <c r="IEX280" s="741"/>
      <c r="IEY280" s="741"/>
      <c r="IEZ280" s="741"/>
      <c r="IFA280" s="741"/>
      <c r="IFB280" s="741"/>
      <c r="IFC280" s="741"/>
      <c r="IFD280" s="741"/>
      <c r="IFE280" s="741"/>
      <c r="IFF280" s="741"/>
      <c r="IFG280" s="741"/>
      <c r="IFH280" s="741"/>
      <c r="IFI280" s="742"/>
      <c r="IFJ280" s="742"/>
      <c r="IFK280" s="742"/>
      <c r="IFL280" s="742"/>
      <c r="IFM280" s="742"/>
      <c r="IFN280" s="741"/>
      <c r="IFO280" s="741"/>
      <c r="IFP280" s="742"/>
      <c r="IFQ280" s="742"/>
      <c r="IFR280" s="741"/>
      <c r="IFS280" s="741"/>
      <c r="IFT280" s="742"/>
      <c r="IFU280" s="742"/>
      <c r="IFV280" s="741"/>
      <c r="IFW280" s="741"/>
      <c r="IFX280" s="741"/>
      <c r="IFY280" s="741"/>
      <c r="IFZ280" s="741"/>
      <c r="IGA280" s="741"/>
      <c r="IGB280" s="741"/>
      <c r="IGC280" s="742"/>
      <c r="IGD280" s="742"/>
      <c r="IGE280" s="741"/>
      <c r="IGF280" s="741"/>
      <c r="IGG280" s="742"/>
      <c r="IGH280" s="742"/>
      <c r="IGI280" s="741"/>
      <c r="IGJ280" s="741"/>
      <c r="IGK280" s="741"/>
      <c r="IGL280" s="741"/>
      <c r="IGM280" s="741"/>
      <c r="IGN280" s="740"/>
      <c r="IGO280" s="743"/>
      <c r="IGP280" s="741"/>
      <c r="IGQ280" s="741"/>
      <c r="IGR280" s="741"/>
      <c r="IGS280" s="741"/>
      <c r="IGT280" s="741"/>
      <c r="IGU280" s="741"/>
      <c r="IGV280" s="741"/>
      <c r="IGW280" s="744"/>
      <c r="IGX280" s="744"/>
      <c r="IGY280" s="744"/>
      <c r="IGZ280" s="744"/>
      <c r="IHA280" s="744"/>
      <c r="IHB280" s="744"/>
      <c r="IHC280" s="744"/>
      <c r="IHD280" s="744"/>
      <c r="IHE280" s="744"/>
      <c r="IHF280" s="744"/>
      <c r="IHG280" s="744"/>
      <c r="IHH280" s="744"/>
      <c r="IHI280" s="744"/>
      <c r="IHJ280" s="744"/>
      <c r="IHK280" s="744"/>
      <c r="IHL280" s="744"/>
      <c r="IHM280" s="744"/>
      <c r="IHN280" s="744"/>
      <c r="IHO280" s="744"/>
      <c r="IHP280" s="744"/>
      <c r="IHQ280" s="744"/>
      <c r="IHR280" s="744"/>
      <c r="IHS280" s="744"/>
      <c r="IHT280" s="744"/>
      <c r="IHU280" s="744"/>
      <c r="IHV280" s="744"/>
      <c r="IHW280" s="744"/>
      <c r="IHX280" s="744"/>
      <c r="IHY280" s="744"/>
      <c r="IHZ280" s="744"/>
      <c r="IIA280" s="744"/>
      <c r="IIB280" s="744"/>
      <c r="IIC280" s="744"/>
      <c r="IID280" s="744"/>
      <c r="IIE280" s="744"/>
      <c r="IIF280" s="744"/>
      <c r="IIG280" s="744"/>
      <c r="IIH280" s="744"/>
      <c r="III280" s="744"/>
      <c r="IIJ280" s="744"/>
      <c r="IIK280" s="744"/>
      <c r="IIL280" s="744"/>
      <c r="IIM280" s="744"/>
      <c r="IIN280" s="744"/>
      <c r="IIO280" s="741"/>
      <c r="IIP280" s="741"/>
      <c r="IIQ280" s="741"/>
      <c r="IIR280" s="741"/>
      <c r="IIS280" s="741"/>
      <c r="IIT280" s="741"/>
      <c r="IIU280" s="741"/>
      <c r="IIV280" s="741"/>
      <c r="IIW280" s="741"/>
      <c r="IIX280" s="741"/>
      <c r="IIY280" s="741"/>
      <c r="IIZ280" s="741"/>
      <c r="IJA280" s="741"/>
      <c r="IJB280" s="741"/>
      <c r="IJC280" s="741"/>
      <c r="IJD280" s="741"/>
      <c r="IJE280" s="741"/>
      <c r="IJF280" s="741"/>
      <c r="IJG280" s="741"/>
      <c r="IJH280" s="741"/>
      <c r="IJI280" s="741"/>
      <c r="IJJ280" s="741"/>
      <c r="IJK280" s="741"/>
      <c r="IJL280" s="741"/>
      <c r="IJM280" s="742"/>
      <c r="IJN280" s="742"/>
      <c r="IJO280" s="742"/>
      <c r="IJP280" s="742"/>
      <c r="IJQ280" s="742"/>
      <c r="IJR280" s="741"/>
      <c r="IJS280" s="741"/>
      <c r="IJT280" s="742"/>
      <c r="IJU280" s="742"/>
      <c r="IJV280" s="741"/>
      <c r="IJW280" s="741"/>
      <c r="IJX280" s="742"/>
      <c r="IJY280" s="742"/>
      <c r="IJZ280" s="741"/>
      <c r="IKA280" s="741"/>
      <c r="IKB280" s="741"/>
      <c r="IKC280" s="741"/>
      <c r="IKD280" s="741"/>
      <c r="IKE280" s="741"/>
      <c r="IKF280" s="741"/>
      <c r="IKG280" s="742"/>
      <c r="IKH280" s="742"/>
      <c r="IKI280" s="741"/>
      <c r="IKJ280" s="741"/>
      <c r="IKK280" s="742"/>
      <c r="IKL280" s="742"/>
      <c r="IKM280" s="741"/>
      <c r="IKN280" s="741"/>
      <c r="IKO280" s="741"/>
      <c r="IKP280" s="741"/>
      <c r="IKQ280" s="741"/>
      <c r="IKR280" s="740"/>
      <c r="IKS280" s="743"/>
      <c r="IKT280" s="741"/>
      <c r="IKU280" s="741"/>
      <c r="IKV280" s="741"/>
      <c r="IKW280" s="741"/>
      <c r="IKX280" s="741"/>
      <c r="IKY280" s="741"/>
      <c r="IKZ280" s="741"/>
      <c r="ILA280" s="744"/>
      <c r="ILB280" s="744"/>
      <c r="ILC280" s="744"/>
      <c r="ILD280" s="744"/>
      <c r="ILE280" s="744"/>
      <c r="ILF280" s="744"/>
      <c r="ILG280" s="744"/>
      <c r="ILH280" s="744"/>
      <c r="ILI280" s="744"/>
      <c r="ILJ280" s="744"/>
      <c r="ILK280" s="744"/>
      <c r="ILL280" s="744"/>
      <c r="ILM280" s="744"/>
      <c r="ILN280" s="744"/>
      <c r="ILO280" s="744"/>
      <c r="ILP280" s="744"/>
      <c r="ILQ280" s="744"/>
      <c r="ILR280" s="744"/>
      <c r="ILS280" s="744"/>
      <c r="ILT280" s="744"/>
      <c r="ILU280" s="744"/>
      <c r="ILV280" s="744"/>
      <c r="ILW280" s="744"/>
      <c r="ILX280" s="744"/>
      <c r="ILY280" s="744"/>
      <c r="ILZ280" s="744"/>
      <c r="IMA280" s="744"/>
      <c r="IMB280" s="744"/>
      <c r="IMC280" s="744"/>
      <c r="IMD280" s="744"/>
      <c r="IME280" s="744"/>
      <c r="IMF280" s="744"/>
      <c r="IMG280" s="744"/>
      <c r="IMH280" s="744"/>
      <c r="IMI280" s="744"/>
      <c r="IMJ280" s="744"/>
      <c r="IMK280" s="744"/>
      <c r="IML280" s="744"/>
      <c r="IMM280" s="744"/>
      <c r="IMN280" s="744"/>
      <c r="IMO280" s="744"/>
      <c r="IMP280" s="744"/>
      <c r="IMQ280" s="744"/>
      <c r="IMR280" s="744"/>
      <c r="IMS280" s="741"/>
      <c r="IMT280" s="741"/>
      <c r="IMU280" s="741"/>
      <c r="IMV280" s="741"/>
      <c r="IMW280" s="741"/>
      <c r="IMX280" s="741"/>
      <c r="IMY280" s="741"/>
      <c r="IMZ280" s="741"/>
      <c r="INA280" s="741"/>
      <c r="INB280" s="741"/>
      <c r="INC280" s="741"/>
      <c r="IND280" s="741"/>
      <c r="INE280" s="741"/>
      <c r="INF280" s="741"/>
      <c r="ING280" s="741"/>
      <c r="INH280" s="741"/>
      <c r="INI280" s="741"/>
      <c r="INJ280" s="741"/>
      <c r="INK280" s="741"/>
      <c r="INL280" s="741"/>
      <c r="INM280" s="741"/>
      <c r="INN280" s="741"/>
      <c r="INO280" s="741"/>
      <c r="INP280" s="741"/>
      <c r="INQ280" s="742"/>
      <c r="INR280" s="742"/>
      <c r="INS280" s="742"/>
      <c r="INT280" s="742"/>
      <c r="INU280" s="742"/>
      <c r="INV280" s="741"/>
      <c r="INW280" s="741"/>
      <c r="INX280" s="742"/>
      <c r="INY280" s="742"/>
      <c r="INZ280" s="741"/>
      <c r="IOA280" s="741"/>
      <c r="IOB280" s="742"/>
      <c r="IOC280" s="742"/>
      <c r="IOD280" s="741"/>
      <c r="IOE280" s="741"/>
      <c r="IOF280" s="741"/>
      <c r="IOG280" s="741"/>
      <c r="IOH280" s="741"/>
      <c r="IOI280" s="741"/>
      <c r="IOJ280" s="741"/>
      <c r="IOK280" s="742"/>
      <c r="IOL280" s="742"/>
      <c r="IOM280" s="741"/>
      <c r="ION280" s="741"/>
      <c r="IOO280" s="742"/>
      <c r="IOP280" s="742"/>
      <c r="IOQ280" s="741"/>
      <c r="IOR280" s="741"/>
      <c r="IOS280" s="741"/>
      <c r="IOT280" s="741"/>
      <c r="IOU280" s="741"/>
      <c r="IOV280" s="740"/>
      <c r="IOW280" s="743"/>
      <c r="IOX280" s="741"/>
      <c r="IOY280" s="741"/>
      <c r="IOZ280" s="741"/>
      <c r="IPA280" s="741"/>
      <c r="IPB280" s="741"/>
      <c r="IPC280" s="741"/>
      <c r="IPD280" s="741"/>
      <c r="IPE280" s="744"/>
      <c r="IPF280" s="744"/>
      <c r="IPG280" s="744"/>
      <c r="IPH280" s="744"/>
      <c r="IPI280" s="744"/>
      <c r="IPJ280" s="744"/>
      <c r="IPK280" s="744"/>
      <c r="IPL280" s="744"/>
      <c r="IPM280" s="744"/>
      <c r="IPN280" s="744"/>
      <c r="IPO280" s="744"/>
      <c r="IPP280" s="744"/>
      <c r="IPQ280" s="744"/>
      <c r="IPR280" s="744"/>
      <c r="IPS280" s="744"/>
      <c r="IPT280" s="744"/>
      <c r="IPU280" s="744"/>
      <c r="IPV280" s="744"/>
      <c r="IPW280" s="744"/>
      <c r="IPX280" s="744"/>
      <c r="IPY280" s="744"/>
      <c r="IPZ280" s="744"/>
      <c r="IQA280" s="744"/>
      <c r="IQB280" s="744"/>
      <c r="IQC280" s="744"/>
      <c r="IQD280" s="744"/>
      <c r="IQE280" s="744"/>
      <c r="IQF280" s="744"/>
      <c r="IQG280" s="744"/>
      <c r="IQH280" s="744"/>
      <c r="IQI280" s="744"/>
      <c r="IQJ280" s="744"/>
      <c r="IQK280" s="744"/>
      <c r="IQL280" s="744"/>
      <c r="IQM280" s="744"/>
      <c r="IQN280" s="744"/>
      <c r="IQO280" s="744"/>
      <c r="IQP280" s="744"/>
      <c r="IQQ280" s="744"/>
      <c r="IQR280" s="744"/>
      <c r="IQS280" s="744"/>
      <c r="IQT280" s="744"/>
      <c r="IQU280" s="744"/>
      <c r="IQV280" s="744"/>
      <c r="IQW280" s="741"/>
      <c r="IQX280" s="741"/>
      <c r="IQY280" s="741"/>
      <c r="IQZ280" s="741"/>
      <c r="IRA280" s="741"/>
      <c r="IRB280" s="741"/>
      <c r="IRC280" s="741"/>
      <c r="IRD280" s="741"/>
      <c r="IRE280" s="741"/>
      <c r="IRF280" s="741"/>
      <c r="IRG280" s="741"/>
      <c r="IRH280" s="741"/>
      <c r="IRI280" s="741"/>
      <c r="IRJ280" s="741"/>
      <c r="IRK280" s="741"/>
      <c r="IRL280" s="741"/>
      <c r="IRM280" s="741"/>
      <c r="IRN280" s="741"/>
      <c r="IRO280" s="741"/>
      <c r="IRP280" s="741"/>
      <c r="IRQ280" s="741"/>
      <c r="IRR280" s="741"/>
      <c r="IRS280" s="741"/>
      <c r="IRT280" s="741"/>
      <c r="IRU280" s="742"/>
      <c r="IRV280" s="742"/>
      <c r="IRW280" s="742"/>
      <c r="IRX280" s="742"/>
      <c r="IRY280" s="742"/>
      <c r="IRZ280" s="741"/>
      <c r="ISA280" s="741"/>
      <c r="ISB280" s="742"/>
      <c r="ISC280" s="742"/>
      <c r="ISD280" s="741"/>
      <c r="ISE280" s="741"/>
      <c r="ISF280" s="742"/>
      <c r="ISG280" s="742"/>
      <c r="ISH280" s="741"/>
      <c r="ISI280" s="741"/>
      <c r="ISJ280" s="741"/>
      <c r="ISK280" s="741"/>
      <c r="ISL280" s="741"/>
      <c r="ISM280" s="741"/>
      <c r="ISN280" s="741"/>
      <c r="ISO280" s="742"/>
      <c r="ISP280" s="742"/>
      <c r="ISQ280" s="741"/>
      <c r="ISR280" s="741"/>
      <c r="ISS280" s="742"/>
      <c r="IST280" s="742"/>
      <c r="ISU280" s="741"/>
      <c r="ISV280" s="741"/>
      <c r="ISW280" s="741"/>
      <c r="ISX280" s="741"/>
      <c r="ISY280" s="741"/>
      <c r="ISZ280" s="740"/>
      <c r="ITA280" s="743"/>
      <c r="ITB280" s="741"/>
      <c r="ITC280" s="741"/>
      <c r="ITD280" s="741"/>
      <c r="ITE280" s="741"/>
      <c r="ITF280" s="741"/>
      <c r="ITG280" s="741"/>
      <c r="ITH280" s="741"/>
      <c r="ITI280" s="744"/>
      <c r="ITJ280" s="744"/>
      <c r="ITK280" s="744"/>
      <c r="ITL280" s="744"/>
      <c r="ITM280" s="744"/>
      <c r="ITN280" s="744"/>
      <c r="ITO280" s="744"/>
      <c r="ITP280" s="744"/>
      <c r="ITQ280" s="744"/>
      <c r="ITR280" s="744"/>
      <c r="ITS280" s="744"/>
      <c r="ITT280" s="744"/>
      <c r="ITU280" s="744"/>
      <c r="ITV280" s="744"/>
      <c r="ITW280" s="744"/>
      <c r="ITX280" s="744"/>
      <c r="ITY280" s="744"/>
      <c r="ITZ280" s="744"/>
      <c r="IUA280" s="744"/>
      <c r="IUB280" s="744"/>
      <c r="IUC280" s="744"/>
      <c r="IUD280" s="744"/>
      <c r="IUE280" s="744"/>
      <c r="IUF280" s="744"/>
      <c r="IUG280" s="744"/>
      <c r="IUH280" s="744"/>
      <c r="IUI280" s="744"/>
      <c r="IUJ280" s="744"/>
      <c r="IUK280" s="744"/>
      <c r="IUL280" s="744"/>
      <c r="IUM280" s="744"/>
      <c r="IUN280" s="744"/>
      <c r="IUO280" s="744"/>
      <c r="IUP280" s="744"/>
      <c r="IUQ280" s="744"/>
      <c r="IUR280" s="744"/>
      <c r="IUS280" s="744"/>
      <c r="IUT280" s="744"/>
      <c r="IUU280" s="744"/>
      <c r="IUV280" s="744"/>
      <c r="IUW280" s="744"/>
      <c r="IUX280" s="744"/>
      <c r="IUY280" s="744"/>
      <c r="IUZ280" s="744"/>
      <c r="IVA280" s="741"/>
      <c r="IVB280" s="741"/>
      <c r="IVC280" s="741"/>
      <c r="IVD280" s="741"/>
      <c r="IVE280" s="741"/>
      <c r="IVF280" s="741"/>
      <c r="IVG280" s="741"/>
      <c r="IVH280" s="741"/>
      <c r="IVI280" s="741"/>
      <c r="IVJ280" s="741"/>
      <c r="IVK280" s="741"/>
      <c r="IVL280" s="741"/>
      <c r="IVM280" s="741"/>
      <c r="IVN280" s="741"/>
      <c r="IVO280" s="741"/>
      <c r="IVP280" s="741"/>
      <c r="IVQ280" s="741"/>
      <c r="IVR280" s="741"/>
      <c r="IVS280" s="741"/>
      <c r="IVT280" s="741"/>
      <c r="IVU280" s="741"/>
      <c r="IVV280" s="741"/>
      <c r="IVW280" s="741"/>
      <c r="IVX280" s="741"/>
      <c r="IVY280" s="742"/>
      <c r="IVZ280" s="742"/>
      <c r="IWA280" s="742"/>
      <c r="IWB280" s="742"/>
      <c r="IWC280" s="742"/>
      <c r="IWD280" s="741"/>
      <c r="IWE280" s="741"/>
      <c r="IWF280" s="742"/>
      <c r="IWG280" s="742"/>
      <c r="IWH280" s="741"/>
      <c r="IWI280" s="741"/>
      <c r="IWJ280" s="742"/>
      <c r="IWK280" s="742"/>
      <c r="IWL280" s="741"/>
      <c r="IWM280" s="741"/>
      <c r="IWN280" s="741"/>
      <c r="IWO280" s="741"/>
      <c r="IWP280" s="741"/>
      <c r="IWQ280" s="741"/>
      <c r="IWR280" s="741"/>
      <c r="IWS280" s="742"/>
      <c r="IWT280" s="742"/>
      <c r="IWU280" s="741"/>
      <c r="IWV280" s="741"/>
      <c r="IWW280" s="742"/>
      <c r="IWX280" s="742"/>
      <c r="IWY280" s="741"/>
      <c r="IWZ280" s="741"/>
      <c r="IXA280" s="741"/>
      <c r="IXB280" s="741"/>
      <c r="IXC280" s="741"/>
      <c r="IXD280" s="740"/>
      <c r="IXE280" s="743"/>
      <c r="IXF280" s="741"/>
      <c r="IXG280" s="741"/>
      <c r="IXH280" s="741"/>
      <c r="IXI280" s="741"/>
      <c r="IXJ280" s="741"/>
      <c r="IXK280" s="741"/>
      <c r="IXL280" s="741"/>
      <c r="IXM280" s="744"/>
      <c r="IXN280" s="744"/>
      <c r="IXO280" s="744"/>
      <c r="IXP280" s="744"/>
      <c r="IXQ280" s="744"/>
      <c r="IXR280" s="744"/>
      <c r="IXS280" s="744"/>
      <c r="IXT280" s="744"/>
      <c r="IXU280" s="744"/>
      <c r="IXV280" s="744"/>
      <c r="IXW280" s="744"/>
      <c r="IXX280" s="744"/>
      <c r="IXY280" s="744"/>
      <c r="IXZ280" s="744"/>
      <c r="IYA280" s="744"/>
      <c r="IYB280" s="744"/>
      <c r="IYC280" s="744"/>
      <c r="IYD280" s="744"/>
      <c r="IYE280" s="744"/>
      <c r="IYF280" s="744"/>
      <c r="IYG280" s="744"/>
      <c r="IYH280" s="744"/>
      <c r="IYI280" s="744"/>
      <c r="IYJ280" s="744"/>
      <c r="IYK280" s="744"/>
      <c r="IYL280" s="744"/>
      <c r="IYM280" s="744"/>
      <c r="IYN280" s="744"/>
      <c r="IYO280" s="744"/>
      <c r="IYP280" s="744"/>
      <c r="IYQ280" s="744"/>
      <c r="IYR280" s="744"/>
      <c r="IYS280" s="744"/>
      <c r="IYT280" s="744"/>
      <c r="IYU280" s="744"/>
      <c r="IYV280" s="744"/>
      <c r="IYW280" s="744"/>
      <c r="IYX280" s="744"/>
      <c r="IYY280" s="744"/>
      <c r="IYZ280" s="744"/>
      <c r="IZA280" s="744"/>
      <c r="IZB280" s="744"/>
      <c r="IZC280" s="744"/>
      <c r="IZD280" s="744"/>
      <c r="IZE280" s="741"/>
      <c r="IZF280" s="741"/>
      <c r="IZG280" s="741"/>
      <c r="IZH280" s="741"/>
      <c r="IZI280" s="741"/>
      <c r="IZJ280" s="741"/>
      <c r="IZK280" s="741"/>
      <c r="IZL280" s="741"/>
      <c r="IZM280" s="741"/>
      <c r="IZN280" s="741"/>
      <c r="IZO280" s="741"/>
      <c r="IZP280" s="741"/>
      <c r="IZQ280" s="741"/>
      <c r="IZR280" s="741"/>
      <c r="IZS280" s="741"/>
      <c r="IZT280" s="741"/>
      <c r="IZU280" s="741"/>
      <c r="IZV280" s="741"/>
      <c r="IZW280" s="741"/>
      <c r="IZX280" s="741"/>
      <c r="IZY280" s="741"/>
      <c r="IZZ280" s="741"/>
      <c r="JAA280" s="741"/>
      <c r="JAB280" s="741"/>
      <c r="JAC280" s="742"/>
      <c r="JAD280" s="742"/>
      <c r="JAE280" s="742"/>
      <c r="JAF280" s="742"/>
      <c r="JAG280" s="742"/>
      <c r="JAH280" s="741"/>
      <c r="JAI280" s="741"/>
      <c r="JAJ280" s="742"/>
      <c r="JAK280" s="742"/>
      <c r="JAL280" s="741"/>
      <c r="JAM280" s="741"/>
      <c r="JAN280" s="742"/>
      <c r="JAO280" s="742"/>
      <c r="JAP280" s="741"/>
      <c r="JAQ280" s="741"/>
      <c r="JAR280" s="741"/>
      <c r="JAS280" s="741"/>
      <c r="JAT280" s="741"/>
      <c r="JAU280" s="741"/>
      <c r="JAV280" s="741"/>
      <c r="JAW280" s="742"/>
      <c r="JAX280" s="742"/>
      <c r="JAY280" s="741"/>
      <c r="JAZ280" s="741"/>
      <c r="JBA280" s="742"/>
      <c r="JBB280" s="742"/>
      <c r="JBC280" s="741"/>
      <c r="JBD280" s="741"/>
      <c r="JBE280" s="741"/>
      <c r="JBF280" s="741"/>
      <c r="JBG280" s="741"/>
      <c r="JBH280" s="740"/>
      <c r="JBI280" s="743"/>
      <c r="JBJ280" s="741"/>
      <c r="JBK280" s="741"/>
      <c r="JBL280" s="741"/>
      <c r="JBM280" s="741"/>
      <c r="JBN280" s="741"/>
      <c r="JBO280" s="741"/>
      <c r="JBP280" s="741"/>
      <c r="JBQ280" s="744"/>
      <c r="JBR280" s="744"/>
      <c r="JBS280" s="744"/>
      <c r="JBT280" s="744"/>
      <c r="JBU280" s="744"/>
      <c r="JBV280" s="744"/>
      <c r="JBW280" s="744"/>
      <c r="JBX280" s="744"/>
      <c r="JBY280" s="744"/>
      <c r="JBZ280" s="744"/>
      <c r="JCA280" s="744"/>
      <c r="JCB280" s="744"/>
      <c r="JCC280" s="744"/>
      <c r="JCD280" s="744"/>
      <c r="JCE280" s="744"/>
      <c r="JCF280" s="744"/>
      <c r="JCG280" s="744"/>
      <c r="JCH280" s="744"/>
      <c r="JCI280" s="744"/>
      <c r="JCJ280" s="744"/>
      <c r="JCK280" s="744"/>
      <c r="JCL280" s="744"/>
      <c r="JCM280" s="744"/>
      <c r="JCN280" s="744"/>
      <c r="JCO280" s="744"/>
      <c r="JCP280" s="744"/>
      <c r="JCQ280" s="744"/>
      <c r="JCR280" s="744"/>
      <c r="JCS280" s="744"/>
      <c r="JCT280" s="744"/>
      <c r="JCU280" s="744"/>
      <c r="JCV280" s="744"/>
      <c r="JCW280" s="744"/>
      <c r="JCX280" s="744"/>
      <c r="JCY280" s="744"/>
      <c r="JCZ280" s="744"/>
      <c r="JDA280" s="744"/>
      <c r="JDB280" s="744"/>
      <c r="JDC280" s="744"/>
      <c r="JDD280" s="744"/>
      <c r="JDE280" s="744"/>
      <c r="JDF280" s="744"/>
      <c r="JDG280" s="744"/>
      <c r="JDH280" s="744"/>
      <c r="JDI280" s="741"/>
      <c r="JDJ280" s="741"/>
      <c r="JDK280" s="741"/>
      <c r="JDL280" s="741"/>
      <c r="JDM280" s="741"/>
      <c r="JDN280" s="741"/>
      <c r="JDO280" s="741"/>
      <c r="JDP280" s="741"/>
      <c r="JDQ280" s="741"/>
      <c r="JDR280" s="741"/>
      <c r="JDS280" s="741"/>
      <c r="JDT280" s="741"/>
      <c r="JDU280" s="741"/>
      <c r="JDV280" s="741"/>
      <c r="JDW280" s="741"/>
      <c r="JDX280" s="741"/>
      <c r="JDY280" s="741"/>
      <c r="JDZ280" s="741"/>
      <c r="JEA280" s="741"/>
      <c r="JEB280" s="741"/>
      <c r="JEC280" s="741"/>
      <c r="JED280" s="741"/>
      <c r="JEE280" s="741"/>
      <c r="JEF280" s="741"/>
      <c r="JEG280" s="742"/>
      <c r="JEH280" s="742"/>
      <c r="JEI280" s="742"/>
      <c r="JEJ280" s="742"/>
      <c r="JEK280" s="742"/>
      <c r="JEL280" s="741"/>
      <c r="JEM280" s="741"/>
      <c r="JEN280" s="742"/>
      <c r="JEO280" s="742"/>
      <c r="JEP280" s="741"/>
      <c r="JEQ280" s="741"/>
      <c r="JER280" s="742"/>
      <c r="JES280" s="742"/>
      <c r="JET280" s="741"/>
      <c r="JEU280" s="741"/>
      <c r="JEV280" s="741"/>
      <c r="JEW280" s="741"/>
      <c r="JEX280" s="741"/>
      <c r="JEY280" s="741"/>
      <c r="JEZ280" s="741"/>
      <c r="JFA280" s="742"/>
      <c r="JFB280" s="742"/>
      <c r="JFC280" s="741"/>
      <c r="JFD280" s="741"/>
      <c r="JFE280" s="742"/>
      <c r="JFF280" s="742"/>
      <c r="JFG280" s="741"/>
      <c r="JFH280" s="741"/>
      <c r="JFI280" s="741"/>
      <c r="JFJ280" s="741"/>
      <c r="JFK280" s="741"/>
      <c r="JFL280" s="740"/>
      <c r="JFM280" s="743"/>
      <c r="JFN280" s="741"/>
      <c r="JFO280" s="741"/>
      <c r="JFP280" s="741"/>
      <c r="JFQ280" s="741"/>
      <c r="JFR280" s="741"/>
      <c r="JFS280" s="741"/>
      <c r="JFT280" s="741"/>
      <c r="JFU280" s="744"/>
      <c r="JFV280" s="744"/>
      <c r="JFW280" s="744"/>
      <c r="JFX280" s="744"/>
      <c r="JFY280" s="744"/>
      <c r="JFZ280" s="744"/>
      <c r="JGA280" s="744"/>
      <c r="JGB280" s="744"/>
      <c r="JGC280" s="744"/>
      <c r="JGD280" s="744"/>
      <c r="JGE280" s="744"/>
      <c r="JGF280" s="744"/>
      <c r="JGG280" s="744"/>
      <c r="JGH280" s="744"/>
      <c r="JGI280" s="744"/>
      <c r="JGJ280" s="744"/>
      <c r="JGK280" s="744"/>
      <c r="JGL280" s="744"/>
      <c r="JGM280" s="744"/>
      <c r="JGN280" s="744"/>
      <c r="JGO280" s="744"/>
      <c r="JGP280" s="744"/>
      <c r="JGQ280" s="744"/>
      <c r="JGR280" s="744"/>
      <c r="JGS280" s="744"/>
      <c r="JGT280" s="744"/>
      <c r="JGU280" s="744"/>
      <c r="JGV280" s="744"/>
      <c r="JGW280" s="744"/>
      <c r="JGX280" s="744"/>
      <c r="JGY280" s="744"/>
      <c r="JGZ280" s="744"/>
      <c r="JHA280" s="744"/>
      <c r="JHB280" s="744"/>
      <c r="JHC280" s="744"/>
      <c r="JHD280" s="744"/>
      <c r="JHE280" s="744"/>
      <c r="JHF280" s="744"/>
      <c r="JHG280" s="744"/>
      <c r="JHH280" s="744"/>
      <c r="JHI280" s="744"/>
      <c r="JHJ280" s="744"/>
      <c r="JHK280" s="744"/>
      <c r="JHL280" s="744"/>
      <c r="JHM280" s="741"/>
      <c r="JHN280" s="741"/>
      <c r="JHO280" s="741"/>
      <c r="JHP280" s="741"/>
      <c r="JHQ280" s="741"/>
      <c r="JHR280" s="741"/>
      <c r="JHS280" s="741"/>
      <c r="JHT280" s="741"/>
      <c r="JHU280" s="741"/>
      <c r="JHV280" s="741"/>
      <c r="JHW280" s="741"/>
      <c r="JHX280" s="741"/>
      <c r="JHY280" s="741"/>
      <c r="JHZ280" s="741"/>
      <c r="JIA280" s="741"/>
      <c r="JIB280" s="741"/>
      <c r="JIC280" s="741"/>
      <c r="JID280" s="741"/>
      <c r="JIE280" s="741"/>
      <c r="JIF280" s="741"/>
      <c r="JIG280" s="741"/>
      <c r="JIH280" s="741"/>
      <c r="JII280" s="741"/>
      <c r="JIJ280" s="741"/>
      <c r="JIK280" s="742"/>
      <c r="JIL280" s="742"/>
      <c r="JIM280" s="742"/>
      <c r="JIN280" s="742"/>
      <c r="JIO280" s="742"/>
      <c r="JIP280" s="741"/>
      <c r="JIQ280" s="741"/>
      <c r="JIR280" s="742"/>
      <c r="JIS280" s="742"/>
      <c r="JIT280" s="741"/>
      <c r="JIU280" s="741"/>
      <c r="JIV280" s="742"/>
      <c r="JIW280" s="742"/>
      <c r="JIX280" s="741"/>
      <c r="JIY280" s="741"/>
      <c r="JIZ280" s="741"/>
      <c r="JJA280" s="741"/>
      <c r="JJB280" s="741"/>
      <c r="JJC280" s="741"/>
      <c r="JJD280" s="741"/>
      <c r="JJE280" s="742"/>
      <c r="JJF280" s="742"/>
      <c r="JJG280" s="741"/>
      <c r="JJH280" s="741"/>
      <c r="JJI280" s="742"/>
      <c r="JJJ280" s="742"/>
      <c r="JJK280" s="741"/>
      <c r="JJL280" s="741"/>
      <c r="JJM280" s="741"/>
      <c r="JJN280" s="741"/>
      <c r="JJO280" s="741"/>
      <c r="JJP280" s="740"/>
      <c r="JJQ280" s="743"/>
      <c r="JJR280" s="741"/>
      <c r="JJS280" s="741"/>
      <c r="JJT280" s="741"/>
      <c r="JJU280" s="741"/>
      <c r="JJV280" s="741"/>
      <c r="JJW280" s="741"/>
      <c r="JJX280" s="741"/>
      <c r="JJY280" s="744"/>
      <c r="JJZ280" s="744"/>
      <c r="JKA280" s="744"/>
      <c r="JKB280" s="744"/>
      <c r="JKC280" s="744"/>
      <c r="JKD280" s="744"/>
      <c r="JKE280" s="744"/>
      <c r="JKF280" s="744"/>
      <c r="JKG280" s="744"/>
      <c r="JKH280" s="744"/>
      <c r="JKI280" s="744"/>
      <c r="JKJ280" s="744"/>
      <c r="JKK280" s="744"/>
      <c r="JKL280" s="744"/>
      <c r="JKM280" s="744"/>
      <c r="JKN280" s="744"/>
      <c r="JKO280" s="744"/>
      <c r="JKP280" s="744"/>
      <c r="JKQ280" s="744"/>
      <c r="JKR280" s="744"/>
      <c r="JKS280" s="744"/>
      <c r="JKT280" s="744"/>
      <c r="JKU280" s="744"/>
      <c r="JKV280" s="744"/>
      <c r="JKW280" s="744"/>
      <c r="JKX280" s="744"/>
      <c r="JKY280" s="744"/>
      <c r="JKZ280" s="744"/>
      <c r="JLA280" s="744"/>
      <c r="JLB280" s="744"/>
      <c r="JLC280" s="744"/>
      <c r="JLD280" s="744"/>
      <c r="JLE280" s="744"/>
      <c r="JLF280" s="744"/>
      <c r="JLG280" s="744"/>
      <c r="JLH280" s="744"/>
      <c r="JLI280" s="744"/>
      <c r="JLJ280" s="744"/>
      <c r="JLK280" s="744"/>
      <c r="JLL280" s="744"/>
      <c r="JLM280" s="744"/>
      <c r="JLN280" s="744"/>
      <c r="JLO280" s="744"/>
      <c r="JLP280" s="744"/>
      <c r="JLQ280" s="741"/>
      <c r="JLR280" s="741"/>
      <c r="JLS280" s="741"/>
      <c r="JLT280" s="741"/>
      <c r="JLU280" s="741"/>
      <c r="JLV280" s="741"/>
      <c r="JLW280" s="741"/>
      <c r="JLX280" s="741"/>
      <c r="JLY280" s="741"/>
      <c r="JLZ280" s="741"/>
      <c r="JMA280" s="741"/>
      <c r="JMB280" s="741"/>
      <c r="JMC280" s="741"/>
      <c r="JMD280" s="741"/>
      <c r="JME280" s="741"/>
      <c r="JMF280" s="741"/>
      <c r="JMG280" s="741"/>
      <c r="JMH280" s="741"/>
      <c r="JMI280" s="741"/>
      <c r="JMJ280" s="741"/>
      <c r="JMK280" s="741"/>
      <c r="JML280" s="741"/>
      <c r="JMM280" s="741"/>
      <c r="JMN280" s="741"/>
      <c r="JMO280" s="742"/>
      <c r="JMP280" s="742"/>
      <c r="JMQ280" s="742"/>
      <c r="JMR280" s="742"/>
      <c r="JMS280" s="742"/>
      <c r="JMT280" s="741"/>
      <c r="JMU280" s="741"/>
      <c r="JMV280" s="742"/>
      <c r="JMW280" s="742"/>
      <c r="JMX280" s="741"/>
      <c r="JMY280" s="741"/>
      <c r="JMZ280" s="742"/>
      <c r="JNA280" s="742"/>
      <c r="JNB280" s="741"/>
      <c r="JNC280" s="741"/>
      <c r="JND280" s="741"/>
      <c r="JNE280" s="741"/>
      <c r="JNF280" s="741"/>
      <c r="JNG280" s="741"/>
      <c r="JNH280" s="741"/>
      <c r="JNI280" s="742"/>
      <c r="JNJ280" s="742"/>
      <c r="JNK280" s="741"/>
      <c r="JNL280" s="741"/>
      <c r="JNM280" s="742"/>
      <c r="JNN280" s="742"/>
      <c r="JNO280" s="741"/>
      <c r="JNP280" s="741"/>
      <c r="JNQ280" s="741"/>
      <c r="JNR280" s="741"/>
      <c r="JNS280" s="741"/>
      <c r="JNT280" s="740"/>
      <c r="JNU280" s="743"/>
      <c r="JNV280" s="741"/>
      <c r="JNW280" s="741"/>
      <c r="JNX280" s="741"/>
      <c r="JNY280" s="741"/>
      <c r="JNZ280" s="741"/>
      <c r="JOA280" s="741"/>
      <c r="JOB280" s="741"/>
      <c r="JOC280" s="744"/>
      <c r="JOD280" s="744"/>
      <c r="JOE280" s="744"/>
      <c r="JOF280" s="744"/>
      <c r="JOG280" s="744"/>
      <c r="JOH280" s="744"/>
      <c r="JOI280" s="744"/>
      <c r="JOJ280" s="744"/>
      <c r="JOK280" s="744"/>
      <c r="JOL280" s="744"/>
      <c r="JOM280" s="744"/>
      <c r="JON280" s="744"/>
      <c r="JOO280" s="744"/>
      <c r="JOP280" s="744"/>
      <c r="JOQ280" s="744"/>
      <c r="JOR280" s="744"/>
      <c r="JOS280" s="744"/>
      <c r="JOT280" s="744"/>
      <c r="JOU280" s="744"/>
      <c r="JOV280" s="744"/>
      <c r="JOW280" s="744"/>
      <c r="JOX280" s="744"/>
      <c r="JOY280" s="744"/>
      <c r="JOZ280" s="744"/>
      <c r="JPA280" s="744"/>
      <c r="JPB280" s="744"/>
      <c r="JPC280" s="744"/>
      <c r="JPD280" s="744"/>
      <c r="JPE280" s="744"/>
      <c r="JPF280" s="744"/>
      <c r="JPG280" s="744"/>
      <c r="JPH280" s="744"/>
      <c r="JPI280" s="744"/>
      <c r="JPJ280" s="744"/>
      <c r="JPK280" s="744"/>
      <c r="JPL280" s="744"/>
      <c r="JPM280" s="744"/>
      <c r="JPN280" s="744"/>
      <c r="JPO280" s="744"/>
      <c r="JPP280" s="744"/>
      <c r="JPQ280" s="744"/>
      <c r="JPR280" s="744"/>
      <c r="JPS280" s="744"/>
      <c r="JPT280" s="744"/>
      <c r="JPU280" s="741"/>
      <c r="JPV280" s="741"/>
      <c r="JPW280" s="741"/>
      <c r="JPX280" s="741"/>
      <c r="JPY280" s="741"/>
      <c r="JPZ280" s="741"/>
      <c r="JQA280" s="741"/>
      <c r="JQB280" s="741"/>
      <c r="JQC280" s="741"/>
      <c r="JQD280" s="741"/>
      <c r="JQE280" s="741"/>
      <c r="JQF280" s="741"/>
      <c r="JQG280" s="741"/>
      <c r="JQH280" s="741"/>
      <c r="JQI280" s="741"/>
      <c r="JQJ280" s="741"/>
      <c r="JQK280" s="741"/>
      <c r="JQL280" s="741"/>
      <c r="JQM280" s="741"/>
      <c r="JQN280" s="741"/>
      <c r="JQO280" s="741"/>
      <c r="JQP280" s="741"/>
      <c r="JQQ280" s="741"/>
      <c r="JQR280" s="741"/>
      <c r="JQS280" s="742"/>
      <c r="JQT280" s="742"/>
      <c r="JQU280" s="742"/>
      <c r="JQV280" s="742"/>
      <c r="JQW280" s="742"/>
      <c r="JQX280" s="741"/>
      <c r="JQY280" s="741"/>
      <c r="JQZ280" s="742"/>
      <c r="JRA280" s="742"/>
      <c r="JRB280" s="741"/>
      <c r="JRC280" s="741"/>
      <c r="JRD280" s="742"/>
      <c r="JRE280" s="742"/>
      <c r="JRF280" s="741"/>
      <c r="JRG280" s="741"/>
      <c r="JRH280" s="741"/>
      <c r="JRI280" s="741"/>
      <c r="JRJ280" s="741"/>
      <c r="JRK280" s="741"/>
      <c r="JRL280" s="741"/>
      <c r="JRM280" s="742"/>
      <c r="JRN280" s="742"/>
      <c r="JRO280" s="741"/>
      <c r="JRP280" s="741"/>
      <c r="JRQ280" s="742"/>
      <c r="JRR280" s="742"/>
      <c r="JRS280" s="741"/>
      <c r="JRT280" s="741"/>
      <c r="JRU280" s="741"/>
      <c r="JRV280" s="741"/>
      <c r="JRW280" s="741"/>
      <c r="JRX280" s="740"/>
      <c r="JRY280" s="743"/>
      <c r="JRZ280" s="741"/>
      <c r="JSA280" s="741"/>
      <c r="JSB280" s="741"/>
      <c r="JSC280" s="741"/>
      <c r="JSD280" s="741"/>
      <c r="JSE280" s="741"/>
      <c r="JSF280" s="741"/>
      <c r="JSG280" s="744"/>
      <c r="JSH280" s="744"/>
      <c r="JSI280" s="744"/>
      <c r="JSJ280" s="744"/>
      <c r="JSK280" s="744"/>
      <c r="JSL280" s="744"/>
      <c r="JSM280" s="744"/>
      <c r="JSN280" s="744"/>
      <c r="JSO280" s="744"/>
      <c r="JSP280" s="744"/>
      <c r="JSQ280" s="744"/>
      <c r="JSR280" s="744"/>
      <c r="JSS280" s="744"/>
      <c r="JST280" s="744"/>
      <c r="JSU280" s="744"/>
      <c r="JSV280" s="744"/>
      <c r="JSW280" s="744"/>
      <c r="JSX280" s="744"/>
      <c r="JSY280" s="744"/>
      <c r="JSZ280" s="744"/>
      <c r="JTA280" s="744"/>
      <c r="JTB280" s="744"/>
      <c r="JTC280" s="744"/>
      <c r="JTD280" s="744"/>
      <c r="JTE280" s="744"/>
      <c r="JTF280" s="744"/>
      <c r="JTG280" s="744"/>
      <c r="JTH280" s="744"/>
      <c r="JTI280" s="744"/>
      <c r="JTJ280" s="744"/>
      <c r="JTK280" s="744"/>
      <c r="JTL280" s="744"/>
      <c r="JTM280" s="744"/>
      <c r="JTN280" s="744"/>
      <c r="JTO280" s="744"/>
      <c r="JTP280" s="744"/>
      <c r="JTQ280" s="744"/>
      <c r="JTR280" s="744"/>
      <c r="JTS280" s="744"/>
      <c r="JTT280" s="744"/>
      <c r="JTU280" s="744"/>
      <c r="JTV280" s="744"/>
      <c r="JTW280" s="744"/>
      <c r="JTX280" s="744"/>
      <c r="JTY280" s="741"/>
      <c r="JTZ280" s="741"/>
      <c r="JUA280" s="741"/>
      <c r="JUB280" s="741"/>
      <c r="JUC280" s="741"/>
      <c r="JUD280" s="741"/>
      <c r="JUE280" s="741"/>
      <c r="JUF280" s="741"/>
      <c r="JUG280" s="741"/>
      <c r="JUH280" s="741"/>
      <c r="JUI280" s="741"/>
      <c r="JUJ280" s="741"/>
      <c r="JUK280" s="741"/>
      <c r="JUL280" s="741"/>
      <c r="JUM280" s="741"/>
      <c r="JUN280" s="741"/>
      <c r="JUO280" s="741"/>
      <c r="JUP280" s="741"/>
      <c r="JUQ280" s="741"/>
      <c r="JUR280" s="741"/>
      <c r="JUS280" s="741"/>
      <c r="JUT280" s="741"/>
      <c r="JUU280" s="741"/>
      <c r="JUV280" s="741"/>
      <c r="JUW280" s="742"/>
      <c r="JUX280" s="742"/>
      <c r="JUY280" s="742"/>
      <c r="JUZ280" s="742"/>
      <c r="JVA280" s="742"/>
      <c r="JVB280" s="741"/>
      <c r="JVC280" s="741"/>
      <c r="JVD280" s="742"/>
      <c r="JVE280" s="742"/>
      <c r="JVF280" s="741"/>
      <c r="JVG280" s="741"/>
      <c r="JVH280" s="742"/>
      <c r="JVI280" s="742"/>
      <c r="JVJ280" s="741"/>
      <c r="JVK280" s="741"/>
      <c r="JVL280" s="741"/>
      <c r="JVM280" s="741"/>
      <c r="JVN280" s="741"/>
      <c r="JVO280" s="741"/>
      <c r="JVP280" s="741"/>
      <c r="JVQ280" s="742"/>
      <c r="JVR280" s="742"/>
      <c r="JVS280" s="741"/>
      <c r="JVT280" s="741"/>
      <c r="JVU280" s="742"/>
      <c r="JVV280" s="742"/>
      <c r="JVW280" s="741"/>
      <c r="JVX280" s="741"/>
      <c r="JVY280" s="741"/>
      <c r="JVZ280" s="741"/>
      <c r="JWA280" s="741"/>
      <c r="JWB280" s="740"/>
      <c r="JWC280" s="743"/>
      <c r="JWD280" s="741"/>
      <c r="JWE280" s="741"/>
      <c r="JWF280" s="741"/>
      <c r="JWG280" s="741"/>
      <c r="JWH280" s="741"/>
      <c r="JWI280" s="741"/>
      <c r="JWJ280" s="741"/>
      <c r="JWK280" s="744"/>
      <c r="JWL280" s="744"/>
      <c r="JWM280" s="744"/>
      <c r="JWN280" s="744"/>
      <c r="JWO280" s="744"/>
      <c r="JWP280" s="744"/>
      <c r="JWQ280" s="744"/>
      <c r="JWR280" s="744"/>
      <c r="JWS280" s="744"/>
      <c r="JWT280" s="744"/>
      <c r="JWU280" s="744"/>
      <c r="JWV280" s="744"/>
      <c r="JWW280" s="744"/>
      <c r="JWX280" s="744"/>
      <c r="JWY280" s="744"/>
      <c r="JWZ280" s="744"/>
      <c r="JXA280" s="744"/>
      <c r="JXB280" s="744"/>
      <c r="JXC280" s="744"/>
      <c r="JXD280" s="744"/>
      <c r="JXE280" s="744"/>
      <c r="JXF280" s="744"/>
      <c r="JXG280" s="744"/>
      <c r="JXH280" s="744"/>
      <c r="JXI280" s="744"/>
      <c r="JXJ280" s="744"/>
      <c r="JXK280" s="744"/>
      <c r="JXL280" s="744"/>
      <c r="JXM280" s="744"/>
      <c r="JXN280" s="744"/>
      <c r="JXO280" s="744"/>
      <c r="JXP280" s="744"/>
      <c r="JXQ280" s="744"/>
      <c r="JXR280" s="744"/>
      <c r="JXS280" s="744"/>
      <c r="JXT280" s="744"/>
      <c r="JXU280" s="744"/>
      <c r="JXV280" s="744"/>
      <c r="JXW280" s="744"/>
      <c r="JXX280" s="744"/>
      <c r="JXY280" s="744"/>
      <c r="JXZ280" s="744"/>
      <c r="JYA280" s="744"/>
      <c r="JYB280" s="744"/>
      <c r="JYC280" s="741"/>
      <c r="JYD280" s="741"/>
      <c r="JYE280" s="741"/>
      <c r="JYF280" s="741"/>
      <c r="JYG280" s="741"/>
      <c r="JYH280" s="741"/>
      <c r="JYI280" s="741"/>
      <c r="JYJ280" s="741"/>
      <c r="JYK280" s="741"/>
      <c r="JYL280" s="741"/>
      <c r="JYM280" s="741"/>
      <c r="JYN280" s="741"/>
      <c r="JYO280" s="741"/>
      <c r="JYP280" s="741"/>
      <c r="JYQ280" s="741"/>
      <c r="JYR280" s="741"/>
      <c r="JYS280" s="741"/>
      <c r="JYT280" s="741"/>
      <c r="JYU280" s="741"/>
      <c r="JYV280" s="741"/>
      <c r="JYW280" s="741"/>
      <c r="JYX280" s="741"/>
      <c r="JYY280" s="741"/>
      <c r="JYZ280" s="741"/>
      <c r="JZA280" s="742"/>
      <c r="JZB280" s="742"/>
      <c r="JZC280" s="742"/>
      <c r="JZD280" s="742"/>
      <c r="JZE280" s="742"/>
      <c r="JZF280" s="741"/>
      <c r="JZG280" s="741"/>
      <c r="JZH280" s="742"/>
      <c r="JZI280" s="742"/>
      <c r="JZJ280" s="741"/>
      <c r="JZK280" s="741"/>
      <c r="JZL280" s="742"/>
      <c r="JZM280" s="742"/>
      <c r="JZN280" s="741"/>
      <c r="JZO280" s="741"/>
      <c r="JZP280" s="741"/>
      <c r="JZQ280" s="741"/>
      <c r="JZR280" s="741"/>
      <c r="JZS280" s="741"/>
      <c r="JZT280" s="741"/>
      <c r="JZU280" s="742"/>
      <c r="JZV280" s="742"/>
      <c r="JZW280" s="741"/>
      <c r="JZX280" s="741"/>
      <c r="JZY280" s="742"/>
      <c r="JZZ280" s="742"/>
      <c r="KAA280" s="741"/>
      <c r="KAB280" s="741"/>
      <c r="KAC280" s="741"/>
      <c r="KAD280" s="741"/>
      <c r="KAE280" s="741"/>
      <c r="KAF280" s="740"/>
      <c r="KAG280" s="743"/>
      <c r="KAH280" s="741"/>
      <c r="KAI280" s="741"/>
      <c r="KAJ280" s="741"/>
      <c r="KAK280" s="741"/>
      <c r="KAL280" s="741"/>
      <c r="KAM280" s="741"/>
      <c r="KAN280" s="741"/>
      <c r="KAO280" s="744"/>
      <c r="KAP280" s="744"/>
      <c r="KAQ280" s="744"/>
      <c r="KAR280" s="744"/>
      <c r="KAS280" s="744"/>
      <c r="KAT280" s="744"/>
      <c r="KAU280" s="744"/>
      <c r="KAV280" s="744"/>
      <c r="KAW280" s="744"/>
      <c r="KAX280" s="744"/>
      <c r="KAY280" s="744"/>
      <c r="KAZ280" s="744"/>
      <c r="KBA280" s="744"/>
      <c r="KBB280" s="744"/>
      <c r="KBC280" s="744"/>
      <c r="KBD280" s="744"/>
      <c r="KBE280" s="744"/>
      <c r="KBF280" s="744"/>
      <c r="KBG280" s="744"/>
      <c r="KBH280" s="744"/>
      <c r="KBI280" s="744"/>
      <c r="KBJ280" s="744"/>
      <c r="KBK280" s="744"/>
      <c r="KBL280" s="744"/>
      <c r="KBM280" s="744"/>
      <c r="KBN280" s="744"/>
      <c r="KBO280" s="744"/>
      <c r="KBP280" s="744"/>
      <c r="KBQ280" s="744"/>
      <c r="KBR280" s="744"/>
      <c r="KBS280" s="744"/>
      <c r="KBT280" s="744"/>
      <c r="KBU280" s="744"/>
      <c r="KBV280" s="744"/>
      <c r="KBW280" s="744"/>
      <c r="KBX280" s="744"/>
      <c r="KBY280" s="744"/>
      <c r="KBZ280" s="744"/>
      <c r="KCA280" s="744"/>
      <c r="KCB280" s="744"/>
      <c r="KCC280" s="744"/>
      <c r="KCD280" s="744"/>
      <c r="KCE280" s="744"/>
      <c r="KCF280" s="744"/>
      <c r="KCG280" s="741"/>
      <c r="KCH280" s="741"/>
      <c r="KCI280" s="741"/>
      <c r="KCJ280" s="741"/>
      <c r="KCK280" s="741"/>
      <c r="KCL280" s="741"/>
      <c r="KCM280" s="741"/>
      <c r="KCN280" s="741"/>
      <c r="KCO280" s="741"/>
      <c r="KCP280" s="741"/>
      <c r="KCQ280" s="741"/>
      <c r="KCR280" s="741"/>
      <c r="KCS280" s="741"/>
      <c r="KCT280" s="741"/>
      <c r="KCU280" s="741"/>
      <c r="KCV280" s="741"/>
      <c r="KCW280" s="741"/>
      <c r="KCX280" s="741"/>
      <c r="KCY280" s="741"/>
      <c r="KCZ280" s="741"/>
      <c r="KDA280" s="741"/>
      <c r="KDB280" s="741"/>
      <c r="KDC280" s="741"/>
      <c r="KDD280" s="741"/>
      <c r="KDE280" s="742"/>
      <c r="KDF280" s="742"/>
      <c r="KDG280" s="742"/>
      <c r="KDH280" s="742"/>
      <c r="KDI280" s="742"/>
      <c r="KDJ280" s="741"/>
      <c r="KDK280" s="741"/>
      <c r="KDL280" s="742"/>
      <c r="KDM280" s="742"/>
      <c r="KDN280" s="741"/>
      <c r="KDO280" s="741"/>
      <c r="KDP280" s="742"/>
      <c r="KDQ280" s="742"/>
      <c r="KDR280" s="741"/>
      <c r="KDS280" s="741"/>
      <c r="KDT280" s="741"/>
      <c r="KDU280" s="741"/>
      <c r="KDV280" s="741"/>
      <c r="KDW280" s="741"/>
      <c r="KDX280" s="741"/>
      <c r="KDY280" s="742"/>
      <c r="KDZ280" s="742"/>
      <c r="KEA280" s="741"/>
      <c r="KEB280" s="741"/>
      <c r="KEC280" s="742"/>
      <c r="KED280" s="742"/>
      <c r="KEE280" s="741"/>
      <c r="KEF280" s="741"/>
      <c r="KEG280" s="741"/>
      <c r="KEH280" s="741"/>
      <c r="KEI280" s="741"/>
      <c r="KEJ280" s="740"/>
      <c r="KEK280" s="743"/>
      <c r="KEL280" s="741"/>
      <c r="KEM280" s="741"/>
      <c r="KEN280" s="741"/>
      <c r="KEO280" s="741"/>
      <c r="KEP280" s="741"/>
      <c r="KEQ280" s="741"/>
      <c r="KER280" s="741"/>
      <c r="KES280" s="744"/>
      <c r="KET280" s="744"/>
      <c r="KEU280" s="744"/>
      <c r="KEV280" s="744"/>
      <c r="KEW280" s="744"/>
      <c r="KEX280" s="744"/>
      <c r="KEY280" s="744"/>
      <c r="KEZ280" s="744"/>
      <c r="KFA280" s="744"/>
      <c r="KFB280" s="744"/>
      <c r="KFC280" s="744"/>
      <c r="KFD280" s="744"/>
      <c r="KFE280" s="744"/>
      <c r="KFF280" s="744"/>
      <c r="KFG280" s="744"/>
      <c r="KFH280" s="744"/>
      <c r="KFI280" s="744"/>
      <c r="KFJ280" s="744"/>
      <c r="KFK280" s="744"/>
      <c r="KFL280" s="744"/>
      <c r="KFM280" s="744"/>
      <c r="KFN280" s="744"/>
      <c r="KFO280" s="744"/>
      <c r="KFP280" s="744"/>
      <c r="KFQ280" s="744"/>
      <c r="KFR280" s="744"/>
      <c r="KFS280" s="744"/>
      <c r="KFT280" s="744"/>
      <c r="KFU280" s="744"/>
      <c r="KFV280" s="744"/>
      <c r="KFW280" s="744"/>
      <c r="KFX280" s="744"/>
      <c r="KFY280" s="744"/>
      <c r="KFZ280" s="744"/>
      <c r="KGA280" s="744"/>
      <c r="KGB280" s="744"/>
      <c r="KGC280" s="744"/>
      <c r="KGD280" s="744"/>
      <c r="KGE280" s="744"/>
      <c r="KGF280" s="744"/>
      <c r="KGG280" s="744"/>
      <c r="KGH280" s="744"/>
      <c r="KGI280" s="744"/>
      <c r="KGJ280" s="744"/>
      <c r="KGK280" s="741"/>
      <c r="KGL280" s="741"/>
      <c r="KGM280" s="741"/>
      <c r="KGN280" s="741"/>
      <c r="KGO280" s="741"/>
      <c r="KGP280" s="741"/>
      <c r="KGQ280" s="741"/>
      <c r="KGR280" s="741"/>
      <c r="KGS280" s="741"/>
      <c r="KGT280" s="741"/>
      <c r="KGU280" s="741"/>
      <c r="KGV280" s="741"/>
      <c r="KGW280" s="741"/>
      <c r="KGX280" s="741"/>
      <c r="KGY280" s="741"/>
      <c r="KGZ280" s="741"/>
      <c r="KHA280" s="741"/>
      <c r="KHB280" s="741"/>
      <c r="KHC280" s="741"/>
      <c r="KHD280" s="741"/>
      <c r="KHE280" s="741"/>
      <c r="KHF280" s="741"/>
      <c r="KHG280" s="741"/>
      <c r="KHH280" s="741"/>
      <c r="KHI280" s="742"/>
      <c r="KHJ280" s="742"/>
      <c r="KHK280" s="742"/>
      <c r="KHL280" s="742"/>
      <c r="KHM280" s="742"/>
      <c r="KHN280" s="741"/>
      <c r="KHO280" s="741"/>
      <c r="KHP280" s="742"/>
      <c r="KHQ280" s="742"/>
      <c r="KHR280" s="741"/>
      <c r="KHS280" s="741"/>
      <c r="KHT280" s="742"/>
      <c r="KHU280" s="742"/>
      <c r="KHV280" s="741"/>
      <c r="KHW280" s="741"/>
      <c r="KHX280" s="741"/>
      <c r="KHY280" s="741"/>
      <c r="KHZ280" s="741"/>
      <c r="KIA280" s="741"/>
      <c r="KIB280" s="741"/>
      <c r="KIC280" s="742"/>
      <c r="KID280" s="742"/>
      <c r="KIE280" s="741"/>
      <c r="KIF280" s="741"/>
      <c r="KIG280" s="742"/>
      <c r="KIH280" s="742"/>
      <c r="KII280" s="741"/>
      <c r="KIJ280" s="741"/>
      <c r="KIK280" s="741"/>
      <c r="KIL280" s="741"/>
      <c r="KIM280" s="741"/>
      <c r="KIN280" s="740"/>
      <c r="KIO280" s="743"/>
      <c r="KIP280" s="741"/>
      <c r="KIQ280" s="741"/>
      <c r="KIR280" s="741"/>
      <c r="KIS280" s="741"/>
      <c r="KIT280" s="741"/>
      <c r="KIU280" s="741"/>
      <c r="KIV280" s="741"/>
      <c r="KIW280" s="744"/>
      <c r="KIX280" s="744"/>
      <c r="KIY280" s="744"/>
      <c r="KIZ280" s="744"/>
      <c r="KJA280" s="744"/>
      <c r="KJB280" s="744"/>
      <c r="KJC280" s="744"/>
      <c r="KJD280" s="744"/>
      <c r="KJE280" s="744"/>
      <c r="KJF280" s="744"/>
      <c r="KJG280" s="744"/>
      <c r="KJH280" s="744"/>
      <c r="KJI280" s="744"/>
      <c r="KJJ280" s="744"/>
      <c r="KJK280" s="744"/>
      <c r="KJL280" s="744"/>
      <c r="KJM280" s="744"/>
      <c r="KJN280" s="744"/>
      <c r="KJO280" s="744"/>
      <c r="KJP280" s="744"/>
      <c r="KJQ280" s="744"/>
      <c r="KJR280" s="744"/>
      <c r="KJS280" s="744"/>
      <c r="KJT280" s="744"/>
      <c r="KJU280" s="744"/>
      <c r="KJV280" s="744"/>
      <c r="KJW280" s="744"/>
      <c r="KJX280" s="744"/>
      <c r="KJY280" s="744"/>
      <c r="KJZ280" s="744"/>
      <c r="KKA280" s="744"/>
      <c r="KKB280" s="744"/>
      <c r="KKC280" s="744"/>
      <c r="KKD280" s="744"/>
      <c r="KKE280" s="744"/>
      <c r="KKF280" s="744"/>
      <c r="KKG280" s="744"/>
      <c r="KKH280" s="744"/>
      <c r="KKI280" s="744"/>
      <c r="KKJ280" s="744"/>
      <c r="KKK280" s="744"/>
      <c r="KKL280" s="744"/>
      <c r="KKM280" s="744"/>
      <c r="KKN280" s="744"/>
      <c r="KKO280" s="741"/>
      <c r="KKP280" s="741"/>
      <c r="KKQ280" s="741"/>
      <c r="KKR280" s="741"/>
      <c r="KKS280" s="741"/>
      <c r="KKT280" s="741"/>
      <c r="KKU280" s="741"/>
      <c r="KKV280" s="741"/>
      <c r="KKW280" s="741"/>
      <c r="KKX280" s="741"/>
      <c r="KKY280" s="741"/>
      <c r="KKZ280" s="741"/>
      <c r="KLA280" s="741"/>
      <c r="KLB280" s="741"/>
      <c r="KLC280" s="741"/>
      <c r="KLD280" s="741"/>
      <c r="KLE280" s="741"/>
      <c r="KLF280" s="741"/>
      <c r="KLG280" s="741"/>
      <c r="KLH280" s="741"/>
      <c r="KLI280" s="741"/>
      <c r="KLJ280" s="741"/>
      <c r="KLK280" s="741"/>
      <c r="KLL280" s="741"/>
      <c r="KLM280" s="742"/>
      <c r="KLN280" s="742"/>
      <c r="KLO280" s="742"/>
      <c r="KLP280" s="742"/>
      <c r="KLQ280" s="742"/>
      <c r="KLR280" s="741"/>
      <c r="KLS280" s="741"/>
      <c r="KLT280" s="742"/>
      <c r="KLU280" s="742"/>
      <c r="KLV280" s="741"/>
      <c r="KLW280" s="741"/>
      <c r="KLX280" s="742"/>
      <c r="KLY280" s="742"/>
      <c r="KLZ280" s="741"/>
      <c r="KMA280" s="741"/>
      <c r="KMB280" s="741"/>
      <c r="KMC280" s="741"/>
      <c r="KMD280" s="741"/>
      <c r="KME280" s="741"/>
      <c r="KMF280" s="741"/>
      <c r="KMG280" s="742"/>
      <c r="KMH280" s="742"/>
      <c r="KMI280" s="741"/>
      <c r="KMJ280" s="741"/>
      <c r="KMK280" s="742"/>
      <c r="KML280" s="742"/>
      <c r="KMM280" s="741"/>
      <c r="KMN280" s="741"/>
      <c r="KMO280" s="741"/>
      <c r="KMP280" s="741"/>
      <c r="KMQ280" s="741"/>
      <c r="KMR280" s="740"/>
      <c r="KMS280" s="743"/>
      <c r="KMT280" s="741"/>
      <c r="KMU280" s="741"/>
      <c r="KMV280" s="741"/>
      <c r="KMW280" s="741"/>
      <c r="KMX280" s="741"/>
      <c r="KMY280" s="741"/>
      <c r="KMZ280" s="741"/>
      <c r="KNA280" s="744"/>
      <c r="KNB280" s="744"/>
      <c r="KNC280" s="744"/>
      <c r="KND280" s="744"/>
      <c r="KNE280" s="744"/>
      <c r="KNF280" s="744"/>
      <c r="KNG280" s="744"/>
      <c r="KNH280" s="744"/>
      <c r="KNI280" s="744"/>
      <c r="KNJ280" s="744"/>
      <c r="KNK280" s="744"/>
      <c r="KNL280" s="744"/>
      <c r="KNM280" s="744"/>
      <c r="KNN280" s="744"/>
      <c r="KNO280" s="744"/>
      <c r="KNP280" s="744"/>
      <c r="KNQ280" s="744"/>
      <c r="KNR280" s="744"/>
      <c r="KNS280" s="744"/>
      <c r="KNT280" s="744"/>
      <c r="KNU280" s="744"/>
      <c r="KNV280" s="744"/>
      <c r="KNW280" s="744"/>
      <c r="KNX280" s="744"/>
      <c r="KNY280" s="744"/>
      <c r="KNZ280" s="744"/>
      <c r="KOA280" s="744"/>
      <c r="KOB280" s="744"/>
      <c r="KOC280" s="744"/>
      <c r="KOD280" s="744"/>
      <c r="KOE280" s="744"/>
      <c r="KOF280" s="744"/>
      <c r="KOG280" s="744"/>
      <c r="KOH280" s="744"/>
      <c r="KOI280" s="744"/>
      <c r="KOJ280" s="744"/>
      <c r="KOK280" s="744"/>
      <c r="KOL280" s="744"/>
      <c r="KOM280" s="744"/>
      <c r="KON280" s="744"/>
      <c r="KOO280" s="744"/>
      <c r="KOP280" s="744"/>
      <c r="KOQ280" s="744"/>
      <c r="KOR280" s="744"/>
      <c r="KOS280" s="741"/>
      <c r="KOT280" s="741"/>
      <c r="KOU280" s="741"/>
      <c r="KOV280" s="741"/>
      <c r="KOW280" s="741"/>
      <c r="KOX280" s="741"/>
      <c r="KOY280" s="741"/>
      <c r="KOZ280" s="741"/>
      <c r="KPA280" s="741"/>
      <c r="KPB280" s="741"/>
      <c r="KPC280" s="741"/>
      <c r="KPD280" s="741"/>
      <c r="KPE280" s="741"/>
      <c r="KPF280" s="741"/>
      <c r="KPG280" s="741"/>
      <c r="KPH280" s="741"/>
      <c r="KPI280" s="741"/>
      <c r="KPJ280" s="741"/>
      <c r="KPK280" s="741"/>
      <c r="KPL280" s="741"/>
      <c r="KPM280" s="741"/>
      <c r="KPN280" s="741"/>
      <c r="KPO280" s="741"/>
      <c r="KPP280" s="741"/>
      <c r="KPQ280" s="742"/>
      <c r="KPR280" s="742"/>
      <c r="KPS280" s="742"/>
      <c r="KPT280" s="742"/>
      <c r="KPU280" s="742"/>
      <c r="KPV280" s="741"/>
      <c r="KPW280" s="741"/>
      <c r="KPX280" s="742"/>
      <c r="KPY280" s="742"/>
      <c r="KPZ280" s="741"/>
      <c r="KQA280" s="741"/>
      <c r="KQB280" s="742"/>
      <c r="KQC280" s="742"/>
      <c r="KQD280" s="741"/>
      <c r="KQE280" s="741"/>
      <c r="KQF280" s="741"/>
      <c r="KQG280" s="741"/>
      <c r="KQH280" s="741"/>
      <c r="KQI280" s="741"/>
      <c r="KQJ280" s="741"/>
      <c r="KQK280" s="742"/>
      <c r="KQL280" s="742"/>
      <c r="KQM280" s="741"/>
      <c r="KQN280" s="741"/>
      <c r="KQO280" s="742"/>
      <c r="KQP280" s="742"/>
      <c r="KQQ280" s="741"/>
      <c r="KQR280" s="741"/>
      <c r="KQS280" s="741"/>
      <c r="KQT280" s="741"/>
      <c r="KQU280" s="741"/>
      <c r="KQV280" s="740"/>
      <c r="KQW280" s="743"/>
      <c r="KQX280" s="741"/>
      <c r="KQY280" s="741"/>
      <c r="KQZ280" s="741"/>
      <c r="KRA280" s="741"/>
      <c r="KRB280" s="741"/>
      <c r="KRC280" s="741"/>
      <c r="KRD280" s="741"/>
      <c r="KRE280" s="744"/>
      <c r="KRF280" s="744"/>
      <c r="KRG280" s="744"/>
      <c r="KRH280" s="744"/>
      <c r="KRI280" s="744"/>
      <c r="KRJ280" s="744"/>
      <c r="KRK280" s="744"/>
      <c r="KRL280" s="744"/>
      <c r="KRM280" s="744"/>
      <c r="KRN280" s="744"/>
      <c r="KRO280" s="744"/>
      <c r="KRP280" s="744"/>
      <c r="KRQ280" s="744"/>
      <c r="KRR280" s="744"/>
      <c r="KRS280" s="744"/>
      <c r="KRT280" s="744"/>
      <c r="KRU280" s="744"/>
      <c r="KRV280" s="744"/>
      <c r="KRW280" s="744"/>
      <c r="KRX280" s="744"/>
      <c r="KRY280" s="744"/>
      <c r="KRZ280" s="744"/>
      <c r="KSA280" s="744"/>
      <c r="KSB280" s="744"/>
      <c r="KSC280" s="744"/>
      <c r="KSD280" s="744"/>
      <c r="KSE280" s="744"/>
      <c r="KSF280" s="744"/>
      <c r="KSG280" s="744"/>
      <c r="KSH280" s="744"/>
      <c r="KSI280" s="744"/>
      <c r="KSJ280" s="744"/>
      <c r="KSK280" s="744"/>
      <c r="KSL280" s="744"/>
      <c r="KSM280" s="744"/>
      <c r="KSN280" s="744"/>
      <c r="KSO280" s="744"/>
      <c r="KSP280" s="744"/>
      <c r="KSQ280" s="744"/>
      <c r="KSR280" s="744"/>
      <c r="KSS280" s="744"/>
      <c r="KST280" s="744"/>
      <c r="KSU280" s="744"/>
      <c r="KSV280" s="744"/>
      <c r="KSW280" s="741"/>
      <c r="KSX280" s="741"/>
      <c r="KSY280" s="741"/>
      <c r="KSZ280" s="741"/>
      <c r="KTA280" s="741"/>
      <c r="KTB280" s="741"/>
      <c r="KTC280" s="741"/>
      <c r="KTD280" s="741"/>
      <c r="KTE280" s="741"/>
      <c r="KTF280" s="741"/>
      <c r="KTG280" s="741"/>
      <c r="KTH280" s="741"/>
      <c r="KTI280" s="741"/>
      <c r="KTJ280" s="741"/>
      <c r="KTK280" s="741"/>
      <c r="KTL280" s="741"/>
      <c r="KTM280" s="741"/>
      <c r="KTN280" s="741"/>
      <c r="KTO280" s="741"/>
      <c r="KTP280" s="741"/>
      <c r="KTQ280" s="741"/>
      <c r="KTR280" s="741"/>
      <c r="KTS280" s="741"/>
      <c r="KTT280" s="741"/>
      <c r="KTU280" s="742"/>
      <c r="KTV280" s="742"/>
      <c r="KTW280" s="742"/>
      <c r="KTX280" s="742"/>
      <c r="KTY280" s="742"/>
      <c r="KTZ280" s="741"/>
      <c r="KUA280" s="741"/>
      <c r="KUB280" s="742"/>
      <c r="KUC280" s="742"/>
      <c r="KUD280" s="741"/>
      <c r="KUE280" s="741"/>
      <c r="KUF280" s="742"/>
      <c r="KUG280" s="742"/>
      <c r="KUH280" s="741"/>
      <c r="KUI280" s="741"/>
      <c r="KUJ280" s="741"/>
      <c r="KUK280" s="741"/>
      <c r="KUL280" s="741"/>
      <c r="KUM280" s="741"/>
      <c r="KUN280" s="741"/>
      <c r="KUO280" s="742"/>
      <c r="KUP280" s="742"/>
      <c r="KUQ280" s="741"/>
      <c r="KUR280" s="741"/>
      <c r="KUS280" s="742"/>
      <c r="KUT280" s="742"/>
      <c r="KUU280" s="741"/>
      <c r="KUV280" s="741"/>
      <c r="KUW280" s="741"/>
      <c r="KUX280" s="741"/>
      <c r="KUY280" s="741"/>
      <c r="KUZ280" s="740"/>
      <c r="KVA280" s="743"/>
      <c r="KVB280" s="741"/>
      <c r="KVC280" s="741"/>
      <c r="KVD280" s="741"/>
      <c r="KVE280" s="741"/>
      <c r="KVF280" s="741"/>
      <c r="KVG280" s="741"/>
      <c r="KVH280" s="741"/>
      <c r="KVI280" s="744"/>
      <c r="KVJ280" s="744"/>
      <c r="KVK280" s="744"/>
      <c r="KVL280" s="744"/>
      <c r="KVM280" s="744"/>
      <c r="KVN280" s="744"/>
      <c r="KVO280" s="744"/>
      <c r="KVP280" s="744"/>
      <c r="KVQ280" s="744"/>
      <c r="KVR280" s="744"/>
      <c r="KVS280" s="744"/>
      <c r="KVT280" s="744"/>
      <c r="KVU280" s="744"/>
      <c r="KVV280" s="744"/>
      <c r="KVW280" s="744"/>
      <c r="KVX280" s="744"/>
      <c r="KVY280" s="744"/>
      <c r="KVZ280" s="744"/>
      <c r="KWA280" s="744"/>
      <c r="KWB280" s="744"/>
      <c r="KWC280" s="744"/>
      <c r="KWD280" s="744"/>
      <c r="KWE280" s="744"/>
      <c r="KWF280" s="744"/>
      <c r="KWG280" s="744"/>
      <c r="KWH280" s="744"/>
      <c r="KWI280" s="744"/>
      <c r="KWJ280" s="744"/>
      <c r="KWK280" s="744"/>
      <c r="KWL280" s="744"/>
      <c r="KWM280" s="744"/>
      <c r="KWN280" s="744"/>
      <c r="KWO280" s="744"/>
      <c r="KWP280" s="744"/>
      <c r="KWQ280" s="744"/>
      <c r="KWR280" s="744"/>
      <c r="KWS280" s="744"/>
      <c r="KWT280" s="744"/>
      <c r="KWU280" s="744"/>
      <c r="KWV280" s="744"/>
      <c r="KWW280" s="744"/>
      <c r="KWX280" s="744"/>
      <c r="KWY280" s="744"/>
      <c r="KWZ280" s="744"/>
      <c r="KXA280" s="741"/>
      <c r="KXB280" s="741"/>
      <c r="KXC280" s="741"/>
      <c r="KXD280" s="741"/>
      <c r="KXE280" s="741"/>
      <c r="KXF280" s="741"/>
      <c r="KXG280" s="741"/>
      <c r="KXH280" s="741"/>
      <c r="KXI280" s="741"/>
      <c r="KXJ280" s="741"/>
      <c r="KXK280" s="741"/>
      <c r="KXL280" s="741"/>
      <c r="KXM280" s="741"/>
      <c r="KXN280" s="741"/>
      <c r="KXO280" s="741"/>
      <c r="KXP280" s="741"/>
      <c r="KXQ280" s="741"/>
      <c r="KXR280" s="741"/>
      <c r="KXS280" s="741"/>
      <c r="KXT280" s="741"/>
      <c r="KXU280" s="741"/>
      <c r="KXV280" s="741"/>
      <c r="KXW280" s="741"/>
      <c r="KXX280" s="741"/>
      <c r="KXY280" s="742"/>
      <c r="KXZ280" s="742"/>
      <c r="KYA280" s="742"/>
      <c r="KYB280" s="742"/>
      <c r="KYC280" s="742"/>
      <c r="KYD280" s="741"/>
      <c r="KYE280" s="741"/>
      <c r="KYF280" s="742"/>
      <c r="KYG280" s="742"/>
      <c r="KYH280" s="741"/>
      <c r="KYI280" s="741"/>
      <c r="KYJ280" s="742"/>
      <c r="KYK280" s="742"/>
      <c r="KYL280" s="741"/>
      <c r="KYM280" s="741"/>
      <c r="KYN280" s="741"/>
      <c r="KYO280" s="741"/>
      <c r="KYP280" s="741"/>
      <c r="KYQ280" s="741"/>
      <c r="KYR280" s="741"/>
      <c r="KYS280" s="742"/>
      <c r="KYT280" s="742"/>
      <c r="KYU280" s="741"/>
      <c r="KYV280" s="741"/>
      <c r="KYW280" s="742"/>
      <c r="KYX280" s="742"/>
      <c r="KYY280" s="741"/>
      <c r="KYZ280" s="741"/>
      <c r="KZA280" s="741"/>
      <c r="KZB280" s="741"/>
      <c r="KZC280" s="741"/>
      <c r="KZD280" s="740"/>
      <c r="KZE280" s="743"/>
      <c r="KZF280" s="741"/>
      <c r="KZG280" s="741"/>
      <c r="KZH280" s="741"/>
      <c r="KZI280" s="741"/>
      <c r="KZJ280" s="741"/>
      <c r="KZK280" s="741"/>
      <c r="KZL280" s="741"/>
      <c r="KZM280" s="744"/>
      <c r="KZN280" s="744"/>
      <c r="KZO280" s="744"/>
      <c r="KZP280" s="744"/>
      <c r="KZQ280" s="744"/>
      <c r="KZR280" s="744"/>
      <c r="KZS280" s="744"/>
      <c r="KZT280" s="744"/>
      <c r="KZU280" s="744"/>
      <c r="KZV280" s="744"/>
      <c r="KZW280" s="744"/>
      <c r="KZX280" s="744"/>
      <c r="KZY280" s="744"/>
      <c r="KZZ280" s="744"/>
      <c r="LAA280" s="744"/>
      <c r="LAB280" s="744"/>
      <c r="LAC280" s="744"/>
      <c r="LAD280" s="744"/>
      <c r="LAE280" s="744"/>
      <c r="LAF280" s="744"/>
      <c r="LAG280" s="744"/>
      <c r="LAH280" s="744"/>
      <c r="LAI280" s="744"/>
      <c r="LAJ280" s="744"/>
      <c r="LAK280" s="744"/>
      <c r="LAL280" s="744"/>
      <c r="LAM280" s="744"/>
      <c r="LAN280" s="744"/>
      <c r="LAO280" s="744"/>
      <c r="LAP280" s="744"/>
      <c r="LAQ280" s="744"/>
      <c r="LAR280" s="744"/>
      <c r="LAS280" s="744"/>
      <c r="LAT280" s="744"/>
      <c r="LAU280" s="744"/>
      <c r="LAV280" s="744"/>
      <c r="LAW280" s="744"/>
      <c r="LAX280" s="744"/>
      <c r="LAY280" s="744"/>
      <c r="LAZ280" s="744"/>
      <c r="LBA280" s="744"/>
      <c r="LBB280" s="744"/>
      <c r="LBC280" s="744"/>
      <c r="LBD280" s="744"/>
      <c r="LBE280" s="741"/>
      <c r="LBF280" s="741"/>
      <c r="LBG280" s="741"/>
      <c r="LBH280" s="741"/>
      <c r="LBI280" s="741"/>
      <c r="LBJ280" s="741"/>
      <c r="LBK280" s="741"/>
      <c r="LBL280" s="741"/>
      <c r="LBM280" s="741"/>
      <c r="LBN280" s="741"/>
      <c r="LBO280" s="741"/>
      <c r="LBP280" s="741"/>
      <c r="LBQ280" s="741"/>
      <c r="LBR280" s="741"/>
      <c r="LBS280" s="741"/>
      <c r="LBT280" s="741"/>
      <c r="LBU280" s="741"/>
      <c r="LBV280" s="741"/>
      <c r="LBW280" s="741"/>
      <c r="LBX280" s="741"/>
      <c r="LBY280" s="741"/>
      <c r="LBZ280" s="741"/>
      <c r="LCA280" s="741"/>
      <c r="LCB280" s="741"/>
      <c r="LCC280" s="742"/>
      <c r="LCD280" s="742"/>
      <c r="LCE280" s="742"/>
      <c r="LCF280" s="742"/>
      <c r="LCG280" s="742"/>
      <c r="LCH280" s="741"/>
      <c r="LCI280" s="741"/>
      <c r="LCJ280" s="742"/>
      <c r="LCK280" s="742"/>
      <c r="LCL280" s="741"/>
      <c r="LCM280" s="741"/>
      <c r="LCN280" s="742"/>
      <c r="LCO280" s="742"/>
      <c r="LCP280" s="741"/>
      <c r="LCQ280" s="741"/>
      <c r="LCR280" s="741"/>
      <c r="LCS280" s="741"/>
      <c r="LCT280" s="741"/>
      <c r="LCU280" s="741"/>
      <c r="LCV280" s="741"/>
      <c r="LCW280" s="742"/>
      <c r="LCX280" s="742"/>
      <c r="LCY280" s="741"/>
      <c r="LCZ280" s="741"/>
      <c r="LDA280" s="742"/>
      <c r="LDB280" s="742"/>
      <c r="LDC280" s="741"/>
      <c r="LDD280" s="741"/>
      <c r="LDE280" s="741"/>
      <c r="LDF280" s="741"/>
      <c r="LDG280" s="741"/>
      <c r="LDH280" s="740"/>
      <c r="LDI280" s="743"/>
      <c r="LDJ280" s="741"/>
      <c r="LDK280" s="741"/>
      <c r="LDL280" s="741"/>
      <c r="LDM280" s="741"/>
      <c r="LDN280" s="741"/>
      <c r="LDO280" s="741"/>
      <c r="LDP280" s="741"/>
      <c r="LDQ280" s="744"/>
      <c r="LDR280" s="744"/>
      <c r="LDS280" s="744"/>
      <c r="LDT280" s="744"/>
      <c r="LDU280" s="744"/>
      <c r="LDV280" s="744"/>
      <c r="LDW280" s="744"/>
      <c r="LDX280" s="744"/>
      <c r="LDY280" s="744"/>
      <c r="LDZ280" s="744"/>
      <c r="LEA280" s="744"/>
      <c r="LEB280" s="744"/>
      <c r="LEC280" s="744"/>
      <c r="LED280" s="744"/>
      <c r="LEE280" s="744"/>
      <c r="LEF280" s="744"/>
      <c r="LEG280" s="744"/>
      <c r="LEH280" s="744"/>
      <c r="LEI280" s="744"/>
      <c r="LEJ280" s="744"/>
      <c r="LEK280" s="744"/>
      <c r="LEL280" s="744"/>
      <c r="LEM280" s="744"/>
      <c r="LEN280" s="744"/>
      <c r="LEO280" s="744"/>
      <c r="LEP280" s="744"/>
      <c r="LEQ280" s="744"/>
      <c r="LER280" s="744"/>
      <c r="LES280" s="744"/>
      <c r="LET280" s="744"/>
      <c r="LEU280" s="744"/>
      <c r="LEV280" s="744"/>
      <c r="LEW280" s="744"/>
      <c r="LEX280" s="744"/>
      <c r="LEY280" s="744"/>
      <c r="LEZ280" s="744"/>
      <c r="LFA280" s="744"/>
      <c r="LFB280" s="744"/>
      <c r="LFC280" s="744"/>
      <c r="LFD280" s="744"/>
      <c r="LFE280" s="744"/>
      <c r="LFF280" s="744"/>
      <c r="LFG280" s="744"/>
      <c r="LFH280" s="744"/>
      <c r="LFI280" s="741"/>
      <c r="LFJ280" s="741"/>
      <c r="LFK280" s="741"/>
      <c r="LFL280" s="741"/>
      <c r="LFM280" s="741"/>
      <c r="LFN280" s="741"/>
      <c r="LFO280" s="741"/>
      <c r="LFP280" s="741"/>
      <c r="LFQ280" s="741"/>
      <c r="LFR280" s="741"/>
      <c r="LFS280" s="741"/>
      <c r="LFT280" s="741"/>
      <c r="LFU280" s="741"/>
      <c r="LFV280" s="741"/>
      <c r="LFW280" s="741"/>
      <c r="LFX280" s="741"/>
      <c r="LFY280" s="741"/>
      <c r="LFZ280" s="741"/>
      <c r="LGA280" s="741"/>
      <c r="LGB280" s="741"/>
      <c r="LGC280" s="741"/>
      <c r="LGD280" s="741"/>
      <c r="LGE280" s="741"/>
      <c r="LGF280" s="741"/>
      <c r="LGG280" s="742"/>
      <c r="LGH280" s="742"/>
      <c r="LGI280" s="742"/>
      <c r="LGJ280" s="742"/>
      <c r="LGK280" s="742"/>
      <c r="LGL280" s="741"/>
      <c r="LGM280" s="741"/>
      <c r="LGN280" s="742"/>
      <c r="LGO280" s="742"/>
      <c r="LGP280" s="741"/>
      <c r="LGQ280" s="741"/>
      <c r="LGR280" s="742"/>
      <c r="LGS280" s="742"/>
      <c r="LGT280" s="741"/>
      <c r="LGU280" s="741"/>
      <c r="LGV280" s="741"/>
      <c r="LGW280" s="741"/>
      <c r="LGX280" s="741"/>
      <c r="LGY280" s="741"/>
      <c r="LGZ280" s="741"/>
      <c r="LHA280" s="742"/>
      <c r="LHB280" s="742"/>
      <c r="LHC280" s="741"/>
      <c r="LHD280" s="741"/>
      <c r="LHE280" s="742"/>
      <c r="LHF280" s="742"/>
      <c r="LHG280" s="741"/>
      <c r="LHH280" s="741"/>
      <c r="LHI280" s="741"/>
      <c r="LHJ280" s="741"/>
      <c r="LHK280" s="741"/>
      <c r="LHL280" s="740"/>
      <c r="LHM280" s="743"/>
      <c r="LHN280" s="741"/>
      <c r="LHO280" s="741"/>
      <c r="LHP280" s="741"/>
      <c r="LHQ280" s="741"/>
      <c r="LHR280" s="741"/>
      <c r="LHS280" s="741"/>
      <c r="LHT280" s="741"/>
      <c r="LHU280" s="744"/>
      <c r="LHV280" s="744"/>
      <c r="LHW280" s="744"/>
      <c r="LHX280" s="744"/>
      <c r="LHY280" s="744"/>
      <c r="LHZ280" s="744"/>
      <c r="LIA280" s="744"/>
      <c r="LIB280" s="744"/>
      <c r="LIC280" s="744"/>
      <c r="LID280" s="744"/>
      <c r="LIE280" s="744"/>
      <c r="LIF280" s="744"/>
      <c r="LIG280" s="744"/>
      <c r="LIH280" s="744"/>
      <c r="LII280" s="744"/>
      <c r="LIJ280" s="744"/>
      <c r="LIK280" s="744"/>
      <c r="LIL280" s="744"/>
      <c r="LIM280" s="744"/>
      <c r="LIN280" s="744"/>
      <c r="LIO280" s="744"/>
      <c r="LIP280" s="744"/>
      <c r="LIQ280" s="744"/>
      <c r="LIR280" s="744"/>
      <c r="LIS280" s="744"/>
      <c r="LIT280" s="744"/>
      <c r="LIU280" s="744"/>
      <c r="LIV280" s="744"/>
      <c r="LIW280" s="744"/>
      <c r="LIX280" s="744"/>
      <c r="LIY280" s="744"/>
      <c r="LIZ280" s="744"/>
      <c r="LJA280" s="744"/>
      <c r="LJB280" s="744"/>
      <c r="LJC280" s="744"/>
      <c r="LJD280" s="744"/>
      <c r="LJE280" s="744"/>
      <c r="LJF280" s="744"/>
      <c r="LJG280" s="744"/>
      <c r="LJH280" s="744"/>
      <c r="LJI280" s="744"/>
      <c r="LJJ280" s="744"/>
      <c r="LJK280" s="744"/>
      <c r="LJL280" s="744"/>
      <c r="LJM280" s="741"/>
      <c r="LJN280" s="741"/>
      <c r="LJO280" s="741"/>
      <c r="LJP280" s="741"/>
      <c r="LJQ280" s="741"/>
      <c r="LJR280" s="741"/>
      <c r="LJS280" s="741"/>
      <c r="LJT280" s="741"/>
      <c r="LJU280" s="741"/>
      <c r="LJV280" s="741"/>
      <c r="LJW280" s="741"/>
      <c r="LJX280" s="741"/>
      <c r="LJY280" s="741"/>
      <c r="LJZ280" s="741"/>
      <c r="LKA280" s="741"/>
      <c r="LKB280" s="741"/>
      <c r="LKC280" s="741"/>
      <c r="LKD280" s="741"/>
      <c r="LKE280" s="741"/>
      <c r="LKF280" s="741"/>
      <c r="LKG280" s="741"/>
      <c r="LKH280" s="741"/>
      <c r="LKI280" s="741"/>
      <c r="LKJ280" s="741"/>
      <c r="LKK280" s="742"/>
      <c r="LKL280" s="742"/>
      <c r="LKM280" s="742"/>
      <c r="LKN280" s="742"/>
      <c r="LKO280" s="742"/>
      <c r="LKP280" s="741"/>
      <c r="LKQ280" s="741"/>
      <c r="LKR280" s="742"/>
      <c r="LKS280" s="742"/>
      <c r="LKT280" s="741"/>
      <c r="LKU280" s="741"/>
      <c r="LKV280" s="742"/>
      <c r="LKW280" s="742"/>
      <c r="LKX280" s="741"/>
      <c r="LKY280" s="741"/>
      <c r="LKZ280" s="741"/>
      <c r="LLA280" s="741"/>
      <c r="LLB280" s="741"/>
      <c r="LLC280" s="741"/>
      <c r="LLD280" s="741"/>
      <c r="LLE280" s="742"/>
      <c r="LLF280" s="742"/>
      <c r="LLG280" s="741"/>
      <c r="LLH280" s="741"/>
      <c r="LLI280" s="742"/>
      <c r="LLJ280" s="742"/>
      <c r="LLK280" s="741"/>
      <c r="LLL280" s="741"/>
      <c r="LLM280" s="741"/>
      <c r="LLN280" s="741"/>
      <c r="LLO280" s="741"/>
      <c r="LLP280" s="740"/>
      <c r="LLQ280" s="743"/>
      <c r="LLR280" s="741"/>
      <c r="LLS280" s="741"/>
      <c r="LLT280" s="741"/>
      <c r="LLU280" s="741"/>
      <c r="LLV280" s="741"/>
      <c r="LLW280" s="741"/>
      <c r="LLX280" s="741"/>
      <c r="LLY280" s="744"/>
      <c r="LLZ280" s="744"/>
      <c r="LMA280" s="744"/>
      <c r="LMB280" s="744"/>
      <c r="LMC280" s="744"/>
      <c r="LMD280" s="744"/>
      <c r="LME280" s="744"/>
      <c r="LMF280" s="744"/>
      <c r="LMG280" s="744"/>
      <c r="LMH280" s="744"/>
      <c r="LMI280" s="744"/>
      <c r="LMJ280" s="744"/>
      <c r="LMK280" s="744"/>
      <c r="LML280" s="744"/>
      <c r="LMM280" s="744"/>
      <c r="LMN280" s="744"/>
      <c r="LMO280" s="744"/>
      <c r="LMP280" s="744"/>
      <c r="LMQ280" s="744"/>
      <c r="LMR280" s="744"/>
      <c r="LMS280" s="744"/>
      <c r="LMT280" s="744"/>
      <c r="LMU280" s="744"/>
      <c r="LMV280" s="744"/>
      <c r="LMW280" s="744"/>
      <c r="LMX280" s="744"/>
      <c r="LMY280" s="744"/>
      <c r="LMZ280" s="744"/>
      <c r="LNA280" s="744"/>
      <c r="LNB280" s="744"/>
      <c r="LNC280" s="744"/>
      <c r="LND280" s="744"/>
      <c r="LNE280" s="744"/>
      <c r="LNF280" s="744"/>
      <c r="LNG280" s="744"/>
      <c r="LNH280" s="744"/>
      <c r="LNI280" s="744"/>
      <c r="LNJ280" s="744"/>
      <c r="LNK280" s="744"/>
      <c r="LNL280" s="744"/>
      <c r="LNM280" s="744"/>
      <c r="LNN280" s="744"/>
      <c r="LNO280" s="744"/>
      <c r="LNP280" s="744"/>
      <c r="LNQ280" s="741"/>
      <c r="LNR280" s="741"/>
      <c r="LNS280" s="741"/>
      <c r="LNT280" s="741"/>
      <c r="LNU280" s="741"/>
      <c r="LNV280" s="741"/>
      <c r="LNW280" s="741"/>
      <c r="LNX280" s="741"/>
      <c r="LNY280" s="741"/>
      <c r="LNZ280" s="741"/>
      <c r="LOA280" s="741"/>
      <c r="LOB280" s="741"/>
      <c r="LOC280" s="741"/>
      <c r="LOD280" s="741"/>
      <c r="LOE280" s="741"/>
      <c r="LOF280" s="741"/>
      <c r="LOG280" s="741"/>
      <c r="LOH280" s="741"/>
      <c r="LOI280" s="741"/>
      <c r="LOJ280" s="741"/>
      <c r="LOK280" s="741"/>
      <c r="LOL280" s="741"/>
      <c r="LOM280" s="741"/>
      <c r="LON280" s="741"/>
      <c r="LOO280" s="742"/>
      <c r="LOP280" s="742"/>
      <c r="LOQ280" s="742"/>
      <c r="LOR280" s="742"/>
      <c r="LOS280" s="742"/>
      <c r="LOT280" s="741"/>
      <c r="LOU280" s="741"/>
      <c r="LOV280" s="742"/>
      <c r="LOW280" s="742"/>
      <c r="LOX280" s="741"/>
      <c r="LOY280" s="741"/>
      <c r="LOZ280" s="742"/>
      <c r="LPA280" s="742"/>
      <c r="LPB280" s="741"/>
      <c r="LPC280" s="741"/>
      <c r="LPD280" s="741"/>
      <c r="LPE280" s="741"/>
      <c r="LPF280" s="741"/>
      <c r="LPG280" s="741"/>
      <c r="LPH280" s="741"/>
      <c r="LPI280" s="742"/>
      <c r="LPJ280" s="742"/>
      <c r="LPK280" s="741"/>
      <c r="LPL280" s="741"/>
      <c r="LPM280" s="742"/>
      <c r="LPN280" s="742"/>
      <c r="LPO280" s="741"/>
      <c r="LPP280" s="741"/>
      <c r="LPQ280" s="741"/>
      <c r="LPR280" s="741"/>
      <c r="LPS280" s="741"/>
      <c r="LPT280" s="740"/>
      <c r="LPU280" s="743"/>
      <c r="LPV280" s="741"/>
      <c r="LPW280" s="741"/>
      <c r="LPX280" s="741"/>
      <c r="LPY280" s="741"/>
      <c r="LPZ280" s="741"/>
      <c r="LQA280" s="741"/>
      <c r="LQB280" s="741"/>
      <c r="LQC280" s="744"/>
      <c r="LQD280" s="744"/>
      <c r="LQE280" s="744"/>
      <c r="LQF280" s="744"/>
      <c r="LQG280" s="744"/>
      <c r="LQH280" s="744"/>
      <c r="LQI280" s="744"/>
      <c r="LQJ280" s="744"/>
      <c r="LQK280" s="744"/>
      <c r="LQL280" s="744"/>
      <c r="LQM280" s="744"/>
      <c r="LQN280" s="744"/>
      <c r="LQO280" s="744"/>
      <c r="LQP280" s="744"/>
      <c r="LQQ280" s="744"/>
      <c r="LQR280" s="744"/>
      <c r="LQS280" s="744"/>
      <c r="LQT280" s="744"/>
      <c r="LQU280" s="744"/>
      <c r="LQV280" s="744"/>
      <c r="LQW280" s="744"/>
      <c r="LQX280" s="744"/>
      <c r="LQY280" s="744"/>
      <c r="LQZ280" s="744"/>
      <c r="LRA280" s="744"/>
      <c r="LRB280" s="744"/>
      <c r="LRC280" s="744"/>
      <c r="LRD280" s="744"/>
      <c r="LRE280" s="744"/>
      <c r="LRF280" s="744"/>
      <c r="LRG280" s="744"/>
      <c r="LRH280" s="744"/>
      <c r="LRI280" s="744"/>
      <c r="LRJ280" s="744"/>
      <c r="LRK280" s="744"/>
      <c r="LRL280" s="744"/>
      <c r="LRM280" s="744"/>
      <c r="LRN280" s="744"/>
      <c r="LRO280" s="744"/>
      <c r="LRP280" s="744"/>
      <c r="LRQ280" s="744"/>
      <c r="LRR280" s="744"/>
      <c r="LRS280" s="744"/>
      <c r="LRT280" s="744"/>
      <c r="LRU280" s="741"/>
      <c r="LRV280" s="741"/>
      <c r="LRW280" s="741"/>
      <c r="LRX280" s="741"/>
      <c r="LRY280" s="741"/>
      <c r="LRZ280" s="741"/>
      <c r="LSA280" s="741"/>
      <c r="LSB280" s="741"/>
      <c r="LSC280" s="741"/>
      <c r="LSD280" s="741"/>
      <c r="LSE280" s="741"/>
      <c r="LSF280" s="741"/>
      <c r="LSG280" s="741"/>
      <c r="LSH280" s="741"/>
      <c r="LSI280" s="741"/>
      <c r="LSJ280" s="741"/>
      <c r="LSK280" s="741"/>
      <c r="LSL280" s="741"/>
      <c r="LSM280" s="741"/>
      <c r="LSN280" s="741"/>
      <c r="LSO280" s="741"/>
      <c r="LSP280" s="741"/>
      <c r="LSQ280" s="741"/>
      <c r="LSR280" s="741"/>
      <c r="LSS280" s="742"/>
      <c r="LST280" s="742"/>
      <c r="LSU280" s="742"/>
      <c r="LSV280" s="742"/>
      <c r="LSW280" s="742"/>
      <c r="LSX280" s="741"/>
      <c r="LSY280" s="741"/>
      <c r="LSZ280" s="742"/>
      <c r="LTA280" s="742"/>
      <c r="LTB280" s="741"/>
      <c r="LTC280" s="741"/>
      <c r="LTD280" s="742"/>
      <c r="LTE280" s="742"/>
      <c r="LTF280" s="741"/>
      <c r="LTG280" s="741"/>
      <c r="LTH280" s="741"/>
      <c r="LTI280" s="741"/>
      <c r="LTJ280" s="741"/>
      <c r="LTK280" s="741"/>
      <c r="LTL280" s="741"/>
      <c r="LTM280" s="742"/>
      <c r="LTN280" s="742"/>
      <c r="LTO280" s="741"/>
      <c r="LTP280" s="741"/>
      <c r="LTQ280" s="742"/>
      <c r="LTR280" s="742"/>
      <c r="LTS280" s="741"/>
      <c r="LTT280" s="741"/>
      <c r="LTU280" s="741"/>
      <c r="LTV280" s="741"/>
      <c r="LTW280" s="741"/>
      <c r="LTX280" s="740"/>
      <c r="LTY280" s="743"/>
      <c r="LTZ280" s="741"/>
      <c r="LUA280" s="741"/>
      <c r="LUB280" s="741"/>
      <c r="LUC280" s="741"/>
      <c r="LUD280" s="741"/>
      <c r="LUE280" s="741"/>
      <c r="LUF280" s="741"/>
      <c r="LUG280" s="744"/>
      <c r="LUH280" s="744"/>
      <c r="LUI280" s="744"/>
      <c r="LUJ280" s="744"/>
      <c r="LUK280" s="744"/>
      <c r="LUL280" s="744"/>
      <c r="LUM280" s="744"/>
      <c r="LUN280" s="744"/>
      <c r="LUO280" s="744"/>
      <c r="LUP280" s="744"/>
      <c r="LUQ280" s="744"/>
      <c r="LUR280" s="744"/>
      <c r="LUS280" s="744"/>
      <c r="LUT280" s="744"/>
      <c r="LUU280" s="744"/>
      <c r="LUV280" s="744"/>
      <c r="LUW280" s="744"/>
      <c r="LUX280" s="744"/>
      <c r="LUY280" s="744"/>
      <c r="LUZ280" s="744"/>
      <c r="LVA280" s="744"/>
      <c r="LVB280" s="744"/>
      <c r="LVC280" s="744"/>
      <c r="LVD280" s="744"/>
      <c r="LVE280" s="744"/>
      <c r="LVF280" s="744"/>
      <c r="LVG280" s="744"/>
      <c r="LVH280" s="744"/>
      <c r="LVI280" s="744"/>
      <c r="LVJ280" s="744"/>
      <c r="LVK280" s="744"/>
      <c r="LVL280" s="744"/>
      <c r="LVM280" s="744"/>
      <c r="LVN280" s="744"/>
      <c r="LVO280" s="744"/>
      <c r="LVP280" s="744"/>
      <c r="LVQ280" s="744"/>
      <c r="LVR280" s="744"/>
      <c r="LVS280" s="744"/>
      <c r="LVT280" s="744"/>
      <c r="LVU280" s="744"/>
      <c r="LVV280" s="744"/>
      <c r="LVW280" s="744"/>
      <c r="LVX280" s="744"/>
      <c r="LVY280" s="741"/>
      <c r="LVZ280" s="741"/>
      <c r="LWA280" s="741"/>
      <c r="LWB280" s="741"/>
      <c r="LWC280" s="741"/>
      <c r="LWD280" s="741"/>
      <c r="LWE280" s="741"/>
      <c r="LWF280" s="741"/>
      <c r="LWG280" s="741"/>
      <c r="LWH280" s="741"/>
      <c r="LWI280" s="741"/>
      <c r="LWJ280" s="741"/>
      <c r="LWK280" s="741"/>
      <c r="LWL280" s="741"/>
      <c r="LWM280" s="741"/>
      <c r="LWN280" s="741"/>
      <c r="LWO280" s="741"/>
      <c r="LWP280" s="741"/>
      <c r="LWQ280" s="741"/>
      <c r="LWR280" s="741"/>
      <c r="LWS280" s="741"/>
      <c r="LWT280" s="741"/>
      <c r="LWU280" s="741"/>
      <c r="LWV280" s="741"/>
      <c r="LWW280" s="742"/>
      <c r="LWX280" s="742"/>
      <c r="LWY280" s="742"/>
      <c r="LWZ280" s="742"/>
      <c r="LXA280" s="742"/>
      <c r="LXB280" s="741"/>
      <c r="LXC280" s="741"/>
      <c r="LXD280" s="742"/>
      <c r="LXE280" s="742"/>
      <c r="LXF280" s="741"/>
      <c r="LXG280" s="741"/>
      <c r="LXH280" s="742"/>
      <c r="LXI280" s="742"/>
      <c r="LXJ280" s="741"/>
      <c r="LXK280" s="741"/>
      <c r="LXL280" s="741"/>
      <c r="LXM280" s="741"/>
      <c r="LXN280" s="741"/>
      <c r="LXO280" s="741"/>
      <c r="LXP280" s="741"/>
      <c r="LXQ280" s="742"/>
      <c r="LXR280" s="742"/>
      <c r="LXS280" s="741"/>
      <c r="LXT280" s="741"/>
      <c r="LXU280" s="742"/>
      <c r="LXV280" s="742"/>
      <c r="LXW280" s="741"/>
      <c r="LXX280" s="741"/>
      <c r="LXY280" s="741"/>
      <c r="LXZ280" s="741"/>
      <c r="LYA280" s="741"/>
      <c r="LYB280" s="740"/>
      <c r="LYC280" s="743"/>
      <c r="LYD280" s="741"/>
      <c r="LYE280" s="741"/>
      <c r="LYF280" s="741"/>
      <c r="LYG280" s="741"/>
      <c r="LYH280" s="741"/>
      <c r="LYI280" s="741"/>
      <c r="LYJ280" s="741"/>
      <c r="LYK280" s="744"/>
      <c r="LYL280" s="744"/>
      <c r="LYM280" s="744"/>
      <c r="LYN280" s="744"/>
      <c r="LYO280" s="744"/>
      <c r="LYP280" s="744"/>
      <c r="LYQ280" s="744"/>
      <c r="LYR280" s="744"/>
      <c r="LYS280" s="744"/>
      <c r="LYT280" s="744"/>
      <c r="LYU280" s="744"/>
      <c r="LYV280" s="744"/>
      <c r="LYW280" s="744"/>
      <c r="LYX280" s="744"/>
      <c r="LYY280" s="744"/>
      <c r="LYZ280" s="744"/>
      <c r="LZA280" s="744"/>
      <c r="LZB280" s="744"/>
      <c r="LZC280" s="744"/>
      <c r="LZD280" s="744"/>
      <c r="LZE280" s="744"/>
      <c r="LZF280" s="744"/>
      <c r="LZG280" s="744"/>
      <c r="LZH280" s="744"/>
      <c r="LZI280" s="744"/>
      <c r="LZJ280" s="744"/>
      <c r="LZK280" s="744"/>
      <c r="LZL280" s="744"/>
      <c r="LZM280" s="744"/>
      <c r="LZN280" s="744"/>
      <c r="LZO280" s="744"/>
      <c r="LZP280" s="744"/>
      <c r="LZQ280" s="744"/>
      <c r="LZR280" s="744"/>
      <c r="LZS280" s="744"/>
      <c r="LZT280" s="744"/>
      <c r="LZU280" s="744"/>
      <c r="LZV280" s="744"/>
      <c r="LZW280" s="744"/>
      <c r="LZX280" s="744"/>
      <c r="LZY280" s="744"/>
      <c r="LZZ280" s="744"/>
      <c r="MAA280" s="744"/>
      <c r="MAB280" s="744"/>
      <c r="MAC280" s="741"/>
      <c r="MAD280" s="741"/>
      <c r="MAE280" s="741"/>
      <c r="MAF280" s="741"/>
      <c r="MAG280" s="741"/>
      <c r="MAH280" s="741"/>
      <c r="MAI280" s="741"/>
      <c r="MAJ280" s="741"/>
      <c r="MAK280" s="741"/>
      <c r="MAL280" s="741"/>
      <c r="MAM280" s="741"/>
      <c r="MAN280" s="741"/>
      <c r="MAO280" s="741"/>
      <c r="MAP280" s="741"/>
      <c r="MAQ280" s="741"/>
      <c r="MAR280" s="741"/>
      <c r="MAS280" s="741"/>
      <c r="MAT280" s="741"/>
      <c r="MAU280" s="741"/>
      <c r="MAV280" s="741"/>
      <c r="MAW280" s="741"/>
      <c r="MAX280" s="741"/>
      <c r="MAY280" s="741"/>
      <c r="MAZ280" s="741"/>
      <c r="MBA280" s="742"/>
      <c r="MBB280" s="742"/>
      <c r="MBC280" s="742"/>
      <c r="MBD280" s="742"/>
      <c r="MBE280" s="742"/>
      <c r="MBF280" s="741"/>
      <c r="MBG280" s="741"/>
      <c r="MBH280" s="742"/>
      <c r="MBI280" s="742"/>
      <c r="MBJ280" s="741"/>
      <c r="MBK280" s="741"/>
      <c r="MBL280" s="742"/>
      <c r="MBM280" s="742"/>
      <c r="MBN280" s="741"/>
      <c r="MBO280" s="741"/>
      <c r="MBP280" s="741"/>
      <c r="MBQ280" s="741"/>
      <c r="MBR280" s="741"/>
      <c r="MBS280" s="741"/>
      <c r="MBT280" s="741"/>
      <c r="MBU280" s="742"/>
      <c r="MBV280" s="742"/>
      <c r="MBW280" s="741"/>
      <c r="MBX280" s="741"/>
      <c r="MBY280" s="742"/>
      <c r="MBZ280" s="742"/>
      <c r="MCA280" s="741"/>
      <c r="MCB280" s="741"/>
      <c r="MCC280" s="741"/>
      <c r="MCD280" s="741"/>
      <c r="MCE280" s="741"/>
      <c r="MCF280" s="740"/>
      <c r="MCG280" s="743"/>
      <c r="MCH280" s="741"/>
      <c r="MCI280" s="741"/>
      <c r="MCJ280" s="741"/>
      <c r="MCK280" s="741"/>
      <c r="MCL280" s="741"/>
      <c r="MCM280" s="741"/>
      <c r="MCN280" s="741"/>
      <c r="MCO280" s="744"/>
      <c r="MCP280" s="744"/>
      <c r="MCQ280" s="744"/>
      <c r="MCR280" s="744"/>
      <c r="MCS280" s="744"/>
      <c r="MCT280" s="744"/>
      <c r="MCU280" s="744"/>
      <c r="MCV280" s="744"/>
      <c r="MCW280" s="744"/>
      <c r="MCX280" s="744"/>
      <c r="MCY280" s="744"/>
      <c r="MCZ280" s="744"/>
      <c r="MDA280" s="744"/>
      <c r="MDB280" s="744"/>
      <c r="MDC280" s="744"/>
      <c r="MDD280" s="744"/>
      <c r="MDE280" s="744"/>
      <c r="MDF280" s="744"/>
      <c r="MDG280" s="744"/>
      <c r="MDH280" s="744"/>
      <c r="MDI280" s="744"/>
      <c r="MDJ280" s="744"/>
      <c r="MDK280" s="744"/>
      <c r="MDL280" s="744"/>
      <c r="MDM280" s="744"/>
      <c r="MDN280" s="744"/>
      <c r="MDO280" s="744"/>
      <c r="MDP280" s="744"/>
      <c r="MDQ280" s="744"/>
      <c r="MDR280" s="744"/>
      <c r="MDS280" s="744"/>
      <c r="MDT280" s="744"/>
      <c r="MDU280" s="744"/>
      <c r="MDV280" s="744"/>
      <c r="MDW280" s="744"/>
      <c r="MDX280" s="744"/>
      <c r="MDY280" s="744"/>
      <c r="MDZ280" s="744"/>
      <c r="MEA280" s="744"/>
      <c r="MEB280" s="744"/>
      <c r="MEC280" s="744"/>
      <c r="MED280" s="744"/>
      <c r="MEE280" s="744"/>
      <c r="MEF280" s="744"/>
      <c r="MEG280" s="741"/>
      <c r="MEH280" s="741"/>
      <c r="MEI280" s="741"/>
      <c r="MEJ280" s="741"/>
      <c r="MEK280" s="741"/>
      <c r="MEL280" s="741"/>
      <c r="MEM280" s="741"/>
      <c r="MEN280" s="741"/>
      <c r="MEO280" s="741"/>
      <c r="MEP280" s="741"/>
      <c r="MEQ280" s="741"/>
      <c r="MER280" s="741"/>
      <c r="MES280" s="741"/>
      <c r="MET280" s="741"/>
      <c r="MEU280" s="741"/>
      <c r="MEV280" s="741"/>
      <c r="MEW280" s="741"/>
      <c r="MEX280" s="741"/>
      <c r="MEY280" s="741"/>
      <c r="MEZ280" s="741"/>
      <c r="MFA280" s="741"/>
      <c r="MFB280" s="741"/>
      <c r="MFC280" s="741"/>
      <c r="MFD280" s="741"/>
      <c r="MFE280" s="742"/>
      <c r="MFF280" s="742"/>
      <c r="MFG280" s="742"/>
      <c r="MFH280" s="742"/>
      <c r="MFI280" s="742"/>
      <c r="MFJ280" s="741"/>
      <c r="MFK280" s="741"/>
      <c r="MFL280" s="742"/>
      <c r="MFM280" s="742"/>
      <c r="MFN280" s="741"/>
      <c r="MFO280" s="741"/>
      <c r="MFP280" s="742"/>
      <c r="MFQ280" s="742"/>
      <c r="MFR280" s="741"/>
      <c r="MFS280" s="741"/>
      <c r="MFT280" s="741"/>
      <c r="MFU280" s="741"/>
      <c r="MFV280" s="741"/>
      <c r="MFW280" s="741"/>
      <c r="MFX280" s="741"/>
      <c r="MFY280" s="742"/>
      <c r="MFZ280" s="742"/>
      <c r="MGA280" s="741"/>
      <c r="MGB280" s="741"/>
      <c r="MGC280" s="742"/>
      <c r="MGD280" s="742"/>
      <c r="MGE280" s="741"/>
      <c r="MGF280" s="741"/>
      <c r="MGG280" s="741"/>
      <c r="MGH280" s="741"/>
      <c r="MGI280" s="741"/>
      <c r="MGJ280" s="740"/>
      <c r="MGK280" s="743"/>
      <c r="MGL280" s="741"/>
      <c r="MGM280" s="741"/>
      <c r="MGN280" s="741"/>
      <c r="MGO280" s="741"/>
      <c r="MGP280" s="741"/>
      <c r="MGQ280" s="741"/>
      <c r="MGR280" s="741"/>
      <c r="MGS280" s="744"/>
      <c r="MGT280" s="744"/>
      <c r="MGU280" s="744"/>
      <c r="MGV280" s="744"/>
      <c r="MGW280" s="744"/>
      <c r="MGX280" s="744"/>
      <c r="MGY280" s="744"/>
      <c r="MGZ280" s="744"/>
      <c r="MHA280" s="744"/>
      <c r="MHB280" s="744"/>
      <c r="MHC280" s="744"/>
      <c r="MHD280" s="744"/>
      <c r="MHE280" s="744"/>
      <c r="MHF280" s="744"/>
      <c r="MHG280" s="744"/>
      <c r="MHH280" s="744"/>
      <c r="MHI280" s="744"/>
      <c r="MHJ280" s="744"/>
      <c r="MHK280" s="744"/>
      <c r="MHL280" s="744"/>
      <c r="MHM280" s="744"/>
      <c r="MHN280" s="744"/>
      <c r="MHO280" s="744"/>
      <c r="MHP280" s="744"/>
      <c r="MHQ280" s="744"/>
      <c r="MHR280" s="744"/>
      <c r="MHS280" s="744"/>
      <c r="MHT280" s="744"/>
      <c r="MHU280" s="744"/>
      <c r="MHV280" s="744"/>
      <c r="MHW280" s="744"/>
      <c r="MHX280" s="744"/>
      <c r="MHY280" s="744"/>
      <c r="MHZ280" s="744"/>
      <c r="MIA280" s="744"/>
      <c r="MIB280" s="744"/>
      <c r="MIC280" s="744"/>
      <c r="MID280" s="744"/>
      <c r="MIE280" s="744"/>
      <c r="MIF280" s="744"/>
      <c r="MIG280" s="744"/>
      <c r="MIH280" s="744"/>
      <c r="MII280" s="744"/>
      <c r="MIJ280" s="744"/>
      <c r="MIK280" s="741"/>
      <c r="MIL280" s="741"/>
      <c r="MIM280" s="741"/>
      <c r="MIN280" s="741"/>
      <c r="MIO280" s="741"/>
      <c r="MIP280" s="741"/>
      <c r="MIQ280" s="741"/>
      <c r="MIR280" s="741"/>
      <c r="MIS280" s="741"/>
      <c r="MIT280" s="741"/>
      <c r="MIU280" s="741"/>
      <c r="MIV280" s="741"/>
      <c r="MIW280" s="741"/>
      <c r="MIX280" s="741"/>
      <c r="MIY280" s="741"/>
      <c r="MIZ280" s="741"/>
      <c r="MJA280" s="741"/>
      <c r="MJB280" s="741"/>
      <c r="MJC280" s="741"/>
      <c r="MJD280" s="741"/>
      <c r="MJE280" s="741"/>
      <c r="MJF280" s="741"/>
      <c r="MJG280" s="741"/>
      <c r="MJH280" s="741"/>
      <c r="MJI280" s="742"/>
      <c r="MJJ280" s="742"/>
      <c r="MJK280" s="742"/>
      <c r="MJL280" s="742"/>
      <c r="MJM280" s="742"/>
      <c r="MJN280" s="741"/>
      <c r="MJO280" s="741"/>
      <c r="MJP280" s="742"/>
      <c r="MJQ280" s="742"/>
      <c r="MJR280" s="741"/>
      <c r="MJS280" s="741"/>
      <c r="MJT280" s="742"/>
      <c r="MJU280" s="742"/>
      <c r="MJV280" s="741"/>
      <c r="MJW280" s="741"/>
      <c r="MJX280" s="741"/>
      <c r="MJY280" s="741"/>
      <c r="MJZ280" s="741"/>
      <c r="MKA280" s="741"/>
      <c r="MKB280" s="741"/>
      <c r="MKC280" s="742"/>
      <c r="MKD280" s="742"/>
      <c r="MKE280" s="741"/>
      <c r="MKF280" s="741"/>
      <c r="MKG280" s="742"/>
      <c r="MKH280" s="742"/>
      <c r="MKI280" s="741"/>
      <c r="MKJ280" s="741"/>
      <c r="MKK280" s="741"/>
      <c r="MKL280" s="741"/>
      <c r="MKM280" s="741"/>
      <c r="MKN280" s="740"/>
      <c r="MKO280" s="743"/>
      <c r="MKP280" s="741"/>
      <c r="MKQ280" s="741"/>
      <c r="MKR280" s="741"/>
      <c r="MKS280" s="741"/>
      <c r="MKT280" s="741"/>
      <c r="MKU280" s="741"/>
      <c r="MKV280" s="741"/>
      <c r="MKW280" s="744"/>
      <c r="MKX280" s="744"/>
      <c r="MKY280" s="744"/>
      <c r="MKZ280" s="744"/>
      <c r="MLA280" s="744"/>
      <c r="MLB280" s="744"/>
      <c r="MLC280" s="744"/>
      <c r="MLD280" s="744"/>
      <c r="MLE280" s="744"/>
      <c r="MLF280" s="744"/>
      <c r="MLG280" s="744"/>
      <c r="MLH280" s="744"/>
      <c r="MLI280" s="744"/>
      <c r="MLJ280" s="744"/>
      <c r="MLK280" s="744"/>
      <c r="MLL280" s="744"/>
      <c r="MLM280" s="744"/>
      <c r="MLN280" s="744"/>
      <c r="MLO280" s="744"/>
      <c r="MLP280" s="744"/>
      <c r="MLQ280" s="744"/>
      <c r="MLR280" s="744"/>
      <c r="MLS280" s="744"/>
      <c r="MLT280" s="744"/>
      <c r="MLU280" s="744"/>
      <c r="MLV280" s="744"/>
      <c r="MLW280" s="744"/>
      <c r="MLX280" s="744"/>
      <c r="MLY280" s="744"/>
      <c r="MLZ280" s="744"/>
      <c r="MMA280" s="744"/>
      <c r="MMB280" s="744"/>
      <c r="MMC280" s="744"/>
      <c r="MMD280" s="744"/>
      <c r="MME280" s="744"/>
      <c r="MMF280" s="744"/>
      <c r="MMG280" s="744"/>
      <c r="MMH280" s="744"/>
      <c r="MMI280" s="744"/>
      <c r="MMJ280" s="744"/>
      <c r="MMK280" s="744"/>
      <c r="MML280" s="744"/>
      <c r="MMM280" s="744"/>
      <c r="MMN280" s="744"/>
      <c r="MMO280" s="741"/>
      <c r="MMP280" s="741"/>
      <c r="MMQ280" s="741"/>
      <c r="MMR280" s="741"/>
      <c r="MMS280" s="741"/>
      <c r="MMT280" s="741"/>
      <c r="MMU280" s="741"/>
      <c r="MMV280" s="741"/>
      <c r="MMW280" s="741"/>
      <c r="MMX280" s="741"/>
      <c r="MMY280" s="741"/>
      <c r="MMZ280" s="741"/>
      <c r="MNA280" s="741"/>
      <c r="MNB280" s="741"/>
      <c r="MNC280" s="741"/>
      <c r="MND280" s="741"/>
      <c r="MNE280" s="741"/>
      <c r="MNF280" s="741"/>
      <c r="MNG280" s="741"/>
      <c r="MNH280" s="741"/>
      <c r="MNI280" s="741"/>
      <c r="MNJ280" s="741"/>
      <c r="MNK280" s="741"/>
      <c r="MNL280" s="741"/>
      <c r="MNM280" s="742"/>
      <c r="MNN280" s="742"/>
      <c r="MNO280" s="742"/>
      <c r="MNP280" s="742"/>
      <c r="MNQ280" s="742"/>
      <c r="MNR280" s="741"/>
      <c r="MNS280" s="741"/>
      <c r="MNT280" s="742"/>
      <c r="MNU280" s="742"/>
      <c r="MNV280" s="741"/>
      <c r="MNW280" s="741"/>
      <c r="MNX280" s="742"/>
      <c r="MNY280" s="742"/>
      <c r="MNZ280" s="741"/>
      <c r="MOA280" s="741"/>
      <c r="MOB280" s="741"/>
      <c r="MOC280" s="741"/>
      <c r="MOD280" s="741"/>
      <c r="MOE280" s="741"/>
      <c r="MOF280" s="741"/>
      <c r="MOG280" s="742"/>
      <c r="MOH280" s="742"/>
      <c r="MOI280" s="741"/>
      <c r="MOJ280" s="741"/>
      <c r="MOK280" s="742"/>
      <c r="MOL280" s="742"/>
      <c r="MOM280" s="741"/>
      <c r="MON280" s="741"/>
      <c r="MOO280" s="741"/>
      <c r="MOP280" s="741"/>
      <c r="MOQ280" s="741"/>
      <c r="MOR280" s="740"/>
      <c r="MOS280" s="743"/>
      <c r="MOT280" s="741"/>
      <c r="MOU280" s="741"/>
      <c r="MOV280" s="741"/>
      <c r="MOW280" s="741"/>
      <c r="MOX280" s="741"/>
      <c r="MOY280" s="741"/>
      <c r="MOZ280" s="741"/>
      <c r="MPA280" s="744"/>
      <c r="MPB280" s="744"/>
      <c r="MPC280" s="744"/>
      <c r="MPD280" s="744"/>
      <c r="MPE280" s="744"/>
      <c r="MPF280" s="744"/>
      <c r="MPG280" s="744"/>
      <c r="MPH280" s="744"/>
      <c r="MPI280" s="744"/>
      <c r="MPJ280" s="744"/>
      <c r="MPK280" s="744"/>
      <c r="MPL280" s="744"/>
      <c r="MPM280" s="744"/>
      <c r="MPN280" s="744"/>
      <c r="MPO280" s="744"/>
      <c r="MPP280" s="744"/>
      <c r="MPQ280" s="744"/>
      <c r="MPR280" s="744"/>
      <c r="MPS280" s="744"/>
      <c r="MPT280" s="744"/>
      <c r="MPU280" s="744"/>
      <c r="MPV280" s="744"/>
      <c r="MPW280" s="744"/>
      <c r="MPX280" s="744"/>
      <c r="MPY280" s="744"/>
      <c r="MPZ280" s="744"/>
      <c r="MQA280" s="744"/>
      <c r="MQB280" s="744"/>
      <c r="MQC280" s="744"/>
      <c r="MQD280" s="744"/>
      <c r="MQE280" s="744"/>
      <c r="MQF280" s="744"/>
      <c r="MQG280" s="744"/>
      <c r="MQH280" s="744"/>
      <c r="MQI280" s="744"/>
      <c r="MQJ280" s="744"/>
      <c r="MQK280" s="744"/>
      <c r="MQL280" s="744"/>
      <c r="MQM280" s="744"/>
      <c r="MQN280" s="744"/>
      <c r="MQO280" s="744"/>
      <c r="MQP280" s="744"/>
      <c r="MQQ280" s="744"/>
      <c r="MQR280" s="744"/>
      <c r="MQS280" s="741"/>
      <c r="MQT280" s="741"/>
      <c r="MQU280" s="741"/>
      <c r="MQV280" s="741"/>
      <c r="MQW280" s="741"/>
      <c r="MQX280" s="741"/>
      <c r="MQY280" s="741"/>
      <c r="MQZ280" s="741"/>
      <c r="MRA280" s="741"/>
      <c r="MRB280" s="741"/>
      <c r="MRC280" s="741"/>
      <c r="MRD280" s="741"/>
      <c r="MRE280" s="741"/>
      <c r="MRF280" s="741"/>
      <c r="MRG280" s="741"/>
      <c r="MRH280" s="741"/>
      <c r="MRI280" s="741"/>
      <c r="MRJ280" s="741"/>
      <c r="MRK280" s="741"/>
      <c r="MRL280" s="741"/>
      <c r="MRM280" s="741"/>
      <c r="MRN280" s="741"/>
      <c r="MRO280" s="741"/>
      <c r="MRP280" s="741"/>
      <c r="MRQ280" s="742"/>
      <c r="MRR280" s="742"/>
      <c r="MRS280" s="742"/>
      <c r="MRT280" s="742"/>
      <c r="MRU280" s="742"/>
      <c r="MRV280" s="741"/>
      <c r="MRW280" s="741"/>
      <c r="MRX280" s="742"/>
      <c r="MRY280" s="742"/>
      <c r="MRZ280" s="741"/>
      <c r="MSA280" s="741"/>
      <c r="MSB280" s="742"/>
      <c r="MSC280" s="742"/>
      <c r="MSD280" s="741"/>
      <c r="MSE280" s="741"/>
      <c r="MSF280" s="741"/>
      <c r="MSG280" s="741"/>
      <c r="MSH280" s="741"/>
      <c r="MSI280" s="741"/>
      <c r="MSJ280" s="741"/>
      <c r="MSK280" s="742"/>
      <c r="MSL280" s="742"/>
      <c r="MSM280" s="741"/>
      <c r="MSN280" s="741"/>
      <c r="MSO280" s="742"/>
      <c r="MSP280" s="742"/>
      <c r="MSQ280" s="741"/>
      <c r="MSR280" s="741"/>
      <c r="MSS280" s="741"/>
      <c r="MST280" s="741"/>
      <c r="MSU280" s="741"/>
      <c r="MSV280" s="740"/>
      <c r="MSW280" s="743"/>
      <c r="MSX280" s="741"/>
      <c r="MSY280" s="741"/>
      <c r="MSZ280" s="741"/>
      <c r="MTA280" s="741"/>
      <c r="MTB280" s="741"/>
      <c r="MTC280" s="741"/>
      <c r="MTD280" s="741"/>
      <c r="MTE280" s="744"/>
      <c r="MTF280" s="744"/>
      <c r="MTG280" s="744"/>
      <c r="MTH280" s="744"/>
      <c r="MTI280" s="744"/>
      <c r="MTJ280" s="744"/>
      <c r="MTK280" s="744"/>
      <c r="MTL280" s="744"/>
      <c r="MTM280" s="744"/>
      <c r="MTN280" s="744"/>
      <c r="MTO280" s="744"/>
      <c r="MTP280" s="744"/>
      <c r="MTQ280" s="744"/>
      <c r="MTR280" s="744"/>
      <c r="MTS280" s="744"/>
      <c r="MTT280" s="744"/>
      <c r="MTU280" s="744"/>
      <c r="MTV280" s="744"/>
      <c r="MTW280" s="744"/>
      <c r="MTX280" s="744"/>
      <c r="MTY280" s="744"/>
      <c r="MTZ280" s="744"/>
      <c r="MUA280" s="744"/>
      <c r="MUB280" s="744"/>
      <c r="MUC280" s="744"/>
      <c r="MUD280" s="744"/>
      <c r="MUE280" s="744"/>
      <c r="MUF280" s="744"/>
      <c r="MUG280" s="744"/>
      <c r="MUH280" s="744"/>
      <c r="MUI280" s="744"/>
      <c r="MUJ280" s="744"/>
      <c r="MUK280" s="744"/>
      <c r="MUL280" s="744"/>
      <c r="MUM280" s="744"/>
      <c r="MUN280" s="744"/>
      <c r="MUO280" s="744"/>
      <c r="MUP280" s="744"/>
      <c r="MUQ280" s="744"/>
      <c r="MUR280" s="744"/>
      <c r="MUS280" s="744"/>
      <c r="MUT280" s="744"/>
      <c r="MUU280" s="744"/>
      <c r="MUV280" s="744"/>
      <c r="MUW280" s="741"/>
      <c r="MUX280" s="741"/>
      <c r="MUY280" s="741"/>
      <c r="MUZ280" s="741"/>
      <c r="MVA280" s="741"/>
      <c r="MVB280" s="741"/>
      <c r="MVC280" s="741"/>
      <c r="MVD280" s="741"/>
      <c r="MVE280" s="741"/>
      <c r="MVF280" s="741"/>
      <c r="MVG280" s="741"/>
      <c r="MVH280" s="741"/>
      <c r="MVI280" s="741"/>
      <c r="MVJ280" s="741"/>
      <c r="MVK280" s="741"/>
      <c r="MVL280" s="741"/>
      <c r="MVM280" s="741"/>
      <c r="MVN280" s="741"/>
      <c r="MVO280" s="741"/>
      <c r="MVP280" s="741"/>
      <c r="MVQ280" s="741"/>
      <c r="MVR280" s="741"/>
      <c r="MVS280" s="741"/>
      <c r="MVT280" s="741"/>
      <c r="MVU280" s="742"/>
      <c r="MVV280" s="742"/>
      <c r="MVW280" s="742"/>
      <c r="MVX280" s="742"/>
      <c r="MVY280" s="742"/>
      <c r="MVZ280" s="741"/>
      <c r="MWA280" s="741"/>
      <c r="MWB280" s="742"/>
      <c r="MWC280" s="742"/>
      <c r="MWD280" s="741"/>
      <c r="MWE280" s="741"/>
      <c r="MWF280" s="742"/>
      <c r="MWG280" s="742"/>
      <c r="MWH280" s="741"/>
      <c r="MWI280" s="741"/>
      <c r="MWJ280" s="741"/>
      <c r="MWK280" s="741"/>
      <c r="MWL280" s="741"/>
      <c r="MWM280" s="741"/>
      <c r="MWN280" s="741"/>
      <c r="MWO280" s="742"/>
      <c r="MWP280" s="742"/>
      <c r="MWQ280" s="741"/>
      <c r="MWR280" s="741"/>
      <c r="MWS280" s="742"/>
      <c r="MWT280" s="742"/>
      <c r="MWU280" s="741"/>
      <c r="MWV280" s="741"/>
      <c r="MWW280" s="741"/>
      <c r="MWX280" s="741"/>
      <c r="MWY280" s="741"/>
      <c r="MWZ280" s="740"/>
      <c r="MXA280" s="743"/>
      <c r="MXB280" s="741"/>
      <c r="MXC280" s="741"/>
      <c r="MXD280" s="741"/>
      <c r="MXE280" s="741"/>
      <c r="MXF280" s="741"/>
      <c r="MXG280" s="741"/>
      <c r="MXH280" s="741"/>
      <c r="MXI280" s="744"/>
      <c r="MXJ280" s="744"/>
      <c r="MXK280" s="744"/>
      <c r="MXL280" s="744"/>
      <c r="MXM280" s="744"/>
      <c r="MXN280" s="744"/>
      <c r="MXO280" s="744"/>
      <c r="MXP280" s="744"/>
      <c r="MXQ280" s="744"/>
      <c r="MXR280" s="744"/>
      <c r="MXS280" s="744"/>
      <c r="MXT280" s="744"/>
      <c r="MXU280" s="744"/>
      <c r="MXV280" s="744"/>
      <c r="MXW280" s="744"/>
      <c r="MXX280" s="744"/>
      <c r="MXY280" s="744"/>
      <c r="MXZ280" s="744"/>
      <c r="MYA280" s="744"/>
      <c r="MYB280" s="744"/>
      <c r="MYC280" s="744"/>
      <c r="MYD280" s="744"/>
      <c r="MYE280" s="744"/>
      <c r="MYF280" s="744"/>
      <c r="MYG280" s="744"/>
      <c r="MYH280" s="744"/>
      <c r="MYI280" s="744"/>
      <c r="MYJ280" s="744"/>
      <c r="MYK280" s="744"/>
      <c r="MYL280" s="744"/>
      <c r="MYM280" s="744"/>
      <c r="MYN280" s="744"/>
      <c r="MYO280" s="744"/>
      <c r="MYP280" s="744"/>
      <c r="MYQ280" s="744"/>
      <c r="MYR280" s="744"/>
      <c r="MYS280" s="744"/>
      <c r="MYT280" s="744"/>
      <c r="MYU280" s="744"/>
      <c r="MYV280" s="744"/>
      <c r="MYW280" s="744"/>
      <c r="MYX280" s="744"/>
      <c r="MYY280" s="744"/>
      <c r="MYZ280" s="744"/>
      <c r="MZA280" s="741"/>
      <c r="MZB280" s="741"/>
      <c r="MZC280" s="741"/>
      <c r="MZD280" s="741"/>
      <c r="MZE280" s="741"/>
      <c r="MZF280" s="741"/>
      <c r="MZG280" s="741"/>
      <c r="MZH280" s="741"/>
      <c r="MZI280" s="741"/>
      <c r="MZJ280" s="741"/>
      <c r="MZK280" s="741"/>
      <c r="MZL280" s="741"/>
      <c r="MZM280" s="741"/>
      <c r="MZN280" s="741"/>
      <c r="MZO280" s="741"/>
      <c r="MZP280" s="741"/>
      <c r="MZQ280" s="741"/>
      <c r="MZR280" s="741"/>
      <c r="MZS280" s="741"/>
      <c r="MZT280" s="741"/>
      <c r="MZU280" s="741"/>
      <c r="MZV280" s="741"/>
      <c r="MZW280" s="741"/>
      <c r="MZX280" s="741"/>
      <c r="MZY280" s="742"/>
      <c r="MZZ280" s="742"/>
      <c r="NAA280" s="742"/>
      <c r="NAB280" s="742"/>
      <c r="NAC280" s="742"/>
      <c r="NAD280" s="741"/>
      <c r="NAE280" s="741"/>
      <c r="NAF280" s="742"/>
      <c r="NAG280" s="742"/>
      <c r="NAH280" s="741"/>
      <c r="NAI280" s="741"/>
      <c r="NAJ280" s="742"/>
      <c r="NAK280" s="742"/>
      <c r="NAL280" s="741"/>
      <c r="NAM280" s="741"/>
      <c r="NAN280" s="741"/>
      <c r="NAO280" s="741"/>
      <c r="NAP280" s="741"/>
      <c r="NAQ280" s="741"/>
      <c r="NAR280" s="741"/>
      <c r="NAS280" s="742"/>
      <c r="NAT280" s="742"/>
      <c r="NAU280" s="741"/>
      <c r="NAV280" s="741"/>
      <c r="NAW280" s="742"/>
      <c r="NAX280" s="742"/>
      <c r="NAY280" s="741"/>
      <c r="NAZ280" s="741"/>
      <c r="NBA280" s="741"/>
      <c r="NBB280" s="741"/>
      <c r="NBC280" s="741"/>
      <c r="NBD280" s="740"/>
      <c r="NBE280" s="743"/>
      <c r="NBF280" s="741"/>
      <c r="NBG280" s="741"/>
      <c r="NBH280" s="741"/>
      <c r="NBI280" s="741"/>
      <c r="NBJ280" s="741"/>
      <c r="NBK280" s="741"/>
      <c r="NBL280" s="741"/>
      <c r="NBM280" s="744"/>
      <c r="NBN280" s="744"/>
      <c r="NBO280" s="744"/>
      <c r="NBP280" s="744"/>
      <c r="NBQ280" s="744"/>
      <c r="NBR280" s="744"/>
      <c r="NBS280" s="744"/>
      <c r="NBT280" s="744"/>
      <c r="NBU280" s="744"/>
      <c r="NBV280" s="744"/>
      <c r="NBW280" s="744"/>
      <c r="NBX280" s="744"/>
      <c r="NBY280" s="744"/>
      <c r="NBZ280" s="744"/>
      <c r="NCA280" s="744"/>
      <c r="NCB280" s="744"/>
      <c r="NCC280" s="744"/>
      <c r="NCD280" s="744"/>
      <c r="NCE280" s="744"/>
      <c r="NCF280" s="744"/>
      <c r="NCG280" s="744"/>
      <c r="NCH280" s="744"/>
      <c r="NCI280" s="744"/>
      <c r="NCJ280" s="744"/>
      <c r="NCK280" s="744"/>
      <c r="NCL280" s="744"/>
      <c r="NCM280" s="744"/>
      <c r="NCN280" s="744"/>
      <c r="NCO280" s="744"/>
      <c r="NCP280" s="744"/>
      <c r="NCQ280" s="744"/>
      <c r="NCR280" s="744"/>
      <c r="NCS280" s="744"/>
      <c r="NCT280" s="744"/>
      <c r="NCU280" s="744"/>
      <c r="NCV280" s="744"/>
      <c r="NCW280" s="744"/>
      <c r="NCX280" s="744"/>
      <c r="NCY280" s="744"/>
      <c r="NCZ280" s="744"/>
      <c r="NDA280" s="744"/>
      <c r="NDB280" s="744"/>
      <c r="NDC280" s="744"/>
      <c r="NDD280" s="744"/>
      <c r="NDE280" s="741"/>
      <c r="NDF280" s="741"/>
      <c r="NDG280" s="741"/>
      <c r="NDH280" s="741"/>
      <c r="NDI280" s="741"/>
      <c r="NDJ280" s="741"/>
      <c r="NDK280" s="741"/>
      <c r="NDL280" s="741"/>
      <c r="NDM280" s="741"/>
      <c r="NDN280" s="741"/>
      <c r="NDO280" s="741"/>
      <c r="NDP280" s="741"/>
      <c r="NDQ280" s="741"/>
      <c r="NDR280" s="741"/>
      <c r="NDS280" s="741"/>
      <c r="NDT280" s="741"/>
      <c r="NDU280" s="741"/>
      <c r="NDV280" s="741"/>
      <c r="NDW280" s="741"/>
      <c r="NDX280" s="741"/>
      <c r="NDY280" s="741"/>
      <c r="NDZ280" s="741"/>
      <c r="NEA280" s="741"/>
      <c r="NEB280" s="741"/>
      <c r="NEC280" s="742"/>
      <c r="NED280" s="742"/>
      <c r="NEE280" s="742"/>
      <c r="NEF280" s="742"/>
      <c r="NEG280" s="742"/>
      <c r="NEH280" s="741"/>
      <c r="NEI280" s="741"/>
      <c r="NEJ280" s="742"/>
      <c r="NEK280" s="742"/>
      <c r="NEL280" s="741"/>
      <c r="NEM280" s="741"/>
      <c r="NEN280" s="742"/>
      <c r="NEO280" s="742"/>
      <c r="NEP280" s="741"/>
      <c r="NEQ280" s="741"/>
      <c r="NER280" s="741"/>
      <c r="NES280" s="741"/>
      <c r="NET280" s="741"/>
      <c r="NEU280" s="741"/>
      <c r="NEV280" s="741"/>
      <c r="NEW280" s="742"/>
      <c r="NEX280" s="742"/>
      <c r="NEY280" s="741"/>
      <c r="NEZ280" s="741"/>
      <c r="NFA280" s="742"/>
      <c r="NFB280" s="742"/>
      <c r="NFC280" s="741"/>
      <c r="NFD280" s="741"/>
      <c r="NFE280" s="741"/>
      <c r="NFF280" s="741"/>
      <c r="NFG280" s="741"/>
      <c r="NFH280" s="740"/>
      <c r="NFI280" s="743"/>
      <c r="NFJ280" s="741"/>
      <c r="NFK280" s="741"/>
      <c r="NFL280" s="741"/>
      <c r="NFM280" s="741"/>
      <c r="NFN280" s="741"/>
      <c r="NFO280" s="741"/>
      <c r="NFP280" s="741"/>
      <c r="NFQ280" s="744"/>
      <c r="NFR280" s="744"/>
      <c r="NFS280" s="744"/>
      <c r="NFT280" s="744"/>
      <c r="NFU280" s="744"/>
      <c r="NFV280" s="744"/>
      <c r="NFW280" s="744"/>
      <c r="NFX280" s="744"/>
      <c r="NFY280" s="744"/>
      <c r="NFZ280" s="744"/>
      <c r="NGA280" s="744"/>
      <c r="NGB280" s="744"/>
      <c r="NGC280" s="744"/>
      <c r="NGD280" s="744"/>
      <c r="NGE280" s="744"/>
      <c r="NGF280" s="744"/>
      <c r="NGG280" s="744"/>
      <c r="NGH280" s="744"/>
      <c r="NGI280" s="744"/>
      <c r="NGJ280" s="744"/>
      <c r="NGK280" s="744"/>
      <c r="NGL280" s="744"/>
      <c r="NGM280" s="744"/>
      <c r="NGN280" s="744"/>
      <c r="NGO280" s="744"/>
      <c r="NGP280" s="744"/>
      <c r="NGQ280" s="744"/>
      <c r="NGR280" s="744"/>
      <c r="NGS280" s="744"/>
      <c r="NGT280" s="744"/>
      <c r="NGU280" s="744"/>
      <c r="NGV280" s="744"/>
      <c r="NGW280" s="744"/>
      <c r="NGX280" s="744"/>
      <c r="NGY280" s="744"/>
      <c r="NGZ280" s="744"/>
      <c r="NHA280" s="744"/>
      <c r="NHB280" s="744"/>
      <c r="NHC280" s="744"/>
      <c r="NHD280" s="744"/>
      <c r="NHE280" s="744"/>
      <c r="NHF280" s="744"/>
      <c r="NHG280" s="744"/>
      <c r="NHH280" s="744"/>
      <c r="NHI280" s="741"/>
      <c r="NHJ280" s="741"/>
      <c r="NHK280" s="741"/>
      <c r="NHL280" s="741"/>
      <c r="NHM280" s="741"/>
      <c r="NHN280" s="741"/>
      <c r="NHO280" s="741"/>
      <c r="NHP280" s="741"/>
      <c r="NHQ280" s="741"/>
      <c r="NHR280" s="741"/>
      <c r="NHS280" s="741"/>
      <c r="NHT280" s="741"/>
      <c r="NHU280" s="741"/>
      <c r="NHV280" s="741"/>
      <c r="NHW280" s="741"/>
      <c r="NHX280" s="741"/>
      <c r="NHY280" s="741"/>
      <c r="NHZ280" s="741"/>
      <c r="NIA280" s="741"/>
      <c r="NIB280" s="741"/>
      <c r="NIC280" s="741"/>
      <c r="NID280" s="741"/>
      <c r="NIE280" s="741"/>
      <c r="NIF280" s="741"/>
      <c r="NIG280" s="742"/>
      <c r="NIH280" s="742"/>
      <c r="NII280" s="742"/>
      <c r="NIJ280" s="742"/>
      <c r="NIK280" s="742"/>
      <c r="NIL280" s="741"/>
      <c r="NIM280" s="741"/>
      <c r="NIN280" s="742"/>
      <c r="NIO280" s="742"/>
      <c r="NIP280" s="741"/>
      <c r="NIQ280" s="741"/>
      <c r="NIR280" s="742"/>
      <c r="NIS280" s="742"/>
      <c r="NIT280" s="741"/>
      <c r="NIU280" s="741"/>
      <c r="NIV280" s="741"/>
      <c r="NIW280" s="741"/>
      <c r="NIX280" s="741"/>
      <c r="NIY280" s="741"/>
      <c r="NIZ280" s="741"/>
      <c r="NJA280" s="742"/>
      <c r="NJB280" s="742"/>
      <c r="NJC280" s="741"/>
      <c r="NJD280" s="741"/>
      <c r="NJE280" s="742"/>
      <c r="NJF280" s="742"/>
      <c r="NJG280" s="741"/>
      <c r="NJH280" s="741"/>
      <c r="NJI280" s="741"/>
      <c r="NJJ280" s="741"/>
      <c r="NJK280" s="741"/>
      <c r="NJL280" s="740"/>
      <c r="NJM280" s="743"/>
      <c r="NJN280" s="741"/>
      <c r="NJO280" s="741"/>
      <c r="NJP280" s="741"/>
      <c r="NJQ280" s="741"/>
      <c r="NJR280" s="741"/>
      <c r="NJS280" s="741"/>
      <c r="NJT280" s="741"/>
      <c r="NJU280" s="744"/>
      <c r="NJV280" s="744"/>
      <c r="NJW280" s="744"/>
      <c r="NJX280" s="744"/>
      <c r="NJY280" s="744"/>
      <c r="NJZ280" s="744"/>
      <c r="NKA280" s="744"/>
      <c r="NKB280" s="744"/>
      <c r="NKC280" s="744"/>
      <c r="NKD280" s="744"/>
      <c r="NKE280" s="744"/>
      <c r="NKF280" s="744"/>
      <c r="NKG280" s="744"/>
      <c r="NKH280" s="744"/>
      <c r="NKI280" s="744"/>
      <c r="NKJ280" s="744"/>
      <c r="NKK280" s="744"/>
      <c r="NKL280" s="744"/>
      <c r="NKM280" s="744"/>
      <c r="NKN280" s="744"/>
      <c r="NKO280" s="744"/>
      <c r="NKP280" s="744"/>
      <c r="NKQ280" s="744"/>
      <c r="NKR280" s="744"/>
      <c r="NKS280" s="744"/>
      <c r="NKT280" s="744"/>
      <c r="NKU280" s="744"/>
      <c r="NKV280" s="744"/>
      <c r="NKW280" s="744"/>
      <c r="NKX280" s="744"/>
      <c r="NKY280" s="744"/>
      <c r="NKZ280" s="744"/>
      <c r="NLA280" s="744"/>
      <c r="NLB280" s="744"/>
      <c r="NLC280" s="744"/>
      <c r="NLD280" s="744"/>
      <c r="NLE280" s="744"/>
      <c r="NLF280" s="744"/>
      <c r="NLG280" s="744"/>
      <c r="NLH280" s="744"/>
      <c r="NLI280" s="744"/>
      <c r="NLJ280" s="744"/>
      <c r="NLK280" s="744"/>
      <c r="NLL280" s="744"/>
      <c r="NLM280" s="741"/>
      <c r="NLN280" s="741"/>
      <c r="NLO280" s="741"/>
      <c r="NLP280" s="741"/>
      <c r="NLQ280" s="741"/>
      <c r="NLR280" s="741"/>
      <c r="NLS280" s="741"/>
      <c r="NLT280" s="741"/>
      <c r="NLU280" s="741"/>
      <c r="NLV280" s="741"/>
      <c r="NLW280" s="741"/>
      <c r="NLX280" s="741"/>
      <c r="NLY280" s="741"/>
      <c r="NLZ280" s="741"/>
      <c r="NMA280" s="741"/>
      <c r="NMB280" s="741"/>
      <c r="NMC280" s="741"/>
      <c r="NMD280" s="741"/>
      <c r="NME280" s="741"/>
      <c r="NMF280" s="741"/>
      <c r="NMG280" s="741"/>
      <c r="NMH280" s="741"/>
      <c r="NMI280" s="741"/>
      <c r="NMJ280" s="741"/>
      <c r="NMK280" s="742"/>
      <c r="NML280" s="742"/>
      <c r="NMM280" s="742"/>
      <c r="NMN280" s="742"/>
      <c r="NMO280" s="742"/>
      <c r="NMP280" s="741"/>
      <c r="NMQ280" s="741"/>
      <c r="NMR280" s="742"/>
      <c r="NMS280" s="742"/>
      <c r="NMT280" s="741"/>
      <c r="NMU280" s="741"/>
      <c r="NMV280" s="742"/>
      <c r="NMW280" s="742"/>
      <c r="NMX280" s="741"/>
      <c r="NMY280" s="741"/>
      <c r="NMZ280" s="741"/>
      <c r="NNA280" s="741"/>
      <c r="NNB280" s="741"/>
      <c r="NNC280" s="741"/>
      <c r="NND280" s="741"/>
      <c r="NNE280" s="742"/>
      <c r="NNF280" s="742"/>
      <c r="NNG280" s="741"/>
      <c r="NNH280" s="741"/>
      <c r="NNI280" s="742"/>
      <c r="NNJ280" s="742"/>
      <c r="NNK280" s="741"/>
      <c r="NNL280" s="741"/>
      <c r="NNM280" s="741"/>
      <c r="NNN280" s="741"/>
      <c r="NNO280" s="741"/>
      <c r="NNP280" s="740"/>
      <c r="NNQ280" s="743"/>
      <c r="NNR280" s="741"/>
      <c r="NNS280" s="741"/>
      <c r="NNT280" s="741"/>
      <c r="NNU280" s="741"/>
      <c r="NNV280" s="741"/>
      <c r="NNW280" s="741"/>
      <c r="NNX280" s="741"/>
      <c r="NNY280" s="744"/>
      <c r="NNZ280" s="744"/>
      <c r="NOA280" s="744"/>
      <c r="NOB280" s="744"/>
      <c r="NOC280" s="744"/>
      <c r="NOD280" s="744"/>
      <c r="NOE280" s="744"/>
      <c r="NOF280" s="744"/>
      <c r="NOG280" s="744"/>
      <c r="NOH280" s="744"/>
      <c r="NOI280" s="744"/>
      <c r="NOJ280" s="744"/>
      <c r="NOK280" s="744"/>
      <c r="NOL280" s="744"/>
      <c r="NOM280" s="744"/>
      <c r="NON280" s="744"/>
      <c r="NOO280" s="744"/>
      <c r="NOP280" s="744"/>
      <c r="NOQ280" s="744"/>
      <c r="NOR280" s="744"/>
      <c r="NOS280" s="744"/>
      <c r="NOT280" s="744"/>
      <c r="NOU280" s="744"/>
      <c r="NOV280" s="744"/>
      <c r="NOW280" s="744"/>
      <c r="NOX280" s="744"/>
      <c r="NOY280" s="744"/>
      <c r="NOZ280" s="744"/>
      <c r="NPA280" s="744"/>
      <c r="NPB280" s="744"/>
      <c r="NPC280" s="744"/>
      <c r="NPD280" s="744"/>
      <c r="NPE280" s="744"/>
      <c r="NPF280" s="744"/>
      <c r="NPG280" s="744"/>
      <c r="NPH280" s="744"/>
      <c r="NPI280" s="744"/>
      <c r="NPJ280" s="744"/>
      <c r="NPK280" s="744"/>
      <c r="NPL280" s="744"/>
      <c r="NPM280" s="744"/>
      <c r="NPN280" s="744"/>
      <c r="NPO280" s="744"/>
      <c r="NPP280" s="744"/>
      <c r="NPQ280" s="741"/>
      <c r="NPR280" s="741"/>
      <c r="NPS280" s="741"/>
      <c r="NPT280" s="741"/>
      <c r="NPU280" s="741"/>
      <c r="NPV280" s="741"/>
      <c r="NPW280" s="741"/>
      <c r="NPX280" s="741"/>
      <c r="NPY280" s="741"/>
      <c r="NPZ280" s="741"/>
      <c r="NQA280" s="741"/>
      <c r="NQB280" s="741"/>
      <c r="NQC280" s="741"/>
      <c r="NQD280" s="741"/>
      <c r="NQE280" s="741"/>
      <c r="NQF280" s="741"/>
      <c r="NQG280" s="741"/>
      <c r="NQH280" s="741"/>
      <c r="NQI280" s="741"/>
      <c r="NQJ280" s="741"/>
      <c r="NQK280" s="741"/>
      <c r="NQL280" s="741"/>
      <c r="NQM280" s="741"/>
      <c r="NQN280" s="741"/>
      <c r="NQO280" s="742"/>
      <c r="NQP280" s="742"/>
      <c r="NQQ280" s="742"/>
      <c r="NQR280" s="742"/>
      <c r="NQS280" s="742"/>
      <c r="NQT280" s="741"/>
      <c r="NQU280" s="741"/>
      <c r="NQV280" s="742"/>
      <c r="NQW280" s="742"/>
      <c r="NQX280" s="741"/>
      <c r="NQY280" s="741"/>
      <c r="NQZ280" s="742"/>
      <c r="NRA280" s="742"/>
      <c r="NRB280" s="741"/>
      <c r="NRC280" s="741"/>
      <c r="NRD280" s="741"/>
      <c r="NRE280" s="741"/>
      <c r="NRF280" s="741"/>
      <c r="NRG280" s="741"/>
      <c r="NRH280" s="741"/>
      <c r="NRI280" s="742"/>
      <c r="NRJ280" s="742"/>
      <c r="NRK280" s="741"/>
      <c r="NRL280" s="741"/>
      <c r="NRM280" s="742"/>
      <c r="NRN280" s="742"/>
      <c r="NRO280" s="741"/>
      <c r="NRP280" s="741"/>
      <c r="NRQ280" s="741"/>
      <c r="NRR280" s="741"/>
      <c r="NRS280" s="741"/>
      <c r="NRT280" s="740"/>
      <c r="NRU280" s="743"/>
      <c r="NRV280" s="741"/>
      <c r="NRW280" s="741"/>
      <c r="NRX280" s="741"/>
      <c r="NRY280" s="741"/>
      <c r="NRZ280" s="741"/>
      <c r="NSA280" s="741"/>
      <c r="NSB280" s="741"/>
      <c r="NSC280" s="744"/>
      <c r="NSD280" s="744"/>
      <c r="NSE280" s="744"/>
      <c r="NSF280" s="744"/>
      <c r="NSG280" s="744"/>
      <c r="NSH280" s="744"/>
      <c r="NSI280" s="744"/>
      <c r="NSJ280" s="744"/>
      <c r="NSK280" s="744"/>
      <c r="NSL280" s="744"/>
      <c r="NSM280" s="744"/>
      <c r="NSN280" s="744"/>
      <c r="NSO280" s="744"/>
      <c r="NSP280" s="744"/>
      <c r="NSQ280" s="744"/>
      <c r="NSR280" s="744"/>
      <c r="NSS280" s="744"/>
      <c r="NST280" s="744"/>
      <c r="NSU280" s="744"/>
      <c r="NSV280" s="744"/>
      <c r="NSW280" s="744"/>
      <c r="NSX280" s="744"/>
      <c r="NSY280" s="744"/>
      <c r="NSZ280" s="744"/>
      <c r="NTA280" s="744"/>
      <c r="NTB280" s="744"/>
      <c r="NTC280" s="744"/>
      <c r="NTD280" s="744"/>
      <c r="NTE280" s="744"/>
      <c r="NTF280" s="744"/>
      <c r="NTG280" s="744"/>
      <c r="NTH280" s="744"/>
      <c r="NTI280" s="744"/>
      <c r="NTJ280" s="744"/>
      <c r="NTK280" s="744"/>
      <c r="NTL280" s="744"/>
      <c r="NTM280" s="744"/>
      <c r="NTN280" s="744"/>
      <c r="NTO280" s="744"/>
      <c r="NTP280" s="744"/>
      <c r="NTQ280" s="744"/>
      <c r="NTR280" s="744"/>
      <c r="NTS280" s="744"/>
      <c r="NTT280" s="744"/>
      <c r="NTU280" s="741"/>
      <c r="NTV280" s="741"/>
      <c r="NTW280" s="741"/>
      <c r="NTX280" s="741"/>
      <c r="NTY280" s="741"/>
      <c r="NTZ280" s="741"/>
      <c r="NUA280" s="741"/>
      <c r="NUB280" s="741"/>
      <c r="NUC280" s="741"/>
      <c r="NUD280" s="741"/>
      <c r="NUE280" s="741"/>
      <c r="NUF280" s="741"/>
      <c r="NUG280" s="741"/>
      <c r="NUH280" s="741"/>
      <c r="NUI280" s="741"/>
      <c r="NUJ280" s="741"/>
      <c r="NUK280" s="741"/>
      <c r="NUL280" s="741"/>
      <c r="NUM280" s="741"/>
      <c r="NUN280" s="741"/>
      <c r="NUO280" s="741"/>
      <c r="NUP280" s="741"/>
      <c r="NUQ280" s="741"/>
      <c r="NUR280" s="741"/>
      <c r="NUS280" s="742"/>
      <c r="NUT280" s="742"/>
      <c r="NUU280" s="742"/>
      <c r="NUV280" s="742"/>
      <c r="NUW280" s="742"/>
      <c r="NUX280" s="741"/>
      <c r="NUY280" s="741"/>
      <c r="NUZ280" s="742"/>
      <c r="NVA280" s="742"/>
      <c r="NVB280" s="741"/>
      <c r="NVC280" s="741"/>
      <c r="NVD280" s="742"/>
      <c r="NVE280" s="742"/>
      <c r="NVF280" s="741"/>
      <c r="NVG280" s="741"/>
      <c r="NVH280" s="741"/>
      <c r="NVI280" s="741"/>
      <c r="NVJ280" s="741"/>
      <c r="NVK280" s="741"/>
      <c r="NVL280" s="741"/>
      <c r="NVM280" s="742"/>
      <c r="NVN280" s="742"/>
      <c r="NVO280" s="741"/>
      <c r="NVP280" s="741"/>
      <c r="NVQ280" s="742"/>
      <c r="NVR280" s="742"/>
      <c r="NVS280" s="741"/>
      <c r="NVT280" s="741"/>
      <c r="NVU280" s="741"/>
      <c r="NVV280" s="741"/>
      <c r="NVW280" s="741"/>
      <c r="NVX280" s="740"/>
      <c r="NVY280" s="743"/>
      <c r="NVZ280" s="741"/>
      <c r="NWA280" s="741"/>
      <c r="NWB280" s="741"/>
      <c r="NWC280" s="741"/>
      <c r="NWD280" s="741"/>
      <c r="NWE280" s="741"/>
      <c r="NWF280" s="741"/>
      <c r="NWG280" s="744"/>
      <c r="NWH280" s="744"/>
      <c r="NWI280" s="744"/>
      <c r="NWJ280" s="744"/>
      <c r="NWK280" s="744"/>
      <c r="NWL280" s="744"/>
      <c r="NWM280" s="744"/>
      <c r="NWN280" s="744"/>
      <c r="NWO280" s="744"/>
      <c r="NWP280" s="744"/>
      <c r="NWQ280" s="744"/>
      <c r="NWR280" s="744"/>
      <c r="NWS280" s="744"/>
      <c r="NWT280" s="744"/>
      <c r="NWU280" s="744"/>
      <c r="NWV280" s="744"/>
      <c r="NWW280" s="744"/>
      <c r="NWX280" s="744"/>
      <c r="NWY280" s="744"/>
      <c r="NWZ280" s="744"/>
      <c r="NXA280" s="744"/>
      <c r="NXB280" s="744"/>
      <c r="NXC280" s="744"/>
      <c r="NXD280" s="744"/>
      <c r="NXE280" s="744"/>
      <c r="NXF280" s="744"/>
      <c r="NXG280" s="744"/>
      <c r="NXH280" s="744"/>
      <c r="NXI280" s="744"/>
      <c r="NXJ280" s="744"/>
      <c r="NXK280" s="744"/>
      <c r="NXL280" s="744"/>
      <c r="NXM280" s="744"/>
      <c r="NXN280" s="744"/>
      <c r="NXO280" s="744"/>
      <c r="NXP280" s="744"/>
      <c r="NXQ280" s="744"/>
      <c r="NXR280" s="744"/>
      <c r="NXS280" s="744"/>
      <c r="NXT280" s="744"/>
      <c r="NXU280" s="744"/>
      <c r="NXV280" s="744"/>
      <c r="NXW280" s="744"/>
      <c r="NXX280" s="744"/>
      <c r="NXY280" s="741"/>
      <c r="NXZ280" s="741"/>
      <c r="NYA280" s="741"/>
      <c r="NYB280" s="741"/>
      <c r="NYC280" s="741"/>
      <c r="NYD280" s="741"/>
      <c r="NYE280" s="741"/>
      <c r="NYF280" s="741"/>
      <c r="NYG280" s="741"/>
      <c r="NYH280" s="741"/>
      <c r="NYI280" s="741"/>
      <c r="NYJ280" s="741"/>
      <c r="NYK280" s="741"/>
      <c r="NYL280" s="741"/>
      <c r="NYM280" s="741"/>
      <c r="NYN280" s="741"/>
      <c r="NYO280" s="741"/>
      <c r="NYP280" s="741"/>
      <c r="NYQ280" s="741"/>
      <c r="NYR280" s="741"/>
      <c r="NYS280" s="741"/>
      <c r="NYT280" s="741"/>
      <c r="NYU280" s="741"/>
      <c r="NYV280" s="741"/>
      <c r="NYW280" s="742"/>
      <c r="NYX280" s="742"/>
      <c r="NYY280" s="742"/>
      <c r="NYZ280" s="742"/>
      <c r="NZA280" s="742"/>
      <c r="NZB280" s="741"/>
      <c r="NZC280" s="741"/>
      <c r="NZD280" s="742"/>
      <c r="NZE280" s="742"/>
      <c r="NZF280" s="741"/>
      <c r="NZG280" s="741"/>
      <c r="NZH280" s="742"/>
      <c r="NZI280" s="742"/>
      <c r="NZJ280" s="741"/>
      <c r="NZK280" s="741"/>
      <c r="NZL280" s="741"/>
      <c r="NZM280" s="741"/>
      <c r="NZN280" s="741"/>
      <c r="NZO280" s="741"/>
      <c r="NZP280" s="741"/>
      <c r="NZQ280" s="742"/>
      <c r="NZR280" s="742"/>
      <c r="NZS280" s="741"/>
      <c r="NZT280" s="741"/>
      <c r="NZU280" s="742"/>
      <c r="NZV280" s="742"/>
      <c r="NZW280" s="741"/>
      <c r="NZX280" s="741"/>
      <c r="NZY280" s="741"/>
      <c r="NZZ280" s="741"/>
      <c r="OAA280" s="741"/>
      <c r="OAB280" s="740"/>
      <c r="OAC280" s="743"/>
      <c r="OAD280" s="741"/>
      <c r="OAE280" s="741"/>
      <c r="OAF280" s="741"/>
      <c r="OAG280" s="741"/>
      <c r="OAH280" s="741"/>
      <c r="OAI280" s="741"/>
      <c r="OAJ280" s="741"/>
      <c r="OAK280" s="744"/>
      <c r="OAL280" s="744"/>
      <c r="OAM280" s="744"/>
      <c r="OAN280" s="744"/>
      <c r="OAO280" s="744"/>
      <c r="OAP280" s="744"/>
      <c r="OAQ280" s="744"/>
      <c r="OAR280" s="744"/>
      <c r="OAS280" s="744"/>
      <c r="OAT280" s="744"/>
      <c r="OAU280" s="744"/>
      <c r="OAV280" s="744"/>
      <c r="OAW280" s="744"/>
      <c r="OAX280" s="744"/>
      <c r="OAY280" s="744"/>
      <c r="OAZ280" s="744"/>
      <c r="OBA280" s="744"/>
      <c r="OBB280" s="744"/>
      <c r="OBC280" s="744"/>
      <c r="OBD280" s="744"/>
      <c r="OBE280" s="744"/>
      <c r="OBF280" s="744"/>
      <c r="OBG280" s="744"/>
      <c r="OBH280" s="744"/>
      <c r="OBI280" s="744"/>
      <c r="OBJ280" s="744"/>
      <c r="OBK280" s="744"/>
      <c r="OBL280" s="744"/>
      <c r="OBM280" s="744"/>
      <c r="OBN280" s="744"/>
      <c r="OBO280" s="744"/>
      <c r="OBP280" s="744"/>
      <c r="OBQ280" s="744"/>
      <c r="OBR280" s="744"/>
      <c r="OBS280" s="744"/>
      <c r="OBT280" s="744"/>
      <c r="OBU280" s="744"/>
      <c r="OBV280" s="744"/>
      <c r="OBW280" s="744"/>
      <c r="OBX280" s="744"/>
      <c r="OBY280" s="744"/>
      <c r="OBZ280" s="744"/>
      <c r="OCA280" s="744"/>
      <c r="OCB280" s="744"/>
      <c r="OCC280" s="741"/>
      <c r="OCD280" s="741"/>
      <c r="OCE280" s="741"/>
      <c r="OCF280" s="741"/>
      <c r="OCG280" s="741"/>
      <c r="OCH280" s="741"/>
      <c r="OCI280" s="741"/>
      <c r="OCJ280" s="741"/>
      <c r="OCK280" s="741"/>
      <c r="OCL280" s="741"/>
      <c r="OCM280" s="741"/>
      <c r="OCN280" s="741"/>
      <c r="OCO280" s="741"/>
      <c r="OCP280" s="741"/>
      <c r="OCQ280" s="741"/>
      <c r="OCR280" s="741"/>
      <c r="OCS280" s="741"/>
      <c r="OCT280" s="741"/>
      <c r="OCU280" s="741"/>
      <c r="OCV280" s="741"/>
      <c r="OCW280" s="741"/>
      <c r="OCX280" s="741"/>
      <c r="OCY280" s="741"/>
      <c r="OCZ280" s="741"/>
      <c r="ODA280" s="742"/>
      <c r="ODB280" s="742"/>
      <c r="ODC280" s="742"/>
      <c r="ODD280" s="742"/>
      <c r="ODE280" s="742"/>
      <c r="ODF280" s="741"/>
      <c r="ODG280" s="741"/>
      <c r="ODH280" s="742"/>
      <c r="ODI280" s="742"/>
      <c r="ODJ280" s="741"/>
      <c r="ODK280" s="741"/>
      <c r="ODL280" s="742"/>
      <c r="ODM280" s="742"/>
      <c r="ODN280" s="741"/>
      <c r="ODO280" s="741"/>
      <c r="ODP280" s="741"/>
      <c r="ODQ280" s="741"/>
      <c r="ODR280" s="741"/>
      <c r="ODS280" s="741"/>
      <c r="ODT280" s="741"/>
      <c r="ODU280" s="742"/>
      <c r="ODV280" s="742"/>
      <c r="ODW280" s="741"/>
      <c r="ODX280" s="741"/>
      <c r="ODY280" s="742"/>
      <c r="ODZ280" s="742"/>
      <c r="OEA280" s="741"/>
      <c r="OEB280" s="741"/>
      <c r="OEC280" s="741"/>
      <c r="OED280" s="741"/>
      <c r="OEE280" s="741"/>
      <c r="OEF280" s="740"/>
      <c r="OEG280" s="743"/>
      <c r="OEH280" s="741"/>
      <c r="OEI280" s="741"/>
      <c r="OEJ280" s="741"/>
      <c r="OEK280" s="741"/>
      <c r="OEL280" s="741"/>
      <c r="OEM280" s="741"/>
      <c r="OEN280" s="741"/>
      <c r="OEO280" s="744"/>
      <c r="OEP280" s="744"/>
      <c r="OEQ280" s="744"/>
      <c r="OER280" s="744"/>
      <c r="OES280" s="744"/>
      <c r="OET280" s="744"/>
      <c r="OEU280" s="744"/>
      <c r="OEV280" s="744"/>
      <c r="OEW280" s="744"/>
      <c r="OEX280" s="744"/>
      <c r="OEY280" s="744"/>
      <c r="OEZ280" s="744"/>
      <c r="OFA280" s="744"/>
      <c r="OFB280" s="744"/>
      <c r="OFC280" s="744"/>
      <c r="OFD280" s="744"/>
      <c r="OFE280" s="744"/>
      <c r="OFF280" s="744"/>
      <c r="OFG280" s="744"/>
      <c r="OFH280" s="744"/>
      <c r="OFI280" s="744"/>
      <c r="OFJ280" s="744"/>
      <c r="OFK280" s="744"/>
      <c r="OFL280" s="744"/>
      <c r="OFM280" s="744"/>
      <c r="OFN280" s="744"/>
      <c r="OFO280" s="744"/>
      <c r="OFP280" s="744"/>
      <c r="OFQ280" s="744"/>
      <c r="OFR280" s="744"/>
      <c r="OFS280" s="744"/>
      <c r="OFT280" s="744"/>
      <c r="OFU280" s="744"/>
      <c r="OFV280" s="744"/>
      <c r="OFW280" s="744"/>
      <c r="OFX280" s="744"/>
      <c r="OFY280" s="744"/>
      <c r="OFZ280" s="744"/>
      <c r="OGA280" s="744"/>
      <c r="OGB280" s="744"/>
      <c r="OGC280" s="744"/>
      <c r="OGD280" s="744"/>
      <c r="OGE280" s="744"/>
      <c r="OGF280" s="744"/>
      <c r="OGG280" s="741"/>
      <c r="OGH280" s="741"/>
      <c r="OGI280" s="741"/>
      <c r="OGJ280" s="741"/>
      <c r="OGK280" s="741"/>
      <c r="OGL280" s="741"/>
      <c r="OGM280" s="741"/>
      <c r="OGN280" s="741"/>
      <c r="OGO280" s="741"/>
      <c r="OGP280" s="741"/>
      <c r="OGQ280" s="741"/>
      <c r="OGR280" s="741"/>
      <c r="OGS280" s="741"/>
      <c r="OGT280" s="741"/>
      <c r="OGU280" s="741"/>
      <c r="OGV280" s="741"/>
      <c r="OGW280" s="741"/>
      <c r="OGX280" s="741"/>
      <c r="OGY280" s="741"/>
      <c r="OGZ280" s="741"/>
      <c r="OHA280" s="741"/>
      <c r="OHB280" s="741"/>
      <c r="OHC280" s="741"/>
      <c r="OHD280" s="741"/>
      <c r="OHE280" s="742"/>
      <c r="OHF280" s="742"/>
      <c r="OHG280" s="742"/>
      <c r="OHH280" s="742"/>
      <c r="OHI280" s="742"/>
      <c r="OHJ280" s="741"/>
      <c r="OHK280" s="741"/>
      <c r="OHL280" s="742"/>
      <c r="OHM280" s="742"/>
      <c r="OHN280" s="741"/>
      <c r="OHO280" s="741"/>
      <c r="OHP280" s="742"/>
      <c r="OHQ280" s="742"/>
      <c r="OHR280" s="741"/>
      <c r="OHS280" s="741"/>
      <c r="OHT280" s="741"/>
      <c r="OHU280" s="741"/>
      <c r="OHV280" s="741"/>
      <c r="OHW280" s="741"/>
      <c r="OHX280" s="741"/>
      <c r="OHY280" s="742"/>
      <c r="OHZ280" s="742"/>
      <c r="OIA280" s="741"/>
      <c r="OIB280" s="741"/>
      <c r="OIC280" s="742"/>
      <c r="OID280" s="742"/>
      <c r="OIE280" s="741"/>
      <c r="OIF280" s="741"/>
      <c r="OIG280" s="741"/>
      <c r="OIH280" s="741"/>
      <c r="OII280" s="741"/>
      <c r="OIJ280" s="740"/>
      <c r="OIK280" s="743"/>
      <c r="OIL280" s="741"/>
      <c r="OIM280" s="741"/>
      <c r="OIN280" s="741"/>
      <c r="OIO280" s="741"/>
      <c r="OIP280" s="741"/>
      <c r="OIQ280" s="741"/>
      <c r="OIR280" s="741"/>
      <c r="OIS280" s="744"/>
      <c r="OIT280" s="744"/>
      <c r="OIU280" s="744"/>
      <c r="OIV280" s="744"/>
      <c r="OIW280" s="744"/>
      <c r="OIX280" s="744"/>
      <c r="OIY280" s="744"/>
      <c r="OIZ280" s="744"/>
      <c r="OJA280" s="744"/>
      <c r="OJB280" s="744"/>
      <c r="OJC280" s="744"/>
      <c r="OJD280" s="744"/>
      <c r="OJE280" s="744"/>
      <c r="OJF280" s="744"/>
      <c r="OJG280" s="744"/>
      <c r="OJH280" s="744"/>
      <c r="OJI280" s="744"/>
      <c r="OJJ280" s="744"/>
      <c r="OJK280" s="744"/>
      <c r="OJL280" s="744"/>
      <c r="OJM280" s="744"/>
      <c r="OJN280" s="744"/>
      <c r="OJO280" s="744"/>
      <c r="OJP280" s="744"/>
      <c r="OJQ280" s="744"/>
      <c r="OJR280" s="744"/>
      <c r="OJS280" s="744"/>
      <c r="OJT280" s="744"/>
      <c r="OJU280" s="744"/>
      <c r="OJV280" s="744"/>
      <c r="OJW280" s="744"/>
      <c r="OJX280" s="744"/>
      <c r="OJY280" s="744"/>
      <c r="OJZ280" s="744"/>
      <c r="OKA280" s="744"/>
      <c r="OKB280" s="744"/>
      <c r="OKC280" s="744"/>
      <c r="OKD280" s="744"/>
      <c r="OKE280" s="744"/>
      <c r="OKF280" s="744"/>
      <c r="OKG280" s="744"/>
      <c r="OKH280" s="744"/>
      <c r="OKI280" s="744"/>
      <c r="OKJ280" s="744"/>
      <c r="OKK280" s="741"/>
      <c r="OKL280" s="741"/>
      <c r="OKM280" s="741"/>
      <c r="OKN280" s="741"/>
      <c r="OKO280" s="741"/>
      <c r="OKP280" s="741"/>
      <c r="OKQ280" s="741"/>
      <c r="OKR280" s="741"/>
      <c r="OKS280" s="741"/>
      <c r="OKT280" s="741"/>
      <c r="OKU280" s="741"/>
      <c r="OKV280" s="741"/>
      <c r="OKW280" s="741"/>
      <c r="OKX280" s="741"/>
      <c r="OKY280" s="741"/>
      <c r="OKZ280" s="741"/>
      <c r="OLA280" s="741"/>
      <c r="OLB280" s="741"/>
      <c r="OLC280" s="741"/>
      <c r="OLD280" s="741"/>
      <c r="OLE280" s="741"/>
      <c r="OLF280" s="741"/>
      <c r="OLG280" s="741"/>
      <c r="OLH280" s="741"/>
      <c r="OLI280" s="742"/>
      <c r="OLJ280" s="742"/>
      <c r="OLK280" s="742"/>
      <c r="OLL280" s="742"/>
      <c r="OLM280" s="742"/>
      <c r="OLN280" s="741"/>
      <c r="OLO280" s="741"/>
      <c r="OLP280" s="742"/>
      <c r="OLQ280" s="742"/>
      <c r="OLR280" s="741"/>
      <c r="OLS280" s="741"/>
      <c r="OLT280" s="742"/>
      <c r="OLU280" s="742"/>
      <c r="OLV280" s="741"/>
      <c r="OLW280" s="741"/>
      <c r="OLX280" s="741"/>
      <c r="OLY280" s="741"/>
      <c r="OLZ280" s="741"/>
      <c r="OMA280" s="741"/>
      <c r="OMB280" s="741"/>
      <c r="OMC280" s="742"/>
      <c r="OMD280" s="742"/>
      <c r="OME280" s="741"/>
      <c r="OMF280" s="741"/>
      <c r="OMG280" s="742"/>
      <c r="OMH280" s="742"/>
      <c r="OMI280" s="741"/>
      <c r="OMJ280" s="741"/>
      <c r="OMK280" s="741"/>
      <c r="OML280" s="741"/>
      <c r="OMM280" s="741"/>
      <c r="OMN280" s="740"/>
      <c r="OMO280" s="743"/>
      <c r="OMP280" s="741"/>
      <c r="OMQ280" s="741"/>
      <c r="OMR280" s="741"/>
      <c r="OMS280" s="741"/>
      <c r="OMT280" s="741"/>
      <c r="OMU280" s="741"/>
      <c r="OMV280" s="741"/>
      <c r="OMW280" s="744"/>
      <c r="OMX280" s="744"/>
      <c r="OMY280" s="744"/>
      <c r="OMZ280" s="744"/>
      <c r="ONA280" s="744"/>
      <c r="ONB280" s="744"/>
      <c r="ONC280" s="744"/>
      <c r="OND280" s="744"/>
      <c r="ONE280" s="744"/>
      <c r="ONF280" s="744"/>
      <c r="ONG280" s="744"/>
      <c r="ONH280" s="744"/>
      <c r="ONI280" s="744"/>
      <c r="ONJ280" s="744"/>
      <c r="ONK280" s="744"/>
      <c r="ONL280" s="744"/>
      <c r="ONM280" s="744"/>
      <c r="ONN280" s="744"/>
      <c r="ONO280" s="744"/>
      <c r="ONP280" s="744"/>
      <c r="ONQ280" s="744"/>
      <c r="ONR280" s="744"/>
      <c r="ONS280" s="744"/>
      <c r="ONT280" s="744"/>
      <c r="ONU280" s="744"/>
      <c r="ONV280" s="744"/>
      <c r="ONW280" s="744"/>
      <c r="ONX280" s="744"/>
      <c r="ONY280" s="744"/>
      <c r="ONZ280" s="744"/>
      <c r="OOA280" s="744"/>
      <c r="OOB280" s="744"/>
      <c r="OOC280" s="744"/>
      <c r="OOD280" s="744"/>
      <c r="OOE280" s="744"/>
      <c r="OOF280" s="744"/>
      <c r="OOG280" s="744"/>
      <c r="OOH280" s="744"/>
      <c r="OOI280" s="744"/>
      <c r="OOJ280" s="744"/>
      <c r="OOK280" s="744"/>
      <c r="OOL280" s="744"/>
      <c r="OOM280" s="744"/>
      <c r="OON280" s="744"/>
      <c r="OOO280" s="741"/>
      <c r="OOP280" s="741"/>
      <c r="OOQ280" s="741"/>
      <c r="OOR280" s="741"/>
      <c r="OOS280" s="741"/>
      <c r="OOT280" s="741"/>
      <c r="OOU280" s="741"/>
      <c r="OOV280" s="741"/>
      <c r="OOW280" s="741"/>
      <c r="OOX280" s="741"/>
      <c r="OOY280" s="741"/>
      <c r="OOZ280" s="741"/>
      <c r="OPA280" s="741"/>
      <c r="OPB280" s="741"/>
      <c r="OPC280" s="741"/>
      <c r="OPD280" s="741"/>
      <c r="OPE280" s="741"/>
      <c r="OPF280" s="741"/>
      <c r="OPG280" s="741"/>
      <c r="OPH280" s="741"/>
      <c r="OPI280" s="741"/>
      <c r="OPJ280" s="741"/>
      <c r="OPK280" s="741"/>
      <c r="OPL280" s="741"/>
      <c r="OPM280" s="742"/>
      <c r="OPN280" s="742"/>
      <c r="OPO280" s="742"/>
      <c r="OPP280" s="742"/>
      <c r="OPQ280" s="742"/>
      <c r="OPR280" s="741"/>
      <c r="OPS280" s="741"/>
      <c r="OPT280" s="742"/>
      <c r="OPU280" s="742"/>
      <c r="OPV280" s="741"/>
      <c r="OPW280" s="741"/>
      <c r="OPX280" s="742"/>
      <c r="OPY280" s="742"/>
      <c r="OPZ280" s="741"/>
      <c r="OQA280" s="741"/>
      <c r="OQB280" s="741"/>
      <c r="OQC280" s="741"/>
      <c r="OQD280" s="741"/>
      <c r="OQE280" s="741"/>
      <c r="OQF280" s="741"/>
      <c r="OQG280" s="742"/>
      <c r="OQH280" s="742"/>
      <c r="OQI280" s="741"/>
      <c r="OQJ280" s="741"/>
      <c r="OQK280" s="742"/>
      <c r="OQL280" s="742"/>
      <c r="OQM280" s="741"/>
      <c r="OQN280" s="741"/>
      <c r="OQO280" s="741"/>
      <c r="OQP280" s="741"/>
      <c r="OQQ280" s="741"/>
      <c r="OQR280" s="740"/>
      <c r="OQS280" s="743"/>
      <c r="OQT280" s="741"/>
      <c r="OQU280" s="741"/>
      <c r="OQV280" s="741"/>
      <c r="OQW280" s="741"/>
      <c r="OQX280" s="741"/>
      <c r="OQY280" s="741"/>
      <c r="OQZ280" s="741"/>
      <c r="ORA280" s="744"/>
      <c r="ORB280" s="744"/>
      <c r="ORC280" s="744"/>
      <c r="ORD280" s="744"/>
      <c r="ORE280" s="744"/>
      <c r="ORF280" s="744"/>
      <c r="ORG280" s="744"/>
      <c r="ORH280" s="744"/>
      <c r="ORI280" s="744"/>
      <c r="ORJ280" s="744"/>
      <c r="ORK280" s="744"/>
      <c r="ORL280" s="744"/>
      <c r="ORM280" s="744"/>
      <c r="ORN280" s="744"/>
      <c r="ORO280" s="744"/>
      <c r="ORP280" s="744"/>
      <c r="ORQ280" s="744"/>
      <c r="ORR280" s="744"/>
      <c r="ORS280" s="744"/>
      <c r="ORT280" s="744"/>
      <c r="ORU280" s="744"/>
      <c r="ORV280" s="744"/>
      <c r="ORW280" s="744"/>
      <c r="ORX280" s="744"/>
      <c r="ORY280" s="744"/>
      <c r="ORZ280" s="744"/>
      <c r="OSA280" s="744"/>
      <c r="OSB280" s="744"/>
      <c r="OSC280" s="744"/>
      <c r="OSD280" s="744"/>
      <c r="OSE280" s="744"/>
      <c r="OSF280" s="744"/>
      <c r="OSG280" s="744"/>
      <c r="OSH280" s="744"/>
      <c r="OSI280" s="744"/>
      <c r="OSJ280" s="744"/>
      <c r="OSK280" s="744"/>
      <c r="OSL280" s="744"/>
      <c r="OSM280" s="744"/>
      <c r="OSN280" s="744"/>
      <c r="OSO280" s="744"/>
      <c r="OSP280" s="744"/>
      <c r="OSQ280" s="744"/>
      <c r="OSR280" s="744"/>
      <c r="OSS280" s="741"/>
      <c r="OST280" s="741"/>
      <c r="OSU280" s="741"/>
      <c r="OSV280" s="741"/>
      <c r="OSW280" s="741"/>
      <c r="OSX280" s="741"/>
      <c r="OSY280" s="741"/>
      <c r="OSZ280" s="741"/>
      <c r="OTA280" s="741"/>
      <c r="OTB280" s="741"/>
      <c r="OTC280" s="741"/>
      <c r="OTD280" s="741"/>
      <c r="OTE280" s="741"/>
      <c r="OTF280" s="741"/>
      <c r="OTG280" s="741"/>
      <c r="OTH280" s="741"/>
      <c r="OTI280" s="741"/>
      <c r="OTJ280" s="741"/>
      <c r="OTK280" s="741"/>
      <c r="OTL280" s="741"/>
      <c r="OTM280" s="741"/>
      <c r="OTN280" s="741"/>
      <c r="OTO280" s="741"/>
      <c r="OTP280" s="741"/>
      <c r="OTQ280" s="742"/>
      <c r="OTR280" s="742"/>
      <c r="OTS280" s="742"/>
      <c r="OTT280" s="742"/>
      <c r="OTU280" s="742"/>
      <c r="OTV280" s="741"/>
      <c r="OTW280" s="741"/>
      <c r="OTX280" s="742"/>
      <c r="OTY280" s="742"/>
      <c r="OTZ280" s="741"/>
      <c r="OUA280" s="741"/>
      <c r="OUB280" s="742"/>
      <c r="OUC280" s="742"/>
      <c r="OUD280" s="741"/>
      <c r="OUE280" s="741"/>
      <c r="OUF280" s="741"/>
      <c r="OUG280" s="741"/>
      <c r="OUH280" s="741"/>
      <c r="OUI280" s="741"/>
      <c r="OUJ280" s="741"/>
      <c r="OUK280" s="742"/>
      <c r="OUL280" s="742"/>
      <c r="OUM280" s="741"/>
      <c r="OUN280" s="741"/>
      <c r="OUO280" s="742"/>
      <c r="OUP280" s="742"/>
      <c r="OUQ280" s="741"/>
      <c r="OUR280" s="741"/>
      <c r="OUS280" s="741"/>
      <c r="OUT280" s="741"/>
      <c r="OUU280" s="741"/>
      <c r="OUV280" s="740"/>
      <c r="OUW280" s="743"/>
      <c r="OUX280" s="741"/>
      <c r="OUY280" s="741"/>
      <c r="OUZ280" s="741"/>
      <c r="OVA280" s="741"/>
      <c r="OVB280" s="741"/>
      <c r="OVC280" s="741"/>
      <c r="OVD280" s="741"/>
      <c r="OVE280" s="744"/>
      <c r="OVF280" s="744"/>
      <c r="OVG280" s="744"/>
      <c r="OVH280" s="744"/>
      <c r="OVI280" s="744"/>
      <c r="OVJ280" s="744"/>
      <c r="OVK280" s="744"/>
      <c r="OVL280" s="744"/>
      <c r="OVM280" s="744"/>
      <c r="OVN280" s="744"/>
      <c r="OVO280" s="744"/>
      <c r="OVP280" s="744"/>
      <c r="OVQ280" s="744"/>
      <c r="OVR280" s="744"/>
      <c r="OVS280" s="744"/>
      <c r="OVT280" s="744"/>
      <c r="OVU280" s="744"/>
      <c r="OVV280" s="744"/>
      <c r="OVW280" s="744"/>
      <c r="OVX280" s="744"/>
      <c r="OVY280" s="744"/>
      <c r="OVZ280" s="744"/>
      <c r="OWA280" s="744"/>
      <c r="OWB280" s="744"/>
      <c r="OWC280" s="744"/>
      <c r="OWD280" s="744"/>
      <c r="OWE280" s="744"/>
      <c r="OWF280" s="744"/>
      <c r="OWG280" s="744"/>
      <c r="OWH280" s="744"/>
      <c r="OWI280" s="744"/>
      <c r="OWJ280" s="744"/>
      <c r="OWK280" s="744"/>
      <c r="OWL280" s="744"/>
      <c r="OWM280" s="744"/>
      <c r="OWN280" s="744"/>
      <c r="OWO280" s="744"/>
      <c r="OWP280" s="744"/>
      <c r="OWQ280" s="744"/>
      <c r="OWR280" s="744"/>
      <c r="OWS280" s="744"/>
      <c r="OWT280" s="744"/>
      <c r="OWU280" s="744"/>
      <c r="OWV280" s="744"/>
      <c r="OWW280" s="741"/>
      <c r="OWX280" s="741"/>
      <c r="OWY280" s="741"/>
      <c r="OWZ280" s="741"/>
      <c r="OXA280" s="741"/>
      <c r="OXB280" s="741"/>
      <c r="OXC280" s="741"/>
      <c r="OXD280" s="741"/>
      <c r="OXE280" s="741"/>
      <c r="OXF280" s="741"/>
      <c r="OXG280" s="741"/>
      <c r="OXH280" s="741"/>
      <c r="OXI280" s="741"/>
      <c r="OXJ280" s="741"/>
      <c r="OXK280" s="741"/>
      <c r="OXL280" s="741"/>
      <c r="OXM280" s="741"/>
      <c r="OXN280" s="741"/>
      <c r="OXO280" s="741"/>
      <c r="OXP280" s="741"/>
      <c r="OXQ280" s="741"/>
      <c r="OXR280" s="741"/>
      <c r="OXS280" s="741"/>
      <c r="OXT280" s="741"/>
      <c r="OXU280" s="742"/>
      <c r="OXV280" s="742"/>
      <c r="OXW280" s="742"/>
      <c r="OXX280" s="742"/>
      <c r="OXY280" s="742"/>
      <c r="OXZ280" s="741"/>
      <c r="OYA280" s="741"/>
      <c r="OYB280" s="742"/>
      <c r="OYC280" s="742"/>
      <c r="OYD280" s="741"/>
      <c r="OYE280" s="741"/>
      <c r="OYF280" s="742"/>
      <c r="OYG280" s="742"/>
      <c r="OYH280" s="741"/>
      <c r="OYI280" s="741"/>
      <c r="OYJ280" s="741"/>
      <c r="OYK280" s="741"/>
      <c r="OYL280" s="741"/>
      <c r="OYM280" s="741"/>
      <c r="OYN280" s="741"/>
      <c r="OYO280" s="742"/>
      <c r="OYP280" s="742"/>
      <c r="OYQ280" s="741"/>
      <c r="OYR280" s="741"/>
      <c r="OYS280" s="742"/>
      <c r="OYT280" s="742"/>
      <c r="OYU280" s="741"/>
      <c r="OYV280" s="741"/>
      <c r="OYW280" s="741"/>
      <c r="OYX280" s="741"/>
      <c r="OYY280" s="741"/>
      <c r="OYZ280" s="740"/>
      <c r="OZA280" s="743"/>
      <c r="OZB280" s="741"/>
      <c r="OZC280" s="741"/>
      <c r="OZD280" s="741"/>
      <c r="OZE280" s="741"/>
      <c r="OZF280" s="741"/>
      <c r="OZG280" s="741"/>
      <c r="OZH280" s="741"/>
      <c r="OZI280" s="744"/>
      <c r="OZJ280" s="744"/>
      <c r="OZK280" s="744"/>
      <c r="OZL280" s="744"/>
      <c r="OZM280" s="744"/>
      <c r="OZN280" s="744"/>
      <c r="OZO280" s="744"/>
      <c r="OZP280" s="744"/>
      <c r="OZQ280" s="744"/>
      <c r="OZR280" s="744"/>
      <c r="OZS280" s="744"/>
      <c r="OZT280" s="744"/>
      <c r="OZU280" s="744"/>
      <c r="OZV280" s="744"/>
      <c r="OZW280" s="744"/>
      <c r="OZX280" s="744"/>
      <c r="OZY280" s="744"/>
      <c r="OZZ280" s="744"/>
      <c r="PAA280" s="744"/>
      <c r="PAB280" s="744"/>
      <c r="PAC280" s="744"/>
      <c r="PAD280" s="744"/>
      <c r="PAE280" s="744"/>
      <c r="PAF280" s="744"/>
      <c r="PAG280" s="744"/>
      <c r="PAH280" s="744"/>
      <c r="PAI280" s="744"/>
      <c r="PAJ280" s="744"/>
      <c r="PAK280" s="744"/>
      <c r="PAL280" s="744"/>
      <c r="PAM280" s="744"/>
      <c r="PAN280" s="744"/>
      <c r="PAO280" s="744"/>
      <c r="PAP280" s="744"/>
      <c r="PAQ280" s="744"/>
      <c r="PAR280" s="744"/>
      <c r="PAS280" s="744"/>
      <c r="PAT280" s="744"/>
      <c r="PAU280" s="744"/>
      <c r="PAV280" s="744"/>
      <c r="PAW280" s="744"/>
      <c r="PAX280" s="744"/>
      <c r="PAY280" s="744"/>
      <c r="PAZ280" s="744"/>
      <c r="PBA280" s="741"/>
      <c r="PBB280" s="741"/>
      <c r="PBC280" s="741"/>
      <c r="PBD280" s="741"/>
      <c r="PBE280" s="741"/>
      <c r="PBF280" s="741"/>
      <c r="PBG280" s="741"/>
      <c r="PBH280" s="741"/>
      <c r="PBI280" s="741"/>
      <c r="PBJ280" s="741"/>
      <c r="PBK280" s="741"/>
      <c r="PBL280" s="741"/>
      <c r="PBM280" s="741"/>
      <c r="PBN280" s="741"/>
      <c r="PBO280" s="741"/>
      <c r="PBP280" s="741"/>
      <c r="PBQ280" s="741"/>
      <c r="PBR280" s="741"/>
      <c r="PBS280" s="741"/>
      <c r="PBT280" s="741"/>
      <c r="PBU280" s="741"/>
      <c r="PBV280" s="741"/>
      <c r="PBW280" s="741"/>
      <c r="PBX280" s="741"/>
      <c r="PBY280" s="742"/>
      <c r="PBZ280" s="742"/>
      <c r="PCA280" s="742"/>
      <c r="PCB280" s="742"/>
      <c r="PCC280" s="742"/>
      <c r="PCD280" s="741"/>
      <c r="PCE280" s="741"/>
      <c r="PCF280" s="742"/>
      <c r="PCG280" s="742"/>
      <c r="PCH280" s="741"/>
      <c r="PCI280" s="741"/>
      <c r="PCJ280" s="742"/>
      <c r="PCK280" s="742"/>
      <c r="PCL280" s="741"/>
      <c r="PCM280" s="741"/>
      <c r="PCN280" s="741"/>
      <c r="PCO280" s="741"/>
      <c r="PCP280" s="741"/>
      <c r="PCQ280" s="741"/>
      <c r="PCR280" s="741"/>
      <c r="PCS280" s="742"/>
      <c r="PCT280" s="742"/>
      <c r="PCU280" s="741"/>
      <c r="PCV280" s="741"/>
      <c r="PCW280" s="742"/>
      <c r="PCX280" s="742"/>
      <c r="PCY280" s="741"/>
      <c r="PCZ280" s="741"/>
      <c r="PDA280" s="741"/>
      <c r="PDB280" s="741"/>
      <c r="PDC280" s="741"/>
      <c r="PDD280" s="740"/>
      <c r="PDE280" s="743"/>
      <c r="PDF280" s="741"/>
      <c r="PDG280" s="741"/>
      <c r="PDH280" s="741"/>
      <c r="PDI280" s="741"/>
      <c r="PDJ280" s="741"/>
      <c r="PDK280" s="741"/>
      <c r="PDL280" s="741"/>
      <c r="PDM280" s="744"/>
      <c r="PDN280" s="744"/>
      <c r="PDO280" s="744"/>
      <c r="PDP280" s="744"/>
      <c r="PDQ280" s="744"/>
      <c r="PDR280" s="744"/>
      <c r="PDS280" s="744"/>
      <c r="PDT280" s="744"/>
      <c r="PDU280" s="744"/>
      <c r="PDV280" s="744"/>
      <c r="PDW280" s="744"/>
      <c r="PDX280" s="744"/>
      <c r="PDY280" s="744"/>
      <c r="PDZ280" s="744"/>
      <c r="PEA280" s="744"/>
      <c r="PEB280" s="744"/>
      <c r="PEC280" s="744"/>
      <c r="PED280" s="744"/>
      <c r="PEE280" s="744"/>
      <c r="PEF280" s="744"/>
      <c r="PEG280" s="744"/>
      <c r="PEH280" s="744"/>
      <c r="PEI280" s="744"/>
      <c r="PEJ280" s="744"/>
      <c r="PEK280" s="744"/>
      <c r="PEL280" s="744"/>
      <c r="PEM280" s="744"/>
      <c r="PEN280" s="744"/>
      <c r="PEO280" s="744"/>
      <c r="PEP280" s="744"/>
      <c r="PEQ280" s="744"/>
      <c r="PER280" s="744"/>
      <c r="PES280" s="744"/>
      <c r="PET280" s="744"/>
      <c r="PEU280" s="744"/>
      <c r="PEV280" s="744"/>
      <c r="PEW280" s="744"/>
      <c r="PEX280" s="744"/>
      <c r="PEY280" s="744"/>
      <c r="PEZ280" s="744"/>
      <c r="PFA280" s="744"/>
      <c r="PFB280" s="744"/>
      <c r="PFC280" s="744"/>
      <c r="PFD280" s="744"/>
      <c r="PFE280" s="741"/>
      <c r="PFF280" s="741"/>
      <c r="PFG280" s="741"/>
      <c r="PFH280" s="741"/>
      <c r="PFI280" s="741"/>
      <c r="PFJ280" s="741"/>
      <c r="PFK280" s="741"/>
      <c r="PFL280" s="741"/>
      <c r="PFM280" s="741"/>
      <c r="PFN280" s="741"/>
      <c r="PFO280" s="741"/>
      <c r="PFP280" s="741"/>
      <c r="PFQ280" s="741"/>
      <c r="PFR280" s="741"/>
      <c r="PFS280" s="741"/>
      <c r="PFT280" s="741"/>
      <c r="PFU280" s="741"/>
      <c r="PFV280" s="741"/>
      <c r="PFW280" s="741"/>
      <c r="PFX280" s="741"/>
      <c r="PFY280" s="741"/>
      <c r="PFZ280" s="741"/>
      <c r="PGA280" s="741"/>
      <c r="PGB280" s="741"/>
      <c r="PGC280" s="742"/>
      <c r="PGD280" s="742"/>
      <c r="PGE280" s="742"/>
      <c r="PGF280" s="742"/>
      <c r="PGG280" s="742"/>
      <c r="PGH280" s="741"/>
      <c r="PGI280" s="741"/>
      <c r="PGJ280" s="742"/>
      <c r="PGK280" s="742"/>
      <c r="PGL280" s="741"/>
      <c r="PGM280" s="741"/>
      <c r="PGN280" s="742"/>
      <c r="PGO280" s="742"/>
      <c r="PGP280" s="741"/>
      <c r="PGQ280" s="741"/>
      <c r="PGR280" s="741"/>
      <c r="PGS280" s="741"/>
      <c r="PGT280" s="741"/>
      <c r="PGU280" s="741"/>
      <c r="PGV280" s="741"/>
      <c r="PGW280" s="742"/>
      <c r="PGX280" s="742"/>
      <c r="PGY280" s="741"/>
      <c r="PGZ280" s="741"/>
      <c r="PHA280" s="742"/>
      <c r="PHB280" s="742"/>
      <c r="PHC280" s="741"/>
      <c r="PHD280" s="741"/>
      <c r="PHE280" s="741"/>
      <c r="PHF280" s="741"/>
      <c r="PHG280" s="741"/>
      <c r="PHH280" s="740"/>
      <c r="PHI280" s="743"/>
      <c r="PHJ280" s="741"/>
      <c r="PHK280" s="741"/>
      <c r="PHL280" s="741"/>
      <c r="PHM280" s="741"/>
      <c r="PHN280" s="741"/>
      <c r="PHO280" s="741"/>
      <c r="PHP280" s="741"/>
      <c r="PHQ280" s="744"/>
      <c r="PHR280" s="744"/>
      <c r="PHS280" s="744"/>
      <c r="PHT280" s="744"/>
      <c r="PHU280" s="744"/>
      <c r="PHV280" s="744"/>
      <c r="PHW280" s="744"/>
      <c r="PHX280" s="744"/>
      <c r="PHY280" s="744"/>
      <c r="PHZ280" s="744"/>
      <c r="PIA280" s="744"/>
      <c r="PIB280" s="744"/>
      <c r="PIC280" s="744"/>
      <c r="PID280" s="744"/>
      <c r="PIE280" s="744"/>
      <c r="PIF280" s="744"/>
      <c r="PIG280" s="744"/>
      <c r="PIH280" s="744"/>
      <c r="PII280" s="744"/>
      <c r="PIJ280" s="744"/>
      <c r="PIK280" s="744"/>
      <c r="PIL280" s="744"/>
      <c r="PIM280" s="744"/>
      <c r="PIN280" s="744"/>
      <c r="PIO280" s="744"/>
      <c r="PIP280" s="744"/>
      <c r="PIQ280" s="744"/>
      <c r="PIR280" s="744"/>
      <c r="PIS280" s="744"/>
      <c r="PIT280" s="744"/>
      <c r="PIU280" s="744"/>
      <c r="PIV280" s="744"/>
      <c r="PIW280" s="744"/>
      <c r="PIX280" s="744"/>
      <c r="PIY280" s="744"/>
      <c r="PIZ280" s="744"/>
      <c r="PJA280" s="744"/>
      <c r="PJB280" s="744"/>
      <c r="PJC280" s="744"/>
      <c r="PJD280" s="744"/>
      <c r="PJE280" s="744"/>
      <c r="PJF280" s="744"/>
      <c r="PJG280" s="744"/>
      <c r="PJH280" s="744"/>
      <c r="PJI280" s="741"/>
      <c r="PJJ280" s="741"/>
      <c r="PJK280" s="741"/>
      <c r="PJL280" s="741"/>
      <c r="PJM280" s="741"/>
      <c r="PJN280" s="741"/>
      <c r="PJO280" s="741"/>
      <c r="PJP280" s="741"/>
      <c r="PJQ280" s="741"/>
      <c r="PJR280" s="741"/>
      <c r="PJS280" s="741"/>
      <c r="PJT280" s="741"/>
      <c r="PJU280" s="741"/>
      <c r="PJV280" s="741"/>
      <c r="PJW280" s="741"/>
      <c r="PJX280" s="741"/>
      <c r="PJY280" s="741"/>
      <c r="PJZ280" s="741"/>
      <c r="PKA280" s="741"/>
      <c r="PKB280" s="741"/>
      <c r="PKC280" s="741"/>
      <c r="PKD280" s="741"/>
      <c r="PKE280" s="741"/>
      <c r="PKF280" s="741"/>
      <c r="PKG280" s="742"/>
      <c r="PKH280" s="742"/>
      <c r="PKI280" s="742"/>
      <c r="PKJ280" s="742"/>
      <c r="PKK280" s="742"/>
      <c r="PKL280" s="741"/>
      <c r="PKM280" s="741"/>
      <c r="PKN280" s="742"/>
      <c r="PKO280" s="742"/>
      <c r="PKP280" s="741"/>
      <c r="PKQ280" s="741"/>
      <c r="PKR280" s="742"/>
      <c r="PKS280" s="742"/>
      <c r="PKT280" s="741"/>
      <c r="PKU280" s="741"/>
      <c r="PKV280" s="741"/>
      <c r="PKW280" s="741"/>
      <c r="PKX280" s="741"/>
      <c r="PKY280" s="741"/>
      <c r="PKZ280" s="741"/>
      <c r="PLA280" s="742"/>
      <c r="PLB280" s="742"/>
      <c r="PLC280" s="741"/>
      <c r="PLD280" s="741"/>
      <c r="PLE280" s="742"/>
      <c r="PLF280" s="742"/>
      <c r="PLG280" s="741"/>
      <c r="PLH280" s="741"/>
      <c r="PLI280" s="741"/>
      <c r="PLJ280" s="741"/>
      <c r="PLK280" s="741"/>
      <c r="PLL280" s="740"/>
      <c r="PLM280" s="743"/>
      <c r="PLN280" s="741"/>
      <c r="PLO280" s="741"/>
      <c r="PLP280" s="741"/>
      <c r="PLQ280" s="741"/>
      <c r="PLR280" s="741"/>
      <c r="PLS280" s="741"/>
      <c r="PLT280" s="741"/>
      <c r="PLU280" s="744"/>
      <c r="PLV280" s="744"/>
      <c r="PLW280" s="744"/>
      <c r="PLX280" s="744"/>
      <c r="PLY280" s="744"/>
      <c r="PLZ280" s="744"/>
      <c r="PMA280" s="744"/>
      <c r="PMB280" s="744"/>
      <c r="PMC280" s="744"/>
      <c r="PMD280" s="744"/>
      <c r="PME280" s="744"/>
      <c r="PMF280" s="744"/>
      <c r="PMG280" s="744"/>
      <c r="PMH280" s="744"/>
      <c r="PMI280" s="744"/>
      <c r="PMJ280" s="744"/>
      <c r="PMK280" s="744"/>
      <c r="PML280" s="744"/>
      <c r="PMM280" s="744"/>
      <c r="PMN280" s="744"/>
      <c r="PMO280" s="744"/>
      <c r="PMP280" s="744"/>
      <c r="PMQ280" s="744"/>
      <c r="PMR280" s="744"/>
      <c r="PMS280" s="744"/>
      <c r="PMT280" s="744"/>
      <c r="PMU280" s="744"/>
      <c r="PMV280" s="744"/>
      <c r="PMW280" s="744"/>
      <c r="PMX280" s="744"/>
      <c r="PMY280" s="744"/>
      <c r="PMZ280" s="744"/>
      <c r="PNA280" s="744"/>
      <c r="PNB280" s="744"/>
      <c r="PNC280" s="744"/>
      <c r="PND280" s="744"/>
      <c r="PNE280" s="744"/>
      <c r="PNF280" s="744"/>
      <c r="PNG280" s="744"/>
      <c r="PNH280" s="744"/>
      <c r="PNI280" s="744"/>
      <c r="PNJ280" s="744"/>
      <c r="PNK280" s="744"/>
      <c r="PNL280" s="744"/>
      <c r="PNM280" s="741"/>
      <c r="PNN280" s="741"/>
      <c r="PNO280" s="741"/>
      <c r="PNP280" s="741"/>
      <c r="PNQ280" s="741"/>
      <c r="PNR280" s="741"/>
      <c r="PNS280" s="741"/>
      <c r="PNT280" s="741"/>
      <c r="PNU280" s="741"/>
      <c r="PNV280" s="741"/>
      <c r="PNW280" s="741"/>
      <c r="PNX280" s="741"/>
      <c r="PNY280" s="741"/>
      <c r="PNZ280" s="741"/>
      <c r="POA280" s="741"/>
      <c r="POB280" s="741"/>
      <c r="POC280" s="741"/>
      <c r="POD280" s="741"/>
      <c r="POE280" s="741"/>
      <c r="POF280" s="741"/>
      <c r="POG280" s="741"/>
      <c r="POH280" s="741"/>
      <c r="POI280" s="741"/>
      <c r="POJ280" s="741"/>
      <c r="POK280" s="742"/>
      <c r="POL280" s="742"/>
      <c r="POM280" s="742"/>
      <c r="PON280" s="742"/>
      <c r="POO280" s="742"/>
      <c r="POP280" s="741"/>
      <c r="POQ280" s="741"/>
      <c r="POR280" s="742"/>
      <c r="POS280" s="742"/>
      <c r="POT280" s="741"/>
      <c r="POU280" s="741"/>
      <c r="POV280" s="742"/>
      <c r="POW280" s="742"/>
      <c r="POX280" s="741"/>
      <c r="POY280" s="741"/>
      <c r="POZ280" s="741"/>
      <c r="PPA280" s="741"/>
      <c r="PPB280" s="741"/>
      <c r="PPC280" s="741"/>
      <c r="PPD280" s="741"/>
      <c r="PPE280" s="742"/>
      <c r="PPF280" s="742"/>
      <c r="PPG280" s="741"/>
      <c r="PPH280" s="741"/>
      <c r="PPI280" s="742"/>
      <c r="PPJ280" s="742"/>
      <c r="PPK280" s="741"/>
      <c r="PPL280" s="741"/>
      <c r="PPM280" s="741"/>
      <c r="PPN280" s="741"/>
      <c r="PPO280" s="741"/>
      <c r="PPP280" s="740"/>
      <c r="PPQ280" s="743"/>
      <c r="PPR280" s="741"/>
      <c r="PPS280" s="741"/>
      <c r="PPT280" s="741"/>
      <c r="PPU280" s="741"/>
      <c r="PPV280" s="741"/>
      <c r="PPW280" s="741"/>
      <c r="PPX280" s="741"/>
      <c r="PPY280" s="744"/>
      <c r="PPZ280" s="744"/>
      <c r="PQA280" s="744"/>
      <c r="PQB280" s="744"/>
      <c r="PQC280" s="744"/>
      <c r="PQD280" s="744"/>
      <c r="PQE280" s="744"/>
      <c r="PQF280" s="744"/>
      <c r="PQG280" s="744"/>
      <c r="PQH280" s="744"/>
      <c r="PQI280" s="744"/>
      <c r="PQJ280" s="744"/>
      <c r="PQK280" s="744"/>
      <c r="PQL280" s="744"/>
      <c r="PQM280" s="744"/>
      <c r="PQN280" s="744"/>
      <c r="PQO280" s="744"/>
      <c r="PQP280" s="744"/>
      <c r="PQQ280" s="744"/>
      <c r="PQR280" s="744"/>
      <c r="PQS280" s="744"/>
      <c r="PQT280" s="744"/>
      <c r="PQU280" s="744"/>
      <c r="PQV280" s="744"/>
      <c r="PQW280" s="744"/>
      <c r="PQX280" s="744"/>
      <c r="PQY280" s="744"/>
      <c r="PQZ280" s="744"/>
      <c r="PRA280" s="744"/>
      <c r="PRB280" s="744"/>
      <c r="PRC280" s="744"/>
      <c r="PRD280" s="744"/>
      <c r="PRE280" s="744"/>
      <c r="PRF280" s="744"/>
      <c r="PRG280" s="744"/>
      <c r="PRH280" s="744"/>
      <c r="PRI280" s="744"/>
      <c r="PRJ280" s="744"/>
      <c r="PRK280" s="744"/>
      <c r="PRL280" s="744"/>
      <c r="PRM280" s="744"/>
      <c r="PRN280" s="744"/>
      <c r="PRO280" s="744"/>
      <c r="PRP280" s="744"/>
      <c r="PRQ280" s="741"/>
      <c r="PRR280" s="741"/>
      <c r="PRS280" s="741"/>
      <c r="PRT280" s="741"/>
      <c r="PRU280" s="741"/>
      <c r="PRV280" s="741"/>
      <c r="PRW280" s="741"/>
      <c r="PRX280" s="741"/>
      <c r="PRY280" s="741"/>
      <c r="PRZ280" s="741"/>
      <c r="PSA280" s="741"/>
      <c r="PSB280" s="741"/>
      <c r="PSC280" s="741"/>
      <c r="PSD280" s="741"/>
      <c r="PSE280" s="741"/>
      <c r="PSF280" s="741"/>
      <c r="PSG280" s="741"/>
      <c r="PSH280" s="741"/>
      <c r="PSI280" s="741"/>
      <c r="PSJ280" s="741"/>
      <c r="PSK280" s="741"/>
      <c r="PSL280" s="741"/>
      <c r="PSM280" s="741"/>
      <c r="PSN280" s="741"/>
      <c r="PSO280" s="742"/>
      <c r="PSP280" s="742"/>
      <c r="PSQ280" s="742"/>
      <c r="PSR280" s="742"/>
      <c r="PSS280" s="742"/>
      <c r="PST280" s="741"/>
      <c r="PSU280" s="741"/>
      <c r="PSV280" s="742"/>
      <c r="PSW280" s="742"/>
      <c r="PSX280" s="741"/>
      <c r="PSY280" s="741"/>
      <c r="PSZ280" s="742"/>
      <c r="PTA280" s="742"/>
      <c r="PTB280" s="741"/>
      <c r="PTC280" s="741"/>
      <c r="PTD280" s="741"/>
      <c r="PTE280" s="741"/>
      <c r="PTF280" s="741"/>
      <c r="PTG280" s="741"/>
      <c r="PTH280" s="741"/>
      <c r="PTI280" s="742"/>
      <c r="PTJ280" s="742"/>
      <c r="PTK280" s="741"/>
      <c r="PTL280" s="741"/>
      <c r="PTM280" s="742"/>
      <c r="PTN280" s="742"/>
      <c r="PTO280" s="741"/>
      <c r="PTP280" s="741"/>
      <c r="PTQ280" s="741"/>
      <c r="PTR280" s="741"/>
      <c r="PTS280" s="741"/>
      <c r="PTT280" s="740"/>
      <c r="PTU280" s="743"/>
      <c r="PTV280" s="741"/>
      <c r="PTW280" s="741"/>
      <c r="PTX280" s="741"/>
      <c r="PTY280" s="741"/>
      <c r="PTZ280" s="741"/>
      <c r="PUA280" s="741"/>
      <c r="PUB280" s="741"/>
      <c r="PUC280" s="744"/>
      <c r="PUD280" s="744"/>
      <c r="PUE280" s="744"/>
      <c r="PUF280" s="744"/>
      <c r="PUG280" s="744"/>
      <c r="PUH280" s="744"/>
      <c r="PUI280" s="744"/>
      <c r="PUJ280" s="744"/>
      <c r="PUK280" s="744"/>
      <c r="PUL280" s="744"/>
      <c r="PUM280" s="744"/>
      <c r="PUN280" s="744"/>
      <c r="PUO280" s="744"/>
      <c r="PUP280" s="744"/>
      <c r="PUQ280" s="744"/>
      <c r="PUR280" s="744"/>
      <c r="PUS280" s="744"/>
      <c r="PUT280" s="744"/>
      <c r="PUU280" s="744"/>
      <c r="PUV280" s="744"/>
      <c r="PUW280" s="744"/>
      <c r="PUX280" s="744"/>
      <c r="PUY280" s="744"/>
      <c r="PUZ280" s="744"/>
      <c r="PVA280" s="744"/>
      <c r="PVB280" s="744"/>
      <c r="PVC280" s="744"/>
      <c r="PVD280" s="744"/>
      <c r="PVE280" s="744"/>
      <c r="PVF280" s="744"/>
      <c r="PVG280" s="744"/>
      <c r="PVH280" s="744"/>
      <c r="PVI280" s="744"/>
      <c r="PVJ280" s="744"/>
      <c r="PVK280" s="744"/>
      <c r="PVL280" s="744"/>
      <c r="PVM280" s="744"/>
      <c r="PVN280" s="744"/>
      <c r="PVO280" s="744"/>
      <c r="PVP280" s="744"/>
      <c r="PVQ280" s="744"/>
      <c r="PVR280" s="744"/>
      <c r="PVS280" s="744"/>
      <c r="PVT280" s="744"/>
      <c r="PVU280" s="741"/>
      <c r="PVV280" s="741"/>
      <c r="PVW280" s="741"/>
      <c r="PVX280" s="741"/>
      <c r="PVY280" s="741"/>
      <c r="PVZ280" s="741"/>
      <c r="PWA280" s="741"/>
      <c r="PWB280" s="741"/>
      <c r="PWC280" s="741"/>
      <c r="PWD280" s="741"/>
      <c r="PWE280" s="741"/>
      <c r="PWF280" s="741"/>
      <c r="PWG280" s="741"/>
      <c r="PWH280" s="741"/>
      <c r="PWI280" s="741"/>
      <c r="PWJ280" s="741"/>
      <c r="PWK280" s="741"/>
      <c r="PWL280" s="741"/>
      <c r="PWM280" s="741"/>
      <c r="PWN280" s="741"/>
      <c r="PWO280" s="741"/>
      <c r="PWP280" s="741"/>
      <c r="PWQ280" s="741"/>
      <c r="PWR280" s="741"/>
      <c r="PWS280" s="742"/>
      <c r="PWT280" s="742"/>
      <c r="PWU280" s="742"/>
      <c r="PWV280" s="742"/>
      <c r="PWW280" s="742"/>
      <c r="PWX280" s="741"/>
      <c r="PWY280" s="741"/>
      <c r="PWZ280" s="742"/>
      <c r="PXA280" s="742"/>
      <c r="PXB280" s="741"/>
      <c r="PXC280" s="741"/>
      <c r="PXD280" s="742"/>
      <c r="PXE280" s="742"/>
      <c r="PXF280" s="741"/>
      <c r="PXG280" s="741"/>
      <c r="PXH280" s="741"/>
      <c r="PXI280" s="741"/>
      <c r="PXJ280" s="741"/>
      <c r="PXK280" s="741"/>
      <c r="PXL280" s="741"/>
      <c r="PXM280" s="742"/>
      <c r="PXN280" s="742"/>
      <c r="PXO280" s="741"/>
      <c r="PXP280" s="741"/>
      <c r="PXQ280" s="742"/>
      <c r="PXR280" s="742"/>
      <c r="PXS280" s="741"/>
      <c r="PXT280" s="741"/>
      <c r="PXU280" s="741"/>
      <c r="PXV280" s="741"/>
      <c r="PXW280" s="741"/>
      <c r="PXX280" s="740"/>
      <c r="PXY280" s="743"/>
      <c r="PXZ280" s="741"/>
      <c r="PYA280" s="741"/>
      <c r="PYB280" s="741"/>
      <c r="PYC280" s="741"/>
      <c r="PYD280" s="741"/>
      <c r="PYE280" s="741"/>
      <c r="PYF280" s="741"/>
      <c r="PYG280" s="744"/>
      <c r="PYH280" s="744"/>
      <c r="PYI280" s="744"/>
      <c r="PYJ280" s="744"/>
      <c r="PYK280" s="744"/>
      <c r="PYL280" s="744"/>
      <c r="PYM280" s="744"/>
      <c r="PYN280" s="744"/>
      <c r="PYO280" s="744"/>
      <c r="PYP280" s="744"/>
      <c r="PYQ280" s="744"/>
      <c r="PYR280" s="744"/>
      <c r="PYS280" s="744"/>
      <c r="PYT280" s="744"/>
      <c r="PYU280" s="744"/>
      <c r="PYV280" s="744"/>
      <c r="PYW280" s="744"/>
      <c r="PYX280" s="744"/>
      <c r="PYY280" s="744"/>
      <c r="PYZ280" s="744"/>
      <c r="PZA280" s="744"/>
      <c r="PZB280" s="744"/>
      <c r="PZC280" s="744"/>
      <c r="PZD280" s="744"/>
      <c r="PZE280" s="744"/>
      <c r="PZF280" s="744"/>
      <c r="PZG280" s="744"/>
      <c r="PZH280" s="744"/>
      <c r="PZI280" s="744"/>
      <c r="PZJ280" s="744"/>
      <c r="PZK280" s="744"/>
      <c r="PZL280" s="744"/>
      <c r="PZM280" s="744"/>
      <c r="PZN280" s="744"/>
      <c r="PZO280" s="744"/>
      <c r="PZP280" s="744"/>
      <c r="PZQ280" s="744"/>
      <c r="PZR280" s="744"/>
      <c r="PZS280" s="744"/>
      <c r="PZT280" s="744"/>
      <c r="PZU280" s="744"/>
      <c r="PZV280" s="744"/>
      <c r="PZW280" s="744"/>
      <c r="PZX280" s="744"/>
      <c r="PZY280" s="741"/>
      <c r="PZZ280" s="741"/>
      <c r="QAA280" s="741"/>
      <c r="QAB280" s="741"/>
      <c r="QAC280" s="741"/>
      <c r="QAD280" s="741"/>
      <c r="QAE280" s="741"/>
      <c r="QAF280" s="741"/>
      <c r="QAG280" s="741"/>
      <c r="QAH280" s="741"/>
      <c r="QAI280" s="741"/>
      <c r="QAJ280" s="741"/>
      <c r="QAK280" s="741"/>
      <c r="QAL280" s="741"/>
      <c r="QAM280" s="741"/>
      <c r="QAN280" s="741"/>
      <c r="QAO280" s="741"/>
      <c r="QAP280" s="741"/>
      <c r="QAQ280" s="741"/>
      <c r="QAR280" s="741"/>
      <c r="QAS280" s="741"/>
      <c r="QAT280" s="741"/>
      <c r="QAU280" s="741"/>
      <c r="QAV280" s="741"/>
      <c r="QAW280" s="742"/>
      <c r="QAX280" s="742"/>
      <c r="QAY280" s="742"/>
      <c r="QAZ280" s="742"/>
      <c r="QBA280" s="742"/>
      <c r="QBB280" s="741"/>
      <c r="QBC280" s="741"/>
      <c r="QBD280" s="742"/>
      <c r="QBE280" s="742"/>
      <c r="QBF280" s="741"/>
      <c r="QBG280" s="741"/>
      <c r="QBH280" s="742"/>
      <c r="QBI280" s="742"/>
      <c r="QBJ280" s="741"/>
      <c r="QBK280" s="741"/>
      <c r="QBL280" s="741"/>
      <c r="QBM280" s="741"/>
      <c r="QBN280" s="741"/>
      <c r="QBO280" s="741"/>
      <c r="QBP280" s="741"/>
      <c r="QBQ280" s="742"/>
      <c r="QBR280" s="742"/>
      <c r="QBS280" s="741"/>
      <c r="QBT280" s="741"/>
      <c r="QBU280" s="742"/>
      <c r="QBV280" s="742"/>
      <c r="QBW280" s="741"/>
      <c r="QBX280" s="741"/>
      <c r="QBY280" s="741"/>
      <c r="QBZ280" s="741"/>
      <c r="QCA280" s="741"/>
      <c r="QCB280" s="740"/>
      <c r="QCC280" s="743"/>
      <c r="QCD280" s="741"/>
      <c r="QCE280" s="741"/>
      <c r="QCF280" s="741"/>
      <c r="QCG280" s="741"/>
      <c r="QCH280" s="741"/>
      <c r="QCI280" s="741"/>
      <c r="QCJ280" s="741"/>
      <c r="QCK280" s="744"/>
      <c r="QCL280" s="744"/>
      <c r="QCM280" s="744"/>
      <c r="QCN280" s="744"/>
      <c r="QCO280" s="744"/>
      <c r="QCP280" s="744"/>
      <c r="QCQ280" s="744"/>
      <c r="QCR280" s="744"/>
      <c r="QCS280" s="744"/>
      <c r="QCT280" s="744"/>
      <c r="QCU280" s="744"/>
      <c r="QCV280" s="744"/>
      <c r="QCW280" s="744"/>
      <c r="QCX280" s="744"/>
      <c r="QCY280" s="744"/>
      <c r="QCZ280" s="744"/>
      <c r="QDA280" s="744"/>
      <c r="QDB280" s="744"/>
      <c r="QDC280" s="744"/>
      <c r="QDD280" s="744"/>
      <c r="QDE280" s="744"/>
      <c r="QDF280" s="744"/>
      <c r="QDG280" s="744"/>
      <c r="QDH280" s="744"/>
      <c r="QDI280" s="744"/>
      <c r="QDJ280" s="744"/>
      <c r="QDK280" s="744"/>
      <c r="QDL280" s="744"/>
      <c r="QDM280" s="744"/>
      <c r="QDN280" s="744"/>
      <c r="QDO280" s="744"/>
      <c r="QDP280" s="744"/>
      <c r="QDQ280" s="744"/>
      <c r="QDR280" s="744"/>
      <c r="QDS280" s="744"/>
      <c r="QDT280" s="744"/>
      <c r="QDU280" s="744"/>
      <c r="QDV280" s="744"/>
      <c r="QDW280" s="744"/>
      <c r="QDX280" s="744"/>
      <c r="QDY280" s="744"/>
      <c r="QDZ280" s="744"/>
      <c r="QEA280" s="744"/>
      <c r="QEB280" s="744"/>
      <c r="QEC280" s="741"/>
      <c r="QED280" s="741"/>
      <c r="QEE280" s="741"/>
      <c r="QEF280" s="741"/>
      <c r="QEG280" s="741"/>
      <c r="QEH280" s="741"/>
      <c r="QEI280" s="741"/>
      <c r="QEJ280" s="741"/>
      <c r="QEK280" s="741"/>
      <c r="QEL280" s="741"/>
      <c r="QEM280" s="741"/>
      <c r="QEN280" s="741"/>
      <c r="QEO280" s="741"/>
      <c r="QEP280" s="741"/>
      <c r="QEQ280" s="741"/>
      <c r="QER280" s="741"/>
      <c r="QES280" s="741"/>
      <c r="QET280" s="741"/>
      <c r="QEU280" s="741"/>
      <c r="QEV280" s="741"/>
      <c r="QEW280" s="741"/>
      <c r="QEX280" s="741"/>
      <c r="QEY280" s="741"/>
      <c r="QEZ280" s="741"/>
      <c r="QFA280" s="742"/>
      <c r="QFB280" s="742"/>
      <c r="QFC280" s="742"/>
      <c r="QFD280" s="742"/>
      <c r="QFE280" s="742"/>
      <c r="QFF280" s="741"/>
      <c r="QFG280" s="741"/>
      <c r="QFH280" s="742"/>
      <c r="QFI280" s="742"/>
      <c r="QFJ280" s="741"/>
      <c r="QFK280" s="741"/>
      <c r="QFL280" s="742"/>
      <c r="QFM280" s="742"/>
      <c r="QFN280" s="741"/>
      <c r="QFO280" s="741"/>
      <c r="QFP280" s="741"/>
      <c r="QFQ280" s="741"/>
      <c r="QFR280" s="741"/>
      <c r="QFS280" s="741"/>
      <c r="QFT280" s="741"/>
      <c r="QFU280" s="742"/>
      <c r="QFV280" s="742"/>
      <c r="QFW280" s="741"/>
      <c r="QFX280" s="741"/>
      <c r="QFY280" s="742"/>
      <c r="QFZ280" s="742"/>
      <c r="QGA280" s="741"/>
      <c r="QGB280" s="741"/>
      <c r="QGC280" s="741"/>
      <c r="QGD280" s="741"/>
      <c r="QGE280" s="741"/>
      <c r="QGF280" s="740"/>
      <c r="QGG280" s="743"/>
      <c r="QGH280" s="741"/>
      <c r="QGI280" s="741"/>
      <c r="QGJ280" s="741"/>
      <c r="QGK280" s="741"/>
      <c r="QGL280" s="741"/>
      <c r="QGM280" s="741"/>
      <c r="QGN280" s="741"/>
      <c r="QGO280" s="744"/>
      <c r="QGP280" s="744"/>
      <c r="QGQ280" s="744"/>
      <c r="QGR280" s="744"/>
      <c r="QGS280" s="744"/>
      <c r="QGT280" s="744"/>
      <c r="QGU280" s="744"/>
      <c r="QGV280" s="744"/>
      <c r="QGW280" s="744"/>
      <c r="QGX280" s="744"/>
      <c r="QGY280" s="744"/>
      <c r="QGZ280" s="744"/>
      <c r="QHA280" s="744"/>
      <c r="QHB280" s="744"/>
      <c r="QHC280" s="744"/>
      <c r="QHD280" s="744"/>
      <c r="QHE280" s="744"/>
      <c r="QHF280" s="744"/>
      <c r="QHG280" s="744"/>
      <c r="QHH280" s="744"/>
      <c r="QHI280" s="744"/>
      <c r="QHJ280" s="744"/>
      <c r="QHK280" s="744"/>
      <c r="QHL280" s="744"/>
      <c r="QHM280" s="744"/>
      <c r="QHN280" s="744"/>
      <c r="QHO280" s="744"/>
      <c r="QHP280" s="744"/>
      <c r="QHQ280" s="744"/>
      <c r="QHR280" s="744"/>
      <c r="QHS280" s="744"/>
      <c r="QHT280" s="744"/>
      <c r="QHU280" s="744"/>
      <c r="QHV280" s="744"/>
      <c r="QHW280" s="744"/>
      <c r="QHX280" s="744"/>
      <c r="QHY280" s="744"/>
      <c r="QHZ280" s="744"/>
      <c r="QIA280" s="744"/>
      <c r="QIB280" s="744"/>
      <c r="QIC280" s="744"/>
      <c r="QID280" s="744"/>
      <c r="QIE280" s="744"/>
      <c r="QIF280" s="744"/>
      <c r="QIG280" s="741"/>
      <c r="QIH280" s="741"/>
      <c r="QII280" s="741"/>
      <c r="QIJ280" s="741"/>
      <c r="QIK280" s="741"/>
      <c r="QIL280" s="741"/>
      <c r="QIM280" s="741"/>
      <c r="QIN280" s="741"/>
      <c r="QIO280" s="741"/>
      <c r="QIP280" s="741"/>
      <c r="QIQ280" s="741"/>
      <c r="QIR280" s="741"/>
      <c r="QIS280" s="741"/>
      <c r="QIT280" s="741"/>
      <c r="QIU280" s="741"/>
      <c r="QIV280" s="741"/>
      <c r="QIW280" s="741"/>
      <c r="QIX280" s="741"/>
      <c r="QIY280" s="741"/>
      <c r="QIZ280" s="741"/>
      <c r="QJA280" s="741"/>
      <c r="QJB280" s="741"/>
      <c r="QJC280" s="741"/>
      <c r="QJD280" s="741"/>
      <c r="QJE280" s="742"/>
      <c r="QJF280" s="742"/>
      <c r="QJG280" s="742"/>
      <c r="QJH280" s="742"/>
      <c r="QJI280" s="742"/>
      <c r="QJJ280" s="741"/>
      <c r="QJK280" s="741"/>
      <c r="QJL280" s="742"/>
      <c r="QJM280" s="742"/>
      <c r="QJN280" s="741"/>
      <c r="QJO280" s="741"/>
      <c r="QJP280" s="742"/>
      <c r="QJQ280" s="742"/>
      <c r="QJR280" s="741"/>
      <c r="QJS280" s="741"/>
      <c r="QJT280" s="741"/>
      <c r="QJU280" s="741"/>
      <c r="QJV280" s="741"/>
      <c r="QJW280" s="741"/>
      <c r="QJX280" s="741"/>
      <c r="QJY280" s="742"/>
      <c r="QJZ280" s="742"/>
      <c r="QKA280" s="741"/>
      <c r="QKB280" s="741"/>
      <c r="QKC280" s="742"/>
      <c r="QKD280" s="742"/>
      <c r="QKE280" s="741"/>
      <c r="QKF280" s="741"/>
      <c r="QKG280" s="741"/>
      <c r="QKH280" s="741"/>
      <c r="QKI280" s="741"/>
      <c r="QKJ280" s="740"/>
      <c r="QKK280" s="743"/>
      <c r="QKL280" s="741"/>
      <c r="QKM280" s="741"/>
      <c r="QKN280" s="741"/>
      <c r="QKO280" s="741"/>
      <c r="QKP280" s="741"/>
      <c r="QKQ280" s="741"/>
      <c r="QKR280" s="741"/>
      <c r="QKS280" s="744"/>
      <c r="QKT280" s="744"/>
      <c r="QKU280" s="744"/>
      <c r="QKV280" s="744"/>
      <c r="QKW280" s="744"/>
      <c r="QKX280" s="744"/>
      <c r="QKY280" s="744"/>
      <c r="QKZ280" s="744"/>
      <c r="QLA280" s="744"/>
      <c r="QLB280" s="744"/>
      <c r="QLC280" s="744"/>
      <c r="QLD280" s="744"/>
      <c r="QLE280" s="744"/>
      <c r="QLF280" s="744"/>
      <c r="QLG280" s="744"/>
      <c r="QLH280" s="744"/>
      <c r="QLI280" s="744"/>
      <c r="QLJ280" s="744"/>
      <c r="QLK280" s="744"/>
      <c r="QLL280" s="744"/>
      <c r="QLM280" s="744"/>
      <c r="QLN280" s="744"/>
      <c r="QLO280" s="744"/>
      <c r="QLP280" s="744"/>
      <c r="QLQ280" s="744"/>
      <c r="QLR280" s="744"/>
      <c r="QLS280" s="744"/>
      <c r="QLT280" s="744"/>
      <c r="QLU280" s="744"/>
      <c r="QLV280" s="744"/>
      <c r="QLW280" s="744"/>
      <c r="QLX280" s="744"/>
      <c r="QLY280" s="744"/>
      <c r="QLZ280" s="744"/>
      <c r="QMA280" s="744"/>
      <c r="QMB280" s="744"/>
      <c r="QMC280" s="744"/>
      <c r="QMD280" s="744"/>
      <c r="QME280" s="744"/>
      <c r="QMF280" s="744"/>
      <c r="QMG280" s="744"/>
      <c r="QMH280" s="744"/>
      <c r="QMI280" s="744"/>
      <c r="QMJ280" s="744"/>
      <c r="QMK280" s="741"/>
      <c r="QML280" s="741"/>
      <c r="QMM280" s="741"/>
      <c r="QMN280" s="741"/>
      <c r="QMO280" s="741"/>
      <c r="QMP280" s="741"/>
      <c r="QMQ280" s="741"/>
      <c r="QMR280" s="741"/>
      <c r="QMS280" s="741"/>
      <c r="QMT280" s="741"/>
      <c r="QMU280" s="741"/>
      <c r="QMV280" s="741"/>
      <c r="QMW280" s="741"/>
      <c r="QMX280" s="741"/>
      <c r="QMY280" s="741"/>
      <c r="QMZ280" s="741"/>
      <c r="QNA280" s="741"/>
      <c r="QNB280" s="741"/>
      <c r="QNC280" s="741"/>
      <c r="QND280" s="741"/>
      <c r="QNE280" s="741"/>
      <c r="QNF280" s="741"/>
      <c r="QNG280" s="741"/>
      <c r="QNH280" s="741"/>
      <c r="QNI280" s="742"/>
      <c r="QNJ280" s="742"/>
      <c r="QNK280" s="742"/>
      <c r="QNL280" s="742"/>
      <c r="QNM280" s="742"/>
      <c r="QNN280" s="741"/>
      <c r="QNO280" s="741"/>
      <c r="QNP280" s="742"/>
      <c r="QNQ280" s="742"/>
      <c r="QNR280" s="741"/>
      <c r="QNS280" s="741"/>
      <c r="QNT280" s="742"/>
      <c r="QNU280" s="742"/>
      <c r="QNV280" s="741"/>
      <c r="QNW280" s="741"/>
      <c r="QNX280" s="741"/>
      <c r="QNY280" s="741"/>
      <c r="QNZ280" s="741"/>
      <c r="QOA280" s="741"/>
      <c r="QOB280" s="741"/>
      <c r="QOC280" s="742"/>
      <c r="QOD280" s="742"/>
      <c r="QOE280" s="741"/>
      <c r="QOF280" s="741"/>
      <c r="QOG280" s="742"/>
      <c r="QOH280" s="742"/>
      <c r="QOI280" s="741"/>
      <c r="QOJ280" s="741"/>
      <c r="QOK280" s="741"/>
      <c r="QOL280" s="741"/>
      <c r="QOM280" s="741"/>
      <c r="QON280" s="740"/>
      <c r="QOO280" s="743"/>
      <c r="QOP280" s="741"/>
      <c r="QOQ280" s="741"/>
      <c r="QOR280" s="741"/>
      <c r="QOS280" s="741"/>
      <c r="QOT280" s="741"/>
      <c r="QOU280" s="741"/>
      <c r="QOV280" s="741"/>
      <c r="QOW280" s="744"/>
      <c r="QOX280" s="744"/>
      <c r="QOY280" s="744"/>
      <c r="QOZ280" s="744"/>
      <c r="QPA280" s="744"/>
      <c r="QPB280" s="744"/>
      <c r="QPC280" s="744"/>
      <c r="QPD280" s="744"/>
      <c r="QPE280" s="744"/>
      <c r="QPF280" s="744"/>
      <c r="QPG280" s="744"/>
      <c r="QPH280" s="744"/>
      <c r="QPI280" s="744"/>
      <c r="QPJ280" s="744"/>
      <c r="QPK280" s="744"/>
      <c r="QPL280" s="744"/>
      <c r="QPM280" s="744"/>
      <c r="QPN280" s="744"/>
      <c r="QPO280" s="744"/>
      <c r="QPP280" s="744"/>
      <c r="QPQ280" s="744"/>
      <c r="QPR280" s="744"/>
      <c r="QPS280" s="744"/>
      <c r="QPT280" s="744"/>
      <c r="QPU280" s="744"/>
      <c r="QPV280" s="744"/>
      <c r="QPW280" s="744"/>
      <c r="QPX280" s="744"/>
      <c r="QPY280" s="744"/>
      <c r="QPZ280" s="744"/>
      <c r="QQA280" s="744"/>
      <c r="QQB280" s="744"/>
      <c r="QQC280" s="744"/>
      <c r="QQD280" s="744"/>
      <c r="QQE280" s="744"/>
      <c r="QQF280" s="744"/>
      <c r="QQG280" s="744"/>
      <c r="QQH280" s="744"/>
      <c r="QQI280" s="744"/>
      <c r="QQJ280" s="744"/>
      <c r="QQK280" s="744"/>
      <c r="QQL280" s="744"/>
      <c r="QQM280" s="744"/>
      <c r="QQN280" s="744"/>
      <c r="QQO280" s="741"/>
      <c r="QQP280" s="741"/>
      <c r="QQQ280" s="741"/>
      <c r="QQR280" s="741"/>
      <c r="QQS280" s="741"/>
      <c r="QQT280" s="741"/>
      <c r="QQU280" s="741"/>
      <c r="QQV280" s="741"/>
      <c r="QQW280" s="741"/>
      <c r="QQX280" s="741"/>
      <c r="QQY280" s="741"/>
      <c r="QQZ280" s="741"/>
      <c r="QRA280" s="741"/>
      <c r="QRB280" s="741"/>
      <c r="QRC280" s="741"/>
      <c r="QRD280" s="741"/>
      <c r="QRE280" s="741"/>
      <c r="QRF280" s="741"/>
      <c r="QRG280" s="741"/>
      <c r="QRH280" s="741"/>
      <c r="QRI280" s="741"/>
      <c r="QRJ280" s="741"/>
      <c r="QRK280" s="741"/>
      <c r="QRL280" s="741"/>
      <c r="QRM280" s="742"/>
      <c r="QRN280" s="742"/>
      <c r="QRO280" s="742"/>
      <c r="QRP280" s="742"/>
      <c r="QRQ280" s="742"/>
      <c r="QRR280" s="741"/>
      <c r="QRS280" s="741"/>
      <c r="QRT280" s="742"/>
      <c r="QRU280" s="742"/>
      <c r="QRV280" s="741"/>
      <c r="QRW280" s="741"/>
      <c r="QRX280" s="742"/>
      <c r="QRY280" s="742"/>
      <c r="QRZ280" s="741"/>
      <c r="QSA280" s="741"/>
      <c r="QSB280" s="741"/>
      <c r="QSC280" s="741"/>
      <c r="QSD280" s="741"/>
      <c r="QSE280" s="741"/>
      <c r="QSF280" s="741"/>
      <c r="QSG280" s="742"/>
      <c r="QSH280" s="742"/>
      <c r="QSI280" s="741"/>
      <c r="QSJ280" s="741"/>
      <c r="QSK280" s="742"/>
      <c r="QSL280" s="742"/>
      <c r="QSM280" s="741"/>
      <c r="QSN280" s="741"/>
      <c r="QSO280" s="741"/>
      <c r="QSP280" s="741"/>
      <c r="QSQ280" s="741"/>
      <c r="QSR280" s="740"/>
      <c r="QSS280" s="743"/>
      <c r="QST280" s="741"/>
      <c r="QSU280" s="741"/>
      <c r="QSV280" s="741"/>
      <c r="QSW280" s="741"/>
      <c r="QSX280" s="741"/>
      <c r="QSY280" s="741"/>
      <c r="QSZ280" s="741"/>
      <c r="QTA280" s="744"/>
      <c r="QTB280" s="744"/>
      <c r="QTC280" s="744"/>
      <c r="QTD280" s="744"/>
      <c r="QTE280" s="744"/>
      <c r="QTF280" s="744"/>
      <c r="QTG280" s="744"/>
      <c r="QTH280" s="744"/>
      <c r="QTI280" s="744"/>
      <c r="QTJ280" s="744"/>
      <c r="QTK280" s="744"/>
      <c r="QTL280" s="744"/>
      <c r="QTM280" s="744"/>
      <c r="QTN280" s="744"/>
      <c r="QTO280" s="744"/>
      <c r="QTP280" s="744"/>
      <c r="QTQ280" s="744"/>
      <c r="QTR280" s="744"/>
      <c r="QTS280" s="744"/>
      <c r="QTT280" s="744"/>
      <c r="QTU280" s="744"/>
      <c r="QTV280" s="744"/>
      <c r="QTW280" s="744"/>
      <c r="QTX280" s="744"/>
      <c r="QTY280" s="744"/>
      <c r="QTZ280" s="744"/>
      <c r="QUA280" s="744"/>
      <c r="QUB280" s="744"/>
      <c r="QUC280" s="744"/>
      <c r="QUD280" s="744"/>
      <c r="QUE280" s="744"/>
      <c r="QUF280" s="744"/>
      <c r="QUG280" s="744"/>
      <c r="QUH280" s="744"/>
      <c r="QUI280" s="744"/>
      <c r="QUJ280" s="744"/>
      <c r="QUK280" s="744"/>
      <c r="QUL280" s="744"/>
      <c r="QUM280" s="744"/>
      <c r="QUN280" s="744"/>
      <c r="QUO280" s="744"/>
      <c r="QUP280" s="744"/>
      <c r="QUQ280" s="744"/>
      <c r="QUR280" s="744"/>
      <c r="QUS280" s="741"/>
      <c r="QUT280" s="741"/>
      <c r="QUU280" s="741"/>
      <c r="QUV280" s="741"/>
      <c r="QUW280" s="741"/>
      <c r="QUX280" s="741"/>
      <c r="QUY280" s="741"/>
      <c r="QUZ280" s="741"/>
      <c r="QVA280" s="741"/>
      <c r="QVB280" s="741"/>
      <c r="QVC280" s="741"/>
      <c r="QVD280" s="741"/>
      <c r="QVE280" s="741"/>
      <c r="QVF280" s="741"/>
      <c r="QVG280" s="741"/>
      <c r="QVH280" s="741"/>
      <c r="QVI280" s="741"/>
      <c r="QVJ280" s="741"/>
      <c r="QVK280" s="741"/>
      <c r="QVL280" s="741"/>
      <c r="QVM280" s="741"/>
      <c r="QVN280" s="741"/>
      <c r="QVO280" s="741"/>
      <c r="QVP280" s="741"/>
      <c r="QVQ280" s="742"/>
      <c r="QVR280" s="742"/>
      <c r="QVS280" s="742"/>
      <c r="QVT280" s="742"/>
      <c r="QVU280" s="742"/>
      <c r="QVV280" s="741"/>
      <c r="QVW280" s="741"/>
      <c r="QVX280" s="742"/>
      <c r="QVY280" s="742"/>
      <c r="QVZ280" s="741"/>
      <c r="QWA280" s="741"/>
      <c r="QWB280" s="742"/>
      <c r="QWC280" s="742"/>
      <c r="QWD280" s="741"/>
      <c r="QWE280" s="741"/>
      <c r="QWF280" s="741"/>
      <c r="QWG280" s="741"/>
      <c r="QWH280" s="741"/>
      <c r="QWI280" s="741"/>
      <c r="QWJ280" s="741"/>
      <c r="QWK280" s="742"/>
      <c r="QWL280" s="742"/>
      <c r="QWM280" s="741"/>
      <c r="QWN280" s="741"/>
      <c r="QWO280" s="742"/>
      <c r="QWP280" s="742"/>
      <c r="QWQ280" s="741"/>
      <c r="QWR280" s="741"/>
      <c r="QWS280" s="741"/>
      <c r="QWT280" s="741"/>
      <c r="QWU280" s="741"/>
      <c r="QWV280" s="740"/>
      <c r="QWW280" s="743"/>
      <c r="QWX280" s="741"/>
      <c r="QWY280" s="741"/>
      <c r="QWZ280" s="741"/>
      <c r="QXA280" s="741"/>
      <c r="QXB280" s="741"/>
      <c r="QXC280" s="741"/>
      <c r="QXD280" s="741"/>
      <c r="QXE280" s="744"/>
      <c r="QXF280" s="744"/>
      <c r="QXG280" s="744"/>
      <c r="QXH280" s="744"/>
      <c r="QXI280" s="744"/>
      <c r="QXJ280" s="744"/>
      <c r="QXK280" s="744"/>
      <c r="QXL280" s="744"/>
      <c r="QXM280" s="744"/>
      <c r="QXN280" s="744"/>
      <c r="QXO280" s="744"/>
      <c r="QXP280" s="744"/>
      <c r="QXQ280" s="744"/>
      <c r="QXR280" s="744"/>
      <c r="QXS280" s="744"/>
      <c r="QXT280" s="744"/>
      <c r="QXU280" s="744"/>
      <c r="QXV280" s="744"/>
      <c r="QXW280" s="744"/>
      <c r="QXX280" s="744"/>
      <c r="QXY280" s="744"/>
      <c r="QXZ280" s="744"/>
      <c r="QYA280" s="744"/>
      <c r="QYB280" s="744"/>
      <c r="QYC280" s="744"/>
      <c r="QYD280" s="744"/>
      <c r="QYE280" s="744"/>
      <c r="QYF280" s="744"/>
      <c r="QYG280" s="744"/>
      <c r="QYH280" s="744"/>
      <c r="QYI280" s="744"/>
      <c r="QYJ280" s="744"/>
      <c r="QYK280" s="744"/>
      <c r="QYL280" s="744"/>
      <c r="QYM280" s="744"/>
      <c r="QYN280" s="744"/>
      <c r="QYO280" s="744"/>
      <c r="QYP280" s="744"/>
      <c r="QYQ280" s="744"/>
      <c r="QYR280" s="744"/>
      <c r="QYS280" s="744"/>
      <c r="QYT280" s="744"/>
      <c r="QYU280" s="744"/>
      <c r="QYV280" s="744"/>
      <c r="QYW280" s="741"/>
      <c r="QYX280" s="741"/>
      <c r="QYY280" s="741"/>
      <c r="QYZ280" s="741"/>
      <c r="QZA280" s="741"/>
      <c r="QZB280" s="741"/>
      <c r="QZC280" s="741"/>
      <c r="QZD280" s="741"/>
      <c r="QZE280" s="741"/>
      <c r="QZF280" s="741"/>
      <c r="QZG280" s="741"/>
      <c r="QZH280" s="741"/>
      <c r="QZI280" s="741"/>
      <c r="QZJ280" s="741"/>
      <c r="QZK280" s="741"/>
      <c r="QZL280" s="741"/>
      <c r="QZM280" s="741"/>
      <c r="QZN280" s="741"/>
      <c r="QZO280" s="741"/>
      <c r="QZP280" s="741"/>
      <c r="QZQ280" s="741"/>
      <c r="QZR280" s="741"/>
      <c r="QZS280" s="741"/>
      <c r="QZT280" s="741"/>
      <c r="QZU280" s="742"/>
      <c r="QZV280" s="742"/>
      <c r="QZW280" s="742"/>
      <c r="QZX280" s="742"/>
      <c r="QZY280" s="742"/>
      <c r="QZZ280" s="741"/>
      <c r="RAA280" s="741"/>
      <c r="RAB280" s="742"/>
      <c r="RAC280" s="742"/>
      <c r="RAD280" s="741"/>
      <c r="RAE280" s="741"/>
      <c r="RAF280" s="742"/>
      <c r="RAG280" s="742"/>
      <c r="RAH280" s="741"/>
      <c r="RAI280" s="741"/>
      <c r="RAJ280" s="741"/>
      <c r="RAK280" s="741"/>
      <c r="RAL280" s="741"/>
      <c r="RAM280" s="741"/>
      <c r="RAN280" s="741"/>
      <c r="RAO280" s="742"/>
      <c r="RAP280" s="742"/>
      <c r="RAQ280" s="741"/>
      <c r="RAR280" s="741"/>
      <c r="RAS280" s="742"/>
      <c r="RAT280" s="742"/>
      <c r="RAU280" s="741"/>
      <c r="RAV280" s="741"/>
      <c r="RAW280" s="741"/>
      <c r="RAX280" s="741"/>
      <c r="RAY280" s="741"/>
      <c r="RAZ280" s="740"/>
      <c r="RBA280" s="743"/>
      <c r="RBB280" s="741"/>
      <c r="RBC280" s="741"/>
      <c r="RBD280" s="741"/>
      <c r="RBE280" s="741"/>
      <c r="RBF280" s="741"/>
      <c r="RBG280" s="741"/>
      <c r="RBH280" s="741"/>
      <c r="RBI280" s="744"/>
      <c r="RBJ280" s="744"/>
      <c r="RBK280" s="744"/>
      <c r="RBL280" s="744"/>
      <c r="RBM280" s="744"/>
      <c r="RBN280" s="744"/>
      <c r="RBO280" s="744"/>
      <c r="RBP280" s="744"/>
      <c r="RBQ280" s="744"/>
      <c r="RBR280" s="744"/>
      <c r="RBS280" s="744"/>
      <c r="RBT280" s="744"/>
      <c r="RBU280" s="744"/>
      <c r="RBV280" s="744"/>
      <c r="RBW280" s="744"/>
      <c r="RBX280" s="744"/>
      <c r="RBY280" s="744"/>
      <c r="RBZ280" s="744"/>
      <c r="RCA280" s="744"/>
      <c r="RCB280" s="744"/>
      <c r="RCC280" s="744"/>
      <c r="RCD280" s="744"/>
      <c r="RCE280" s="744"/>
      <c r="RCF280" s="744"/>
      <c r="RCG280" s="744"/>
      <c r="RCH280" s="744"/>
      <c r="RCI280" s="744"/>
      <c r="RCJ280" s="744"/>
      <c r="RCK280" s="744"/>
      <c r="RCL280" s="744"/>
      <c r="RCM280" s="744"/>
      <c r="RCN280" s="744"/>
      <c r="RCO280" s="744"/>
      <c r="RCP280" s="744"/>
      <c r="RCQ280" s="744"/>
      <c r="RCR280" s="744"/>
      <c r="RCS280" s="744"/>
      <c r="RCT280" s="744"/>
      <c r="RCU280" s="744"/>
      <c r="RCV280" s="744"/>
      <c r="RCW280" s="744"/>
      <c r="RCX280" s="744"/>
      <c r="RCY280" s="744"/>
      <c r="RCZ280" s="744"/>
      <c r="RDA280" s="741"/>
      <c r="RDB280" s="741"/>
      <c r="RDC280" s="741"/>
      <c r="RDD280" s="741"/>
      <c r="RDE280" s="741"/>
      <c r="RDF280" s="741"/>
      <c r="RDG280" s="741"/>
      <c r="RDH280" s="741"/>
      <c r="RDI280" s="741"/>
      <c r="RDJ280" s="741"/>
      <c r="RDK280" s="741"/>
      <c r="RDL280" s="741"/>
      <c r="RDM280" s="741"/>
      <c r="RDN280" s="741"/>
      <c r="RDO280" s="741"/>
      <c r="RDP280" s="741"/>
      <c r="RDQ280" s="741"/>
      <c r="RDR280" s="741"/>
      <c r="RDS280" s="741"/>
      <c r="RDT280" s="741"/>
      <c r="RDU280" s="741"/>
      <c r="RDV280" s="741"/>
      <c r="RDW280" s="741"/>
    </row>
    <row r="281" spans="1:12295" s="355" customFormat="1" ht="75.75" customHeight="1" x14ac:dyDescent="0.3">
      <c r="B281" s="353" t="s">
        <v>350</v>
      </c>
      <c r="C281" s="350" t="s">
        <v>510</v>
      </c>
      <c r="D281" s="879">
        <f>H281</f>
        <v>278186.09600000002</v>
      </c>
      <c r="E281" s="879">
        <f>E282</f>
        <v>0</v>
      </c>
      <c r="F281" s="879"/>
      <c r="G281" s="879">
        <f>G282</f>
        <v>0</v>
      </c>
      <c r="H281" s="879">
        <f>H282</f>
        <v>278186.09600000002</v>
      </c>
      <c r="I281" s="881"/>
      <c r="J281" s="879">
        <f>J282</f>
        <v>0</v>
      </c>
      <c r="K281" s="879">
        <f>S281</f>
        <v>278186.09600000002</v>
      </c>
      <c r="L281" s="772">
        <f t="shared" si="822"/>
        <v>1</v>
      </c>
      <c r="M281" s="879">
        <f>M282</f>
        <v>0</v>
      </c>
      <c r="N281" s="700"/>
      <c r="O281" s="937"/>
      <c r="P281" s="700"/>
      <c r="Q281" s="937">
        <f>Q282</f>
        <v>0</v>
      </c>
      <c r="R281" s="700"/>
      <c r="S281" s="937">
        <f>S282</f>
        <v>278186.09600000002</v>
      </c>
      <c r="T281" s="772">
        <f>S281/H281</f>
        <v>1</v>
      </c>
      <c r="U281" s="937"/>
      <c r="V281" s="937">
        <f t="shared" ref="V281" si="845">W281+X281+Y281</f>
        <v>0</v>
      </c>
      <c r="W281" s="937"/>
      <c r="X281" s="937"/>
      <c r="Y281" s="937"/>
      <c r="Z281" s="937">
        <f t="shared" ref="Z281" si="846">AA281+AB281+AC281</f>
        <v>278186.09600000002</v>
      </c>
      <c r="AA281" s="937">
        <f>E281</f>
        <v>0</v>
      </c>
      <c r="AB281" s="937">
        <f>H281</f>
        <v>278186.09600000002</v>
      </c>
      <c r="AC281" s="937"/>
      <c r="AD281" s="700"/>
      <c r="AE281" s="879">
        <f>SUM(AG281:AM281)</f>
        <v>58798.47</v>
      </c>
      <c r="AF281" s="772">
        <f t="shared" si="823"/>
        <v>0.21136379871408095</v>
      </c>
      <c r="AG281" s="879">
        <f>AG282</f>
        <v>0</v>
      </c>
      <c r="AH281" s="772"/>
      <c r="AI281" s="937"/>
      <c r="AJ281" s="700"/>
      <c r="AK281" s="937">
        <f>AK282</f>
        <v>0</v>
      </c>
      <c r="AL281" s="772"/>
      <c r="AM281" s="937">
        <f>AM282</f>
        <v>58798.47</v>
      </c>
      <c r="AN281" s="700">
        <f>AM281/D281</f>
        <v>0.21136379871408095</v>
      </c>
      <c r="AO281" s="937"/>
      <c r="AP281" s="937">
        <f>AP282</f>
        <v>219387.62600000002</v>
      </c>
      <c r="AQ281" s="700"/>
      <c r="AR281" s="879">
        <f>AZ281</f>
        <v>278186.09600000002</v>
      </c>
      <c r="AS281" s="772">
        <f t="shared" si="824"/>
        <v>1</v>
      </c>
      <c r="AT281" s="879">
        <f>AT282</f>
        <v>0</v>
      </c>
      <c r="AU281" s="772"/>
      <c r="AV281" s="937"/>
      <c r="AW281" s="772"/>
      <c r="AX281" s="879">
        <f>AX282</f>
        <v>0</v>
      </c>
      <c r="AY281" s="772">
        <f t="shared" si="844"/>
        <v>0</v>
      </c>
      <c r="AZ281" s="937">
        <f>AZ284</f>
        <v>278186.09600000002</v>
      </c>
      <c r="BA281" s="772">
        <f t="shared" ref="BA281:BA285" si="847">AZ281/H281</f>
        <v>1</v>
      </c>
      <c r="BB281" s="937"/>
      <c r="BC281" s="937"/>
      <c r="BD281" s="937"/>
      <c r="BE281" s="937" t="e">
        <f>BF281</f>
        <v>#REF!</v>
      </c>
      <c r="BF281" s="937" t="e">
        <f>BF284</f>
        <v>#REF!</v>
      </c>
      <c r="BG281" s="937"/>
      <c r="BH281" s="937"/>
      <c r="BI281" s="937"/>
      <c r="BJ281" s="937">
        <f t="shared" ref="BJ281" si="848">BK281+BL281+BM281</f>
        <v>0</v>
      </c>
      <c r="BK281" s="937"/>
      <c r="BL281" s="937"/>
      <c r="BM281" s="937"/>
      <c r="BN281" s="937">
        <f>SUM(BO281:BQ281)</f>
        <v>0</v>
      </c>
      <c r="BO281" s="937">
        <f>BO282</f>
        <v>0</v>
      </c>
      <c r="BP281" s="937"/>
      <c r="BQ281" s="937">
        <f>AX281</f>
        <v>0</v>
      </c>
      <c r="BR281" s="937"/>
      <c r="BS281" s="937"/>
      <c r="BT281" s="937">
        <f>BU281</f>
        <v>278186.09600000002</v>
      </c>
      <c r="BU281" s="937">
        <f>BY281</f>
        <v>278186.09600000002</v>
      </c>
      <c r="BV281" s="937">
        <f>BV282</f>
        <v>0</v>
      </c>
      <c r="BW281" s="937"/>
      <c r="BX281" s="937">
        <f>BQ281</f>
        <v>0</v>
      </c>
      <c r="BY281" s="937">
        <f>BY282</f>
        <v>278186.09600000002</v>
      </c>
      <c r="BZ281" s="354"/>
      <c r="CA281" s="772"/>
      <c r="CE281" s="772"/>
    </row>
    <row r="282" spans="1:12295" s="68" customFormat="1" ht="57.75" customHeight="1" x14ac:dyDescent="0.3">
      <c r="B282" s="200"/>
      <c r="C282" s="97" t="s">
        <v>31</v>
      </c>
      <c r="D282" s="678">
        <f>H282</f>
        <v>278186.09600000002</v>
      </c>
      <c r="E282" s="678">
        <v>0</v>
      </c>
      <c r="F282" s="678"/>
      <c r="G282" s="678">
        <f>G284</f>
        <v>0</v>
      </c>
      <c r="H282" s="678">
        <f>H284</f>
        <v>278186.09600000002</v>
      </c>
      <c r="I282" s="678"/>
      <c r="J282" s="678">
        <f>J284</f>
        <v>0</v>
      </c>
      <c r="K282" s="678">
        <f>S282</f>
        <v>278186.09600000002</v>
      </c>
      <c r="L282" s="699">
        <f t="shared" si="822"/>
        <v>1</v>
      </c>
      <c r="M282" s="166">
        <v>0</v>
      </c>
      <c r="N282" s="687"/>
      <c r="O282" s="678"/>
      <c r="P282" s="687"/>
      <c r="Q282" s="678">
        <f>Q284</f>
        <v>0</v>
      </c>
      <c r="R282" s="687"/>
      <c r="S282" s="934">
        <f>S284</f>
        <v>278186.09600000002</v>
      </c>
      <c r="T282" s="699">
        <f t="shared" ref="T282:T288" si="849">S282/H282</f>
        <v>1</v>
      </c>
      <c r="U282" s="678"/>
      <c r="V282" s="678" t="e">
        <f>W282+X282+Y282</f>
        <v>#REF!</v>
      </c>
      <c r="W282" s="678" t="e">
        <f>#REF!+#REF!</f>
        <v>#REF!</v>
      </c>
      <c r="X282" s="678" t="e">
        <f>#REF!+#REF!</f>
        <v>#REF!</v>
      </c>
      <c r="Y282" s="678" t="e">
        <f>#REF!+#REF!</f>
        <v>#REF!</v>
      </c>
      <c r="Z282" s="678" t="e">
        <f>AA282+AB282+AC282</f>
        <v>#REF!</v>
      </c>
      <c r="AA282" s="678" t="e">
        <f>#REF!+#REF!</f>
        <v>#REF!</v>
      </c>
      <c r="AB282" s="678" t="e">
        <f>#REF!+#REF!</f>
        <v>#REF!</v>
      </c>
      <c r="AC282" s="678" t="e">
        <f>#REF!+#REF!</f>
        <v>#REF!</v>
      </c>
      <c r="AD282" s="687"/>
      <c r="AE282" s="166">
        <f t="shared" si="838"/>
        <v>0</v>
      </c>
      <c r="AF282" s="699">
        <f t="shared" si="823"/>
        <v>0</v>
      </c>
      <c r="AG282" s="166">
        <v>0</v>
      </c>
      <c r="AH282" s="699"/>
      <c r="AI282" s="678"/>
      <c r="AJ282" s="687"/>
      <c r="AK282" s="678">
        <f>AK284</f>
        <v>0</v>
      </c>
      <c r="AL282" s="687"/>
      <c r="AM282" s="678">
        <f>AM284</f>
        <v>58798.47</v>
      </c>
      <c r="AN282" s="945">
        <f t="shared" ref="AN282:AN288" si="850">AM282/D282</f>
        <v>0.21136379871408095</v>
      </c>
      <c r="AO282" s="678"/>
      <c r="AP282" s="678">
        <f>AP284</f>
        <v>219387.62600000002</v>
      </c>
      <c r="AQ282" s="687"/>
      <c r="AR282" s="166">
        <f>AZ282</f>
        <v>278186.09600000002</v>
      </c>
      <c r="AS282" s="699">
        <f t="shared" si="824"/>
        <v>1</v>
      </c>
      <c r="AT282" s="166">
        <f>AT284</f>
        <v>0</v>
      </c>
      <c r="AU282" s="699"/>
      <c r="AV282" s="678"/>
      <c r="AW282" s="699"/>
      <c r="AX282" s="166">
        <f>AX284</f>
        <v>0</v>
      </c>
      <c r="AY282" s="699">
        <f t="shared" si="844"/>
        <v>0</v>
      </c>
      <c r="AZ282" s="678">
        <f>AZ284</f>
        <v>278186.09600000002</v>
      </c>
      <c r="BA282" s="699">
        <f t="shared" si="847"/>
        <v>1</v>
      </c>
      <c r="BB282" s="678"/>
      <c r="BC282" s="678" t="e">
        <f>#REF!+#REF!</f>
        <v>#REF!</v>
      </c>
      <c r="BD282" s="678" t="e">
        <f>#REF!+#REF!</f>
        <v>#REF!</v>
      </c>
      <c r="BE282" s="678" t="e">
        <f>BF282+BH282+BI282</f>
        <v>#REF!</v>
      </c>
      <c r="BF282" s="678" t="e">
        <f>BF284+#REF!</f>
        <v>#REF!</v>
      </c>
      <c r="BG282" s="678"/>
      <c r="BH282" s="678" t="e">
        <f>BH284+#REF!</f>
        <v>#REF!</v>
      </c>
      <c r="BI282" s="678" t="e">
        <f>#REF!+#REF!</f>
        <v>#REF!</v>
      </c>
      <c r="BJ282" s="678" t="e">
        <f>BK282+BL282+BM282</f>
        <v>#REF!</v>
      </c>
      <c r="BK282" s="678" t="e">
        <f>BK284+#REF!</f>
        <v>#REF!</v>
      </c>
      <c r="BL282" s="678" t="e">
        <f>BL284+#REF!</f>
        <v>#REF!</v>
      </c>
      <c r="BM282" s="678" t="e">
        <f>#REF!+#REF!</f>
        <v>#REF!</v>
      </c>
      <c r="BN282" s="678">
        <f>BQ282</f>
        <v>0</v>
      </c>
      <c r="BO282" s="678"/>
      <c r="BP282" s="678"/>
      <c r="BQ282" s="678">
        <f>AX282</f>
        <v>0</v>
      </c>
      <c r="BR282" s="678"/>
      <c r="BS282" s="678"/>
      <c r="BT282" s="678">
        <f>BU282</f>
        <v>278186.09600000002</v>
      </c>
      <c r="BU282" s="678">
        <f>BY282</f>
        <v>278186.09600000002</v>
      </c>
      <c r="BV282" s="678"/>
      <c r="BW282" s="678"/>
      <c r="BX282" s="678">
        <f>BQ282</f>
        <v>0</v>
      </c>
      <c r="BY282" s="678">
        <f>BY284</f>
        <v>278186.09600000002</v>
      </c>
      <c r="BZ282" s="678"/>
      <c r="CE282" s="699"/>
    </row>
    <row r="283" spans="1:12295" s="359" customFormat="1" ht="209.25" hidden="1" customHeight="1" x14ac:dyDescent="0.3">
      <c r="B283" s="356" t="s">
        <v>7</v>
      </c>
      <c r="C283" s="357" t="s">
        <v>345</v>
      </c>
      <c r="D283" s="358">
        <f t="shared" si="835"/>
        <v>0</v>
      </c>
      <c r="E283" s="358">
        <f>E284</f>
        <v>0</v>
      </c>
      <c r="F283" s="358"/>
      <c r="G283" s="358">
        <f>G284</f>
        <v>0</v>
      </c>
      <c r="H283" s="358"/>
      <c r="I283" s="358"/>
      <c r="J283" s="358"/>
      <c r="K283" s="680">
        <f>SUM(M283:Q283)</f>
        <v>0</v>
      </c>
      <c r="L283" s="699" t="e">
        <f t="shared" si="822"/>
        <v>#DIV/0!</v>
      </c>
      <c r="M283" s="880">
        <f>M284</f>
        <v>0</v>
      </c>
      <c r="N283" s="421"/>
      <c r="O283" s="358"/>
      <c r="P283" s="421"/>
      <c r="Q283" s="358">
        <f>Q284</f>
        <v>0</v>
      </c>
      <c r="R283" s="421"/>
      <c r="S283" s="358"/>
      <c r="T283" s="699" t="e">
        <f t="shared" si="849"/>
        <v>#DIV/0!</v>
      </c>
      <c r="U283" s="358"/>
      <c r="V283" s="358"/>
      <c r="W283" s="358"/>
      <c r="X283" s="358"/>
      <c r="Y283" s="358"/>
      <c r="Z283" s="358"/>
      <c r="AA283" s="358"/>
      <c r="AB283" s="358"/>
      <c r="AC283" s="358"/>
      <c r="AD283" s="421"/>
      <c r="AE283" s="880">
        <f t="shared" si="838"/>
        <v>0</v>
      </c>
      <c r="AF283" s="699" t="e">
        <f t="shared" si="823"/>
        <v>#DIV/0!</v>
      </c>
      <c r="AG283" s="880">
        <f>AG284</f>
        <v>0</v>
      </c>
      <c r="AH283" s="699"/>
      <c r="AI283" s="358"/>
      <c r="AJ283" s="421"/>
      <c r="AK283" s="358">
        <f>AK284</f>
        <v>0</v>
      </c>
      <c r="AL283" s="421"/>
      <c r="AM283" s="358"/>
      <c r="AN283" s="700" t="e">
        <f t="shared" si="850"/>
        <v>#DIV/0!</v>
      </c>
      <c r="AO283" s="358"/>
      <c r="AP283" s="358"/>
      <c r="AQ283" s="421"/>
      <c r="AR283" s="882">
        <f>SUM(AT283:AX283)</f>
        <v>0</v>
      </c>
      <c r="AS283" s="699" t="e">
        <f t="shared" si="824"/>
        <v>#DIV/0!</v>
      </c>
      <c r="AT283" s="880">
        <f>AT284</f>
        <v>0</v>
      </c>
      <c r="AU283" s="699"/>
      <c r="AV283" s="358"/>
      <c r="AW283" s="699"/>
      <c r="AX283" s="880">
        <f>AX284</f>
        <v>0</v>
      </c>
      <c r="AY283" s="699" t="e">
        <f t="shared" si="844"/>
        <v>#DIV/0!</v>
      </c>
      <c r="AZ283" s="358"/>
      <c r="BA283" s="699" t="e">
        <f t="shared" si="847"/>
        <v>#DIV/0!</v>
      </c>
      <c r="BB283" s="358"/>
      <c r="BC283" s="358"/>
      <c r="BD283" s="358"/>
      <c r="BE283" s="680" t="e">
        <f>BF283</f>
        <v>#REF!</v>
      </c>
      <c r="BF283" s="358" t="e">
        <f>BF284</f>
        <v>#REF!</v>
      </c>
      <c r="BG283" s="358"/>
      <c r="BH283" s="358"/>
      <c r="BI283" s="358"/>
      <c r="BJ283" s="358"/>
      <c r="BK283" s="358"/>
      <c r="BL283" s="358"/>
      <c r="BM283" s="358"/>
      <c r="BN283" s="358"/>
      <c r="BO283" s="358"/>
      <c r="BP283" s="358"/>
      <c r="BQ283" s="358"/>
      <c r="BR283" s="358"/>
      <c r="BS283" s="358"/>
      <c r="BT283" s="358"/>
      <c r="BU283" s="680"/>
      <c r="BV283" s="358"/>
      <c r="BW283" s="358"/>
      <c r="BX283" s="358"/>
      <c r="BY283" s="358"/>
      <c r="BZ283" s="358"/>
      <c r="CE283" s="699"/>
    </row>
    <row r="284" spans="1:12295" s="70" customFormat="1" ht="224.25" customHeight="1" x14ac:dyDescent="0.3">
      <c r="A284" s="370"/>
      <c r="B284" s="398" t="s">
        <v>34</v>
      </c>
      <c r="C284" s="398" t="s">
        <v>511</v>
      </c>
      <c r="D284" s="375">
        <f>H284</f>
        <v>278186.09600000002</v>
      </c>
      <c r="E284" s="375">
        <v>0</v>
      </c>
      <c r="F284" s="375"/>
      <c r="G284" s="375">
        <v>0</v>
      </c>
      <c r="H284" s="375">
        <f>H285</f>
        <v>278186.09600000002</v>
      </c>
      <c r="I284" s="375"/>
      <c r="J284" s="375">
        <f>K284-D284</f>
        <v>0</v>
      </c>
      <c r="K284" s="375">
        <f>S284</f>
        <v>278186.09600000002</v>
      </c>
      <c r="L284" s="745">
        <f t="shared" si="822"/>
        <v>1</v>
      </c>
      <c r="M284" s="375"/>
      <c r="N284" s="421"/>
      <c r="O284" s="376"/>
      <c r="P284" s="421"/>
      <c r="Q284" s="376"/>
      <c r="R284" s="745"/>
      <c r="S284" s="376">
        <f>S285</f>
        <v>278186.09600000002</v>
      </c>
      <c r="T284" s="745">
        <f t="shared" si="849"/>
        <v>1</v>
      </c>
      <c r="U284" s="376"/>
      <c r="V284" s="376">
        <f t="shared" ref="V284" si="851">W284+X284+Y284</f>
        <v>0</v>
      </c>
      <c r="W284" s="376"/>
      <c r="X284" s="376"/>
      <c r="Y284" s="376"/>
      <c r="Z284" s="376">
        <f t="shared" ref="Z284" si="852">AA284+AB284+AC284</f>
        <v>278186.09600000002</v>
      </c>
      <c r="AA284" s="376">
        <f t="shared" ref="AA284" si="853">E284</f>
        <v>0</v>
      </c>
      <c r="AB284" s="376">
        <f t="shared" ref="AB284" si="854">H284</f>
        <v>278186.09600000002</v>
      </c>
      <c r="AC284" s="376"/>
      <c r="AD284" s="421"/>
      <c r="AE284" s="375">
        <f>AM284</f>
        <v>58798.47</v>
      </c>
      <c r="AF284" s="745">
        <f t="shared" si="823"/>
        <v>0.21136379871408095</v>
      </c>
      <c r="AG284" s="375">
        <v>0</v>
      </c>
      <c r="AH284" s="745"/>
      <c r="AI284" s="376"/>
      <c r="AJ284" s="421"/>
      <c r="AK284" s="376">
        <v>0</v>
      </c>
      <c r="AL284" s="745"/>
      <c r="AM284" s="376">
        <f>AM285</f>
        <v>58798.47</v>
      </c>
      <c r="AN284" s="745">
        <f t="shared" si="850"/>
        <v>0.21136379871408095</v>
      </c>
      <c r="AO284" s="376"/>
      <c r="AP284" s="376">
        <f>AR284-AE284</f>
        <v>219387.62600000002</v>
      </c>
      <c r="AQ284" s="421"/>
      <c r="AR284" s="375">
        <f>AZ284</f>
        <v>278186.09600000002</v>
      </c>
      <c r="AS284" s="745">
        <f t="shared" si="824"/>
        <v>1</v>
      </c>
      <c r="AT284" s="375">
        <v>0</v>
      </c>
      <c r="AU284" s="745"/>
      <c r="AV284" s="376"/>
      <c r="AW284" s="745"/>
      <c r="AX284" s="375">
        <v>0</v>
      </c>
      <c r="AY284" s="745">
        <f t="shared" si="844"/>
        <v>0</v>
      </c>
      <c r="AZ284" s="376">
        <f>AZ285</f>
        <v>278186.09600000002</v>
      </c>
      <c r="BA284" s="745">
        <f t="shared" si="847"/>
        <v>1</v>
      </c>
      <c r="BB284" s="376"/>
      <c r="BC284" s="376"/>
      <c r="BD284" s="376"/>
      <c r="BE284" s="376" t="e">
        <f>BF284</f>
        <v>#REF!</v>
      </c>
      <c r="BF284" s="376" t="e">
        <f>SUM(#REF!)</f>
        <v>#REF!</v>
      </c>
      <c r="BG284" s="376"/>
      <c r="BH284" s="376"/>
      <c r="BI284" s="376"/>
      <c r="BJ284" s="376">
        <f t="shared" ref="BJ284" si="855">BK284+BL284+BM284</f>
        <v>0</v>
      </c>
      <c r="BK284" s="376"/>
      <c r="BL284" s="376"/>
      <c r="BM284" s="376"/>
      <c r="BN284" s="376">
        <f>BQ284</f>
        <v>0</v>
      </c>
      <c r="BO284" s="376"/>
      <c r="BP284" s="376"/>
      <c r="BQ284" s="376">
        <f>AX284</f>
        <v>0</v>
      </c>
      <c r="BR284" s="376"/>
      <c r="BS284" s="376"/>
      <c r="BT284" s="376">
        <f>BU284-BN284</f>
        <v>278186.09600000002</v>
      </c>
      <c r="BU284" s="376">
        <f>BY284</f>
        <v>278186.09600000002</v>
      </c>
      <c r="BV284" s="376"/>
      <c r="BW284" s="376"/>
      <c r="BX284" s="376">
        <f>BQ284</f>
        <v>0</v>
      </c>
      <c r="BY284" s="376">
        <v>278186.09600000002</v>
      </c>
      <c r="BZ284" s="745"/>
      <c r="CA284" s="376"/>
      <c r="CB284" s="376"/>
      <c r="CC284" s="376"/>
      <c r="CD284" s="376"/>
      <c r="CE284" s="745"/>
      <c r="CF284" s="376"/>
      <c r="CG284" s="376"/>
      <c r="CH284" s="376"/>
      <c r="CI284" s="376"/>
      <c r="CJ284" s="376"/>
      <c r="CK284" s="376"/>
      <c r="CL284" s="376"/>
      <c r="CM284" s="376"/>
      <c r="CN284" s="376"/>
      <c r="CO284" s="377"/>
      <c r="CP284" s="377"/>
      <c r="CQ284" s="377"/>
      <c r="CR284" s="377"/>
      <c r="CS284" s="377"/>
      <c r="CT284" s="376"/>
      <c r="CU284" s="376"/>
      <c r="CV284" s="377"/>
      <c r="CW284" s="377"/>
      <c r="CX284" s="376"/>
      <c r="CY284" s="376"/>
      <c r="CZ284" s="377"/>
      <c r="DA284" s="377"/>
      <c r="DB284" s="376"/>
      <c r="DC284" s="376"/>
      <c r="DD284" s="376"/>
      <c r="DE284" s="376"/>
      <c r="DF284" s="376"/>
      <c r="DG284" s="376"/>
      <c r="DH284" s="376"/>
      <c r="DI284" s="377"/>
      <c r="DJ284" s="377"/>
      <c r="DK284" s="376"/>
      <c r="DL284" s="376"/>
      <c r="DM284" s="377"/>
      <c r="DN284" s="377"/>
      <c r="DO284" s="376"/>
      <c r="DP284" s="376"/>
      <c r="DQ284" s="376"/>
      <c r="DR284" s="376"/>
      <c r="DS284" s="376"/>
      <c r="DT284" s="370"/>
      <c r="DU284" s="396"/>
      <c r="DV284" s="376"/>
      <c r="DW284" s="376"/>
      <c r="DX284" s="376"/>
      <c r="DY284" s="376"/>
      <c r="DZ284" s="376"/>
      <c r="EA284" s="376"/>
      <c r="EB284" s="376"/>
      <c r="EC284" s="375"/>
      <c r="ED284" s="375"/>
      <c r="EE284" s="375"/>
      <c r="EF284" s="375"/>
      <c r="EG284" s="375"/>
      <c r="EH284" s="375"/>
      <c r="EI284" s="375"/>
      <c r="EJ284" s="375"/>
      <c r="EK284" s="375"/>
      <c r="EL284" s="375"/>
      <c r="EM284" s="375"/>
      <c r="EN284" s="375"/>
      <c r="EO284" s="375"/>
      <c r="EP284" s="375"/>
      <c r="EQ284" s="375"/>
      <c r="ER284" s="375"/>
      <c r="ES284" s="375"/>
      <c r="ET284" s="375"/>
      <c r="EU284" s="375"/>
      <c r="EV284" s="375"/>
      <c r="EW284" s="375"/>
      <c r="EX284" s="375"/>
      <c r="EY284" s="375"/>
      <c r="EZ284" s="375"/>
      <c r="FA284" s="375"/>
      <c r="FB284" s="375"/>
      <c r="FC284" s="375"/>
      <c r="FD284" s="375"/>
      <c r="FE284" s="375"/>
      <c r="FF284" s="375"/>
      <c r="FG284" s="375"/>
      <c r="FH284" s="375"/>
      <c r="FI284" s="375"/>
      <c r="FJ284" s="375"/>
      <c r="FK284" s="375"/>
      <c r="FL284" s="375"/>
      <c r="FM284" s="375"/>
      <c r="FN284" s="375"/>
      <c r="FO284" s="375"/>
      <c r="FP284" s="375"/>
      <c r="FQ284" s="375"/>
      <c r="FR284" s="375"/>
      <c r="FS284" s="375"/>
      <c r="FT284" s="375"/>
      <c r="FU284" s="376"/>
      <c r="FV284" s="376"/>
      <c r="FW284" s="376"/>
      <c r="FX284" s="376"/>
      <c r="FY284" s="376"/>
      <c r="FZ284" s="376"/>
      <c r="GA284" s="376"/>
      <c r="GB284" s="376"/>
      <c r="GC284" s="376"/>
      <c r="GD284" s="376"/>
      <c r="GE284" s="376"/>
      <c r="GF284" s="376"/>
      <c r="GG284" s="376"/>
      <c r="GH284" s="376"/>
      <c r="GI284" s="376"/>
      <c r="GJ284" s="376"/>
      <c r="GK284" s="376"/>
      <c r="GL284" s="376"/>
      <c r="GM284" s="376"/>
      <c r="GN284" s="376"/>
      <c r="GO284" s="376"/>
      <c r="GP284" s="376"/>
      <c r="GQ284" s="376"/>
      <c r="GR284" s="376"/>
      <c r="GS284" s="377"/>
      <c r="GT284" s="377"/>
      <c r="GU284" s="377"/>
      <c r="GV284" s="377"/>
      <c r="GW284" s="377"/>
      <c r="GX284" s="376"/>
      <c r="GY284" s="376"/>
      <c r="GZ284" s="377"/>
      <c r="HA284" s="377"/>
      <c r="HB284" s="376"/>
      <c r="HC284" s="376"/>
      <c r="HD284" s="377"/>
      <c r="HE284" s="377"/>
      <c r="HF284" s="376"/>
      <c r="HG284" s="376"/>
      <c r="HH284" s="376"/>
      <c r="HI284" s="376"/>
      <c r="HJ284" s="376"/>
      <c r="HK284" s="376"/>
      <c r="HL284" s="376"/>
      <c r="HM284" s="377"/>
      <c r="HN284" s="377"/>
      <c r="HO284" s="376"/>
      <c r="HP284" s="376"/>
      <c r="HQ284" s="377"/>
      <c r="HR284" s="377"/>
      <c r="HS284" s="376"/>
      <c r="HT284" s="376"/>
      <c r="HU284" s="376"/>
      <c r="HV284" s="376"/>
      <c r="HW284" s="376"/>
      <c r="HX284" s="370"/>
      <c r="HY284" s="396"/>
      <c r="HZ284" s="376"/>
      <c r="IA284" s="376"/>
      <c r="IB284" s="376"/>
      <c r="IC284" s="376"/>
      <c r="ID284" s="376"/>
      <c r="IE284" s="376"/>
      <c r="IF284" s="376"/>
      <c r="IG284" s="375"/>
      <c r="IH284" s="375"/>
      <c r="II284" s="375"/>
      <c r="IJ284" s="375"/>
      <c r="IK284" s="375"/>
      <c r="IL284" s="375"/>
      <c r="IM284" s="375"/>
      <c r="IN284" s="375"/>
      <c r="IO284" s="375"/>
      <c r="IP284" s="375"/>
      <c r="IQ284" s="375"/>
      <c r="IR284" s="375"/>
      <c r="IS284" s="375"/>
      <c r="IT284" s="375"/>
      <c r="IU284" s="375"/>
      <c r="IV284" s="375"/>
      <c r="IW284" s="375"/>
      <c r="IX284" s="375"/>
      <c r="IY284" s="375"/>
      <c r="IZ284" s="375"/>
      <c r="JA284" s="375"/>
      <c r="JB284" s="375"/>
      <c r="JC284" s="375"/>
      <c r="JD284" s="375"/>
      <c r="JE284" s="375"/>
      <c r="JF284" s="375"/>
      <c r="JG284" s="375"/>
      <c r="JH284" s="375"/>
      <c r="JI284" s="375"/>
      <c r="JJ284" s="375"/>
      <c r="JK284" s="375"/>
      <c r="JL284" s="375"/>
      <c r="JM284" s="375"/>
      <c r="JN284" s="375"/>
      <c r="JO284" s="375"/>
      <c r="JP284" s="375"/>
      <c r="JQ284" s="375"/>
      <c r="JR284" s="375"/>
      <c r="JS284" s="375"/>
      <c r="JT284" s="375"/>
      <c r="JU284" s="375"/>
      <c r="JV284" s="375"/>
      <c r="JW284" s="375"/>
      <c r="JX284" s="375"/>
      <c r="JY284" s="376"/>
      <c r="JZ284" s="376"/>
      <c r="KA284" s="376"/>
      <c r="KB284" s="376"/>
      <c r="KC284" s="376"/>
      <c r="KD284" s="376"/>
      <c r="KE284" s="376"/>
      <c r="KF284" s="376"/>
      <c r="KG284" s="376"/>
      <c r="KH284" s="376"/>
      <c r="KI284" s="376"/>
      <c r="KJ284" s="376"/>
      <c r="KK284" s="376"/>
      <c r="KL284" s="376"/>
      <c r="KM284" s="376"/>
      <c r="KN284" s="376"/>
      <c r="KO284" s="376"/>
      <c r="KP284" s="376"/>
      <c r="KQ284" s="376"/>
      <c r="KR284" s="376"/>
      <c r="KS284" s="376"/>
      <c r="KT284" s="376"/>
      <c r="KU284" s="376"/>
      <c r="KV284" s="376"/>
      <c r="KW284" s="377"/>
      <c r="KX284" s="377"/>
      <c r="KY284" s="377"/>
      <c r="KZ284" s="377"/>
      <c r="LA284" s="377"/>
      <c r="LB284" s="376"/>
      <c r="LC284" s="376"/>
      <c r="LD284" s="377"/>
      <c r="LE284" s="377"/>
      <c r="LF284" s="376"/>
      <c r="LG284" s="376"/>
      <c r="LH284" s="377"/>
      <c r="LI284" s="377"/>
      <c r="LJ284" s="376"/>
      <c r="LK284" s="376"/>
      <c r="LL284" s="376"/>
      <c r="LM284" s="376"/>
      <c r="LN284" s="376"/>
      <c r="LO284" s="376"/>
      <c r="LP284" s="376"/>
      <c r="LQ284" s="377"/>
      <c r="LR284" s="377"/>
      <c r="LS284" s="376"/>
      <c r="LT284" s="376"/>
      <c r="LU284" s="377"/>
      <c r="LV284" s="377"/>
      <c r="LW284" s="376"/>
      <c r="LX284" s="376"/>
      <c r="LY284" s="376"/>
      <c r="LZ284" s="376"/>
      <c r="MA284" s="376"/>
      <c r="MB284" s="370"/>
      <c r="MC284" s="396"/>
      <c r="MD284" s="376"/>
      <c r="ME284" s="376"/>
      <c r="MF284" s="376"/>
      <c r="MG284" s="376"/>
      <c r="MH284" s="376"/>
      <c r="MI284" s="376"/>
      <c r="MJ284" s="376"/>
      <c r="MK284" s="375"/>
      <c r="ML284" s="375"/>
      <c r="MM284" s="375"/>
      <c r="MN284" s="375"/>
      <c r="MO284" s="375"/>
      <c r="MP284" s="375"/>
      <c r="MQ284" s="375"/>
      <c r="MR284" s="375"/>
      <c r="MS284" s="375"/>
      <c r="MT284" s="375"/>
      <c r="MU284" s="375"/>
      <c r="MV284" s="375"/>
      <c r="MW284" s="375"/>
      <c r="MX284" s="375"/>
      <c r="MY284" s="375"/>
      <c r="MZ284" s="375"/>
      <c r="NA284" s="375"/>
      <c r="NB284" s="375"/>
      <c r="NC284" s="375"/>
      <c r="ND284" s="375"/>
      <c r="NE284" s="375"/>
      <c r="NF284" s="375"/>
      <c r="NG284" s="375"/>
      <c r="NH284" s="375"/>
      <c r="NI284" s="375"/>
      <c r="NJ284" s="375"/>
      <c r="NK284" s="375"/>
      <c r="NL284" s="375"/>
      <c r="NM284" s="375"/>
      <c r="NN284" s="375"/>
      <c r="NO284" s="375"/>
      <c r="NP284" s="375"/>
      <c r="NQ284" s="375"/>
      <c r="NR284" s="375"/>
      <c r="NS284" s="375"/>
      <c r="NT284" s="375"/>
      <c r="NU284" s="375"/>
      <c r="NV284" s="375"/>
      <c r="NW284" s="375"/>
      <c r="NX284" s="375"/>
      <c r="NY284" s="375"/>
      <c r="NZ284" s="375"/>
      <c r="OA284" s="375"/>
      <c r="OB284" s="375"/>
      <c r="OC284" s="376"/>
      <c r="OD284" s="376"/>
      <c r="OE284" s="376"/>
      <c r="OF284" s="376"/>
      <c r="OG284" s="376"/>
      <c r="OH284" s="376"/>
      <c r="OI284" s="376"/>
      <c r="OJ284" s="376"/>
      <c r="OK284" s="376"/>
      <c r="OL284" s="376"/>
      <c r="OM284" s="376"/>
      <c r="ON284" s="376"/>
      <c r="OO284" s="376"/>
      <c r="OP284" s="376"/>
      <c r="OQ284" s="376"/>
      <c r="OR284" s="376"/>
      <c r="OS284" s="376"/>
      <c r="OT284" s="376"/>
      <c r="OU284" s="376"/>
      <c r="OV284" s="376"/>
      <c r="OW284" s="376"/>
      <c r="OX284" s="376"/>
      <c r="OY284" s="376"/>
      <c r="OZ284" s="376"/>
      <c r="PA284" s="377"/>
      <c r="PB284" s="377"/>
      <c r="PC284" s="377"/>
      <c r="PD284" s="377"/>
      <c r="PE284" s="377"/>
      <c r="PF284" s="376"/>
      <c r="PG284" s="376"/>
      <c r="PH284" s="377"/>
      <c r="PI284" s="377"/>
      <c r="PJ284" s="376"/>
      <c r="PK284" s="376"/>
      <c r="PL284" s="377"/>
      <c r="PM284" s="377"/>
      <c r="PN284" s="376"/>
      <c r="PO284" s="376"/>
      <c r="PP284" s="376"/>
      <c r="PQ284" s="376"/>
      <c r="PR284" s="376"/>
      <c r="PS284" s="376"/>
      <c r="PT284" s="376"/>
      <c r="PU284" s="377"/>
      <c r="PV284" s="377"/>
      <c r="PW284" s="376"/>
      <c r="PX284" s="376"/>
      <c r="PY284" s="377"/>
      <c r="PZ284" s="377"/>
      <c r="QA284" s="376"/>
      <c r="QB284" s="376"/>
      <c r="QC284" s="376"/>
      <c r="QD284" s="376"/>
      <c r="QE284" s="376"/>
      <c r="QF284" s="370"/>
      <c r="QG284" s="396"/>
      <c r="QH284" s="376"/>
      <c r="QI284" s="376"/>
      <c r="QJ284" s="376"/>
      <c r="QK284" s="376"/>
      <c r="QL284" s="376"/>
      <c r="QM284" s="376"/>
      <c r="QN284" s="376"/>
      <c r="QO284" s="375"/>
      <c r="QP284" s="375"/>
      <c r="QQ284" s="375"/>
      <c r="QR284" s="375"/>
      <c r="QS284" s="375"/>
      <c r="QT284" s="375"/>
      <c r="QU284" s="375"/>
      <c r="QV284" s="375"/>
      <c r="QW284" s="375"/>
      <c r="QX284" s="375"/>
      <c r="QY284" s="375"/>
      <c r="QZ284" s="375"/>
      <c r="RA284" s="375"/>
      <c r="RB284" s="375"/>
      <c r="RC284" s="375"/>
      <c r="RD284" s="375"/>
      <c r="RE284" s="375"/>
      <c r="RF284" s="375"/>
      <c r="RG284" s="375"/>
      <c r="RH284" s="375"/>
      <c r="RI284" s="375"/>
      <c r="RJ284" s="375"/>
      <c r="RK284" s="375"/>
      <c r="RL284" s="375"/>
      <c r="RM284" s="375"/>
      <c r="RN284" s="375"/>
      <c r="RO284" s="375"/>
      <c r="RP284" s="375"/>
      <c r="RQ284" s="375"/>
      <c r="RR284" s="375"/>
      <c r="RS284" s="375"/>
      <c r="RT284" s="375"/>
      <c r="RU284" s="375"/>
      <c r="RV284" s="375"/>
      <c r="RW284" s="375"/>
      <c r="RX284" s="375"/>
      <c r="RY284" s="375"/>
      <c r="RZ284" s="375"/>
      <c r="SA284" s="375"/>
      <c r="SB284" s="375"/>
      <c r="SC284" s="375"/>
      <c r="SD284" s="375"/>
      <c r="SE284" s="375"/>
      <c r="SF284" s="375"/>
      <c r="SG284" s="376"/>
      <c r="SH284" s="376"/>
      <c r="SI284" s="376"/>
      <c r="SJ284" s="376"/>
      <c r="SK284" s="376"/>
      <c r="SL284" s="376"/>
      <c r="SM284" s="376"/>
      <c r="SN284" s="376"/>
      <c r="SO284" s="376"/>
      <c r="SP284" s="376"/>
      <c r="SQ284" s="376"/>
      <c r="SR284" s="376"/>
      <c r="SS284" s="376"/>
      <c r="ST284" s="376"/>
      <c r="SU284" s="376"/>
      <c r="SV284" s="376"/>
      <c r="SW284" s="376"/>
      <c r="SX284" s="376"/>
      <c r="SY284" s="376"/>
      <c r="SZ284" s="376"/>
      <c r="TA284" s="376"/>
      <c r="TB284" s="376"/>
      <c r="TC284" s="376"/>
      <c r="TD284" s="376"/>
      <c r="TE284" s="377"/>
      <c r="TF284" s="377"/>
      <c r="TG284" s="377"/>
      <c r="TH284" s="377"/>
      <c r="TI284" s="377"/>
      <c r="TJ284" s="376"/>
      <c r="TK284" s="376"/>
      <c r="TL284" s="377"/>
      <c r="TM284" s="377"/>
      <c r="TN284" s="376"/>
      <c r="TO284" s="376"/>
      <c r="TP284" s="377"/>
      <c r="TQ284" s="377"/>
      <c r="TR284" s="376"/>
      <c r="TS284" s="376"/>
      <c r="TT284" s="376"/>
      <c r="TU284" s="376"/>
      <c r="TV284" s="376"/>
      <c r="TW284" s="376"/>
      <c r="TX284" s="376"/>
      <c r="TY284" s="377"/>
      <c r="TZ284" s="377"/>
      <c r="UA284" s="376"/>
      <c r="UB284" s="376"/>
      <c r="UC284" s="377"/>
      <c r="UD284" s="377"/>
      <c r="UE284" s="376"/>
      <c r="UF284" s="376"/>
      <c r="UG284" s="376"/>
      <c r="UH284" s="376"/>
      <c r="UI284" s="376"/>
      <c r="UJ284" s="370"/>
      <c r="UK284" s="396"/>
      <c r="UL284" s="376"/>
      <c r="UM284" s="376"/>
      <c r="UN284" s="376"/>
      <c r="UO284" s="376"/>
      <c r="UP284" s="376"/>
      <c r="UQ284" s="376"/>
      <c r="UR284" s="376"/>
      <c r="US284" s="375"/>
      <c r="UT284" s="375"/>
      <c r="UU284" s="375"/>
      <c r="UV284" s="375"/>
      <c r="UW284" s="375"/>
      <c r="UX284" s="375"/>
      <c r="UY284" s="375"/>
      <c r="UZ284" s="375"/>
      <c r="VA284" s="375"/>
      <c r="VB284" s="375"/>
      <c r="VC284" s="375"/>
      <c r="VD284" s="375"/>
      <c r="VE284" s="375"/>
      <c r="VF284" s="375"/>
      <c r="VG284" s="375"/>
      <c r="VH284" s="375"/>
      <c r="VI284" s="375"/>
      <c r="VJ284" s="375"/>
      <c r="VK284" s="375"/>
      <c r="VL284" s="375"/>
      <c r="VM284" s="375"/>
      <c r="VN284" s="375"/>
      <c r="VO284" s="375"/>
      <c r="VP284" s="375"/>
      <c r="VQ284" s="375"/>
      <c r="VR284" s="375"/>
      <c r="VS284" s="375"/>
      <c r="VT284" s="375"/>
      <c r="VU284" s="375"/>
      <c r="VV284" s="375"/>
      <c r="VW284" s="375"/>
      <c r="VX284" s="375"/>
      <c r="VY284" s="375"/>
      <c r="VZ284" s="375"/>
      <c r="WA284" s="375"/>
      <c r="WB284" s="375"/>
      <c r="WC284" s="375"/>
      <c r="WD284" s="375"/>
      <c r="WE284" s="375"/>
      <c r="WF284" s="375"/>
      <c r="WG284" s="375"/>
      <c r="WH284" s="375"/>
      <c r="WI284" s="375"/>
      <c r="WJ284" s="375"/>
      <c r="WK284" s="376"/>
      <c r="WL284" s="376"/>
      <c r="WM284" s="376"/>
      <c r="WN284" s="376"/>
      <c r="WO284" s="376"/>
      <c r="WP284" s="376"/>
      <c r="WQ284" s="376"/>
      <c r="WR284" s="376"/>
      <c r="WS284" s="376"/>
      <c r="WT284" s="376"/>
      <c r="WU284" s="376"/>
      <c r="WV284" s="376"/>
      <c r="WW284" s="376"/>
      <c r="WX284" s="376"/>
      <c r="WY284" s="376"/>
      <c r="WZ284" s="376"/>
      <c r="XA284" s="376"/>
      <c r="XB284" s="376"/>
      <c r="XC284" s="376"/>
      <c r="XD284" s="376"/>
      <c r="XE284" s="376"/>
      <c r="XF284" s="376"/>
      <c r="XG284" s="376"/>
      <c r="XH284" s="376"/>
      <c r="XI284" s="377"/>
      <c r="XJ284" s="377"/>
      <c r="XK284" s="377"/>
      <c r="XL284" s="377"/>
      <c r="XM284" s="377"/>
      <c r="XN284" s="376"/>
      <c r="XO284" s="376"/>
      <c r="XP284" s="377"/>
      <c r="XQ284" s="377"/>
      <c r="XR284" s="376"/>
      <c r="XS284" s="376"/>
      <c r="XT284" s="377"/>
      <c r="XU284" s="377"/>
      <c r="XV284" s="376"/>
      <c r="XW284" s="376"/>
      <c r="XX284" s="376"/>
      <c r="XY284" s="376"/>
      <c r="XZ284" s="376"/>
      <c r="YA284" s="376"/>
      <c r="YB284" s="376"/>
      <c r="YC284" s="377"/>
      <c r="YD284" s="377"/>
      <c r="YE284" s="376"/>
      <c r="YF284" s="376"/>
      <c r="YG284" s="377"/>
      <c r="YH284" s="377"/>
      <c r="YI284" s="376"/>
      <c r="YJ284" s="376"/>
      <c r="YK284" s="376"/>
      <c r="YL284" s="376"/>
      <c r="YM284" s="376"/>
      <c r="YN284" s="370"/>
      <c r="YO284" s="396"/>
      <c r="YP284" s="376"/>
      <c r="YQ284" s="376"/>
      <c r="YR284" s="376"/>
      <c r="YS284" s="376"/>
      <c r="YT284" s="376"/>
      <c r="YU284" s="376"/>
      <c r="YV284" s="376"/>
      <c r="YW284" s="375"/>
      <c r="YX284" s="375"/>
      <c r="YY284" s="375"/>
      <c r="YZ284" s="375"/>
      <c r="ZA284" s="375"/>
      <c r="ZB284" s="375"/>
      <c r="ZC284" s="375"/>
      <c r="ZD284" s="375"/>
      <c r="ZE284" s="375"/>
      <c r="ZF284" s="375"/>
      <c r="ZG284" s="375"/>
      <c r="ZH284" s="375"/>
      <c r="ZI284" s="375"/>
      <c r="ZJ284" s="375"/>
      <c r="ZK284" s="375"/>
      <c r="ZL284" s="375"/>
      <c r="ZM284" s="375"/>
      <c r="ZN284" s="375"/>
      <c r="ZO284" s="375"/>
      <c r="ZP284" s="375"/>
      <c r="ZQ284" s="375"/>
      <c r="ZR284" s="375"/>
      <c r="ZS284" s="375"/>
      <c r="ZT284" s="375"/>
      <c r="ZU284" s="375"/>
      <c r="ZV284" s="375"/>
      <c r="ZW284" s="375"/>
      <c r="ZX284" s="375"/>
      <c r="ZY284" s="375"/>
      <c r="ZZ284" s="375"/>
      <c r="AAA284" s="375"/>
      <c r="AAB284" s="375"/>
      <c r="AAC284" s="375"/>
      <c r="AAD284" s="375"/>
      <c r="AAE284" s="375"/>
      <c r="AAF284" s="375"/>
      <c r="AAG284" s="375"/>
      <c r="AAH284" s="375"/>
      <c r="AAI284" s="375"/>
      <c r="AAJ284" s="375"/>
      <c r="AAK284" s="375"/>
      <c r="AAL284" s="375"/>
      <c r="AAM284" s="375"/>
      <c r="AAN284" s="375"/>
      <c r="AAO284" s="376"/>
      <c r="AAP284" s="376"/>
      <c r="AAQ284" s="376"/>
      <c r="AAR284" s="376"/>
      <c r="AAS284" s="376"/>
      <c r="AAT284" s="376"/>
      <c r="AAU284" s="376"/>
      <c r="AAV284" s="376"/>
      <c r="AAW284" s="376"/>
      <c r="AAX284" s="376"/>
      <c r="AAY284" s="376"/>
      <c r="AAZ284" s="376"/>
      <c r="ABA284" s="376"/>
      <c r="ABB284" s="376"/>
      <c r="ABC284" s="376"/>
      <c r="ABD284" s="376"/>
      <c r="ABE284" s="376"/>
      <c r="ABF284" s="376"/>
      <c r="ABG284" s="376"/>
      <c r="ABH284" s="376"/>
      <c r="ABI284" s="376"/>
      <c r="ABJ284" s="376"/>
      <c r="ABK284" s="376"/>
      <c r="ABL284" s="376"/>
      <c r="ABM284" s="377"/>
      <c r="ABN284" s="377"/>
      <c r="ABO284" s="377"/>
      <c r="ABP284" s="377"/>
      <c r="ABQ284" s="377"/>
      <c r="ABR284" s="376"/>
      <c r="ABS284" s="376"/>
      <c r="ABT284" s="377"/>
      <c r="ABU284" s="377"/>
      <c r="ABV284" s="376"/>
      <c r="ABW284" s="376"/>
      <c r="ABX284" s="377"/>
      <c r="ABY284" s="377"/>
      <c r="ABZ284" s="376"/>
      <c r="ACA284" s="376"/>
      <c r="ACB284" s="376"/>
      <c r="ACC284" s="376"/>
      <c r="ACD284" s="376"/>
      <c r="ACE284" s="376"/>
      <c r="ACF284" s="376"/>
      <c r="ACG284" s="377"/>
      <c r="ACH284" s="377"/>
      <c r="ACI284" s="376"/>
      <c r="ACJ284" s="376"/>
      <c r="ACK284" s="377"/>
      <c r="ACL284" s="377"/>
      <c r="ACM284" s="376"/>
      <c r="ACN284" s="376"/>
      <c r="ACO284" s="376"/>
      <c r="ACP284" s="376"/>
      <c r="ACQ284" s="376"/>
      <c r="ACR284" s="370"/>
      <c r="ACS284" s="396"/>
      <c r="ACT284" s="376"/>
      <c r="ACU284" s="376"/>
      <c r="ACV284" s="376"/>
      <c r="ACW284" s="376"/>
      <c r="ACX284" s="376"/>
      <c r="ACY284" s="376"/>
      <c r="ACZ284" s="376"/>
      <c r="ADA284" s="375"/>
      <c r="ADB284" s="375"/>
      <c r="ADC284" s="375"/>
      <c r="ADD284" s="375"/>
      <c r="ADE284" s="375"/>
      <c r="ADF284" s="375"/>
      <c r="ADG284" s="375"/>
      <c r="ADH284" s="375"/>
      <c r="ADI284" s="375"/>
      <c r="ADJ284" s="375"/>
      <c r="ADK284" s="375"/>
      <c r="ADL284" s="375"/>
      <c r="ADM284" s="375"/>
      <c r="ADN284" s="375"/>
      <c r="ADO284" s="375"/>
      <c r="ADP284" s="375"/>
      <c r="ADQ284" s="375"/>
      <c r="ADR284" s="375"/>
      <c r="ADS284" s="375"/>
      <c r="ADT284" s="375"/>
      <c r="ADU284" s="375"/>
      <c r="ADV284" s="375"/>
      <c r="ADW284" s="375"/>
      <c r="ADX284" s="375"/>
      <c r="ADY284" s="375"/>
      <c r="ADZ284" s="375"/>
      <c r="AEA284" s="375"/>
      <c r="AEB284" s="375"/>
      <c r="AEC284" s="375"/>
      <c r="AED284" s="375"/>
      <c r="AEE284" s="375"/>
      <c r="AEF284" s="375"/>
      <c r="AEG284" s="375"/>
      <c r="AEH284" s="375"/>
      <c r="AEI284" s="375"/>
      <c r="AEJ284" s="375"/>
      <c r="AEK284" s="375"/>
      <c r="AEL284" s="375"/>
      <c r="AEM284" s="375"/>
      <c r="AEN284" s="375"/>
      <c r="AEO284" s="375"/>
      <c r="AEP284" s="375"/>
      <c r="AEQ284" s="375"/>
      <c r="AER284" s="375"/>
      <c r="AES284" s="376"/>
      <c r="AET284" s="376"/>
      <c r="AEU284" s="376"/>
      <c r="AEV284" s="376"/>
      <c r="AEW284" s="376"/>
      <c r="AEX284" s="376"/>
      <c r="AEY284" s="376"/>
      <c r="AEZ284" s="376"/>
      <c r="AFA284" s="376"/>
      <c r="AFB284" s="376"/>
      <c r="AFC284" s="376"/>
      <c r="AFD284" s="376"/>
      <c r="AFE284" s="376"/>
      <c r="AFF284" s="376"/>
      <c r="AFG284" s="376"/>
      <c r="AFH284" s="376"/>
      <c r="AFI284" s="376"/>
      <c r="AFJ284" s="376"/>
      <c r="AFK284" s="376"/>
      <c r="AFL284" s="376"/>
      <c r="AFM284" s="376"/>
      <c r="AFN284" s="376"/>
      <c r="AFO284" s="376"/>
      <c r="AFP284" s="376"/>
      <c r="AFQ284" s="377"/>
      <c r="AFR284" s="377"/>
      <c r="AFS284" s="377"/>
      <c r="AFT284" s="377"/>
      <c r="AFU284" s="377"/>
      <c r="AFV284" s="376"/>
      <c r="AFW284" s="376"/>
      <c r="AFX284" s="377"/>
      <c r="AFY284" s="377"/>
      <c r="AFZ284" s="376"/>
      <c r="AGA284" s="376"/>
      <c r="AGB284" s="377"/>
      <c r="AGC284" s="377"/>
      <c r="AGD284" s="376"/>
      <c r="AGE284" s="376"/>
      <c r="AGF284" s="376"/>
      <c r="AGG284" s="376"/>
      <c r="AGH284" s="376"/>
      <c r="AGI284" s="376"/>
      <c r="AGJ284" s="376"/>
      <c r="AGK284" s="377"/>
      <c r="AGL284" s="377"/>
      <c r="AGM284" s="376"/>
      <c r="AGN284" s="376"/>
      <c r="AGO284" s="377"/>
      <c r="AGP284" s="377"/>
      <c r="AGQ284" s="376"/>
      <c r="AGR284" s="376"/>
      <c r="AGS284" s="376"/>
      <c r="AGT284" s="376"/>
      <c r="AGU284" s="376"/>
      <c r="AGV284" s="370"/>
      <c r="AGW284" s="396"/>
      <c r="AGX284" s="376"/>
      <c r="AGY284" s="376"/>
      <c r="AGZ284" s="376"/>
      <c r="AHA284" s="376"/>
      <c r="AHB284" s="376"/>
      <c r="AHC284" s="376"/>
      <c r="AHD284" s="376"/>
      <c r="AHE284" s="375"/>
      <c r="AHF284" s="375"/>
      <c r="AHG284" s="375"/>
      <c r="AHH284" s="375"/>
      <c r="AHI284" s="375"/>
      <c r="AHJ284" s="375"/>
      <c r="AHK284" s="375"/>
      <c r="AHL284" s="375"/>
      <c r="AHM284" s="375"/>
      <c r="AHN284" s="375"/>
      <c r="AHO284" s="375"/>
      <c r="AHP284" s="375"/>
      <c r="AHQ284" s="375"/>
      <c r="AHR284" s="375"/>
      <c r="AHS284" s="375"/>
      <c r="AHT284" s="375"/>
      <c r="AHU284" s="375"/>
      <c r="AHV284" s="375"/>
      <c r="AHW284" s="375"/>
      <c r="AHX284" s="375"/>
      <c r="AHY284" s="375"/>
      <c r="AHZ284" s="375"/>
      <c r="AIA284" s="375"/>
      <c r="AIB284" s="375"/>
      <c r="AIC284" s="375"/>
      <c r="AID284" s="375"/>
      <c r="AIE284" s="375"/>
      <c r="AIF284" s="375"/>
      <c r="AIG284" s="375"/>
      <c r="AIH284" s="375"/>
      <c r="AII284" s="375"/>
      <c r="AIJ284" s="375"/>
      <c r="AIK284" s="375"/>
      <c r="AIL284" s="375"/>
      <c r="AIM284" s="375"/>
      <c r="AIN284" s="375"/>
      <c r="AIO284" s="375"/>
      <c r="AIP284" s="375"/>
      <c r="AIQ284" s="375"/>
      <c r="AIR284" s="375"/>
      <c r="AIS284" s="375"/>
      <c r="AIT284" s="375"/>
      <c r="AIU284" s="375"/>
      <c r="AIV284" s="375"/>
      <c r="AIW284" s="376"/>
      <c r="AIX284" s="376"/>
      <c r="AIY284" s="376"/>
      <c r="AIZ284" s="376"/>
      <c r="AJA284" s="376"/>
      <c r="AJB284" s="376"/>
      <c r="AJC284" s="376"/>
      <c r="AJD284" s="376"/>
      <c r="AJE284" s="376"/>
      <c r="AJF284" s="376"/>
      <c r="AJG284" s="376"/>
      <c r="AJH284" s="376"/>
      <c r="AJI284" s="376"/>
      <c r="AJJ284" s="376"/>
      <c r="AJK284" s="376"/>
      <c r="AJL284" s="376"/>
      <c r="AJM284" s="376"/>
      <c r="AJN284" s="376"/>
      <c r="AJO284" s="376"/>
      <c r="AJP284" s="376"/>
      <c r="AJQ284" s="376"/>
      <c r="AJR284" s="376"/>
      <c r="AJS284" s="376"/>
      <c r="AJT284" s="376"/>
      <c r="AJU284" s="377"/>
      <c r="AJV284" s="377"/>
      <c r="AJW284" s="377"/>
      <c r="AJX284" s="377"/>
      <c r="AJY284" s="377"/>
      <c r="AJZ284" s="376"/>
      <c r="AKA284" s="376"/>
      <c r="AKB284" s="377"/>
      <c r="AKC284" s="377"/>
      <c r="AKD284" s="376"/>
      <c r="AKE284" s="376"/>
      <c r="AKF284" s="377"/>
      <c r="AKG284" s="377"/>
      <c r="AKH284" s="376"/>
      <c r="AKI284" s="376"/>
      <c r="AKJ284" s="376"/>
      <c r="AKK284" s="376"/>
      <c r="AKL284" s="376"/>
      <c r="AKM284" s="376"/>
      <c r="AKN284" s="376"/>
      <c r="AKO284" s="377"/>
      <c r="AKP284" s="377"/>
      <c r="AKQ284" s="376"/>
      <c r="AKR284" s="376"/>
      <c r="AKS284" s="377"/>
      <c r="AKT284" s="377"/>
      <c r="AKU284" s="376"/>
      <c r="AKV284" s="376"/>
      <c r="AKW284" s="376"/>
      <c r="AKX284" s="376"/>
      <c r="AKY284" s="376"/>
      <c r="AKZ284" s="370"/>
      <c r="ALA284" s="396"/>
      <c r="ALB284" s="376"/>
      <c r="ALC284" s="376"/>
      <c r="ALD284" s="376"/>
      <c r="ALE284" s="376"/>
      <c r="ALF284" s="376"/>
      <c r="ALG284" s="376"/>
      <c r="ALH284" s="376"/>
      <c r="ALI284" s="375"/>
      <c r="ALJ284" s="375"/>
      <c r="ALK284" s="375"/>
      <c r="ALL284" s="375"/>
      <c r="ALM284" s="375"/>
      <c r="ALN284" s="375"/>
      <c r="ALO284" s="375"/>
      <c r="ALP284" s="375"/>
      <c r="ALQ284" s="375"/>
      <c r="ALR284" s="375"/>
      <c r="ALS284" s="375"/>
      <c r="ALT284" s="375"/>
      <c r="ALU284" s="375"/>
      <c r="ALV284" s="375"/>
      <c r="ALW284" s="375"/>
      <c r="ALX284" s="375"/>
      <c r="ALY284" s="375"/>
      <c r="ALZ284" s="375"/>
      <c r="AMA284" s="375"/>
      <c r="AMB284" s="375"/>
      <c r="AMC284" s="375"/>
      <c r="AMD284" s="375"/>
      <c r="AME284" s="375"/>
      <c r="AMF284" s="375"/>
      <c r="AMG284" s="375"/>
      <c r="AMH284" s="375"/>
      <c r="AMI284" s="375"/>
      <c r="AMJ284" s="375"/>
      <c r="AMK284" s="375"/>
      <c r="AML284" s="375"/>
      <c r="AMM284" s="375"/>
      <c r="AMN284" s="375"/>
      <c r="AMO284" s="375"/>
      <c r="AMP284" s="375"/>
      <c r="AMQ284" s="375"/>
      <c r="AMR284" s="375"/>
      <c r="AMS284" s="375"/>
      <c r="AMT284" s="375"/>
      <c r="AMU284" s="375"/>
      <c r="AMV284" s="375"/>
      <c r="AMW284" s="375"/>
      <c r="AMX284" s="375"/>
      <c r="AMY284" s="375"/>
      <c r="AMZ284" s="375"/>
      <c r="ANA284" s="376"/>
      <c r="ANB284" s="376"/>
      <c r="ANC284" s="376"/>
      <c r="AND284" s="376"/>
      <c r="ANE284" s="376"/>
      <c r="ANF284" s="376"/>
      <c r="ANG284" s="376"/>
      <c r="ANH284" s="376"/>
      <c r="ANI284" s="376"/>
      <c r="ANJ284" s="376"/>
      <c r="ANK284" s="376"/>
      <c r="ANL284" s="376"/>
      <c r="ANM284" s="376"/>
      <c r="ANN284" s="376"/>
      <c r="ANO284" s="376"/>
      <c r="ANP284" s="376"/>
      <c r="ANQ284" s="376"/>
      <c r="ANR284" s="376"/>
      <c r="ANS284" s="376"/>
      <c r="ANT284" s="376"/>
      <c r="ANU284" s="376"/>
      <c r="ANV284" s="376"/>
      <c r="ANW284" s="376"/>
      <c r="ANX284" s="376"/>
      <c r="ANY284" s="377"/>
      <c r="ANZ284" s="377"/>
      <c r="AOA284" s="377"/>
      <c r="AOB284" s="377"/>
      <c r="AOC284" s="377"/>
      <c r="AOD284" s="376"/>
      <c r="AOE284" s="376"/>
      <c r="AOF284" s="377"/>
      <c r="AOG284" s="377"/>
      <c r="AOH284" s="376"/>
      <c r="AOI284" s="376"/>
      <c r="AOJ284" s="377"/>
      <c r="AOK284" s="377"/>
      <c r="AOL284" s="376"/>
      <c r="AOM284" s="376"/>
      <c r="AON284" s="376"/>
      <c r="AOO284" s="376"/>
      <c r="AOP284" s="376"/>
      <c r="AOQ284" s="376"/>
      <c r="AOR284" s="376"/>
      <c r="AOS284" s="377"/>
      <c r="AOT284" s="377"/>
      <c r="AOU284" s="376"/>
      <c r="AOV284" s="376"/>
      <c r="AOW284" s="377"/>
      <c r="AOX284" s="377"/>
      <c r="AOY284" s="376"/>
      <c r="AOZ284" s="376"/>
      <c r="APA284" s="376"/>
      <c r="APB284" s="376"/>
      <c r="APC284" s="376"/>
      <c r="APD284" s="370"/>
      <c r="APE284" s="396"/>
      <c r="APF284" s="376"/>
      <c r="APG284" s="376"/>
      <c r="APH284" s="376"/>
      <c r="API284" s="376"/>
      <c r="APJ284" s="376"/>
      <c r="APK284" s="376"/>
      <c r="APL284" s="376"/>
      <c r="APM284" s="375"/>
      <c r="APN284" s="375"/>
      <c r="APO284" s="375"/>
      <c r="APP284" s="375"/>
      <c r="APQ284" s="375"/>
      <c r="APR284" s="375"/>
      <c r="APS284" s="375"/>
      <c r="APT284" s="375"/>
      <c r="APU284" s="375"/>
      <c r="APV284" s="375"/>
      <c r="APW284" s="375"/>
      <c r="APX284" s="375"/>
      <c r="APY284" s="375"/>
      <c r="APZ284" s="375"/>
      <c r="AQA284" s="375"/>
      <c r="AQB284" s="375"/>
      <c r="AQC284" s="375"/>
      <c r="AQD284" s="375"/>
      <c r="AQE284" s="375"/>
      <c r="AQF284" s="375"/>
      <c r="AQG284" s="375"/>
      <c r="AQH284" s="375"/>
      <c r="AQI284" s="375"/>
      <c r="AQJ284" s="375"/>
      <c r="AQK284" s="375"/>
      <c r="AQL284" s="375"/>
      <c r="AQM284" s="375"/>
      <c r="AQN284" s="375"/>
      <c r="AQO284" s="375"/>
      <c r="AQP284" s="375"/>
      <c r="AQQ284" s="375"/>
      <c r="AQR284" s="375"/>
      <c r="AQS284" s="375"/>
      <c r="AQT284" s="375"/>
      <c r="AQU284" s="375"/>
      <c r="AQV284" s="375"/>
      <c r="AQW284" s="375"/>
      <c r="AQX284" s="375"/>
      <c r="AQY284" s="375"/>
      <c r="AQZ284" s="375"/>
      <c r="ARA284" s="375"/>
      <c r="ARB284" s="375"/>
      <c r="ARC284" s="375"/>
      <c r="ARD284" s="375"/>
      <c r="ARE284" s="376"/>
      <c r="ARF284" s="376"/>
      <c r="ARG284" s="376"/>
      <c r="ARH284" s="376"/>
      <c r="ARI284" s="376"/>
      <c r="ARJ284" s="376"/>
      <c r="ARK284" s="376"/>
      <c r="ARL284" s="376"/>
      <c r="ARM284" s="376"/>
      <c r="ARN284" s="376"/>
      <c r="ARO284" s="376"/>
      <c r="ARP284" s="376"/>
      <c r="ARQ284" s="376"/>
      <c r="ARR284" s="376"/>
      <c r="ARS284" s="376"/>
      <c r="ART284" s="376"/>
      <c r="ARU284" s="376"/>
      <c r="ARV284" s="376"/>
      <c r="ARW284" s="376"/>
      <c r="ARX284" s="376"/>
      <c r="ARY284" s="376"/>
      <c r="ARZ284" s="376"/>
      <c r="ASA284" s="376"/>
      <c r="ASB284" s="376"/>
      <c r="ASC284" s="377"/>
      <c r="ASD284" s="377"/>
      <c r="ASE284" s="377"/>
      <c r="ASF284" s="377"/>
      <c r="ASG284" s="377"/>
      <c r="ASH284" s="376"/>
      <c r="ASI284" s="376"/>
      <c r="ASJ284" s="377"/>
      <c r="ASK284" s="377"/>
      <c r="ASL284" s="376"/>
      <c r="ASM284" s="376"/>
      <c r="ASN284" s="377"/>
      <c r="ASO284" s="377"/>
      <c r="ASP284" s="376"/>
      <c r="ASQ284" s="376"/>
      <c r="ASR284" s="376"/>
      <c r="ASS284" s="376"/>
      <c r="AST284" s="376"/>
      <c r="ASU284" s="376"/>
      <c r="ASV284" s="376"/>
      <c r="ASW284" s="377"/>
      <c r="ASX284" s="377"/>
      <c r="ASY284" s="376"/>
      <c r="ASZ284" s="376"/>
      <c r="ATA284" s="377"/>
      <c r="ATB284" s="377"/>
      <c r="ATC284" s="376"/>
      <c r="ATD284" s="376"/>
      <c r="ATE284" s="376"/>
      <c r="ATF284" s="376"/>
      <c r="ATG284" s="376"/>
      <c r="ATH284" s="370"/>
      <c r="ATI284" s="396"/>
      <c r="ATJ284" s="376"/>
      <c r="ATK284" s="376"/>
      <c r="ATL284" s="376"/>
      <c r="ATM284" s="376"/>
      <c r="ATN284" s="376"/>
      <c r="ATO284" s="376"/>
      <c r="ATP284" s="376"/>
      <c r="ATQ284" s="375"/>
      <c r="ATR284" s="375"/>
      <c r="ATS284" s="375"/>
      <c r="ATT284" s="375"/>
      <c r="ATU284" s="375"/>
      <c r="ATV284" s="375"/>
      <c r="ATW284" s="375"/>
      <c r="ATX284" s="375"/>
      <c r="ATY284" s="375"/>
      <c r="ATZ284" s="375"/>
      <c r="AUA284" s="375"/>
      <c r="AUB284" s="375"/>
      <c r="AUC284" s="375"/>
      <c r="AUD284" s="375"/>
      <c r="AUE284" s="375"/>
      <c r="AUF284" s="375"/>
      <c r="AUG284" s="375"/>
      <c r="AUH284" s="375"/>
      <c r="AUI284" s="375"/>
      <c r="AUJ284" s="375"/>
      <c r="AUK284" s="375"/>
      <c r="AUL284" s="375"/>
      <c r="AUM284" s="375"/>
      <c r="AUN284" s="375"/>
      <c r="AUO284" s="375"/>
      <c r="AUP284" s="375"/>
      <c r="AUQ284" s="375"/>
      <c r="AUR284" s="375"/>
      <c r="AUS284" s="375"/>
      <c r="AUT284" s="375"/>
      <c r="AUU284" s="375"/>
      <c r="AUV284" s="375"/>
      <c r="AUW284" s="375"/>
      <c r="AUX284" s="375"/>
      <c r="AUY284" s="375"/>
      <c r="AUZ284" s="375"/>
      <c r="AVA284" s="375"/>
      <c r="AVB284" s="375"/>
      <c r="AVC284" s="375"/>
      <c r="AVD284" s="375"/>
      <c r="AVE284" s="375"/>
      <c r="AVF284" s="375"/>
      <c r="AVG284" s="375"/>
      <c r="AVH284" s="375"/>
      <c r="AVI284" s="376"/>
      <c r="AVJ284" s="376"/>
      <c r="AVK284" s="376"/>
      <c r="AVL284" s="376"/>
      <c r="AVM284" s="376"/>
      <c r="AVN284" s="376"/>
      <c r="AVO284" s="376"/>
      <c r="AVP284" s="376"/>
      <c r="AVQ284" s="376"/>
      <c r="AVR284" s="376"/>
      <c r="AVS284" s="376"/>
      <c r="AVT284" s="376"/>
      <c r="AVU284" s="376"/>
      <c r="AVV284" s="376"/>
      <c r="AVW284" s="376"/>
      <c r="AVX284" s="376"/>
      <c r="AVY284" s="376"/>
      <c r="AVZ284" s="376"/>
      <c r="AWA284" s="376"/>
      <c r="AWB284" s="376"/>
      <c r="AWC284" s="376"/>
      <c r="AWD284" s="376"/>
      <c r="AWE284" s="376"/>
      <c r="AWF284" s="376"/>
      <c r="AWG284" s="377"/>
      <c r="AWH284" s="377"/>
      <c r="AWI284" s="377"/>
      <c r="AWJ284" s="377"/>
      <c r="AWK284" s="377"/>
      <c r="AWL284" s="376"/>
      <c r="AWM284" s="376"/>
      <c r="AWN284" s="377"/>
      <c r="AWO284" s="377"/>
      <c r="AWP284" s="376"/>
      <c r="AWQ284" s="376"/>
      <c r="AWR284" s="377"/>
      <c r="AWS284" s="377"/>
      <c r="AWT284" s="376"/>
      <c r="AWU284" s="376"/>
      <c r="AWV284" s="376"/>
      <c r="AWW284" s="376"/>
      <c r="AWX284" s="376"/>
      <c r="AWY284" s="376"/>
      <c r="AWZ284" s="376"/>
      <c r="AXA284" s="377"/>
      <c r="AXB284" s="377"/>
      <c r="AXC284" s="376"/>
      <c r="AXD284" s="376"/>
      <c r="AXE284" s="377"/>
      <c r="AXF284" s="377"/>
      <c r="AXG284" s="376"/>
      <c r="AXH284" s="376"/>
      <c r="AXI284" s="376"/>
      <c r="AXJ284" s="376"/>
      <c r="AXK284" s="376"/>
      <c r="AXL284" s="370"/>
      <c r="AXM284" s="396"/>
      <c r="AXN284" s="376"/>
      <c r="AXO284" s="376"/>
      <c r="AXP284" s="376"/>
      <c r="AXQ284" s="376"/>
      <c r="AXR284" s="376"/>
      <c r="AXS284" s="376"/>
      <c r="AXT284" s="376"/>
      <c r="AXU284" s="375"/>
      <c r="AXV284" s="375"/>
      <c r="AXW284" s="375"/>
      <c r="AXX284" s="375"/>
      <c r="AXY284" s="375"/>
      <c r="AXZ284" s="375"/>
      <c r="AYA284" s="375"/>
      <c r="AYB284" s="375"/>
      <c r="AYC284" s="375"/>
      <c r="AYD284" s="375"/>
      <c r="AYE284" s="375"/>
      <c r="AYF284" s="375"/>
      <c r="AYG284" s="375"/>
      <c r="AYH284" s="375"/>
      <c r="AYI284" s="375"/>
      <c r="AYJ284" s="375"/>
      <c r="AYK284" s="375"/>
      <c r="AYL284" s="375"/>
      <c r="AYM284" s="375"/>
      <c r="AYN284" s="375"/>
      <c r="AYO284" s="375"/>
      <c r="AYP284" s="375"/>
      <c r="AYQ284" s="375"/>
      <c r="AYR284" s="375"/>
      <c r="AYS284" s="375"/>
      <c r="AYT284" s="375"/>
      <c r="AYU284" s="375"/>
      <c r="AYV284" s="375"/>
      <c r="AYW284" s="375"/>
      <c r="AYX284" s="375"/>
      <c r="AYY284" s="375"/>
      <c r="AYZ284" s="375"/>
      <c r="AZA284" s="375"/>
      <c r="AZB284" s="375"/>
      <c r="AZC284" s="375"/>
      <c r="AZD284" s="375"/>
      <c r="AZE284" s="375"/>
      <c r="AZF284" s="375"/>
      <c r="AZG284" s="375"/>
      <c r="AZH284" s="375"/>
      <c r="AZI284" s="375"/>
      <c r="AZJ284" s="375"/>
      <c r="AZK284" s="375"/>
      <c r="AZL284" s="375"/>
      <c r="AZM284" s="376"/>
      <c r="AZN284" s="376"/>
      <c r="AZO284" s="376"/>
      <c r="AZP284" s="376"/>
      <c r="AZQ284" s="376"/>
      <c r="AZR284" s="376"/>
      <c r="AZS284" s="376"/>
      <c r="AZT284" s="376"/>
      <c r="AZU284" s="376"/>
      <c r="AZV284" s="376"/>
      <c r="AZW284" s="376"/>
      <c r="AZX284" s="376"/>
      <c r="AZY284" s="376"/>
      <c r="AZZ284" s="376"/>
      <c r="BAA284" s="376"/>
      <c r="BAB284" s="376"/>
      <c r="BAC284" s="376"/>
      <c r="BAD284" s="376"/>
      <c r="BAE284" s="376"/>
      <c r="BAF284" s="376"/>
      <c r="BAG284" s="376"/>
      <c r="BAH284" s="376"/>
      <c r="BAI284" s="376"/>
      <c r="BAJ284" s="376"/>
      <c r="BAK284" s="377"/>
      <c r="BAL284" s="377"/>
      <c r="BAM284" s="377"/>
      <c r="BAN284" s="377"/>
      <c r="BAO284" s="377"/>
      <c r="BAP284" s="376"/>
      <c r="BAQ284" s="376"/>
      <c r="BAR284" s="377"/>
      <c r="BAS284" s="377"/>
      <c r="BAT284" s="376"/>
      <c r="BAU284" s="376"/>
      <c r="BAV284" s="377"/>
      <c r="BAW284" s="377"/>
      <c r="BAX284" s="376"/>
      <c r="BAY284" s="376"/>
      <c r="BAZ284" s="376"/>
      <c r="BBA284" s="376"/>
      <c r="BBB284" s="376"/>
      <c r="BBC284" s="376"/>
      <c r="BBD284" s="376"/>
      <c r="BBE284" s="377"/>
      <c r="BBF284" s="377"/>
      <c r="BBG284" s="376"/>
      <c r="BBH284" s="376"/>
      <c r="BBI284" s="377"/>
      <c r="BBJ284" s="377"/>
      <c r="BBK284" s="376"/>
      <c r="BBL284" s="376"/>
      <c r="BBM284" s="376"/>
      <c r="BBN284" s="376"/>
      <c r="BBO284" s="376"/>
      <c r="BBP284" s="370"/>
      <c r="BBQ284" s="396"/>
      <c r="BBR284" s="376"/>
      <c r="BBS284" s="376"/>
      <c r="BBT284" s="376"/>
      <c r="BBU284" s="376"/>
      <c r="BBV284" s="376"/>
      <c r="BBW284" s="376"/>
      <c r="BBX284" s="376"/>
      <c r="BBY284" s="375"/>
      <c r="BBZ284" s="375"/>
      <c r="BCA284" s="375"/>
      <c r="BCB284" s="375"/>
      <c r="BCC284" s="375"/>
      <c r="BCD284" s="375"/>
      <c r="BCE284" s="375"/>
      <c r="BCF284" s="375"/>
      <c r="BCG284" s="375"/>
      <c r="BCH284" s="375"/>
      <c r="BCI284" s="375"/>
      <c r="BCJ284" s="375"/>
      <c r="BCK284" s="375"/>
      <c r="BCL284" s="375"/>
      <c r="BCM284" s="375"/>
      <c r="BCN284" s="375"/>
      <c r="BCO284" s="375"/>
      <c r="BCP284" s="375"/>
      <c r="BCQ284" s="375"/>
      <c r="BCR284" s="375"/>
      <c r="BCS284" s="375"/>
      <c r="BCT284" s="375"/>
      <c r="BCU284" s="375"/>
      <c r="BCV284" s="375"/>
      <c r="BCW284" s="375"/>
      <c r="BCX284" s="375"/>
      <c r="BCY284" s="375"/>
      <c r="BCZ284" s="375"/>
      <c r="BDA284" s="375"/>
      <c r="BDB284" s="375"/>
      <c r="BDC284" s="375"/>
      <c r="BDD284" s="375"/>
      <c r="BDE284" s="375"/>
      <c r="BDF284" s="375"/>
      <c r="BDG284" s="375"/>
      <c r="BDH284" s="375"/>
      <c r="BDI284" s="375"/>
      <c r="BDJ284" s="375"/>
      <c r="BDK284" s="375"/>
      <c r="BDL284" s="375"/>
      <c r="BDM284" s="375"/>
      <c r="BDN284" s="375"/>
      <c r="BDO284" s="375"/>
      <c r="BDP284" s="375"/>
      <c r="BDQ284" s="376"/>
      <c r="BDR284" s="376"/>
      <c r="BDS284" s="376"/>
      <c r="BDT284" s="376"/>
      <c r="BDU284" s="376"/>
      <c r="BDV284" s="376"/>
      <c r="BDW284" s="376"/>
      <c r="BDX284" s="376"/>
      <c r="BDY284" s="376"/>
      <c r="BDZ284" s="376"/>
      <c r="BEA284" s="376"/>
      <c r="BEB284" s="376"/>
      <c r="BEC284" s="376"/>
      <c r="BED284" s="376"/>
      <c r="BEE284" s="376"/>
      <c r="BEF284" s="376"/>
      <c r="BEG284" s="376"/>
      <c r="BEH284" s="376"/>
      <c r="BEI284" s="376"/>
      <c r="BEJ284" s="376"/>
      <c r="BEK284" s="376"/>
      <c r="BEL284" s="376"/>
      <c r="BEM284" s="376"/>
      <c r="BEN284" s="376"/>
      <c r="BEO284" s="377"/>
      <c r="BEP284" s="377"/>
      <c r="BEQ284" s="377"/>
      <c r="BER284" s="377"/>
      <c r="BES284" s="377"/>
      <c r="BET284" s="376"/>
      <c r="BEU284" s="376"/>
      <c r="BEV284" s="377"/>
      <c r="BEW284" s="377"/>
      <c r="BEX284" s="376"/>
      <c r="BEY284" s="376"/>
      <c r="BEZ284" s="377"/>
      <c r="BFA284" s="377"/>
      <c r="BFB284" s="376"/>
      <c r="BFC284" s="376"/>
      <c r="BFD284" s="376"/>
      <c r="BFE284" s="376"/>
      <c r="BFF284" s="376"/>
      <c r="BFG284" s="376"/>
      <c r="BFH284" s="376"/>
      <c r="BFI284" s="377"/>
      <c r="BFJ284" s="377"/>
      <c r="BFK284" s="376"/>
      <c r="BFL284" s="376"/>
      <c r="BFM284" s="377"/>
      <c r="BFN284" s="377"/>
      <c r="BFO284" s="376"/>
      <c r="BFP284" s="376"/>
      <c r="BFQ284" s="376"/>
      <c r="BFR284" s="376"/>
      <c r="BFS284" s="376"/>
      <c r="BFT284" s="370"/>
      <c r="BFU284" s="396"/>
      <c r="BFV284" s="376"/>
      <c r="BFW284" s="376"/>
      <c r="BFX284" s="376"/>
      <c r="BFY284" s="376"/>
      <c r="BFZ284" s="376"/>
      <c r="BGA284" s="376"/>
      <c r="BGB284" s="376"/>
      <c r="BGC284" s="375"/>
      <c r="BGD284" s="375"/>
      <c r="BGE284" s="375"/>
      <c r="BGF284" s="375"/>
      <c r="BGG284" s="375"/>
      <c r="BGH284" s="375"/>
      <c r="BGI284" s="375"/>
      <c r="BGJ284" s="375"/>
      <c r="BGK284" s="375"/>
      <c r="BGL284" s="375"/>
      <c r="BGM284" s="375"/>
      <c r="BGN284" s="375"/>
      <c r="BGO284" s="375"/>
      <c r="BGP284" s="375"/>
      <c r="BGQ284" s="375"/>
      <c r="BGR284" s="375"/>
      <c r="BGS284" s="375"/>
      <c r="BGT284" s="375"/>
      <c r="BGU284" s="375"/>
      <c r="BGV284" s="375"/>
      <c r="BGW284" s="375"/>
      <c r="BGX284" s="375"/>
      <c r="BGY284" s="375"/>
      <c r="BGZ284" s="375"/>
      <c r="BHA284" s="375"/>
      <c r="BHB284" s="375"/>
      <c r="BHC284" s="375"/>
      <c r="BHD284" s="375"/>
      <c r="BHE284" s="375"/>
      <c r="BHF284" s="375"/>
      <c r="BHG284" s="375"/>
      <c r="BHH284" s="375"/>
      <c r="BHI284" s="375"/>
      <c r="BHJ284" s="375"/>
      <c r="BHK284" s="375"/>
      <c r="BHL284" s="375"/>
      <c r="BHM284" s="375"/>
      <c r="BHN284" s="375"/>
      <c r="BHO284" s="375"/>
      <c r="BHP284" s="375"/>
      <c r="BHQ284" s="375"/>
      <c r="BHR284" s="375"/>
      <c r="BHS284" s="375"/>
      <c r="BHT284" s="375"/>
      <c r="BHU284" s="376"/>
      <c r="BHV284" s="376"/>
      <c r="BHW284" s="376"/>
      <c r="BHX284" s="376"/>
      <c r="BHY284" s="376"/>
      <c r="BHZ284" s="376"/>
      <c r="BIA284" s="376"/>
      <c r="BIB284" s="376"/>
      <c r="BIC284" s="376"/>
      <c r="BID284" s="376"/>
      <c r="BIE284" s="376"/>
      <c r="BIF284" s="376"/>
      <c r="BIG284" s="376"/>
      <c r="BIH284" s="376"/>
      <c r="BII284" s="376"/>
      <c r="BIJ284" s="376"/>
      <c r="BIK284" s="376"/>
      <c r="BIL284" s="376"/>
      <c r="BIM284" s="376"/>
      <c r="BIN284" s="376"/>
      <c r="BIO284" s="376"/>
      <c r="BIP284" s="376"/>
      <c r="BIQ284" s="376"/>
      <c r="BIR284" s="376"/>
      <c r="BIS284" s="377"/>
      <c r="BIT284" s="377"/>
      <c r="BIU284" s="377"/>
      <c r="BIV284" s="377"/>
      <c r="BIW284" s="377"/>
      <c r="BIX284" s="376"/>
      <c r="BIY284" s="376"/>
      <c r="BIZ284" s="377"/>
      <c r="BJA284" s="377"/>
      <c r="BJB284" s="376"/>
      <c r="BJC284" s="376"/>
      <c r="BJD284" s="377"/>
      <c r="BJE284" s="377"/>
      <c r="BJF284" s="376"/>
      <c r="BJG284" s="376"/>
      <c r="BJH284" s="376"/>
      <c r="BJI284" s="376"/>
      <c r="BJJ284" s="376"/>
      <c r="BJK284" s="376"/>
      <c r="BJL284" s="376"/>
      <c r="BJM284" s="377"/>
      <c r="BJN284" s="377"/>
      <c r="BJO284" s="376"/>
      <c r="BJP284" s="376"/>
      <c r="BJQ284" s="377"/>
      <c r="BJR284" s="377"/>
      <c r="BJS284" s="376"/>
      <c r="BJT284" s="376"/>
      <c r="BJU284" s="376"/>
      <c r="BJV284" s="376"/>
      <c r="BJW284" s="376"/>
      <c r="BJX284" s="370"/>
      <c r="BJY284" s="396"/>
      <c r="BJZ284" s="376"/>
      <c r="BKA284" s="376"/>
      <c r="BKB284" s="376"/>
      <c r="BKC284" s="376"/>
      <c r="BKD284" s="376"/>
      <c r="BKE284" s="376"/>
      <c r="BKF284" s="376"/>
      <c r="BKG284" s="375"/>
      <c r="BKH284" s="375"/>
      <c r="BKI284" s="375"/>
      <c r="BKJ284" s="375"/>
      <c r="BKK284" s="375"/>
      <c r="BKL284" s="375"/>
      <c r="BKM284" s="375"/>
      <c r="BKN284" s="375"/>
      <c r="BKO284" s="375"/>
      <c r="BKP284" s="375"/>
      <c r="BKQ284" s="375"/>
      <c r="BKR284" s="375"/>
      <c r="BKS284" s="375"/>
      <c r="BKT284" s="375"/>
      <c r="BKU284" s="375"/>
      <c r="BKV284" s="375"/>
      <c r="BKW284" s="375"/>
      <c r="BKX284" s="375"/>
      <c r="BKY284" s="375"/>
      <c r="BKZ284" s="375"/>
      <c r="BLA284" s="375"/>
      <c r="BLB284" s="375"/>
      <c r="BLC284" s="375"/>
      <c r="BLD284" s="375"/>
      <c r="BLE284" s="375"/>
      <c r="BLF284" s="375"/>
      <c r="BLG284" s="375"/>
      <c r="BLH284" s="375"/>
      <c r="BLI284" s="375"/>
      <c r="BLJ284" s="375"/>
      <c r="BLK284" s="375"/>
      <c r="BLL284" s="375"/>
      <c r="BLM284" s="375"/>
      <c r="BLN284" s="375"/>
      <c r="BLO284" s="375"/>
      <c r="BLP284" s="375"/>
      <c r="BLQ284" s="375"/>
      <c r="BLR284" s="375"/>
      <c r="BLS284" s="375"/>
      <c r="BLT284" s="375"/>
      <c r="BLU284" s="375"/>
      <c r="BLV284" s="375"/>
      <c r="BLW284" s="375"/>
      <c r="BLX284" s="375"/>
      <c r="BLY284" s="376"/>
      <c r="BLZ284" s="376"/>
      <c r="BMA284" s="376"/>
      <c r="BMB284" s="376"/>
      <c r="BMC284" s="376"/>
      <c r="BMD284" s="376"/>
      <c r="BME284" s="376"/>
      <c r="BMF284" s="376"/>
      <c r="BMG284" s="376"/>
      <c r="BMH284" s="376"/>
      <c r="BMI284" s="376"/>
      <c r="BMJ284" s="376"/>
      <c r="BMK284" s="376"/>
      <c r="BML284" s="376"/>
      <c r="BMM284" s="376"/>
      <c r="BMN284" s="376"/>
      <c r="BMO284" s="376"/>
      <c r="BMP284" s="376"/>
      <c r="BMQ284" s="376"/>
      <c r="BMR284" s="376"/>
      <c r="BMS284" s="376"/>
      <c r="BMT284" s="376"/>
      <c r="BMU284" s="376"/>
      <c r="BMV284" s="376"/>
      <c r="BMW284" s="377"/>
      <c r="BMX284" s="377"/>
      <c r="BMY284" s="377"/>
      <c r="BMZ284" s="377"/>
      <c r="BNA284" s="377"/>
      <c r="BNB284" s="376"/>
      <c r="BNC284" s="376"/>
      <c r="BND284" s="377"/>
      <c r="BNE284" s="377"/>
      <c r="BNF284" s="376"/>
      <c r="BNG284" s="376"/>
      <c r="BNH284" s="377"/>
      <c r="BNI284" s="377"/>
      <c r="BNJ284" s="376"/>
      <c r="BNK284" s="376"/>
      <c r="BNL284" s="376"/>
      <c r="BNM284" s="376"/>
      <c r="BNN284" s="376"/>
      <c r="BNO284" s="376"/>
      <c r="BNP284" s="376"/>
      <c r="BNQ284" s="377"/>
      <c r="BNR284" s="377"/>
      <c r="BNS284" s="376"/>
      <c r="BNT284" s="376"/>
      <c r="BNU284" s="377"/>
      <c r="BNV284" s="377"/>
      <c r="BNW284" s="376"/>
      <c r="BNX284" s="376"/>
      <c r="BNY284" s="376"/>
      <c r="BNZ284" s="376"/>
      <c r="BOA284" s="376"/>
      <c r="BOB284" s="370"/>
      <c r="BOC284" s="396"/>
      <c r="BOD284" s="376"/>
      <c r="BOE284" s="376"/>
      <c r="BOF284" s="376"/>
      <c r="BOG284" s="376"/>
      <c r="BOH284" s="376"/>
      <c r="BOI284" s="376"/>
      <c r="BOJ284" s="376"/>
      <c r="BOK284" s="375"/>
      <c r="BOL284" s="375"/>
      <c r="BOM284" s="375"/>
      <c r="BON284" s="375"/>
      <c r="BOO284" s="375"/>
      <c r="BOP284" s="375"/>
      <c r="BOQ284" s="375"/>
      <c r="BOR284" s="375"/>
      <c r="BOS284" s="375"/>
      <c r="BOT284" s="375"/>
      <c r="BOU284" s="375"/>
      <c r="BOV284" s="375"/>
      <c r="BOW284" s="375"/>
      <c r="BOX284" s="375"/>
      <c r="BOY284" s="375"/>
      <c r="BOZ284" s="375"/>
      <c r="BPA284" s="375"/>
      <c r="BPB284" s="375"/>
      <c r="BPC284" s="375"/>
      <c r="BPD284" s="375"/>
      <c r="BPE284" s="375"/>
      <c r="BPF284" s="375"/>
      <c r="BPG284" s="375"/>
      <c r="BPH284" s="375"/>
      <c r="BPI284" s="375"/>
      <c r="BPJ284" s="375"/>
      <c r="BPK284" s="375"/>
      <c r="BPL284" s="375"/>
      <c r="BPM284" s="375"/>
      <c r="BPN284" s="375"/>
      <c r="BPO284" s="375"/>
      <c r="BPP284" s="375"/>
      <c r="BPQ284" s="375"/>
      <c r="BPR284" s="375"/>
      <c r="BPS284" s="375"/>
      <c r="BPT284" s="375"/>
      <c r="BPU284" s="375"/>
      <c r="BPV284" s="375"/>
      <c r="BPW284" s="375"/>
      <c r="BPX284" s="375"/>
      <c r="BPY284" s="375"/>
      <c r="BPZ284" s="375"/>
      <c r="BQA284" s="375"/>
      <c r="BQB284" s="375"/>
      <c r="BQC284" s="376"/>
      <c r="BQD284" s="376"/>
      <c r="BQE284" s="376"/>
      <c r="BQF284" s="376"/>
      <c r="BQG284" s="376"/>
      <c r="BQH284" s="376"/>
      <c r="BQI284" s="376"/>
      <c r="BQJ284" s="376"/>
      <c r="BQK284" s="376"/>
      <c r="BQL284" s="376"/>
      <c r="BQM284" s="376"/>
      <c r="BQN284" s="376"/>
      <c r="BQO284" s="376"/>
      <c r="BQP284" s="376"/>
      <c r="BQQ284" s="376"/>
      <c r="BQR284" s="376"/>
      <c r="BQS284" s="376"/>
      <c r="BQT284" s="376"/>
      <c r="BQU284" s="376"/>
      <c r="BQV284" s="376"/>
      <c r="BQW284" s="376"/>
      <c r="BQX284" s="376"/>
      <c r="BQY284" s="376"/>
      <c r="BQZ284" s="376"/>
      <c r="BRA284" s="377"/>
      <c r="BRB284" s="377"/>
      <c r="BRC284" s="377"/>
      <c r="BRD284" s="377"/>
      <c r="BRE284" s="377"/>
      <c r="BRF284" s="376"/>
      <c r="BRG284" s="376"/>
      <c r="BRH284" s="377"/>
      <c r="BRI284" s="377"/>
      <c r="BRJ284" s="376"/>
      <c r="BRK284" s="376"/>
      <c r="BRL284" s="377"/>
      <c r="BRM284" s="377"/>
      <c r="BRN284" s="376"/>
      <c r="BRO284" s="376"/>
      <c r="BRP284" s="376"/>
      <c r="BRQ284" s="376"/>
      <c r="BRR284" s="376"/>
      <c r="BRS284" s="376"/>
      <c r="BRT284" s="376"/>
      <c r="BRU284" s="377"/>
      <c r="BRV284" s="377"/>
      <c r="BRW284" s="376"/>
      <c r="BRX284" s="376"/>
      <c r="BRY284" s="377"/>
      <c r="BRZ284" s="377"/>
      <c r="BSA284" s="376"/>
      <c r="BSB284" s="376"/>
      <c r="BSC284" s="376"/>
      <c r="BSD284" s="376"/>
      <c r="BSE284" s="376"/>
      <c r="BSF284" s="370"/>
      <c r="BSG284" s="396"/>
      <c r="BSH284" s="376"/>
      <c r="BSI284" s="376"/>
      <c r="BSJ284" s="376"/>
      <c r="BSK284" s="376"/>
      <c r="BSL284" s="376"/>
      <c r="BSM284" s="376"/>
      <c r="BSN284" s="376"/>
      <c r="BSO284" s="375"/>
      <c r="BSP284" s="375"/>
      <c r="BSQ284" s="375"/>
      <c r="BSR284" s="375"/>
      <c r="BSS284" s="375"/>
      <c r="BST284" s="375"/>
      <c r="BSU284" s="375"/>
      <c r="BSV284" s="375"/>
      <c r="BSW284" s="375"/>
      <c r="BSX284" s="375"/>
      <c r="BSY284" s="375"/>
      <c r="BSZ284" s="375"/>
      <c r="BTA284" s="375"/>
      <c r="BTB284" s="375"/>
      <c r="BTC284" s="375"/>
      <c r="BTD284" s="375"/>
      <c r="BTE284" s="375"/>
      <c r="BTF284" s="375"/>
      <c r="BTG284" s="375"/>
      <c r="BTH284" s="375"/>
      <c r="BTI284" s="375"/>
      <c r="BTJ284" s="375"/>
      <c r="BTK284" s="375"/>
      <c r="BTL284" s="375"/>
      <c r="BTM284" s="375"/>
      <c r="BTN284" s="375"/>
      <c r="BTO284" s="375"/>
      <c r="BTP284" s="375"/>
      <c r="BTQ284" s="375"/>
      <c r="BTR284" s="375"/>
      <c r="BTS284" s="375"/>
      <c r="BTT284" s="375"/>
      <c r="BTU284" s="375"/>
      <c r="BTV284" s="375"/>
      <c r="BTW284" s="375"/>
      <c r="BTX284" s="375"/>
      <c r="BTY284" s="375"/>
      <c r="BTZ284" s="375"/>
      <c r="BUA284" s="375"/>
      <c r="BUB284" s="375"/>
      <c r="BUC284" s="375"/>
      <c r="BUD284" s="375"/>
      <c r="BUE284" s="375"/>
      <c r="BUF284" s="375"/>
      <c r="BUG284" s="376"/>
      <c r="BUH284" s="376"/>
      <c r="BUI284" s="376"/>
      <c r="BUJ284" s="376"/>
      <c r="BUK284" s="376"/>
      <c r="BUL284" s="376"/>
      <c r="BUM284" s="376"/>
      <c r="BUN284" s="376"/>
      <c r="BUO284" s="376"/>
      <c r="BUP284" s="376"/>
      <c r="BUQ284" s="376"/>
      <c r="BUR284" s="376"/>
      <c r="BUS284" s="376"/>
      <c r="BUT284" s="376"/>
      <c r="BUU284" s="376"/>
      <c r="BUV284" s="376"/>
      <c r="BUW284" s="376"/>
      <c r="BUX284" s="376"/>
      <c r="BUY284" s="376"/>
      <c r="BUZ284" s="376"/>
      <c r="BVA284" s="376"/>
      <c r="BVB284" s="376"/>
      <c r="BVC284" s="376"/>
      <c r="BVD284" s="376"/>
      <c r="BVE284" s="377"/>
      <c r="BVF284" s="377"/>
      <c r="BVG284" s="377"/>
      <c r="BVH284" s="377"/>
      <c r="BVI284" s="377"/>
      <c r="BVJ284" s="376"/>
      <c r="BVK284" s="376"/>
      <c r="BVL284" s="377"/>
      <c r="BVM284" s="377"/>
      <c r="BVN284" s="376"/>
      <c r="BVO284" s="376"/>
      <c r="BVP284" s="377"/>
      <c r="BVQ284" s="377"/>
      <c r="BVR284" s="376"/>
      <c r="BVS284" s="376"/>
      <c r="BVT284" s="376"/>
      <c r="BVU284" s="376"/>
      <c r="BVV284" s="376"/>
      <c r="BVW284" s="376"/>
      <c r="BVX284" s="376"/>
      <c r="BVY284" s="377"/>
      <c r="BVZ284" s="377"/>
      <c r="BWA284" s="376"/>
      <c r="BWB284" s="376"/>
      <c r="BWC284" s="377"/>
      <c r="BWD284" s="377"/>
      <c r="BWE284" s="376"/>
      <c r="BWF284" s="376"/>
      <c r="BWG284" s="376"/>
      <c r="BWH284" s="376"/>
      <c r="BWI284" s="376"/>
      <c r="BWJ284" s="370"/>
      <c r="BWK284" s="396"/>
      <c r="BWL284" s="376"/>
      <c r="BWM284" s="376"/>
      <c r="BWN284" s="376"/>
      <c r="BWO284" s="376"/>
      <c r="BWP284" s="376"/>
      <c r="BWQ284" s="376"/>
      <c r="BWR284" s="376"/>
      <c r="BWS284" s="375"/>
      <c r="BWT284" s="375"/>
      <c r="BWU284" s="375"/>
      <c r="BWV284" s="375"/>
      <c r="BWW284" s="375"/>
      <c r="BWX284" s="375"/>
      <c r="BWY284" s="375"/>
      <c r="BWZ284" s="375"/>
      <c r="BXA284" s="375"/>
      <c r="BXB284" s="375"/>
      <c r="BXC284" s="375"/>
      <c r="BXD284" s="375"/>
      <c r="BXE284" s="375"/>
      <c r="BXF284" s="375"/>
      <c r="BXG284" s="375"/>
      <c r="BXH284" s="375"/>
      <c r="BXI284" s="375"/>
      <c r="BXJ284" s="375"/>
      <c r="BXK284" s="375"/>
      <c r="BXL284" s="375"/>
      <c r="BXM284" s="375"/>
      <c r="BXN284" s="375"/>
      <c r="BXO284" s="375"/>
      <c r="BXP284" s="375"/>
      <c r="BXQ284" s="375"/>
      <c r="BXR284" s="375"/>
      <c r="BXS284" s="375"/>
      <c r="BXT284" s="375"/>
      <c r="BXU284" s="375"/>
      <c r="BXV284" s="375"/>
      <c r="BXW284" s="375"/>
      <c r="BXX284" s="375"/>
      <c r="BXY284" s="375"/>
      <c r="BXZ284" s="375"/>
      <c r="BYA284" s="375"/>
      <c r="BYB284" s="375"/>
      <c r="BYC284" s="375"/>
      <c r="BYD284" s="375"/>
      <c r="BYE284" s="375"/>
      <c r="BYF284" s="375"/>
      <c r="BYG284" s="375"/>
      <c r="BYH284" s="375"/>
      <c r="BYI284" s="375"/>
      <c r="BYJ284" s="375"/>
      <c r="BYK284" s="376"/>
      <c r="BYL284" s="376"/>
      <c r="BYM284" s="376"/>
      <c r="BYN284" s="376"/>
      <c r="BYO284" s="376"/>
      <c r="BYP284" s="376"/>
      <c r="BYQ284" s="376"/>
      <c r="BYR284" s="376"/>
      <c r="BYS284" s="376"/>
      <c r="BYT284" s="376"/>
      <c r="BYU284" s="376"/>
      <c r="BYV284" s="376"/>
      <c r="BYW284" s="376"/>
      <c r="BYX284" s="376"/>
      <c r="BYY284" s="376"/>
      <c r="BYZ284" s="376"/>
      <c r="BZA284" s="376"/>
      <c r="BZB284" s="376"/>
      <c r="BZC284" s="376"/>
      <c r="BZD284" s="376"/>
      <c r="BZE284" s="376"/>
      <c r="BZF284" s="376"/>
      <c r="BZG284" s="376"/>
      <c r="BZH284" s="376"/>
      <c r="BZI284" s="377"/>
      <c r="BZJ284" s="377"/>
      <c r="BZK284" s="377"/>
      <c r="BZL284" s="377"/>
      <c r="BZM284" s="377"/>
      <c r="BZN284" s="376"/>
      <c r="BZO284" s="376"/>
      <c r="BZP284" s="377"/>
      <c r="BZQ284" s="377"/>
      <c r="BZR284" s="376"/>
      <c r="BZS284" s="376"/>
      <c r="BZT284" s="377"/>
      <c r="BZU284" s="377"/>
      <c r="BZV284" s="376"/>
      <c r="BZW284" s="376"/>
      <c r="BZX284" s="376"/>
      <c r="BZY284" s="376"/>
      <c r="BZZ284" s="376"/>
      <c r="CAA284" s="376"/>
      <c r="CAB284" s="376"/>
      <c r="CAC284" s="377"/>
      <c r="CAD284" s="377"/>
      <c r="CAE284" s="376"/>
      <c r="CAF284" s="376"/>
      <c r="CAG284" s="377"/>
      <c r="CAH284" s="377"/>
      <c r="CAI284" s="376"/>
      <c r="CAJ284" s="376"/>
      <c r="CAK284" s="376"/>
      <c r="CAL284" s="376"/>
      <c r="CAM284" s="376"/>
      <c r="CAN284" s="370"/>
      <c r="CAO284" s="396"/>
      <c r="CAP284" s="376"/>
      <c r="CAQ284" s="376"/>
      <c r="CAR284" s="376"/>
      <c r="CAS284" s="376"/>
      <c r="CAT284" s="376"/>
      <c r="CAU284" s="376"/>
      <c r="CAV284" s="376"/>
      <c r="CAW284" s="375"/>
      <c r="CAX284" s="375"/>
      <c r="CAY284" s="375"/>
      <c r="CAZ284" s="375"/>
      <c r="CBA284" s="375"/>
      <c r="CBB284" s="375"/>
      <c r="CBC284" s="375"/>
      <c r="CBD284" s="375"/>
      <c r="CBE284" s="375"/>
      <c r="CBF284" s="375"/>
      <c r="CBG284" s="375"/>
      <c r="CBH284" s="375"/>
      <c r="CBI284" s="375"/>
      <c r="CBJ284" s="375"/>
      <c r="CBK284" s="375"/>
      <c r="CBL284" s="375"/>
      <c r="CBM284" s="375"/>
      <c r="CBN284" s="375"/>
      <c r="CBO284" s="375"/>
      <c r="CBP284" s="375"/>
      <c r="CBQ284" s="375"/>
      <c r="CBR284" s="375"/>
      <c r="CBS284" s="375"/>
      <c r="CBT284" s="375"/>
      <c r="CBU284" s="375"/>
      <c r="CBV284" s="375"/>
      <c r="CBW284" s="375"/>
      <c r="CBX284" s="375"/>
      <c r="CBY284" s="375"/>
      <c r="CBZ284" s="375"/>
      <c r="CCA284" s="375"/>
      <c r="CCB284" s="375"/>
      <c r="CCC284" s="375"/>
      <c r="CCD284" s="375"/>
      <c r="CCE284" s="375"/>
      <c r="CCF284" s="375"/>
      <c r="CCG284" s="375"/>
      <c r="CCH284" s="375"/>
      <c r="CCI284" s="375"/>
      <c r="CCJ284" s="375"/>
      <c r="CCK284" s="375"/>
      <c r="CCL284" s="375"/>
      <c r="CCM284" s="375"/>
      <c r="CCN284" s="375"/>
      <c r="CCO284" s="376"/>
      <c r="CCP284" s="376"/>
      <c r="CCQ284" s="376"/>
      <c r="CCR284" s="376"/>
      <c r="CCS284" s="376"/>
      <c r="CCT284" s="376"/>
      <c r="CCU284" s="376"/>
      <c r="CCV284" s="376"/>
      <c r="CCW284" s="376"/>
      <c r="CCX284" s="376"/>
      <c r="CCY284" s="376"/>
      <c r="CCZ284" s="376"/>
      <c r="CDA284" s="376"/>
      <c r="CDB284" s="376"/>
      <c r="CDC284" s="376"/>
      <c r="CDD284" s="376"/>
      <c r="CDE284" s="376"/>
      <c r="CDF284" s="376"/>
      <c r="CDG284" s="376"/>
      <c r="CDH284" s="376"/>
      <c r="CDI284" s="376"/>
      <c r="CDJ284" s="376"/>
      <c r="CDK284" s="376"/>
      <c r="CDL284" s="376"/>
      <c r="CDM284" s="377"/>
      <c r="CDN284" s="377"/>
      <c r="CDO284" s="377"/>
      <c r="CDP284" s="377"/>
      <c r="CDQ284" s="377"/>
      <c r="CDR284" s="376"/>
      <c r="CDS284" s="376"/>
      <c r="CDT284" s="377"/>
      <c r="CDU284" s="377"/>
      <c r="CDV284" s="376"/>
      <c r="CDW284" s="376"/>
      <c r="CDX284" s="377"/>
      <c r="CDY284" s="377"/>
      <c r="CDZ284" s="376"/>
      <c r="CEA284" s="376"/>
      <c r="CEB284" s="376"/>
      <c r="CEC284" s="376"/>
      <c r="CED284" s="376"/>
      <c r="CEE284" s="376"/>
      <c r="CEF284" s="376"/>
      <c r="CEG284" s="377"/>
      <c r="CEH284" s="377"/>
      <c r="CEI284" s="376"/>
      <c r="CEJ284" s="376"/>
      <c r="CEK284" s="377"/>
      <c r="CEL284" s="377"/>
      <c r="CEM284" s="376"/>
      <c r="CEN284" s="376"/>
      <c r="CEO284" s="376"/>
      <c r="CEP284" s="376"/>
      <c r="CEQ284" s="376"/>
      <c r="CER284" s="370"/>
      <c r="CES284" s="396"/>
      <c r="CET284" s="376"/>
      <c r="CEU284" s="376"/>
      <c r="CEV284" s="376"/>
      <c r="CEW284" s="376"/>
      <c r="CEX284" s="376"/>
      <c r="CEY284" s="376"/>
      <c r="CEZ284" s="376"/>
      <c r="CFA284" s="375"/>
      <c r="CFB284" s="375"/>
      <c r="CFC284" s="375"/>
      <c r="CFD284" s="375"/>
      <c r="CFE284" s="375"/>
      <c r="CFF284" s="375"/>
      <c r="CFG284" s="375"/>
      <c r="CFH284" s="375"/>
      <c r="CFI284" s="375"/>
      <c r="CFJ284" s="375"/>
      <c r="CFK284" s="375"/>
      <c r="CFL284" s="375"/>
      <c r="CFM284" s="375"/>
      <c r="CFN284" s="375"/>
      <c r="CFO284" s="375"/>
      <c r="CFP284" s="375"/>
      <c r="CFQ284" s="375"/>
      <c r="CFR284" s="375"/>
      <c r="CFS284" s="375"/>
      <c r="CFT284" s="375"/>
      <c r="CFU284" s="375"/>
      <c r="CFV284" s="375"/>
      <c r="CFW284" s="375"/>
      <c r="CFX284" s="375"/>
      <c r="CFY284" s="375"/>
      <c r="CFZ284" s="375"/>
      <c r="CGA284" s="375"/>
      <c r="CGB284" s="375"/>
      <c r="CGC284" s="375"/>
      <c r="CGD284" s="375"/>
      <c r="CGE284" s="375"/>
      <c r="CGF284" s="375"/>
      <c r="CGG284" s="375"/>
      <c r="CGH284" s="375"/>
      <c r="CGI284" s="375"/>
      <c r="CGJ284" s="375"/>
      <c r="CGK284" s="375"/>
      <c r="CGL284" s="375"/>
      <c r="CGM284" s="375"/>
      <c r="CGN284" s="375"/>
      <c r="CGO284" s="375"/>
      <c r="CGP284" s="375"/>
      <c r="CGQ284" s="375"/>
      <c r="CGR284" s="375"/>
      <c r="CGS284" s="376"/>
      <c r="CGT284" s="376"/>
      <c r="CGU284" s="376"/>
      <c r="CGV284" s="376"/>
      <c r="CGW284" s="376"/>
      <c r="CGX284" s="376"/>
      <c r="CGY284" s="376"/>
      <c r="CGZ284" s="376"/>
      <c r="CHA284" s="376"/>
      <c r="CHB284" s="376"/>
      <c r="CHC284" s="376"/>
      <c r="CHD284" s="376"/>
      <c r="CHE284" s="376"/>
      <c r="CHF284" s="376"/>
      <c r="CHG284" s="376"/>
      <c r="CHH284" s="376"/>
      <c r="CHI284" s="376"/>
      <c r="CHJ284" s="376"/>
      <c r="CHK284" s="376"/>
      <c r="CHL284" s="376"/>
      <c r="CHM284" s="376"/>
      <c r="CHN284" s="376"/>
      <c r="CHO284" s="376"/>
      <c r="CHP284" s="376"/>
      <c r="CHQ284" s="377"/>
      <c r="CHR284" s="377"/>
      <c r="CHS284" s="377"/>
      <c r="CHT284" s="377"/>
      <c r="CHU284" s="377"/>
      <c r="CHV284" s="376"/>
      <c r="CHW284" s="376"/>
      <c r="CHX284" s="377"/>
      <c r="CHY284" s="377"/>
      <c r="CHZ284" s="376"/>
      <c r="CIA284" s="376"/>
      <c r="CIB284" s="377"/>
      <c r="CIC284" s="377"/>
      <c r="CID284" s="376"/>
      <c r="CIE284" s="376"/>
      <c r="CIF284" s="376"/>
      <c r="CIG284" s="376"/>
      <c r="CIH284" s="376"/>
      <c r="CII284" s="376"/>
      <c r="CIJ284" s="376"/>
      <c r="CIK284" s="377"/>
      <c r="CIL284" s="377"/>
      <c r="CIM284" s="376"/>
      <c r="CIN284" s="376"/>
      <c r="CIO284" s="377"/>
      <c r="CIP284" s="377"/>
      <c r="CIQ284" s="376"/>
      <c r="CIR284" s="376"/>
      <c r="CIS284" s="376"/>
      <c r="CIT284" s="376"/>
      <c r="CIU284" s="376"/>
      <c r="CIV284" s="370"/>
      <c r="CIW284" s="396"/>
      <c r="CIX284" s="376"/>
      <c r="CIY284" s="376"/>
      <c r="CIZ284" s="376"/>
      <c r="CJA284" s="376"/>
      <c r="CJB284" s="376"/>
      <c r="CJC284" s="376"/>
      <c r="CJD284" s="376"/>
      <c r="CJE284" s="375"/>
      <c r="CJF284" s="375"/>
      <c r="CJG284" s="375"/>
      <c r="CJH284" s="375"/>
      <c r="CJI284" s="375"/>
      <c r="CJJ284" s="375"/>
      <c r="CJK284" s="375"/>
      <c r="CJL284" s="375"/>
      <c r="CJM284" s="375"/>
      <c r="CJN284" s="375"/>
      <c r="CJO284" s="375"/>
      <c r="CJP284" s="375"/>
      <c r="CJQ284" s="375"/>
      <c r="CJR284" s="375"/>
      <c r="CJS284" s="375"/>
      <c r="CJT284" s="375"/>
      <c r="CJU284" s="375"/>
      <c r="CJV284" s="375"/>
      <c r="CJW284" s="375"/>
      <c r="CJX284" s="375"/>
      <c r="CJY284" s="375"/>
      <c r="CJZ284" s="375"/>
      <c r="CKA284" s="375"/>
      <c r="CKB284" s="375"/>
      <c r="CKC284" s="375"/>
      <c r="CKD284" s="375"/>
      <c r="CKE284" s="375"/>
      <c r="CKF284" s="375"/>
      <c r="CKG284" s="375"/>
      <c r="CKH284" s="375"/>
      <c r="CKI284" s="375"/>
      <c r="CKJ284" s="375"/>
      <c r="CKK284" s="375"/>
      <c r="CKL284" s="375"/>
      <c r="CKM284" s="375"/>
      <c r="CKN284" s="375"/>
      <c r="CKO284" s="375"/>
      <c r="CKP284" s="375"/>
      <c r="CKQ284" s="375"/>
      <c r="CKR284" s="375"/>
      <c r="CKS284" s="375"/>
      <c r="CKT284" s="375"/>
      <c r="CKU284" s="375"/>
      <c r="CKV284" s="375"/>
      <c r="CKW284" s="376"/>
      <c r="CKX284" s="376"/>
      <c r="CKY284" s="376"/>
      <c r="CKZ284" s="376"/>
      <c r="CLA284" s="376"/>
      <c r="CLB284" s="376"/>
      <c r="CLC284" s="376"/>
      <c r="CLD284" s="376"/>
      <c r="CLE284" s="376"/>
      <c r="CLF284" s="376"/>
      <c r="CLG284" s="376"/>
      <c r="CLH284" s="376"/>
      <c r="CLI284" s="376"/>
      <c r="CLJ284" s="376"/>
      <c r="CLK284" s="376"/>
      <c r="CLL284" s="376"/>
      <c r="CLM284" s="376"/>
      <c r="CLN284" s="376"/>
      <c r="CLO284" s="376"/>
      <c r="CLP284" s="376"/>
      <c r="CLQ284" s="376"/>
      <c r="CLR284" s="376"/>
      <c r="CLS284" s="376"/>
      <c r="CLT284" s="376"/>
      <c r="CLU284" s="377"/>
      <c r="CLV284" s="377"/>
      <c r="CLW284" s="377"/>
      <c r="CLX284" s="377"/>
      <c r="CLY284" s="377"/>
      <c r="CLZ284" s="376"/>
      <c r="CMA284" s="376"/>
      <c r="CMB284" s="377"/>
      <c r="CMC284" s="377"/>
      <c r="CMD284" s="376"/>
      <c r="CME284" s="376"/>
      <c r="CMF284" s="377"/>
      <c r="CMG284" s="377"/>
      <c r="CMH284" s="376"/>
      <c r="CMI284" s="376"/>
      <c r="CMJ284" s="376"/>
      <c r="CMK284" s="376"/>
      <c r="CML284" s="376"/>
      <c r="CMM284" s="376"/>
      <c r="CMN284" s="376"/>
      <c r="CMO284" s="377"/>
      <c r="CMP284" s="377"/>
      <c r="CMQ284" s="376"/>
      <c r="CMR284" s="376"/>
      <c r="CMS284" s="377"/>
      <c r="CMT284" s="377"/>
      <c r="CMU284" s="376"/>
      <c r="CMV284" s="376"/>
      <c r="CMW284" s="376"/>
      <c r="CMX284" s="376"/>
      <c r="CMY284" s="376"/>
      <c r="CMZ284" s="370"/>
      <c r="CNA284" s="396"/>
      <c r="CNB284" s="376"/>
      <c r="CNC284" s="376"/>
      <c r="CND284" s="376"/>
      <c r="CNE284" s="376"/>
      <c r="CNF284" s="376"/>
      <c r="CNG284" s="376"/>
      <c r="CNH284" s="376"/>
      <c r="CNI284" s="375"/>
      <c r="CNJ284" s="375"/>
      <c r="CNK284" s="375"/>
      <c r="CNL284" s="375"/>
      <c r="CNM284" s="375"/>
      <c r="CNN284" s="375"/>
      <c r="CNO284" s="375"/>
      <c r="CNP284" s="375"/>
      <c r="CNQ284" s="375"/>
      <c r="CNR284" s="375"/>
      <c r="CNS284" s="375"/>
      <c r="CNT284" s="375"/>
      <c r="CNU284" s="375"/>
      <c r="CNV284" s="375"/>
      <c r="CNW284" s="375"/>
      <c r="CNX284" s="375"/>
      <c r="CNY284" s="375"/>
      <c r="CNZ284" s="375"/>
      <c r="COA284" s="375"/>
      <c r="COB284" s="375"/>
      <c r="COC284" s="375"/>
      <c r="COD284" s="375"/>
      <c r="COE284" s="375"/>
      <c r="COF284" s="375"/>
      <c r="COG284" s="375"/>
      <c r="COH284" s="375"/>
      <c r="COI284" s="375"/>
      <c r="COJ284" s="375"/>
      <c r="COK284" s="375"/>
      <c r="COL284" s="375"/>
      <c r="COM284" s="375"/>
      <c r="CON284" s="375"/>
      <c r="COO284" s="375"/>
      <c r="COP284" s="375"/>
      <c r="COQ284" s="375"/>
      <c r="COR284" s="375"/>
      <c r="COS284" s="375"/>
      <c r="COT284" s="375"/>
      <c r="COU284" s="375"/>
      <c r="COV284" s="375"/>
      <c r="COW284" s="375"/>
      <c r="COX284" s="375"/>
      <c r="COY284" s="375"/>
      <c r="COZ284" s="375"/>
      <c r="CPA284" s="376"/>
      <c r="CPB284" s="376"/>
      <c r="CPC284" s="376"/>
      <c r="CPD284" s="376"/>
      <c r="CPE284" s="376"/>
      <c r="CPF284" s="376"/>
      <c r="CPG284" s="376"/>
      <c r="CPH284" s="376"/>
      <c r="CPI284" s="376"/>
      <c r="CPJ284" s="376"/>
      <c r="CPK284" s="376"/>
      <c r="CPL284" s="376"/>
      <c r="CPM284" s="376"/>
      <c r="CPN284" s="376"/>
      <c r="CPO284" s="376"/>
      <c r="CPP284" s="376"/>
      <c r="CPQ284" s="376"/>
      <c r="CPR284" s="376"/>
      <c r="CPS284" s="376"/>
      <c r="CPT284" s="376"/>
      <c r="CPU284" s="376"/>
      <c r="CPV284" s="376"/>
      <c r="CPW284" s="376"/>
      <c r="CPX284" s="376"/>
      <c r="CPY284" s="377"/>
      <c r="CPZ284" s="377"/>
      <c r="CQA284" s="377"/>
      <c r="CQB284" s="377"/>
      <c r="CQC284" s="377"/>
      <c r="CQD284" s="376"/>
      <c r="CQE284" s="376"/>
      <c r="CQF284" s="377"/>
      <c r="CQG284" s="377"/>
      <c r="CQH284" s="376"/>
      <c r="CQI284" s="376"/>
      <c r="CQJ284" s="377"/>
      <c r="CQK284" s="377"/>
      <c r="CQL284" s="376"/>
      <c r="CQM284" s="376"/>
      <c r="CQN284" s="376"/>
      <c r="CQO284" s="376"/>
      <c r="CQP284" s="376"/>
      <c r="CQQ284" s="376"/>
      <c r="CQR284" s="376"/>
      <c r="CQS284" s="377"/>
      <c r="CQT284" s="377"/>
      <c r="CQU284" s="376"/>
      <c r="CQV284" s="376"/>
      <c r="CQW284" s="377"/>
      <c r="CQX284" s="377"/>
      <c r="CQY284" s="376"/>
      <c r="CQZ284" s="376"/>
      <c r="CRA284" s="376"/>
      <c r="CRB284" s="376"/>
      <c r="CRC284" s="376"/>
      <c r="CRD284" s="370"/>
      <c r="CRE284" s="396"/>
      <c r="CRF284" s="376"/>
      <c r="CRG284" s="376"/>
      <c r="CRH284" s="376"/>
      <c r="CRI284" s="376"/>
      <c r="CRJ284" s="376"/>
      <c r="CRK284" s="376"/>
      <c r="CRL284" s="376"/>
      <c r="CRM284" s="375"/>
      <c r="CRN284" s="375"/>
      <c r="CRO284" s="375"/>
      <c r="CRP284" s="375"/>
      <c r="CRQ284" s="375"/>
      <c r="CRR284" s="375"/>
      <c r="CRS284" s="375"/>
      <c r="CRT284" s="375"/>
      <c r="CRU284" s="375"/>
      <c r="CRV284" s="375"/>
      <c r="CRW284" s="375"/>
      <c r="CRX284" s="375"/>
      <c r="CRY284" s="375"/>
      <c r="CRZ284" s="375"/>
      <c r="CSA284" s="375"/>
      <c r="CSB284" s="375"/>
      <c r="CSC284" s="375"/>
      <c r="CSD284" s="375"/>
      <c r="CSE284" s="375"/>
      <c r="CSF284" s="375"/>
      <c r="CSG284" s="375"/>
      <c r="CSH284" s="375"/>
      <c r="CSI284" s="375"/>
      <c r="CSJ284" s="375"/>
      <c r="CSK284" s="375"/>
      <c r="CSL284" s="375"/>
      <c r="CSM284" s="375"/>
      <c r="CSN284" s="375"/>
      <c r="CSO284" s="375"/>
      <c r="CSP284" s="375"/>
      <c r="CSQ284" s="375"/>
      <c r="CSR284" s="375"/>
      <c r="CSS284" s="375"/>
      <c r="CST284" s="375"/>
      <c r="CSU284" s="375"/>
      <c r="CSV284" s="375"/>
      <c r="CSW284" s="375"/>
      <c r="CSX284" s="375"/>
      <c r="CSY284" s="375"/>
      <c r="CSZ284" s="375"/>
      <c r="CTA284" s="375"/>
      <c r="CTB284" s="375"/>
      <c r="CTC284" s="375"/>
      <c r="CTD284" s="375"/>
      <c r="CTE284" s="376"/>
      <c r="CTF284" s="376"/>
      <c r="CTG284" s="376"/>
      <c r="CTH284" s="376"/>
      <c r="CTI284" s="376"/>
      <c r="CTJ284" s="376"/>
      <c r="CTK284" s="376"/>
      <c r="CTL284" s="376"/>
      <c r="CTM284" s="376"/>
      <c r="CTN284" s="376"/>
      <c r="CTO284" s="376"/>
      <c r="CTP284" s="376"/>
      <c r="CTQ284" s="376"/>
      <c r="CTR284" s="376"/>
      <c r="CTS284" s="376"/>
      <c r="CTT284" s="376"/>
      <c r="CTU284" s="376"/>
      <c r="CTV284" s="376"/>
      <c r="CTW284" s="376"/>
      <c r="CTX284" s="376"/>
      <c r="CTY284" s="376"/>
      <c r="CTZ284" s="376"/>
      <c r="CUA284" s="376"/>
      <c r="CUB284" s="376"/>
      <c r="CUC284" s="377"/>
      <c r="CUD284" s="377"/>
      <c r="CUE284" s="377"/>
      <c r="CUF284" s="377"/>
      <c r="CUG284" s="377"/>
      <c r="CUH284" s="376"/>
      <c r="CUI284" s="376"/>
      <c r="CUJ284" s="377"/>
      <c r="CUK284" s="377"/>
      <c r="CUL284" s="376"/>
      <c r="CUM284" s="376"/>
      <c r="CUN284" s="377"/>
      <c r="CUO284" s="377"/>
      <c r="CUP284" s="376"/>
      <c r="CUQ284" s="376"/>
      <c r="CUR284" s="376"/>
      <c r="CUS284" s="376"/>
      <c r="CUT284" s="376"/>
      <c r="CUU284" s="376"/>
      <c r="CUV284" s="376"/>
      <c r="CUW284" s="377"/>
      <c r="CUX284" s="377"/>
      <c r="CUY284" s="376"/>
      <c r="CUZ284" s="376"/>
      <c r="CVA284" s="377"/>
      <c r="CVB284" s="377"/>
      <c r="CVC284" s="376"/>
      <c r="CVD284" s="376"/>
      <c r="CVE284" s="376"/>
      <c r="CVF284" s="376"/>
      <c r="CVG284" s="376"/>
      <c r="CVH284" s="370"/>
      <c r="CVI284" s="396"/>
      <c r="CVJ284" s="376"/>
      <c r="CVK284" s="376"/>
      <c r="CVL284" s="376"/>
      <c r="CVM284" s="376"/>
      <c r="CVN284" s="376"/>
      <c r="CVO284" s="376"/>
      <c r="CVP284" s="376"/>
      <c r="CVQ284" s="375"/>
      <c r="CVR284" s="375"/>
      <c r="CVS284" s="375"/>
      <c r="CVT284" s="375"/>
      <c r="CVU284" s="375"/>
      <c r="CVV284" s="375"/>
      <c r="CVW284" s="375"/>
      <c r="CVX284" s="375"/>
      <c r="CVY284" s="375"/>
      <c r="CVZ284" s="375"/>
      <c r="CWA284" s="375"/>
      <c r="CWB284" s="375"/>
      <c r="CWC284" s="375"/>
      <c r="CWD284" s="375"/>
      <c r="CWE284" s="375"/>
      <c r="CWF284" s="375"/>
      <c r="CWG284" s="375"/>
      <c r="CWH284" s="375"/>
      <c r="CWI284" s="375"/>
      <c r="CWJ284" s="375"/>
      <c r="CWK284" s="375"/>
      <c r="CWL284" s="375"/>
      <c r="CWM284" s="375"/>
      <c r="CWN284" s="375"/>
      <c r="CWO284" s="375"/>
      <c r="CWP284" s="375"/>
      <c r="CWQ284" s="375"/>
      <c r="CWR284" s="375"/>
      <c r="CWS284" s="375"/>
      <c r="CWT284" s="375"/>
      <c r="CWU284" s="375"/>
      <c r="CWV284" s="375"/>
      <c r="CWW284" s="375"/>
      <c r="CWX284" s="375"/>
      <c r="CWY284" s="375"/>
      <c r="CWZ284" s="375"/>
      <c r="CXA284" s="375"/>
      <c r="CXB284" s="375"/>
      <c r="CXC284" s="375"/>
      <c r="CXD284" s="375"/>
      <c r="CXE284" s="375"/>
      <c r="CXF284" s="375"/>
      <c r="CXG284" s="375"/>
      <c r="CXH284" s="375"/>
      <c r="CXI284" s="376"/>
      <c r="CXJ284" s="376"/>
      <c r="CXK284" s="376"/>
      <c r="CXL284" s="376"/>
      <c r="CXM284" s="376"/>
      <c r="CXN284" s="376"/>
      <c r="CXO284" s="376"/>
      <c r="CXP284" s="376"/>
      <c r="CXQ284" s="376"/>
      <c r="CXR284" s="376"/>
      <c r="CXS284" s="376"/>
      <c r="CXT284" s="376"/>
      <c r="CXU284" s="376"/>
      <c r="CXV284" s="376"/>
      <c r="CXW284" s="376"/>
      <c r="CXX284" s="376"/>
      <c r="CXY284" s="376"/>
      <c r="CXZ284" s="376"/>
      <c r="CYA284" s="376"/>
      <c r="CYB284" s="376"/>
      <c r="CYC284" s="376"/>
      <c r="CYD284" s="376"/>
      <c r="CYE284" s="376"/>
      <c r="CYF284" s="376"/>
      <c r="CYG284" s="377"/>
      <c r="CYH284" s="377"/>
      <c r="CYI284" s="377"/>
      <c r="CYJ284" s="377"/>
      <c r="CYK284" s="377"/>
      <c r="CYL284" s="376"/>
      <c r="CYM284" s="376"/>
      <c r="CYN284" s="377"/>
      <c r="CYO284" s="377"/>
      <c r="CYP284" s="376"/>
      <c r="CYQ284" s="376"/>
      <c r="CYR284" s="377"/>
      <c r="CYS284" s="377"/>
      <c r="CYT284" s="376"/>
      <c r="CYU284" s="376"/>
      <c r="CYV284" s="376"/>
      <c r="CYW284" s="376"/>
      <c r="CYX284" s="376"/>
      <c r="CYY284" s="376"/>
      <c r="CYZ284" s="376"/>
      <c r="CZA284" s="377"/>
      <c r="CZB284" s="377"/>
      <c r="CZC284" s="376"/>
      <c r="CZD284" s="376"/>
      <c r="CZE284" s="377"/>
      <c r="CZF284" s="377"/>
      <c r="CZG284" s="376"/>
      <c r="CZH284" s="376"/>
      <c r="CZI284" s="376"/>
      <c r="CZJ284" s="376"/>
      <c r="CZK284" s="376"/>
      <c r="CZL284" s="370"/>
      <c r="CZM284" s="396"/>
      <c r="CZN284" s="376"/>
      <c r="CZO284" s="376"/>
      <c r="CZP284" s="376"/>
      <c r="CZQ284" s="376"/>
      <c r="CZR284" s="376"/>
      <c r="CZS284" s="376"/>
      <c r="CZT284" s="376"/>
      <c r="CZU284" s="375"/>
      <c r="CZV284" s="375"/>
      <c r="CZW284" s="375"/>
      <c r="CZX284" s="375"/>
      <c r="CZY284" s="375"/>
      <c r="CZZ284" s="375"/>
      <c r="DAA284" s="375"/>
      <c r="DAB284" s="375"/>
      <c r="DAC284" s="375"/>
      <c r="DAD284" s="375"/>
      <c r="DAE284" s="375"/>
      <c r="DAF284" s="375"/>
      <c r="DAG284" s="375"/>
      <c r="DAH284" s="375"/>
      <c r="DAI284" s="375"/>
      <c r="DAJ284" s="375"/>
      <c r="DAK284" s="375"/>
      <c r="DAL284" s="375"/>
      <c r="DAM284" s="375"/>
      <c r="DAN284" s="375"/>
      <c r="DAO284" s="375"/>
      <c r="DAP284" s="375"/>
      <c r="DAQ284" s="375"/>
      <c r="DAR284" s="375"/>
      <c r="DAS284" s="375"/>
      <c r="DAT284" s="375"/>
      <c r="DAU284" s="375"/>
      <c r="DAV284" s="375"/>
      <c r="DAW284" s="375"/>
      <c r="DAX284" s="375"/>
      <c r="DAY284" s="375"/>
      <c r="DAZ284" s="375"/>
      <c r="DBA284" s="375"/>
      <c r="DBB284" s="375"/>
      <c r="DBC284" s="375"/>
      <c r="DBD284" s="375"/>
      <c r="DBE284" s="375"/>
      <c r="DBF284" s="375"/>
      <c r="DBG284" s="375"/>
      <c r="DBH284" s="375"/>
      <c r="DBI284" s="375"/>
      <c r="DBJ284" s="375"/>
      <c r="DBK284" s="375"/>
      <c r="DBL284" s="375"/>
      <c r="DBM284" s="376"/>
      <c r="DBN284" s="376"/>
      <c r="DBO284" s="376"/>
      <c r="DBP284" s="376"/>
      <c r="DBQ284" s="376"/>
      <c r="DBR284" s="376"/>
      <c r="DBS284" s="376"/>
      <c r="DBT284" s="376"/>
      <c r="DBU284" s="376"/>
      <c r="DBV284" s="376"/>
      <c r="DBW284" s="376"/>
      <c r="DBX284" s="376"/>
      <c r="DBY284" s="376"/>
      <c r="DBZ284" s="376"/>
      <c r="DCA284" s="376"/>
      <c r="DCB284" s="376"/>
      <c r="DCC284" s="376"/>
      <c r="DCD284" s="376"/>
      <c r="DCE284" s="376"/>
      <c r="DCF284" s="376"/>
      <c r="DCG284" s="376"/>
      <c r="DCH284" s="376"/>
      <c r="DCI284" s="376"/>
      <c r="DCJ284" s="376"/>
      <c r="DCK284" s="377"/>
      <c r="DCL284" s="377"/>
      <c r="DCM284" s="377"/>
      <c r="DCN284" s="377"/>
      <c r="DCO284" s="377"/>
      <c r="DCP284" s="376"/>
      <c r="DCQ284" s="376"/>
      <c r="DCR284" s="377"/>
      <c r="DCS284" s="377"/>
      <c r="DCT284" s="376"/>
      <c r="DCU284" s="376"/>
      <c r="DCV284" s="377"/>
      <c r="DCW284" s="377"/>
      <c r="DCX284" s="376"/>
      <c r="DCY284" s="376"/>
      <c r="DCZ284" s="376"/>
      <c r="DDA284" s="376"/>
      <c r="DDB284" s="376"/>
      <c r="DDC284" s="376"/>
      <c r="DDD284" s="376"/>
      <c r="DDE284" s="377"/>
      <c r="DDF284" s="377"/>
      <c r="DDG284" s="376"/>
      <c r="DDH284" s="376"/>
      <c r="DDI284" s="377"/>
      <c r="DDJ284" s="377"/>
      <c r="DDK284" s="376"/>
      <c r="DDL284" s="376"/>
      <c r="DDM284" s="376"/>
      <c r="DDN284" s="376"/>
      <c r="DDO284" s="376"/>
      <c r="DDP284" s="370"/>
      <c r="DDQ284" s="396"/>
      <c r="DDR284" s="376"/>
      <c r="DDS284" s="376"/>
      <c r="DDT284" s="376"/>
      <c r="DDU284" s="376"/>
      <c r="DDV284" s="376"/>
      <c r="DDW284" s="376"/>
      <c r="DDX284" s="376"/>
      <c r="DDY284" s="375"/>
      <c r="DDZ284" s="375"/>
      <c r="DEA284" s="375"/>
      <c r="DEB284" s="375"/>
      <c r="DEC284" s="375"/>
      <c r="DED284" s="375"/>
      <c r="DEE284" s="375"/>
      <c r="DEF284" s="375"/>
      <c r="DEG284" s="375"/>
      <c r="DEH284" s="375"/>
      <c r="DEI284" s="375"/>
      <c r="DEJ284" s="375"/>
      <c r="DEK284" s="375"/>
      <c r="DEL284" s="375"/>
      <c r="DEM284" s="375"/>
      <c r="DEN284" s="375"/>
      <c r="DEO284" s="375"/>
      <c r="DEP284" s="375"/>
      <c r="DEQ284" s="375"/>
      <c r="DER284" s="375"/>
      <c r="DES284" s="375"/>
      <c r="DET284" s="375"/>
      <c r="DEU284" s="375"/>
      <c r="DEV284" s="375"/>
      <c r="DEW284" s="375"/>
      <c r="DEX284" s="375"/>
      <c r="DEY284" s="375"/>
      <c r="DEZ284" s="375"/>
      <c r="DFA284" s="375"/>
      <c r="DFB284" s="375"/>
      <c r="DFC284" s="375"/>
      <c r="DFD284" s="375"/>
      <c r="DFE284" s="375"/>
      <c r="DFF284" s="375"/>
      <c r="DFG284" s="375"/>
      <c r="DFH284" s="375"/>
      <c r="DFI284" s="375"/>
      <c r="DFJ284" s="375"/>
      <c r="DFK284" s="375"/>
      <c r="DFL284" s="375"/>
      <c r="DFM284" s="375"/>
      <c r="DFN284" s="375"/>
      <c r="DFO284" s="375"/>
      <c r="DFP284" s="375"/>
      <c r="DFQ284" s="376"/>
      <c r="DFR284" s="376"/>
      <c r="DFS284" s="376"/>
      <c r="DFT284" s="376"/>
      <c r="DFU284" s="376"/>
      <c r="DFV284" s="376"/>
      <c r="DFW284" s="376"/>
      <c r="DFX284" s="376"/>
      <c r="DFY284" s="376"/>
      <c r="DFZ284" s="376"/>
      <c r="DGA284" s="376"/>
      <c r="DGB284" s="376"/>
      <c r="DGC284" s="376"/>
      <c r="DGD284" s="376"/>
      <c r="DGE284" s="376"/>
      <c r="DGF284" s="376"/>
      <c r="DGG284" s="376"/>
      <c r="DGH284" s="376"/>
      <c r="DGI284" s="376"/>
      <c r="DGJ284" s="376"/>
      <c r="DGK284" s="376"/>
      <c r="DGL284" s="376"/>
      <c r="DGM284" s="376"/>
      <c r="DGN284" s="376"/>
      <c r="DGO284" s="377"/>
      <c r="DGP284" s="377"/>
      <c r="DGQ284" s="377"/>
      <c r="DGR284" s="377"/>
      <c r="DGS284" s="377"/>
      <c r="DGT284" s="376"/>
      <c r="DGU284" s="376"/>
      <c r="DGV284" s="377"/>
      <c r="DGW284" s="377"/>
      <c r="DGX284" s="376"/>
      <c r="DGY284" s="376"/>
      <c r="DGZ284" s="377"/>
      <c r="DHA284" s="377"/>
      <c r="DHB284" s="376"/>
      <c r="DHC284" s="376"/>
      <c r="DHD284" s="376"/>
      <c r="DHE284" s="376"/>
      <c r="DHF284" s="376"/>
      <c r="DHG284" s="376"/>
      <c r="DHH284" s="376"/>
      <c r="DHI284" s="377"/>
      <c r="DHJ284" s="377"/>
      <c r="DHK284" s="376"/>
      <c r="DHL284" s="376"/>
      <c r="DHM284" s="377"/>
      <c r="DHN284" s="377"/>
      <c r="DHO284" s="376"/>
      <c r="DHP284" s="376"/>
      <c r="DHQ284" s="376"/>
      <c r="DHR284" s="376"/>
      <c r="DHS284" s="376"/>
      <c r="DHT284" s="370"/>
      <c r="DHU284" s="396"/>
      <c r="DHV284" s="376"/>
      <c r="DHW284" s="376"/>
      <c r="DHX284" s="376"/>
      <c r="DHY284" s="376"/>
      <c r="DHZ284" s="376"/>
      <c r="DIA284" s="376"/>
      <c r="DIB284" s="376"/>
      <c r="DIC284" s="375"/>
      <c r="DID284" s="375"/>
      <c r="DIE284" s="375"/>
      <c r="DIF284" s="375"/>
      <c r="DIG284" s="375"/>
      <c r="DIH284" s="375"/>
      <c r="DII284" s="375"/>
      <c r="DIJ284" s="375"/>
      <c r="DIK284" s="375"/>
      <c r="DIL284" s="375"/>
      <c r="DIM284" s="375"/>
      <c r="DIN284" s="375"/>
      <c r="DIO284" s="375"/>
      <c r="DIP284" s="375"/>
      <c r="DIQ284" s="375"/>
      <c r="DIR284" s="375"/>
      <c r="DIS284" s="375"/>
      <c r="DIT284" s="375"/>
      <c r="DIU284" s="375"/>
      <c r="DIV284" s="375"/>
      <c r="DIW284" s="375"/>
      <c r="DIX284" s="375"/>
      <c r="DIY284" s="375"/>
      <c r="DIZ284" s="375"/>
      <c r="DJA284" s="375"/>
      <c r="DJB284" s="375"/>
      <c r="DJC284" s="375"/>
      <c r="DJD284" s="375"/>
      <c r="DJE284" s="375"/>
      <c r="DJF284" s="375"/>
      <c r="DJG284" s="375"/>
      <c r="DJH284" s="375"/>
      <c r="DJI284" s="375"/>
      <c r="DJJ284" s="375"/>
      <c r="DJK284" s="375"/>
      <c r="DJL284" s="375"/>
      <c r="DJM284" s="375"/>
      <c r="DJN284" s="375"/>
      <c r="DJO284" s="375"/>
      <c r="DJP284" s="375"/>
      <c r="DJQ284" s="375"/>
      <c r="DJR284" s="375"/>
      <c r="DJS284" s="375"/>
      <c r="DJT284" s="375"/>
      <c r="DJU284" s="376"/>
      <c r="DJV284" s="376"/>
      <c r="DJW284" s="376"/>
      <c r="DJX284" s="376"/>
      <c r="DJY284" s="376"/>
      <c r="DJZ284" s="376"/>
      <c r="DKA284" s="376"/>
      <c r="DKB284" s="376"/>
      <c r="DKC284" s="376"/>
      <c r="DKD284" s="376"/>
      <c r="DKE284" s="376"/>
      <c r="DKF284" s="376"/>
      <c r="DKG284" s="376"/>
      <c r="DKH284" s="376"/>
      <c r="DKI284" s="376"/>
      <c r="DKJ284" s="376"/>
      <c r="DKK284" s="376"/>
      <c r="DKL284" s="376"/>
      <c r="DKM284" s="376"/>
      <c r="DKN284" s="376"/>
      <c r="DKO284" s="376"/>
      <c r="DKP284" s="376"/>
      <c r="DKQ284" s="376"/>
      <c r="DKR284" s="376"/>
      <c r="DKS284" s="377"/>
      <c r="DKT284" s="377"/>
      <c r="DKU284" s="377"/>
      <c r="DKV284" s="377"/>
      <c r="DKW284" s="377"/>
      <c r="DKX284" s="376"/>
      <c r="DKY284" s="376"/>
      <c r="DKZ284" s="377"/>
      <c r="DLA284" s="377"/>
      <c r="DLB284" s="376"/>
      <c r="DLC284" s="376"/>
      <c r="DLD284" s="377"/>
      <c r="DLE284" s="377"/>
      <c r="DLF284" s="376"/>
      <c r="DLG284" s="376"/>
      <c r="DLH284" s="376"/>
      <c r="DLI284" s="376"/>
      <c r="DLJ284" s="376"/>
      <c r="DLK284" s="376"/>
      <c r="DLL284" s="376"/>
      <c r="DLM284" s="377"/>
      <c r="DLN284" s="377"/>
      <c r="DLO284" s="376"/>
      <c r="DLP284" s="376"/>
      <c r="DLQ284" s="377"/>
      <c r="DLR284" s="377"/>
      <c r="DLS284" s="376"/>
      <c r="DLT284" s="376"/>
      <c r="DLU284" s="376"/>
      <c r="DLV284" s="376"/>
      <c r="DLW284" s="376"/>
      <c r="DLX284" s="370"/>
      <c r="DLY284" s="396"/>
      <c r="DLZ284" s="376"/>
      <c r="DMA284" s="376"/>
      <c r="DMB284" s="376"/>
      <c r="DMC284" s="376"/>
      <c r="DMD284" s="376"/>
      <c r="DME284" s="376"/>
      <c r="DMF284" s="376"/>
      <c r="DMG284" s="375"/>
      <c r="DMH284" s="375"/>
      <c r="DMI284" s="375"/>
      <c r="DMJ284" s="375"/>
      <c r="DMK284" s="375"/>
      <c r="DML284" s="375"/>
      <c r="DMM284" s="375"/>
      <c r="DMN284" s="375"/>
      <c r="DMO284" s="375"/>
      <c r="DMP284" s="375"/>
      <c r="DMQ284" s="375"/>
      <c r="DMR284" s="375"/>
      <c r="DMS284" s="375"/>
      <c r="DMT284" s="375"/>
      <c r="DMU284" s="375"/>
      <c r="DMV284" s="375"/>
      <c r="DMW284" s="375"/>
      <c r="DMX284" s="375"/>
      <c r="DMY284" s="375"/>
      <c r="DMZ284" s="375"/>
      <c r="DNA284" s="375"/>
      <c r="DNB284" s="375"/>
      <c r="DNC284" s="375"/>
      <c r="DND284" s="375"/>
      <c r="DNE284" s="375"/>
      <c r="DNF284" s="375"/>
      <c r="DNG284" s="375"/>
      <c r="DNH284" s="375"/>
      <c r="DNI284" s="375"/>
      <c r="DNJ284" s="375"/>
      <c r="DNK284" s="375"/>
      <c r="DNL284" s="375"/>
      <c r="DNM284" s="375"/>
      <c r="DNN284" s="375"/>
      <c r="DNO284" s="375"/>
      <c r="DNP284" s="375"/>
      <c r="DNQ284" s="375"/>
      <c r="DNR284" s="375"/>
      <c r="DNS284" s="375"/>
      <c r="DNT284" s="375"/>
      <c r="DNU284" s="375"/>
      <c r="DNV284" s="375"/>
      <c r="DNW284" s="375"/>
      <c r="DNX284" s="375"/>
      <c r="DNY284" s="376"/>
      <c r="DNZ284" s="376"/>
      <c r="DOA284" s="376"/>
      <c r="DOB284" s="376"/>
      <c r="DOC284" s="376"/>
      <c r="DOD284" s="376"/>
      <c r="DOE284" s="376"/>
      <c r="DOF284" s="376"/>
      <c r="DOG284" s="376"/>
      <c r="DOH284" s="376"/>
      <c r="DOI284" s="376"/>
      <c r="DOJ284" s="376"/>
      <c r="DOK284" s="376"/>
      <c r="DOL284" s="376"/>
      <c r="DOM284" s="376"/>
      <c r="DON284" s="376"/>
      <c r="DOO284" s="376"/>
      <c r="DOP284" s="376"/>
      <c r="DOQ284" s="376"/>
      <c r="DOR284" s="376"/>
      <c r="DOS284" s="376"/>
      <c r="DOT284" s="376"/>
      <c r="DOU284" s="376"/>
      <c r="DOV284" s="376"/>
      <c r="DOW284" s="377"/>
      <c r="DOX284" s="377"/>
      <c r="DOY284" s="377"/>
      <c r="DOZ284" s="377"/>
      <c r="DPA284" s="377"/>
      <c r="DPB284" s="376"/>
      <c r="DPC284" s="376"/>
      <c r="DPD284" s="377"/>
      <c r="DPE284" s="377"/>
      <c r="DPF284" s="376"/>
      <c r="DPG284" s="376"/>
      <c r="DPH284" s="377"/>
      <c r="DPI284" s="377"/>
      <c r="DPJ284" s="376"/>
      <c r="DPK284" s="376"/>
      <c r="DPL284" s="376"/>
      <c r="DPM284" s="376"/>
      <c r="DPN284" s="376"/>
      <c r="DPO284" s="376"/>
      <c r="DPP284" s="376"/>
      <c r="DPQ284" s="377"/>
      <c r="DPR284" s="377"/>
      <c r="DPS284" s="376"/>
      <c r="DPT284" s="376"/>
      <c r="DPU284" s="377"/>
      <c r="DPV284" s="377"/>
      <c r="DPW284" s="376"/>
      <c r="DPX284" s="376"/>
      <c r="DPY284" s="376"/>
      <c r="DPZ284" s="376"/>
      <c r="DQA284" s="376"/>
      <c r="DQB284" s="370"/>
      <c r="DQC284" s="396"/>
      <c r="DQD284" s="376"/>
      <c r="DQE284" s="376"/>
      <c r="DQF284" s="376"/>
      <c r="DQG284" s="376"/>
      <c r="DQH284" s="376"/>
      <c r="DQI284" s="376"/>
      <c r="DQJ284" s="376"/>
      <c r="DQK284" s="375"/>
      <c r="DQL284" s="375"/>
      <c r="DQM284" s="375"/>
      <c r="DQN284" s="375"/>
      <c r="DQO284" s="375"/>
      <c r="DQP284" s="375"/>
      <c r="DQQ284" s="375"/>
      <c r="DQR284" s="375"/>
      <c r="DQS284" s="375"/>
      <c r="DQT284" s="375"/>
      <c r="DQU284" s="375"/>
      <c r="DQV284" s="375"/>
      <c r="DQW284" s="375"/>
      <c r="DQX284" s="375"/>
      <c r="DQY284" s="375"/>
      <c r="DQZ284" s="375"/>
      <c r="DRA284" s="375"/>
      <c r="DRB284" s="375"/>
      <c r="DRC284" s="375"/>
      <c r="DRD284" s="375"/>
      <c r="DRE284" s="375"/>
      <c r="DRF284" s="375"/>
      <c r="DRG284" s="375"/>
      <c r="DRH284" s="375"/>
      <c r="DRI284" s="375"/>
      <c r="DRJ284" s="375"/>
      <c r="DRK284" s="375"/>
      <c r="DRL284" s="375"/>
      <c r="DRM284" s="375"/>
      <c r="DRN284" s="375"/>
      <c r="DRO284" s="375"/>
      <c r="DRP284" s="375"/>
      <c r="DRQ284" s="375"/>
      <c r="DRR284" s="375"/>
      <c r="DRS284" s="375"/>
      <c r="DRT284" s="375"/>
      <c r="DRU284" s="375"/>
      <c r="DRV284" s="375"/>
      <c r="DRW284" s="375"/>
      <c r="DRX284" s="375"/>
      <c r="DRY284" s="375"/>
      <c r="DRZ284" s="375"/>
      <c r="DSA284" s="375"/>
      <c r="DSB284" s="375"/>
      <c r="DSC284" s="376"/>
      <c r="DSD284" s="376"/>
      <c r="DSE284" s="376"/>
      <c r="DSF284" s="376"/>
      <c r="DSG284" s="376"/>
      <c r="DSH284" s="376"/>
      <c r="DSI284" s="376"/>
      <c r="DSJ284" s="376"/>
      <c r="DSK284" s="376"/>
      <c r="DSL284" s="376"/>
      <c r="DSM284" s="376"/>
      <c r="DSN284" s="376"/>
      <c r="DSO284" s="376"/>
      <c r="DSP284" s="376"/>
      <c r="DSQ284" s="376"/>
      <c r="DSR284" s="376"/>
      <c r="DSS284" s="376"/>
      <c r="DST284" s="376"/>
      <c r="DSU284" s="376"/>
      <c r="DSV284" s="376"/>
      <c r="DSW284" s="376"/>
      <c r="DSX284" s="376"/>
      <c r="DSY284" s="376"/>
      <c r="DSZ284" s="376"/>
      <c r="DTA284" s="377"/>
      <c r="DTB284" s="377"/>
      <c r="DTC284" s="377"/>
      <c r="DTD284" s="377"/>
      <c r="DTE284" s="377"/>
      <c r="DTF284" s="376"/>
      <c r="DTG284" s="376"/>
      <c r="DTH284" s="377"/>
      <c r="DTI284" s="377"/>
      <c r="DTJ284" s="376"/>
      <c r="DTK284" s="376"/>
      <c r="DTL284" s="377"/>
      <c r="DTM284" s="377"/>
      <c r="DTN284" s="376"/>
      <c r="DTO284" s="376"/>
      <c r="DTP284" s="376"/>
      <c r="DTQ284" s="376"/>
      <c r="DTR284" s="376"/>
      <c r="DTS284" s="376"/>
      <c r="DTT284" s="376"/>
      <c r="DTU284" s="377"/>
      <c r="DTV284" s="377"/>
      <c r="DTW284" s="376"/>
      <c r="DTX284" s="376"/>
      <c r="DTY284" s="377"/>
      <c r="DTZ284" s="377"/>
      <c r="DUA284" s="376"/>
      <c r="DUB284" s="376"/>
      <c r="DUC284" s="376"/>
      <c r="DUD284" s="376"/>
      <c r="DUE284" s="376"/>
      <c r="DUF284" s="370"/>
      <c r="DUG284" s="396"/>
      <c r="DUH284" s="376"/>
      <c r="DUI284" s="376"/>
      <c r="DUJ284" s="376"/>
      <c r="DUK284" s="376"/>
      <c r="DUL284" s="376"/>
      <c r="DUM284" s="376"/>
      <c r="DUN284" s="376"/>
      <c r="DUO284" s="375"/>
      <c r="DUP284" s="375"/>
      <c r="DUQ284" s="375"/>
      <c r="DUR284" s="375"/>
      <c r="DUS284" s="375"/>
      <c r="DUT284" s="375"/>
      <c r="DUU284" s="375"/>
      <c r="DUV284" s="375"/>
      <c r="DUW284" s="375"/>
      <c r="DUX284" s="375"/>
      <c r="DUY284" s="375"/>
      <c r="DUZ284" s="375"/>
      <c r="DVA284" s="375"/>
      <c r="DVB284" s="375"/>
      <c r="DVC284" s="375"/>
      <c r="DVD284" s="375"/>
      <c r="DVE284" s="375"/>
      <c r="DVF284" s="375"/>
      <c r="DVG284" s="375"/>
      <c r="DVH284" s="375"/>
      <c r="DVI284" s="375"/>
      <c r="DVJ284" s="375"/>
      <c r="DVK284" s="375"/>
      <c r="DVL284" s="375"/>
      <c r="DVM284" s="375"/>
      <c r="DVN284" s="375"/>
      <c r="DVO284" s="375"/>
      <c r="DVP284" s="375"/>
      <c r="DVQ284" s="375"/>
      <c r="DVR284" s="375"/>
      <c r="DVS284" s="375"/>
      <c r="DVT284" s="375"/>
      <c r="DVU284" s="375"/>
      <c r="DVV284" s="375"/>
      <c r="DVW284" s="375"/>
      <c r="DVX284" s="375"/>
      <c r="DVY284" s="375"/>
      <c r="DVZ284" s="375"/>
      <c r="DWA284" s="375"/>
      <c r="DWB284" s="375"/>
      <c r="DWC284" s="375"/>
      <c r="DWD284" s="375"/>
      <c r="DWE284" s="375"/>
      <c r="DWF284" s="375"/>
      <c r="DWG284" s="376"/>
      <c r="DWH284" s="376"/>
      <c r="DWI284" s="376"/>
      <c r="DWJ284" s="376"/>
      <c r="DWK284" s="376"/>
      <c r="DWL284" s="376"/>
      <c r="DWM284" s="376"/>
      <c r="DWN284" s="376"/>
      <c r="DWO284" s="376"/>
      <c r="DWP284" s="376"/>
      <c r="DWQ284" s="376"/>
      <c r="DWR284" s="376"/>
      <c r="DWS284" s="376"/>
      <c r="DWT284" s="376"/>
      <c r="DWU284" s="376"/>
      <c r="DWV284" s="376"/>
      <c r="DWW284" s="376"/>
      <c r="DWX284" s="376"/>
      <c r="DWY284" s="376"/>
      <c r="DWZ284" s="376"/>
      <c r="DXA284" s="376"/>
      <c r="DXB284" s="376"/>
      <c r="DXC284" s="376"/>
      <c r="DXD284" s="376"/>
      <c r="DXE284" s="377"/>
      <c r="DXF284" s="377"/>
      <c r="DXG284" s="377"/>
      <c r="DXH284" s="377"/>
      <c r="DXI284" s="377"/>
      <c r="DXJ284" s="376"/>
      <c r="DXK284" s="376"/>
      <c r="DXL284" s="377"/>
      <c r="DXM284" s="377"/>
      <c r="DXN284" s="376"/>
      <c r="DXO284" s="376"/>
      <c r="DXP284" s="377"/>
      <c r="DXQ284" s="377"/>
      <c r="DXR284" s="376"/>
      <c r="DXS284" s="376"/>
      <c r="DXT284" s="376"/>
      <c r="DXU284" s="376"/>
      <c r="DXV284" s="376"/>
      <c r="DXW284" s="376"/>
      <c r="DXX284" s="376"/>
      <c r="DXY284" s="377"/>
      <c r="DXZ284" s="377"/>
      <c r="DYA284" s="376"/>
      <c r="DYB284" s="376"/>
      <c r="DYC284" s="377"/>
      <c r="DYD284" s="377"/>
      <c r="DYE284" s="376"/>
      <c r="DYF284" s="376"/>
      <c r="DYG284" s="376"/>
      <c r="DYH284" s="376"/>
      <c r="DYI284" s="376"/>
      <c r="DYJ284" s="370"/>
      <c r="DYK284" s="396"/>
      <c r="DYL284" s="376"/>
      <c r="DYM284" s="376"/>
      <c r="DYN284" s="376"/>
      <c r="DYO284" s="376"/>
      <c r="DYP284" s="376"/>
      <c r="DYQ284" s="376"/>
      <c r="DYR284" s="376"/>
      <c r="DYS284" s="375"/>
      <c r="DYT284" s="375"/>
      <c r="DYU284" s="375"/>
      <c r="DYV284" s="375"/>
      <c r="DYW284" s="375"/>
      <c r="DYX284" s="375"/>
      <c r="DYY284" s="375"/>
      <c r="DYZ284" s="375"/>
      <c r="DZA284" s="375"/>
      <c r="DZB284" s="375"/>
      <c r="DZC284" s="375"/>
      <c r="DZD284" s="375"/>
      <c r="DZE284" s="375"/>
      <c r="DZF284" s="375"/>
      <c r="DZG284" s="375"/>
      <c r="DZH284" s="375"/>
      <c r="DZI284" s="375"/>
      <c r="DZJ284" s="375"/>
      <c r="DZK284" s="375"/>
      <c r="DZL284" s="375"/>
      <c r="DZM284" s="375"/>
      <c r="DZN284" s="375"/>
      <c r="DZO284" s="375"/>
      <c r="DZP284" s="375"/>
      <c r="DZQ284" s="375"/>
      <c r="DZR284" s="375"/>
      <c r="DZS284" s="375"/>
      <c r="DZT284" s="375"/>
      <c r="DZU284" s="375"/>
      <c r="DZV284" s="375"/>
      <c r="DZW284" s="375"/>
      <c r="DZX284" s="375"/>
      <c r="DZY284" s="375"/>
      <c r="DZZ284" s="375"/>
      <c r="EAA284" s="375"/>
      <c r="EAB284" s="375"/>
      <c r="EAC284" s="375"/>
      <c r="EAD284" s="375"/>
      <c r="EAE284" s="375"/>
      <c r="EAF284" s="375"/>
      <c r="EAG284" s="375"/>
      <c r="EAH284" s="375"/>
      <c r="EAI284" s="375"/>
      <c r="EAJ284" s="375"/>
      <c r="EAK284" s="376"/>
      <c r="EAL284" s="376"/>
      <c r="EAM284" s="376"/>
      <c r="EAN284" s="376"/>
      <c r="EAO284" s="376"/>
      <c r="EAP284" s="376"/>
      <c r="EAQ284" s="376"/>
      <c r="EAR284" s="376"/>
      <c r="EAS284" s="376"/>
      <c r="EAT284" s="376"/>
      <c r="EAU284" s="376"/>
      <c r="EAV284" s="376"/>
      <c r="EAW284" s="376"/>
      <c r="EAX284" s="376"/>
      <c r="EAY284" s="376"/>
      <c r="EAZ284" s="376"/>
      <c r="EBA284" s="376"/>
      <c r="EBB284" s="376"/>
      <c r="EBC284" s="376"/>
      <c r="EBD284" s="376"/>
      <c r="EBE284" s="376"/>
      <c r="EBF284" s="376"/>
      <c r="EBG284" s="376"/>
      <c r="EBH284" s="376"/>
      <c r="EBI284" s="377"/>
      <c r="EBJ284" s="377"/>
      <c r="EBK284" s="377"/>
      <c r="EBL284" s="377"/>
      <c r="EBM284" s="377"/>
      <c r="EBN284" s="376"/>
      <c r="EBO284" s="376"/>
      <c r="EBP284" s="377"/>
      <c r="EBQ284" s="377"/>
      <c r="EBR284" s="376"/>
      <c r="EBS284" s="376"/>
      <c r="EBT284" s="377"/>
      <c r="EBU284" s="377"/>
      <c r="EBV284" s="376"/>
      <c r="EBW284" s="376"/>
      <c r="EBX284" s="376"/>
      <c r="EBY284" s="376"/>
      <c r="EBZ284" s="376"/>
      <c r="ECA284" s="376"/>
      <c r="ECB284" s="376"/>
      <c r="ECC284" s="377"/>
      <c r="ECD284" s="377"/>
      <c r="ECE284" s="376"/>
      <c r="ECF284" s="376"/>
      <c r="ECG284" s="377"/>
      <c r="ECH284" s="377"/>
      <c r="ECI284" s="376"/>
      <c r="ECJ284" s="376"/>
      <c r="ECK284" s="376"/>
      <c r="ECL284" s="376"/>
      <c r="ECM284" s="376"/>
      <c r="ECN284" s="370"/>
      <c r="ECO284" s="396"/>
      <c r="ECP284" s="376"/>
      <c r="ECQ284" s="376"/>
      <c r="ECR284" s="376"/>
      <c r="ECS284" s="376"/>
      <c r="ECT284" s="376"/>
      <c r="ECU284" s="376"/>
      <c r="ECV284" s="376"/>
      <c r="ECW284" s="375"/>
      <c r="ECX284" s="375"/>
      <c r="ECY284" s="375"/>
      <c r="ECZ284" s="375"/>
      <c r="EDA284" s="375"/>
      <c r="EDB284" s="375"/>
      <c r="EDC284" s="375"/>
      <c r="EDD284" s="375"/>
      <c r="EDE284" s="375"/>
      <c r="EDF284" s="375"/>
      <c r="EDG284" s="375"/>
      <c r="EDH284" s="375"/>
      <c r="EDI284" s="375"/>
      <c r="EDJ284" s="375"/>
      <c r="EDK284" s="375"/>
      <c r="EDL284" s="375"/>
      <c r="EDM284" s="375"/>
      <c r="EDN284" s="375"/>
      <c r="EDO284" s="375"/>
      <c r="EDP284" s="375"/>
      <c r="EDQ284" s="375"/>
      <c r="EDR284" s="375"/>
      <c r="EDS284" s="375"/>
      <c r="EDT284" s="375"/>
      <c r="EDU284" s="375"/>
      <c r="EDV284" s="375"/>
      <c r="EDW284" s="375"/>
      <c r="EDX284" s="375"/>
      <c r="EDY284" s="375"/>
      <c r="EDZ284" s="375"/>
      <c r="EEA284" s="375"/>
      <c r="EEB284" s="375"/>
      <c r="EEC284" s="375"/>
      <c r="EED284" s="375"/>
      <c r="EEE284" s="375"/>
      <c r="EEF284" s="375"/>
      <c r="EEG284" s="375"/>
      <c r="EEH284" s="375"/>
      <c r="EEI284" s="375"/>
      <c r="EEJ284" s="375"/>
      <c r="EEK284" s="375"/>
      <c r="EEL284" s="375"/>
      <c r="EEM284" s="375"/>
      <c r="EEN284" s="375"/>
      <c r="EEO284" s="376"/>
      <c r="EEP284" s="376"/>
      <c r="EEQ284" s="376"/>
      <c r="EER284" s="376"/>
      <c r="EES284" s="376"/>
      <c r="EET284" s="376"/>
      <c r="EEU284" s="376"/>
      <c r="EEV284" s="376"/>
      <c r="EEW284" s="376"/>
      <c r="EEX284" s="376"/>
      <c r="EEY284" s="376"/>
      <c r="EEZ284" s="376"/>
      <c r="EFA284" s="376"/>
      <c r="EFB284" s="376"/>
      <c r="EFC284" s="376"/>
      <c r="EFD284" s="376"/>
      <c r="EFE284" s="376"/>
      <c r="EFF284" s="376"/>
      <c r="EFG284" s="376"/>
      <c r="EFH284" s="376"/>
      <c r="EFI284" s="376"/>
      <c r="EFJ284" s="376"/>
      <c r="EFK284" s="376"/>
      <c r="EFL284" s="376"/>
      <c r="EFM284" s="377"/>
      <c r="EFN284" s="377"/>
      <c r="EFO284" s="377"/>
      <c r="EFP284" s="377"/>
      <c r="EFQ284" s="377"/>
      <c r="EFR284" s="376"/>
      <c r="EFS284" s="376"/>
      <c r="EFT284" s="377"/>
      <c r="EFU284" s="377"/>
      <c r="EFV284" s="376"/>
      <c r="EFW284" s="376"/>
      <c r="EFX284" s="377"/>
      <c r="EFY284" s="377"/>
      <c r="EFZ284" s="376"/>
      <c r="EGA284" s="376"/>
      <c r="EGB284" s="376"/>
      <c r="EGC284" s="376"/>
      <c r="EGD284" s="376"/>
      <c r="EGE284" s="376"/>
      <c r="EGF284" s="376"/>
      <c r="EGG284" s="377"/>
      <c r="EGH284" s="377"/>
      <c r="EGI284" s="376"/>
      <c r="EGJ284" s="376"/>
      <c r="EGK284" s="377"/>
      <c r="EGL284" s="377"/>
      <c r="EGM284" s="376"/>
      <c r="EGN284" s="376"/>
      <c r="EGO284" s="376"/>
      <c r="EGP284" s="376"/>
      <c r="EGQ284" s="376"/>
      <c r="EGR284" s="370"/>
      <c r="EGS284" s="396"/>
      <c r="EGT284" s="376"/>
      <c r="EGU284" s="376"/>
      <c r="EGV284" s="376"/>
      <c r="EGW284" s="376"/>
      <c r="EGX284" s="376"/>
      <c r="EGY284" s="376"/>
      <c r="EGZ284" s="376"/>
      <c r="EHA284" s="375"/>
      <c r="EHB284" s="375"/>
      <c r="EHC284" s="375"/>
      <c r="EHD284" s="375"/>
      <c r="EHE284" s="375"/>
      <c r="EHF284" s="375"/>
      <c r="EHG284" s="375"/>
      <c r="EHH284" s="375"/>
      <c r="EHI284" s="375"/>
      <c r="EHJ284" s="375"/>
      <c r="EHK284" s="375"/>
      <c r="EHL284" s="375"/>
      <c r="EHM284" s="375"/>
      <c r="EHN284" s="375"/>
      <c r="EHO284" s="375"/>
      <c r="EHP284" s="375"/>
      <c r="EHQ284" s="375"/>
      <c r="EHR284" s="375"/>
      <c r="EHS284" s="375"/>
      <c r="EHT284" s="375"/>
      <c r="EHU284" s="375"/>
      <c r="EHV284" s="375"/>
      <c r="EHW284" s="375"/>
      <c r="EHX284" s="375"/>
      <c r="EHY284" s="375"/>
      <c r="EHZ284" s="375"/>
      <c r="EIA284" s="375"/>
      <c r="EIB284" s="375"/>
      <c r="EIC284" s="375"/>
      <c r="EID284" s="375"/>
      <c r="EIE284" s="375"/>
      <c r="EIF284" s="375"/>
      <c r="EIG284" s="375"/>
      <c r="EIH284" s="375"/>
      <c r="EII284" s="375"/>
      <c r="EIJ284" s="375"/>
      <c r="EIK284" s="375"/>
      <c r="EIL284" s="375"/>
      <c r="EIM284" s="375"/>
      <c r="EIN284" s="375"/>
      <c r="EIO284" s="375"/>
      <c r="EIP284" s="375"/>
      <c r="EIQ284" s="375"/>
      <c r="EIR284" s="375"/>
      <c r="EIS284" s="376"/>
      <c r="EIT284" s="376"/>
      <c r="EIU284" s="376"/>
      <c r="EIV284" s="376"/>
      <c r="EIW284" s="376"/>
      <c r="EIX284" s="376"/>
      <c r="EIY284" s="376"/>
      <c r="EIZ284" s="376"/>
      <c r="EJA284" s="376"/>
      <c r="EJB284" s="376"/>
      <c r="EJC284" s="376"/>
      <c r="EJD284" s="376"/>
      <c r="EJE284" s="376"/>
      <c r="EJF284" s="376"/>
      <c r="EJG284" s="376"/>
      <c r="EJH284" s="376"/>
      <c r="EJI284" s="376"/>
      <c r="EJJ284" s="376"/>
      <c r="EJK284" s="376"/>
      <c r="EJL284" s="376"/>
      <c r="EJM284" s="376"/>
      <c r="EJN284" s="376"/>
      <c r="EJO284" s="376"/>
      <c r="EJP284" s="376"/>
      <c r="EJQ284" s="377"/>
      <c r="EJR284" s="377"/>
      <c r="EJS284" s="377"/>
      <c r="EJT284" s="377"/>
      <c r="EJU284" s="377"/>
      <c r="EJV284" s="376"/>
      <c r="EJW284" s="376"/>
      <c r="EJX284" s="377"/>
      <c r="EJY284" s="377"/>
      <c r="EJZ284" s="376"/>
      <c r="EKA284" s="376"/>
      <c r="EKB284" s="377"/>
      <c r="EKC284" s="377"/>
      <c r="EKD284" s="376"/>
      <c r="EKE284" s="376"/>
      <c r="EKF284" s="376"/>
      <c r="EKG284" s="376"/>
      <c r="EKH284" s="376"/>
      <c r="EKI284" s="376"/>
      <c r="EKJ284" s="376"/>
      <c r="EKK284" s="377"/>
      <c r="EKL284" s="377"/>
      <c r="EKM284" s="376"/>
      <c r="EKN284" s="376"/>
      <c r="EKO284" s="377"/>
      <c r="EKP284" s="377"/>
      <c r="EKQ284" s="376"/>
      <c r="EKR284" s="376"/>
      <c r="EKS284" s="376"/>
      <c r="EKT284" s="376"/>
      <c r="EKU284" s="376"/>
      <c r="EKV284" s="370"/>
      <c r="EKW284" s="396"/>
      <c r="EKX284" s="376"/>
      <c r="EKY284" s="376"/>
      <c r="EKZ284" s="376"/>
      <c r="ELA284" s="376"/>
      <c r="ELB284" s="376"/>
      <c r="ELC284" s="376"/>
      <c r="ELD284" s="376"/>
      <c r="ELE284" s="375"/>
      <c r="ELF284" s="375"/>
      <c r="ELG284" s="375"/>
      <c r="ELH284" s="375"/>
      <c r="ELI284" s="375"/>
      <c r="ELJ284" s="375"/>
      <c r="ELK284" s="375"/>
      <c r="ELL284" s="375"/>
      <c r="ELM284" s="375"/>
      <c r="ELN284" s="375"/>
      <c r="ELO284" s="375"/>
      <c r="ELP284" s="375"/>
      <c r="ELQ284" s="375"/>
      <c r="ELR284" s="375"/>
      <c r="ELS284" s="375"/>
      <c r="ELT284" s="375"/>
      <c r="ELU284" s="375"/>
      <c r="ELV284" s="375"/>
      <c r="ELW284" s="375"/>
      <c r="ELX284" s="375"/>
      <c r="ELY284" s="375"/>
      <c r="ELZ284" s="375"/>
      <c r="EMA284" s="375"/>
      <c r="EMB284" s="375"/>
      <c r="EMC284" s="375"/>
      <c r="EMD284" s="375"/>
      <c r="EME284" s="375"/>
      <c r="EMF284" s="375"/>
      <c r="EMG284" s="375"/>
      <c r="EMH284" s="375"/>
      <c r="EMI284" s="375"/>
      <c r="EMJ284" s="375"/>
      <c r="EMK284" s="375"/>
      <c r="EML284" s="375"/>
      <c r="EMM284" s="375"/>
      <c r="EMN284" s="375"/>
      <c r="EMO284" s="375"/>
      <c r="EMP284" s="375"/>
      <c r="EMQ284" s="375"/>
      <c r="EMR284" s="375"/>
      <c r="EMS284" s="375"/>
      <c r="EMT284" s="375"/>
      <c r="EMU284" s="375"/>
      <c r="EMV284" s="375"/>
      <c r="EMW284" s="376"/>
      <c r="EMX284" s="376"/>
      <c r="EMY284" s="376"/>
      <c r="EMZ284" s="376"/>
      <c r="ENA284" s="376"/>
      <c r="ENB284" s="376"/>
      <c r="ENC284" s="376"/>
      <c r="END284" s="376"/>
      <c r="ENE284" s="376"/>
      <c r="ENF284" s="376"/>
      <c r="ENG284" s="376"/>
      <c r="ENH284" s="376"/>
      <c r="ENI284" s="376"/>
      <c r="ENJ284" s="376"/>
      <c r="ENK284" s="376"/>
      <c r="ENL284" s="376"/>
      <c r="ENM284" s="376"/>
      <c r="ENN284" s="376"/>
      <c r="ENO284" s="376"/>
      <c r="ENP284" s="376"/>
      <c r="ENQ284" s="376"/>
      <c r="ENR284" s="376"/>
      <c r="ENS284" s="376"/>
      <c r="ENT284" s="376"/>
      <c r="ENU284" s="377"/>
      <c r="ENV284" s="377"/>
      <c r="ENW284" s="377"/>
      <c r="ENX284" s="377"/>
      <c r="ENY284" s="377"/>
      <c r="ENZ284" s="376"/>
      <c r="EOA284" s="376"/>
      <c r="EOB284" s="377"/>
      <c r="EOC284" s="377"/>
      <c r="EOD284" s="376"/>
      <c r="EOE284" s="376"/>
      <c r="EOF284" s="377"/>
      <c r="EOG284" s="377"/>
      <c r="EOH284" s="376"/>
      <c r="EOI284" s="376"/>
      <c r="EOJ284" s="376"/>
      <c r="EOK284" s="376"/>
      <c r="EOL284" s="376"/>
      <c r="EOM284" s="376"/>
      <c r="EON284" s="376"/>
      <c r="EOO284" s="377"/>
      <c r="EOP284" s="377"/>
      <c r="EOQ284" s="376"/>
      <c r="EOR284" s="376"/>
      <c r="EOS284" s="377"/>
      <c r="EOT284" s="377"/>
      <c r="EOU284" s="376"/>
      <c r="EOV284" s="376"/>
      <c r="EOW284" s="376"/>
      <c r="EOX284" s="376"/>
      <c r="EOY284" s="376"/>
      <c r="EOZ284" s="370"/>
      <c r="EPA284" s="396"/>
      <c r="EPB284" s="376"/>
      <c r="EPC284" s="376"/>
      <c r="EPD284" s="376"/>
      <c r="EPE284" s="376"/>
      <c r="EPF284" s="376"/>
      <c r="EPG284" s="376"/>
      <c r="EPH284" s="376"/>
      <c r="EPI284" s="375"/>
      <c r="EPJ284" s="375"/>
      <c r="EPK284" s="375"/>
      <c r="EPL284" s="375"/>
      <c r="EPM284" s="375"/>
      <c r="EPN284" s="375"/>
      <c r="EPO284" s="375"/>
      <c r="EPP284" s="375"/>
      <c r="EPQ284" s="375"/>
      <c r="EPR284" s="375"/>
      <c r="EPS284" s="375"/>
      <c r="EPT284" s="375"/>
      <c r="EPU284" s="375"/>
      <c r="EPV284" s="375"/>
      <c r="EPW284" s="375"/>
      <c r="EPX284" s="375"/>
      <c r="EPY284" s="375"/>
      <c r="EPZ284" s="375"/>
      <c r="EQA284" s="375"/>
      <c r="EQB284" s="375"/>
      <c r="EQC284" s="375"/>
      <c r="EQD284" s="375"/>
      <c r="EQE284" s="375"/>
      <c r="EQF284" s="375"/>
      <c r="EQG284" s="375"/>
      <c r="EQH284" s="375"/>
      <c r="EQI284" s="375"/>
      <c r="EQJ284" s="375"/>
      <c r="EQK284" s="375"/>
      <c r="EQL284" s="375"/>
      <c r="EQM284" s="375"/>
      <c r="EQN284" s="375"/>
      <c r="EQO284" s="375"/>
      <c r="EQP284" s="375"/>
      <c r="EQQ284" s="375"/>
      <c r="EQR284" s="375"/>
      <c r="EQS284" s="375"/>
      <c r="EQT284" s="375"/>
      <c r="EQU284" s="375"/>
      <c r="EQV284" s="375"/>
      <c r="EQW284" s="375"/>
      <c r="EQX284" s="375"/>
      <c r="EQY284" s="375"/>
      <c r="EQZ284" s="375"/>
      <c r="ERA284" s="376"/>
      <c r="ERB284" s="376"/>
      <c r="ERC284" s="376"/>
      <c r="ERD284" s="376"/>
      <c r="ERE284" s="376"/>
      <c r="ERF284" s="376"/>
      <c r="ERG284" s="376"/>
      <c r="ERH284" s="376"/>
      <c r="ERI284" s="376"/>
      <c r="ERJ284" s="376"/>
      <c r="ERK284" s="376"/>
      <c r="ERL284" s="376"/>
      <c r="ERM284" s="376"/>
      <c r="ERN284" s="376"/>
      <c r="ERO284" s="376"/>
      <c r="ERP284" s="376"/>
      <c r="ERQ284" s="376"/>
      <c r="ERR284" s="376"/>
      <c r="ERS284" s="376"/>
      <c r="ERT284" s="376"/>
      <c r="ERU284" s="376"/>
      <c r="ERV284" s="376"/>
      <c r="ERW284" s="376"/>
      <c r="ERX284" s="376"/>
      <c r="ERY284" s="377"/>
      <c r="ERZ284" s="377"/>
      <c r="ESA284" s="377"/>
      <c r="ESB284" s="377"/>
      <c r="ESC284" s="377"/>
      <c r="ESD284" s="376"/>
      <c r="ESE284" s="376"/>
      <c r="ESF284" s="377"/>
      <c r="ESG284" s="377"/>
      <c r="ESH284" s="376"/>
      <c r="ESI284" s="376"/>
      <c r="ESJ284" s="377"/>
      <c r="ESK284" s="377"/>
      <c r="ESL284" s="376"/>
      <c r="ESM284" s="376"/>
      <c r="ESN284" s="376"/>
      <c r="ESO284" s="376"/>
      <c r="ESP284" s="376"/>
      <c r="ESQ284" s="376"/>
      <c r="ESR284" s="376"/>
      <c r="ESS284" s="377"/>
      <c r="EST284" s="377"/>
      <c r="ESU284" s="376"/>
      <c r="ESV284" s="376"/>
      <c r="ESW284" s="377"/>
      <c r="ESX284" s="377"/>
      <c r="ESY284" s="376"/>
      <c r="ESZ284" s="376"/>
      <c r="ETA284" s="376"/>
      <c r="ETB284" s="376"/>
      <c r="ETC284" s="376"/>
      <c r="ETD284" s="370"/>
      <c r="ETE284" s="396"/>
      <c r="ETF284" s="376"/>
      <c r="ETG284" s="376"/>
      <c r="ETH284" s="376"/>
      <c r="ETI284" s="376"/>
      <c r="ETJ284" s="376"/>
      <c r="ETK284" s="376"/>
      <c r="ETL284" s="376"/>
      <c r="ETM284" s="375"/>
      <c r="ETN284" s="375"/>
      <c r="ETO284" s="375"/>
      <c r="ETP284" s="375"/>
      <c r="ETQ284" s="375"/>
      <c r="ETR284" s="375"/>
      <c r="ETS284" s="375"/>
      <c r="ETT284" s="375"/>
      <c r="ETU284" s="375"/>
      <c r="ETV284" s="375"/>
      <c r="ETW284" s="375"/>
      <c r="ETX284" s="375"/>
      <c r="ETY284" s="375"/>
      <c r="ETZ284" s="375"/>
      <c r="EUA284" s="375"/>
      <c r="EUB284" s="375"/>
      <c r="EUC284" s="375"/>
      <c r="EUD284" s="375"/>
      <c r="EUE284" s="375"/>
      <c r="EUF284" s="375"/>
      <c r="EUG284" s="375"/>
      <c r="EUH284" s="375"/>
      <c r="EUI284" s="375"/>
      <c r="EUJ284" s="375"/>
      <c r="EUK284" s="375"/>
      <c r="EUL284" s="375"/>
      <c r="EUM284" s="375"/>
      <c r="EUN284" s="375"/>
      <c r="EUO284" s="375"/>
      <c r="EUP284" s="375"/>
      <c r="EUQ284" s="375"/>
      <c r="EUR284" s="375"/>
      <c r="EUS284" s="375"/>
      <c r="EUT284" s="375"/>
      <c r="EUU284" s="375"/>
      <c r="EUV284" s="375"/>
      <c r="EUW284" s="375"/>
      <c r="EUX284" s="375"/>
      <c r="EUY284" s="375"/>
      <c r="EUZ284" s="375"/>
      <c r="EVA284" s="375"/>
      <c r="EVB284" s="375"/>
      <c r="EVC284" s="375"/>
      <c r="EVD284" s="375"/>
      <c r="EVE284" s="376"/>
      <c r="EVF284" s="376"/>
      <c r="EVG284" s="376"/>
      <c r="EVH284" s="376"/>
      <c r="EVI284" s="376"/>
      <c r="EVJ284" s="376"/>
      <c r="EVK284" s="376"/>
      <c r="EVL284" s="376"/>
      <c r="EVM284" s="376"/>
      <c r="EVN284" s="376"/>
      <c r="EVO284" s="376"/>
      <c r="EVP284" s="376"/>
      <c r="EVQ284" s="376"/>
      <c r="EVR284" s="376"/>
      <c r="EVS284" s="376"/>
      <c r="EVT284" s="376"/>
      <c r="EVU284" s="376"/>
      <c r="EVV284" s="376"/>
      <c r="EVW284" s="376"/>
      <c r="EVX284" s="376"/>
      <c r="EVY284" s="376"/>
      <c r="EVZ284" s="376"/>
      <c r="EWA284" s="376"/>
      <c r="EWB284" s="376"/>
      <c r="EWC284" s="377"/>
      <c r="EWD284" s="377"/>
      <c r="EWE284" s="377"/>
      <c r="EWF284" s="377"/>
      <c r="EWG284" s="377"/>
      <c r="EWH284" s="376"/>
      <c r="EWI284" s="376"/>
      <c r="EWJ284" s="377"/>
      <c r="EWK284" s="377"/>
      <c r="EWL284" s="376"/>
      <c r="EWM284" s="376"/>
      <c r="EWN284" s="377"/>
      <c r="EWO284" s="377"/>
      <c r="EWP284" s="376"/>
      <c r="EWQ284" s="376"/>
      <c r="EWR284" s="376"/>
      <c r="EWS284" s="376"/>
      <c r="EWT284" s="376"/>
      <c r="EWU284" s="376"/>
      <c r="EWV284" s="376"/>
      <c r="EWW284" s="377"/>
      <c r="EWX284" s="377"/>
      <c r="EWY284" s="376"/>
      <c r="EWZ284" s="376"/>
      <c r="EXA284" s="377"/>
      <c r="EXB284" s="377"/>
      <c r="EXC284" s="376"/>
      <c r="EXD284" s="376"/>
      <c r="EXE284" s="376"/>
      <c r="EXF284" s="376"/>
      <c r="EXG284" s="376"/>
      <c r="EXH284" s="370"/>
      <c r="EXI284" s="396"/>
      <c r="EXJ284" s="376"/>
      <c r="EXK284" s="376"/>
      <c r="EXL284" s="376"/>
      <c r="EXM284" s="376"/>
      <c r="EXN284" s="376"/>
      <c r="EXO284" s="376"/>
      <c r="EXP284" s="376"/>
      <c r="EXQ284" s="375"/>
      <c r="EXR284" s="375"/>
      <c r="EXS284" s="375"/>
      <c r="EXT284" s="375"/>
      <c r="EXU284" s="375"/>
      <c r="EXV284" s="375"/>
      <c r="EXW284" s="375"/>
      <c r="EXX284" s="375"/>
      <c r="EXY284" s="375"/>
      <c r="EXZ284" s="375"/>
      <c r="EYA284" s="375"/>
      <c r="EYB284" s="375"/>
      <c r="EYC284" s="375"/>
      <c r="EYD284" s="375"/>
      <c r="EYE284" s="375"/>
      <c r="EYF284" s="375"/>
      <c r="EYG284" s="375"/>
      <c r="EYH284" s="375"/>
      <c r="EYI284" s="375"/>
      <c r="EYJ284" s="375"/>
      <c r="EYK284" s="375"/>
      <c r="EYL284" s="375"/>
      <c r="EYM284" s="375"/>
      <c r="EYN284" s="375"/>
      <c r="EYO284" s="375"/>
      <c r="EYP284" s="375"/>
      <c r="EYQ284" s="375"/>
      <c r="EYR284" s="375"/>
      <c r="EYS284" s="375"/>
      <c r="EYT284" s="375"/>
      <c r="EYU284" s="375"/>
      <c r="EYV284" s="375"/>
      <c r="EYW284" s="375"/>
      <c r="EYX284" s="375"/>
      <c r="EYY284" s="375"/>
      <c r="EYZ284" s="375"/>
      <c r="EZA284" s="375"/>
      <c r="EZB284" s="375"/>
      <c r="EZC284" s="375"/>
      <c r="EZD284" s="375"/>
      <c r="EZE284" s="375"/>
      <c r="EZF284" s="375"/>
      <c r="EZG284" s="375"/>
      <c r="EZH284" s="375"/>
      <c r="EZI284" s="376"/>
      <c r="EZJ284" s="376"/>
      <c r="EZK284" s="376"/>
      <c r="EZL284" s="376"/>
      <c r="EZM284" s="376"/>
      <c r="EZN284" s="376"/>
      <c r="EZO284" s="376"/>
      <c r="EZP284" s="376"/>
      <c r="EZQ284" s="376"/>
      <c r="EZR284" s="376"/>
      <c r="EZS284" s="376"/>
      <c r="EZT284" s="376"/>
      <c r="EZU284" s="376"/>
      <c r="EZV284" s="376"/>
      <c r="EZW284" s="376"/>
      <c r="EZX284" s="376"/>
      <c r="EZY284" s="376"/>
      <c r="EZZ284" s="376"/>
      <c r="FAA284" s="376"/>
      <c r="FAB284" s="376"/>
      <c r="FAC284" s="376"/>
      <c r="FAD284" s="376"/>
      <c r="FAE284" s="376"/>
      <c r="FAF284" s="376"/>
      <c r="FAG284" s="377"/>
      <c r="FAH284" s="377"/>
      <c r="FAI284" s="377"/>
      <c r="FAJ284" s="377"/>
      <c r="FAK284" s="377"/>
      <c r="FAL284" s="376"/>
      <c r="FAM284" s="376"/>
      <c r="FAN284" s="377"/>
      <c r="FAO284" s="377"/>
      <c r="FAP284" s="376"/>
      <c r="FAQ284" s="376"/>
      <c r="FAR284" s="377"/>
      <c r="FAS284" s="377"/>
      <c r="FAT284" s="376"/>
      <c r="FAU284" s="376"/>
      <c r="FAV284" s="376"/>
      <c r="FAW284" s="376"/>
      <c r="FAX284" s="376"/>
      <c r="FAY284" s="376"/>
      <c r="FAZ284" s="376"/>
      <c r="FBA284" s="377"/>
      <c r="FBB284" s="377"/>
      <c r="FBC284" s="376"/>
      <c r="FBD284" s="376"/>
      <c r="FBE284" s="377"/>
      <c r="FBF284" s="377"/>
      <c r="FBG284" s="376"/>
      <c r="FBH284" s="376"/>
      <c r="FBI284" s="376"/>
      <c r="FBJ284" s="376"/>
      <c r="FBK284" s="376"/>
      <c r="FBL284" s="370"/>
      <c r="FBM284" s="396"/>
      <c r="FBN284" s="376"/>
      <c r="FBO284" s="376"/>
      <c r="FBP284" s="376"/>
      <c r="FBQ284" s="376"/>
      <c r="FBR284" s="376"/>
      <c r="FBS284" s="376"/>
      <c r="FBT284" s="376"/>
      <c r="FBU284" s="375"/>
      <c r="FBV284" s="375"/>
      <c r="FBW284" s="375"/>
      <c r="FBX284" s="375"/>
      <c r="FBY284" s="375"/>
      <c r="FBZ284" s="375"/>
      <c r="FCA284" s="375"/>
      <c r="FCB284" s="375"/>
      <c r="FCC284" s="375"/>
      <c r="FCD284" s="375"/>
      <c r="FCE284" s="375"/>
      <c r="FCF284" s="375"/>
      <c r="FCG284" s="375"/>
      <c r="FCH284" s="375"/>
      <c r="FCI284" s="375"/>
      <c r="FCJ284" s="375"/>
      <c r="FCK284" s="375"/>
      <c r="FCL284" s="375"/>
      <c r="FCM284" s="375"/>
      <c r="FCN284" s="375"/>
      <c r="FCO284" s="375"/>
      <c r="FCP284" s="375"/>
      <c r="FCQ284" s="375"/>
      <c r="FCR284" s="375"/>
      <c r="FCS284" s="375"/>
      <c r="FCT284" s="375"/>
      <c r="FCU284" s="375"/>
      <c r="FCV284" s="375"/>
      <c r="FCW284" s="375"/>
      <c r="FCX284" s="375"/>
      <c r="FCY284" s="375"/>
      <c r="FCZ284" s="375"/>
      <c r="FDA284" s="375"/>
      <c r="FDB284" s="375"/>
      <c r="FDC284" s="375"/>
      <c r="FDD284" s="375"/>
      <c r="FDE284" s="375"/>
      <c r="FDF284" s="375"/>
      <c r="FDG284" s="375"/>
      <c r="FDH284" s="375"/>
      <c r="FDI284" s="375"/>
      <c r="FDJ284" s="375"/>
      <c r="FDK284" s="375"/>
      <c r="FDL284" s="375"/>
      <c r="FDM284" s="376"/>
      <c r="FDN284" s="376"/>
      <c r="FDO284" s="376"/>
      <c r="FDP284" s="376"/>
      <c r="FDQ284" s="376"/>
      <c r="FDR284" s="376"/>
      <c r="FDS284" s="376"/>
      <c r="FDT284" s="376"/>
      <c r="FDU284" s="376"/>
      <c r="FDV284" s="376"/>
      <c r="FDW284" s="376"/>
      <c r="FDX284" s="376"/>
      <c r="FDY284" s="376"/>
      <c r="FDZ284" s="376"/>
      <c r="FEA284" s="376"/>
      <c r="FEB284" s="376"/>
      <c r="FEC284" s="376"/>
      <c r="FED284" s="376"/>
      <c r="FEE284" s="376"/>
      <c r="FEF284" s="376"/>
      <c r="FEG284" s="376"/>
      <c r="FEH284" s="376"/>
      <c r="FEI284" s="376"/>
      <c r="FEJ284" s="376"/>
      <c r="FEK284" s="377"/>
      <c r="FEL284" s="377"/>
      <c r="FEM284" s="377"/>
      <c r="FEN284" s="377"/>
      <c r="FEO284" s="377"/>
      <c r="FEP284" s="376"/>
      <c r="FEQ284" s="376"/>
      <c r="FER284" s="377"/>
      <c r="FES284" s="377"/>
      <c r="FET284" s="376"/>
      <c r="FEU284" s="376"/>
      <c r="FEV284" s="377"/>
      <c r="FEW284" s="377"/>
      <c r="FEX284" s="376"/>
      <c r="FEY284" s="376"/>
      <c r="FEZ284" s="376"/>
      <c r="FFA284" s="376"/>
      <c r="FFB284" s="376"/>
      <c r="FFC284" s="376"/>
      <c r="FFD284" s="376"/>
      <c r="FFE284" s="377"/>
      <c r="FFF284" s="377"/>
      <c r="FFG284" s="376"/>
      <c r="FFH284" s="376"/>
      <c r="FFI284" s="377"/>
      <c r="FFJ284" s="377"/>
      <c r="FFK284" s="376"/>
      <c r="FFL284" s="376"/>
      <c r="FFM284" s="376"/>
      <c r="FFN284" s="376"/>
      <c r="FFO284" s="376"/>
      <c r="FFP284" s="370"/>
      <c r="FFQ284" s="396"/>
      <c r="FFR284" s="376"/>
      <c r="FFS284" s="376"/>
      <c r="FFT284" s="376"/>
      <c r="FFU284" s="376"/>
      <c r="FFV284" s="376"/>
      <c r="FFW284" s="376"/>
      <c r="FFX284" s="376"/>
      <c r="FFY284" s="375"/>
      <c r="FFZ284" s="375"/>
      <c r="FGA284" s="375"/>
      <c r="FGB284" s="375"/>
      <c r="FGC284" s="375"/>
      <c r="FGD284" s="375"/>
      <c r="FGE284" s="375"/>
      <c r="FGF284" s="375"/>
      <c r="FGG284" s="375"/>
      <c r="FGH284" s="375"/>
      <c r="FGI284" s="375"/>
      <c r="FGJ284" s="375"/>
      <c r="FGK284" s="375"/>
      <c r="FGL284" s="375"/>
      <c r="FGM284" s="375"/>
      <c r="FGN284" s="375"/>
      <c r="FGO284" s="375"/>
      <c r="FGP284" s="375"/>
      <c r="FGQ284" s="375"/>
      <c r="FGR284" s="375"/>
      <c r="FGS284" s="375"/>
      <c r="FGT284" s="375"/>
      <c r="FGU284" s="375"/>
      <c r="FGV284" s="375"/>
      <c r="FGW284" s="375"/>
      <c r="FGX284" s="375"/>
      <c r="FGY284" s="375"/>
      <c r="FGZ284" s="375"/>
      <c r="FHA284" s="375"/>
      <c r="FHB284" s="375"/>
      <c r="FHC284" s="375"/>
      <c r="FHD284" s="375"/>
      <c r="FHE284" s="375"/>
      <c r="FHF284" s="375"/>
      <c r="FHG284" s="375"/>
      <c r="FHH284" s="375"/>
      <c r="FHI284" s="375"/>
      <c r="FHJ284" s="375"/>
      <c r="FHK284" s="375"/>
      <c r="FHL284" s="375"/>
      <c r="FHM284" s="375"/>
      <c r="FHN284" s="375"/>
      <c r="FHO284" s="375"/>
      <c r="FHP284" s="375"/>
      <c r="FHQ284" s="376"/>
      <c r="FHR284" s="376"/>
      <c r="FHS284" s="376"/>
      <c r="FHT284" s="376"/>
      <c r="FHU284" s="376"/>
      <c r="FHV284" s="376"/>
      <c r="FHW284" s="376"/>
      <c r="FHX284" s="376"/>
      <c r="FHY284" s="376"/>
      <c r="FHZ284" s="376"/>
      <c r="FIA284" s="376"/>
      <c r="FIB284" s="376"/>
      <c r="FIC284" s="376"/>
      <c r="FID284" s="376"/>
      <c r="FIE284" s="376"/>
      <c r="FIF284" s="376"/>
      <c r="FIG284" s="376"/>
      <c r="FIH284" s="376"/>
      <c r="FII284" s="376"/>
      <c r="FIJ284" s="376"/>
      <c r="FIK284" s="376"/>
      <c r="FIL284" s="376"/>
      <c r="FIM284" s="376"/>
      <c r="FIN284" s="376"/>
      <c r="FIO284" s="377"/>
      <c r="FIP284" s="377"/>
      <c r="FIQ284" s="377"/>
      <c r="FIR284" s="377"/>
      <c r="FIS284" s="377"/>
      <c r="FIT284" s="376"/>
      <c r="FIU284" s="376"/>
      <c r="FIV284" s="377"/>
      <c r="FIW284" s="377"/>
      <c r="FIX284" s="376"/>
      <c r="FIY284" s="376"/>
      <c r="FIZ284" s="377"/>
      <c r="FJA284" s="377"/>
      <c r="FJB284" s="376"/>
      <c r="FJC284" s="376"/>
      <c r="FJD284" s="376"/>
      <c r="FJE284" s="376"/>
      <c r="FJF284" s="376"/>
      <c r="FJG284" s="376"/>
      <c r="FJH284" s="376"/>
      <c r="FJI284" s="377"/>
      <c r="FJJ284" s="377"/>
      <c r="FJK284" s="376"/>
      <c r="FJL284" s="376"/>
      <c r="FJM284" s="377"/>
      <c r="FJN284" s="377"/>
      <c r="FJO284" s="376"/>
      <c r="FJP284" s="376"/>
      <c r="FJQ284" s="376"/>
      <c r="FJR284" s="376"/>
      <c r="FJS284" s="376"/>
      <c r="FJT284" s="370"/>
      <c r="FJU284" s="396"/>
      <c r="FJV284" s="376"/>
      <c r="FJW284" s="376"/>
      <c r="FJX284" s="376"/>
      <c r="FJY284" s="376"/>
      <c r="FJZ284" s="376"/>
      <c r="FKA284" s="376"/>
      <c r="FKB284" s="376"/>
      <c r="FKC284" s="375"/>
      <c r="FKD284" s="375"/>
      <c r="FKE284" s="375"/>
      <c r="FKF284" s="375"/>
      <c r="FKG284" s="375"/>
      <c r="FKH284" s="375"/>
      <c r="FKI284" s="375"/>
      <c r="FKJ284" s="375"/>
      <c r="FKK284" s="375"/>
      <c r="FKL284" s="375"/>
      <c r="FKM284" s="375"/>
      <c r="FKN284" s="375"/>
      <c r="FKO284" s="375"/>
      <c r="FKP284" s="375"/>
      <c r="FKQ284" s="375"/>
      <c r="FKR284" s="375"/>
      <c r="FKS284" s="375"/>
      <c r="FKT284" s="375"/>
      <c r="FKU284" s="375"/>
      <c r="FKV284" s="375"/>
      <c r="FKW284" s="375"/>
      <c r="FKX284" s="375"/>
      <c r="FKY284" s="375"/>
      <c r="FKZ284" s="375"/>
      <c r="FLA284" s="375"/>
      <c r="FLB284" s="375"/>
      <c r="FLC284" s="375"/>
      <c r="FLD284" s="375"/>
      <c r="FLE284" s="375"/>
      <c r="FLF284" s="375"/>
      <c r="FLG284" s="375"/>
      <c r="FLH284" s="375"/>
      <c r="FLI284" s="375"/>
      <c r="FLJ284" s="375"/>
      <c r="FLK284" s="375"/>
      <c r="FLL284" s="375"/>
      <c r="FLM284" s="375"/>
      <c r="FLN284" s="375"/>
      <c r="FLO284" s="375"/>
      <c r="FLP284" s="375"/>
      <c r="FLQ284" s="375"/>
      <c r="FLR284" s="375"/>
      <c r="FLS284" s="375"/>
      <c r="FLT284" s="375"/>
      <c r="FLU284" s="376"/>
      <c r="FLV284" s="376"/>
      <c r="FLW284" s="376"/>
      <c r="FLX284" s="376"/>
      <c r="FLY284" s="376"/>
      <c r="FLZ284" s="376"/>
      <c r="FMA284" s="376"/>
      <c r="FMB284" s="376"/>
      <c r="FMC284" s="376"/>
      <c r="FMD284" s="376"/>
      <c r="FME284" s="376"/>
      <c r="FMF284" s="376"/>
      <c r="FMG284" s="376"/>
      <c r="FMH284" s="376"/>
      <c r="FMI284" s="376"/>
      <c r="FMJ284" s="376"/>
      <c r="FMK284" s="376"/>
      <c r="FML284" s="376"/>
      <c r="FMM284" s="376"/>
      <c r="FMN284" s="376"/>
      <c r="FMO284" s="376"/>
      <c r="FMP284" s="376"/>
      <c r="FMQ284" s="376"/>
      <c r="FMR284" s="376"/>
      <c r="FMS284" s="377"/>
      <c r="FMT284" s="377"/>
      <c r="FMU284" s="377"/>
      <c r="FMV284" s="377"/>
      <c r="FMW284" s="377"/>
      <c r="FMX284" s="376"/>
      <c r="FMY284" s="376"/>
      <c r="FMZ284" s="377"/>
      <c r="FNA284" s="377"/>
      <c r="FNB284" s="376"/>
      <c r="FNC284" s="376"/>
      <c r="FND284" s="377"/>
      <c r="FNE284" s="377"/>
      <c r="FNF284" s="376"/>
      <c r="FNG284" s="376"/>
      <c r="FNH284" s="376"/>
      <c r="FNI284" s="376"/>
      <c r="FNJ284" s="376"/>
      <c r="FNK284" s="376"/>
      <c r="FNL284" s="376"/>
      <c r="FNM284" s="377"/>
      <c r="FNN284" s="377"/>
      <c r="FNO284" s="376"/>
      <c r="FNP284" s="376"/>
      <c r="FNQ284" s="377"/>
      <c r="FNR284" s="377"/>
      <c r="FNS284" s="376"/>
      <c r="FNT284" s="376"/>
      <c r="FNU284" s="376"/>
      <c r="FNV284" s="376"/>
      <c r="FNW284" s="376"/>
      <c r="FNX284" s="370"/>
      <c r="FNY284" s="396"/>
      <c r="FNZ284" s="376"/>
      <c r="FOA284" s="376"/>
      <c r="FOB284" s="376"/>
      <c r="FOC284" s="376"/>
      <c r="FOD284" s="376"/>
      <c r="FOE284" s="376"/>
      <c r="FOF284" s="376"/>
      <c r="FOG284" s="375"/>
      <c r="FOH284" s="375"/>
      <c r="FOI284" s="375"/>
      <c r="FOJ284" s="375"/>
      <c r="FOK284" s="375"/>
      <c r="FOL284" s="375"/>
      <c r="FOM284" s="375"/>
      <c r="FON284" s="375"/>
      <c r="FOO284" s="375"/>
      <c r="FOP284" s="375"/>
      <c r="FOQ284" s="375"/>
      <c r="FOR284" s="375"/>
      <c r="FOS284" s="375"/>
      <c r="FOT284" s="375"/>
      <c r="FOU284" s="375"/>
      <c r="FOV284" s="375"/>
      <c r="FOW284" s="375"/>
      <c r="FOX284" s="375"/>
      <c r="FOY284" s="375"/>
      <c r="FOZ284" s="375"/>
      <c r="FPA284" s="375"/>
      <c r="FPB284" s="375"/>
      <c r="FPC284" s="375"/>
      <c r="FPD284" s="375"/>
      <c r="FPE284" s="375"/>
      <c r="FPF284" s="375"/>
      <c r="FPG284" s="375"/>
      <c r="FPH284" s="375"/>
      <c r="FPI284" s="375"/>
      <c r="FPJ284" s="375"/>
      <c r="FPK284" s="375"/>
      <c r="FPL284" s="375"/>
      <c r="FPM284" s="375"/>
      <c r="FPN284" s="375"/>
      <c r="FPO284" s="375"/>
      <c r="FPP284" s="375"/>
      <c r="FPQ284" s="375"/>
      <c r="FPR284" s="375"/>
      <c r="FPS284" s="375"/>
      <c r="FPT284" s="375"/>
      <c r="FPU284" s="375"/>
      <c r="FPV284" s="375"/>
      <c r="FPW284" s="375"/>
      <c r="FPX284" s="375"/>
      <c r="FPY284" s="376"/>
      <c r="FPZ284" s="376"/>
      <c r="FQA284" s="376"/>
      <c r="FQB284" s="376"/>
      <c r="FQC284" s="376"/>
      <c r="FQD284" s="376"/>
      <c r="FQE284" s="376"/>
      <c r="FQF284" s="376"/>
      <c r="FQG284" s="376"/>
      <c r="FQH284" s="376"/>
      <c r="FQI284" s="376"/>
      <c r="FQJ284" s="376"/>
      <c r="FQK284" s="376"/>
      <c r="FQL284" s="376"/>
      <c r="FQM284" s="376"/>
      <c r="FQN284" s="376"/>
      <c r="FQO284" s="376"/>
      <c r="FQP284" s="376"/>
      <c r="FQQ284" s="376"/>
      <c r="FQR284" s="376"/>
      <c r="FQS284" s="376"/>
      <c r="FQT284" s="376"/>
      <c r="FQU284" s="376"/>
      <c r="FQV284" s="376"/>
      <c r="FQW284" s="377"/>
      <c r="FQX284" s="377"/>
      <c r="FQY284" s="377"/>
      <c r="FQZ284" s="377"/>
      <c r="FRA284" s="377"/>
      <c r="FRB284" s="376"/>
      <c r="FRC284" s="376"/>
      <c r="FRD284" s="377"/>
      <c r="FRE284" s="377"/>
      <c r="FRF284" s="376"/>
      <c r="FRG284" s="376"/>
      <c r="FRH284" s="377"/>
      <c r="FRI284" s="377"/>
      <c r="FRJ284" s="376"/>
      <c r="FRK284" s="376"/>
      <c r="FRL284" s="376"/>
      <c r="FRM284" s="376"/>
      <c r="FRN284" s="376"/>
      <c r="FRO284" s="376"/>
      <c r="FRP284" s="376"/>
      <c r="FRQ284" s="377"/>
      <c r="FRR284" s="377"/>
      <c r="FRS284" s="376"/>
      <c r="FRT284" s="376"/>
      <c r="FRU284" s="377"/>
      <c r="FRV284" s="377"/>
      <c r="FRW284" s="376"/>
      <c r="FRX284" s="376"/>
      <c r="FRY284" s="376"/>
      <c r="FRZ284" s="376"/>
      <c r="FSA284" s="376"/>
      <c r="FSB284" s="370"/>
      <c r="FSC284" s="396"/>
      <c r="FSD284" s="376"/>
      <c r="FSE284" s="376"/>
      <c r="FSF284" s="376"/>
      <c r="FSG284" s="376"/>
      <c r="FSH284" s="376"/>
      <c r="FSI284" s="376"/>
      <c r="FSJ284" s="376"/>
      <c r="FSK284" s="375"/>
      <c r="FSL284" s="375"/>
      <c r="FSM284" s="375"/>
      <c r="FSN284" s="375"/>
      <c r="FSO284" s="375"/>
      <c r="FSP284" s="375"/>
      <c r="FSQ284" s="375"/>
      <c r="FSR284" s="375"/>
      <c r="FSS284" s="375"/>
      <c r="FST284" s="375"/>
      <c r="FSU284" s="375"/>
      <c r="FSV284" s="375"/>
      <c r="FSW284" s="375"/>
      <c r="FSX284" s="375"/>
      <c r="FSY284" s="375"/>
      <c r="FSZ284" s="375"/>
      <c r="FTA284" s="375"/>
      <c r="FTB284" s="375"/>
      <c r="FTC284" s="375"/>
      <c r="FTD284" s="375"/>
      <c r="FTE284" s="375"/>
      <c r="FTF284" s="375"/>
      <c r="FTG284" s="375"/>
      <c r="FTH284" s="375"/>
      <c r="FTI284" s="375"/>
      <c r="FTJ284" s="375"/>
      <c r="FTK284" s="375"/>
      <c r="FTL284" s="375"/>
      <c r="FTM284" s="375"/>
      <c r="FTN284" s="375"/>
      <c r="FTO284" s="375"/>
      <c r="FTP284" s="375"/>
      <c r="FTQ284" s="375"/>
      <c r="FTR284" s="375"/>
      <c r="FTS284" s="375"/>
      <c r="FTT284" s="375"/>
      <c r="FTU284" s="375"/>
      <c r="FTV284" s="375"/>
      <c r="FTW284" s="375"/>
      <c r="FTX284" s="375"/>
      <c r="FTY284" s="375"/>
      <c r="FTZ284" s="375"/>
      <c r="FUA284" s="375"/>
      <c r="FUB284" s="375"/>
      <c r="FUC284" s="376"/>
      <c r="FUD284" s="376"/>
      <c r="FUE284" s="376"/>
      <c r="FUF284" s="376"/>
      <c r="FUG284" s="376"/>
      <c r="FUH284" s="376"/>
      <c r="FUI284" s="376"/>
      <c r="FUJ284" s="376"/>
      <c r="FUK284" s="376"/>
      <c r="FUL284" s="376"/>
      <c r="FUM284" s="376"/>
      <c r="FUN284" s="376"/>
      <c r="FUO284" s="376"/>
      <c r="FUP284" s="376"/>
      <c r="FUQ284" s="376"/>
      <c r="FUR284" s="376"/>
      <c r="FUS284" s="376"/>
      <c r="FUT284" s="376"/>
      <c r="FUU284" s="376"/>
      <c r="FUV284" s="376"/>
      <c r="FUW284" s="376"/>
      <c r="FUX284" s="376"/>
      <c r="FUY284" s="376"/>
      <c r="FUZ284" s="376"/>
      <c r="FVA284" s="377"/>
      <c r="FVB284" s="377"/>
      <c r="FVC284" s="377"/>
      <c r="FVD284" s="377"/>
      <c r="FVE284" s="377"/>
      <c r="FVF284" s="376"/>
      <c r="FVG284" s="376"/>
      <c r="FVH284" s="377"/>
      <c r="FVI284" s="377"/>
      <c r="FVJ284" s="376"/>
      <c r="FVK284" s="376"/>
      <c r="FVL284" s="377"/>
      <c r="FVM284" s="377"/>
      <c r="FVN284" s="376"/>
      <c r="FVO284" s="376"/>
      <c r="FVP284" s="376"/>
      <c r="FVQ284" s="376"/>
      <c r="FVR284" s="376"/>
      <c r="FVS284" s="376"/>
      <c r="FVT284" s="376"/>
      <c r="FVU284" s="377"/>
      <c r="FVV284" s="377"/>
      <c r="FVW284" s="376"/>
      <c r="FVX284" s="376"/>
      <c r="FVY284" s="377"/>
      <c r="FVZ284" s="377"/>
      <c r="FWA284" s="376"/>
      <c r="FWB284" s="376"/>
      <c r="FWC284" s="376"/>
      <c r="FWD284" s="376"/>
      <c r="FWE284" s="376"/>
      <c r="FWF284" s="370"/>
      <c r="FWG284" s="396"/>
      <c r="FWH284" s="376"/>
      <c r="FWI284" s="376"/>
      <c r="FWJ284" s="376"/>
      <c r="FWK284" s="376"/>
      <c r="FWL284" s="376"/>
      <c r="FWM284" s="376"/>
      <c r="FWN284" s="376"/>
      <c r="FWO284" s="375"/>
      <c r="FWP284" s="375"/>
      <c r="FWQ284" s="375"/>
      <c r="FWR284" s="375"/>
      <c r="FWS284" s="375"/>
      <c r="FWT284" s="375"/>
      <c r="FWU284" s="375"/>
      <c r="FWV284" s="375"/>
      <c r="FWW284" s="375"/>
      <c r="FWX284" s="375"/>
      <c r="FWY284" s="375"/>
      <c r="FWZ284" s="375"/>
      <c r="FXA284" s="375"/>
      <c r="FXB284" s="375"/>
      <c r="FXC284" s="375"/>
      <c r="FXD284" s="375"/>
      <c r="FXE284" s="375"/>
      <c r="FXF284" s="375"/>
      <c r="FXG284" s="375"/>
      <c r="FXH284" s="375"/>
      <c r="FXI284" s="375"/>
      <c r="FXJ284" s="375"/>
      <c r="FXK284" s="375"/>
      <c r="FXL284" s="375"/>
      <c r="FXM284" s="375"/>
      <c r="FXN284" s="375"/>
      <c r="FXO284" s="375"/>
      <c r="FXP284" s="375"/>
      <c r="FXQ284" s="375"/>
      <c r="FXR284" s="375"/>
      <c r="FXS284" s="375"/>
      <c r="FXT284" s="375"/>
      <c r="FXU284" s="375"/>
      <c r="FXV284" s="375"/>
      <c r="FXW284" s="375"/>
      <c r="FXX284" s="375"/>
      <c r="FXY284" s="375"/>
      <c r="FXZ284" s="375"/>
      <c r="FYA284" s="375"/>
      <c r="FYB284" s="375"/>
      <c r="FYC284" s="375"/>
      <c r="FYD284" s="375"/>
      <c r="FYE284" s="375"/>
      <c r="FYF284" s="375"/>
      <c r="FYG284" s="376"/>
      <c r="FYH284" s="376"/>
      <c r="FYI284" s="376"/>
      <c r="FYJ284" s="376"/>
      <c r="FYK284" s="376"/>
      <c r="FYL284" s="376"/>
      <c r="FYM284" s="376"/>
      <c r="FYN284" s="376"/>
      <c r="FYO284" s="376"/>
      <c r="FYP284" s="376"/>
      <c r="FYQ284" s="376"/>
      <c r="FYR284" s="376"/>
      <c r="FYS284" s="376"/>
      <c r="FYT284" s="376"/>
      <c r="FYU284" s="376"/>
      <c r="FYV284" s="376"/>
      <c r="FYW284" s="376"/>
      <c r="FYX284" s="376"/>
      <c r="FYY284" s="376"/>
      <c r="FYZ284" s="376"/>
      <c r="FZA284" s="376"/>
      <c r="FZB284" s="376"/>
      <c r="FZC284" s="376"/>
      <c r="FZD284" s="376"/>
      <c r="FZE284" s="377"/>
      <c r="FZF284" s="377"/>
      <c r="FZG284" s="377"/>
      <c r="FZH284" s="377"/>
      <c r="FZI284" s="377"/>
      <c r="FZJ284" s="376"/>
      <c r="FZK284" s="376"/>
      <c r="FZL284" s="377"/>
      <c r="FZM284" s="377"/>
      <c r="FZN284" s="376"/>
      <c r="FZO284" s="376"/>
      <c r="FZP284" s="377"/>
      <c r="FZQ284" s="377"/>
      <c r="FZR284" s="376"/>
      <c r="FZS284" s="376"/>
      <c r="FZT284" s="376"/>
      <c r="FZU284" s="376"/>
      <c r="FZV284" s="376"/>
      <c r="FZW284" s="376"/>
      <c r="FZX284" s="376"/>
      <c r="FZY284" s="377"/>
      <c r="FZZ284" s="377"/>
      <c r="GAA284" s="376"/>
      <c r="GAB284" s="376"/>
      <c r="GAC284" s="377"/>
      <c r="GAD284" s="377"/>
      <c r="GAE284" s="376"/>
      <c r="GAF284" s="376"/>
      <c r="GAG284" s="376"/>
      <c r="GAH284" s="376"/>
      <c r="GAI284" s="376"/>
      <c r="GAJ284" s="370"/>
      <c r="GAK284" s="396"/>
      <c r="GAL284" s="376"/>
      <c r="GAM284" s="376"/>
      <c r="GAN284" s="376"/>
      <c r="GAO284" s="376"/>
      <c r="GAP284" s="376"/>
      <c r="GAQ284" s="376"/>
      <c r="GAR284" s="376"/>
      <c r="GAS284" s="375"/>
      <c r="GAT284" s="375"/>
      <c r="GAU284" s="375"/>
      <c r="GAV284" s="375"/>
      <c r="GAW284" s="375"/>
      <c r="GAX284" s="375"/>
      <c r="GAY284" s="375"/>
      <c r="GAZ284" s="375"/>
      <c r="GBA284" s="375"/>
      <c r="GBB284" s="375"/>
      <c r="GBC284" s="375"/>
      <c r="GBD284" s="375"/>
      <c r="GBE284" s="375"/>
      <c r="GBF284" s="375"/>
      <c r="GBG284" s="375"/>
      <c r="GBH284" s="375"/>
      <c r="GBI284" s="375"/>
      <c r="GBJ284" s="375"/>
      <c r="GBK284" s="375"/>
      <c r="GBL284" s="375"/>
      <c r="GBM284" s="375"/>
      <c r="GBN284" s="375"/>
      <c r="GBO284" s="375"/>
      <c r="GBP284" s="375"/>
      <c r="GBQ284" s="375"/>
      <c r="GBR284" s="375"/>
      <c r="GBS284" s="375"/>
      <c r="GBT284" s="375"/>
      <c r="GBU284" s="375"/>
      <c r="GBV284" s="375"/>
      <c r="GBW284" s="375"/>
      <c r="GBX284" s="375"/>
      <c r="GBY284" s="375"/>
      <c r="GBZ284" s="375"/>
      <c r="GCA284" s="375"/>
      <c r="GCB284" s="375"/>
      <c r="GCC284" s="375"/>
      <c r="GCD284" s="375"/>
      <c r="GCE284" s="375"/>
      <c r="GCF284" s="375"/>
      <c r="GCG284" s="375"/>
      <c r="GCH284" s="375"/>
      <c r="GCI284" s="375"/>
      <c r="GCJ284" s="375"/>
      <c r="GCK284" s="376"/>
      <c r="GCL284" s="376"/>
      <c r="GCM284" s="376"/>
      <c r="GCN284" s="376"/>
      <c r="GCO284" s="376"/>
      <c r="GCP284" s="376"/>
      <c r="GCQ284" s="376"/>
      <c r="GCR284" s="376"/>
      <c r="GCS284" s="376"/>
      <c r="GCT284" s="376"/>
      <c r="GCU284" s="376"/>
      <c r="GCV284" s="376"/>
      <c r="GCW284" s="376"/>
      <c r="GCX284" s="376"/>
      <c r="GCY284" s="376"/>
      <c r="GCZ284" s="376"/>
      <c r="GDA284" s="376"/>
      <c r="GDB284" s="376"/>
      <c r="GDC284" s="376"/>
      <c r="GDD284" s="376"/>
      <c r="GDE284" s="376"/>
      <c r="GDF284" s="376"/>
      <c r="GDG284" s="376"/>
      <c r="GDH284" s="376"/>
      <c r="GDI284" s="377"/>
      <c r="GDJ284" s="377"/>
      <c r="GDK284" s="377"/>
      <c r="GDL284" s="377"/>
      <c r="GDM284" s="377"/>
      <c r="GDN284" s="376"/>
      <c r="GDO284" s="376"/>
      <c r="GDP284" s="377"/>
      <c r="GDQ284" s="377"/>
      <c r="GDR284" s="376"/>
      <c r="GDS284" s="376"/>
      <c r="GDT284" s="377"/>
      <c r="GDU284" s="377"/>
      <c r="GDV284" s="376"/>
      <c r="GDW284" s="376"/>
      <c r="GDX284" s="376"/>
      <c r="GDY284" s="376"/>
      <c r="GDZ284" s="376"/>
      <c r="GEA284" s="376"/>
      <c r="GEB284" s="376"/>
      <c r="GEC284" s="377"/>
      <c r="GED284" s="377"/>
      <c r="GEE284" s="376"/>
      <c r="GEF284" s="376"/>
      <c r="GEG284" s="377"/>
      <c r="GEH284" s="377"/>
      <c r="GEI284" s="376"/>
      <c r="GEJ284" s="376"/>
      <c r="GEK284" s="376"/>
      <c r="GEL284" s="376"/>
      <c r="GEM284" s="376"/>
      <c r="GEN284" s="370"/>
      <c r="GEO284" s="396"/>
      <c r="GEP284" s="376"/>
      <c r="GEQ284" s="376"/>
      <c r="GER284" s="376"/>
      <c r="GES284" s="376"/>
      <c r="GET284" s="376"/>
      <c r="GEU284" s="376"/>
      <c r="GEV284" s="376"/>
      <c r="GEW284" s="375"/>
      <c r="GEX284" s="375"/>
      <c r="GEY284" s="375"/>
      <c r="GEZ284" s="375"/>
      <c r="GFA284" s="375"/>
      <c r="GFB284" s="375"/>
      <c r="GFC284" s="375"/>
      <c r="GFD284" s="375"/>
      <c r="GFE284" s="375"/>
      <c r="GFF284" s="375"/>
      <c r="GFG284" s="375"/>
      <c r="GFH284" s="375"/>
      <c r="GFI284" s="375"/>
      <c r="GFJ284" s="375"/>
      <c r="GFK284" s="375"/>
      <c r="GFL284" s="375"/>
      <c r="GFM284" s="375"/>
      <c r="GFN284" s="375"/>
      <c r="GFO284" s="375"/>
      <c r="GFP284" s="375"/>
      <c r="GFQ284" s="375"/>
      <c r="GFR284" s="375"/>
      <c r="GFS284" s="375"/>
      <c r="GFT284" s="375"/>
      <c r="GFU284" s="375"/>
      <c r="GFV284" s="375"/>
      <c r="GFW284" s="375"/>
      <c r="GFX284" s="375"/>
      <c r="GFY284" s="375"/>
      <c r="GFZ284" s="375"/>
      <c r="GGA284" s="375"/>
      <c r="GGB284" s="375"/>
      <c r="GGC284" s="375"/>
      <c r="GGD284" s="375"/>
      <c r="GGE284" s="375"/>
      <c r="GGF284" s="375"/>
      <c r="GGG284" s="375"/>
      <c r="GGH284" s="375"/>
      <c r="GGI284" s="375"/>
      <c r="GGJ284" s="375"/>
      <c r="GGK284" s="375"/>
      <c r="GGL284" s="375"/>
      <c r="GGM284" s="375"/>
      <c r="GGN284" s="375"/>
      <c r="GGO284" s="376"/>
      <c r="GGP284" s="376"/>
      <c r="GGQ284" s="376"/>
      <c r="GGR284" s="376"/>
      <c r="GGS284" s="376"/>
      <c r="GGT284" s="376"/>
      <c r="GGU284" s="376"/>
      <c r="GGV284" s="376"/>
      <c r="GGW284" s="376"/>
      <c r="GGX284" s="376"/>
      <c r="GGY284" s="376"/>
      <c r="GGZ284" s="376"/>
      <c r="GHA284" s="376"/>
      <c r="GHB284" s="376"/>
      <c r="GHC284" s="376"/>
      <c r="GHD284" s="376"/>
      <c r="GHE284" s="376"/>
      <c r="GHF284" s="376"/>
      <c r="GHG284" s="376"/>
      <c r="GHH284" s="376"/>
      <c r="GHI284" s="376"/>
      <c r="GHJ284" s="376"/>
      <c r="GHK284" s="376"/>
      <c r="GHL284" s="376"/>
      <c r="GHM284" s="377"/>
      <c r="GHN284" s="377"/>
      <c r="GHO284" s="377"/>
      <c r="GHP284" s="377"/>
      <c r="GHQ284" s="377"/>
      <c r="GHR284" s="376"/>
      <c r="GHS284" s="376"/>
      <c r="GHT284" s="377"/>
      <c r="GHU284" s="377"/>
      <c r="GHV284" s="376"/>
      <c r="GHW284" s="376"/>
      <c r="GHX284" s="377"/>
      <c r="GHY284" s="377"/>
      <c r="GHZ284" s="376"/>
      <c r="GIA284" s="376"/>
      <c r="GIB284" s="376"/>
      <c r="GIC284" s="376"/>
      <c r="GID284" s="376"/>
      <c r="GIE284" s="376"/>
      <c r="GIF284" s="376"/>
      <c r="GIG284" s="377"/>
      <c r="GIH284" s="377"/>
      <c r="GII284" s="376"/>
      <c r="GIJ284" s="376"/>
      <c r="GIK284" s="377"/>
      <c r="GIL284" s="377"/>
      <c r="GIM284" s="376"/>
      <c r="GIN284" s="376"/>
      <c r="GIO284" s="376"/>
      <c r="GIP284" s="376"/>
      <c r="GIQ284" s="376"/>
      <c r="GIR284" s="370"/>
      <c r="GIS284" s="396"/>
      <c r="GIT284" s="376"/>
      <c r="GIU284" s="376"/>
      <c r="GIV284" s="376"/>
      <c r="GIW284" s="376"/>
      <c r="GIX284" s="376"/>
      <c r="GIY284" s="376"/>
      <c r="GIZ284" s="376"/>
      <c r="GJA284" s="375"/>
      <c r="GJB284" s="375"/>
      <c r="GJC284" s="375"/>
      <c r="GJD284" s="375"/>
      <c r="GJE284" s="375"/>
      <c r="GJF284" s="375"/>
      <c r="GJG284" s="375"/>
      <c r="GJH284" s="375"/>
      <c r="GJI284" s="375"/>
      <c r="GJJ284" s="375"/>
      <c r="GJK284" s="375"/>
      <c r="GJL284" s="375"/>
      <c r="GJM284" s="375"/>
      <c r="GJN284" s="375"/>
      <c r="GJO284" s="375"/>
      <c r="GJP284" s="375"/>
      <c r="GJQ284" s="375"/>
      <c r="GJR284" s="375"/>
      <c r="GJS284" s="375"/>
      <c r="GJT284" s="375"/>
      <c r="GJU284" s="375"/>
      <c r="GJV284" s="375"/>
      <c r="GJW284" s="375"/>
      <c r="GJX284" s="375"/>
      <c r="GJY284" s="375"/>
      <c r="GJZ284" s="375"/>
      <c r="GKA284" s="375"/>
      <c r="GKB284" s="375"/>
      <c r="GKC284" s="375"/>
      <c r="GKD284" s="375"/>
      <c r="GKE284" s="375"/>
      <c r="GKF284" s="375"/>
      <c r="GKG284" s="375"/>
      <c r="GKH284" s="375"/>
      <c r="GKI284" s="375"/>
      <c r="GKJ284" s="375"/>
      <c r="GKK284" s="375"/>
      <c r="GKL284" s="375"/>
      <c r="GKM284" s="375"/>
      <c r="GKN284" s="375"/>
      <c r="GKO284" s="375"/>
      <c r="GKP284" s="375"/>
      <c r="GKQ284" s="375"/>
      <c r="GKR284" s="375"/>
      <c r="GKS284" s="376"/>
      <c r="GKT284" s="376"/>
      <c r="GKU284" s="376"/>
      <c r="GKV284" s="376"/>
      <c r="GKW284" s="376"/>
      <c r="GKX284" s="376"/>
      <c r="GKY284" s="376"/>
      <c r="GKZ284" s="376"/>
      <c r="GLA284" s="376"/>
      <c r="GLB284" s="376"/>
      <c r="GLC284" s="376"/>
      <c r="GLD284" s="376"/>
      <c r="GLE284" s="376"/>
      <c r="GLF284" s="376"/>
      <c r="GLG284" s="376"/>
      <c r="GLH284" s="376"/>
      <c r="GLI284" s="376"/>
      <c r="GLJ284" s="376"/>
      <c r="GLK284" s="376"/>
      <c r="GLL284" s="376"/>
      <c r="GLM284" s="376"/>
      <c r="GLN284" s="376"/>
      <c r="GLO284" s="376"/>
      <c r="GLP284" s="376"/>
      <c r="GLQ284" s="377"/>
      <c r="GLR284" s="377"/>
      <c r="GLS284" s="377"/>
      <c r="GLT284" s="377"/>
      <c r="GLU284" s="377"/>
      <c r="GLV284" s="376"/>
      <c r="GLW284" s="376"/>
      <c r="GLX284" s="377"/>
      <c r="GLY284" s="377"/>
      <c r="GLZ284" s="376"/>
      <c r="GMA284" s="376"/>
      <c r="GMB284" s="377"/>
      <c r="GMC284" s="377"/>
      <c r="GMD284" s="376"/>
      <c r="GME284" s="376"/>
      <c r="GMF284" s="376"/>
      <c r="GMG284" s="376"/>
      <c r="GMH284" s="376"/>
      <c r="GMI284" s="376"/>
      <c r="GMJ284" s="376"/>
      <c r="GMK284" s="377"/>
      <c r="GML284" s="377"/>
      <c r="GMM284" s="376"/>
      <c r="GMN284" s="376"/>
      <c r="GMO284" s="377"/>
      <c r="GMP284" s="377"/>
      <c r="GMQ284" s="376"/>
      <c r="GMR284" s="376"/>
      <c r="GMS284" s="376"/>
      <c r="GMT284" s="376"/>
      <c r="GMU284" s="376"/>
      <c r="GMV284" s="370"/>
      <c r="GMW284" s="396"/>
      <c r="GMX284" s="376"/>
      <c r="GMY284" s="376"/>
      <c r="GMZ284" s="376"/>
      <c r="GNA284" s="376"/>
      <c r="GNB284" s="376"/>
      <c r="GNC284" s="376"/>
      <c r="GND284" s="376"/>
      <c r="GNE284" s="375"/>
      <c r="GNF284" s="375"/>
      <c r="GNG284" s="375"/>
      <c r="GNH284" s="375"/>
      <c r="GNI284" s="375"/>
      <c r="GNJ284" s="375"/>
      <c r="GNK284" s="375"/>
      <c r="GNL284" s="375"/>
      <c r="GNM284" s="375"/>
      <c r="GNN284" s="375"/>
      <c r="GNO284" s="375"/>
      <c r="GNP284" s="375"/>
      <c r="GNQ284" s="375"/>
      <c r="GNR284" s="375"/>
      <c r="GNS284" s="375"/>
      <c r="GNT284" s="375"/>
      <c r="GNU284" s="375"/>
      <c r="GNV284" s="375"/>
      <c r="GNW284" s="375"/>
      <c r="GNX284" s="375"/>
      <c r="GNY284" s="375"/>
      <c r="GNZ284" s="375"/>
      <c r="GOA284" s="375"/>
      <c r="GOB284" s="375"/>
      <c r="GOC284" s="375"/>
      <c r="GOD284" s="375"/>
      <c r="GOE284" s="375"/>
      <c r="GOF284" s="375"/>
      <c r="GOG284" s="375"/>
      <c r="GOH284" s="375"/>
      <c r="GOI284" s="375"/>
      <c r="GOJ284" s="375"/>
      <c r="GOK284" s="375"/>
      <c r="GOL284" s="375"/>
      <c r="GOM284" s="375"/>
      <c r="GON284" s="375"/>
      <c r="GOO284" s="375"/>
      <c r="GOP284" s="375"/>
      <c r="GOQ284" s="375"/>
      <c r="GOR284" s="375"/>
      <c r="GOS284" s="375"/>
      <c r="GOT284" s="375"/>
      <c r="GOU284" s="375"/>
      <c r="GOV284" s="375"/>
      <c r="GOW284" s="376"/>
      <c r="GOX284" s="376"/>
      <c r="GOY284" s="376"/>
      <c r="GOZ284" s="376"/>
      <c r="GPA284" s="376"/>
      <c r="GPB284" s="376"/>
      <c r="GPC284" s="376"/>
      <c r="GPD284" s="376"/>
      <c r="GPE284" s="376"/>
      <c r="GPF284" s="376"/>
      <c r="GPG284" s="376"/>
      <c r="GPH284" s="376"/>
      <c r="GPI284" s="376"/>
      <c r="GPJ284" s="376"/>
      <c r="GPK284" s="376"/>
      <c r="GPL284" s="376"/>
      <c r="GPM284" s="376"/>
      <c r="GPN284" s="376"/>
      <c r="GPO284" s="376"/>
      <c r="GPP284" s="376"/>
      <c r="GPQ284" s="376"/>
      <c r="GPR284" s="376"/>
      <c r="GPS284" s="376"/>
      <c r="GPT284" s="376"/>
      <c r="GPU284" s="377"/>
      <c r="GPV284" s="377"/>
      <c r="GPW284" s="377"/>
      <c r="GPX284" s="377"/>
      <c r="GPY284" s="377"/>
      <c r="GPZ284" s="376"/>
      <c r="GQA284" s="376"/>
      <c r="GQB284" s="377"/>
      <c r="GQC284" s="377"/>
      <c r="GQD284" s="376"/>
      <c r="GQE284" s="376"/>
      <c r="GQF284" s="377"/>
      <c r="GQG284" s="377"/>
      <c r="GQH284" s="376"/>
      <c r="GQI284" s="376"/>
      <c r="GQJ284" s="376"/>
      <c r="GQK284" s="376"/>
      <c r="GQL284" s="376"/>
      <c r="GQM284" s="376"/>
      <c r="GQN284" s="376"/>
      <c r="GQO284" s="377"/>
      <c r="GQP284" s="377"/>
      <c r="GQQ284" s="376"/>
      <c r="GQR284" s="376"/>
      <c r="GQS284" s="377"/>
      <c r="GQT284" s="377"/>
      <c r="GQU284" s="376"/>
      <c r="GQV284" s="376"/>
      <c r="GQW284" s="376"/>
      <c r="GQX284" s="376"/>
      <c r="GQY284" s="376"/>
      <c r="GQZ284" s="370"/>
      <c r="GRA284" s="396"/>
      <c r="GRB284" s="376"/>
      <c r="GRC284" s="376"/>
      <c r="GRD284" s="376"/>
      <c r="GRE284" s="376"/>
      <c r="GRF284" s="376"/>
      <c r="GRG284" s="376"/>
      <c r="GRH284" s="376"/>
      <c r="GRI284" s="375"/>
      <c r="GRJ284" s="375"/>
      <c r="GRK284" s="375"/>
      <c r="GRL284" s="375"/>
      <c r="GRM284" s="375"/>
      <c r="GRN284" s="375"/>
      <c r="GRO284" s="375"/>
      <c r="GRP284" s="375"/>
      <c r="GRQ284" s="375"/>
      <c r="GRR284" s="375"/>
      <c r="GRS284" s="375"/>
      <c r="GRT284" s="375"/>
      <c r="GRU284" s="375"/>
      <c r="GRV284" s="375"/>
      <c r="GRW284" s="375"/>
      <c r="GRX284" s="375"/>
      <c r="GRY284" s="375"/>
      <c r="GRZ284" s="375"/>
      <c r="GSA284" s="375"/>
      <c r="GSB284" s="375"/>
      <c r="GSC284" s="375"/>
      <c r="GSD284" s="375"/>
      <c r="GSE284" s="375"/>
      <c r="GSF284" s="375"/>
      <c r="GSG284" s="375"/>
      <c r="GSH284" s="375"/>
      <c r="GSI284" s="375"/>
      <c r="GSJ284" s="375"/>
      <c r="GSK284" s="375"/>
      <c r="GSL284" s="375"/>
      <c r="GSM284" s="375"/>
      <c r="GSN284" s="375"/>
      <c r="GSO284" s="375"/>
      <c r="GSP284" s="375"/>
      <c r="GSQ284" s="375"/>
      <c r="GSR284" s="375"/>
      <c r="GSS284" s="375"/>
      <c r="GST284" s="375"/>
      <c r="GSU284" s="375"/>
      <c r="GSV284" s="375"/>
      <c r="GSW284" s="375"/>
      <c r="GSX284" s="375"/>
      <c r="GSY284" s="375"/>
      <c r="GSZ284" s="375"/>
      <c r="GTA284" s="376"/>
      <c r="GTB284" s="376"/>
      <c r="GTC284" s="376"/>
      <c r="GTD284" s="376"/>
      <c r="GTE284" s="376"/>
      <c r="GTF284" s="376"/>
      <c r="GTG284" s="376"/>
      <c r="GTH284" s="376"/>
      <c r="GTI284" s="376"/>
      <c r="GTJ284" s="376"/>
      <c r="GTK284" s="376"/>
      <c r="GTL284" s="376"/>
      <c r="GTM284" s="376"/>
      <c r="GTN284" s="376"/>
      <c r="GTO284" s="376"/>
      <c r="GTP284" s="376"/>
      <c r="GTQ284" s="376"/>
      <c r="GTR284" s="376"/>
      <c r="GTS284" s="376"/>
      <c r="GTT284" s="376"/>
      <c r="GTU284" s="376"/>
      <c r="GTV284" s="376"/>
      <c r="GTW284" s="376"/>
      <c r="GTX284" s="376"/>
      <c r="GTY284" s="377"/>
      <c r="GTZ284" s="377"/>
      <c r="GUA284" s="377"/>
      <c r="GUB284" s="377"/>
      <c r="GUC284" s="377"/>
      <c r="GUD284" s="376"/>
      <c r="GUE284" s="376"/>
      <c r="GUF284" s="377"/>
      <c r="GUG284" s="377"/>
      <c r="GUH284" s="376"/>
      <c r="GUI284" s="376"/>
      <c r="GUJ284" s="377"/>
      <c r="GUK284" s="377"/>
      <c r="GUL284" s="376"/>
      <c r="GUM284" s="376"/>
      <c r="GUN284" s="376"/>
      <c r="GUO284" s="376"/>
      <c r="GUP284" s="376"/>
      <c r="GUQ284" s="376"/>
      <c r="GUR284" s="376"/>
      <c r="GUS284" s="377"/>
      <c r="GUT284" s="377"/>
      <c r="GUU284" s="376"/>
      <c r="GUV284" s="376"/>
      <c r="GUW284" s="377"/>
      <c r="GUX284" s="377"/>
      <c r="GUY284" s="376"/>
      <c r="GUZ284" s="376"/>
      <c r="GVA284" s="376"/>
      <c r="GVB284" s="376"/>
      <c r="GVC284" s="376"/>
      <c r="GVD284" s="370"/>
      <c r="GVE284" s="396"/>
      <c r="GVF284" s="376"/>
      <c r="GVG284" s="376"/>
      <c r="GVH284" s="376"/>
      <c r="GVI284" s="376"/>
      <c r="GVJ284" s="376"/>
      <c r="GVK284" s="376"/>
      <c r="GVL284" s="376"/>
      <c r="GVM284" s="375"/>
      <c r="GVN284" s="375"/>
      <c r="GVO284" s="375"/>
      <c r="GVP284" s="375"/>
      <c r="GVQ284" s="375"/>
      <c r="GVR284" s="375"/>
      <c r="GVS284" s="375"/>
      <c r="GVT284" s="375"/>
      <c r="GVU284" s="375"/>
      <c r="GVV284" s="375"/>
      <c r="GVW284" s="375"/>
      <c r="GVX284" s="375"/>
      <c r="GVY284" s="375"/>
      <c r="GVZ284" s="375"/>
      <c r="GWA284" s="375"/>
      <c r="GWB284" s="375"/>
      <c r="GWC284" s="375"/>
      <c r="GWD284" s="375"/>
      <c r="GWE284" s="375"/>
      <c r="GWF284" s="375"/>
      <c r="GWG284" s="375"/>
      <c r="GWH284" s="375"/>
      <c r="GWI284" s="375"/>
      <c r="GWJ284" s="375"/>
      <c r="GWK284" s="375"/>
      <c r="GWL284" s="375"/>
      <c r="GWM284" s="375"/>
      <c r="GWN284" s="375"/>
      <c r="GWO284" s="375"/>
      <c r="GWP284" s="375"/>
      <c r="GWQ284" s="375"/>
      <c r="GWR284" s="375"/>
      <c r="GWS284" s="375"/>
      <c r="GWT284" s="375"/>
      <c r="GWU284" s="375"/>
      <c r="GWV284" s="375"/>
      <c r="GWW284" s="375"/>
      <c r="GWX284" s="375"/>
      <c r="GWY284" s="375"/>
      <c r="GWZ284" s="375"/>
      <c r="GXA284" s="375"/>
      <c r="GXB284" s="375"/>
      <c r="GXC284" s="375"/>
      <c r="GXD284" s="375"/>
      <c r="GXE284" s="376"/>
      <c r="GXF284" s="376"/>
      <c r="GXG284" s="376"/>
      <c r="GXH284" s="376"/>
      <c r="GXI284" s="376"/>
      <c r="GXJ284" s="376"/>
      <c r="GXK284" s="376"/>
      <c r="GXL284" s="376"/>
      <c r="GXM284" s="376"/>
      <c r="GXN284" s="376"/>
      <c r="GXO284" s="376"/>
      <c r="GXP284" s="376"/>
      <c r="GXQ284" s="376"/>
      <c r="GXR284" s="376"/>
      <c r="GXS284" s="376"/>
      <c r="GXT284" s="376"/>
      <c r="GXU284" s="376"/>
      <c r="GXV284" s="376"/>
      <c r="GXW284" s="376"/>
      <c r="GXX284" s="376"/>
      <c r="GXY284" s="376"/>
      <c r="GXZ284" s="376"/>
      <c r="GYA284" s="376"/>
      <c r="GYB284" s="376"/>
      <c r="GYC284" s="377"/>
      <c r="GYD284" s="377"/>
      <c r="GYE284" s="377"/>
      <c r="GYF284" s="377"/>
      <c r="GYG284" s="377"/>
      <c r="GYH284" s="376"/>
      <c r="GYI284" s="376"/>
      <c r="GYJ284" s="377"/>
      <c r="GYK284" s="377"/>
      <c r="GYL284" s="376"/>
      <c r="GYM284" s="376"/>
      <c r="GYN284" s="377"/>
      <c r="GYO284" s="377"/>
      <c r="GYP284" s="376"/>
      <c r="GYQ284" s="376"/>
      <c r="GYR284" s="376"/>
      <c r="GYS284" s="376"/>
      <c r="GYT284" s="376"/>
      <c r="GYU284" s="376"/>
      <c r="GYV284" s="376"/>
      <c r="GYW284" s="377"/>
      <c r="GYX284" s="377"/>
      <c r="GYY284" s="376"/>
      <c r="GYZ284" s="376"/>
      <c r="GZA284" s="377"/>
      <c r="GZB284" s="377"/>
      <c r="GZC284" s="376"/>
      <c r="GZD284" s="376"/>
      <c r="GZE284" s="376"/>
      <c r="GZF284" s="376"/>
      <c r="GZG284" s="376"/>
      <c r="GZH284" s="370"/>
      <c r="GZI284" s="396"/>
      <c r="GZJ284" s="376"/>
      <c r="GZK284" s="376"/>
      <c r="GZL284" s="376"/>
      <c r="GZM284" s="376"/>
      <c r="GZN284" s="376"/>
      <c r="GZO284" s="376"/>
      <c r="GZP284" s="376"/>
      <c r="GZQ284" s="375"/>
      <c r="GZR284" s="375"/>
      <c r="GZS284" s="375"/>
      <c r="GZT284" s="375"/>
      <c r="GZU284" s="375"/>
      <c r="GZV284" s="375"/>
      <c r="GZW284" s="375"/>
      <c r="GZX284" s="375"/>
      <c r="GZY284" s="375"/>
      <c r="GZZ284" s="375"/>
      <c r="HAA284" s="375"/>
      <c r="HAB284" s="375"/>
      <c r="HAC284" s="375"/>
      <c r="HAD284" s="375"/>
      <c r="HAE284" s="375"/>
      <c r="HAF284" s="375"/>
      <c r="HAG284" s="375"/>
      <c r="HAH284" s="375"/>
      <c r="HAI284" s="375"/>
      <c r="HAJ284" s="375"/>
      <c r="HAK284" s="375"/>
      <c r="HAL284" s="375"/>
      <c r="HAM284" s="375"/>
      <c r="HAN284" s="375"/>
      <c r="HAO284" s="375"/>
      <c r="HAP284" s="375"/>
      <c r="HAQ284" s="375"/>
      <c r="HAR284" s="375"/>
      <c r="HAS284" s="375"/>
      <c r="HAT284" s="375"/>
      <c r="HAU284" s="375"/>
      <c r="HAV284" s="375"/>
      <c r="HAW284" s="375"/>
      <c r="HAX284" s="375"/>
      <c r="HAY284" s="375"/>
      <c r="HAZ284" s="375"/>
      <c r="HBA284" s="375"/>
      <c r="HBB284" s="375"/>
      <c r="HBC284" s="375"/>
      <c r="HBD284" s="375"/>
      <c r="HBE284" s="375"/>
      <c r="HBF284" s="375"/>
      <c r="HBG284" s="375"/>
      <c r="HBH284" s="375"/>
      <c r="HBI284" s="376"/>
      <c r="HBJ284" s="376"/>
      <c r="HBK284" s="376"/>
      <c r="HBL284" s="376"/>
      <c r="HBM284" s="376"/>
      <c r="HBN284" s="376"/>
      <c r="HBO284" s="376"/>
      <c r="HBP284" s="376"/>
      <c r="HBQ284" s="376"/>
      <c r="HBR284" s="376"/>
      <c r="HBS284" s="376"/>
      <c r="HBT284" s="376"/>
      <c r="HBU284" s="376"/>
      <c r="HBV284" s="376"/>
      <c r="HBW284" s="376"/>
      <c r="HBX284" s="376"/>
      <c r="HBY284" s="376"/>
      <c r="HBZ284" s="376"/>
      <c r="HCA284" s="376"/>
      <c r="HCB284" s="376"/>
      <c r="HCC284" s="376"/>
      <c r="HCD284" s="376"/>
      <c r="HCE284" s="376"/>
      <c r="HCF284" s="376"/>
      <c r="HCG284" s="377"/>
      <c r="HCH284" s="377"/>
      <c r="HCI284" s="377"/>
      <c r="HCJ284" s="377"/>
      <c r="HCK284" s="377"/>
      <c r="HCL284" s="376"/>
      <c r="HCM284" s="376"/>
      <c r="HCN284" s="377"/>
      <c r="HCO284" s="377"/>
      <c r="HCP284" s="376"/>
      <c r="HCQ284" s="376"/>
      <c r="HCR284" s="377"/>
      <c r="HCS284" s="377"/>
      <c r="HCT284" s="376"/>
      <c r="HCU284" s="376"/>
      <c r="HCV284" s="376"/>
      <c r="HCW284" s="376"/>
      <c r="HCX284" s="376"/>
      <c r="HCY284" s="376"/>
      <c r="HCZ284" s="376"/>
      <c r="HDA284" s="377"/>
      <c r="HDB284" s="377"/>
      <c r="HDC284" s="376"/>
      <c r="HDD284" s="376"/>
      <c r="HDE284" s="377"/>
      <c r="HDF284" s="377"/>
      <c r="HDG284" s="376"/>
      <c r="HDH284" s="376"/>
      <c r="HDI284" s="376"/>
      <c r="HDJ284" s="376"/>
      <c r="HDK284" s="376"/>
      <c r="HDL284" s="370"/>
      <c r="HDM284" s="396"/>
      <c r="HDN284" s="376"/>
      <c r="HDO284" s="376"/>
      <c r="HDP284" s="376"/>
      <c r="HDQ284" s="376"/>
      <c r="HDR284" s="376"/>
      <c r="HDS284" s="376"/>
      <c r="HDT284" s="376"/>
      <c r="HDU284" s="375"/>
      <c r="HDV284" s="375"/>
      <c r="HDW284" s="375"/>
      <c r="HDX284" s="375"/>
      <c r="HDY284" s="375"/>
      <c r="HDZ284" s="375"/>
      <c r="HEA284" s="375"/>
      <c r="HEB284" s="375"/>
      <c r="HEC284" s="375"/>
      <c r="HED284" s="375"/>
      <c r="HEE284" s="375"/>
      <c r="HEF284" s="375"/>
      <c r="HEG284" s="375"/>
      <c r="HEH284" s="375"/>
      <c r="HEI284" s="375"/>
      <c r="HEJ284" s="375"/>
      <c r="HEK284" s="375"/>
      <c r="HEL284" s="375"/>
      <c r="HEM284" s="375"/>
      <c r="HEN284" s="375"/>
      <c r="HEO284" s="375"/>
      <c r="HEP284" s="375"/>
      <c r="HEQ284" s="375"/>
      <c r="HER284" s="375"/>
      <c r="HES284" s="375"/>
      <c r="HET284" s="375"/>
      <c r="HEU284" s="375"/>
      <c r="HEV284" s="375"/>
      <c r="HEW284" s="375"/>
      <c r="HEX284" s="375"/>
      <c r="HEY284" s="375"/>
      <c r="HEZ284" s="375"/>
      <c r="HFA284" s="375"/>
      <c r="HFB284" s="375"/>
      <c r="HFC284" s="375"/>
      <c r="HFD284" s="375"/>
      <c r="HFE284" s="375"/>
      <c r="HFF284" s="375"/>
      <c r="HFG284" s="375"/>
      <c r="HFH284" s="375"/>
      <c r="HFI284" s="375"/>
      <c r="HFJ284" s="375"/>
      <c r="HFK284" s="375"/>
      <c r="HFL284" s="375"/>
      <c r="HFM284" s="376"/>
      <c r="HFN284" s="376"/>
      <c r="HFO284" s="376"/>
      <c r="HFP284" s="376"/>
      <c r="HFQ284" s="376"/>
      <c r="HFR284" s="376"/>
      <c r="HFS284" s="376"/>
      <c r="HFT284" s="376"/>
      <c r="HFU284" s="376"/>
      <c r="HFV284" s="376"/>
      <c r="HFW284" s="376"/>
      <c r="HFX284" s="376"/>
      <c r="HFY284" s="376"/>
      <c r="HFZ284" s="376"/>
      <c r="HGA284" s="376"/>
      <c r="HGB284" s="376"/>
      <c r="HGC284" s="376"/>
      <c r="HGD284" s="376"/>
      <c r="HGE284" s="376"/>
      <c r="HGF284" s="376"/>
      <c r="HGG284" s="376"/>
      <c r="HGH284" s="376"/>
      <c r="HGI284" s="376"/>
      <c r="HGJ284" s="376"/>
      <c r="HGK284" s="377"/>
      <c r="HGL284" s="377"/>
      <c r="HGM284" s="377"/>
      <c r="HGN284" s="377"/>
      <c r="HGO284" s="377"/>
      <c r="HGP284" s="376"/>
      <c r="HGQ284" s="376"/>
      <c r="HGR284" s="377"/>
      <c r="HGS284" s="377"/>
      <c r="HGT284" s="376"/>
      <c r="HGU284" s="376"/>
      <c r="HGV284" s="377"/>
      <c r="HGW284" s="377"/>
      <c r="HGX284" s="376"/>
      <c r="HGY284" s="376"/>
      <c r="HGZ284" s="376"/>
      <c r="HHA284" s="376"/>
      <c r="HHB284" s="376"/>
      <c r="HHC284" s="376"/>
      <c r="HHD284" s="376"/>
      <c r="HHE284" s="377"/>
      <c r="HHF284" s="377"/>
      <c r="HHG284" s="376"/>
      <c r="HHH284" s="376"/>
      <c r="HHI284" s="377"/>
      <c r="HHJ284" s="377"/>
      <c r="HHK284" s="376"/>
      <c r="HHL284" s="376"/>
      <c r="HHM284" s="376"/>
      <c r="HHN284" s="376"/>
      <c r="HHO284" s="376"/>
      <c r="HHP284" s="370"/>
      <c r="HHQ284" s="396"/>
      <c r="HHR284" s="376"/>
      <c r="HHS284" s="376"/>
      <c r="HHT284" s="376"/>
      <c r="HHU284" s="376"/>
      <c r="HHV284" s="376"/>
      <c r="HHW284" s="376"/>
      <c r="HHX284" s="376"/>
      <c r="HHY284" s="375"/>
      <c r="HHZ284" s="375"/>
      <c r="HIA284" s="375"/>
      <c r="HIB284" s="375"/>
      <c r="HIC284" s="375"/>
      <c r="HID284" s="375"/>
      <c r="HIE284" s="375"/>
      <c r="HIF284" s="375"/>
      <c r="HIG284" s="375"/>
      <c r="HIH284" s="375"/>
      <c r="HII284" s="375"/>
      <c r="HIJ284" s="375"/>
      <c r="HIK284" s="375"/>
      <c r="HIL284" s="375"/>
      <c r="HIM284" s="375"/>
      <c r="HIN284" s="375"/>
      <c r="HIO284" s="375"/>
      <c r="HIP284" s="375"/>
      <c r="HIQ284" s="375"/>
      <c r="HIR284" s="375"/>
      <c r="HIS284" s="375"/>
      <c r="HIT284" s="375"/>
      <c r="HIU284" s="375"/>
      <c r="HIV284" s="375"/>
      <c r="HIW284" s="375"/>
      <c r="HIX284" s="375"/>
      <c r="HIY284" s="375"/>
      <c r="HIZ284" s="375"/>
      <c r="HJA284" s="375"/>
      <c r="HJB284" s="375"/>
      <c r="HJC284" s="375"/>
      <c r="HJD284" s="375"/>
      <c r="HJE284" s="375"/>
      <c r="HJF284" s="375"/>
      <c r="HJG284" s="375"/>
      <c r="HJH284" s="375"/>
      <c r="HJI284" s="375"/>
      <c r="HJJ284" s="375"/>
      <c r="HJK284" s="375"/>
      <c r="HJL284" s="375"/>
      <c r="HJM284" s="375"/>
      <c r="HJN284" s="375"/>
      <c r="HJO284" s="375"/>
      <c r="HJP284" s="375"/>
      <c r="HJQ284" s="376"/>
      <c r="HJR284" s="376"/>
      <c r="HJS284" s="376"/>
      <c r="HJT284" s="376"/>
      <c r="HJU284" s="376"/>
      <c r="HJV284" s="376"/>
      <c r="HJW284" s="376"/>
      <c r="HJX284" s="376"/>
      <c r="HJY284" s="376"/>
      <c r="HJZ284" s="376"/>
      <c r="HKA284" s="376"/>
      <c r="HKB284" s="376"/>
      <c r="HKC284" s="376"/>
      <c r="HKD284" s="376"/>
      <c r="HKE284" s="376"/>
      <c r="HKF284" s="376"/>
      <c r="HKG284" s="376"/>
      <c r="HKH284" s="376"/>
      <c r="HKI284" s="376"/>
      <c r="HKJ284" s="376"/>
      <c r="HKK284" s="376"/>
      <c r="HKL284" s="376"/>
      <c r="HKM284" s="376"/>
      <c r="HKN284" s="376"/>
      <c r="HKO284" s="377"/>
      <c r="HKP284" s="377"/>
      <c r="HKQ284" s="377"/>
      <c r="HKR284" s="377"/>
      <c r="HKS284" s="377"/>
      <c r="HKT284" s="376"/>
      <c r="HKU284" s="376"/>
      <c r="HKV284" s="377"/>
      <c r="HKW284" s="377"/>
      <c r="HKX284" s="376"/>
      <c r="HKY284" s="376"/>
      <c r="HKZ284" s="377"/>
      <c r="HLA284" s="377"/>
      <c r="HLB284" s="376"/>
      <c r="HLC284" s="376"/>
      <c r="HLD284" s="376"/>
      <c r="HLE284" s="376"/>
      <c r="HLF284" s="376"/>
      <c r="HLG284" s="376"/>
      <c r="HLH284" s="376"/>
      <c r="HLI284" s="377"/>
      <c r="HLJ284" s="377"/>
      <c r="HLK284" s="376"/>
      <c r="HLL284" s="376"/>
      <c r="HLM284" s="377"/>
      <c r="HLN284" s="377"/>
      <c r="HLO284" s="376"/>
      <c r="HLP284" s="376"/>
      <c r="HLQ284" s="376"/>
      <c r="HLR284" s="376"/>
      <c r="HLS284" s="376"/>
      <c r="HLT284" s="370"/>
      <c r="HLU284" s="396"/>
      <c r="HLV284" s="376"/>
      <c r="HLW284" s="376"/>
      <c r="HLX284" s="376"/>
      <c r="HLY284" s="376"/>
      <c r="HLZ284" s="376"/>
      <c r="HMA284" s="376"/>
      <c r="HMB284" s="376"/>
      <c r="HMC284" s="375"/>
      <c r="HMD284" s="375"/>
      <c r="HME284" s="375"/>
      <c r="HMF284" s="375"/>
      <c r="HMG284" s="375"/>
      <c r="HMH284" s="375"/>
      <c r="HMI284" s="375"/>
      <c r="HMJ284" s="375"/>
      <c r="HMK284" s="375"/>
      <c r="HML284" s="375"/>
      <c r="HMM284" s="375"/>
      <c r="HMN284" s="375"/>
      <c r="HMO284" s="375"/>
      <c r="HMP284" s="375"/>
      <c r="HMQ284" s="375"/>
      <c r="HMR284" s="375"/>
      <c r="HMS284" s="375"/>
      <c r="HMT284" s="375"/>
      <c r="HMU284" s="375"/>
      <c r="HMV284" s="375"/>
      <c r="HMW284" s="375"/>
      <c r="HMX284" s="375"/>
      <c r="HMY284" s="375"/>
      <c r="HMZ284" s="375"/>
      <c r="HNA284" s="375"/>
      <c r="HNB284" s="375"/>
      <c r="HNC284" s="375"/>
      <c r="HND284" s="375"/>
      <c r="HNE284" s="375"/>
      <c r="HNF284" s="375"/>
      <c r="HNG284" s="375"/>
      <c r="HNH284" s="375"/>
      <c r="HNI284" s="375"/>
      <c r="HNJ284" s="375"/>
      <c r="HNK284" s="375"/>
      <c r="HNL284" s="375"/>
      <c r="HNM284" s="375"/>
      <c r="HNN284" s="375"/>
      <c r="HNO284" s="375"/>
      <c r="HNP284" s="375"/>
      <c r="HNQ284" s="375"/>
      <c r="HNR284" s="375"/>
      <c r="HNS284" s="375"/>
      <c r="HNT284" s="375"/>
      <c r="HNU284" s="376"/>
      <c r="HNV284" s="376"/>
      <c r="HNW284" s="376"/>
      <c r="HNX284" s="376"/>
      <c r="HNY284" s="376"/>
      <c r="HNZ284" s="376"/>
      <c r="HOA284" s="376"/>
      <c r="HOB284" s="376"/>
      <c r="HOC284" s="376"/>
      <c r="HOD284" s="376"/>
      <c r="HOE284" s="376"/>
      <c r="HOF284" s="376"/>
      <c r="HOG284" s="376"/>
      <c r="HOH284" s="376"/>
      <c r="HOI284" s="376"/>
      <c r="HOJ284" s="376"/>
      <c r="HOK284" s="376"/>
      <c r="HOL284" s="376"/>
      <c r="HOM284" s="376"/>
      <c r="HON284" s="376"/>
      <c r="HOO284" s="376"/>
      <c r="HOP284" s="376"/>
      <c r="HOQ284" s="376"/>
      <c r="HOR284" s="376"/>
      <c r="HOS284" s="377"/>
      <c r="HOT284" s="377"/>
      <c r="HOU284" s="377"/>
      <c r="HOV284" s="377"/>
      <c r="HOW284" s="377"/>
      <c r="HOX284" s="376"/>
      <c r="HOY284" s="376"/>
      <c r="HOZ284" s="377"/>
      <c r="HPA284" s="377"/>
      <c r="HPB284" s="376"/>
      <c r="HPC284" s="376"/>
      <c r="HPD284" s="377"/>
      <c r="HPE284" s="377"/>
      <c r="HPF284" s="376"/>
      <c r="HPG284" s="376"/>
      <c r="HPH284" s="376"/>
      <c r="HPI284" s="376"/>
      <c r="HPJ284" s="376"/>
      <c r="HPK284" s="376"/>
      <c r="HPL284" s="376"/>
      <c r="HPM284" s="377"/>
      <c r="HPN284" s="377"/>
      <c r="HPO284" s="376"/>
      <c r="HPP284" s="376"/>
      <c r="HPQ284" s="377"/>
      <c r="HPR284" s="377"/>
      <c r="HPS284" s="376"/>
      <c r="HPT284" s="376"/>
      <c r="HPU284" s="376"/>
      <c r="HPV284" s="376"/>
      <c r="HPW284" s="376"/>
      <c r="HPX284" s="370"/>
      <c r="HPY284" s="396"/>
      <c r="HPZ284" s="376"/>
      <c r="HQA284" s="376"/>
      <c r="HQB284" s="376"/>
      <c r="HQC284" s="376"/>
      <c r="HQD284" s="376"/>
      <c r="HQE284" s="376"/>
      <c r="HQF284" s="376"/>
      <c r="HQG284" s="375"/>
      <c r="HQH284" s="375"/>
      <c r="HQI284" s="375"/>
      <c r="HQJ284" s="375"/>
      <c r="HQK284" s="375"/>
      <c r="HQL284" s="375"/>
      <c r="HQM284" s="375"/>
      <c r="HQN284" s="375"/>
      <c r="HQO284" s="375"/>
      <c r="HQP284" s="375"/>
      <c r="HQQ284" s="375"/>
      <c r="HQR284" s="375"/>
      <c r="HQS284" s="375"/>
      <c r="HQT284" s="375"/>
      <c r="HQU284" s="375"/>
      <c r="HQV284" s="375"/>
      <c r="HQW284" s="375"/>
      <c r="HQX284" s="375"/>
      <c r="HQY284" s="375"/>
      <c r="HQZ284" s="375"/>
      <c r="HRA284" s="375"/>
      <c r="HRB284" s="375"/>
      <c r="HRC284" s="375"/>
      <c r="HRD284" s="375"/>
      <c r="HRE284" s="375"/>
      <c r="HRF284" s="375"/>
      <c r="HRG284" s="375"/>
      <c r="HRH284" s="375"/>
      <c r="HRI284" s="375"/>
      <c r="HRJ284" s="375"/>
      <c r="HRK284" s="375"/>
      <c r="HRL284" s="375"/>
      <c r="HRM284" s="375"/>
      <c r="HRN284" s="375"/>
      <c r="HRO284" s="375"/>
      <c r="HRP284" s="375"/>
      <c r="HRQ284" s="375"/>
      <c r="HRR284" s="375"/>
      <c r="HRS284" s="375"/>
      <c r="HRT284" s="375"/>
      <c r="HRU284" s="375"/>
      <c r="HRV284" s="375"/>
      <c r="HRW284" s="375"/>
      <c r="HRX284" s="375"/>
      <c r="HRY284" s="376"/>
      <c r="HRZ284" s="376"/>
      <c r="HSA284" s="376"/>
      <c r="HSB284" s="376"/>
      <c r="HSC284" s="376"/>
      <c r="HSD284" s="376"/>
      <c r="HSE284" s="376"/>
      <c r="HSF284" s="376"/>
      <c r="HSG284" s="376"/>
      <c r="HSH284" s="376"/>
      <c r="HSI284" s="376"/>
      <c r="HSJ284" s="376"/>
      <c r="HSK284" s="376"/>
      <c r="HSL284" s="376"/>
      <c r="HSM284" s="376"/>
      <c r="HSN284" s="376"/>
      <c r="HSO284" s="376"/>
      <c r="HSP284" s="376"/>
      <c r="HSQ284" s="376"/>
      <c r="HSR284" s="376"/>
      <c r="HSS284" s="376"/>
      <c r="HST284" s="376"/>
      <c r="HSU284" s="376"/>
      <c r="HSV284" s="376"/>
      <c r="HSW284" s="377"/>
      <c r="HSX284" s="377"/>
      <c r="HSY284" s="377"/>
      <c r="HSZ284" s="377"/>
      <c r="HTA284" s="377"/>
      <c r="HTB284" s="376"/>
      <c r="HTC284" s="376"/>
      <c r="HTD284" s="377"/>
      <c r="HTE284" s="377"/>
      <c r="HTF284" s="376"/>
      <c r="HTG284" s="376"/>
      <c r="HTH284" s="377"/>
      <c r="HTI284" s="377"/>
      <c r="HTJ284" s="376"/>
      <c r="HTK284" s="376"/>
      <c r="HTL284" s="376"/>
      <c r="HTM284" s="376"/>
      <c r="HTN284" s="376"/>
      <c r="HTO284" s="376"/>
      <c r="HTP284" s="376"/>
      <c r="HTQ284" s="377"/>
      <c r="HTR284" s="377"/>
      <c r="HTS284" s="376"/>
      <c r="HTT284" s="376"/>
      <c r="HTU284" s="377"/>
      <c r="HTV284" s="377"/>
      <c r="HTW284" s="376"/>
      <c r="HTX284" s="376"/>
      <c r="HTY284" s="376"/>
      <c r="HTZ284" s="376"/>
      <c r="HUA284" s="376"/>
      <c r="HUB284" s="370"/>
      <c r="HUC284" s="396"/>
      <c r="HUD284" s="376"/>
      <c r="HUE284" s="376"/>
      <c r="HUF284" s="376"/>
      <c r="HUG284" s="376"/>
      <c r="HUH284" s="376"/>
      <c r="HUI284" s="376"/>
      <c r="HUJ284" s="376"/>
      <c r="HUK284" s="375"/>
      <c r="HUL284" s="375"/>
      <c r="HUM284" s="375"/>
      <c r="HUN284" s="375"/>
      <c r="HUO284" s="375"/>
      <c r="HUP284" s="375"/>
      <c r="HUQ284" s="375"/>
      <c r="HUR284" s="375"/>
      <c r="HUS284" s="375"/>
      <c r="HUT284" s="375"/>
      <c r="HUU284" s="375"/>
      <c r="HUV284" s="375"/>
      <c r="HUW284" s="375"/>
      <c r="HUX284" s="375"/>
      <c r="HUY284" s="375"/>
      <c r="HUZ284" s="375"/>
      <c r="HVA284" s="375"/>
      <c r="HVB284" s="375"/>
      <c r="HVC284" s="375"/>
      <c r="HVD284" s="375"/>
      <c r="HVE284" s="375"/>
      <c r="HVF284" s="375"/>
      <c r="HVG284" s="375"/>
      <c r="HVH284" s="375"/>
      <c r="HVI284" s="375"/>
      <c r="HVJ284" s="375"/>
      <c r="HVK284" s="375"/>
      <c r="HVL284" s="375"/>
      <c r="HVM284" s="375"/>
      <c r="HVN284" s="375"/>
      <c r="HVO284" s="375"/>
      <c r="HVP284" s="375"/>
      <c r="HVQ284" s="375"/>
      <c r="HVR284" s="375"/>
      <c r="HVS284" s="375"/>
      <c r="HVT284" s="375"/>
      <c r="HVU284" s="375"/>
      <c r="HVV284" s="375"/>
      <c r="HVW284" s="375"/>
      <c r="HVX284" s="375"/>
      <c r="HVY284" s="375"/>
      <c r="HVZ284" s="375"/>
      <c r="HWA284" s="375"/>
      <c r="HWB284" s="375"/>
      <c r="HWC284" s="376"/>
      <c r="HWD284" s="376"/>
      <c r="HWE284" s="376"/>
      <c r="HWF284" s="376"/>
      <c r="HWG284" s="376"/>
      <c r="HWH284" s="376"/>
      <c r="HWI284" s="376"/>
      <c r="HWJ284" s="376"/>
      <c r="HWK284" s="376"/>
      <c r="HWL284" s="376"/>
      <c r="HWM284" s="376"/>
      <c r="HWN284" s="376"/>
      <c r="HWO284" s="376"/>
      <c r="HWP284" s="376"/>
      <c r="HWQ284" s="376"/>
      <c r="HWR284" s="376"/>
      <c r="HWS284" s="376"/>
      <c r="HWT284" s="376"/>
      <c r="HWU284" s="376"/>
      <c r="HWV284" s="376"/>
      <c r="HWW284" s="376"/>
      <c r="HWX284" s="376"/>
      <c r="HWY284" s="376"/>
      <c r="HWZ284" s="376"/>
      <c r="HXA284" s="377"/>
      <c r="HXB284" s="377"/>
      <c r="HXC284" s="377"/>
      <c r="HXD284" s="377"/>
      <c r="HXE284" s="377"/>
      <c r="HXF284" s="376"/>
      <c r="HXG284" s="376"/>
      <c r="HXH284" s="377"/>
      <c r="HXI284" s="377"/>
      <c r="HXJ284" s="376"/>
      <c r="HXK284" s="376"/>
      <c r="HXL284" s="377"/>
      <c r="HXM284" s="377"/>
      <c r="HXN284" s="376"/>
      <c r="HXO284" s="376"/>
      <c r="HXP284" s="376"/>
      <c r="HXQ284" s="376"/>
      <c r="HXR284" s="376"/>
      <c r="HXS284" s="376"/>
      <c r="HXT284" s="376"/>
      <c r="HXU284" s="377"/>
      <c r="HXV284" s="377"/>
      <c r="HXW284" s="376"/>
      <c r="HXX284" s="376"/>
      <c r="HXY284" s="377"/>
      <c r="HXZ284" s="377"/>
      <c r="HYA284" s="376"/>
      <c r="HYB284" s="376"/>
      <c r="HYC284" s="376"/>
      <c r="HYD284" s="376"/>
      <c r="HYE284" s="376"/>
      <c r="HYF284" s="370"/>
      <c r="HYG284" s="396"/>
      <c r="HYH284" s="376"/>
      <c r="HYI284" s="376"/>
      <c r="HYJ284" s="376"/>
      <c r="HYK284" s="376"/>
      <c r="HYL284" s="376"/>
      <c r="HYM284" s="376"/>
      <c r="HYN284" s="376"/>
      <c r="HYO284" s="375"/>
      <c r="HYP284" s="375"/>
      <c r="HYQ284" s="375"/>
      <c r="HYR284" s="375"/>
      <c r="HYS284" s="375"/>
      <c r="HYT284" s="375"/>
      <c r="HYU284" s="375"/>
      <c r="HYV284" s="375"/>
      <c r="HYW284" s="375"/>
      <c r="HYX284" s="375"/>
      <c r="HYY284" s="375"/>
      <c r="HYZ284" s="375"/>
      <c r="HZA284" s="375"/>
      <c r="HZB284" s="375"/>
      <c r="HZC284" s="375"/>
      <c r="HZD284" s="375"/>
      <c r="HZE284" s="375"/>
      <c r="HZF284" s="375"/>
      <c r="HZG284" s="375"/>
      <c r="HZH284" s="375"/>
      <c r="HZI284" s="375"/>
      <c r="HZJ284" s="375"/>
      <c r="HZK284" s="375"/>
      <c r="HZL284" s="375"/>
      <c r="HZM284" s="375"/>
      <c r="HZN284" s="375"/>
      <c r="HZO284" s="375"/>
      <c r="HZP284" s="375"/>
      <c r="HZQ284" s="375"/>
      <c r="HZR284" s="375"/>
      <c r="HZS284" s="375"/>
      <c r="HZT284" s="375"/>
      <c r="HZU284" s="375"/>
      <c r="HZV284" s="375"/>
      <c r="HZW284" s="375"/>
      <c r="HZX284" s="375"/>
      <c r="HZY284" s="375"/>
      <c r="HZZ284" s="375"/>
      <c r="IAA284" s="375"/>
      <c r="IAB284" s="375"/>
      <c r="IAC284" s="375"/>
      <c r="IAD284" s="375"/>
      <c r="IAE284" s="375"/>
      <c r="IAF284" s="375"/>
      <c r="IAG284" s="376"/>
      <c r="IAH284" s="376"/>
      <c r="IAI284" s="376"/>
      <c r="IAJ284" s="376"/>
      <c r="IAK284" s="376"/>
      <c r="IAL284" s="376"/>
      <c r="IAM284" s="376"/>
      <c r="IAN284" s="376"/>
      <c r="IAO284" s="376"/>
      <c r="IAP284" s="376"/>
      <c r="IAQ284" s="376"/>
      <c r="IAR284" s="376"/>
      <c r="IAS284" s="376"/>
      <c r="IAT284" s="376"/>
      <c r="IAU284" s="376"/>
      <c r="IAV284" s="376"/>
      <c r="IAW284" s="376"/>
      <c r="IAX284" s="376"/>
      <c r="IAY284" s="376"/>
      <c r="IAZ284" s="376"/>
      <c r="IBA284" s="376"/>
      <c r="IBB284" s="376"/>
      <c r="IBC284" s="376"/>
      <c r="IBD284" s="376"/>
      <c r="IBE284" s="377"/>
      <c r="IBF284" s="377"/>
      <c r="IBG284" s="377"/>
      <c r="IBH284" s="377"/>
      <c r="IBI284" s="377"/>
      <c r="IBJ284" s="376"/>
      <c r="IBK284" s="376"/>
      <c r="IBL284" s="377"/>
      <c r="IBM284" s="377"/>
      <c r="IBN284" s="376"/>
      <c r="IBO284" s="376"/>
      <c r="IBP284" s="377"/>
      <c r="IBQ284" s="377"/>
      <c r="IBR284" s="376"/>
      <c r="IBS284" s="376"/>
      <c r="IBT284" s="376"/>
      <c r="IBU284" s="376"/>
      <c r="IBV284" s="376"/>
      <c r="IBW284" s="376"/>
      <c r="IBX284" s="376"/>
      <c r="IBY284" s="377"/>
      <c r="IBZ284" s="377"/>
      <c r="ICA284" s="376"/>
      <c r="ICB284" s="376"/>
      <c r="ICC284" s="377"/>
      <c r="ICD284" s="377"/>
      <c r="ICE284" s="376"/>
      <c r="ICF284" s="376"/>
      <c r="ICG284" s="376"/>
      <c r="ICH284" s="376"/>
      <c r="ICI284" s="376"/>
      <c r="ICJ284" s="370"/>
      <c r="ICK284" s="396"/>
      <c r="ICL284" s="376"/>
      <c r="ICM284" s="376"/>
      <c r="ICN284" s="376"/>
      <c r="ICO284" s="376"/>
      <c r="ICP284" s="376"/>
      <c r="ICQ284" s="376"/>
      <c r="ICR284" s="376"/>
      <c r="ICS284" s="375"/>
      <c r="ICT284" s="375"/>
      <c r="ICU284" s="375"/>
      <c r="ICV284" s="375"/>
      <c r="ICW284" s="375"/>
      <c r="ICX284" s="375"/>
      <c r="ICY284" s="375"/>
      <c r="ICZ284" s="375"/>
      <c r="IDA284" s="375"/>
      <c r="IDB284" s="375"/>
      <c r="IDC284" s="375"/>
      <c r="IDD284" s="375"/>
      <c r="IDE284" s="375"/>
      <c r="IDF284" s="375"/>
      <c r="IDG284" s="375"/>
      <c r="IDH284" s="375"/>
      <c r="IDI284" s="375"/>
      <c r="IDJ284" s="375"/>
      <c r="IDK284" s="375"/>
      <c r="IDL284" s="375"/>
      <c r="IDM284" s="375"/>
      <c r="IDN284" s="375"/>
      <c r="IDO284" s="375"/>
      <c r="IDP284" s="375"/>
      <c r="IDQ284" s="375"/>
      <c r="IDR284" s="375"/>
      <c r="IDS284" s="375"/>
      <c r="IDT284" s="375"/>
      <c r="IDU284" s="375"/>
      <c r="IDV284" s="375"/>
      <c r="IDW284" s="375"/>
      <c r="IDX284" s="375"/>
      <c r="IDY284" s="375"/>
      <c r="IDZ284" s="375"/>
      <c r="IEA284" s="375"/>
      <c r="IEB284" s="375"/>
      <c r="IEC284" s="375"/>
      <c r="IED284" s="375"/>
      <c r="IEE284" s="375"/>
      <c r="IEF284" s="375"/>
      <c r="IEG284" s="375"/>
      <c r="IEH284" s="375"/>
      <c r="IEI284" s="375"/>
      <c r="IEJ284" s="375"/>
      <c r="IEK284" s="376"/>
      <c r="IEL284" s="376"/>
      <c r="IEM284" s="376"/>
      <c r="IEN284" s="376"/>
      <c r="IEO284" s="376"/>
      <c r="IEP284" s="376"/>
      <c r="IEQ284" s="376"/>
      <c r="IER284" s="376"/>
      <c r="IES284" s="376"/>
      <c r="IET284" s="376"/>
      <c r="IEU284" s="376"/>
      <c r="IEV284" s="376"/>
      <c r="IEW284" s="376"/>
      <c r="IEX284" s="376"/>
      <c r="IEY284" s="376"/>
      <c r="IEZ284" s="376"/>
      <c r="IFA284" s="376"/>
      <c r="IFB284" s="376"/>
      <c r="IFC284" s="376"/>
      <c r="IFD284" s="376"/>
      <c r="IFE284" s="376"/>
      <c r="IFF284" s="376"/>
      <c r="IFG284" s="376"/>
      <c r="IFH284" s="376"/>
      <c r="IFI284" s="377"/>
      <c r="IFJ284" s="377"/>
      <c r="IFK284" s="377"/>
      <c r="IFL284" s="377"/>
      <c r="IFM284" s="377"/>
      <c r="IFN284" s="376"/>
      <c r="IFO284" s="376"/>
      <c r="IFP284" s="377"/>
      <c r="IFQ284" s="377"/>
      <c r="IFR284" s="376"/>
      <c r="IFS284" s="376"/>
      <c r="IFT284" s="377"/>
      <c r="IFU284" s="377"/>
      <c r="IFV284" s="376"/>
      <c r="IFW284" s="376"/>
      <c r="IFX284" s="376"/>
      <c r="IFY284" s="376"/>
      <c r="IFZ284" s="376"/>
      <c r="IGA284" s="376"/>
      <c r="IGB284" s="376"/>
      <c r="IGC284" s="377"/>
      <c r="IGD284" s="377"/>
      <c r="IGE284" s="376"/>
      <c r="IGF284" s="376"/>
      <c r="IGG284" s="377"/>
      <c r="IGH284" s="377"/>
      <c r="IGI284" s="376"/>
      <c r="IGJ284" s="376"/>
      <c r="IGK284" s="376"/>
      <c r="IGL284" s="376"/>
      <c r="IGM284" s="376"/>
      <c r="IGN284" s="370"/>
      <c r="IGO284" s="396"/>
      <c r="IGP284" s="376"/>
      <c r="IGQ284" s="376"/>
      <c r="IGR284" s="376"/>
      <c r="IGS284" s="376"/>
      <c r="IGT284" s="376"/>
      <c r="IGU284" s="376"/>
      <c r="IGV284" s="376"/>
      <c r="IGW284" s="375"/>
      <c r="IGX284" s="375"/>
      <c r="IGY284" s="375"/>
      <c r="IGZ284" s="375"/>
      <c r="IHA284" s="375"/>
      <c r="IHB284" s="375"/>
      <c r="IHC284" s="375"/>
      <c r="IHD284" s="375"/>
      <c r="IHE284" s="375"/>
      <c r="IHF284" s="375"/>
      <c r="IHG284" s="375"/>
      <c r="IHH284" s="375"/>
      <c r="IHI284" s="375"/>
      <c r="IHJ284" s="375"/>
      <c r="IHK284" s="375"/>
      <c r="IHL284" s="375"/>
      <c r="IHM284" s="375"/>
      <c r="IHN284" s="375"/>
      <c r="IHO284" s="375"/>
      <c r="IHP284" s="375"/>
      <c r="IHQ284" s="375"/>
      <c r="IHR284" s="375"/>
      <c r="IHS284" s="375"/>
      <c r="IHT284" s="375"/>
      <c r="IHU284" s="375"/>
      <c r="IHV284" s="375"/>
      <c r="IHW284" s="375"/>
      <c r="IHX284" s="375"/>
      <c r="IHY284" s="375"/>
      <c r="IHZ284" s="375"/>
      <c r="IIA284" s="375"/>
      <c r="IIB284" s="375"/>
      <c r="IIC284" s="375"/>
      <c r="IID284" s="375"/>
      <c r="IIE284" s="375"/>
      <c r="IIF284" s="375"/>
      <c r="IIG284" s="375"/>
      <c r="IIH284" s="375"/>
      <c r="III284" s="375"/>
      <c r="IIJ284" s="375"/>
      <c r="IIK284" s="375"/>
      <c r="IIL284" s="375"/>
      <c r="IIM284" s="375"/>
      <c r="IIN284" s="375"/>
      <c r="IIO284" s="376"/>
      <c r="IIP284" s="376"/>
      <c r="IIQ284" s="376"/>
      <c r="IIR284" s="376"/>
      <c r="IIS284" s="376"/>
      <c r="IIT284" s="376"/>
      <c r="IIU284" s="376"/>
      <c r="IIV284" s="376"/>
      <c r="IIW284" s="376"/>
      <c r="IIX284" s="376"/>
      <c r="IIY284" s="376"/>
      <c r="IIZ284" s="376"/>
      <c r="IJA284" s="376"/>
      <c r="IJB284" s="376"/>
      <c r="IJC284" s="376"/>
      <c r="IJD284" s="376"/>
      <c r="IJE284" s="376"/>
      <c r="IJF284" s="376"/>
      <c r="IJG284" s="376"/>
      <c r="IJH284" s="376"/>
      <c r="IJI284" s="376"/>
      <c r="IJJ284" s="376"/>
      <c r="IJK284" s="376"/>
      <c r="IJL284" s="376"/>
      <c r="IJM284" s="377"/>
      <c r="IJN284" s="377"/>
      <c r="IJO284" s="377"/>
      <c r="IJP284" s="377"/>
      <c r="IJQ284" s="377"/>
      <c r="IJR284" s="376"/>
      <c r="IJS284" s="376"/>
      <c r="IJT284" s="377"/>
      <c r="IJU284" s="377"/>
      <c r="IJV284" s="376"/>
      <c r="IJW284" s="376"/>
      <c r="IJX284" s="377"/>
      <c r="IJY284" s="377"/>
      <c r="IJZ284" s="376"/>
      <c r="IKA284" s="376"/>
      <c r="IKB284" s="376"/>
      <c r="IKC284" s="376"/>
      <c r="IKD284" s="376"/>
      <c r="IKE284" s="376"/>
      <c r="IKF284" s="376"/>
      <c r="IKG284" s="377"/>
      <c r="IKH284" s="377"/>
      <c r="IKI284" s="376"/>
      <c r="IKJ284" s="376"/>
      <c r="IKK284" s="377"/>
      <c r="IKL284" s="377"/>
      <c r="IKM284" s="376"/>
      <c r="IKN284" s="376"/>
      <c r="IKO284" s="376"/>
      <c r="IKP284" s="376"/>
      <c r="IKQ284" s="376"/>
      <c r="IKR284" s="370"/>
      <c r="IKS284" s="396"/>
      <c r="IKT284" s="376"/>
      <c r="IKU284" s="376"/>
      <c r="IKV284" s="376"/>
      <c r="IKW284" s="376"/>
      <c r="IKX284" s="376"/>
      <c r="IKY284" s="376"/>
      <c r="IKZ284" s="376"/>
      <c r="ILA284" s="375"/>
      <c r="ILB284" s="375"/>
      <c r="ILC284" s="375"/>
      <c r="ILD284" s="375"/>
      <c r="ILE284" s="375"/>
      <c r="ILF284" s="375"/>
      <c r="ILG284" s="375"/>
      <c r="ILH284" s="375"/>
      <c r="ILI284" s="375"/>
      <c r="ILJ284" s="375"/>
      <c r="ILK284" s="375"/>
      <c r="ILL284" s="375"/>
      <c r="ILM284" s="375"/>
      <c r="ILN284" s="375"/>
      <c r="ILO284" s="375"/>
      <c r="ILP284" s="375"/>
      <c r="ILQ284" s="375"/>
      <c r="ILR284" s="375"/>
      <c r="ILS284" s="375"/>
      <c r="ILT284" s="375"/>
      <c r="ILU284" s="375"/>
      <c r="ILV284" s="375"/>
      <c r="ILW284" s="375"/>
      <c r="ILX284" s="375"/>
      <c r="ILY284" s="375"/>
      <c r="ILZ284" s="375"/>
      <c r="IMA284" s="375"/>
      <c r="IMB284" s="375"/>
      <c r="IMC284" s="375"/>
      <c r="IMD284" s="375"/>
      <c r="IME284" s="375"/>
      <c r="IMF284" s="375"/>
      <c r="IMG284" s="375"/>
      <c r="IMH284" s="375"/>
      <c r="IMI284" s="375"/>
      <c r="IMJ284" s="375"/>
      <c r="IMK284" s="375"/>
      <c r="IML284" s="375"/>
      <c r="IMM284" s="375"/>
      <c r="IMN284" s="375"/>
      <c r="IMO284" s="375"/>
      <c r="IMP284" s="375"/>
      <c r="IMQ284" s="375"/>
      <c r="IMR284" s="375"/>
      <c r="IMS284" s="376"/>
      <c r="IMT284" s="376"/>
      <c r="IMU284" s="376"/>
      <c r="IMV284" s="376"/>
      <c r="IMW284" s="376"/>
      <c r="IMX284" s="376"/>
      <c r="IMY284" s="376"/>
      <c r="IMZ284" s="376"/>
      <c r="INA284" s="376"/>
      <c r="INB284" s="376"/>
      <c r="INC284" s="376"/>
      <c r="IND284" s="376"/>
      <c r="INE284" s="376"/>
      <c r="INF284" s="376"/>
      <c r="ING284" s="376"/>
      <c r="INH284" s="376"/>
      <c r="INI284" s="376"/>
      <c r="INJ284" s="376"/>
      <c r="INK284" s="376"/>
      <c r="INL284" s="376"/>
      <c r="INM284" s="376"/>
      <c r="INN284" s="376"/>
      <c r="INO284" s="376"/>
      <c r="INP284" s="376"/>
      <c r="INQ284" s="377"/>
      <c r="INR284" s="377"/>
      <c r="INS284" s="377"/>
      <c r="INT284" s="377"/>
      <c r="INU284" s="377"/>
      <c r="INV284" s="376"/>
      <c r="INW284" s="376"/>
      <c r="INX284" s="377"/>
      <c r="INY284" s="377"/>
      <c r="INZ284" s="376"/>
      <c r="IOA284" s="376"/>
      <c r="IOB284" s="377"/>
      <c r="IOC284" s="377"/>
      <c r="IOD284" s="376"/>
      <c r="IOE284" s="376"/>
      <c r="IOF284" s="376"/>
      <c r="IOG284" s="376"/>
      <c r="IOH284" s="376"/>
      <c r="IOI284" s="376"/>
      <c r="IOJ284" s="376"/>
      <c r="IOK284" s="377"/>
      <c r="IOL284" s="377"/>
      <c r="IOM284" s="376"/>
      <c r="ION284" s="376"/>
      <c r="IOO284" s="377"/>
      <c r="IOP284" s="377"/>
      <c r="IOQ284" s="376"/>
      <c r="IOR284" s="376"/>
      <c r="IOS284" s="376"/>
      <c r="IOT284" s="376"/>
      <c r="IOU284" s="376"/>
      <c r="IOV284" s="370"/>
      <c r="IOW284" s="396"/>
      <c r="IOX284" s="376"/>
      <c r="IOY284" s="376"/>
      <c r="IOZ284" s="376"/>
      <c r="IPA284" s="376"/>
      <c r="IPB284" s="376"/>
      <c r="IPC284" s="376"/>
      <c r="IPD284" s="376"/>
      <c r="IPE284" s="375"/>
      <c r="IPF284" s="375"/>
      <c r="IPG284" s="375"/>
      <c r="IPH284" s="375"/>
      <c r="IPI284" s="375"/>
      <c r="IPJ284" s="375"/>
      <c r="IPK284" s="375"/>
      <c r="IPL284" s="375"/>
      <c r="IPM284" s="375"/>
      <c r="IPN284" s="375"/>
      <c r="IPO284" s="375"/>
      <c r="IPP284" s="375"/>
      <c r="IPQ284" s="375"/>
      <c r="IPR284" s="375"/>
      <c r="IPS284" s="375"/>
      <c r="IPT284" s="375"/>
      <c r="IPU284" s="375"/>
      <c r="IPV284" s="375"/>
      <c r="IPW284" s="375"/>
      <c r="IPX284" s="375"/>
      <c r="IPY284" s="375"/>
      <c r="IPZ284" s="375"/>
      <c r="IQA284" s="375"/>
      <c r="IQB284" s="375"/>
      <c r="IQC284" s="375"/>
      <c r="IQD284" s="375"/>
      <c r="IQE284" s="375"/>
      <c r="IQF284" s="375"/>
      <c r="IQG284" s="375"/>
      <c r="IQH284" s="375"/>
      <c r="IQI284" s="375"/>
      <c r="IQJ284" s="375"/>
      <c r="IQK284" s="375"/>
      <c r="IQL284" s="375"/>
      <c r="IQM284" s="375"/>
      <c r="IQN284" s="375"/>
      <c r="IQO284" s="375"/>
      <c r="IQP284" s="375"/>
      <c r="IQQ284" s="375"/>
      <c r="IQR284" s="375"/>
      <c r="IQS284" s="375"/>
      <c r="IQT284" s="375"/>
      <c r="IQU284" s="375"/>
      <c r="IQV284" s="375"/>
      <c r="IQW284" s="376"/>
      <c r="IQX284" s="376"/>
      <c r="IQY284" s="376"/>
      <c r="IQZ284" s="376"/>
      <c r="IRA284" s="376"/>
      <c r="IRB284" s="376"/>
      <c r="IRC284" s="376"/>
      <c r="IRD284" s="376"/>
      <c r="IRE284" s="376"/>
      <c r="IRF284" s="376"/>
      <c r="IRG284" s="376"/>
      <c r="IRH284" s="376"/>
      <c r="IRI284" s="376"/>
      <c r="IRJ284" s="376"/>
      <c r="IRK284" s="376"/>
      <c r="IRL284" s="376"/>
      <c r="IRM284" s="376"/>
      <c r="IRN284" s="376"/>
      <c r="IRO284" s="376"/>
      <c r="IRP284" s="376"/>
      <c r="IRQ284" s="376"/>
      <c r="IRR284" s="376"/>
      <c r="IRS284" s="376"/>
      <c r="IRT284" s="376"/>
      <c r="IRU284" s="377"/>
      <c r="IRV284" s="377"/>
      <c r="IRW284" s="377"/>
      <c r="IRX284" s="377"/>
      <c r="IRY284" s="377"/>
      <c r="IRZ284" s="376"/>
      <c r="ISA284" s="376"/>
      <c r="ISB284" s="377"/>
      <c r="ISC284" s="377"/>
      <c r="ISD284" s="376"/>
      <c r="ISE284" s="376"/>
      <c r="ISF284" s="377"/>
      <c r="ISG284" s="377"/>
      <c r="ISH284" s="376"/>
      <c r="ISI284" s="376"/>
      <c r="ISJ284" s="376"/>
      <c r="ISK284" s="376"/>
      <c r="ISL284" s="376"/>
      <c r="ISM284" s="376"/>
      <c r="ISN284" s="376"/>
      <c r="ISO284" s="377"/>
      <c r="ISP284" s="377"/>
      <c r="ISQ284" s="376"/>
      <c r="ISR284" s="376"/>
      <c r="ISS284" s="377"/>
      <c r="IST284" s="377"/>
      <c r="ISU284" s="376"/>
      <c r="ISV284" s="376"/>
      <c r="ISW284" s="376"/>
      <c r="ISX284" s="376"/>
      <c r="ISY284" s="376"/>
      <c r="ISZ284" s="370"/>
      <c r="ITA284" s="396"/>
      <c r="ITB284" s="376"/>
      <c r="ITC284" s="376"/>
      <c r="ITD284" s="376"/>
      <c r="ITE284" s="376"/>
      <c r="ITF284" s="376"/>
      <c r="ITG284" s="376"/>
      <c r="ITH284" s="376"/>
      <c r="ITI284" s="375"/>
      <c r="ITJ284" s="375"/>
      <c r="ITK284" s="375"/>
      <c r="ITL284" s="375"/>
      <c r="ITM284" s="375"/>
      <c r="ITN284" s="375"/>
      <c r="ITO284" s="375"/>
      <c r="ITP284" s="375"/>
      <c r="ITQ284" s="375"/>
      <c r="ITR284" s="375"/>
      <c r="ITS284" s="375"/>
      <c r="ITT284" s="375"/>
      <c r="ITU284" s="375"/>
      <c r="ITV284" s="375"/>
      <c r="ITW284" s="375"/>
      <c r="ITX284" s="375"/>
      <c r="ITY284" s="375"/>
      <c r="ITZ284" s="375"/>
      <c r="IUA284" s="375"/>
      <c r="IUB284" s="375"/>
      <c r="IUC284" s="375"/>
      <c r="IUD284" s="375"/>
      <c r="IUE284" s="375"/>
      <c r="IUF284" s="375"/>
      <c r="IUG284" s="375"/>
      <c r="IUH284" s="375"/>
      <c r="IUI284" s="375"/>
      <c r="IUJ284" s="375"/>
      <c r="IUK284" s="375"/>
      <c r="IUL284" s="375"/>
      <c r="IUM284" s="375"/>
      <c r="IUN284" s="375"/>
      <c r="IUO284" s="375"/>
      <c r="IUP284" s="375"/>
      <c r="IUQ284" s="375"/>
      <c r="IUR284" s="375"/>
      <c r="IUS284" s="375"/>
      <c r="IUT284" s="375"/>
      <c r="IUU284" s="375"/>
      <c r="IUV284" s="375"/>
      <c r="IUW284" s="375"/>
      <c r="IUX284" s="375"/>
      <c r="IUY284" s="375"/>
      <c r="IUZ284" s="375"/>
      <c r="IVA284" s="376"/>
      <c r="IVB284" s="376"/>
      <c r="IVC284" s="376"/>
      <c r="IVD284" s="376"/>
      <c r="IVE284" s="376"/>
      <c r="IVF284" s="376"/>
      <c r="IVG284" s="376"/>
      <c r="IVH284" s="376"/>
      <c r="IVI284" s="376"/>
      <c r="IVJ284" s="376"/>
      <c r="IVK284" s="376"/>
      <c r="IVL284" s="376"/>
      <c r="IVM284" s="376"/>
      <c r="IVN284" s="376"/>
      <c r="IVO284" s="376"/>
      <c r="IVP284" s="376"/>
      <c r="IVQ284" s="376"/>
      <c r="IVR284" s="376"/>
      <c r="IVS284" s="376"/>
      <c r="IVT284" s="376"/>
      <c r="IVU284" s="376"/>
      <c r="IVV284" s="376"/>
      <c r="IVW284" s="376"/>
      <c r="IVX284" s="376"/>
      <c r="IVY284" s="377"/>
      <c r="IVZ284" s="377"/>
      <c r="IWA284" s="377"/>
      <c r="IWB284" s="377"/>
      <c r="IWC284" s="377"/>
      <c r="IWD284" s="376"/>
      <c r="IWE284" s="376"/>
      <c r="IWF284" s="377"/>
      <c r="IWG284" s="377"/>
      <c r="IWH284" s="376"/>
      <c r="IWI284" s="376"/>
      <c r="IWJ284" s="377"/>
      <c r="IWK284" s="377"/>
      <c r="IWL284" s="376"/>
      <c r="IWM284" s="376"/>
      <c r="IWN284" s="376"/>
      <c r="IWO284" s="376"/>
      <c r="IWP284" s="376"/>
      <c r="IWQ284" s="376"/>
      <c r="IWR284" s="376"/>
      <c r="IWS284" s="377"/>
      <c r="IWT284" s="377"/>
      <c r="IWU284" s="376"/>
      <c r="IWV284" s="376"/>
      <c r="IWW284" s="377"/>
      <c r="IWX284" s="377"/>
      <c r="IWY284" s="376"/>
      <c r="IWZ284" s="376"/>
      <c r="IXA284" s="376"/>
      <c r="IXB284" s="376"/>
      <c r="IXC284" s="376"/>
      <c r="IXD284" s="370"/>
      <c r="IXE284" s="396"/>
      <c r="IXF284" s="376"/>
      <c r="IXG284" s="376"/>
      <c r="IXH284" s="376"/>
      <c r="IXI284" s="376"/>
      <c r="IXJ284" s="376"/>
      <c r="IXK284" s="376"/>
      <c r="IXL284" s="376"/>
      <c r="IXM284" s="375"/>
      <c r="IXN284" s="375"/>
      <c r="IXO284" s="375"/>
      <c r="IXP284" s="375"/>
      <c r="IXQ284" s="375"/>
      <c r="IXR284" s="375"/>
      <c r="IXS284" s="375"/>
      <c r="IXT284" s="375"/>
      <c r="IXU284" s="375"/>
      <c r="IXV284" s="375"/>
      <c r="IXW284" s="375"/>
      <c r="IXX284" s="375"/>
      <c r="IXY284" s="375"/>
      <c r="IXZ284" s="375"/>
      <c r="IYA284" s="375"/>
      <c r="IYB284" s="375"/>
      <c r="IYC284" s="375"/>
      <c r="IYD284" s="375"/>
      <c r="IYE284" s="375"/>
      <c r="IYF284" s="375"/>
      <c r="IYG284" s="375"/>
      <c r="IYH284" s="375"/>
      <c r="IYI284" s="375"/>
      <c r="IYJ284" s="375"/>
      <c r="IYK284" s="375"/>
      <c r="IYL284" s="375"/>
      <c r="IYM284" s="375"/>
      <c r="IYN284" s="375"/>
      <c r="IYO284" s="375"/>
      <c r="IYP284" s="375"/>
      <c r="IYQ284" s="375"/>
      <c r="IYR284" s="375"/>
      <c r="IYS284" s="375"/>
      <c r="IYT284" s="375"/>
      <c r="IYU284" s="375"/>
      <c r="IYV284" s="375"/>
      <c r="IYW284" s="375"/>
      <c r="IYX284" s="375"/>
      <c r="IYY284" s="375"/>
      <c r="IYZ284" s="375"/>
      <c r="IZA284" s="375"/>
      <c r="IZB284" s="375"/>
      <c r="IZC284" s="375"/>
      <c r="IZD284" s="375"/>
      <c r="IZE284" s="376"/>
      <c r="IZF284" s="376"/>
      <c r="IZG284" s="376"/>
      <c r="IZH284" s="376"/>
      <c r="IZI284" s="376"/>
      <c r="IZJ284" s="376"/>
      <c r="IZK284" s="376"/>
      <c r="IZL284" s="376"/>
      <c r="IZM284" s="376"/>
      <c r="IZN284" s="376"/>
      <c r="IZO284" s="376"/>
      <c r="IZP284" s="376"/>
      <c r="IZQ284" s="376"/>
      <c r="IZR284" s="376"/>
      <c r="IZS284" s="376"/>
      <c r="IZT284" s="376"/>
      <c r="IZU284" s="376"/>
      <c r="IZV284" s="376"/>
      <c r="IZW284" s="376"/>
      <c r="IZX284" s="376"/>
      <c r="IZY284" s="376"/>
      <c r="IZZ284" s="376"/>
      <c r="JAA284" s="376"/>
      <c r="JAB284" s="376"/>
      <c r="JAC284" s="377"/>
      <c r="JAD284" s="377"/>
      <c r="JAE284" s="377"/>
      <c r="JAF284" s="377"/>
      <c r="JAG284" s="377"/>
      <c r="JAH284" s="376"/>
      <c r="JAI284" s="376"/>
      <c r="JAJ284" s="377"/>
      <c r="JAK284" s="377"/>
      <c r="JAL284" s="376"/>
      <c r="JAM284" s="376"/>
      <c r="JAN284" s="377"/>
      <c r="JAO284" s="377"/>
      <c r="JAP284" s="376"/>
      <c r="JAQ284" s="376"/>
      <c r="JAR284" s="376"/>
      <c r="JAS284" s="376"/>
      <c r="JAT284" s="376"/>
      <c r="JAU284" s="376"/>
      <c r="JAV284" s="376"/>
      <c r="JAW284" s="377"/>
      <c r="JAX284" s="377"/>
      <c r="JAY284" s="376"/>
      <c r="JAZ284" s="376"/>
      <c r="JBA284" s="377"/>
      <c r="JBB284" s="377"/>
      <c r="JBC284" s="376"/>
      <c r="JBD284" s="376"/>
      <c r="JBE284" s="376"/>
      <c r="JBF284" s="376"/>
      <c r="JBG284" s="376"/>
      <c r="JBH284" s="370"/>
      <c r="JBI284" s="396"/>
      <c r="JBJ284" s="376"/>
      <c r="JBK284" s="376"/>
      <c r="JBL284" s="376"/>
      <c r="JBM284" s="376"/>
      <c r="JBN284" s="376"/>
      <c r="JBO284" s="376"/>
      <c r="JBP284" s="376"/>
      <c r="JBQ284" s="375"/>
      <c r="JBR284" s="375"/>
      <c r="JBS284" s="375"/>
      <c r="JBT284" s="375"/>
      <c r="JBU284" s="375"/>
      <c r="JBV284" s="375"/>
      <c r="JBW284" s="375"/>
      <c r="JBX284" s="375"/>
      <c r="JBY284" s="375"/>
      <c r="JBZ284" s="375"/>
      <c r="JCA284" s="375"/>
      <c r="JCB284" s="375"/>
      <c r="JCC284" s="375"/>
      <c r="JCD284" s="375"/>
      <c r="JCE284" s="375"/>
      <c r="JCF284" s="375"/>
      <c r="JCG284" s="375"/>
      <c r="JCH284" s="375"/>
      <c r="JCI284" s="375"/>
      <c r="JCJ284" s="375"/>
      <c r="JCK284" s="375"/>
      <c r="JCL284" s="375"/>
      <c r="JCM284" s="375"/>
      <c r="JCN284" s="375"/>
      <c r="JCO284" s="375"/>
      <c r="JCP284" s="375"/>
      <c r="JCQ284" s="375"/>
      <c r="JCR284" s="375"/>
      <c r="JCS284" s="375"/>
      <c r="JCT284" s="375"/>
      <c r="JCU284" s="375"/>
      <c r="JCV284" s="375"/>
      <c r="JCW284" s="375"/>
      <c r="JCX284" s="375"/>
      <c r="JCY284" s="375"/>
      <c r="JCZ284" s="375"/>
      <c r="JDA284" s="375"/>
      <c r="JDB284" s="375"/>
      <c r="JDC284" s="375"/>
      <c r="JDD284" s="375"/>
      <c r="JDE284" s="375"/>
      <c r="JDF284" s="375"/>
      <c r="JDG284" s="375"/>
      <c r="JDH284" s="375"/>
      <c r="JDI284" s="376"/>
      <c r="JDJ284" s="376"/>
      <c r="JDK284" s="376"/>
      <c r="JDL284" s="376"/>
      <c r="JDM284" s="376"/>
      <c r="JDN284" s="376"/>
      <c r="JDO284" s="376"/>
      <c r="JDP284" s="376"/>
      <c r="JDQ284" s="376"/>
      <c r="JDR284" s="376"/>
      <c r="JDS284" s="376"/>
      <c r="JDT284" s="376"/>
      <c r="JDU284" s="376"/>
      <c r="JDV284" s="376"/>
      <c r="JDW284" s="376"/>
      <c r="JDX284" s="376"/>
      <c r="JDY284" s="376"/>
      <c r="JDZ284" s="376"/>
      <c r="JEA284" s="376"/>
      <c r="JEB284" s="376"/>
      <c r="JEC284" s="376"/>
      <c r="JED284" s="376"/>
      <c r="JEE284" s="376"/>
      <c r="JEF284" s="376"/>
      <c r="JEG284" s="377"/>
      <c r="JEH284" s="377"/>
      <c r="JEI284" s="377"/>
      <c r="JEJ284" s="377"/>
      <c r="JEK284" s="377"/>
      <c r="JEL284" s="376"/>
      <c r="JEM284" s="376"/>
      <c r="JEN284" s="377"/>
      <c r="JEO284" s="377"/>
      <c r="JEP284" s="376"/>
      <c r="JEQ284" s="376"/>
      <c r="JER284" s="377"/>
      <c r="JES284" s="377"/>
      <c r="JET284" s="376"/>
      <c r="JEU284" s="376"/>
      <c r="JEV284" s="376"/>
      <c r="JEW284" s="376"/>
      <c r="JEX284" s="376"/>
      <c r="JEY284" s="376"/>
      <c r="JEZ284" s="376"/>
      <c r="JFA284" s="377"/>
      <c r="JFB284" s="377"/>
      <c r="JFC284" s="376"/>
      <c r="JFD284" s="376"/>
      <c r="JFE284" s="377"/>
      <c r="JFF284" s="377"/>
      <c r="JFG284" s="376"/>
      <c r="JFH284" s="376"/>
      <c r="JFI284" s="376"/>
      <c r="JFJ284" s="376"/>
      <c r="JFK284" s="376"/>
      <c r="JFL284" s="370"/>
      <c r="JFM284" s="396"/>
      <c r="JFN284" s="376"/>
      <c r="JFO284" s="376"/>
      <c r="JFP284" s="376"/>
      <c r="JFQ284" s="376"/>
      <c r="JFR284" s="376"/>
      <c r="JFS284" s="376"/>
      <c r="JFT284" s="376"/>
      <c r="JFU284" s="375"/>
      <c r="JFV284" s="375"/>
      <c r="JFW284" s="375"/>
      <c r="JFX284" s="375"/>
      <c r="JFY284" s="375"/>
      <c r="JFZ284" s="375"/>
      <c r="JGA284" s="375"/>
      <c r="JGB284" s="375"/>
      <c r="JGC284" s="375"/>
      <c r="JGD284" s="375"/>
      <c r="JGE284" s="375"/>
      <c r="JGF284" s="375"/>
      <c r="JGG284" s="375"/>
      <c r="JGH284" s="375"/>
      <c r="JGI284" s="375"/>
      <c r="JGJ284" s="375"/>
      <c r="JGK284" s="375"/>
      <c r="JGL284" s="375"/>
      <c r="JGM284" s="375"/>
      <c r="JGN284" s="375"/>
      <c r="JGO284" s="375"/>
      <c r="JGP284" s="375"/>
      <c r="JGQ284" s="375"/>
      <c r="JGR284" s="375"/>
      <c r="JGS284" s="375"/>
      <c r="JGT284" s="375"/>
      <c r="JGU284" s="375"/>
      <c r="JGV284" s="375"/>
      <c r="JGW284" s="375"/>
      <c r="JGX284" s="375"/>
      <c r="JGY284" s="375"/>
      <c r="JGZ284" s="375"/>
      <c r="JHA284" s="375"/>
      <c r="JHB284" s="375"/>
      <c r="JHC284" s="375"/>
      <c r="JHD284" s="375"/>
      <c r="JHE284" s="375"/>
      <c r="JHF284" s="375"/>
      <c r="JHG284" s="375"/>
      <c r="JHH284" s="375"/>
      <c r="JHI284" s="375"/>
      <c r="JHJ284" s="375"/>
      <c r="JHK284" s="375"/>
      <c r="JHL284" s="375"/>
      <c r="JHM284" s="376"/>
      <c r="JHN284" s="376"/>
      <c r="JHO284" s="376"/>
      <c r="JHP284" s="376"/>
      <c r="JHQ284" s="376"/>
      <c r="JHR284" s="376"/>
      <c r="JHS284" s="376"/>
      <c r="JHT284" s="376"/>
      <c r="JHU284" s="376"/>
      <c r="JHV284" s="376"/>
      <c r="JHW284" s="376"/>
      <c r="JHX284" s="376"/>
      <c r="JHY284" s="376"/>
      <c r="JHZ284" s="376"/>
      <c r="JIA284" s="376"/>
      <c r="JIB284" s="376"/>
      <c r="JIC284" s="376"/>
      <c r="JID284" s="376"/>
      <c r="JIE284" s="376"/>
      <c r="JIF284" s="376"/>
      <c r="JIG284" s="376"/>
      <c r="JIH284" s="376"/>
      <c r="JII284" s="376"/>
      <c r="JIJ284" s="376"/>
      <c r="JIK284" s="377"/>
      <c r="JIL284" s="377"/>
      <c r="JIM284" s="377"/>
      <c r="JIN284" s="377"/>
      <c r="JIO284" s="377"/>
      <c r="JIP284" s="376"/>
      <c r="JIQ284" s="376"/>
      <c r="JIR284" s="377"/>
      <c r="JIS284" s="377"/>
      <c r="JIT284" s="376"/>
      <c r="JIU284" s="376"/>
      <c r="JIV284" s="377"/>
      <c r="JIW284" s="377"/>
      <c r="JIX284" s="376"/>
      <c r="JIY284" s="376"/>
      <c r="JIZ284" s="376"/>
      <c r="JJA284" s="376"/>
      <c r="JJB284" s="376"/>
      <c r="JJC284" s="376"/>
      <c r="JJD284" s="376"/>
      <c r="JJE284" s="377"/>
      <c r="JJF284" s="377"/>
      <c r="JJG284" s="376"/>
      <c r="JJH284" s="376"/>
      <c r="JJI284" s="377"/>
      <c r="JJJ284" s="377"/>
      <c r="JJK284" s="376"/>
      <c r="JJL284" s="376"/>
      <c r="JJM284" s="376"/>
      <c r="JJN284" s="376"/>
      <c r="JJO284" s="376"/>
      <c r="JJP284" s="370"/>
      <c r="JJQ284" s="396"/>
      <c r="JJR284" s="376"/>
      <c r="JJS284" s="376"/>
      <c r="JJT284" s="376"/>
      <c r="JJU284" s="376"/>
      <c r="JJV284" s="376"/>
      <c r="JJW284" s="376"/>
      <c r="JJX284" s="376"/>
      <c r="JJY284" s="375"/>
      <c r="JJZ284" s="375"/>
      <c r="JKA284" s="375"/>
      <c r="JKB284" s="375"/>
      <c r="JKC284" s="375"/>
      <c r="JKD284" s="375"/>
      <c r="JKE284" s="375"/>
      <c r="JKF284" s="375"/>
      <c r="JKG284" s="375"/>
      <c r="JKH284" s="375"/>
      <c r="JKI284" s="375"/>
      <c r="JKJ284" s="375"/>
      <c r="JKK284" s="375"/>
      <c r="JKL284" s="375"/>
      <c r="JKM284" s="375"/>
      <c r="JKN284" s="375"/>
      <c r="JKO284" s="375"/>
      <c r="JKP284" s="375"/>
      <c r="JKQ284" s="375"/>
      <c r="JKR284" s="375"/>
      <c r="JKS284" s="375"/>
      <c r="JKT284" s="375"/>
      <c r="JKU284" s="375"/>
      <c r="JKV284" s="375"/>
      <c r="JKW284" s="375"/>
      <c r="JKX284" s="375"/>
      <c r="JKY284" s="375"/>
      <c r="JKZ284" s="375"/>
      <c r="JLA284" s="375"/>
      <c r="JLB284" s="375"/>
      <c r="JLC284" s="375"/>
      <c r="JLD284" s="375"/>
      <c r="JLE284" s="375"/>
      <c r="JLF284" s="375"/>
      <c r="JLG284" s="375"/>
      <c r="JLH284" s="375"/>
      <c r="JLI284" s="375"/>
      <c r="JLJ284" s="375"/>
      <c r="JLK284" s="375"/>
      <c r="JLL284" s="375"/>
      <c r="JLM284" s="375"/>
      <c r="JLN284" s="375"/>
      <c r="JLO284" s="375"/>
      <c r="JLP284" s="375"/>
      <c r="JLQ284" s="376"/>
      <c r="JLR284" s="376"/>
      <c r="JLS284" s="376"/>
      <c r="JLT284" s="376"/>
      <c r="JLU284" s="376"/>
      <c r="JLV284" s="376"/>
      <c r="JLW284" s="376"/>
      <c r="JLX284" s="376"/>
      <c r="JLY284" s="376"/>
      <c r="JLZ284" s="376"/>
      <c r="JMA284" s="376"/>
      <c r="JMB284" s="376"/>
      <c r="JMC284" s="376"/>
      <c r="JMD284" s="376"/>
      <c r="JME284" s="376"/>
      <c r="JMF284" s="376"/>
      <c r="JMG284" s="376"/>
      <c r="JMH284" s="376"/>
      <c r="JMI284" s="376"/>
      <c r="JMJ284" s="376"/>
      <c r="JMK284" s="376"/>
      <c r="JML284" s="376"/>
      <c r="JMM284" s="376"/>
      <c r="JMN284" s="376"/>
      <c r="JMO284" s="377"/>
      <c r="JMP284" s="377"/>
      <c r="JMQ284" s="377"/>
      <c r="JMR284" s="377"/>
      <c r="JMS284" s="377"/>
      <c r="JMT284" s="376"/>
      <c r="JMU284" s="376"/>
      <c r="JMV284" s="377"/>
      <c r="JMW284" s="377"/>
      <c r="JMX284" s="376"/>
      <c r="JMY284" s="376"/>
      <c r="JMZ284" s="377"/>
      <c r="JNA284" s="377"/>
      <c r="JNB284" s="376"/>
      <c r="JNC284" s="376"/>
      <c r="JND284" s="376"/>
      <c r="JNE284" s="376"/>
      <c r="JNF284" s="376"/>
      <c r="JNG284" s="376"/>
      <c r="JNH284" s="376"/>
      <c r="JNI284" s="377"/>
      <c r="JNJ284" s="377"/>
      <c r="JNK284" s="376"/>
      <c r="JNL284" s="376"/>
      <c r="JNM284" s="377"/>
      <c r="JNN284" s="377"/>
      <c r="JNO284" s="376"/>
      <c r="JNP284" s="376"/>
      <c r="JNQ284" s="376"/>
      <c r="JNR284" s="376"/>
      <c r="JNS284" s="376"/>
      <c r="JNT284" s="370"/>
      <c r="JNU284" s="396"/>
      <c r="JNV284" s="376"/>
      <c r="JNW284" s="376"/>
      <c r="JNX284" s="376"/>
      <c r="JNY284" s="376"/>
      <c r="JNZ284" s="376"/>
      <c r="JOA284" s="376"/>
      <c r="JOB284" s="376"/>
      <c r="JOC284" s="375"/>
      <c r="JOD284" s="375"/>
      <c r="JOE284" s="375"/>
      <c r="JOF284" s="375"/>
      <c r="JOG284" s="375"/>
      <c r="JOH284" s="375"/>
      <c r="JOI284" s="375"/>
      <c r="JOJ284" s="375"/>
      <c r="JOK284" s="375"/>
      <c r="JOL284" s="375"/>
      <c r="JOM284" s="375"/>
      <c r="JON284" s="375"/>
      <c r="JOO284" s="375"/>
      <c r="JOP284" s="375"/>
      <c r="JOQ284" s="375"/>
      <c r="JOR284" s="375"/>
      <c r="JOS284" s="375"/>
      <c r="JOT284" s="375"/>
      <c r="JOU284" s="375"/>
      <c r="JOV284" s="375"/>
      <c r="JOW284" s="375"/>
      <c r="JOX284" s="375"/>
      <c r="JOY284" s="375"/>
      <c r="JOZ284" s="375"/>
      <c r="JPA284" s="375"/>
      <c r="JPB284" s="375"/>
      <c r="JPC284" s="375"/>
      <c r="JPD284" s="375"/>
      <c r="JPE284" s="375"/>
      <c r="JPF284" s="375"/>
      <c r="JPG284" s="375"/>
      <c r="JPH284" s="375"/>
      <c r="JPI284" s="375"/>
      <c r="JPJ284" s="375"/>
      <c r="JPK284" s="375"/>
      <c r="JPL284" s="375"/>
      <c r="JPM284" s="375"/>
      <c r="JPN284" s="375"/>
      <c r="JPO284" s="375"/>
      <c r="JPP284" s="375"/>
      <c r="JPQ284" s="375"/>
      <c r="JPR284" s="375"/>
      <c r="JPS284" s="375"/>
      <c r="JPT284" s="375"/>
      <c r="JPU284" s="376"/>
      <c r="JPV284" s="376"/>
      <c r="JPW284" s="376"/>
      <c r="JPX284" s="376"/>
      <c r="JPY284" s="376"/>
      <c r="JPZ284" s="376"/>
      <c r="JQA284" s="376"/>
      <c r="JQB284" s="376"/>
      <c r="JQC284" s="376"/>
      <c r="JQD284" s="376"/>
      <c r="JQE284" s="376"/>
      <c r="JQF284" s="376"/>
      <c r="JQG284" s="376"/>
      <c r="JQH284" s="376"/>
      <c r="JQI284" s="376"/>
      <c r="JQJ284" s="376"/>
      <c r="JQK284" s="376"/>
      <c r="JQL284" s="376"/>
      <c r="JQM284" s="376"/>
      <c r="JQN284" s="376"/>
      <c r="JQO284" s="376"/>
      <c r="JQP284" s="376"/>
      <c r="JQQ284" s="376"/>
      <c r="JQR284" s="376"/>
      <c r="JQS284" s="377"/>
      <c r="JQT284" s="377"/>
      <c r="JQU284" s="377"/>
      <c r="JQV284" s="377"/>
      <c r="JQW284" s="377"/>
      <c r="JQX284" s="376"/>
      <c r="JQY284" s="376"/>
      <c r="JQZ284" s="377"/>
      <c r="JRA284" s="377"/>
      <c r="JRB284" s="376"/>
      <c r="JRC284" s="376"/>
      <c r="JRD284" s="377"/>
      <c r="JRE284" s="377"/>
      <c r="JRF284" s="376"/>
      <c r="JRG284" s="376"/>
      <c r="JRH284" s="376"/>
      <c r="JRI284" s="376"/>
      <c r="JRJ284" s="376"/>
      <c r="JRK284" s="376"/>
      <c r="JRL284" s="376"/>
      <c r="JRM284" s="377"/>
      <c r="JRN284" s="377"/>
      <c r="JRO284" s="376"/>
      <c r="JRP284" s="376"/>
      <c r="JRQ284" s="377"/>
      <c r="JRR284" s="377"/>
      <c r="JRS284" s="376"/>
      <c r="JRT284" s="376"/>
      <c r="JRU284" s="376"/>
      <c r="JRV284" s="376"/>
      <c r="JRW284" s="376"/>
      <c r="JRX284" s="370"/>
      <c r="JRY284" s="396"/>
      <c r="JRZ284" s="376"/>
      <c r="JSA284" s="376"/>
      <c r="JSB284" s="376"/>
      <c r="JSC284" s="376"/>
      <c r="JSD284" s="376"/>
      <c r="JSE284" s="376"/>
      <c r="JSF284" s="376"/>
      <c r="JSG284" s="375"/>
      <c r="JSH284" s="375"/>
      <c r="JSI284" s="375"/>
      <c r="JSJ284" s="375"/>
      <c r="JSK284" s="375"/>
      <c r="JSL284" s="375"/>
      <c r="JSM284" s="375"/>
      <c r="JSN284" s="375"/>
      <c r="JSO284" s="375"/>
      <c r="JSP284" s="375"/>
      <c r="JSQ284" s="375"/>
      <c r="JSR284" s="375"/>
      <c r="JSS284" s="375"/>
      <c r="JST284" s="375"/>
      <c r="JSU284" s="375"/>
      <c r="JSV284" s="375"/>
      <c r="JSW284" s="375"/>
      <c r="JSX284" s="375"/>
      <c r="JSY284" s="375"/>
      <c r="JSZ284" s="375"/>
      <c r="JTA284" s="375"/>
      <c r="JTB284" s="375"/>
      <c r="JTC284" s="375"/>
      <c r="JTD284" s="375"/>
      <c r="JTE284" s="375"/>
      <c r="JTF284" s="375"/>
      <c r="JTG284" s="375"/>
      <c r="JTH284" s="375"/>
      <c r="JTI284" s="375"/>
      <c r="JTJ284" s="375"/>
      <c r="JTK284" s="375"/>
      <c r="JTL284" s="375"/>
      <c r="JTM284" s="375"/>
      <c r="JTN284" s="375"/>
      <c r="JTO284" s="375"/>
      <c r="JTP284" s="375"/>
      <c r="JTQ284" s="375"/>
      <c r="JTR284" s="375"/>
      <c r="JTS284" s="375"/>
      <c r="JTT284" s="375"/>
      <c r="JTU284" s="375"/>
      <c r="JTV284" s="375"/>
      <c r="JTW284" s="375"/>
      <c r="JTX284" s="375"/>
      <c r="JTY284" s="376"/>
      <c r="JTZ284" s="376"/>
      <c r="JUA284" s="376"/>
      <c r="JUB284" s="376"/>
      <c r="JUC284" s="376"/>
      <c r="JUD284" s="376"/>
      <c r="JUE284" s="376"/>
      <c r="JUF284" s="376"/>
      <c r="JUG284" s="376"/>
      <c r="JUH284" s="376"/>
      <c r="JUI284" s="376"/>
      <c r="JUJ284" s="376"/>
      <c r="JUK284" s="376"/>
      <c r="JUL284" s="376"/>
      <c r="JUM284" s="376"/>
      <c r="JUN284" s="376"/>
      <c r="JUO284" s="376"/>
      <c r="JUP284" s="376"/>
      <c r="JUQ284" s="376"/>
      <c r="JUR284" s="376"/>
      <c r="JUS284" s="376"/>
      <c r="JUT284" s="376"/>
      <c r="JUU284" s="376"/>
      <c r="JUV284" s="376"/>
      <c r="JUW284" s="377"/>
      <c r="JUX284" s="377"/>
      <c r="JUY284" s="377"/>
      <c r="JUZ284" s="377"/>
      <c r="JVA284" s="377"/>
      <c r="JVB284" s="376"/>
      <c r="JVC284" s="376"/>
      <c r="JVD284" s="377"/>
      <c r="JVE284" s="377"/>
      <c r="JVF284" s="376"/>
      <c r="JVG284" s="376"/>
      <c r="JVH284" s="377"/>
      <c r="JVI284" s="377"/>
      <c r="JVJ284" s="376"/>
      <c r="JVK284" s="376"/>
      <c r="JVL284" s="376"/>
      <c r="JVM284" s="376"/>
      <c r="JVN284" s="376"/>
      <c r="JVO284" s="376"/>
      <c r="JVP284" s="376"/>
      <c r="JVQ284" s="377"/>
      <c r="JVR284" s="377"/>
      <c r="JVS284" s="376"/>
      <c r="JVT284" s="376"/>
      <c r="JVU284" s="377"/>
      <c r="JVV284" s="377"/>
      <c r="JVW284" s="376"/>
      <c r="JVX284" s="376"/>
      <c r="JVY284" s="376"/>
      <c r="JVZ284" s="376"/>
      <c r="JWA284" s="376"/>
      <c r="JWB284" s="370"/>
      <c r="JWC284" s="396"/>
      <c r="JWD284" s="376"/>
      <c r="JWE284" s="376"/>
      <c r="JWF284" s="376"/>
      <c r="JWG284" s="376"/>
      <c r="JWH284" s="376"/>
      <c r="JWI284" s="376"/>
      <c r="JWJ284" s="376"/>
      <c r="JWK284" s="375"/>
      <c r="JWL284" s="375"/>
      <c r="JWM284" s="375"/>
      <c r="JWN284" s="375"/>
      <c r="JWO284" s="375"/>
      <c r="JWP284" s="375"/>
      <c r="JWQ284" s="375"/>
      <c r="JWR284" s="375"/>
      <c r="JWS284" s="375"/>
      <c r="JWT284" s="375"/>
      <c r="JWU284" s="375"/>
      <c r="JWV284" s="375"/>
      <c r="JWW284" s="375"/>
      <c r="JWX284" s="375"/>
      <c r="JWY284" s="375"/>
      <c r="JWZ284" s="375"/>
      <c r="JXA284" s="375"/>
      <c r="JXB284" s="375"/>
      <c r="JXC284" s="375"/>
      <c r="JXD284" s="375"/>
      <c r="JXE284" s="375"/>
      <c r="JXF284" s="375"/>
      <c r="JXG284" s="375"/>
      <c r="JXH284" s="375"/>
      <c r="JXI284" s="375"/>
      <c r="JXJ284" s="375"/>
      <c r="JXK284" s="375"/>
      <c r="JXL284" s="375"/>
      <c r="JXM284" s="375"/>
      <c r="JXN284" s="375"/>
      <c r="JXO284" s="375"/>
      <c r="JXP284" s="375"/>
      <c r="JXQ284" s="375"/>
      <c r="JXR284" s="375"/>
      <c r="JXS284" s="375"/>
      <c r="JXT284" s="375"/>
      <c r="JXU284" s="375"/>
      <c r="JXV284" s="375"/>
      <c r="JXW284" s="375"/>
      <c r="JXX284" s="375"/>
      <c r="JXY284" s="375"/>
      <c r="JXZ284" s="375"/>
      <c r="JYA284" s="375"/>
      <c r="JYB284" s="375"/>
      <c r="JYC284" s="376"/>
      <c r="JYD284" s="376"/>
      <c r="JYE284" s="376"/>
      <c r="JYF284" s="376"/>
      <c r="JYG284" s="376"/>
      <c r="JYH284" s="376"/>
      <c r="JYI284" s="376"/>
      <c r="JYJ284" s="376"/>
      <c r="JYK284" s="376"/>
      <c r="JYL284" s="376"/>
      <c r="JYM284" s="376"/>
      <c r="JYN284" s="376"/>
      <c r="JYO284" s="376"/>
      <c r="JYP284" s="376"/>
      <c r="JYQ284" s="376"/>
      <c r="JYR284" s="376"/>
      <c r="JYS284" s="376"/>
      <c r="JYT284" s="376"/>
      <c r="JYU284" s="376"/>
      <c r="JYV284" s="376"/>
      <c r="JYW284" s="376"/>
      <c r="JYX284" s="376"/>
      <c r="JYY284" s="376"/>
      <c r="JYZ284" s="376"/>
      <c r="JZA284" s="377"/>
      <c r="JZB284" s="377"/>
      <c r="JZC284" s="377"/>
      <c r="JZD284" s="377"/>
      <c r="JZE284" s="377"/>
      <c r="JZF284" s="376"/>
      <c r="JZG284" s="376"/>
      <c r="JZH284" s="377"/>
      <c r="JZI284" s="377"/>
      <c r="JZJ284" s="376"/>
      <c r="JZK284" s="376"/>
      <c r="JZL284" s="377"/>
      <c r="JZM284" s="377"/>
      <c r="JZN284" s="376"/>
      <c r="JZO284" s="376"/>
      <c r="JZP284" s="376"/>
      <c r="JZQ284" s="376"/>
      <c r="JZR284" s="376"/>
      <c r="JZS284" s="376"/>
      <c r="JZT284" s="376"/>
      <c r="JZU284" s="377"/>
      <c r="JZV284" s="377"/>
      <c r="JZW284" s="376"/>
      <c r="JZX284" s="376"/>
      <c r="JZY284" s="377"/>
      <c r="JZZ284" s="377"/>
      <c r="KAA284" s="376"/>
      <c r="KAB284" s="376"/>
      <c r="KAC284" s="376"/>
      <c r="KAD284" s="376"/>
      <c r="KAE284" s="376"/>
      <c r="KAF284" s="370"/>
      <c r="KAG284" s="396"/>
      <c r="KAH284" s="376"/>
      <c r="KAI284" s="376"/>
      <c r="KAJ284" s="376"/>
      <c r="KAK284" s="376"/>
      <c r="KAL284" s="376"/>
      <c r="KAM284" s="376"/>
      <c r="KAN284" s="376"/>
      <c r="KAO284" s="375"/>
      <c r="KAP284" s="375"/>
      <c r="KAQ284" s="375"/>
      <c r="KAR284" s="375"/>
      <c r="KAS284" s="375"/>
      <c r="KAT284" s="375"/>
      <c r="KAU284" s="375"/>
      <c r="KAV284" s="375"/>
      <c r="KAW284" s="375"/>
      <c r="KAX284" s="375"/>
      <c r="KAY284" s="375"/>
      <c r="KAZ284" s="375"/>
      <c r="KBA284" s="375"/>
      <c r="KBB284" s="375"/>
      <c r="KBC284" s="375"/>
      <c r="KBD284" s="375"/>
      <c r="KBE284" s="375"/>
      <c r="KBF284" s="375"/>
      <c r="KBG284" s="375"/>
      <c r="KBH284" s="375"/>
      <c r="KBI284" s="375"/>
      <c r="KBJ284" s="375"/>
      <c r="KBK284" s="375"/>
      <c r="KBL284" s="375"/>
      <c r="KBM284" s="375"/>
      <c r="KBN284" s="375"/>
      <c r="KBO284" s="375"/>
      <c r="KBP284" s="375"/>
      <c r="KBQ284" s="375"/>
      <c r="KBR284" s="375"/>
      <c r="KBS284" s="375"/>
      <c r="KBT284" s="375"/>
      <c r="KBU284" s="375"/>
      <c r="KBV284" s="375"/>
      <c r="KBW284" s="375"/>
      <c r="KBX284" s="375"/>
      <c r="KBY284" s="375"/>
      <c r="KBZ284" s="375"/>
      <c r="KCA284" s="375"/>
      <c r="KCB284" s="375"/>
      <c r="KCC284" s="375"/>
      <c r="KCD284" s="375"/>
      <c r="KCE284" s="375"/>
      <c r="KCF284" s="375"/>
      <c r="KCG284" s="376"/>
      <c r="KCH284" s="376"/>
      <c r="KCI284" s="376"/>
      <c r="KCJ284" s="376"/>
      <c r="KCK284" s="376"/>
      <c r="KCL284" s="376"/>
      <c r="KCM284" s="376"/>
      <c r="KCN284" s="376"/>
      <c r="KCO284" s="376"/>
      <c r="KCP284" s="376"/>
      <c r="KCQ284" s="376"/>
      <c r="KCR284" s="376"/>
      <c r="KCS284" s="376"/>
      <c r="KCT284" s="376"/>
      <c r="KCU284" s="376"/>
      <c r="KCV284" s="376"/>
      <c r="KCW284" s="376"/>
      <c r="KCX284" s="376"/>
      <c r="KCY284" s="376"/>
      <c r="KCZ284" s="376"/>
      <c r="KDA284" s="376"/>
      <c r="KDB284" s="376"/>
      <c r="KDC284" s="376"/>
      <c r="KDD284" s="376"/>
      <c r="KDE284" s="377"/>
      <c r="KDF284" s="377"/>
      <c r="KDG284" s="377"/>
      <c r="KDH284" s="377"/>
      <c r="KDI284" s="377"/>
      <c r="KDJ284" s="376"/>
      <c r="KDK284" s="376"/>
      <c r="KDL284" s="377"/>
      <c r="KDM284" s="377"/>
      <c r="KDN284" s="376"/>
      <c r="KDO284" s="376"/>
      <c r="KDP284" s="377"/>
      <c r="KDQ284" s="377"/>
      <c r="KDR284" s="376"/>
      <c r="KDS284" s="376"/>
      <c r="KDT284" s="376"/>
      <c r="KDU284" s="376"/>
      <c r="KDV284" s="376"/>
      <c r="KDW284" s="376"/>
      <c r="KDX284" s="376"/>
      <c r="KDY284" s="377"/>
      <c r="KDZ284" s="377"/>
      <c r="KEA284" s="376"/>
      <c r="KEB284" s="376"/>
      <c r="KEC284" s="377"/>
      <c r="KED284" s="377"/>
      <c r="KEE284" s="376"/>
      <c r="KEF284" s="376"/>
      <c r="KEG284" s="376"/>
      <c r="KEH284" s="376"/>
      <c r="KEI284" s="376"/>
      <c r="KEJ284" s="370"/>
      <c r="KEK284" s="396"/>
      <c r="KEL284" s="376"/>
      <c r="KEM284" s="376"/>
      <c r="KEN284" s="376"/>
      <c r="KEO284" s="376"/>
      <c r="KEP284" s="376"/>
      <c r="KEQ284" s="376"/>
      <c r="KER284" s="376"/>
      <c r="KES284" s="375"/>
      <c r="KET284" s="375"/>
      <c r="KEU284" s="375"/>
      <c r="KEV284" s="375"/>
      <c r="KEW284" s="375"/>
      <c r="KEX284" s="375"/>
      <c r="KEY284" s="375"/>
      <c r="KEZ284" s="375"/>
      <c r="KFA284" s="375"/>
      <c r="KFB284" s="375"/>
      <c r="KFC284" s="375"/>
      <c r="KFD284" s="375"/>
      <c r="KFE284" s="375"/>
      <c r="KFF284" s="375"/>
      <c r="KFG284" s="375"/>
      <c r="KFH284" s="375"/>
      <c r="KFI284" s="375"/>
      <c r="KFJ284" s="375"/>
      <c r="KFK284" s="375"/>
      <c r="KFL284" s="375"/>
      <c r="KFM284" s="375"/>
      <c r="KFN284" s="375"/>
      <c r="KFO284" s="375"/>
      <c r="KFP284" s="375"/>
      <c r="KFQ284" s="375"/>
      <c r="KFR284" s="375"/>
      <c r="KFS284" s="375"/>
      <c r="KFT284" s="375"/>
      <c r="KFU284" s="375"/>
      <c r="KFV284" s="375"/>
      <c r="KFW284" s="375"/>
      <c r="KFX284" s="375"/>
      <c r="KFY284" s="375"/>
      <c r="KFZ284" s="375"/>
      <c r="KGA284" s="375"/>
      <c r="KGB284" s="375"/>
      <c r="KGC284" s="375"/>
      <c r="KGD284" s="375"/>
      <c r="KGE284" s="375"/>
      <c r="KGF284" s="375"/>
      <c r="KGG284" s="375"/>
      <c r="KGH284" s="375"/>
      <c r="KGI284" s="375"/>
      <c r="KGJ284" s="375"/>
      <c r="KGK284" s="376"/>
      <c r="KGL284" s="376"/>
      <c r="KGM284" s="376"/>
      <c r="KGN284" s="376"/>
      <c r="KGO284" s="376"/>
      <c r="KGP284" s="376"/>
      <c r="KGQ284" s="376"/>
      <c r="KGR284" s="376"/>
      <c r="KGS284" s="376"/>
      <c r="KGT284" s="376"/>
      <c r="KGU284" s="376"/>
      <c r="KGV284" s="376"/>
      <c r="KGW284" s="376"/>
      <c r="KGX284" s="376"/>
      <c r="KGY284" s="376"/>
      <c r="KGZ284" s="376"/>
      <c r="KHA284" s="376"/>
      <c r="KHB284" s="376"/>
      <c r="KHC284" s="376"/>
      <c r="KHD284" s="376"/>
      <c r="KHE284" s="376"/>
      <c r="KHF284" s="376"/>
      <c r="KHG284" s="376"/>
      <c r="KHH284" s="376"/>
      <c r="KHI284" s="377"/>
      <c r="KHJ284" s="377"/>
      <c r="KHK284" s="377"/>
      <c r="KHL284" s="377"/>
      <c r="KHM284" s="377"/>
      <c r="KHN284" s="376"/>
      <c r="KHO284" s="376"/>
      <c r="KHP284" s="377"/>
      <c r="KHQ284" s="377"/>
      <c r="KHR284" s="376"/>
      <c r="KHS284" s="376"/>
      <c r="KHT284" s="377"/>
      <c r="KHU284" s="377"/>
      <c r="KHV284" s="376"/>
      <c r="KHW284" s="376"/>
      <c r="KHX284" s="376"/>
      <c r="KHY284" s="376"/>
      <c r="KHZ284" s="376"/>
      <c r="KIA284" s="376"/>
      <c r="KIB284" s="376"/>
      <c r="KIC284" s="377"/>
      <c r="KID284" s="377"/>
      <c r="KIE284" s="376"/>
      <c r="KIF284" s="376"/>
      <c r="KIG284" s="377"/>
      <c r="KIH284" s="377"/>
      <c r="KII284" s="376"/>
      <c r="KIJ284" s="376"/>
      <c r="KIK284" s="376"/>
      <c r="KIL284" s="376"/>
      <c r="KIM284" s="376"/>
      <c r="KIN284" s="370"/>
      <c r="KIO284" s="396"/>
      <c r="KIP284" s="376"/>
      <c r="KIQ284" s="376"/>
      <c r="KIR284" s="376"/>
      <c r="KIS284" s="376"/>
      <c r="KIT284" s="376"/>
      <c r="KIU284" s="376"/>
      <c r="KIV284" s="376"/>
      <c r="KIW284" s="375"/>
      <c r="KIX284" s="375"/>
      <c r="KIY284" s="375"/>
      <c r="KIZ284" s="375"/>
      <c r="KJA284" s="375"/>
      <c r="KJB284" s="375"/>
      <c r="KJC284" s="375"/>
      <c r="KJD284" s="375"/>
      <c r="KJE284" s="375"/>
      <c r="KJF284" s="375"/>
      <c r="KJG284" s="375"/>
      <c r="KJH284" s="375"/>
      <c r="KJI284" s="375"/>
      <c r="KJJ284" s="375"/>
      <c r="KJK284" s="375"/>
      <c r="KJL284" s="375"/>
      <c r="KJM284" s="375"/>
      <c r="KJN284" s="375"/>
      <c r="KJO284" s="375"/>
      <c r="KJP284" s="375"/>
      <c r="KJQ284" s="375"/>
      <c r="KJR284" s="375"/>
      <c r="KJS284" s="375"/>
      <c r="KJT284" s="375"/>
      <c r="KJU284" s="375"/>
      <c r="KJV284" s="375"/>
      <c r="KJW284" s="375"/>
      <c r="KJX284" s="375"/>
      <c r="KJY284" s="375"/>
      <c r="KJZ284" s="375"/>
      <c r="KKA284" s="375"/>
      <c r="KKB284" s="375"/>
      <c r="KKC284" s="375"/>
      <c r="KKD284" s="375"/>
      <c r="KKE284" s="375"/>
      <c r="KKF284" s="375"/>
      <c r="KKG284" s="375"/>
      <c r="KKH284" s="375"/>
      <c r="KKI284" s="375"/>
      <c r="KKJ284" s="375"/>
      <c r="KKK284" s="375"/>
      <c r="KKL284" s="375"/>
      <c r="KKM284" s="375"/>
      <c r="KKN284" s="375"/>
      <c r="KKO284" s="376"/>
      <c r="KKP284" s="376"/>
      <c r="KKQ284" s="376"/>
      <c r="KKR284" s="376"/>
      <c r="KKS284" s="376"/>
      <c r="KKT284" s="376"/>
      <c r="KKU284" s="376"/>
      <c r="KKV284" s="376"/>
      <c r="KKW284" s="376"/>
      <c r="KKX284" s="376"/>
      <c r="KKY284" s="376"/>
      <c r="KKZ284" s="376"/>
      <c r="KLA284" s="376"/>
      <c r="KLB284" s="376"/>
      <c r="KLC284" s="376"/>
      <c r="KLD284" s="376"/>
      <c r="KLE284" s="376"/>
      <c r="KLF284" s="376"/>
      <c r="KLG284" s="376"/>
      <c r="KLH284" s="376"/>
      <c r="KLI284" s="376"/>
      <c r="KLJ284" s="376"/>
      <c r="KLK284" s="376"/>
      <c r="KLL284" s="376"/>
      <c r="KLM284" s="377"/>
      <c r="KLN284" s="377"/>
      <c r="KLO284" s="377"/>
      <c r="KLP284" s="377"/>
      <c r="KLQ284" s="377"/>
      <c r="KLR284" s="376"/>
      <c r="KLS284" s="376"/>
      <c r="KLT284" s="377"/>
      <c r="KLU284" s="377"/>
      <c r="KLV284" s="376"/>
      <c r="KLW284" s="376"/>
      <c r="KLX284" s="377"/>
      <c r="KLY284" s="377"/>
      <c r="KLZ284" s="376"/>
      <c r="KMA284" s="376"/>
      <c r="KMB284" s="376"/>
      <c r="KMC284" s="376"/>
      <c r="KMD284" s="376"/>
      <c r="KME284" s="376"/>
      <c r="KMF284" s="376"/>
      <c r="KMG284" s="377"/>
      <c r="KMH284" s="377"/>
      <c r="KMI284" s="376"/>
      <c r="KMJ284" s="376"/>
      <c r="KMK284" s="377"/>
      <c r="KML284" s="377"/>
      <c r="KMM284" s="376"/>
      <c r="KMN284" s="376"/>
      <c r="KMO284" s="376"/>
      <c r="KMP284" s="376"/>
      <c r="KMQ284" s="376"/>
      <c r="KMR284" s="370"/>
      <c r="KMS284" s="396"/>
      <c r="KMT284" s="376"/>
      <c r="KMU284" s="376"/>
      <c r="KMV284" s="376"/>
      <c r="KMW284" s="376"/>
      <c r="KMX284" s="376"/>
      <c r="KMY284" s="376"/>
      <c r="KMZ284" s="376"/>
      <c r="KNA284" s="375"/>
      <c r="KNB284" s="375"/>
      <c r="KNC284" s="375"/>
      <c r="KND284" s="375"/>
      <c r="KNE284" s="375"/>
      <c r="KNF284" s="375"/>
      <c r="KNG284" s="375"/>
      <c r="KNH284" s="375"/>
      <c r="KNI284" s="375"/>
      <c r="KNJ284" s="375"/>
      <c r="KNK284" s="375"/>
      <c r="KNL284" s="375"/>
      <c r="KNM284" s="375"/>
      <c r="KNN284" s="375"/>
      <c r="KNO284" s="375"/>
      <c r="KNP284" s="375"/>
      <c r="KNQ284" s="375"/>
      <c r="KNR284" s="375"/>
      <c r="KNS284" s="375"/>
      <c r="KNT284" s="375"/>
      <c r="KNU284" s="375"/>
      <c r="KNV284" s="375"/>
      <c r="KNW284" s="375"/>
      <c r="KNX284" s="375"/>
      <c r="KNY284" s="375"/>
      <c r="KNZ284" s="375"/>
      <c r="KOA284" s="375"/>
      <c r="KOB284" s="375"/>
      <c r="KOC284" s="375"/>
      <c r="KOD284" s="375"/>
      <c r="KOE284" s="375"/>
      <c r="KOF284" s="375"/>
      <c r="KOG284" s="375"/>
      <c r="KOH284" s="375"/>
      <c r="KOI284" s="375"/>
      <c r="KOJ284" s="375"/>
      <c r="KOK284" s="375"/>
      <c r="KOL284" s="375"/>
      <c r="KOM284" s="375"/>
      <c r="KON284" s="375"/>
      <c r="KOO284" s="375"/>
      <c r="KOP284" s="375"/>
      <c r="KOQ284" s="375"/>
      <c r="KOR284" s="375"/>
      <c r="KOS284" s="376"/>
      <c r="KOT284" s="376"/>
      <c r="KOU284" s="376"/>
      <c r="KOV284" s="376"/>
      <c r="KOW284" s="376"/>
      <c r="KOX284" s="376"/>
      <c r="KOY284" s="376"/>
      <c r="KOZ284" s="376"/>
      <c r="KPA284" s="376"/>
      <c r="KPB284" s="376"/>
      <c r="KPC284" s="376"/>
      <c r="KPD284" s="376"/>
      <c r="KPE284" s="376"/>
      <c r="KPF284" s="376"/>
      <c r="KPG284" s="376"/>
      <c r="KPH284" s="376"/>
      <c r="KPI284" s="376"/>
      <c r="KPJ284" s="376"/>
      <c r="KPK284" s="376"/>
      <c r="KPL284" s="376"/>
      <c r="KPM284" s="376"/>
      <c r="KPN284" s="376"/>
      <c r="KPO284" s="376"/>
      <c r="KPP284" s="376"/>
      <c r="KPQ284" s="377"/>
      <c r="KPR284" s="377"/>
      <c r="KPS284" s="377"/>
      <c r="KPT284" s="377"/>
      <c r="KPU284" s="377"/>
      <c r="KPV284" s="376"/>
      <c r="KPW284" s="376"/>
      <c r="KPX284" s="377"/>
      <c r="KPY284" s="377"/>
      <c r="KPZ284" s="376"/>
      <c r="KQA284" s="376"/>
      <c r="KQB284" s="377"/>
      <c r="KQC284" s="377"/>
      <c r="KQD284" s="376"/>
      <c r="KQE284" s="376"/>
      <c r="KQF284" s="376"/>
      <c r="KQG284" s="376"/>
      <c r="KQH284" s="376"/>
      <c r="KQI284" s="376"/>
      <c r="KQJ284" s="376"/>
      <c r="KQK284" s="377"/>
      <c r="KQL284" s="377"/>
      <c r="KQM284" s="376"/>
      <c r="KQN284" s="376"/>
      <c r="KQO284" s="377"/>
      <c r="KQP284" s="377"/>
      <c r="KQQ284" s="376"/>
      <c r="KQR284" s="376"/>
      <c r="KQS284" s="376"/>
      <c r="KQT284" s="376"/>
      <c r="KQU284" s="376"/>
      <c r="KQV284" s="370"/>
      <c r="KQW284" s="396"/>
      <c r="KQX284" s="376"/>
      <c r="KQY284" s="376"/>
      <c r="KQZ284" s="376"/>
      <c r="KRA284" s="376"/>
      <c r="KRB284" s="376"/>
      <c r="KRC284" s="376"/>
      <c r="KRD284" s="376"/>
      <c r="KRE284" s="375"/>
      <c r="KRF284" s="375"/>
      <c r="KRG284" s="375"/>
      <c r="KRH284" s="375"/>
      <c r="KRI284" s="375"/>
      <c r="KRJ284" s="375"/>
      <c r="KRK284" s="375"/>
      <c r="KRL284" s="375"/>
      <c r="KRM284" s="375"/>
      <c r="KRN284" s="375"/>
      <c r="KRO284" s="375"/>
      <c r="KRP284" s="375"/>
      <c r="KRQ284" s="375"/>
      <c r="KRR284" s="375"/>
      <c r="KRS284" s="375"/>
      <c r="KRT284" s="375"/>
      <c r="KRU284" s="375"/>
      <c r="KRV284" s="375"/>
      <c r="KRW284" s="375"/>
      <c r="KRX284" s="375"/>
      <c r="KRY284" s="375"/>
      <c r="KRZ284" s="375"/>
      <c r="KSA284" s="375"/>
      <c r="KSB284" s="375"/>
      <c r="KSC284" s="375"/>
      <c r="KSD284" s="375"/>
      <c r="KSE284" s="375"/>
      <c r="KSF284" s="375"/>
      <c r="KSG284" s="375"/>
      <c r="KSH284" s="375"/>
      <c r="KSI284" s="375"/>
      <c r="KSJ284" s="375"/>
      <c r="KSK284" s="375"/>
      <c r="KSL284" s="375"/>
      <c r="KSM284" s="375"/>
      <c r="KSN284" s="375"/>
      <c r="KSO284" s="375"/>
      <c r="KSP284" s="375"/>
      <c r="KSQ284" s="375"/>
      <c r="KSR284" s="375"/>
      <c r="KSS284" s="375"/>
      <c r="KST284" s="375"/>
      <c r="KSU284" s="375"/>
      <c r="KSV284" s="375"/>
      <c r="KSW284" s="376"/>
      <c r="KSX284" s="376"/>
      <c r="KSY284" s="376"/>
      <c r="KSZ284" s="376"/>
      <c r="KTA284" s="376"/>
      <c r="KTB284" s="376"/>
      <c r="KTC284" s="376"/>
      <c r="KTD284" s="376"/>
      <c r="KTE284" s="376"/>
      <c r="KTF284" s="376"/>
      <c r="KTG284" s="376"/>
      <c r="KTH284" s="376"/>
      <c r="KTI284" s="376"/>
      <c r="KTJ284" s="376"/>
      <c r="KTK284" s="376"/>
      <c r="KTL284" s="376"/>
      <c r="KTM284" s="376"/>
      <c r="KTN284" s="376"/>
      <c r="KTO284" s="376"/>
      <c r="KTP284" s="376"/>
      <c r="KTQ284" s="376"/>
      <c r="KTR284" s="376"/>
      <c r="KTS284" s="376"/>
      <c r="KTT284" s="376"/>
      <c r="KTU284" s="377"/>
      <c r="KTV284" s="377"/>
      <c r="KTW284" s="377"/>
      <c r="KTX284" s="377"/>
      <c r="KTY284" s="377"/>
      <c r="KTZ284" s="376"/>
      <c r="KUA284" s="376"/>
      <c r="KUB284" s="377"/>
      <c r="KUC284" s="377"/>
      <c r="KUD284" s="376"/>
      <c r="KUE284" s="376"/>
      <c r="KUF284" s="377"/>
      <c r="KUG284" s="377"/>
      <c r="KUH284" s="376"/>
      <c r="KUI284" s="376"/>
      <c r="KUJ284" s="376"/>
      <c r="KUK284" s="376"/>
      <c r="KUL284" s="376"/>
      <c r="KUM284" s="376"/>
      <c r="KUN284" s="376"/>
      <c r="KUO284" s="377"/>
      <c r="KUP284" s="377"/>
      <c r="KUQ284" s="376"/>
      <c r="KUR284" s="376"/>
      <c r="KUS284" s="377"/>
      <c r="KUT284" s="377"/>
      <c r="KUU284" s="376"/>
      <c r="KUV284" s="376"/>
      <c r="KUW284" s="376"/>
      <c r="KUX284" s="376"/>
      <c r="KUY284" s="376"/>
      <c r="KUZ284" s="370"/>
      <c r="KVA284" s="396"/>
      <c r="KVB284" s="376"/>
      <c r="KVC284" s="376"/>
      <c r="KVD284" s="376"/>
      <c r="KVE284" s="376"/>
      <c r="KVF284" s="376"/>
      <c r="KVG284" s="376"/>
      <c r="KVH284" s="376"/>
      <c r="KVI284" s="375"/>
      <c r="KVJ284" s="375"/>
      <c r="KVK284" s="375"/>
      <c r="KVL284" s="375"/>
      <c r="KVM284" s="375"/>
      <c r="KVN284" s="375"/>
      <c r="KVO284" s="375"/>
      <c r="KVP284" s="375"/>
      <c r="KVQ284" s="375"/>
      <c r="KVR284" s="375"/>
      <c r="KVS284" s="375"/>
      <c r="KVT284" s="375"/>
      <c r="KVU284" s="375"/>
      <c r="KVV284" s="375"/>
      <c r="KVW284" s="375"/>
      <c r="KVX284" s="375"/>
      <c r="KVY284" s="375"/>
      <c r="KVZ284" s="375"/>
      <c r="KWA284" s="375"/>
      <c r="KWB284" s="375"/>
      <c r="KWC284" s="375"/>
      <c r="KWD284" s="375"/>
      <c r="KWE284" s="375"/>
      <c r="KWF284" s="375"/>
      <c r="KWG284" s="375"/>
      <c r="KWH284" s="375"/>
      <c r="KWI284" s="375"/>
      <c r="KWJ284" s="375"/>
      <c r="KWK284" s="375"/>
      <c r="KWL284" s="375"/>
      <c r="KWM284" s="375"/>
      <c r="KWN284" s="375"/>
      <c r="KWO284" s="375"/>
      <c r="KWP284" s="375"/>
      <c r="KWQ284" s="375"/>
      <c r="KWR284" s="375"/>
      <c r="KWS284" s="375"/>
      <c r="KWT284" s="375"/>
      <c r="KWU284" s="375"/>
      <c r="KWV284" s="375"/>
      <c r="KWW284" s="375"/>
      <c r="KWX284" s="375"/>
      <c r="KWY284" s="375"/>
      <c r="KWZ284" s="375"/>
      <c r="KXA284" s="376"/>
      <c r="KXB284" s="376"/>
      <c r="KXC284" s="376"/>
      <c r="KXD284" s="376"/>
      <c r="KXE284" s="376"/>
      <c r="KXF284" s="376"/>
      <c r="KXG284" s="376"/>
      <c r="KXH284" s="376"/>
      <c r="KXI284" s="376"/>
      <c r="KXJ284" s="376"/>
      <c r="KXK284" s="376"/>
      <c r="KXL284" s="376"/>
      <c r="KXM284" s="376"/>
      <c r="KXN284" s="376"/>
      <c r="KXO284" s="376"/>
      <c r="KXP284" s="376"/>
      <c r="KXQ284" s="376"/>
      <c r="KXR284" s="376"/>
      <c r="KXS284" s="376"/>
      <c r="KXT284" s="376"/>
      <c r="KXU284" s="376"/>
      <c r="KXV284" s="376"/>
      <c r="KXW284" s="376"/>
      <c r="KXX284" s="376"/>
      <c r="KXY284" s="377"/>
      <c r="KXZ284" s="377"/>
      <c r="KYA284" s="377"/>
      <c r="KYB284" s="377"/>
      <c r="KYC284" s="377"/>
      <c r="KYD284" s="376"/>
      <c r="KYE284" s="376"/>
      <c r="KYF284" s="377"/>
      <c r="KYG284" s="377"/>
      <c r="KYH284" s="376"/>
      <c r="KYI284" s="376"/>
      <c r="KYJ284" s="377"/>
      <c r="KYK284" s="377"/>
      <c r="KYL284" s="376"/>
      <c r="KYM284" s="376"/>
      <c r="KYN284" s="376"/>
      <c r="KYO284" s="376"/>
      <c r="KYP284" s="376"/>
      <c r="KYQ284" s="376"/>
      <c r="KYR284" s="376"/>
      <c r="KYS284" s="377"/>
      <c r="KYT284" s="377"/>
      <c r="KYU284" s="376"/>
      <c r="KYV284" s="376"/>
      <c r="KYW284" s="377"/>
      <c r="KYX284" s="377"/>
      <c r="KYY284" s="376"/>
      <c r="KYZ284" s="376"/>
      <c r="KZA284" s="376"/>
      <c r="KZB284" s="376"/>
      <c r="KZC284" s="376"/>
      <c r="KZD284" s="370"/>
      <c r="KZE284" s="396"/>
      <c r="KZF284" s="376"/>
      <c r="KZG284" s="376"/>
      <c r="KZH284" s="376"/>
      <c r="KZI284" s="376"/>
      <c r="KZJ284" s="376"/>
      <c r="KZK284" s="376"/>
      <c r="KZL284" s="376"/>
      <c r="KZM284" s="375"/>
      <c r="KZN284" s="375"/>
      <c r="KZO284" s="375"/>
      <c r="KZP284" s="375"/>
      <c r="KZQ284" s="375"/>
      <c r="KZR284" s="375"/>
      <c r="KZS284" s="375"/>
      <c r="KZT284" s="375"/>
      <c r="KZU284" s="375"/>
      <c r="KZV284" s="375"/>
      <c r="KZW284" s="375"/>
      <c r="KZX284" s="375"/>
      <c r="KZY284" s="375"/>
      <c r="KZZ284" s="375"/>
      <c r="LAA284" s="375"/>
      <c r="LAB284" s="375"/>
      <c r="LAC284" s="375"/>
      <c r="LAD284" s="375"/>
      <c r="LAE284" s="375"/>
      <c r="LAF284" s="375"/>
      <c r="LAG284" s="375"/>
      <c r="LAH284" s="375"/>
      <c r="LAI284" s="375"/>
      <c r="LAJ284" s="375"/>
      <c r="LAK284" s="375"/>
      <c r="LAL284" s="375"/>
      <c r="LAM284" s="375"/>
      <c r="LAN284" s="375"/>
      <c r="LAO284" s="375"/>
      <c r="LAP284" s="375"/>
      <c r="LAQ284" s="375"/>
      <c r="LAR284" s="375"/>
      <c r="LAS284" s="375"/>
      <c r="LAT284" s="375"/>
      <c r="LAU284" s="375"/>
      <c r="LAV284" s="375"/>
      <c r="LAW284" s="375"/>
      <c r="LAX284" s="375"/>
      <c r="LAY284" s="375"/>
      <c r="LAZ284" s="375"/>
      <c r="LBA284" s="375"/>
      <c r="LBB284" s="375"/>
      <c r="LBC284" s="375"/>
      <c r="LBD284" s="375"/>
      <c r="LBE284" s="376"/>
      <c r="LBF284" s="376"/>
      <c r="LBG284" s="376"/>
      <c r="LBH284" s="376"/>
      <c r="LBI284" s="376"/>
      <c r="LBJ284" s="376"/>
      <c r="LBK284" s="376"/>
      <c r="LBL284" s="376"/>
      <c r="LBM284" s="376"/>
      <c r="LBN284" s="376"/>
      <c r="LBO284" s="376"/>
      <c r="LBP284" s="376"/>
      <c r="LBQ284" s="376"/>
      <c r="LBR284" s="376"/>
      <c r="LBS284" s="376"/>
      <c r="LBT284" s="376"/>
      <c r="LBU284" s="376"/>
      <c r="LBV284" s="376"/>
      <c r="LBW284" s="376"/>
      <c r="LBX284" s="376"/>
      <c r="LBY284" s="376"/>
      <c r="LBZ284" s="376"/>
      <c r="LCA284" s="376"/>
      <c r="LCB284" s="376"/>
      <c r="LCC284" s="377"/>
      <c r="LCD284" s="377"/>
      <c r="LCE284" s="377"/>
      <c r="LCF284" s="377"/>
      <c r="LCG284" s="377"/>
      <c r="LCH284" s="376"/>
      <c r="LCI284" s="376"/>
      <c r="LCJ284" s="377"/>
      <c r="LCK284" s="377"/>
      <c r="LCL284" s="376"/>
      <c r="LCM284" s="376"/>
      <c r="LCN284" s="377"/>
      <c r="LCO284" s="377"/>
      <c r="LCP284" s="376"/>
      <c r="LCQ284" s="376"/>
      <c r="LCR284" s="376"/>
      <c r="LCS284" s="376"/>
      <c r="LCT284" s="376"/>
      <c r="LCU284" s="376"/>
      <c r="LCV284" s="376"/>
      <c r="LCW284" s="377"/>
      <c r="LCX284" s="377"/>
      <c r="LCY284" s="376"/>
      <c r="LCZ284" s="376"/>
      <c r="LDA284" s="377"/>
      <c r="LDB284" s="377"/>
      <c r="LDC284" s="376"/>
      <c r="LDD284" s="376"/>
      <c r="LDE284" s="376"/>
      <c r="LDF284" s="376"/>
      <c r="LDG284" s="376"/>
      <c r="LDH284" s="370"/>
      <c r="LDI284" s="396"/>
      <c r="LDJ284" s="376"/>
      <c r="LDK284" s="376"/>
      <c r="LDL284" s="376"/>
      <c r="LDM284" s="376"/>
      <c r="LDN284" s="376"/>
      <c r="LDO284" s="376"/>
      <c r="LDP284" s="376"/>
      <c r="LDQ284" s="375"/>
      <c r="LDR284" s="375"/>
      <c r="LDS284" s="375"/>
      <c r="LDT284" s="375"/>
      <c r="LDU284" s="375"/>
      <c r="LDV284" s="375"/>
      <c r="LDW284" s="375"/>
      <c r="LDX284" s="375"/>
      <c r="LDY284" s="375"/>
      <c r="LDZ284" s="375"/>
      <c r="LEA284" s="375"/>
      <c r="LEB284" s="375"/>
      <c r="LEC284" s="375"/>
      <c r="LED284" s="375"/>
      <c r="LEE284" s="375"/>
      <c r="LEF284" s="375"/>
      <c r="LEG284" s="375"/>
      <c r="LEH284" s="375"/>
      <c r="LEI284" s="375"/>
      <c r="LEJ284" s="375"/>
      <c r="LEK284" s="375"/>
      <c r="LEL284" s="375"/>
      <c r="LEM284" s="375"/>
      <c r="LEN284" s="375"/>
      <c r="LEO284" s="375"/>
      <c r="LEP284" s="375"/>
      <c r="LEQ284" s="375"/>
      <c r="LER284" s="375"/>
      <c r="LES284" s="375"/>
      <c r="LET284" s="375"/>
      <c r="LEU284" s="375"/>
      <c r="LEV284" s="375"/>
      <c r="LEW284" s="375"/>
      <c r="LEX284" s="375"/>
      <c r="LEY284" s="375"/>
      <c r="LEZ284" s="375"/>
      <c r="LFA284" s="375"/>
      <c r="LFB284" s="375"/>
      <c r="LFC284" s="375"/>
      <c r="LFD284" s="375"/>
      <c r="LFE284" s="375"/>
      <c r="LFF284" s="375"/>
      <c r="LFG284" s="375"/>
      <c r="LFH284" s="375"/>
      <c r="LFI284" s="376"/>
      <c r="LFJ284" s="376"/>
      <c r="LFK284" s="376"/>
      <c r="LFL284" s="376"/>
      <c r="LFM284" s="376"/>
      <c r="LFN284" s="376"/>
      <c r="LFO284" s="376"/>
      <c r="LFP284" s="376"/>
      <c r="LFQ284" s="376"/>
      <c r="LFR284" s="376"/>
      <c r="LFS284" s="376"/>
      <c r="LFT284" s="376"/>
      <c r="LFU284" s="376"/>
      <c r="LFV284" s="376"/>
      <c r="LFW284" s="376"/>
      <c r="LFX284" s="376"/>
      <c r="LFY284" s="376"/>
      <c r="LFZ284" s="376"/>
      <c r="LGA284" s="376"/>
      <c r="LGB284" s="376"/>
      <c r="LGC284" s="376"/>
      <c r="LGD284" s="376"/>
      <c r="LGE284" s="376"/>
      <c r="LGF284" s="376"/>
      <c r="LGG284" s="377"/>
      <c r="LGH284" s="377"/>
      <c r="LGI284" s="377"/>
      <c r="LGJ284" s="377"/>
      <c r="LGK284" s="377"/>
      <c r="LGL284" s="376"/>
      <c r="LGM284" s="376"/>
      <c r="LGN284" s="377"/>
      <c r="LGO284" s="377"/>
      <c r="LGP284" s="376"/>
      <c r="LGQ284" s="376"/>
      <c r="LGR284" s="377"/>
      <c r="LGS284" s="377"/>
      <c r="LGT284" s="376"/>
      <c r="LGU284" s="376"/>
      <c r="LGV284" s="376"/>
      <c r="LGW284" s="376"/>
      <c r="LGX284" s="376"/>
      <c r="LGY284" s="376"/>
      <c r="LGZ284" s="376"/>
      <c r="LHA284" s="377"/>
      <c r="LHB284" s="377"/>
      <c r="LHC284" s="376"/>
      <c r="LHD284" s="376"/>
      <c r="LHE284" s="377"/>
      <c r="LHF284" s="377"/>
      <c r="LHG284" s="376"/>
      <c r="LHH284" s="376"/>
      <c r="LHI284" s="376"/>
      <c r="LHJ284" s="376"/>
      <c r="LHK284" s="376"/>
      <c r="LHL284" s="370"/>
      <c r="LHM284" s="396"/>
      <c r="LHN284" s="376"/>
      <c r="LHO284" s="376"/>
      <c r="LHP284" s="376"/>
      <c r="LHQ284" s="376"/>
      <c r="LHR284" s="376"/>
      <c r="LHS284" s="376"/>
      <c r="LHT284" s="376"/>
      <c r="LHU284" s="375"/>
      <c r="LHV284" s="375"/>
      <c r="LHW284" s="375"/>
      <c r="LHX284" s="375"/>
      <c r="LHY284" s="375"/>
      <c r="LHZ284" s="375"/>
      <c r="LIA284" s="375"/>
      <c r="LIB284" s="375"/>
      <c r="LIC284" s="375"/>
      <c r="LID284" s="375"/>
      <c r="LIE284" s="375"/>
      <c r="LIF284" s="375"/>
      <c r="LIG284" s="375"/>
      <c r="LIH284" s="375"/>
      <c r="LII284" s="375"/>
      <c r="LIJ284" s="375"/>
      <c r="LIK284" s="375"/>
      <c r="LIL284" s="375"/>
      <c r="LIM284" s="375"/>
      <c r="LIN284" s="375"/>
      <c r="LIO284" s="375"/>
      <c r="LIP284" s="375"/>
      <c r="LIQ284" s="375"/>
      <c r="LIR284" s="375"/>
      <c r="LIS284" s="375"/>
      <c r="LIT284" s="375"/>
      <c r="LIU284" s="375"/>
      <c r="LIV284" s="375"/>
      <c r="LIW284" s="375"/>
      <c r="LIX284" s="375"/>
      <c r="LIY284" s="375"/>
      <c r="LIZ284" s="375"/>
      <c r="LJA284" s="375"/>
      <c r="LJB284" s="375"/>
      <c r="LJC284" s="375"/>
      <c r="LJD284" s="375"/>
      <c r="LJE284" s="375"/>
      <c r="LJF284" s="375"/>
      <c r="LJG284" s="375"/>
      <c r="LJH284" s="375"/>
      <c r="LJI284" s="375"/>
      <c r="LJJ284" s="375"/>
      <c r="LJK284" s="375"/>
      <c r="LJL284" s="375"/>
      <c r="LJM284" s="376"/>
      <c r="LJN284" s="376"/>
      <c r="LJO284" s="376"/>
      <c r="LJP284" s="376"/>
      <c r="LJQ284" s="376"/>
      <c r="LJR284" s="376"/>
      <c r="LJS284" s="376"/>
      <c r="LJT284" s="376"/>
      <c r="LJU284" s="376"/>
      <c r="LJV284" s="376"/>
      <c r="LJW284" s="376"/>
      <c r="LJX284" s="376"/>
      <c r="LJY284" s="376"/>
      <c r="LJZ284" s="376"/>
      <c r="LKA284" s="376"/>
      <c r="LKB284" s="376"/>
      <c r="LKC284" s="376"/>
      <c r="LKD284" s="376"/>
      <c r="LKE284" s="376"/>
      <c r="LKF284" s="376"/>
      <c r="LKG284" s="376"/>
      <c r="LKH284" s="376"/>
      <c r="LKI284" s="376"/>
      <c r="LKJ284" s="376"/>
      <c r="LKK284" s="377"/>
      <c r="LKL284" s="377"/>
      <c r="LKM284" s="377"/>
      <c r="LKN284" s="377"/>
      <c r="LKO284" s="377"/>
      <c r="LKP284" s="376"/>
      <c r="LKQ284" s="376"/>
      <c r="LKR284" s="377"/>
      <c r="LKS284" s="377"/>
      <c r="LKT284" s="376"/>
      <c r="LKU284" s="376"/>
      <c r="LKV284" s="377"/>
      <c r="LKW284" s="377"/>
      <c r="LKX284" s="376"/>
      <c r="LKY284" s="376"/>
      <c r="LKZ284" s="376"/>
      <c r="LLA284" s="376"/>
      <c r="LLB284" s="376"/>
      <c r="LLC284" s="376"/>
      <c r="LLD284" s="376"/>
      <c r="LLE284" s="377"/>
      <c r="LLF284" s="377"/>
      <c r="LLG284" s="376"/>
      <c r="LLH284" s="376"/>
      <c r="LLI284" s="377"/>
      <c r="LLJ284" s="377"/>
      <c r="LLK284" s="376"/>
      <c r="LLL284" s="376"/>
      <c r="LLM284" s="376"/>
      <c r="LLN284" s="376"/>
      <c r="LLO284" s="376"/>
      <c r="LLP284" s="370"/>
      <c r="LLQ284" s="396"/>
      <c r="LLR284" s="376"/>
      <c r="LLS284" s="376"/>
      <c r="LLT284" s="376"/>
      <c r="LLU284" s="376"/>
      <c r="LLV284" s="376"/>
      <c r="LLW284" s="376"/>
      <c r="LLX284" s="376"/>
      <c r="LLY284" s="375"/>
      <c r="LLZ284" s="375"/>
      <c r="LMA284" s="375"/>
      <c r="LMB284" s="375"/>
      <c r="LMC284" s="375"/>
      <c r="LMD284" s="375"/>
      <c r="LME284" s="375"/>
      <c r="LMF284" s="375"/>
      <c r="LMG284" s="375"/>
      <c r="LMH284" s="375"/>
      <c r="LMI284" s="375"/>
      <c r="LMJ284" s="375"/>
      <c r="LMK284" s="375"/>
      <c r="LML284" s="375"/>
      <c r="LMM284" s="375"/>
      <c r="LMN284" s="375"/>
      <c r="LMO284" s="375"/>
      <c r="LMP284" s="375"/>
      <c r="LMQ284" s="375"/>
      <c r="LMR284" s="375"/>
      <c r="LMS284" s="375"/>
      <c r="LMT284" s="375"/>
      <c r="LMU284" s="375"/>
      <c r="LMV284" s="375"/>
      <c r="LMW284" s="375"/>
      <c r="LMX284" s="375"/>
      <c r="LMY284" s="375"/>
      <c r="LMZ284" s="375"/>
      <c r="LNA284" s="375"/>
      <c r="LNB284" s="375"/>
      <c r="LNC284" s="375"/>
      <c r="LND284" s="375"/>
      <c r="LNE284" s="375"/>
      <c r="LNF284" s="375"/>
      <c r="LNG284" s="375"/>
      <c r="LNH284" s="375"/>
      <c r="LNI284" s="375"/>
      <c r="LNJ284" s="375"/>
      <c r="LNK284" s="375"/>
      <c r="LNL284" s="375"/>
      <c r="LNM284" s="375"/>
      <c r="LNN284" s="375"/>
      <c r="LNO284" s="375"/>
      <c r="LNP284" s="375"/>
      <c r="LNQ284" s="376"/>
      <c r="LNR284" s="376"/>
      <c r="LNS284" s="376"/>
      <c r="LNT284" s="376"/>
      <c r="LNU284" s="376"/>
      <c r="LNV284" s="376"/>
      <c r="LNW284" s="376"/>
      <c r="LNX284" s="376"/>
      <c r="LNY284" s="376"/>
      <c r="LNZ284" s="376"/>
      <c r="LOA284" s="376"/>
      <c r="LOB284" s="376"/>
      <c r="LOC284" s="376"/>
      <c r="LOD284" s="376"/>
      <c r="LOE284" s="376"/>
      <c r="LOF284" s="376"/>
      <c r="LOG284" s="376"/>
      <c r="LOH284" s="376"/>
      <c r="LOI284" s="376"/>
      <c r="LOJ284" s="376"/>
      <c r="LOK284" s="376"/>
      <c r="LOL284" s="376"/>
      <c r="LOM284" s="376"/>
      <c r="LON284" s="376"/>
      <c r="LOO284" s="377"/>
      <c r="LOP284" s="377"/>
      <c r="LOQ284" s="377"/>
      <c r="LOR284" s="377"/>
      <c r="LOS284" s="377"/>
      <c r="LOT284" s="376"/>
      <c r="LOU284" s="376"/>
      <c r="LOV284" s="377"/>
      <c r="LOW284" s="377"/>
      <c r="LOX284" s="376"/>
      <c r="LOY284" s="376"/>
      <c r="LOZ284" s="377"/>
      <c r="LPA284" s="377"/>
      <c r="LPB284" s="376"/>
      <c r="LPC284" s="376"/>
      <c r="LPD284" s="376"/>
      <c r="LPE284" s="376"/>
      <c r="LPF284" s="376"/>
      <c r="LPG284" s="376"/>
      <c r="LPH284" s="376"/>
      <c r="LPI284" s="377"/>
      <c r="LPJ284" s="377"/>
      <c r="LPK284" s="376"/>
      <c r="LPL284" s="376"/>
      <c r="LPM284" s="377"/>
      <c r="LPN284" s="377"/>
      <c r="LPO284" s="376"/>
      <c r="LPP284" s="376"/>
      <c r="LPQ284" s="376"/>
      <c r="LPR284" s="376"/>
      <c r="LPS284" s="376"/>
      <c r="LPT284" s="370"/>
      <c r="LPU284" s="396"/>
      <c r="LPV284" s="376"/>
      <c r="LPW284" s="376"/>
      <c r="LPX284" s="376"/>
      <c r="LPY284" s="376"/>
      <c r="LPZ284" s="376"/>
      <c r="LQA284" s="376"/>
      <c r="LQB284" s="376"/>
      <c r="LQC284" s="375"/>
      <c r="LQD284" s="375"/>
      <c r="LQE284" s="375"/>
      <c r="LQF284" s="375"/>
      <c r="LQG284" s="375"/>
      <c r="LQH284" s="375"/>
      <c r="LQI284" s="375"/>
      <c r="LQJ284" s="375"/>
      <c r="LQK284" s="375"/>
      <c r="LQL284" s="375"/>
      <c r="LQM284" s="375"/>
      <c r="LQN284" s="375"/>
      <c r="LQO284" s="375"/>
      <c r="LQP284" s="375"/>
      <c r="LQQ284" s="375"/>
      <c r="LQR284" s="375"/>
      <c r="LQS284" s="375"/>
      <c r="LQT284" s="375"/>
      <c r="LQU284" s="375"/>
      <c r="LQV284" s="375"/>
      <c r="LQW284" s="375"/>
      <c r="LQX284" s="375"/>
      <c r="LQY284" s="375"/>
      <c r="LQZ284" s="375"/>
      <c r="LRA284" s="375"/>
      <c r="LRB284" s="375"/>
      <c r="LRC284" s="375"/>
      <c r="LRD284" s="375"/>
      <c r="LRE284" s="375"/>
      <c r="LRF284" s="375"/>
      <c r="LRG284" s="375"/>
      <c r="LRH284" s="375"/>
      <c r="LRI284" s="375"/>
      <c r="LRJ284" s="375"/>
      <c r="LRK284" s="375"/>
      <c r="LRL284" s="375"/>
      <c r="LRM284" s="375"/>
      <c r="LRN284" s="375"/>
      <c r="LRO284" s="375"/>
      <c r="LRP284" s="375"/>
      <c r="LRQ284" s="375"/>
      <c r="LRR284" s="375"/>
      <c r="LRS284" s="375"/>
      <c r="LRT284" s="375"/>
      <c r="LRU284" s="376"/>
      <c r="LRV284" s="376"/>
      <c r="LRW284" s="376"/>
      <c r="LRX284" s="376"/>
      <c r="LRY284" s="376"/>
      <c r="LRZ284" s="376"/>
      <c r="LSA284" s="376"/>
      <c r="LSB284" s="376"/>
      <c r="LSC284" s="376"/>
      <c r="LSD284" s="376"/>
      <c r="LSE284" s="376"/>
      <c r="LSF284" s="376"/>
      <c r="LSG284" s="376"/>
      <c r="LSH284" s="376"/>
      <c r="LSI284" s="376"/>
      <c r="LSJ284" s="376"/>
      <c r="LSK284" s="376"/>
      <c r="LSL284" s="376"/>
      <c r="LSM284" s="376"/>
      <c r="LSN284" s="376"/>
      <c r="LSO284" s="376"/>
      <c r="LSP284" s="376"/>
      <c r="LSQ284" s="376"/>
      <c r="LSR284" s="376"/>
      <c r="LSS284" s="377"/>
      <c r="LST284" s="377"/>
      <c r="LSU284" s="377"/>
      <c r="LSV284" s="377"/>
      <c r="LSW284" s="377"/>
      <c r="LSX284" s="376"/>
      <c r="LSY284" s="376"/>
      <c r="LSZ284" s="377"/>
      <c r="LTA284" s="377"/>
      <c r="LTB284" s="376"/>
      <c r="LTC284" s="376"/>
      <c r="LTD284" s="377"/>
      <c r="LTE284" s="377"/>
      <c r="LTF284" s="376"/>
      <c r="LTG284" s="376"/>
      <c r="LTH284" s="376"/>
      <c r="LTI284" s="376"/>
      <c r="LTJ284" s="376"/>
      <c r="LTK284" s="376"/>
      <c r="LTL284" s="376"/>
      <c r="LTM284" s="377"/>
      <c r="LTN284" s="377"/>
      <c r="LTO284" s="376"/>
      <c r="LTP284" s="376"/>
      <c r="LTQ284" s="377"/>
      <c r="LTR284" s="377"/>
      <c r="LTS284" s="376"/>
      <c r="LTT284" s="376"/>
      <c r="LTU284" s="376"/>
      <c r="LTV284" s="376"/>
      <c r="LTW284" s="376"/>
      <c r="LTX284" s="370"/>
      <c r="LTY284" s="396"/>
      <c r="LTZ284" s="376"/>
      <c r="LUA284" s="376"/>
      <c r="LUB284" s="376"/>
      <c r="LUC284" s="376"/>
      <c r="LUD284" s="376"/>
      <c r="LUE284" s="376"/>
      <c r="LUF284" s="376"/>
      <c r="LUG284" s="375"/>
      <c r="LUH284" s="375"/>
      <c r="LUI284" s="375"/>
      <c r="LUJ284" s="375"/>
      <c r="LUK284" s="375"/>
      <c r="LUL284" s="375"/>
      <c r="LUM284" s="375"/>
      <c r="LUN284" s="375"/>
      <c r="LUO284" s="375"/>
      <c r="LUP284" s="375"/>
      <c r="LUQ284" s="375"/>
      <c r="LUR284" s="375"/>
      <c r="LUS284" s="375"/>
      <c r="LUT284" s="375"/>
      <c r="LUU284" s="375"/>
      <c r="LUV284" s="375"/>
      <c r="LUW284" s="375"/>
      <c r="LUX284" s="375"/>
      <c r="LUY284" s="375"/>
      <c r="LUZ284" s="375"/>
      <c r="LVA284" s="375"/>
      <c r="LVB284" s="375"/>
      <c r="LVC284" s="375"/>
      <c r="LVD284" s="375"/>
      <c r="LVE284" s="375"/>
      <c r="LVF284" s="375"/>
      <c r="LVG284" s="375"/>
      <c r="LVH284" s="375"/>
      <c r="LVI284" s="375"/>
      <c r="LVJ284" s="375"/>
      <c r="LVK284" s="375"/>
      <c r="LVL284" s="375"/>
      <c r="LVM284" s="375"/>
      <c r="LVN284" s="375"/>
      <c r="LVO284" s="375"/>
      <c r="LVP284" s="375"/>
      <c r="LVQ284" s="375"/>
      <c r="LVR284" s="375"/>
      <c r="LVS284" s="375"/>
      <c r="LVT284" s="375"/>
      <c r="LVU284" s="375"/>
      <c r="LVV284" s="375"/>
      <c r="LVW284" s="375"/>
      <c r="LVX284" s="375"/>
      <c r="LVY284" s="376"/>
      <c r="LVZ284" s="376"/>
      <c r="LWA284" s="376"/>
      <c r="LWB284" s="376"/>
      <c r="LWC284" s="376"/>
      <c r="LWD284" s="376"/>
      <c r="LWE284" s="376"/>
      <c r="LWF284" s="376"/>
      <c r="LWG284" s="376"/>
      <c r="LWH284" s="376"/>
      <c r="LWI284" s="376"/>
      <c r="LWJ284" s="376"/>
      <c r="LWK284" s="376"/>
      <c r="LWL284" s="376"/>
      <c r="LWM284" s="376"/>
      <c r="LWN284" s="376"/>
      <c r="LWO284" s="376"/>
      <c r="LWP284" s="376"/>
      <c r="LWQ284" s="376"/>
      <c r="LWR284" s="376"/>
      <c r="LWS284" s="376"/>
      <c r="LWT284" s="376"/>
      <c r="LWU284" s="376"/>
      <c r="LWV284" s="376"/>
      <c r="LWW284" s="377"/>
      <c r="LWX284" s="377"/>
      <c r="LWY284" s="377"/>
      <c r="LWZ284" s="377"/>
      <c r="LXA284" s="377"/>
      <c r="LXB284" s="376"/>
      <c r="LXC284" s="376"/>
      <c r="LXD284" s="377"/>
      <c r="LXE284" s="377"/>
      <c r="LXF284" s="376"/>
      <c r="LXG284" s="376"/>
      <c r="LXH284" s="377"/>
      <c r="LXI284" s="377"/>
      <c r="LXJ284" s="376"/>
      <c r="LXK284" s="376"/>
      <c r="LXL284" s="376"/>
      <c r="LXM284" s="376"/>
      <c r="LXN284" s="376"/>
      <c r="LXO284" s="376"/>
      <c r="LXP284" s="376"/>
      <c r="LXQ284" s="377"/>
      <c r="LXR284" s="377"/>
      <c r="LXS284" s="376"/>
      <c r="LXT284" s="376"/>
      <c r="LXU284" s="377"/>
      <c r="LXV284" s="377"/>
      <c r="LXW284" s="376"/>
      <c r="LXX284" s="376"/>
      <c r="LXY284" s="376"/>
      <c r="LXZ284" s="376"/>
      <c r="LYA284" s="376"/>
      <c r="LYB284" s="370"/>
      <c r="LYC284" s="396"/>
      <c r="LYD284" s="376"/>
      <c r="LYE284" s="376"/>
      <c r="LYF284" s="376"/>
      <c r="LYG284" s="376"/>
      <c r="LYH284" s="376"/>
      <c r="LYI284" s="376"/>
      <c r="LYJ284" s="376"/>
      <c r="LYK284" s="375"/>
      <c r="LYL284" s="375"/>
      <c r="LYM284" s="375"/>
      <c r="LYN284" s="375"/>
      <c r="LYO284" s="375"/>
      <c r="LYP284" s="375"/>
      <c r="LYQ284" s="375"/>
      <c r="LYR284" s="375"/>
      <c r="LYS284" s="375"/>
      <c r="LYT284" s="375"/>
      <c r="LYU284" s="375"/>
      <c r="LYV284" s="375"/>
      <c r="LYW284" s="375"/>
      <c r="LYX284" s="375"/>
      <c r="LYY284" s="375"/>
      <c r="LYZ284" s="375"/>
      <c r="LZA284" s="375"/>
      <c r="LZB284" s="375"/>
      <c r="LZC284" s="375"/>
      <c r="LZD284" s="375"/>
      <c r="LZE284" s="375"/>
      <c r="LZF284" s="375"/>
      <c r="LZG284" s="375"/>
      <c r="LZH284" s="375"/>
      <c r="LZI284" s="375"/>
      <c r="LZJ284" s="375"/>
      <c r="LZK284" s="375"/>
      <c r="LZL284" s="375"/>
      <c r="LZM284" s="375"/>
      <c r="LZN284" s="375"/>
      <c r="LZO284" s="375"/>
      <c r="LZP284" s="375"/>
      <c r="LZQ284" s="375"/>
      <c r="LZR284" s="375"/>
      <c r="LZS284" s="375"/>
      <c r="LZT284" s="375"/>
      <c r="LZU284" s="375"/>
      <c r="LZV284" s="375"/>
      <c r="LZW284" s="375"/>
      <c r="LZX284" s="375"/>
      <c r="LZY284" s="375"/>
      <c r="LZZ284" s="375"/>
      <c r="MAA284" s="375"/>
      <c r="MAB284" s="375"/>
      <c r="MAC284" s="376"/>
      <c r="MAD284" s="376"/>
      <c r="MAE284" s="376"/>
      <c r="MAF284" s="376"/>
      <c r="MAG284" s="376"/>
      <c r="MAH284" s="376"/>
      <c r="MAI284" s="376"/>
      <c r="MAJ284" s="376"/>
      <c r="MAK284" s="376"/>
      <c r="MAL284" s="376"/>
      <c r="MAM284" s="376"/>
      <c r="MAN284" s="376"/>
      <c r="MAO284" s="376"/>
      <c r="MAP284" s="376"/>
      <c r="MAQ284" s="376"/>
      <c r="MAR284" s="376"/>
      <c r="MAS284" s="376"/>
      <c r="MAT284" s="376"/>
      <c r="MAU284" s="376"/>
      <c r="MAV284" s="376"/>
      <c r="MAW284" s="376"/>
      <c r="MAX284" s="376"/>
      <c r="MAY284" s="376"/>
      <c r="MAZ284" s="376"/>
      <c r="MBA284" s="377"/>
      <c r="MBB284" s="377"/>
      <c r="MBC284" s="377"/>
      <c r="MBD284" s="377"/>
      <c r="MBE284" s="377"/>
      <c r="MBF284" s="376"/>
      <c r="MBG284" s="376"/>
      <c r="MBH284" s="377"/>
      <c r="MBI284" s="377"/>
      <c r="MBJ284" s="376"/>
      <c r="MBK284" s="376"/>
      <c r="MBL284" s="377"/>
      <c r="MBM284" s="377"/>
      <c r="MBN284" s="376"/>
      <c r="MBO284" s="376"/>
      <c r="MBP284" s="376"/>
      <c r="MBQ284" s="376"/>
      <c r="MBR284" s="376"/>
      <c r="MBS284" s="376"/>
      <c r="MBT284" s="376"/>
      <c r="MBU284" s="377"/>
      <c r="MBV284" s="377"/>
      <c r="MBW284" s="376"/>
      <c r="MBX284" s="376"/>
      <c r="MBY284" s="377"/>
      <c r="MBZ284" s="377"/>
      <c r="MCA284" s="376"/>
      <c r="MCB284" s="376"/>
      <c r="MCC284" s="376"/>
      <c r="MCD284" s="376"/>
      <c r="MCE284" s="376"/>
      <c r="MCF284" s="370"/>
      <c r="MCG284" s="396"/>
      <c r="MCH284" s="376"/>
      <c r="MCI284" s="376"/>
      <c r="MCJ284" s="376"/>
      <c r="MCK284" s="376"/>
      <c r="MCL284" s="376"/>
      <c r="MCM284" s="376"/>
      <c r="MCN284" s="376"/>
      <c r="MCO284" s="375"/>
      <c r="MCP284" s="375"/>
      <c r="MCQ284" s="375"/>
      <c r="MCR284" s="375"/>
      <c r="MCS284" s="375"/>
      <c r="MCT284" s="375"/>
      <c r="MCU284" s="375"/>
      <c r="MCV284" s="375"/>
      <c r="MCW284" s="375"/>
      <c r="MCX284" s="375"/>
      <c r="MCY284" s="375"/>
      <c r="MCZ284" s="375"/>
      <c r="MDA284" s="375"/>
      <c r="MDB284" s="375"/>
      <c r="MDC284" s="375"/>
      <c r="MDD284" s="375"/>
      <c r="MDE284" s="375"/>
      <c r="MDF284" s="375"/>
      <c r="MDG284" s="375"/>
      <c r="MDH284" s="375"/>
      <c r="MDI284" s="375"/>
      <c r="MDJ284" s="375"/>
      <c r="MDK284" s="375"/>
      <c r="MDL284" s="375"/>
      <c r="MDM284" s="375"/>
      <c r="MDN284" s="375"/>
      <c r="MDO284" s="375"/>
      <c r="MDP284" s="375"/>
      <c r="MDQ284" s="375"/>
      <c r="MDR284" s="375"/>
      <c r="MDS284" s="375"/>
      <c r="MDT284" s="375"/>
      <c r="MDU284" s="375"/>
      <c r="MDV284" s="375"/>
      <c r="MDW284" s="375"/>
      <c r="MDX284" s="375"/>
      <c r="MDY284" s="375"/>
      <c r="MDZ284" s="375"/>
      <c r="MEA284" s="375"/>
      <c r="MEB284" s="375"/>
      <c r="MEC284" s="375"/>
      <c r="MED284" s="375"/>
      <c r="MEE284" s="375"/>
      <c r="MEF284" s="375"/>
      <c r="MEG284" s="376"/>
      <c r="MEH284" s="376"/>
      <c r="MEI284" s="376"/>
      <c r="MEJ284" s="376"/>
      <c r="MEK284" s="376"/>
      <c r="MEL284" s="376"/>
      <c r="MEM284" s="376"/>
      <c r="MEN284" s="376"/>
      <c r="MEO284" s="376"/>
      <c r="MEP284" s="376"/>
      <c r="MEQ284" s="376"/>
      <c r="MER284" s="376"/>
      <c r="MES284" s="376"/>
      <c r="MET284" s="376"/>
      <c r="MEU284" s="376"/>
      <c r="MEV284" s="376"/>
      <c r="MEW284" s="376"/>
      <c r="MEX284" s="376"/>
      <c r="MEY284" s="376"/>
      <c r="MEZ284" s="376"/>
      <c r="MFA284" s="376"/>
      <c r="MFB284" s="376"/>
      <c r="MFC284" s="376"/>
      <c r="MFD284" s="376"/>
      <c r="MFE284" s="377"/>
      <c r="MFF284" s="377"/>
      <c r="MFG284" s="377"/>
      <c r="MFH284" s="377"/>
      <c r="MFI284" s="377"/>
      <c r="MFJ284" s="376"/>
      <c r="MFK284" s="376"/>
      <c r="MFL284" s="377"/>
      <c r="MFM284" s="377"/>
      <c r="MFN284" s="376"/>
      <c r="MFO284" s="376"/>
      <c r="MFP284" s="377"/>
      <c r="MFQ284" s="377"/>
      <c r="MFR284" s="376"/>
      <c r="MFS284" s="376"/>
      <c r="MFT284" s="376"/>
      <c r="MFU284" s="376"/>
      <c r="MFV284" s="376"/>
      <c r="MFW284" s="376"/>
      <c r="MFX284" s="376"/>
      <c r="MFY284" s="377"/>
      <c r="MFZ284" s="377"/>
      <c r="MGA284" s="376"/>
      <c r="MGB284" s="376"/>
      <c r="MGC284" s="377"/>
      <c r="MGD284" s="377"/>
      <c r="MGE284" s="376"/>
      <c r="MGF284" s="376"/>
      <c r="MGG284" s="376"/>
      <c r="MGH284" s="376"/>
      <c r="MGI284" s="376"/>
      <c r="MGJ284" s="370"/>
      <c r="MGK284" s="396"/>
      <c r="MGL284" s="376"/>
      <c r="MGM284" s="376"/>
      <c r="MGN284" s="376"/>
      <c r="MGO284" s="376"/>
      <c r="MGP284" s="376"/>
      <c r="MGQ284" s="376"/>
      <c r="MGR284" s="376"/>
      <c r="MGS284" s="375"/>
      <c r="MGT284" s="375"/>
      <c r="MGU284" s="375"/>
      <c r="MGV284" s="375"/>
      <c r="MGW284" s="375"/>
      <c r="MGX284" s="375"/>
      <c r="MGY284" s="375"/>
      <c r="MGZ284" s="375"/>
      <c r="MHA284" s="375"/>
      <c r="MHB284" s="375"/>
      <c r="MHC284" s="375"/>
      <c r="MHD284" s="375"/>
      <c r="MHE284" s="375"/>
      <c r="MHF284" s="375"/>
      <c r="MHG284" s="375"/>
      <c r="MHH284" s="375"/>
      <c r="MHI284" s="375"/>
      <c r="MHJ284" s="375"/>
      <c r="MHK284" s="375"/>
      <c r="MHL284" s="375"/>
      <c r="MHM284" s="375"/>
      <c r="MHN284" s="375"/>
      <c r="MHO284" s="375"/>
      <c r="MHP284" s="375"/>
      <c r="MHQ284" s="375"/>
      <c r="MHR284" s="375"/>
      <c r="MHS284" s="375"/>
      <c r="MHT284" s="375"/>
      <c r="MHU284" s="375"/>
      <c r="MHV284" s="375"/>
      <c r="MHW284" s="375"/>
      <c r="MHX284" s="375"/>
      <c r="MHY284" s="375"/>
      <c r="MHZ284" s="375"/>
      <c r="MIA284" s="375"/>
      <c r="MIB284" s="375"/>
      <c r="MIC284" s="375"/>
      <c r="MID284" s="375"/>
      <c r="MIE284" s="375"/>
      <c r="MIF284" s="375"/>
      <c r="MIG284" s="375"/>
      <c r="MIH284" s="375"/>
      <c r="MII284" s="375"/>
      <c r="MIJ284" s="375"/>
      <c r="MIK284" s="376"/>
      <c r="MIL284" s="376"/>
      <c r="MIM284" s="376"/>
      <c r="MIN284" s="376"/>
      <c r="MIO284" s="376"/>
      <c r="MIP284" s="376"/>
      <c r="MIQ284" s="376"/>
      <c r="MIR284" s="376"/>
      <c r="MIS284" s="376"/>
      <c r="MIT284" s="376"/>
      <c r="MIU284" s="376"/>
      <c r="MIV284" s="376"/>
      <c r="MIW284" s="376"/>
      <c r="MIX284" s="376"/>
      <c r="MIY284" s="376"/>
      <c r="MIZ284" s="376"/>
      <c r="MJA284" s="376"/>
      <c r="MJB284" s="376"/>
      <c r="MJC284" s="376"/>
      <c r="MJD284" s="376"/>
      <c r="MJE284" s="376"/>
      <c r="MJF284" s="376"/>
      <c r="MJG284" s="376"/>
      <c r="MJH284" s="376"/>
      <c r="MJI284" s="377"/>
      <c r="MJJ284" s="377"/>
      <c r="MJK284" s="377"/>
      <c r="MJL284" s="377"/>
      <c r="MJM284" s="377"/>
      <c r="MJN284" s="376"/>
      <c r="MJO284" s="376"/>
      <c r="MJP284" s="377"/>
      <c r="MJQ284" s="377"/>
      <c r="MJR284" s="376"/>
      <c r="MJS284" s="376"/>
      <c r="MJT284" s="377"/>
      <c r="MJU284" s="377"/>
      <c r="MJV284" s="376"/>
      <c r="MJW284" s="376"/>
      <c r="MJX284" s="376"/>
      <c r="MJY284" s="376"/>
      <c r="MJZ284" s="376"/>
      <c r="MKA284" s="376"/>
      <c r="MKB284" s="376"/>
      <c r="MKC284" s="377"/>
      <c r="MKD284" s="377"/>
      <c r="MKE284" s="376"/>
      <c r="MKF284" s="376"/>
      <c r="MKG284" s="377"/>
      <c r="MKH284" s="377"/>
      <c r="MKI284" s="376"/>
      <c r="MKJ284" s="376"/>
      <c r="MKK284" s="376"/>
      <c r="MKL284" s="376"/>
      <c r="MKM284" s="376"/>
      <c r="MKN284" s="370"/>
      <c r="MKO284" s="396"/>
      <c r="MKP284" s="376"/>
      <c r="MKQ284" s="376"/>
      <c r="MKR284" s="376"/>
      <c r="MKS284" s="376"/>
      <c r="MKT284" s="376"/>
      <c r="MKU284" s="376"/>
      <c r="MKV284" s="376"/>
      <c r="MKW284" s="375"/>
      <c r="MKX284" s="375"/>
      <c r="MKY284" s="375"/>
      <c r="MKZ284" s="375"/>
      <c r="MLA284" s="375"/>
      <c r="MLB284" s="375"/>
      <c r="MLC284" s="375"/>
      <c r="MLD284" s="375"/>
      <c r="MLE284" s="375"/>
      <c r="MLF284" s="375"/>
      <c r="MLG284" s="375"/>
      <c r="MLH284" s="375"/>
      <c r="MLI284" s="375"/>
      <c r="MLJ284" s="375"/>
      <c r="MLK284" s="375"/>
      <c r="MLL284" s="375"/>
      <c r="MLM284" s="375"/>
      <c r="MLN284" s="375"/>
      <c r="MLO284" s="375"/>
      <c r="MLP284" s="375"/>
      <c r="MLQ284" s="375"/>
      <c r="MLR284" s="375"/>
      <c r="MLS284" s="375"/>
      <c r="MLT284" s="375"/>
      <c r="MLU284" s="375"/>
      <c r="MLV284" s="375"/>
      <c r="MLW284" s="375"/>
      <c r="MLX284" s="375"/>
      <c r="MLY284" s="375"/>
      <c r="MLZ284" s="375"/>
      <c r="MMA284" s="375"/>
      <c r="MMB284" s="375"/>
      <c r="MMC284" s="375"/>
      <c r="MMD284" s="375"/>
      <c r="MME284" s="375"/>
      <c r="MMF284" s="375"/>
      <c r="MMG284" s="375"/>
      <c r="MMH284" s="375"/>
      <c r="MMI284" s="375"/>
      <c r="MMJ284" s="375"/>
      <c r="MMK284" s="375"/>
      <c r="MML284" s="375"/>
      <c r="MMM284" s="375"/>
      <c r="MMN284" s="375"/>
      <c r="MMO284" s="376"/>
      <c r="MMP284" s="376"/>
      <c r="MMQ284" s="376"/>
      <c r="MMR284" s="376"/>
      <c r="MMS284" s="376"/>
      <c r="MMT284" s="376"/>
      <c r="MMU284" s="376"/>
      <c r="MMV284" s="376"/>
      <c r="MMW284" s="376"/>
      <c r="MMX284" s="376"/>
      <c r="MMY284" s="376"/>
      <c r="MMZ284" s="376"/>
      <c r="MNA284" s="376"/>
      <c r="MNB284" s="376"/>
      <c r="MNC284" s="376"/>
      <c r="MND284" s="376"/>
      <c r="MNE284" s="376"/>
      <c r="MNF284" s="376"/>
      <c r="MNG284" s="376"/>
      <c r="MNH284" s="376"/>
      <c r="MNI284" s="376"/>
      <c r="MNJ284" s="376"/>
      <c r="MNK284" s="376"/>
      <c r="MNL284" s="376"/>
      <c r="MNM284" s="377"/>
      <c r="MNN284" s="377"/>
      <c r="MNO284" s="377"/>
      <c r="MNP284" s="377"/>
      <c r="MNQ284" s="377"/>
      <c r="MNR284" s="376"/>
      <c r="MNS284" s="376"/>
      <c r="MNT284" s="377"/>
      <c r="MNU284" s="377"/>
      <c r="MNV284" s="376"/>
      <c r="MNW284" s="376"/>
      <c r="MNX284" s="377"/>
      <c r="MNY284" s="377"/>
      <c r="MNZ284" s="376"/>
      <c r="MOA284" s="376"/>
      <c r="MOB284" s="376"/>
      <c r="MOC284" s="376"/>
      <c r="MOD284" s="376"/>
      <c r="MOE284" s="376"/>
      <c r="MOF284" s="376"/>
      <c r="MOG284" s="377"/>
      <c r="MOH284" s="377"/>
      <c r="MOI284" s="376"/>
      <c r="MOJ284" s="376"/>
      <c r="MOK284" s="377"/>
      <c r="MOL284" s="377"/>
      <c r="MOM284" s="376"/>
      <c r="MON284" s="376"/>
      <c r="MOO284" s="376"/>
      <c r="MOP284" s="376"/>
      <c r="MOQ284" s="376"/>
      <c r="MOR284" s="370"/>
      <c r="MOS284" s="396"/>
      <c r="MOT284" s="376"/>
      <c r="MOU284" s="376"/>
      <c r="MOV284" s="376"/>
      <c r="MOW284" s="376"/>
      <c r="MOX284" s="376"/>
      <c r="MOY284" s="376"/>
      <c r="MOZ284" s="376"/>
      <c r="MPA284" s="375"/>
      <c r="MPB284" s="375"/>
      <c r="MPC284" s="375"/>
      <c r="MPD284" s="375"/>
      <c r="MPE284" s="375"/>
      <c r="MPF284" s="375"/>
      <c r="MPG284" s="375"/>
      <c r="MPH284" s="375"/>
      <c r="MPI284" s="375"/>
      <c r="MPJ284" s="375"/>
      <c r="MPK284" s="375"/>
      <c r="MPL284" s="375"/>
      <c r="MPM284" s="375"/>
      <c r="MPN284" s="375"/>
      <c r="MPO284" s="375"/>
      <c r="MPP284" s="375"/>
      <c r="MPQ284" s="375"/>
      <c r="MPR284" s="375"/>
      <c r="MPS284" s="375"/>
      <c r="MPT284" s="375"/>
      <c r="MPU284" s="375"/>
      <c r="MPV284" s="375"/>
      <c r="MPW284" s="375"/>
      <c r="MPX284" s="375"/>
      <c r="MPY284" s="375"/>
      <c r="MPZ284" s="375"/>
      <c r="MQA284" s="375"/>
      <c r="MQB284" s="375"/>
      <c r="MQC284" s="375"/>
      <c r="MQD284" s="375"/>
      <c r="MQE284" s="375"/>
      <c r="MQF284" s="375"/>
      <c r="MQG284" s="375"/>
      <c r="MQH284" s="375"/>
      <c r="MQI284" s="375"/>
      <c r="MQJ284" s="375"/>
      <c r="MQK284" s="375"/>
      <c r="MQL284" s="375"/>
      <c r="MQM284" s="375"/>
      <c r="MQN284" s="375"/>
      <c r="MQO284" s="375"/>
      <c r="MQP284" s="375"/>
      <c r="MQQ284" s="375"/>
      <c r="MQR284" s="375"/>
      <c r="MQS284" s="376"/>
      <c r="MQT284" s="376"/>
      <c r="MQU284" s="376"/>
      <c r="MQV284" s="376"/>
      <c r="MQW284" s="376"/>
      <c r="MQX284" s="376"/>
      <c r="MQY284" s="376"/>
      <c r="MQZ284" s="376"/>
      <c r="MRA284" s="376"/>
      <c r="MRB284" s="376"/>
      <c r="MRC284" s="376"/>
      <c r="MRD284" s="376"/>
      <c r="MRE284" s="376"/>
      <c r="MRF284" s="376"/>
      <c r="MRG284" s="376"/>
      <c r="MRH284" s="376"/>
      <c r="MRI284" s="376"/>
      <c r="MRJ284" s="376"/>
      <c r="MRK284" s="376"/>
      <c r="MRL284" s="376"/>
      <c r="MRM284" s="376"/>
      <c r="MRN284" s="376"/>
      <c r="MRO284" s="376"/>
      <c r="MRP284" s="376"/>
      <c r="MRQ284" s="377"/>
      <c r="MRR284" s="377"/>
      <c r="MRS284" s="377"/>
      <c r="MRT284" s="377"/>
      <c r="MRU284" s="377"/>
      <c r="MRV284" s="376"/>
      <c r="MRW284" s="376"/>
      <c r="MRX284" s="377"/>
      <c r="MRY284" s="377"/>
      <c r="MRZ284" s="376"/>
      <c r="MSA284" s="376"/>
      <c r="MSB284" s="377"/>
      <c r="MSC284" s="377"/>
      <c r="MSD284" s="376"/>
      <c r="MSE284" s="376"/>
      <c r="MSF284" s="376"/>
      <c r="MSG284" s="376"/>
      <c r="MSH284" s="376"/>
      <c r="MSI284" s="376"/>
      <c r="MSJ284" s="376"/>
      <c r="MSK284" s="377"/>
      <c r="MSL284" s="377"/>
      <c r="MSM284" s="376"/>
      <c r="MSN284" s="376"/>
      <c r="MSO284" s="377"/>
      <c r="MSP284" s="377"/>
      <c r="MSQ284" s="376"/>
      <c r="MSR284" s="376"/>
      <c r="MSS284" s="376"/>
      <c r="MST284" s="376"/>
      <c r="MSU284" s="376"/>
      <c r="MSV284" s="370"/>
      <c r="MSW284" s="396"/>
      <c r="MSX284" s="376"/>
      <c r="MSY284" s="376"/>
      <c r="MSZ284" s="376"/>
      <c r="MTA284" s="376"/>
      <c r="MTB284" s="376"/>
      <c r="MTC284" s="376"/>
      <c r="MTD284" s="376"/>
      <c r="MTE284" s="375"/>
      <c r="MTF284" s="375"/>
      <c r="MTG284" s="375"/>
      <c r="MTH284" s="375"/>
      <c r="MTI284" s="375"/>
      <c r="MTJ284" s="375"/>
      <c r="MTK284" s="375"/>
      <c r="MTL284" s="375"/>
      <c r="MTM284" s="375"/>
      <c r="MTN284" s="375"/>
      <c r="MTO284" s="375"/>
      <c r="MTP284" s="375"/>
      <c r="MTQ284" s="375"/>
      <c r="MTR284" s="375"/>
      <c r="MTS284" s="375"/>
      <c r="MTT284" s="375"/>
      <c r="MTU284" s="375"/>
      <c r="MTV284" s="375"/>
      <c r="MTW284" s="375"/>
      <c r="MTX284" s="375"/>
      <c r="MTY284" s="375"/>
      <c r="MTZ284" s="375"/>
      <c r="MUA284" s="375"/>
      <c r="MUB284" s="375"/>
      <c r="MUC284" s="375"/>
      <c r="MUD284" s="375"/>
      <c r="MUE284" s="375"/>
      <c r="MUF284" s="375"/>
      <c r="MUG284" s="375"/>
      <c r="MUH284" s="375"/>
      <c r="MUI284" s="375"/>
      <c r="MUJ284" s="375"/>
      <c r="MUK284" s="375"/>
      <c r="MUL284" s="375"/>
      <c r="MUM284" s="375"/>
      <c r="MUN284" s="375"/>
      <c r="MUO284" s="375"/>
      <c r="MUP284" s="375"/>
      <c r="MUQ284" s="375"/>
      <c r="MUR284" s="375"/>
      <c r="MUS284" s="375"/>
      <c r="MUT284" s="375"/>
      <c r="MUU284" s="375"/>
      <c r="MUV284" s="375"/>
      <c r="MUW284" s="376"/>
      <c r="MUX284" s="376"/>
      <c r="MUY284" s="376"/>
      <c r="MUZ284" s="376"/>
      <c r="MVA284" s="376"/>
      <c r="MVB284" s="376"/>
      <c r="MVC284" s="376"/>
      <c r="MVD284" s="376"/>
      <c r="MVE284" s="376"/>
      <c r="MVF284" s="376"/>
      <c r="MVG284" s="376"/>
      <c r="MVH284" s="376"/>
      <c r="MVI284" s="376"/>
      <c r="MVJ284" s="376"/>
      <c r="MVK284" s="376"/>
      <c r="MVL284" s="376"/>
      <c r="MVM284" s="376"/>
      <c r="MVN284" s="376"/>
      <c r="MVO284" s="376"/>
      <c r="MVP284" s="376"/>
      <c r="MVQ284" s="376"/>
      <c r="MVR284" s="376"/>
      <c r="MVS284" s="376"/>
      <c r="MVT284" s="376"/>
      <c r="MVU284" s="377"/>
      <c r="MVV284" s="377"/>
      <c r="MVW284" s="377"/>
      <c r="MVX284" s="377"/>
      <c r="MVY284" s="377"/>
      <c r="MVZ284" s="376"/>
      <c r="MWA284" s="376"/>
      <c r="MWB284" s="377"/>
      <c r="MWC284" s="377"/>
      <c r="MWD284" s="376"/>
      <c r="MWE284" s="376"/>
      <c r="MWF284" s="377"/>
      <c r="MWG284" s="377"/>
      <c r="MWH284" s="376"/>
      <c r="MWI284" s="376"/>
      <c r="MWJ284" s="376"/>
      <c r="MWK284" s="376"/>
      <c r="MWL284" s="376"/>
      <c r="MWM284" s="376"/>
      <c r="MWN284" s="376"/>
      <c r="MWO284" s="377"/>
      <c r="MWP284" s="377"/>
      <c r="MWQ284" s="376"/>
      <c r="MWR284" s="376"/>
      <c r="MWS284" s="377"/>
      <c r="MWT284" s="377"/>
      <c r="MWU284" s="376"/>
      <c r="MWV284" s="376"/>
      <c r="MWW284" s="376"/>
      <c r="MWX284" s="376"/>
      <c r="MWY284" s="376"/>
      <c r="MWZ284" s="370"/>
      <c r="MXA284" s="396"/>
      <c r="MXB284" s="376"/>
      <c r="MXC284" s="376"/>
      <c r="MXD284" s="376"/>
      <c r="MXE284" s="376"/>
      <c r="MXF284" s="376"/>
      <c r="MXG284" s="376"/>
      <c r="MXH284" s="376"/>
      <c r="MXI284" s="375"/>
      <c r="MXJ284" s="375"/>
      <c r="MXK284" s="375"/>
      <c r="MXL284" s="375"/>
      <c r="MXM284" s="375"/>
      <c r="MXN284" s="375"/>
      <c r="MXO284" s="375"/>
      <c r="MXP284" s="375"/>
      <c r="MXQ284" s="375"/>
      <c r="MXR284" s="375"/>
      <c r="MXS284" s="375"/>
      <c r="MXT284" s="375"/>
      <c r="MXU284" s="375"/>
      <c r="MXV284" s="375"/>
      <c r="MXW284" s="375"/>
      <c r="MXX284" s="375"/>
      <c r="MXY284" s="375"/>
      <c r="MXZ284" s="375"/>
      <c r="MYA284" s="375"/>
      <c r="MYB284" s="375"/>
      <c r="MYC284" s="375"/>
      <c r="MYD284" s="375"/>
      <c r="MYE284" s="375"/>
      <c r="MYF284" s="375"/>
      <c r="MYG284" s="375"/>
      <c r="MYH284" s="375"/>
      <c r="MYI284" s="375"/>
      <c r="MYJ284" s="375"/>
      <c r="MYK284" s="375"/>
      <c r="MYL284" s="375"/>
      <c r="MYM284" s="375"/>
      <c r="MYN284" s="375"/>
      <c r="MYO284" s="375"/>
      <c r="MYP284" s="375"/>
      <c r="MYQ284" s="375"/>
      <c r="MYR284" s="375"/>
      <c r="MYS284" s="375"/>
      <c r="MYT284" s="375"/>
      <c r="MYU284" s="375"/>
      <c r="MYV284" s="375"/>
      <c r="MYW284" s="375"/>
      <c r="MYX284" s="375"/>
      <c r="MYY284" s="375"/>
      <c r="MYZ284" s="375"/>
      <c r="MZA284" s="376"/>
      <c r="MZB284" s="376"/>
      <c r="MZC284" s="376"/>
      <c r="MZD284" s="376"/>
      <c r="MZE284" s="376"/>
      <c r="MZF284" s="376"/>
      <c r="MZG284" s="376"/>
      <c r="MZH284" s="376"/>
      <c r="MZI284" s="376"/>
      <c r="MZJ284" s="376"/>
      <c r="MZK284" s="376"/>
      <c r="MZL284" s="376"/>
      <c r="MZM284" s="376"/>
      <c r="MZN284" s="376"/>
      <c r="MZO284" s="376"/>
      <c r="MZP284" s="376"/>
      <c r="MZQ284" s="376"/>
      <c r="MZR284" s="376"/>
      <c r="MZS284" s="376"/>
      <c r="MZT284" s="376"/>
      <c r="MZU284" s="376"/>
      <c r="MZV284" s="376"/>
      <c r="MZW284" s="376"/>
      <c r="MZX284" s="376"/>
      <c r="MZY284" s="377"/>
      <c r="MZZ284" s="377"/>
      <c r="NAA284" s="377"/>
      <c r="NAB284" s="377"/>
      <c r="NAC284" s="377"/>
      <c r="NAD284" s="376"/>
      <c r="NAE284" s="376"/>
      <c r="NAF284" s="377"/>
      <c r="NAG284" s="377"/>
      <c r="NAH284" s="376"/>
      <c r="NAI284" s="376"/>
      <c r="NAJ284" s="377"/>
      <c r="NAK284" s="377"/>
      <c r="NAL284" s="376"/>
      <c r="NAM284" s="376"/>
      <c r="NAN284" s="376"/>
      <c r="NAO284" s="376"/>
      <c r="NAP284" s="376"/>
      <c r="NAQ284" s="376"/>
      <c r="NAR284" s="376"/>
      <c r="NAS284" s="377"/>
      <c r="NAT284" s="377"/>
      <c r="NAU284" s="376"/>
      <c r="NAV284" s="376"/>
      <c r="NAW284" s="377"/>
      <c r="NAX284" s="377"/>
      <c r="NAY284" s="376"/>
      <c r="NAZ284" s="376"/>
      <c r="NBA284" s="376"/>
      <c r="NBB284" s="376"/>
      <c r="NBC284" s="376"/>
      <c r="NBD284" s="370"/>
      <c r="NBE284" s="396"/>
      <c r="NBF284" s="376"/>
      <c r="NBG284" s="376"/>
      <c r="NBH284" s="376"/>
      <c r="NBI284" s="376"/>
      <c r="NBJ284" s="376"/>
      <c r="NBK284" s="376"/>
      <c r="NBL284" s="376"/>
      <c r="NBM284" s="375"/>
      <c r="NBN284" s="375"/>
      <c r="NBO284" s="375"/>
      <c r="NBP284" s="375"/>
      <c r="NBQ284" s="375"/>
      <c r="NBR284" s="375"/>
      <c r="NBS284" s="375"/>
      <c r="NBT284" s="375"/>
      <c r="NBU284" s="375"/>
      <c r="NBV284" s="375"/>
      <c r="NBW284" s="375"/>
      <c r="NBX284" s="375"/>
      <c r="NBY284" s="375"/>
      <c r="NBZ284" s="375"/>
      <c r="NCA284" s="375"/>
      <c r="NCB284" s="375"/>
      <c r="NCC284" s="375"/>
      <c r="NCD284" s="375"/>
      <c r="NCE284" s="375"/>
      <c r="NCF284" s="375"/>
      <c r="NCG284" s="375"/>
      <c r="NCH284" s="375"/>
      <c r="NCI284" s="375"/>
      <c r="NCJ284" s="375"/>
      <c r="NCK284" s="375"/>
      <c r="NCL284" s="375"/>
      <c r="NCM284" s="375"/>
      <c r="NCN284" s="375"/>
      <c r="NCO284" s="375"/>
      <c r="NCP284" s="375"/>
      <c r="NCQ284" s="375"/>
      <c r="NCR284" s="375"/>
      <c r="NCS284" s="375"/>
      <c r="NCT284" s="375"/>
      <c r="NCU284" s="375"/>
      <c r="NCV284" s="375"/>
      <c r="NCW284" s="375"/>
      <c r="NCX284" s="375"/>
      <c r="NCY284" s="375"/>
      <c r="NCZ284" s="375"/>
      <c r="NDA284" s="375"/>
      <c r="NDB284" s="375"/>
      <c r="NDC284" s="375"/>
      <c r="NDD284" s="375"/>
      <c r="NDE284" s="376"/>
      <c r="NDF284" s="376"/>
      <c r="NDG284" s="376"/>
      <c r="NDH284" s="376"/>
      <c r="NDI284" s="376"/>
      <c r="NDJ284" s="376"/>
      <c r="NDK284" s="376"/>
      <c r="NDL284" s="376"/>
      <c r="NDM284" s="376"/>
      <c r="NDN284" s="376"/>
      <c r="NDO284" s="376"/>
      <c r="NDP284" s="376"/>
      <c r="NDQ284" s="376"/>
      <c r="NDR284" s="376"/>
      <c r="NDS284" s="376"/>
      <c r="NDT284" s="376"/>
      <c r="NDU284" s="376"/>
      <c r="NDV284" s="376"/>
      <c r="NDW284" s="376"/>
      <c r="NDX284" s="376"/>
      <c r="NDY284" s="376"/>
      <c r="NDZ284" s="376"/>
      <c r="NEA284" s="376"/>
      <c r="NEB284" s="376"/>
      <c r="NEC284" s="377"/>
      <c r="NED284" s="377"/>
      <c r="NEE284" s="377"/>
      <c r="NEF284" s="377"/>
      <c r="NEG284" s="377"/>
      <c r="NEH284" s="376"/>
      <c r="NEI284" s="376"/>
      <c r="NEJ284" s="377"/>
      <c r="NEK284" s="377"/>
      <c r="NEL284" s="376"/>
      <c r="NEM284" s="376"/>
      <c r="NEN284" s="377"/>
      <c r="NEO284" s="377"/>
      <c r="NEP284" s="376"/>
      <c r="NEQ284" s="376"/>
      <c r="NER284" s="376"/>
      <c r="NES284" s="376"/>
      <c r="NET284" s="376"/>
      <c r="NEU284" s="376"/>
      <c r="NEV284" s="376"/>
      <c r="NEW284" s="377"/>
      <c r="NEX284" s="377"/>
      <c r="NEY284" s="376"/>
      <c r="NEZ284" s="376"/>
      <c r="NFA284" s="377"/>
      <c r="NFB284" s="377"/>
      <c r="NFC284" s="376"/>
      <c r="NFD284" s="376"/>
      <c r="NFE284" s="376"/>
      <c r="NFF284" s="376"/>
      <c r="NFG284" s="376"/>
      <c r="NFH284" s="370"/>
      <c r="NFI284" s="396"/>
      <c r="NFJ284" s="376"/>
      <c r="NFK284" s="376"/>
      <c r="NFL284" s="376"/>
      <c r="NFM284" s="376"/>
      <c r="NFN284" s="376"/>
      <c r="NFO284" s="376"/>
      <c r="NFP284" s="376"/>
      <c r="NFQ284" s="375"/>
      <c r="NFR284" s="375"/>
      <c r="NFS284" s="375"/>
      <c r="NFT284" s="375"/>
      <c r="NFU284" s="375"/>
      <c r="NFV284" s="375"/>
      <c r="NFW284" s="375"/>
      <c r="NFX284" s="375"/>
      <c r="NFY284" s="375"/>
      <c r="NFZ284" s="375"/>
      <c r="NGA284" s="375"/>
      <c r="NGB284" s="375"/>
      <c r="NGC284" s="375"/>
      <c r="NGD284" s="375"/>
      <c r="NGE284" s="375"/>
      <c r="NGF284" s="375"/>
      <c r="NGG284" s="375"/>
      <c r="NGH284" s="375"/>
      <c r="NGI284" s="375"/>
      <c r="NGJ284" s="375"/>
      <c r="NGK284" s="375"/>
      <c r="NGL284" s="375"/>
      <c r="NGM284" s="375"/>
      <c r="NGN284" s="375"/>
      <c r="NGO284" s="375"/>
      <c r="NGP284" s="375"/>
      <c r="NGQ284" s="375"/>
      <c r="NGR284" s="375"/>
      <c r="NGS284" s="375"/>
      <c r="NGT284" s="375"/>
      <c r="NGU284" s="375"/>
      <c r="NGV284" s="375"/>
      <c r="NGW284" s="375"/>
      <c r="NGX284" s="375"/>
      <c r="NGY284" s="375"/>
      <c r="NGZ284" s="375"/>
      <c r="NHA284" s="375"/>
      <c r="NHB284" s="375"/>
      <c r="NHC284" s="375"/>
      <c r="NHD284" s="375"/>
      <c r="NHE284" s="375"/>
      <c r="NHF284" s="375"/>
      <c r="NHG284" s="375"/>
      <c r="NHH284" s="375"/>
      <c r="NHI284" s="376"/>
      <c r="NHJ284" s="376"/>
      <c r="NHK284" s="376"/>
      <c r="NHL284" s="376"/>
      <c r="NHM284" s="376"/>
      <c r="NHN284" s="376"/>
      <c r="NHO284" s="376"/>
      <c r="NHP284" s="376"/>
      <c r="NHQ284" s="376"/>
      <c r="NHR284" s="376"/>
      <c r="NHS284" s="376"/>
      <c r="NHT284" s="376"/>
      <c r="NHU284" s="376"/>
      <c r="NHV284" s="376"/>
      <c r="NHW284" s="376"/>
      <c r="NHX284" s="376"/>
      <c r="NHY284" s="376"/>
      <c r="NHZ284" s="376"/>
      <c r="NIA284" s="376"/>
      <c r="NIB284" s="376"/>
      <c r="NIC284" s="376"/>
      <c r="NID284" s="376"/>
      <c r="NIE284" s="376"/>
      <c r="NIF284" s="376"/>
      <c r="NIG284" s="377"/>
      <c r="NIH284" s="377"/>
      <c r="NII284" s="377"/>
      <c r="NIJ284" s="377"/>
      <c r="NIK284" s="377"/>
      <c r="NIL284" s="376"/>
      <c r="NIM284" s="376"/>
      <c r="NIN284" s="377"/>
      <c r="NIO284" s="377"/>
      <c r="NIP284" s="376"/>
      <c r="NIQ284" s="376"/>
      <c r="NIR284" s="377"/>
      <c r="NIS284" s="377"/>
      <c r="NIT284" s="376"/>
      <c r="NIU284" s="376"/>
      <c r="NIV284" s="376"/>
      <c r="NIW284" s="376"/>
      <c r="NIX284" s="376"/>
      <c r="NIY284" s="376"/>
      <c r="NIZ284" s="376"/>
      <c r="NJA284" s="377"/>
      <c r="NJB284" s="377"/>
      <c r="NJC284" s="376"/>
      <c r="NJD284" s="376"/>
      <c r="NJE284" s="377"/>
      <c r="NJF284" s="377"/>
      <c r="NJG284" s="376"/>
      <c r="NJH284" s="376"/>
      <c r="NJI284" s="376"/>
      <c r="NJJ284" s="376"/>
      <c r="NJK284" s="376"/>
      <c r="NJL284" s="370"/>
      <c r="NJM284" s="396"/>
      <c r="NJN284" s="376"/>
      <c r="NJO284" s="376"/>
      <c r="NJP284" s="376"/>
      <c r="NJQ284" s="376"/>
      <c r="NJR284" s="376"/>
      <c r="NJS284" s="376"/>
      <c r="NJT284" s="376"/>
      <c r="NJU284" s="375"/>
      <c r="NJV284" s="375"/>
      <c r="NJW284" s="375"/>
      <c r="NJX284" s="375"/>
      <c r="NJY284" s="375"/>
      <c r="NJZ284" s="375"/>
      <c r="NKA284" s="375"/>
      <c r="NKB284" s="375"/>
      <c r="NKC284" s="375"/>
      <c r="NKD284" s="375"/>
      <c r="NKE284" s="375"/>
      <c r="NKF284" s="375"/>
      <c r="NKG284" s="375"/>
      <c r="NKH284" s="375"/>
      <c r="NKI284" s="375"/>
      <c r="NKJ284" s="375"/>
      <c r="NKK284" s="375"/>
      <c r="NKL284" s="375"/>
      <c r="NKM284" s="375"/>
      <c r="NKN284" s="375"/>
      <c r="NKO284" s="375"/>
      <c r="NKP284" s="375"/>
      <c r="NKQ284" s="375"/>
      <c r="NKR284" s="375"/>
      <c r="NKS284" s="375"/>
      <c r="NKT284" s="375"/>
      <c r="NKU284" s="375"/>
      <c r="NKV284" s="375"/>
      <c r="NKW284" s="375"/>
      <c r="NKX284" s="375"/>
      <c r="NKY284" s="375"/>
      <c r="NKZ284" s="375"/>
      <c r="NLA284" s="375"/>
      <c r="NLB284" s="375"/>
      <c r="NLC284" s="375"/>
      <c r="NLD284" s="375"/>
      <c r="NLE284" s="375"/>
      <c r="NLF284" s="375"/>
      <c r="NLG284" s="375"/>
      <c r="NLH284" s="375"/>
      <c r="NLI284" s="375"/>
      <c r="NLJ284" s="375"/>
      <c r="NLK284" s="375"/>
      <c r="NLL284" s="375"/>
      <c r="NLM284" s="376"/>
      <c r="NLN284" s="376"/>
      <c r="NLO284" s="376"/>
      <c r="NLP284" s="376"/>
      <c r="NLQ284" s="376"/>
      <c r="NLR284" s="376"/>
      <c r="NLS284" s="376"/>
      <c r="NLT284" s="376"/>
      <c r="NLU284" s="376"/>
      <c r="NLV284" s="376"/>
      <c r="NLW284" s="376"/>
      <c r="NLX284" s="376"/>
      <c r="NLY284" s="376"/>
      <c r="NLZ284" s="376"/>
      <c r="NMA284" s="376"/>
      <c r="NMB284" s="376"/>
      <c r="NMC284" s="376"/>
      <c r="NMD284" s="376"/>
      <c r="NME284" s="376"/>
      <c r="NMF284" s="376"/>
      <c r="NMG284" s="376"/>
      <c r="NMH284" s="376"/>
      <c r="NMI284" s="376"/>
      <c r="NMJ284" s="376"/>
      <c r="NMK284" s="377"/>
      <c r="NML284" s="377"/>
      <c r="NMM284" s="377"/>
      <c r="NMN284" s="377"/>
      <c r="NMO284" s="377"/>
      <c r="NMP284" s="376"/>
      <c r="NMQ284" s="376"/>
      <c r="NMR284" s="377"/>
      <c r="NMS284" s="377"/>
      <c r="NMT284" s="376"/>
      <c r="NMU284" s="376"/>
      <c r="NMV284" s="377"/>
      <c r="NMW284" s="377"/>
      <c r="NMX284" s="376"/>
      <c r="NMY284" s="376"/>
      <c r="NMZ284" s="376"/>
      <c r="NNA284" s="376"/>
      <c r="NNB284" s="376"/>
      <c r="NNC284" s="376"/>
      <c r="NND284" s="376"/>
      <c r="NNE284" s="377"/>
      <c r="NNF284" s="377"/>
      <c r="NNG284" s="376"/>
      <c r="NNH284" s="376"/>
      <c r="NNI284" s="377"/>
      <c r="NNJ284" s="377"/>
      <c r="NNK284" s="376"/>
      <c r="NNL284" s="376"/>
      <c r="NNM284" s="376"/>
      <c r="NNN284" s="376"/>
      <c r="NNO284" s="376"/>
      <c r="NNP284" s="370"/>
      <c r="NNQ284" s="396"/>
      <c r="NNR284" s="376"/>
      <c r="NNS284" s="376"/>
      <c r="NNT284" s="376"/>
      <c r="NNU284" s="376"/>
      <c r="NNV284" s="376"/>
      <c r="NNW284" s="376"/>
      <c r="NNX284" s="376"/>
      <c r="NNY284" s="375"/>
      <c r="NNZ284" s="375"/>
      <c r="NOA284" s="375"/>
      <c r="NOB284" s="375"/>
      <c r="NOC284" s="375"/>
      <c r="NOD284" s="375"/>
      <c r="NOE284" s="375"/>
      <c r="NOF284" s="375"/>
      <c r="NOG284" s="375"/>
      <c r="NOH284" s="375"/>
      <c r="NOI284" s="375"/>
      <c r="NOJ284" s="375"/>
      <c r="NOK284" s="375"/>
      <c r="NOL284" s="375"/>
      <c r="NOM284" s="375"/>
      <c r="NON284" s="375"/>
      <c r="NOO284" s="375"/>
      <c r="NOP284" s="375"/>
      <c r="NOQ284" s="375"/>
      <c r="NOR284" s="375"/>
      <c r="NOS284" s="375"/>
      <c r="NOT284" s="375"/>
      <c r="NOU284" s="375"/>
      <c r="NOV284" s="375"/>
      <c r="NOW284" s="375"/>
      <c r="NOX284" s="375"/>
      <c r="NOY284" s="375"/>
      <c r="NOZ284" s="375"/>
      <c r="NPA284" s="375"/>
      <c r="NPB284" s="375"/>
      <c r="NPC284" s="375"/>
      <c r="NPD284" s="375"/>
      <c r="NPE284" s="375"/>
      <c r="NPF284" s="375"/>
      <c r="NPG284" s="375"/>
      <c r="NPH284" s="375"/>
      <c r="NPI284" s="375"/>
      <c r="NPJ284" s="375"/>
      <c r="NPK284" s="375"/>
      <c r="NPL284" s="375"/>
      <c r="NPM284" s="375"/>
      <c r="NPN284" s="375"/>
      <c r="NPO284" s="375"/>
      <c r="NPP284" s="375"/>
      <c r="NPQ284" s="376"/>
      <c r="NPR284" s="376"/>
      <c r="NPS284" s="376"/>
      <c r="NPT284" s="376"/>
      <c r="NPU284" s="376"/>
      <c r="NPV284" s="376"/>
      <c r="NPW284" s="376"/>
      <c r="NPX284" s="376"/>
      <c r="NPY284" s="376"/>
      <c r="NPZ284" s="376"/>
      <c r="NQA284" s="376"/>
      <c r="NQB284" s="376"/>
      <c r="NQC284" s="376"/>
      <c r="NQD284" s="376"/>
      <c r="NQE284" s="376"/>
      <c r="NQF284" s="376"/>
      <c r="NQG284" s="376"/>
      <c r="NQH284" s="376"/>
      <c r="NQI284" s="376"/>
      <c r="NQJ284" s="376"/>
      <c r="NQK284" s="376"/>
      <c r="NQL284" s="376"/>
      <c r="NQM284" s="376"/>
      <c r="NQN284" s="376"/>
      <c r="NQO284" s="377"/>
      <c r="NQP284" s="377"/>
      <c r="NQQ284" s="377"/>
      <c r="NQR284" s="377"/>
      <c r="NQS284" s="377"/>
      <c r="NQT284" s="376"/>
      <c r="NQU284" s="376"/>
      <c r="NQV284" s="377"/>
      <c r="NQW284" s="377"/>
      <c r="NQX284" s="376"/>
      <c r="NQY284" s="376"/>
      <c r="NQZ284" s="377"/>
      <c r="NRA284" s="377"/>
      <c r="NRB284" s="376"/>
      <c r="NRC284" s="376"/>
      <c r="NRD284" s="376"/>
      <c r="NRE284" s="376"/>
      <c r="NRF284" s="376"/>
      <c r="NRG284" s="376"/>
      <c r="NRH284" s="376"/>
      <c r="NRI284" s="377"/>
      <c r="NRJ284" s="377"/>
      <c r="NRK284" s="376"/>
      <c r="NRL284" s="376"/>
      <c r="NRM284" s="377"/>
      <c r="NRN284" s="377"/>
      <c r="NRO284" s="376"/>
      <c r="NRP284" s="376"/>
      <c r="NRQ284" s="376"/>
      <c r="NRR284" s="376"/>
      <c r="NRS284" s="376"/>
      <c r="NRT284" s="370"/>
      <c r="NRU284" s="396"/>
      <c r="NRV284" s="376"/>
      <c r="NRW284" s="376"/>
      <c r="NRX284" s="376"/>
      <c r="NRY284" s="376"/>
      <c r="NRZ284" s="376"/>
      <c r="NSA284" s="376"/>
      <c r="NSB284" s="376"/>
      <c r="NSC284" s="375"/>
      <c r="NSD284" s="375"/>
      <c r="NSE284" s="375"/>
      <c r="NSF284" s="375"/>
      <c r="NSG284" s="375"/>
      <c r="NSH284" s="375"/>
      <c r="NSI284" s="375"/>
      <c r="NSJ284" s="375"/>
      <c r="NSK284" s="375"/>
      <c r="NSL284" s="375"/>
      <c r="NSM284" s="375"/>
      <c r="NSN284" s="375"/>
      <c r="NSO284" s="375"/>
      <c r="NSP284" s="375"/>
      <c r="NSQ284" s="375"/>
      <c r="NSR284" s="375"/>
      <c r="NSS284" s="375"/>
      <c r="NST284" s="375"/>
      <c r="NSU284" s="375"/>
      <c r="NSV284" s="375"/>
      <c r="NSW284" s="375"/>
      <c r="NSX284" s="375"/>
      <c r="NSY284" s="375"/>
      <c r="NSZ284" s="375"/>
      <c r="NTA284" s="375"/>
      <c r="NTB284" s="375"/>
      <c r="NTC284" s="375"/>
      <c r="NTD284" s="375"/>
      <c r="NTE284" s="375"/>
      <c r="NTF284" s="375"/>
      <c r="NTG284" s="375"/>
      <c r="NTH284" s="375"/>
      <c r="NTI284" s="375"/>
      <c r="NTJ284" s="375"/>
      <c r="NTK284" s="375"/>
      <c r="NTL284" s="375"/>
      <c r="NTM284" s="375"/>
      <c r="NTN284" s="375"/>
      <c r="NTO284" s="375"/>
      <c r="NTP284" s="375"/>
      <c r="NTQ284" s="375"/>
      <c r="NTR284" s="375"/>
      <c r="NTS284" s="375"/>
      <c r="NTT284" s="375"/>
      <c r="NTU284" s="376"/>
      <c r="NTV284" s="376"/>
      <c r="NTW284" s="376"/>
      <c r="NTX284" s="376"/>
      <c r="NTY284" s="376"/>
      <c r="NTZ284" s="376"/>
      <c r="NUA284" s="376"/>
      <c r="NUB284" s="376"/>
      <c r="NUC284" s="376"/>
      <c r="NUD284" s="376"/>
      <c r="NUE284" s="376"/>
      <c r="NUF284" s="376"/>
      <c r="NUG284" s="376"/>
      <c r="NUH284" s="376"/>
      <c r="NUI284" s="376"/>
      <c r="NUJ284" s="376"/>
      <c r="NUK284" s="376"/>
      <c r="NUL284" s="376"/>
      <c r="NUM284" s="376"/>
      <c r="NUN284" s="376"/>
      <c r="NUO284" s="376"/>
      <c r="NUP284" s="376"/>
      <c r="NUQ284" s="376"/>
      <c r="NUR284" s="376"/>
      <c r="NUS284" s="377"/>
      <c r="NUT284" s="377"/>
      <c r="NUU284" s="377"/>
      <c r="NUV284" s="377"/>
      <c r="NUW284" s="377"/>
      <c r="NUX284" s="376"/>
      <c r="NUY284" s="376"/>
      <c r="NUZ284" s="377"/>
      <c r="NVA284" s="377"/>
      <c r="NVB284" s="376"/>
      <c r="NVC284" s="376"/>
      <c r="NVD284" s="377"/>
      <c r="NVE284" s="377"/>
      <c r="NVF284" s="376"/>
      <c r="NVG284" s="376"/>
      <c r="NVH284" s="376"/>
      <c r="NVI284" s="376"/>
      <c r="NVJ284" s="376"/>
      <c r="NVK284" s="376"/>
      <c r="NVL284" s="376"/>
      <c r="NVM284" s="377"/>
      <c r="NVN284" s="377"/>
      <c r="NVO284" s="376"/>
      <c r="NVP284" s="376"/>
      <c r="NVQ284" s="377"/>
      <c r="NVR284" s="377"/>
      <c r="NVS284" s="376"/>
      <c r="NVT284" s="376"/>
      <c r="NVU284" s="376"/>
      <c r="NVV284" s="376"/>
      <c r="NVW284" s="376"/>
      <c r="NVX284" s="370"/>
      <c r="NVY284" s="396"/>
      <c r="NVZ284" s="376"/>
      <c r="NWA284" s="376"/>
      <c r="NWB284" s="376"/>
      <c r="NWC284" s="376"/>
      <c r="NWD284" s="376"/>
      <c r="NWE284" s="376"/>
      <c r="NWF284" s="376"/>
      <c r="NWG284" s="375"/>
      <c r="NWH284" s="375"/>
      <c r="NWI284" s="375"/>
      <c r="NWJ284" s="375"/>
      <c r="NWK284" s="375"/>
      <c r="NWL284" s="375"/>
      <c r="NWM284" s="375"/>
      <c r="NWN284" s="375"/>
      <c r="NWO284" s="375"/>
      <c r="NWP284" s="375"/>
      <c r="NWQ284" s="375"/>
      <c r="NWR284" s="375"/>
      <c r="NWS284" s="375"/>
      <c r="NWT284" s="375"/>
      <c r="NWU284" s="375"/>
      <c r="NWV284" s="375"/>
      <c r="NWW284" s="375"/>
      <c r="NWX284" s="375"/>
      <c r="NWY284" s="375"/>
      <c r="NWZ284" s="375"/>
      <c r="NXA284" s="375"/>
      <c r="NXB284" s="375"/>
      <c r="NXC284" s="375"/>
      <c r="NXD284" s="375"/>
      <c r="NXE284" s="375"/>
      <c r="NXF284" s="375"/>
      <c r="NXG284" s="375"/>
      <c r="NXH284" s="375"/>
      <c r="NXI284" s="375"/>
      <c r="NXJ284" s="375"/>
      <c r="NXK284" s="375"/>
      <c r="NXL284" s="375"/>
      <c r="NXM284" s="375"/>
      <c r="NXN284" s="375"/>
      <c r="NXO284" s="375"/>
      <c r="NXP284" s="375"/>
      <c r="NXQ284" s="375"/>
      <c r="NXR284" s="375"/>
      <c r="NXS284" s="375"/>
      <c r="NXT284" s="375"/>
      <c r="NXU284" s="375"/>
      <c r="NXV284" s="375"/>
      <c r="NXW284" s="375"/>
      <c r="NXX284" s="375"/>
      <c r="NXY284" s="376"/>
      <c r="NXZ284" s="376"/>
      <c r="NYA284" s="376"/>
      <c r="NYB284" s="376"/>
      <c r="NYC284" s="376"/>
      <c r="NYD284" s="376"/>
      <c r="NYE284" s="376"/>
      <c r="NYF284" s="376"/>
      <c r="NYG284" s="376"/>
      <c r="NYH284" s="376"/>
      <c r="NYI284" s="376"/>
      <c r="NYJ284" s="376"/>
      <c r="NYK284" s="376"/>
      <c r="NYL284" s="376"/>
      <c r="NYM284" s="376"/>
      <c r="NYN284" s="376"/>
      <c r="NYO284" s="376"/>
      <c r="NYP284" s="376"/>
      <c r="NYQ284" s="376"/>
      <c r="NYR284" s="376"/>
      <c r="NYS284" s="376"/>
      <c r="NYT284" s="376"/>
      <c r="NYU284" s="376"/>
      <c r="NYV284" s="376"/>
      <c r="NYW284" s="377"/>
      <c r="NYX284" s="377"/>
      <c r="NYY284" s="377"/>
      <c r="NYZ284" s="377"/>
      <c r="NZA284" s="377"/>
      <c r="NZB284" s="376"/>
      <c r="NZC284" s="376"/>
      <c r="NZD284" s="377"/>
      <c r="NZE284" s="377"/>
      <c r="NZF284" s="376"/>
      <c r="NZG284" s="376"/>
      <c r="NZH284" s="377"/>
      <c r="NZI284" s="377"/>
      <c r="NZJ284" s="376"/>
      <c r="NZK284" s="376"/>
      <c r="NZL284" s="376"/>
      <c r="NZM284" s="376"/>
      <c r="NZN284" s="376"/>
      <c r="NZO284" s="376"/>
      <c r="NZP284" s="376"/>
      <c r="NZQ284" s="377"/>
      <c r="NZR284" s="377"/>
      <c r="NZS284" s="376"/>
      <c r="NZT284" s="376"/>
      <c r="NZU284" s="377"/>
      <c r="NZV284" s="377"/>
      <c r="NZW284" s="376"/>
      <c r="NZX284" s="376"/>
      <c r="NZY284" s="376"/>
      <c r="NZZ284" s="376"/>
      <c r="OAA284" s="376"/>
      <c r="OAB284" s="370"/>
      <c r="OAC284" s="396"/>
      <c r="OAD284" s="376"/>
      <c r="OAE284" s="376"/>
      <c r="OAF284" s="376"/>
      <c r="OAG284" s="376"/>
      <c r="OAH284" s="376"/>
      <c r="OAI284" s="376"/>
      <c r="OAJ284" s="376"/>
      <c r="OAK284" s="375"/>
      <c r="OAL284" s="375"/>
      <c r="OAM284" s="375"/>
      <c r="OAN284" s="375"/>
      <c r="OAO284" s="375"/>
      <c r="OAP284" s="375"/>
      <c r="OAQ284" s="375"/>
      <c r="OAR284" s="375"/>
      <c r="OAS284" s="375"/>
      <c r="OAT284" s="375"/>
      <c r="OAU284" s="375"/>
      <c r="OAV284" s="375"/>
      <c r="OAW284" s="375"/>
      <c r="OAX284" s="375"/>
      <c r="OAY284" s="375"/>
      <c r="OAZ284" s="375"/>
      <c r="OBA284" s="375"/>
      <c r="OBB284" s="375"/>
      <c r="OBC284" s="375"/>
      <c r="OBD284" s="375"/>
      <c r="OBE284" s="375"/>
      <c r="OBF284" s="375"/>
      <c r="OBG284" s="375"/>
      <c r="OBH284" s="375"/>
      <c r="OBI284" s="375"/>
      <c r="OBJ284" s="375"/>
      <c r="OBK284" s="375"/>
      <c r="OBL284" s="375"/>
      <c r="OBM284" s="375"/>
      <c r="OBN284" s="375"/>
      <c r="OBO284" s="375"/>
      <c r="OBP284" s="375"/>
      <c r="OBQ284" s="375"/>
      <c r="OBR284" s="375"/>
      <c r="OBS284" s="375"/>
      <c r="OBT284" s="375"/>
      <c r="OBU284" s="375"/>
      <c r="OBV284" s="375"/>
      <c r="OBW284" s="375"/>
      <c r="OBX284" s="375"/>
      <c r="OBY284" s="375"/>
      <c r="OBZ284" s="375"/>
      <c r="OCA284" s="375"/>
      <c r="OCB284" s="375"/>
      <c r="OCC284" s="376"/>
      <c r="OCD284" s="376"/>
      <c r="OCE284" s="376"/>
      <c r="OCF284" s="376"/>
      <c r="OCG284" s="376"/>
      <c r="OCH284" s="376"/>
      <c r="OCI284" s="376"/>
      <c r="OCJ284" s="376"/>
      <c r="OCK284" s="376"/>
      <c r="OCL284" s="376"/>
      <c r="OCM284" s="376"/>
      <c r="OCN284" s="376"/>
      <c r="OCO284" s="376"/>
      <c r="OCP284" s="376"/>
      <c r="OCQ284" s="376"/>
      <c r="OCR284" s="376"/>
      <c r="OCS284" s="376"/>
      <c r="OCT284" s="376"/>
      <c r="OCU284" s="376"/>
      <c r="OCV284" s="376"/>
      <c r="OCW284" s="376"/>
      <c r="OCX284" s="376"/>
      <c r="OCY284" s="376"/>
      <c r="OCZ284" s="376"/>
      <c r="ODA284" s="377"/>
      <c r="ODB284" s="377"/>
      <c r="ODC284" s="377"/>
      <c r="ODD284" s="377"/>
      <c r="ODE284" s="377"/>
      <c r="ODF284" s="376"/>
      <c r="ODG284" s="376"/>
      <c r="ODH284" s="377"/>
      <c r="ODI284" s="377"/>
      <c r="ODJ284" s="376"/>
      <c r="ODK284" s="376"/>
      <c r="ODL284" s="377"/>
      <c r="ODM284" s="377"/>
      <c r="ODN284" s="376"/>
      <c r="ODO284" s="376"/>
      <c r="ODP284" s="376"/>
      <c r="ODQ284" s="376"/>
      <c r="ODR284" s="376"/>
      <c r="ODS284" s="376"/>
      <c r="ODT284" s="376"/>
      <c r="ODU284" s="377"/>
      <c r="ODV284" s="377"/>
      <c r="ODW284" s="376"/>
      <c r="ODX284" s="376"/>
      <c r="ODY284" s="377"/>
      <c r="ODZ284" s="377"/>
      <c r="OEA284" s="376"/>
      <c r="OEB284" s="376"/>
      <c r="OEC284" s="376"/>
      <c r="OED284" s="376"/>
      <c r="OEE284" s="376"/>
      <c r="OEF284" s="370"/>
      <c r="OEG284" s="396"/>
      <c r="OEH284" s="376"/>
      <c r="OEI284" s="376"/>
      <c r="OEJ284" s="376"/>
      <c r="OEK284" s="376"/>
      <c r="OEL284" s="376"/>
      <c r="OEM284" s="376"/>
      <c r="OEN284" s="376"/>
      <c r="OEO284" s="375"/>
      <c r="OEP284" s="375"/>
      <c r="OEQ284" s="375"/>
      <c r="OER284" s="375"/>
      <c r="OES284" s="375"/>
      <c r="OET284" s="375"/>
      <c r="OEU284" s="375"/>
      <c r="OEV284" s="375"/>
      <c r="OEW284" s="375"/>
      <c r="OEX284" s="375"/>
      <c r="OEY284" s="375"/>
      <c r="OEZ284" s="375"/>
      <c r="OFA284" s="375"/>
      <c r="OFB284" s="375"/>
      <c r="OFC284" s="375"/>
      <c r="OFD284" s="375"/>
      <c r="OFE284" s="375"/>
      <c r="OFF284" s="375"/>
      <c r="OFG284" s="375"/>
      <c r="OFH284" s="375"/>
      <c r="OFI284" s="375"/>
      <c r="OFJ284" s="375"/>
      <c r="OFK284" s="375"/>
      <c r="OFL284" s="375"/>
      <c r="OFM284" s="375"/>
      <c r="OFN284" s="375"/>
      <c r="OFO284" s="375"/>
      <c r="OFP284" s="375"/>
      <c r="OFQ284" s="375"/>
      <c r="OFR284" s="375"/>
      <c r="OFS284" s="375"/>
      <c r="OFT284" s="375"/>
      <c r="OFU284" s="375"/>
      <c r="OFV284" s="375"/>
      <c r="OFW284" s="375"/>
      <c r="OFX284" s="375"/>
      <c r="OFY284" s="375"/>
      <c r="OFZ284" s="375"/>
      <c r="OGA284" s="375"/>
      <c r="OGB284" s="375"/>
      <c r="OGC284" s="375"/>
      <c r="OGD284" s="375"/>
      <c r="OGE284" s="375"/>
      <c r="OGF284" s="375"/>
      <c r="OGG284" s="376"/>
      <c r="OGH284" s="376"/>
      <c r="OGI284" s="376"/>
      <c r="OGJ284" s="376"/>
      <c r="OGK284" s="376"/>
      <c r="OGL284" s="376"/>
      <c r="OGM284" s="376"/>
      <c r="OGN284" s="376"/>
      <c r="OGO284" s="376"/>
      <c r="OGP284" s="376"/>
      <c r="OGQ284" s="376"/>
      <c r="OGR284" s="376"/>
      <c r="OGS284" s="376"/>
      <c r="OGT284" s="376"/>
      <c r="OGU284" s="376"/>
      <c r="OGV284" s="376"/>
      <c r="OGW284" s="376"/>
      <c r="OGX284" s="376"/>
      <c r="OGY284" s="376"/>
      <c r="OGZ284" s="376"/>
      <c r="OHA284" s="376"/>
      <c r="OHB284" s="376"/>
      <c r="OHC284" s="376"/>
      <c r="OHD284" s="376"/>
      <c r="OHE284" s="377"/>
      <c r="OHF284" s="377"/>
      <c r="OHG284" s="377"/>
      <c r="OHH284" s="377"/>
      <c r="OHI284" s="377"/>
      <c r="OHJ284" s="376"/>
      <c r="OHK284" s="376"/>
      <c r="OHL284" s="377"/>
      <c r="OHM284" s="377"/>
      <c r="OHN284" s="376"/>
      <c r="OHO284" s="376"/>
      <c r="OHP284" s="377"/>
      <c r="OHQ284" s="377"/>
      <c r="OHR284" s="376"/>
      <c r="OHS284" s="376"/>
      <c r="OHT284" s="376"/>
      <c r="OHU284" s="376"/>
      <c r="OHV284" s="376"/>
      <c r="OHW284" s="376"/>
      <c r="OHX284" s="376"/>
      <c r="OHY284" s="377"/>
      <c r="OHZ284" s="377"/>
      <c r="OIA284" s="376"/>
      <c r="OIB284" s="376"/>
      <c r="OIC284" s="377"/>
      <c r="OID284" s="377"/>
      <c r="OIE284" s="376"/>
      <c r="OIF284" s="376"/>
      <c r="OIG284" s="376"/>
      <c r="OIH284" s="376"/>
      <c r="OII284" s="376"/>
      <c r="OIJ284" s="370"/>
      <c r="OIK284" s="396"/>
      <c r="OIL284" s="376"/>
      <c r="OIM284" s="376"/>
      <c r="OIN284" s="376"/>
      <c r="OIO284" s="376"/>
      <c r="OIP284" s="376"/>
      <c r="OIQ284" s="376"/>
      <c r="OIR284" s="376"/>
      <c r="OIS284" s="375"/>
      <c r="OIT284" s="375"/>
      <c r="OIU284" s="375"/>
      <c r="OIV284" s="375"/>
      <c r="OIW284" s="375"/>
      <c r="OIX284" s="375"/>
      <c r="OIY284" s="375"/>
      <c r="OIZ284" s="375"/>
      <c r="OJA284" s="375"/>
      <c r="OJB284" s="375"/>
      <c r="OJC284" s="375"/>
      <c r="OJD284" s="375"/>
      <c r="OJE284" s="375"/>
      <c r="OJF284" s="375"/>
      <c r="OJG284" s="375"/>
      <c r="OJH284" s="375"/>
      <c r="OJI284" s="375"/>
      <c r="OJJ284" s="375"/>
      <c r="OJK284" s="375"/>
      <c r="OJL284" s="375"/>
      <c r="OJM284" s="375"/>
      <c r="OJN284" s="375"/>
      <c r="OJO284" s="375"/>
      <c r="OJP284" s="375"/>
      <c r="OJQ284" s="375"/>
      <c r="OJR284" s="375"/>
      <c r="OJS284" s="375"/>
      <c r="OJT284" s="375"/>
      <c r="OJU284" s="375"/>
      <c r="OJV284" s="375"/>
      <c r="OJW284" s="375"/>
      <c r="OJX284" s="375"/>
      <c r="OJY284" s="375"/>
      <c r="OJZ284" s="375"/>
      <c r="OKA284" s="375"/>
      <c r="OKB284" s="375"/>
      <c r="OKC284" s="375"/>
      <c r="OKD284" s="375"/>
      <c r="OKE284" s="375"/>
      <c r="OKF284" s="375"/>
      <c r="OKG284" s="375"/>
      <c r="OKH284" s="375"/>
      <c r="OKI284" s="375"/>
      <c r="OKJ284" s="375"/>
      <c r="OKK284" s="376"/>
      <c r="OKL284" s="376"/>
      <c r="OKM284" s="376"/>
      <c r="OKN284" s="376"/>
      <c r="OKO284" s="376"/>
      <c r="OKP284" s="376"/>
      <c r="OKQ284" s="376"/>
      <c r="OKR284" s="376"/>
      <c r="OKS284" s="376"/>
      <c r="OKT284" s="376"/>
      <c r="OKU284" s="376"/>
      <c r="OKV284" s="376"/>
      <c r="OKW284" s="376"/>
      <c r="OKX284" s="376"/>
      <c r="OKY284" s="376"/>
      <c r="OKZ284" s="376"/>
      <c r="OLA284" s="376"/>
      <c r="OLB284" s="376"/>
      <c r="OLC284" s="376"/>
      <c r="OLD284" s="376"/>
      <c r="OLE284" s="376"/>
      <c r="OLF284" s="376"/>
      <c r="OLG284" s="376"/>
      <c r="OLH284" s="376"/>
      <c r="OLI284" s="377"/>
      <c r="OLJ284" s="377"/>
      <c r="OLK284" s="377"/>
      <c r="OLL284" s="377"/>
      <c r="OLM284" s="377"/>
      <c r="OLN284" s="376"/>
      <c r="OLO284" s="376"/>
      <c r="OLP284" s="377"/>
      <c r="OLQ284" s="377"/>
      <c r="OLR284" s="376"/>
      <c r="OLS284" s="376"/>
      <c r="OLT284" s="377"/>
      <c r="OLU284" s="377"/>
      <c r="OLV284" s="376"/>
      <c r="OLW284" s="376"/>
      <c r="OLX284" s="376"/>
      <c r="OLY284" s="376"/>
      <c r="OLZ284" s="376"/>
      <c r="OMA284" s="376"/>
      <c r="OMB284" s="376"/>
      <c r="OMC284" s="377"/>
      <c r="OMD284" s="377"/>
      <c r="OME284" s="376"/>
      <c r="OMF284" s="376"/>
      <c r="OMG284" s="377"/>
      <c r="OMH284" s="377"/>
      <c r="OMI284" s="376"/>
      <c r="OMJ284" s="376"/>
      <c r="OMK284" s="376"/>
      <c r="OML284" s="376"/>
      <c r="OMM284" s="376"/>
      <c r="OMN284" s="370"/>
      <c r="OMO284" s="396"/>
      <c r="OMP284" s="376"/>
      <c r="OMQ284" s="376"/>
      <c r="OMR284" s="376"/>
      <c r="OMS284" s="376"/>
      <c r="OMT284" s="376"/>
      <c r="OMU284" s="376"/>
      <c r="OMV284" s="376"/>
      <c r="OMW284" s="375"/>
      <c r="OMX284" s="375"/>
      <c r="OMY284" s="375"/>
      <c r="OMZ284" s="375"/>
      <c r="ONA284" s="375"/>
      <c r="ONB284" s="375"/>
      <c r="ONC284" s="375"/>
      <c r="OND284" s="375"/>
      <c r="ONE284" s="375"/>
      <c r="ONF284" s="375"/>
      <c r="ONG284" s="375"/>
      <c r="ONH284" s="375"/>
      <c r="ONI284" s="375"/>
      <c r="ONJ284" s="375"/>
      <c r="ONK284" s="375"/>
      <c r="ONL284" s="375"/>
      <c r="ONM284" s="375"/>
      <c r="ONN284" s="375"/>
      <c r="ONO284" s="375"/>
      <c r="ONP284" s="375"/>
      <c r="ONQ284" s="375"/>
      <c r="ONR284" s="375"/>
      <c r="ONS284" s="375"/>
      <c r="ONT284" s="375"/>
      <c r="ONU284" s="375"/>
      <c r="ONV284" s="375"/>
      <c r="ONW284" s="375"/>
      <c r="ONX284" s="375"/>
      <c r="ONY284" s="375"/>
      <c r="ONZ284" s="375"/>
      <c r="OOA284" s="375"/>
      <c r="OOB284" s="375"/>
      <c r="OOC284" s="375"/>
      <c r="OOD284" s="375"/>
      <c r="OOE284" s="375"/>
      <c r="OOF284" s="375"/>
      <c r="OOG284" s="375"/>
      <c r="OOH284" s="375"/>
      <c r="OOI284" s="375"/>
      <c r="OOJ284" s="375"/>
      <c r="OOK284" s="375"/>
      <c r="OOL284" s="375"/>
      <c r="OOM284" s="375"/>
      <c r="OON284" s="375"/>
      <c r="OOO284" s="376"/>
      <c r="OOP284" s="376"/>
      <c r="OOQ284" s="376"/>
      <c r="OOR284" s="376"/>
      <c r="OOS284" s="376"/>
      <c r="OOT284" s="376"/>
      <c r="OOU284" s="376"/>
      <c r="OOV284" s="376"/>
      <c r="OOW284" s="376"/>
      <c r="OOX284" s="376"/>
      <c r="OOY284" s="376"/>
      <c r="OOZ284" s="376"/>
      <c r="OPA284" s="376"/>
      <c r="OPB284" s="376"/>
      <c r="OPC284" s="376"/>
      <c r="OPD284" s="376"/>
      <c r="OPE284" s="376"/>
      <c r="OPF284" s="376"/>
      <c r="OPG284" s="376"/>
      <c r="OPH284" s="376"/>
      <c r="OPI284" s="376"/>
      <c r="OPJ284" s="376"/>
      <c r="OPK284" s="376"/>
      <c r="OPL284" s="376"/>
      <c r="OPM284" s="377"/>
      <c r="OPN284" s="377"/>
      <c r="OPO284" s="377"/>
      <c r="OPP284" s="377"/>
      <c r="OPQ284" s="377"/>
      <c r="OPR284" s="376"/>
      <c r="OPS284" s="376"/>
      <c r="OPT284" s="377"/>
      <c r="OPU284" s="377"/>
      <c r="OPV284" s="376"/>
      <c r="OPW284" s="376"/>
      <c r="OPX284" s="377"/>
      <c r="OPY284" s="377"/>
      <c r="OPZ284" s="376"/>
      <c r="OQA284" s="376"/>
      <c r="OQB284" s="376"/>
      <c r="OQC284" s="376"/>
      <c r="OQD284" s="376"/>
      <c r="OQE284" s="376"/>
      <c r="OQF284" s="376"/>
      <c r="OQG284" s="377"/>
      <c r="OQH284" s="377"/>
      <c r="OQI284" s="376"/>
      <c r="OQJ284" s="376"/>
      <c r="OQK284" s="377"/>
      <c r="OQL284" s="377"/>
      <c r="OQM284" s="376"/>
      <c r="OQN284" s="376"/>
      <c r="OQO284" s="376"/>
      <c r="OQP284" s="376"/>
      <c r="OQQ284" s="376"/>
      <c r="OQR284" s="370"/>
      <c r="OQS284" s="396"/>
      <c r="OQT284" s="376"/>
      <c r="OQU284" s="376"/>
      <c r="OQV284" s="376"/>
      <c r="OQW284" s="376"/>
      <c r="OQX284" s="376"/>
      <c r="OQY284" s="376"/>
      <c r="OQZ284" s="376"/>
      <c r="ORA284" s="375"/>
      <c r="ORB284" s="375"/>
      <c r="ORC284" s="375"/>
      <c r="ORD284" s="375"/>
      <c r="ORE284" s="375"/>
      <c r="ORF284" s="375"/>
      <c r="ORG284" s="375"/>
      <c r="ORH284" s="375"/>
      <c r="ORI284" s="375"/>
      <c r="ORJ284" s="375"/>
      <c r="ORK284" s="375"/>
      <c r="ORL284" s="375"/>
      <c r="ORM284" s="375"/>
      <c r="ORN284" s="375"/>
      <c r="ORO284" s="375"/>
      <c r="ORP284" s="375"/>
      <c r="ORQ284" s="375"/>
      <c r="ORR284" s="375"/>
      <c r="ORS284" s="375"/>
      <c r="ORT284" s="375"/>
      <c r="ORU284" s="375"/>
      <c r="ORV284" s="375"/>
      <c r="ORW284" s="375"/>
      <c r="ORX284" s="375"/>
      <c r="ORY284" s="375"/>
      <c r="ORZ284" s="375"/>
      <c r="OSA284" s="375"/>
      <c r="OSB284" s="375"/>
      <c r="OSC284" s="375"/>
      <c r="OSD284" s="375"/>
      <c r="OSE284" s="375"/>
      <c r="OSF284" s="375"/>
      <c r="OSG284" s="375"/>
      <c r="OSH284" s="375"/>
      <c r="OSI284" s="375"/>
      <c r="OSJ284" s="375"/>
      <c r="OSK284" s="375"/>
      <c r="OSL284" s="375"/>
      <c r="OSM284" s="375"/>
      <c r="OSN284" s="375"/>
      <c r="OSO284" s="375"/>
      <c r="OSP284" s="375"/>
      <c r="OSQ284" s="375"/>
      <c r="OSR284" s="375"/>
      <c r="OSS284" s="376"/>
      <c r="OST284" s="376"/>
      <c r="OSU284" s="376"/>
      <c r="OSV284" s="376"/>
      <c r="OSW284" s="376"/>
      <c r="OSX284" s="376"/>
      <c r="OSY284" s="376"/>
      <c r="OSZ284" s="376"/>
      <c r="OTA284" s="376"/>
      <c r="OTB284" s="376"/>
      <c r="OTC284" s="376"/>
      <c r="OTD284" s="376"/>
      <c r="OTE284" s="376"/>
      <c r="OTF284" s="376"/>
      <c r="OTG284" s="376"/>
      <c r="OTH284" s="376"/>
      <c r="OTI284" s="376"/>
      <c r="OTJ284" s="376"/>
      <c r="OTK284" s="376"/>
      <c r="OTL284" s="376"/>
      <c r="OTM284" s="376"/>
      <c r="OTN284" s="376"/>
      <c r="OTO284" s="376"/>
      <c r="OTP284" s="376"/>
      <c r="OTQ284" s="377"/>
      <c r="OTR284" s="377"/>
      <c r="OTS284" s="377"/>
      <c r="OTT284" s="377"/>
      <c r="OTU284" s="377"/>
      <c r="OTV284" s="376"/>
      <c r="OTW284" s="376"/>
      <c r="OTX284" s="377"/>
      <c r="OTY284" s="377"/>
      <c r="OTZ284" s="376"/>
      <c r="OUA284" s="376"/>
      <c r="OUB284" s="377"/>
      <c r="OUC284" s="377"/>
      <c r="OUD284" s="376"/>
      <c r="OUE284" s="376"/>
      <c r="OUF284" s="376"/>
      <c r="OUG284" s="376"/>
      <c r="OUH284" s="376"/>
      <c r="OUI284" s="376"/>
      <c r="OUJ284" s="376"/>
      <c r="OUK284" s="377"/>
      <c r="OUL284" s="377"/>
      <c r="OUM284" s="376"/>
      <c r="OUN284" s="376"/>
      <c r="OUO284" s="377"/>
      <c r="OUP284" s="377"/>
      <c r="OUQ284" s="376"/>
      <c r="OUR284" s="376"/>
      <c r="OUS284" s="376"/>
      <c r="OUT284" s="376"/>
      <c r="OUU284" s="376"/>
      <c r="OUV284" s="370"/>
      <c r="OUW284" s="396"/>
      <c r="OUX284" s="376"/>
      <c r="OUY284" s="376"/>
      <c r="OUZ284" s="376"/>
      <c r="OVA284" s="376"/>
      <c r="OVB284" s="376"/>
      <c r="OVC284" s="376"/>
      <c r="OVD284" s="376"/>
      <c r="OVE284" s="375"/>
      <c r="OVF284" s="375"/>
      <c r="OVG284" s="375"/>
      <c r="OVH284" s="375"/>
      <c r="OVI284" s="375"/>
      <c r="OVJ284" s="375"/>
      <c r="OVK284" s="375"/>
      <c r="OVL284" s="375"/>
      <c r="OVM284" s="375"/>
      <c r="OVN284" s="375"/>
      <c r="OVO284" s="375"/>
      <c r="OVP284" s="375"/>
      <c r="OVQ284" s="375"/>
      <c r="OVR284" s="375"/>
      <c r="OVS284" s="375"/>
      <c r="OVT284" s="375"/>
      <c r="OVU284" s="375"/>
      <c r="OVV284" s="375"/>
      <c r="OVW284" s="375"/>
      <c r="OVX284" s="375"/>
      <c r="OVY284" s="375"/>
      <c r="OVZ284" s="375"/>
      <c r="OWA284" s="375"/>
      <c r="OWB284" s="375"/>
      <c r="OWC284" s="375"/>
      <c r="OWD284" s="375"/>
      <c r="OWE284" s="375"/>
      <c r="OWF284" s="375"/>
      <c r="OWG284" s="375"/>
      <c r="OWH284" s="375"/>
      <c r="OWI284" s="375"/>
      <c r="OWJ284" s="375"/>
      <c r="OWK284" s="375"/>
      <c r="OWL284" s="375"/>
      <c r="OWM284" s="375"/>
      <c r="OWN284" s="375"/>
      <c r="OWO284" s="375"/>
      <c r="OWP284" s="375"/>
      <c r="OWQ284" s="375"/>
      <c r="OWR284" s="375"/>
      <c r="OWS284" s="375"/>
      <c r="OWT284" s="375"/>
      <c r="OWU284" s="375"/>
      <c r="OWV284" s="375"/>
      <c r="OWW284" s="376"/>
      <c r="OWX284" s="376"/>
      <c r="OWY284" s="376"/>
      <c r="OWZ284" s="376"/>
      <c r="OXA284" s="376"/>
      <c r="OXB284" s="376"/>
      <c r="OXC284" s="376"/>
      <c r="OXD284" s="376"/>
      <c r="OXE284" s="376"/>
      <c r="OXF284" s="376"/>
      <c r="OXG284" s="376"/>
      <c r="OXH284" s="376"/>
      <c r="OXI284" s="376"/>
      <c r="OXJ284" s="376"/>
      <c r="OXK284" s="376"/>
      <c r="OXL284" s="376"/>
      <c r="OXM284" s="376"/>
      <c r="OXN284" s="376"/>
      <c r="OXO284" s="376"/>
      <c r="OXP284" s="376"/>
      <c r="OXQ284" s="376"/>
      <c r="OXR284" s="376"/>
      <c r="OXS284" s="376"/>
      <c r="OXT284" s="376"/>
      <c r="OXU284" s="377"/>
      <c r="OXV284" s="377"/>
      <c r="OXW284" s="377"/>
      <c r="OXX284" s="377"/>
      <c r="OXY284" s="377"/>
      <c r="OXZ284" s="376"/>
      <c r="OYA284" s="376"/>
      <c r="OYB284" s="377"/>
      <c r="OYC284" s="377"/>
      <c r="OYD284" s="376"/>
      <c r="OYE284" s="376"/>
      <c r="OYF284" s="377"/>
      <c r="OYG284" s="377"/>
      <c r="OYH284" s="376"/>
      <c r="OYI284" s="376"/>
      <c r="OYJ284" s="376"/>
      <c r="OYK284" s="376"/>
      <c r="OYL284" s="376"/>
      <c r="OYM284" s="376"/>
      <c r="OYN284" s="376"/>
      <c r="OYO284" s="377"/>
      <c r="OYP284" s="377"/>
      <c r="OYQ284" s="376"/>
      <c r="OYR284" s="376"/>
      <c r="OYS284" s="377"/>
      <c r="OYT284" s="377"/>
      <c r="OYU284" s="376"/>
      <c r="OYV284" s="376"/>
      <c r="OYW284" s="376"/>
      <c r="OYX284" s="376"/>
      <c r="OYY284" s="376"/>
      <c r="OYZ284" s="370"/>
      <c r="OZA284" s="396"/>
      <c r="OZB284" s="376"/>
      <c r="OZC284" s="376"/>
      <c r="OZD284" s="376"/>
      <c r="OZE284" s="376"/>
      <c r="OZF284" s="376"/>
      <c r="OZG284" s="376"/>
      <c r="OZH284" s="376"/>
      <c r="OZI284" s="375"/>
      <c r="OZJ284" s="375"/>
      <c r="OZK284" s="375"/>
      <c r="OZL284" s="375"/>
      <c r="OZM284" s="375"/>
      <c r="OZN284" s="375"/>
      <c r="OZO284" s="375"/>
      <c r="OZP284" s="375"/>
      <c r="OZQ284" s="375"/>
      <c r="OZR284" s="375"/>
      <c r="OZS284" s="375"/>
      <c r="OZT284" s="375"/>
      <c r="OZU284" s="375"/>
      <c r="OZV284" s="375"/>
      <c r="OZW284" s="375"/>
      <c r="OZX284" s="375"/>
      <c r="OZY284" s="375"/>
      <c r="OZZ284" s="375"/>
      <c r="PAA284" s="375"/>
      <c r="PAB284" s="375"/>
      <c r="PAC284" s="375"/>
      <c r="PAD284" s="375"/>
      <c r="PAE284" s="375"/>
      <c r="PAF284" s="375"/>
      <c r="PAG284" s="375"/>
      <c r="PAH284" s="375"/>
      <c r="PAI284" s="375"/>
      <c r="PAJ284" s="375"/>
      <c r="PAK284" s="375"/>
      <c r="PAL284" s="375"/>
      <c r="PAM284" s="375"/>
      <c r="PAN284" s="375"/>
      <c r="PAO284" s="375"/>
      <c r="PAP284" s="375"/>
      <c r="PAQ284" s="375"/>
      <c r="PAR284" s="375"/>
      <c r="PAS284" s="375"/>
      <c r="PAT284" s="375"/>
      <c r="PAU284" s="375"/>
      <c r="PAV284" s="375"/>
      <c r="PAW284" s="375"/>
      <c r="PAX284" s="375"/>
      <c r="PAY284" s="375"/>
      <c r="PAZ284" s="375"/>
      <c r="PBA284" s="376"/>
      <c r="PBB284" s="376"/>
      <c r="PBC284" s="376"/>
      <c r="PBD284" s="376"/>
      <c r="PBE284" s="376"/>
      <c r="PBF284" s="376"/>
      <c r="PBG284" s="376"/>
      <c r="PBH284" s="376"/>
      <c r="PBI284" s="376"/>
      <c r="PBJ284" s="376"/>
      <c r="PBK284" s="376"/>
      <c r="PBL284" s="376"/>
      <c r="PBM284" s="376"/>
      <c r="PBN284" s="376"/>
      <c r="PBO284" s="376"/>
      <c r="PBP284" s="376"/>
      <c r="PBQ284" s="376"/>
      <c r="PBR284" s="376"/>
      <c r="PBS284" s="376"/>
      <c r="PBT284" s="376"/>
      <c r="PBU284" s="376"/>
      <c r="PBV284" s="376"/>
      <c r="PBW284" s="376"/>
      <c r="PBX284" s="376"/>
      <c r="PBY284" s="377"/>
      <c r="PBZ284" s="377"/>
      <c r="PCA284" s="377"/>
      <c r="PCB284" s="377"/>
      <c r="PCC284" s="377"/>
      <c r="PCD284" s="376"/>
      <c r="PCE284" s="376"/>
      <c r="PCF284" s="377"/>
      <c r="PCG284" s="377"/>
      <c r="PCH284" s="376"/>
      <c r="PCI284" s="376"/>
      <c r="PCJ284" s="377"/>
      <c r="PCK284" s="377"/>
      <c r="PCL284" s="376"/>
      <c r="PCM284" s="376"/>
      <c r="PCN284" s="376"/>
      <c r="PCO284" s="376"/>
      <c r="PCP284" s="376"/>
      <c r="PCQ284" s="376"/>
      <c r="PCR284" s="376"/>
      <c r="PCS284" s="377"/>
      <c r="PCT284" s="377"/>
      <c r="PCU284" s="376"/>
      <c r="PCV284" s="376"/>
      <c r="PCW284" s="377"/>
      <c r="PCX284" s="377"/>
      <c r="PCY284" s="376"/>
      <c r="PCZ284" s="376"/>
      <c r="PDA284" s="376"/>
      <c r="PDB284" s="376"/>
      <c r="PDC284" s="376"/>
      <c r="PDD284" s="370"/>
      <c r="PDE284" s="396"/>
      <c r="PDF284" s="376"/>
      <c r="PDG284" s="376"/>
      <c r="PDH284" s="376"/>
      <c r="PDI284" s="376"/>
      <c r="PDJ284" s="376"/>
      <c r="PDK284" s="376"/>
      <c r="PDL284" s="376"/>
      <c r="PDM284" s="375"/>
      <c r="PDN284" s="375"/>
      <c r="PDO284" s="375"/>
      <c r="PDP284" s="375"/>
      <c r="PDQ284" s="375"/>
      <c r="PDR284" s="375"/>
      <c r="PDS284" s="375"/>
      <c r="PDT284" s="375"/>
      <c r="PDU284" s="375"/>
      <c r="PDV284" s="375"/>
      <c r="PDW284" s="375"/>
      <c r="PDX284" s="375"/>
      <c r="PDY284" s="375"/>
      <c r="PDZ284" s="375"/>
      <c r="PEA284" s="375"/>
      <c r="PEB284" s="375"/>
      <c r="PEC284" s="375"/>
      <c r="PED284" s="375"/>
      <c r="PEE284" s="375"/>
      <c r="PEF284" s="375"/>
      <c r="PEG284" s="375"/>
      <c r="PEH284" s="375"/>
      <c r="PEI284" s="375"/>
      <c r="PEJ284" s="375"/>
      <c r="PEK284" s="375"/>
      <c r="PEL284" s="375"/>
      <c r="PEM284" s="375"/>
      <c r="PEN284" s="375"/>
      <c r="PEO284" s="375"/>
      <c r="PEP284" s="375"/>
      <c r="PEQ284" s="375"/>
      <c r="PER284" s="375"/>
      <c r="PES284" s="375"/>
      <c r="PET284" s="375"/>
      <c r="PEU284" s="375"/>
      <c r="PEV284" s="375"/>
      <c r="PEW284" s="375"/>
      <c r="PEX284" s="375"/>
      <c r="PEY284" s="375"/>
      <c r="PEZ284" s="375"/>
      <c r="PFA284" s="375"/>
      <c r="PFB284" s="375"/>
      <c r="PFC284" s="375"/>
      <c r="PFD284" s="375"/>
      <c r="PFE284" s="376"/>
      <c r="PFF284" s="376"/>
      <c r="PFG284" s="376"/>
      <c r="PFH284" s="376"/>
      <c r="PFI284" s="376"/>
      <c r="PFJ284" s="376"/>
      <c r="PFK284" s="376"/>
      <c r="PFL284" s="376"/>
      <c r="PFM284" s="376"/>
      <c r="PFN284" s="376"/>
      <c r="PFO284" s="376"/>
      <c r="PFP284" s="376"/>
      <c r="PFQ284" s="376"/>
      <c r="PFR284" s="376"/>
      <c r="PFS284" s="376"/>
      <c r="PFT284" s="376"/>
      <c r="PFU284" s="376"/>
      <c r="PFV284" s="376"/>
      <c r="PFW284" s="376"/>
      <c r="PFX284" s="376"/>
      <c r="PFY284" s="376"/>
      <c r="PFZ284" s="376"/>
      <c r="PGA284" s="376"/>
      <c r="PGB284" s="376"/>
      <c r="PGC284" s="377"/>
      <c r="PGD284" s="377"/>
      <c r="PGE284" s="377"/>
      <c r="PGF284" s="377"/>
      <c r="PGG284" s="377"/>
      <c r="PGH284" s="376"/>
      <c r="PGI284" s="376"/>
      <c r="PGJ284" s="377"/>
      <c r="PGK284" s="377"/>
      <c r="PGL284" s="376"/>
      <c r="PGM284" s="376"/>
      <c r="PGN284" s="377"/>
      <c r="PGO284" s="377"/>
      <c r="PGP284" s="376"/>
      <c r="PGQ284" s="376"/>
      <c r="PGR284" s="376"/>
      <c r="PGS284" s="376"/>
      <c r="PGT284" s="376"/>
      <c r="PGU284" s="376"/>
      <c r="PGV284" s="376"/>
      <c r="PGW284" s="377"/>
      <c r="PGX284" s="377"/>
      <c r="PGY284" s="376"/>
      <c r="PGZ284" s="376"/>
      <c r="PHA284" s="377"/>
      <c r="PHB284" s="377"/>
      <c r="PHC284" s="376"/>
      <c r="PHD284" s="376"/>
      <c r="PHE284" s="376"/>
      <c r="PHF284" s="376"/>
      <c r="PHG284" s="376"/>
      <c r="PHH284" s="370"/>
      <c r="PHI284" s="396"/>
      <c r="PHJ284" s="376"/>
      <c r="PHK284" s="376"/>
      <c r="PHL284" s="376"/>
      <c r="PHM284" s="376"/>
      <c r="PHN284" s="376"/>
      <c r="PHO284" s="376"/>
      <c r="PHP284" s="376"/>
      <c r="PHQ284" s="375"/>
      <c r="PHR284" s="375"/>
      <c r="PHS284" s="375"/>
      <c r="PHT284" s="375"/>
      <c r="PHU284" s="375"/>
      <c r="PHV284" s="375"/>
      <c r="PHW284" s="375"/>
      <c r="PHX284" s="375"/>
      <c r="PHY284" s="375"/>
      <c r="PHZ284" s="375"/>
      <c r="PIA284" s="375"/>
      <c r="PIB284" s="375"/>
      <c r="PIC284" s="375"/>
      <c r="PID284" s="375"/>
      <c r="PIE284" s="375"/>
      <c r="PIF284" s="375"/>
      <c r="PIG284" s="375"/>
      <c r="PIH284" s="375"/>
      <c r="PII284" s="375"/>
      <c r="PIJ284" s="375"/>
      <c r="PIK284" s="375"/>
      <c r="PIL284" s="375"/>
      <c r="PIM284" s="375"/>
      <c r="PIN284" s="375"/>
      <c r="PIO284" s="375"/>
      <c r="PIP284" s="375"/>
      <c r="PIQ284" s="375"/>
      <c r="PIR284" s="375"/>
      <c r="PIS284" s="375"/>
      <c r="PIT284" s="375"/>
      <c r="PIU284" s="375"/>
      <c r="PIV284" s="375"/>
      <c r="PIW284" s="375"/>
      <c r="PIX284" s="375"/>
      <c r="PIY284" s="375"/>
      <c r="PIZ284" s="375"/>
      <c r="PJA284" s="375"/>
      <c r="PJB284" s="375"/>
      <c r="PJC284" s="375"/>
      <c r="PJD284" s="375"/>
      <c r="PJE284" s="375"/>
      <c r="PJF284" s="375"/>
      <c r="PJG284" s="375"/>
      <c r="PJH284" s="375"/>
      <c r="PJI284" s="376"/>
      <c r="PJJ284" s="376"/>
      <c r="PJK284" s="376"/>
      <c r="PJL284" s="376"/>
      <c r="PJM284" s="376"/>
      <c r="PJN284" s="376"/>
      <c r="PJO284" s="376"/>
      <c r="PJP284" s="376"/>
      <c r="PJQ284" s="376"/>
      <c r="PJR284" s="376"/>
      <c r="PJS284" s="376"/>
      <c r="PJT284" s="376"/>
      <c r="PJU284" s="376"/>
      <c r="PJV284" s="376"/>
      <c r="PJW284" s="376"/>
      <c r="PJX284" s="376"/>
      <c r="PJY284" s="376"/>
      <c r="PJZ284" s="376"/>
      <c r="PKA284" s="376"/>
      <c r="PKB284" s="376"/>
      <c r="PKC284" s="376"/>
      <c r="PKD284" s="376"/>
      <c r="PKE284" s="376"/>
      <c r="PKF284" s="376"/>
      <c r="PKG284" s="377"/>
      <c r="PKH284" s="377"/>
      <c r="PKI284" s="377"/>
      <c r="PKJ284" s="377"/>
      <c r="PKK284" s="377"/>
      <c r="PKL284" s="376"/>
      <c r="PKM284" s="376"/>
      <c r="PKN284" s="377"/>
      <c r="PKO284" s="377"/>
      <c r="PKP284" s="376"/>
      <c r="PKQ284" s="376"/>
      <c r="PKR284" s="377"/>
      <c r="PKS284" s="377"/>
      <c r="PKT284" s="376"/>
      <c r="PKU284" s="376"/>
      <c r="PKV284" s="376"/>
      <c r="PKW284" s="376"/>
      <c r="PKX284" s="376"/>
      <c r="PKY284" s="376"/>
      <c r="PKZ284" s="376"/>
      <c r="PLA284" s="377"/>
      <c r="PLB284" s="377"/>
      <c r="PLC284" s="376"/>
      <c r="PLD284" s="376"/>
      <c r="PLE284" s="377"/>
      <c r="PLF284" s="377"/>
      <c r="PLG284" s="376"/>
      <c r="PLH284" s="376"/>
      <c r="PLI284" s="376"/>
      <c r="PLJ284" s="376"/>
      <c r="PLK284" s="376"/>
      <c r="PLL284" s="370"/>
      <c r="PLM284" s="396"/>
      <c r="PLN284" s="376"/>
      <c r="PLO284" s="376"/>
      <c r="PLP284" s="376"/>
      <c r="PLQ284" s="376"/>
      <c r="PLR284" s="376"/>
      <c r="PLS284" s="376"/>
      <c r="PLT284" s="376"/>
      <c r="PLU284" s="375"/>
      <c r="PLV284" s="375"/>
      <c r="PLW284" s="375"/>
      <c r="PLX284" s="375"/>
      <c r="PLY284" s="375"/>
      <c r="PLZ284" s="375"/>
      <c r="PMA284" s="375"/>
      <c r="PMB284" s="375"/>
      <c r="PMC284" s="375"/>
      <c r="PMD284" s="375"/>
      <c r="PME284" s="375"/>
      <c r="PMF284" s="375"/>
      <c r="PMG284" s="375"/>
      <c r="PMH284" s="375"/>
      <c r="PMI284" s="375"/>
      <c r="PMJ284" s="375"/>
      <c r="PMK284" s="375"/>
      <c r="PML284" s="375"/>
      <c r="PMM284" s="375"/>
      <c r="PMN284" s="375"/>
      <c r="PMO284" s="375"/>
      <c r="PMP284" s="375"/>
      <c r="PMQ284" s="375"/>
      <c r="PMR284" s="375"/>
      <c r="PMS284" s="375"/>
      <c r="PMT284" s="375"/>
      <c r="PMU284" s="375"/>
      <c r="PMV284" s="375"/>
      <c r="PMW284" s="375"/>
      <c r="PMX284" s="375"/>
      <c r="PMY284" s="375"/>
      <c r="PMZ284" s="375"/>
      <c r="PNA284" s="375"/>
      <c r="PNB284" s="375"/>
      <c r="PNC284" s="375"/>
      <c r="PND284" s="375"/>
      <c r="PNE284" s="375"/>
      <c r="PNF284" s="375"/>
      <c r="PNG284" s="375"/>
      <c r="PNH284" s="375"/>
      <c r="PNI284" s="375"/>
      <c r="PNJ284" s="375"/>
      <c r="PNK284" s="375"/>
      <c r="PNL284" s="375"/>
      <c r="PNM284" s="376"/>
      <c r="PNN284" s="376"/>
      <c r="PNO284" s="376"/>
      <c r="PNP284" s="376"/>
      <c r="PNQ284" s="376"/>
      <c r="PNR284" s="376"/>
      <c r="PNS284" s="376"/>
      <c r="PNT284" s="376"/>
      <c r="PNU284" s="376"/>
      <c r="PNV284" s="376"/>
      <c r="PNW284" s="376"/>
      <c r="PNX284" s="376"/>
      <c r="PNY284" s="376"/>
      <c r="PNZ284" s="376"/>
      <c r="POA284" s="376"/>
      <c r="POB284" s="376"/>
      <c r="POC284" s="376"/>
      <c r="POD284" s="376"/>
      <c r="POE284" s="376"/>
      <c r="POF284" s="376"/>
      <c r="POG284" s="376"/>
      <c r="POH284" s="376"/>
      <c r="POI284" s="376"/>
      <c r="POJ284" s="376"/>
      <c r="POK284" s="377"/>
      <c r="POL284" s="377"/>
      <c r="POM284" s="377"/>
      <c r="PON284" s="377"/>
      <c r="POO284" s="377"/>
      <c r="POP284" s="376"/>
      <c r="POQ284" s="376"/>
      <c r="POR284" s="377"/>
      <c r="POS284" s="377"/>
      <c r="POT284" s="376"/>
      <c r="POU284" s="376"/>
      <c r="POV284" s="377"/>
      <c r="POW284" s="377"/>
      <c r="POX284" s="376"/>
      <c r="POY284" s="376"/>
      <c r="POZ284" s="376"/>
      <c r="PPA284" s="376"/>
      <c r="PPB284" s="376"/>
      <c r="PPC284" s="376"/>
      <c r="PPD284" s="376"/>
      <c r="PPE284" s="377"/>
      <c r="PPF284" s="377"/>
      <c r="PPG284" s="376"/>
      <c r="PPH284" s="376"/>
      <c r="PPI284" s="377"/>
      <c r="PPJ284" s="377"/>
      <c r="PPK284" s="376"/>
      <c r="PPL284" s="376"/>
      <c r="PPM284" s="376"/>
      <c r="PPN284" s="376"/>
      <c r="PPO284" s="376"/>
      <c r="PPP284" s="370"/>
      <c r="PPQ284" s="396"/>
      <c r="PPR284" s="376"/>
      <c r="PPS284" s="376"/>
      <c r="PPT284" s="376"/>
      <c r="PPU284" s="376"/>
      <c r="PPV284" s="376"/>
      <c r="PPW284" s="376"/>
      <c r="PPX284" s="376"/>
      <c r="PPY284" s="375"/>
      <c r="PPZ284" s="375"/>
      <c r="PQA284" s="375"/>
      <c r="PQB284" s="375"/>
      <c r="PQC284" s="375"/>
      <c r="PQD284" s="375"/>
      <c r="PQE284" s="375"/>
      <c r="PQF284" s="375"/>
      <c r="PQG284" s="375"/>
      <c r="PQH284" s="375"/>
      <c r="PQI284" s="375"/>
      <c r="PQJ284" s="375"/>
      <c r="PQK284" s="375"/>
      <c r="PQL284" s="375"/>
      <c r="PQM284" s="375"/>
      <c r="PQN284" s="375"/>
      <c r="PQO284" s="375"/>
      <c r="PQP284" s="375"/>
      <c r="PQQ284" s="375"/>
      <c r="PQR284" s="375"/>
      <c r="PQS284" s="375"/>
      <c r="PQT284" s="375"/>
      <c r="PQU284" s="375"/>
      <c r="PQV284" s="375"/>
      <c r="PQW284" s="375"/>
      <c r="PQX284" s="375"/>
      <c r="PQY284" s="375"/>
      <c r="PQZ284" s="375"/>
      <c r="PRA284" s="375"/>
      <c r="PRB284" s="375"/>
      <c r="PRC284" s="375"/>
      <c r="PRD284" s="375"/>
      <c r="PRE284" s="375"/>
      <c r="PRF284" s="375"/>
      <c r="PRG284" s="375"/>
      <c r="PRH284" s="375"/>
      <c r="PRI284" s="375"/>
      <c r="PRJ284" s="375"/>
      <c r="PRK284" s="375"/>
      <c r="PRL284" s="375"/>
      <c r="PRM284" s="375"/>
      <c r="PRN284" s="375"/>
      <c r="PRO284" s="375"/>
      <c r="PRP284" s="375"/>
      <c r="PRQ284" s="376"/>
      <c r="PRR284" s="376"/>
      <c r="PRS284" s="376"/>
      <c r="PRT284" s="376"/>
      <c r="PRU284" s="376"/>
      <c r="PRV284" s="376"/>
      <c r="PRW284" s="376"/>
      <c r="PRX284" s="376"/>
      <c r="PRY284" s="376"/>
      <c r="PRZ284" s="376"/>
      <c r="PSA284" s="376"/>
      <c r="PSB284" s="376"/>
      <c r="PSC284" s="376"/>
      <c r="PSD284" s="376"/>
      <c r="PSE284" s="376"/>
      <c r="PSF284" s="376"/>
      <c r="PSG284" s="376"/>
      <c r="PSH284" s="376"/>
      <c r="PSI284" s="376"/>
      <c r="PSJ284" s="376"/>
      <c r="PSK284" s="376"/>
      <c r="PSL284" s="376"/>
      <c r="PSM284" s="376"/>
      <c r="PSN284" s="376"/>
      <c r="PSO284" s="377"/>
      <c r="PSP284" s="377"/>
      <c r="PSQ284" s="377"/>
      <c r="PSR284" s="377"/>
      <c r="PSS284" s="377"/>
      <c r="PST284" s="376"/>
      <c r="PSU284" s="376"/>
      <c r="PSV284" s="377"/>
      <c r="PSW284" s="377"/>
      <c r="PSX284" s="376"/>
      <c r="PSY284" s="376"/>
      <c r="PSZ284" s="377"/>
      <c r="PTA284" s="377"/>
      <c r="PTB284" s="376"/>
      <c r="PTC284" s="376"/>
      <c r="PTD284" s="376"/>
      <c r="PTE284" s="376"/>
      <c r="PTF284" s="376"/>
      <c r="PTG284" s="376"/>
      <c r="PTH284" s="376"/>
      <c r="PTI284" s="377"/>
      <c r="PTJ284" s="377"/>
      <c r="PTK284" s="376"/>
      <c r="PTL284" s="376"/>
      <c r="PTM284" s="377"/>
      <c r="PTN284" s="377"/>
      <c r="PTO284" s="376"/>
      <c r="PTP284" s="376"/>
      <c r="PTQ284" s="376"/>
      <c r="PTR284" s="376"/>
      <c r="PTS284" s="376"/>
      <c r="PTT284" s="370"/>
      <c r="PTU284" s="396"/>
      <c r="PTV284" s="376"/>
      <c r="PTW284" s="376"/>
      <c r="PTX284" s="376"/>
      <c r="PTY284" s="376"/>
      <c r="PTZ284" s="376"/>
      <c r="PUA284" s="376"/>
      <c r="PUB284" s="376"/>
      <c r="PUC284" s="375"/>
      <c r="PUD284" s="375"/>
      <c r="PUE284" s="375"/>
      <c r="PUF284" s="375"/>
      <c r="PUG284" s="375"/>
      <c r="PUH284" s="375"/>
      <c r="PUI284" s="375"/>
      <c r="PUJ284" s="375"/>
      <c r="PUK284" s="375"/>
      <c r="PUL284" s="375"/>
      <c r="PUM284" s="375"/>
      <c r="PUN284" s="375"/>
      <c r="PUO284" s="375"/>
      <c r="PUP284" s="375"/>
      <c r="PUQ284" s="375"/>
      <c r="PUR284" s="375"/>
      <c r="PUS284" s="375"/>
      <c r="PUT284" s="375"/>
      <c r="PUU284" s="375"/>
      <c r="PUV284" s="375"/>
      <c r="PUW284" s="375"/>
      <c r="PUX284" s="375"/>
      <c r="PUY284" s="375"/>
      <c r="PUZ284" s="375"/>
      <c r="PVA284" s="375"/>
      <c r="PVB284" s="375"/>
      <c r="PVC284" s="375"/>
      <c r="PVD284" s="375"/>
      <c r="PVE284" s="375"/>
      <c r="PVF284" s="375"/>
      <c r="PVG284" s="375"/>
      <c r="PVH284" s="375"/>
      <c r="PVI284" s="375"/>
      <c r="PVJ284" s="375"/>
      <c r="PVK284" s="375"/>
      <c r="PVL284" s="375"/>
      <c r="PVM284" s="375"/>
      <c r="PVN284" s="375"/>
      <c r="PVO284" s="375"/>
      <c r="PVP284" s="375"/>
      <c r="PVQ284" s="375"/>
      <c r="PVR284" s="375"/>
      <c r="PVS284" s="375"/>
      <c r="PVT284" s="375"/>
      <c r="PVU284" s="376"/>
      <c r="PVV284" s="376"/>
      <c r="PVW284" s="376"/>
      <c r="PVX284" s="376"/>
      <c r="PVY284" s="376"/>
      <c r="PVZ284" s="376"/>
      <c r="PWA284" s="376"/>
      <c r="PWB284" s="376"/>
      <c r="PWC284" s="376"/>
      <c r="PWD284" s="376"/>
      <c r="PWE284" s="376"/>
      <c r="PWF284" s="376"/>
      <c r="PWG284" s="376"/>
      <c r="PWH284" s="376"/>
      <c r="PWI284" s="376"/>
      <c r="PWJ284" s="376"/>
      <c r="PWK284" s="376"/>
      <c r="PWL284" s="376"/>
      <c r="PWM284" s="376"/>
      <c r="PWN284" s="376"/>
      <c r="PWO284" s="376"/>
      <c r="PWP284" s="376"/>
      <c r="PWQ284" s="376"/>
      <c r="PWR284" s="376"/>
      <c r="PWS284" s="377"/>
      <c r="PWT284" s="377"/>
      <c r="PWU284" s="377"/>
      <c r="PWV284" s="377"/>
      <c r="PWW284" s="377"/>
      <c r="PWX284" s="376"/>
      <c r="PWY284" s="376"/>
      <c r="PWZ284" s="377"/>
      <c r="PXA284" s="377"/>
      <c r="PXB284" s="376"/>
      <c r="PXC284" s="376"/>
      <c r="PXD284" s="377"/>
      <c r="PXE284" s="377"/>
      <c r="PXF284" s="376"/>
      <c r="PXG284" s="376"/>
      <c r="PXH284" s="376"/>
      <c r="PXI284" s="376"/>
      <c r="PXJ284" s="376"/>
      <c r="PXK284" s="376"/>
      <c r="PXL284" s="376"/>
      <c r="PXM284" s="377"/>
      <c r="PXN284" s="377"/>
      <c r="PXO284" s="376"/>
      <c r="PXP284" s="376"/>
      <c r="PXQ284" s="377"/>
      <c r="PXR284" s="377"/>
      <c r="PXS284" s="376"/>
      <c r="PXT284" s="376"/>
      <c r="PXU284" s="376"/>
      <c r="PXV284" s="376"/>
      <c r="PXW284" s="376"/>
      <c r="PXX284" s="370"/>
      <c r="PXY284" s="396"/>
      <c r="PXZ284" s="376"/>
      <c r="PYA284" s="376"/>
      <c r="PYB284" s="376"/>
      <c r="PYC284" s="376"/>
      <c r="PYD284" s="376"/>
      <c r="PYE284" s="376"/>
      <c r="PYF284" s="376"/>
      <c r="PYG284" s="375"/>
      <c r="PYH284" s="375"/>
      <c r="PYI284" s="375"/>
      <c r="PYJ284" s="375"/>
      <c r="PYK284" s="375"/>
      <c r="PYL284" s="375"/>
      <c r="PYM284" s="375"/>
      <c r="PYN284" s="375"/>
      <c r="PYO284" s="375"/>
      <c r="PYP284" s="375"/>
      <c r="PYQ284" s="375"/>
      <c r="PYR284" s="375"/>
      <c r="PYS284" s="375"/>
      <c r="PYT284" s="375"/>
      <c r="PYU284" s="375"/>
      <c r="PYV284" s="375"/>
      <c r="PYW284" s="375"/>
      <c r="PYX284" s="375"/>
      <c r="PYY284" s="375"/>
      <c r="PYZ284" s="375"/>
      <c r="PZA284" s="375"/>
      <c r="PZB284" s="375"/>
      <c r="PZC284" s="375"/>
      <c r="PZD284" s="375"/>
      <c r="PZE284" s="375"/>
      <c r="PZF284" s="375"/>
      <c r="PZG284" s="375"/>
      <c r="PZH284" s="375"/>
      <c r="PZI284" s="375"/>
      <c r="PZJ284" s="375"/>
      <c r="PZK284" s="375"/>
      <c r="PZL284" s="375"/>
      <c r="PZM284" s="375"/>
      <c r="PZN284" s="375"/>
      <c r="PZO284" s="375"/>
      <c r="PZP284" s="375"/>
      <c r="PZQ284" s="375"/>
      <c r="PZR284" s="375"/>
      <c r="PZS284" s="375"/>
      <c r="PZT284" s="375"/>
      <c r="PZU284" s="375"/>
      <c r="PZV284" s="375"/>
      <c r="PZW284" s="375"/>
      <c r="PZX284" s="375"/>
      <c r="PZY284" s="376"/>
      <c r="PZZ284" s="376"/>
      <c r="QAA284" s="376"/>
      <c r="QAB284" s="376"/>
      <c r="QAC284" s="376"/>
      <c r="QAD284" s="376"/>
      <c r="QAE284" s="376"/>
      <c r="QAF284" s="376"/>
      <c r="QAG284" s="376"/>
      <c r="QAH284" s="376"/>
      <c r="QAI284" s="376"/>
      <c r="QAJ284" s="376"/>
      <c r="QAK284" s="376"/>
      <c r="QAL284" s="376"/>
      <c r="QAM284" s="376"/>
      <c r="QAN284" s="376"/>
      <c r="QAO284" s="376"/>
      <c r="QAP284" s="376"/>
      <c r="QAQ284" s="376"/>
      <c r="QAR284" s="376"/>
      <c r="QAS284" s="376"/>
      <c r="QAT284" s="376"/>
      <c r="QAU284" s="376"/>
      <c r="QAV284" s="376"/>
      <c r="QAW284" s="377"/>
      <c r="QAX284" s="377"/>
      <c r="QAY284" s="377"/>
      <c r="QAZ284" s="377"/>
      <c r="QBA284" s="377"/>
      <c r="QBB284" s="376"/>
      <c r="QBC284" s="376"/>
      <c r="QBD284" s="377"/>
      <c r="QBE284" s="377"/>
      <c r="QBF284" s="376"/>
      <c r="QBG284" s="376"/>
      <c r="QBH284" s="377"/>
      <c r="QBI284" s="377"/>
      <c r="QBJ284" s="376"/>
      <c r="QBK284" s="376"/>
      <c r="QBL284" s="376"/>
      <c r="QBM284" s="376"/>
      <c r="QBN284" s="376"/>
      <c r="QBO284" s="376"/>
      <c r="QBP284" s="376"/>
      <c r="QBQ284" s="377"/>
      <c r="QBR284" s="377"/>
      <c r="QBS284" s="376"/>
      <c r="QBT284" s="376"/>
      <c r="QBU284" s="377"/>
      <c r="QBV284" s="377"/>
      <c r="QBW284" s="376"/>
      <c r="QBX284" s="376"/>
      <c r="QBY284" s="376"/>
      <c r="QBZ284" s="376"/>
      <c r="QCA284" s="376"/>
      <c r="QCB284" s="370"/>
      <c r="QCC284" s="396"/>
      <c r="QCD284" s="376"/>
      <c r="QCE284" s="376"/>
      <c r="QCF284" s="376"/>
      <c r="QCG284" s="376"/>
      <c r="QCH284" s="376"/>
      <c r="QCI284" s="376"/>
      <c r="QCJ284" s="376"/>
      <c r="QCK284" s="375"/>
      <c r="QCL284" s="375"/>
      <c r="QCM284" s="375"/>
      <c r="QCN284" s="375"/>
      <c r="QCO284" s="375"/>
      <c r="QCP284" s="375"/>
      <c r="QCQ284" s="375"/>
      <c r="QCR284" s="375"/>
      <c r="QCS284" s="375"/>
      <c r="QCT284" s="375"/>
      <c r="QCU284" s="375"/>
      <c r="QCV284" s="375"/>
      <c r="QCW284" s="375"/>
      <c r="QCX284" s="375"/>
      <c r="QCY284" s="375"/>
      <c r="QCZ284" s="375"/>
      <c r="QDA284" s="375"/>
      <c r="QDB284" s="375"/>
      <c r="QDC284" s="375"/>
      <c r="QDD284" s="375"/>
      <c r="QDE284" s="375"/>
      <c r="QDF284" s="375"/>
      <c r="QDG284" s="375"/>
      <c r="QDH284" s="375"/>
      <c r="QDI284" s="375"/>
      <c r="QDJ284" s="375"/>
      <c r="QDK284" s="375"/>
      <c r="QDL284" s="375"/>
      <c r="QDM284" s="375"/>
      <c r="QDN284" s="375"/>
      <c r="QDO284" s="375"/>
      <c r="QDP284" s="375"/>
      <c r="QDQ284" s="375"/>
      <c r="QDR284" s="375"/>
      <c r="QDS284" s="375"/>
      <c r="QDT284" s="375"/>
      <c r="QDU284" s="375"/>
      <c r="QDV284" s="375"/>
      <c r="QDW284" s="375"/>
      <c r="QDX284" s="375"/>
      <c r="QDY284" s="375"/>
      <c r="QDZ284" s="375"/>
      <c r="QEA284" s="375"/>
      <c r="QEB284" s="375"/>
      <c r="QEC284" s="376"/>
      <c r="QED284" s="376"/>
      <c r="QEE284" s="376"/>
      <c r="QEF284" s="376"/>
      <c r="QEG284" s="376"/>
      <c r="QEH284" s="376"/>
      <c r="QEI284" s="376"/>
      <c r="QEJ284" s="376"/>
      <c r="QEK284" s="376"/>
      <c r="QEL284" s="376"/>
      <c r="QEM284" s="376"/>
      <c r="QEN284" s="376"/>
      <c r="QEO284" s="376"/>
      <c r="QEP284" s="376"/>
      <c r="QEQ284" s="376"/>
      <c r="QER284" s="376"/>
      <c r="QES284" s="376"/>
      <c r="QET284" s="376"/>
      <c r="QEU284" s="376"/>
      <c r="QEV284" s="376"/>
      <c r="QEW284" s="376"/>
      <c r="QEX284" s="376"/>
      <c r="QEY284" s="376"/>
      <c r="QEZ284" s="376"/>
      <c r="QFA284" s="377"/>
      <c r="QFB284" s="377"/>
      <c r="QFC284" s="377"/>
      <c r="QFD284" s="377"/>
      <c r="QFE284" s="377"/>
      <c r="QFF284" s="376"/>
      <c r="QFG284" s="376"/>
      <c r="QFH284" s="377"/>
      <c r="QFI284" s="377"/>
      <c r="QFJ284" s="376"/>
      <c r="QFK284" s="376"/>
      <c r="QFL284" s="377"/>
      <c r="QFM284" s="377"/>
      <c r="QFN284" s="376"/>
      <c r="QFO284" s="376"/>
      <c r="QFP284" s="376"/>
      <c r="QFQ284" s="376"/>
      <c r="QFR284" s="376"/>
      <c r="QFS284" s="376"/>
      <c r="QFT284" s="376"/>
      <c r="QFU284" s="377"/>
      <c r="QFV284" s="377"/>
      <c r="QFW284" s="376"/>
      <c r="QFX284" s="376"/>
      <c r="QFY284" s="377"/>
      <c r="QFZ284" s="377"/>
      <c r="QGA284" s="376"/>
      <c r="QGB284" s="376"/>
      <c r="QGC284" s="376"/>
      <c r="QGD284" s="376"/>
      <c r="QGE284" s="376"/>
      <c r="QGF284" s="370"/>
      <c r="QGG284" s="396"/>
      <c r="QGH284" s="376"/>
      <c r="QGI284" s="376"/>
      <c r="QGJ284" s="376"/>
      <c r="QGK284" s="376"/>
      <c r="QGL284" s="376"/>
      <c r="QGM284" s="376"/>
      <c r="QGN284" s="376"/>
      <c r="QGO284" s="375"/>
      <c r="QGP284" s="375"/>
      <c r="QGQ284" s="375"/>
      <c r="QGR284" s="375"/>
      <c r="QGS284" s="375"/>
      <c r="QGT284" s="375"/>
      <c r="QGU284" s="375"/>
      <c r="QGV284" s="375"/>
      <c r="QGW284" s="375"/>
      <c r="QGX284" s="375"/>
      <c r="QGY284" s="375"/>
      <c r="QGZ284" s="375"/>
      <c r="QHA284" s="375"/>
      <c r="QHB284" s="375"/>
      <c r="QHC284" s="375"/>
      <c r="QHD284" s="375"/>
      <c r="QHE284" s="375"/>
      <c r="QHF284" s="375"/>
      <c r="QHG284" s="375"/>
      <c r="QHH284" s="375"/>
      <c r="QHI284" s="375"/>
      <c r="QHJ284" s="375"/>
      <c r="QHK284" s="375"/>
      <c r="QHL284" s="375"/>
      <c r="QHM284" s="375"/>
      <c r="QHN284" s="375"/>
      <c r="QHO284" s="375"/>
      <c r="QHP284" s="375"/>
      <c r="QHQ284" s="375"/>
      <c r="QHR284" s="375"/>
      <c r="QHS284" s="375"/>
      <c r="QHT284" s="375"/>
      <c r="QHU284" s="375"/>
      <c r="QHV284" s="375"/>
      <c r="QHW284" s="375"/>
      <c r="QHX284" s="375"/>
      <c r="QHY284" s="375"/>
      <c r="QHZ284" s="375"/>
      <c r="QIA284" s="375"/>
      <c r="QIB284" s="375"/>
      <c r="QIC284" s="375"/>
      <c r="QID284" s="375"/>
      <c r="QIE284" s="375"/>
      <c r="QIF284" s="375"/>
      <c r="QIG284" s="376"/>
      <c r="QIH284" s="376"/>
      <c r="QII284" s="376"/>
      <c r="QIJ284" s="376"/>
      <c r="QIK284" s="376"/>
      <c r="QIL284" s="376"/>
      <c r="QIM284" s="376"/>
      <c r="QIN284" s="376"/>
      <c r="QIO284" s="376"/>
      <c r="QIP284" s="376"/>
      <c r="QIQ284" s="376"/>
      <c r="QIR284" s="376"/>
      <c r="QIS284" s="376"/>
      <c r="QIT284" s="376"/>
      <c r="QIU284" s="376"/>
      <c r="QIV284" s="376"/>
      <c r="QIW284" s="376"/>
      <c r="QIX284" s="376"/>
      <c r="QIY284" s="376"/>
      <c r="QIZ284" s="376"/>
      <c r="QJA284" s="376"/>
      <c r="QJB284" s="376"/>
      <c r="QJC284" s="376"/>
      <c r="QJD284" s="376"/>
      <c r="QJE284" s="377"/>
      <c r="QJF284" s="377"/>
      <c r="QJG284" s="377"/>
      <c r="QJH284" s="377"/>
      <c r="QJI284" s="377"/>
      <c r="QJJ284" s="376"/>
      <c r="QJK284" s="376"/>
      <c r="QJL284" s="377"/>
      <c r="QJM284" s="377"/>
      <c r="QJN284" s="376"/>
      <c r="QJO284" s="376"/>
      <c r="QJP284" s="377"/>
      <c r="QJQ284" s="377"/>
      <c r="QJR284" s="376"/>
      <c r="QJS284" s="376"/>
      <c r="QJT284" s="376"/>
      <c r="QJU284" s="376"/>
      <c r="QJV284" s="376"/>
      <c r="QJW284" s="376"/>
      <c r="QJX284" s="376"/>
      <c r="QJY284" s="377"/>
      <c r="QJZ284" s="377"/>
      <c r="QKA284" s="376"/>
      <c r="QKB284" s="376"/>
      <c r="QKC284" s="377"/>
      <c r="QKD284" s="377"/>
      <c r="QKE284" s="376"/>
      <c r="QKF284" s="376"/>
      <c r="QKG284" s="376"/>
      <c r="QKH284" s="376"/>
      <c r="QKI284" s="376"/>
      <c r="QKJ284" s="370"/>
      <c r="QKK284" s="396"/>
      <c r="QKL284" s="376"/>
      <c r="QKM284" s="376"/>
      <c r="QKN284" s="376"/>
      <c r="QKO284" s="376"/>
      <c r="QKP284" s="376"/>
      <c r="QKQ284" s="376"/>
      <c r="QKR284" s="376"/>
      <c r="QKS284" s="375"/>
      <c r="QKT284" s="375"/>
      <c r="QKU284" s="375"/>
      <c r="QKV284" s="375"/>
      <c r="QKW284" s="375"/>
      <c r="QKX284" s="375"/>
      <c r="QKY284" s="375"/>
      <c r="QKZ284" s="375"/>
      <c r="QLA284" s="375"/>
      <c r="QLB284" s="375"/>
      <c r="QLC284" s="375"/>
      <c r="QLD284" s="375"/>
      <c r="QLE284" s="375"/>
      <c r="QLF284" s="375"/>
      <c r="QLG284" s="375"/>
      <c r="QLH284" s="375"/>
      <c r="QLI284" s="375"/>
      <c r="QLJ284" s="375"/>
      <c r="QLK284" s="375"/>
      <c r="QLL284" s="375"/>
      <c r="QLM284" s="375"/>
      <c r="QLN284" s="375"/>
      <c r="QLO284" s="375"/>
      <c r="QLP284" s="375"/>
      <c r="QLQ284" s="375"/>
      <c r="QLR284" s="375"/>
      <c r="QLS284" s="375"/>
      <c r="QLT284" s="375"/>
      <c r="QLU284" s="375"/>
      <c r="QLV284" s="375"/>
      <c r="QLW284" s="375"/>
      <c r="QLX284" s="375"/>
      <c r="QLY284" s="375"/>
      <c r="QLZ284" s="375"/>
      <c r="QMA284" s="375"/>
      <c r="QMB284" s="375"/>
      <c r="QMC284" s="375"/>
      <c r="QMD284" s="375"/>
      <c r="QME284" s="375"/>
      <c r="QMF284" s="375"/>
      <c r="QMG284" s="375"/>
      <c r="QMH284" s="375"/>
      <c r="QMI284" s="375"/>
      <c r="QMJ284" s="375"/>
      <c r="QMK284" s="376"/>
      <c r="QML284" s="376"/>
      <c r="QMM284" s="376"/>
      <c r="QMN284" s="376"/>
      <c r="QMO284" s="376"/>
      <c r="QMP284" s="376"/>
      <c r="QMQ284" s="376"/>
      <c r="QMR284" s="376"/>
      <c r="QMS284" s="376"/>
      <c r="QMT284" s="376"/>
      <c r="QMU284" s="376"/>
      <c r="QMV284" s="376"/>
      <c r="QMW284" s="376"/>
      <c r="QMX284" s="376"/>
      <c r="QMY284" s="376"/>
      <c r="QMZ284" s="376"/>
      <c r="QNA284" s="376"/>
      <c r="QNB284" s="376"/>
      <c r="QNC284" s="376"/>
      <c r="QND284" s="376"/>
      <c r="QNE284" s="376"/>
      <c r="QNF284" s="376"/>
      <c r="QNG284" s="376"/>
      <c r="QNH284" s="376"/>
      <c r="QNI284" s="377"/>
      <c r="QNJ284" s="377"/>
      <c r="QNK284" s="377"/>
      <c r="QNL284" s="377"/>
      <c r="QNM284" s="377"/>
      <c r="QNN284" s="376"/>
      <c r="QNO284" s="376"/>
      <c r="QNP284" s="377"/>
      <c r="QNQ284" s="377"/>
      <c r="QNR284" s="376"/>
      <c r="QNS284" s="376"/>
      <c r="QNT284" s="377"/>
      <c r="QNU284" s="377"/>
      <c r="QNV284" s="376"/>
      <c r="QNW284" s="376"/>
      <c r="QNX284" s="376"/>
      <c r="QNY284" s="376"/>
      <c r="QNZ284" s="376"/>
      <c r="QOA284" s="376"/>
      <c r="QOB284" s="376"/>
      <c r="QOC284" s="377"/>
      <c r="QOD284" s="377"/>
      <c r="QOE284" s="376"/>
      <c r="QOF284" s="376"/>
      <c r="QOG284" s="377"/>
      <c r="QOH284" s="377"/>
      <c r="QOI284" s="376"/>
      <c r="QOJ284" s="376"/>
      <c r="QOK284" s="376"/>
      <c r="QOL284" s="376"/>
      <c r="QOM284" s="376"/>
      <c r="QON284" s="370"/>
      <c r="QOO284" s="396"/>
      <c r="QOP284" s="376"/>
      <c r="QOQ284" s="376"/>
      <c r="QOR284" s="376"/>
      <c r="QOS284" s="376"/>
      <c r="QOT284" s="376"/>
      <c r="QOU284" s="376"/>
      <c r="QOV284" s="376"/>
      <c r="QOW284" s="375"/>
      <c r="QOX284" s="375"/>
      <c r="QOY284" s="375"/>
      <c r="QOZ284" s="375"/>
      <c r="QPA284" s="375"/>
      <c r="QPB284" s="375"/>
      <c r="QPC284" s="375"/>
      <c r="QPD284" s="375"/>
      <c r="QPE284" s="375"/>
      <c r="QPF284" s="375"/>
      <c r="QPG284" s="375"/>
      <c r="QPH284" s="375"/>
      <c r="QPI284" s="375"/>
      <c r="QPJ284" s="375"/>
      <c r="QPK284" s="375"/>
      <c r="QPL284" s="375"/>
      <c r="QPM284" s="375"/>
      <c r="QPN284" s="375"/>
      <c r="QPO284" s="375"/>
      <c r="QPP284" s="375"/>
      <c r="QPQ284" s="375"/>
      <c r="QPR284" s="375"/>
      <c r="QPS284" s="375"/>
      <c r="QPT284" s="375"/>
      <c r="QPU284" s="375"/>
      <c r="QPV284" s="375"/>
      <c r="QPW284" s="375"/>
      <c r="QPX284" s="375"/>
      <c r="QPY284" s="375"/>
      <c r="QPZ284" s="375"/>
      <c r="QQA284" s="375"/>
      <c r="QQB284" s="375"/>
      <c r="QQC284" s="375"/>
      <c r="QQD284" s="375"/>
      <c r="QQE284" s="375"/>
      <c r="QQF284" s="375"/>
      <c r="QQG284" s="375"/>
      <c r="QQH284" s="375"/>
      <c r="QQI284" s="375"/>
      <c r="QQJ284" s="375"/>
      <c r="QQK284" s="375"/>
      <c r="QQL284" s="375"/>
      <c r="QQM284" s="375"/>
      <c r="QQN284" s="375"/>
      <c r="QQO284" s="376"/>
      <c r="QQP284" s="376"/>
      <c r="QQQ284" s="376"/>
      <c r="QQR284" s="376"/>
      <c r="QQS284" s="376"/>
      <c r="QQT284" s="376"/>
      <c r="QQU284" s="376"/>
      <c r="QQV284" s="376"/>
      <c r="QQW284" s="376"/>
      <c r="QQX284" s="376"/>
      <c r="QQY284" s="376"/>
      <c r="QQZ284" s="376"/>
      <c r="QRA284" s="376"/>
      <c r="QRB284" s="376"/>
      <c r="QRC284" s="376"/>
      <c r="QRD284" s="376"/>
      <c r="QRE284" s="376"/>
      <c r="QRF284" s="376"/>
      <c r="QRG284" s="376"/>
      <c r="QRH284" s="376"/>
      <c r="QRI284" s="376"/>
      <c r="QRJ284" s="376"/>
      <c r="QRK284" s="376"/>
      <c r="QRL284" s="376"/>
      <c r="QRM284" s="377"/>
      <c r="QRN284" s="377"/>
      <c r="QRO284" s="377"/>
      <c r="QRP284" s="377"/>
      <c r="QRQ284" s="377"/>
      <c r="QRR284" s="376"/>
      <c r="QRS284" s="376"/>
      <c r="QRT284" s="377"/>
      <c r="QRU284" s="377"/>
      <c r="QRV284" s="376"/>
      <c r="QRW284" s="376"/>
      <c r="QRX284" s="377"/>
      <c r="QRY284" s="377"/>
      <c r="QRZ284" s="376"/>
      <c r="QSA284" s="376"/>
      <c r="QSB284" s="376"/>
      <c r="QSC284" s="376"/>
      <c r="QSD284" s="376"/>
      <c r="QSE284" s="376"/>
      <c r="QSF284" s="376"/>
      <c r="QSG284" s="377"/>
      <c r="QSH284" s="377"/>
      <c r="QSI284" s="376"/>
      <c r="QSJ284" s="376"/>
      <c r="QSK284" s="377"/>
      <c r="QSL284" s="377"/>
      <c r="QSM284" s="376"/>
      <c r="QSN284" s="376"/>
      <c r="QSO284" s="376"/>
      <c r="QSP284" s="376"/>
      <c r="QSQ284" s="376"/>
      <c r="QSR284" s="370"/>
      <c r="QSS284" s="396"/>
      <c r="QST284" s="376"/>
      <c r="QSU284" s="376"/>
      <c r="QSV284" s="376"/>
      <c r="QSW284" s="376"/>
      <c r="QSX284" s="376"/>
      <c r="QSY284" s="376"/>
      <c r="QSZ284" s="376"/>
      <c r="QTA284" s="375"/>
      <c r="QTB284" s="375"/>
      <c r="QTC284" s="375"/>
      <c r="QTD284" s="375"/>
      <c r="QTE284" s="375"/>
      <c r="QTF284" s="375"/>
      <c r="QTG284" s="375"/>
      <c r="QTH284" s="375"/>
      <c r="QTI284" s="375"/>
      <c r="QTJ284" s="375"/>
      <c r="QTK284" s="375"/>
      <c r="QTL284" s="375"/>
      <c r="QTM284" s="375"/>
      <c r="QTN284" s="375"/>
      <c r="QTO284" s="375"/>
      <c r="QTP284" s="375"/>
      <c r="QTQ284" s="375"/>
      <c r="QTR284" s="375"/>
      <c r="QTS284" s="375"/>
      <c r="QTT284" s="375"/>
      <c r="QTU284" s="375"/>
      <c r="QTV284" s="375"/>
      <c r="QTW284" s="375"/>
      <c r="QTX284" s="375"/>
      <c r="QTY284" s="375"/>
      <c r="QTZ284" s="375"/>
      <c r="QUA284" s="375"/>
      <c r="QUB284" s="375"/>
      <c r="QUC284" s="375"/>
      <c r="QUD284" s="375"/>
      <c r="QUE284" s="375"/>
      <c r="QUF284" s="375"/>
      <c r="QUG284" s="375"/>
      <c r="QUH284" s="375"/>
      <c r="QUI284" s="375"/>
      <c r="QUJ284" s="375"/>
      <c r="QUK284" s="375"/>
      <c r="QUL284" s="375"/>
      <c r="QUM284" s="375"/>
      <c r="QUN284" s="375"/>
      <c r="QUO284" s="375"/>
      <c r="QUP284" s="375"/>
      <c r="QUQ284" s="375"/>
      <c r="QUR284" s="375"/>
      <c r="QUS284" s="376"/>
      <c r="QUT284" s="376"/>
      <c r="QUU284" s="376"/>
      <c r="QUV284" s="376"/>
      <c r="QUW284" s="376"/>
      <c r="QUX284" s="376"/>
      <c r="QUY284" s="376"/>
      <c r="QUZ284" s="376"/>
      <c r="QVA284" s="376"/>
      <c r="QVB284" s="376"/>
      <c r="QVC284" s="376"/>
      <c r="QVD284" s="376"/>
      <c r="QVE284" s="376"/>
      <c r="QVF284" s="376"/>
      <c r="QVG284" s="376"/>
      <c r="QVH284" s="376"/>
      <c r="QVI284" s="376"/>
      <c r="QVJ284" s="376"/>
      <c r="QVK284" s="376"/>
      <c r="QVL284" s="376"/>
      <c r="QVM284" s="376"/>
      <c r="QVN284" s="376"/>
      <c r="QVO284" s="376"/>
      <c r="QVP284" s="376"/>
      <c r="QVQ284" s="377"/>
      <c r="QVR284" s="377"/>
      <c r="QVS284" s="377"/>
      <c r="QVT284" s="377"/>
      <c r="QVU284" s="377"/>
      <c r="QVV284" s="376"/>
      <c r="QVW284" s="376"/>
      <c r="QVX284" s="377"/>
      <c r="QVY284" s="377"/>
      <c r="QVZ284" s="376"/>
      <c r="QWA284" s="376"/>
      <c r="QWB284" s="377"/>
      <c r="QWC284" s="377"/>
      <c r="QWD284" s="376"/>
      <c r="QWE284" s="376"/>
      <c r="QWF284" s="376"/>
      <c r="QWG284" s="376"/>
      <c r="QWH284" s="376"/>
      <c r="QWI284" s="376"/>
      <c r="QWJ284" s="376"/>
      <c r="QWK284" s="377"/>
      <c r="QWL284" s="377"/>
      <c r="QWM284" s="376"/>
      <c r="QWN284" s="376"/>
      <c r="QWO284" s="377"/>
      <c r="QWP284" s="377"/>
      <c r="QWQ284" s="376"/>
      <c r="QWR284" s="376"/>
      <c r="QWS284" s="376"/>
      <c r="QWT284" s="376"/>
      <c r="QWU284" s="376"/>
      <c r="QWV284" s="370"/>
      <c r="QWW284" s="396"/>
      <c r="QWX284" s="376"/>
      <c r="QWY284" s="376"/>
      <c r="QWZ284" s="376"/>
      <c r="QXA284" s="376"/>
      <c r="QXB284" s="376"/>
      <c r="QXC284" s="376"/>
      <c r="QXD284" s="376"/>
      <c r="QXE284" s="375"/>
      <c r="QXF284" s="375"/>
      <c r="QXG284" s="375"/>
      <c r="QXH284" s="375"/>
      <c r="QXI284" s="375"/>
      <c r="QXJ284" s="375"/>
      <c r="QXK284" s="375"/>
      <c r="QXL284" s="375"/>
      <c r="QXM284" s="375"/>
      <c r="QXN284" s="375"/>
      <c r="QXO284" s="375"/>
      <c r="QXP284" s="375"/>
      <c r="QXQ284" s="375"/>
      <c r="QXR284" s="375"/>
      <c r="QXS284" s="375"/>
      <c r="QXT284" s="375"/>
      <c r="QXU284" s="375"/>
      <c r="QXV284" s="375"/>
      <c r="QXW284" s="375"/>
      <c r="QXX284" s="375"/>
      <c r="QXY284" s="375"/>
      <c r="QXZ284" s="375"/>
      <c r="QYA284" s="375"/>
      <c r="QYB284" s="375"/>
      <c r="QYC284" s="375"/>
      <c r="QYD284" s="375"/>
      <c r="QYE284" s="375"/>
      <c r="QYF284" s="375"/>
      <c r="QYG284" s="375"/>
      <c r="QYH284" s="375"/>
      <c r="QYI284" s="375"/>
      <c r="QYJ284" s="375"/>
      <c r="QYK284" s="375"/>
      <c r="QYL284" s="375"/>
      <c r="QYM284" s="375"/>
      <c r="QYN284" s="375"/>
      <c r="QYO284" s="375"/>
      <c r="QYP284" s="375"/>
      <c r="QYQ284" s="375"/>
      <c r="QYR284" s="375"/>
      <c r="QYS284" s="375"/>
      <c r="QYT284" s="375"/>
      <c r="QYU284" s="375"/>
      <c r="QYV284" s="375"/>
      <c r="QYW284" s="376"/>
      <c r="QYX284" s="376"/>
      <c r="QYY284" s="376"/>
      <c r="QYZ284" s="376"/>
      <c r="QZA284" s="376"/>
      <c r="QZB284" s="376"/>
      <c r="QZC284" s="376"/>
      <c r="QZD284" s="376"/>
      <c r="QZE284" s="376"/>
      <c r="QZF284" s="376"/>
      <c r="QZG284" s="376"/>
      <c r="QZH284" s="376"/>
      <c r="QZI284" s="376"/>
      <c r="QZJ284" s="376"/>
      <c r="QZK284" s="376"/>
      <c r="QZL284" s="376"/>
      <c r="QZM284" s="376"/>
      <c r="QZN284" s="376"/>
      <c r="QZO284" s="376"/>
      <c r="QZP284" s="376"/>
      <c r="QZQ284" s="376"/>
      <c r="QZR284" s="376"/>
      <c r="QZS284" s="376"/>
      <c r="QZT284" s="376"/>
      <c r="QZU284" s="377"/>
      <c r="QZV284" s="377"/>
      <c r="QZW284" s="377"/>
      <c r="QZX284" s="377"/>
      <c r="QZY284" s="377"/>
      <c r="QZZ284" s="376"/>
      <c r="RAA284" s="376"/>
      <c r="RAB284" s="377"/>
      <c r="RAC284" s="377"/>
      <c r="RAD284" s="376"/>
      <c r="RAE284" s="376"/>
      <c r="RAF284" s="377"/>
      <c r="RAG284" s="377"/>
      <c r="RAH284" s="376"/>
      <c r="RAI284" s="376"/>
      <c r="RAJ284" s="376"/>
      <c r="RAK284" s="376"/>
      <c r="RAL284" s="376"/>
      <c r="RAM284" s="376"/>
      <c r="RAN284" s="376"/>
      <c r="RAO284" s="377"/>
      <c r="RAP284" s="377"/>
      <c r="RAQ284" s="376"/>
      <c r="RAR284" s="376"/>
      <c r="RAS284" s="377"/>
      <c r="RAT284" s="377"/>
      <c r="RAU284" s="376"/>
      <c r="RAV284" s="376"/>
      <c r="RAW284" s="376"/>
      <c r="RAX284" s="376"/>
      <c r="RAY284" s="376"/>
      <c r="RAZ284" s="370"/>
      <c r="RBA284" s="396"/>
      <c r="RBB284" s="376"/>
      <c r="RBC284" s="376"/>
      <c r="RBD284" s="376"/>
      <c r="RBE284" s="376"/>
      <c r="RBF284" s="376"/>
      <c r="RBG284" s="376"/>
      <c r="RBH284" s="376"/>
      <c r="RBI284" s="375"/>
      <c r="RBJ284" s="375"/>
      <c r="RBK284" s="375"/>
      <c r="RBL284" s="375"/>
      <c r="RBM284" s="375"/>
      <c r="RBN284" s="375"/>
      <c r="RBO284" s="375"/>
      <c r="RBP284" s="375"/>
      <c r="RBQ284" s="375"/>
      <c r="RBR284" s="375"/>
      <c r="RBS284" s="375"/>
      <c r="RBT284" s="375"/>
      <c r="RBU284" s="375"/>
      <c r="RBV284" s="375"/>
      <c r="RBW284" s="375"/>
      <c r="RBX284" s="375"/>
      <c r="RBY284" s="375"/>
      <c r="RBZ284" s="375"/>
      <c r="RCA284" s="375"/>
      <c r="RCB284" s="375"/>
      <c r="RCC284" s="375"/>
      <c r="RCD284" s="375"/>
      <c r="RCE284" s="375"/>
      <c r="RCF284" s="375"/>
      <c r="RCG284" s="375"/>
      <c r="RCH284" s="375"/>
      <c r="RCI284" s="375"/>
      <c r="RCJ284" s="375"/>
      <c r="RCK284" s="375"/>
      <c r="RCL284" s="375"/>
      <c r="RCM284" s="375"/>
      <c r="RCN284" s="375"/>
      <c r="RCO284" s="375"/>
      <c r="RCP284" s="375"/>
      <c r="RCQ284" s="375"/>
      <c r="RCR284" s="375"/>
      <c r="RCS284" s="375"/>
      <c r="RCT284" s="375"/>
      <c r="RCU284" s="375"/>
      <c r="RCV284" s="375"/>
      <c r="RCW284" s="375"/>
      <c r="RCX284" s="375"/>
      <c r="RCY284" s="375"/>
      <c r="RCZ284" s="375"/>
      <c r="RDA284" s="376"/>
      <c r="RDB284" s="376"/>
      <c r="RDC284" s="376"/>
      <c r="RDD284" s="376"/>
      <c r="RDE284" s="376"/>
      <c r="RDF284" s="376"/>
      <c r="RDG284" s="376"/>
      <c r="RDH284" s="376"/>
      <c r="RDI284" s="376"/>
      <c r="RDJ284" s="376"/>
      <c r="RDK284" s="376"/>
      <c r="RDL284" s="376"/>
      <c r="RDM284" s="376"/>
      <c r="RDN284" s="376"/>
      <c r="RDO284" s="376"/>
      <c r="RDP284" s="376"/>
      <c r="RDQ284" s="376"/>
      <c r="RDR284" s="376"/>
      <c r="RDS284" s="376"/>
      <c r="RDT284" s="376"/>
      <c r="RDU284" s="376"/>
      <c r="RDV284" s="376"/>
      <c r="RDW284" s="376"/>
    </row>
    <row r="285" spans="1:12295" s="931" customFormat="1" ht="106.5" customHeight="1" x14ac:dyDescent="0.25">
      <c r="B285" s="932"/>
      <c r="C285" s="119" t="s">
        <v>404</v>
      </c>
      <c r="D285" s="109">
        <f>H285</f>
        <v>278186.09600000002</v>
      </c>
      <c r="E285" s="930"/>
      <c r="F285" s="930"/>
      <c r="G285" s="930"/>
      <c r="H285" s="109">
        <f>278186.096</f>
        <v>278186.09600000002</v>
      </c>
      <c r="I285" s="930"/>
      <c r="J285" s="930"/>
      <c r="K285" s="109">
        <f>S285</f>
        <v>278186.09600000002</v>
      </c>
      <c r="L285" s="749">
        <f t="shared" si="822"/>
        <v>1</v>
      </c>
      <c r="M285" s="932"/>
      <c r="N285" s="930"/>
      <c r="O285" s="930"/>
      <c r="P285" s="930"/>
      <c r="Q285" s="930"/>
      <c r="R285" s="930"/>
      <c r="S285" s="109">
        <f>278186.096</f>
        <v>278186.09600000002</v>
      </c>
      <c r="T285" s="749">
        <f t="shared" si="849"/>
        <v>1</v>
      </c>
      <c r="U285" s="930"/>
      <c r="V285" s="31"/>
      <c r="W285" s="930"/>
      <c r="X285" s="933"/>
      <c r="Y285" s="933"/>
      <c r="Z285" s="930"/>
      <c r="AA285" s="930"/>
      <c r="AB285" s="930"/>
      <c r="AC285" s="930"/>
      <c r="AD285" s="930"/>
      <c r="AE285" s="109">
        <f>AM285</f>
        <v>58798.47</v>
      </c>
      <c r="AF285" s="749">
        <f t="shared" si="823"/>
        <v>0.21136379871408095</v>
      </c>
      <c r="AG285" s="932"/>
      <c r="AH285" s="749"/>
      <c r="AI285" s="930"/>
      <c r="AJ285" s="930"/>
      <c r="AK285" s="930"/>
      <c r="AL285" s="930"/>
      <c r="AM285" s="109">
        <f>'[7]2025_2027'!$AM$282</f>
        <v>58798.47</v>
      </c>
      <c r="AN285" s="749">
        <f t="shared" si="850"/>
        <v>0.21136379871408095</v>
      </c>
      <c r="AO285" s="930"/>
      <c r="AP285" s="930"/>
      <c r="AQ285" s="930"/>
      <c r="AR285" s="109">
        <f>AZ285</f>
        <v>278186.09600000002</v>
      </c>
      <c r="AS285" s="749">
        <f t="shared" si="824"/>
        <v>1</v>
      </c>
      <c r="AT285" s="932"/>
      <c r="AU285" s="749"/>
      <c r="AV285" s="930"/>
      <c r="AW285" s="749"/>
      <c r="AX285" s="932"/>
      <c r="AY285" s="749">
        <f t="shared" si="844"/>
        <v>0</v>
      </c>
      <c r="AZ285" s="109">
        <f>'[7]2025_2027'!$AZ$285</f>
        <v>278186.09600000002</v>
      </c>
      <c r="BA285" s="749">
        <f t="shared" si="847"/>
        <v>1</v>
      </c>
      <c r="BB285" s="930"/>
      <c r="BC285" s="930"/>
      <c r="BD285" s="933"/>
      <c r="BE285" s="930"/>
      <c r="BF285" s="930"/>
      <c r="BG285" s="930"/>
      <c r="BH285" s="930"/>
      <c r="BI285" s="930"/>
      <c r="BJ285" s="930"/>
      <c r="BK285" s="930"/>
      <c r="BL285" s="930"/>
      <c r="BM285" s="930"/>
      <c r="BN285" s="930"/>
      <c r="BO285" s="930"/>
      <c r="BP285" s="930"/>
      <c r="BQ285" s="930"/>
      <c r="BR285" s="930"/>
      <c r="BS285" s="933"/>
      <c r="BT285" s="930"/>
      <c r="BU285" s="930"/>
      <c r="BV285" s="930"/>
      <c r="BW285" s="930"/>
      <c r="BX285" s="930"/>
      <c r="BY285" s="930"/>
      <c r="BZ285" s="930"/>
      <c r="CE285" s="749"/>
    </row>
    <row r="286" spans="1:12295" s="147" customFormat="1" ht="47.25" customHeight="1" x14ac:dyDescent="0.3">
      <c r="B286" s="1093" t="s">
        <v>360</v>
      </c>
      <c r="C286" s="1094"/>
      <c r="D286" s="852">
        <f>E286+H286+I286+G286</f>
        <v>8765589.0852199998</v>
      </c>
      <c r="E286" s="852">
        <f>E287+E288+E299</f>
        <v>3711050.5497100004</v>
      </c>
      <c r="F286" s="852"/>
      <c r="G286" s="852">
        <f>G287+G288+G299</f>
        <v>4776352.4395099999</v>
      </c>
      <c r="H286" s="852">
        <f t="shared" ref="H286:I286" si="856">H287+H288</f>
        <v>278186.09600000002</v>
      </c>
      <c r="I286" s="852">
        <f t="shared" si="856"/>
        <v>0</v>
      </c>
      <c r="J286" s="852">
        <f>K286-D286</f>
        <v>-7688140.1640900001</v>
      </c>
      <c r="K286" s="852">
        <f>M286+S286+U286+Q286</f>
        <v>1077448.9211300001</v>
      </c>
      <c r="L286" s="699">
        <f t="shared" si="822"/>
        <v>0.12291802760258619</v>
      </c>
      <c r="M286" s="852">
        <f>M287+M288+M299</f>
        <v>146998.06672</v>
      </c>
      <c r="N286" s="699">
        <f>M286/E286</f>
        <v>3.9610903907382006E-2</v>
      </c>
      <c r="O286" s="679"/>
      <c r="P286" s="687"/>
      <c r="Q286" s="679">
        <f>Q287+Q288+Q299</f>
        <v>652264.75841000001</v>
      </c>
      <c r="R286" s="699">
        <f>Q286/G286</f>
        <v>0.13656127069151436</v>
      </c>
      <c r="S286" s="679">
        <f>S281</f>
        <v>278186.09600000002</v>
      </c>
      <c r="T286" s="699">
        <f t="shared" si="849"/>
        <v>1</v>
      </c>
      <c r="U286" s="679">
        <f t="shared" ref="U286" si="857">U287+U288+U299</f>
        <v>0</v>
      </c>
      <c r="V286" s="679" t="e">
        <f t="shared" ref="V286" si="858">W286+X286+Y286</f>
        <v>#REF!</v>
      </c>
      <c r="W286" s="679" t="e">
        <f>W287+W288</f>
        <v>#REF!</v>
      </c>
      <c r="X286" s="297"/>
      <c r="Y286" s="297"/>
      <c r="Z286" s="679" t="e">
        <f>AA286+AB286</f>
        <v>#REF!</v>
      </c>
      <c r="AA286" s="679" t="e">
        <f>AA287+AA288</f>
        <v>#REF!</v>
      </c>
      <c r="AB286" s="679">
        <f t="shared" si="842"/>
        <v>278186.09600000002</v>
      </c>
      <c r="AC286" s="679"/>
      <c r="AD286" s="687"/>
      <c r="AE286" s="852">
        <f>AG286+AM286+AO286+AK286</f>
        <v>1170318.1648500001</v>
      </c>
      <c r="AF286" s="699">
        <f t="shared" si="823"/>
        <v>0.13351277974270082</v>
      </c>
      <c r="AG286" s="852">
        <f>AG287+AG288+AG299</f>
        <v>260606.71046999999</v>
      </c>
      <c r="AH286" s="699"/>
      <c r="AI286" s="679"/>
      <c r="AJ286" s="687"/>
      <c r="AK286" s="679">
        <f>AK287+AK288+AK299</f>
        <v>850912.98438000004</v>
      </c>
      <c r="AL286" s="699">
        <f t="shared" ref="AL286:AL288" si="859">AK286/D286</f>
        <v>9.7074249785990704E-2</v>
      </c>
      <c r="AM286" s="679">
        <f t="shared" ref="AM286" si="860">AM287+AM288</f>
        <v>58798.47</v>
      </c>
      <c r="AN286" s="699">
        <f t="shared" si="850"/>
        <v>6.707874328622407E-3</v>
      </c>
      <c r="AO286" s="679">
        <f t="shared" ref="AO286" si="861">AO287+AO288</f>
        <v>0</v>
      </c>
      <c r="AP286" s="679">
        <f>AP287+AP288+AP299+AP281</f>
        <v>7089400.5401000008</v>
      </c>
      <c r="AQ286" s="687"/>
      <c r="AR286" s="852">
        <f>AT286+AZ286+BB286+AX286</f>
        <v>8176541.1776700001</v>
      </c>
      <c r="AS286" s="699">
        <f t="shared" si="824"/>
        <v>0.93279996337688065</v>
      </c>
      <c r="AT286" s="852">
        <f>AT287+AT288+AT299</f>
        <v>3711050.5497100004</v>
      </c>
      <c r="AU286" s="699">
        <f t="shared" si="839"/>
        <v>1</v>
      </c>
      <c r="AV286" s="679"/>
      <c r="AW286" s="699">
        <v>0</v>
      </c>
      <c r="AX286" s="852">
        <f>AX287+AX288+AX299</f>
        <v>4187304.5319599998</v>
      </c>
      <c r="AY286" s="699">
        <f t="shared" ref="AY286:AY288" si="862">AX286/G286</f>
        <v>0.87667411167622511</v>
      </c>
      <c r="AZ286" s="679">
        <f>AZ284</f>
        <v>278186.09600000002</v>
      </c>
      <c r="BA286" s="699"/>
      <c r="BB286" s="679"/>
      <c r="BC286" s="679"/>
      <c r="BD286" s="297"/>
      <c r="BE286" s="679" t="e">
        <f>BF286+BH286+BI286+BG286</f>
        <v>#REF!</v>
      </c>
      <c r="BF286" s="679" t="e">
        <f>BF287+BF288</f>
        <v>#REF!</v>
      </c>
      <c r="BG286" s="679">
        <f t="shared" ref="BG286:BI286" si="863">BG287+BG288</f>
        <v>0</v>
      </c>
      <c r="BH286" s="679" t="e">
        <f t="shared" si="863"/>
        <v>#REF!</v>
      </c>
      <c r="BI286" s="679" t="e">
        <f t="shared" si="863"/>
        <v>#REF!</v>
      </c>
      <c r="BJ286" s="679">
        <f>BJ287+BJ288+BJ299</f>
        <v>8459712.8792899996</v>
      </c>
      <c r="BK286" s="679">
        <f>BL286+BN286+BO286+BM286</f>
        <v>17021879.036430001</v>
      </c>
      <c r="BL286" s="679">
        <f>BL287+BL288+BL299</f>
        <v>0</v>
      </c>
      <c r="BM286" s="679">
        <f>BM287+BM288+BM299</f>
        <v>0</v>
      </c>
      <c r="BN286" s="679">
        <f>BN287+BN288+BN299</f>
        <v>13897663.036430001</v>
      </c>
      <c r="BO286" s="679">
        <f>BO287+BO288</f>
        <v>3124216</v>
      </c>
      <c r="BP286" s="679"/>
      <c r="BQ286" s="679">
        <f>BQ287+BQ288+BQ299</f>
        <v>8318705.8935700003</v>
      </c>
      <c r="BR286" s="679"/>
      <c r="BS286" s="297"/>
      <c r="BT286" s="679">
        <f>BU286-BN286</f>
        <v>278186.09599999897</v>
      </c>
      <c r="BU286" s="679">
        <f>BU287+BU288+BU299</f>
        <v>14175849.13243</v>
      </c>
      <c r="BV286" s="679">
        <f>BV287+BV288+BV299</f>
        <v>5578957.14286</v>
      </c>
      <c r="BW286" s="679"/>
      <c r="BX286" s="679">
        <f>BX287+BX288+BX299</f>
        <v>8318705.8935700003</v>
      </c>
      <c r="BY286" s="679">
        <f>BY284</f>
        <v>278186.09600000002</v>
      </c>
      <c r="BZ286" s="679">
        <f t="shared" ref="BZ286" si="864">BZ287+BZ288</f>
        <v>0</v>
      </c>
      <c r="CE286" s="699"/>
    </row>
    <row r="287" spans="1:12295" s="463" customFormat="1" ht="39" customHeight="1" x14ac:dyDescent="0.25">
      <c r="B287" s="201"/>
      <c r="C287" s="101" t="s">
        <v>32</v>
      </c>
      <c r="D287" s="176">
        <f t="shared" ref="D287:D288" si="865">E287+H287+I287+G287</f>
        <v>5207584.5</v>
      </c>
      <c r="E287" s="176">
        <f>E66</f>
        <v>2412182.8573100003</v>
      </c>
      <c r="F287" s="176"/>
      <c r="G287" s="176">
        <f>G66</f>
        <v>2795401.6426900001</v>
      </c>
      <c r="H287" s="176">
        <f>H66</f>
        <v>0</v>
      </c>
      <c r="I287" s="176">
        <f>I66</f>
        <v>0</v>
      </c>
      <c r="J287" s="176">
        <f>J66</f>
        <v>-4761794.1373100001</v>
      </c>
      <c r="K287" s="176">
        <f t="shared" ref="K287:K288" si="866">M287+S287+U287+Q287</f>
        <v>445790.36269000004</v>
      </c>
      <c r="L287" s="739">
        <f t="shared" si="822"/>
        <v>8.5604057445443277E-2</v>
      </c>
      <c r="M287" s="176">
        <f>M66</f>
        <v>95548.743369999997</v>
      </c>
      <c r="N287" s="739">
        <f>M287/E287</f>
        <v>3.961090390823576E-2</v>
      </c>
      <c r="O287" s="761"/>
      <c r="P287" s="761"/>
      <c r="Q287" s="761">
        <f t="shared" ref="Q287:AC287" si="867">Q66</f>
        <v>350241.61932000006</v>
      </c>
      <c r="R287" s="739">
        <f>Q287/G287</f>
        <v>0.12529205605780658</v>
      </c>
      <c r="S287" s="761">
        <f t="shared" si="867"/>
        <v>0</v>
      </c>
      <c r="T287" s="739">
        <v>0</v>
      </c>
      <c r="U287" s="761">
        <f t="shared" si="867"/>
        <v>0</v>
      </c>
      <c r="V287" s="761">
        <f t="shared" si="867"/>
        <v>2530090.7000000002</v>
      </c>
      <c r="W287" s="761">
        <f t="shared" si="867"/>
        <v>2530090.7000000002</v>
      </c>
      <c r="X287" s="761">
        <f t="shared" si="867"/>
        <v>0</v>
      </c>
      <c r="Y287" s="761">
        <f t="shared" si="867"/>
        <v>0</v>
      </c>
      <c r="Z287" s="761" t="e">
        <f t="shared" si="867"/>
        <v>#REF!</v>
      </c>
      <c r="AA287" s="761" t="e">
        <f t="shared" si="867"/>
        <v>#REF!</v>
      </c>
      <c r="AB287" s="761">
        <f t="shared" si="867"/>
        <v>0</v>
      </c>
      <c r="AC287" s="761">
        <f t="shared" si="867"/>
        <v>0</v>
      </c>
      <c r="AD287" s="761"/>
      <c r="AE287" s="176">
        <f t="shared" ref="AE287" si="868">AG287+AM287+AO287+AK287</f>
        <v>651270.91741999995</v>
      </c>
      <c r="AF287" s="739">
        <f t="shared" si="823"/>
        <v>0.12506199705832904</v>
      </c>
      <c r="AG287" s="176">
        <f>AG66</f>
        <v>169226.02486999999</v>
      </c>
      <c r="AH287" s="739"/>
      <c r="AI287" s="761"/>
      <c r="AJ287" s="761"/>
      <c r="AK287" s="761">
        <f>AK66</f>
        <v>482044.89254999999</v>
      </c>
      <c r="AL287" s="739">
        <f t="shared" si="859"/>
        <v>9.2565928128482605E-2</v>
      </c>
      <c r="AM287" s="761">
        <f>AM66</f>
        <v>0</v>
      </c>
      <c r="AN287" s="739">
        <f t="shared" si="850"/>
        <v>0</v>
      </c>
      <c r="AO287" s="761">
        <f>AO66</f>
        <v>0</v>
      </c>
      <c r="AP287" s="761">
        <f>AP66</f>
        <v>4320159.8856700007</v>
      </c>
      <c r="AQ287" s="761"/>
      <c r="AR287" s="176">
        <f t="shared" ref="AR287:AR288" si="869">AT287+AZ287+BB287+AX287</f>
        <v>4971430.8030900005</v>
      </c>
      <c r="AS287" s="739">
        <f t="shared" si="824"/>
        <v>0.95465197023495263</v>
      </c>
      <c r="AT287" s="176">
        <f>AT66</f>
        <v>2412182.8573100003</v>
      </c>
      <c r="AU287" s="739">
        <f t="shared" si="839"/>
        <v>1</v>
      </c>
      <c r="AV287" s="761"/>
      <c r="AW287" s="739">
        <v>0</v>
      </c>
      <c r="AX287" s="176">
        <f>AX66</f>
        <v>2559247.9457799997</v>
      </c>
      <c r="AY287" s="739">
        <f t="shared" si="862"/>
        <v>0.9155206560289666</v>
      </c>
      <c r="AZ287" s="761"/>
      <c r="BA287" s="739"/>
      <c r="BB287" s="761"/>
      <c r="BC287" s="761"/>
      <c r="BD287" s="761"/>
      <c r="BE287" s="761">
        <f t="shared" ref="BE287:BE288" si="870">BF287+BH287+BI287+BG287</f>
        <v>0</v>
      </c>
      <c r="BF287" s="761">
        <f>BF66</f>
        <v>0</v>
      </c>
      <c r="BG287" s="761">
        <f>BG66</f>
        <v>0</v>
      </c>
      <c r="BH287" s="761">
        <f>BH66</f>
        <v>0</v>
      </c>
      <c r="BI287" s="761">
        <f>BI66</f>
        <v>0</v>
      </c>
      <c r="BJ287" s="761">
        <f t="shared" si="837"/>
        <v>0</v>
      </c>
      <c r="BK287" s="761">
        <f>BK66+BK226</f>
        <v>0</v>
      </c>
      <c r="BL287" s="761"/>
      <c r="BM287" s="761"/>
      <c r="BN287" s="761">
        <f>BO287+BQ287</f>
        <v>7642691.2999999998</v>
      </c>
      <c r="BO287" s="761">
        <f>BO66</f>
        <v>3124216</v>
      </c>
      <c r="BP287" s="761"/>
      <c r="BQ287" s="761">
        <f>BQ208</f>
        <v>4518475.3</v>
      </c>
      <c r="BR287" s="761"/>
      <c r="BS287" s="761"/>
      <c r="BT287" s="761">
        <f>BT66</f>
        <v>0</v>
      </c>
      <c r="BU287" s="761">
        <f t="shared" ref="BU287:BU288" si="871">BV287+BY287+BZ287+BX287</f>
        <v>7642691.2999999998</v>
      </c>
      <c r="BV287" s="761">
        <f>BV66</f>
        <v>3124216</v>
      </c>
      <c r="BW287" s="761"/>
      <c r="BX287" s="761">
        <f>BX66</f>
        <v>4518475.3</v>
      </c>
      <c r="BY287" s="617">
        <f>BY66</f>
        <v>0</v>
      </c>
      <c r="BZ287" s="761">
        <f>BZ66</f>
        <v>0</v>
      </c>
      <c r="CE287" s="739"/>
    </row>
    <row r="288" spans="1:12295" s="50" customFormat="1" ht="42.75" customHeight="1" x14ac:dyDescent="0.25">
      <c r="B288" s="200"/>
      <c r="C288" s="97" t="s">
        <v>31</v>
      </c>
      <c r="D288" s="166">
        <f t="shared" si="865"/>
        <v>753920.62367</v>
      </c>
      <c r="E288" s="166">
        <f>E65+E276</f>
        <v>0</v>
      </c>
      <c r="F288" s="166"/>
      <c r="G288" s="166">
        <f>G65+G227+G276</f>
        <v>475734.52766999998</v>
      </c>
      <c r="H288" s="166">
        <f>H281</f>
        <v>278186.09600000002</v>
      </c>
      <c r="I288" s="166">
        <f>I65+I227+I276</f>
        <v>0</v>
      </c>
      <c r="J288" s="166">
        <f>K288-D288</f>
        <v>-362303.02979</v>
      </c>
      <c r="K288" s="166">
        <f t="shared" si="866"/>
        <v>391617.59388</v>
      </c>
      <c r="L288" s="699">
        <f t="shared" si="822"/>
        <v>0.51944141277585698</v>
      </c>
      <c r="M288" s="166">
        <f>M65+M276</f>
        <v>0</v>
      </c>
      <c r="N288" s="687">
        <v>0</v>
      </c>
      <c r="O288" s="626"/>
      <c r="P288" s="687"/>
      <c r="Q288" s="626">
        <f>Q65+Q227+Q276</f>
        <v>113431.49788</v>
      </c>
      <c r="R288" s="699">
        <f>Q288/G288</f>
        <v>0.23843444459571236</v>
      </c>
      <c r="S288" s="626">
        <f>S281</f>
        <v>278186.09600000002</v>
      </c>
      <c r="T288" s="699">
        <f t="shared" si="849"/>
        <v>1</v>
      </c>
      <c r="U288" s="626">
        <f t="shared" ref="U288:AC288" si="872">U65+U276</f>
        <v>0</v>
      </c>
      <c r="V288" s="626" t="e">
        <f t="shared" si="872"/>
        <v>#REF!</v>
      </c>
      <c r="W288" s="626" t="e">
        <f t="shared" si="872"/>
        <v>#REF!</v>
      </c>
      <c r="X288" s="626" t="e">
        <f t="shared" si="872"/>
        <v>#REF!</v>
      </c>
      <c r="Y288" s="626" t="e">
        <f t="shared" si="872"/>
        <v>#REF!</v>
      </c>
      <c r="Z288" s="626" t="e">
        <f t="shared" si="872"/>
        <v>#REF!</v>
      </c>
      <c r="AA288" s="626" t="e">
        <f t="shared" si="872"/>
        <v>#REF!</v>
      </c>
      <c r="AB288" s="626" t="e">
        <f t="shared" si="872"/>
        <v>#REF!</v>
      </c>
      <c r="AC288" s="626" t="e">
        <f t="shared" si="872"/>
        <v>#REF!</v>
      </c>
      <c r="AD288" s="687"/>
      <c r="AE288" s="166">
        <f t="shared" ref="AE288" si="873">AG288+AM288+AO288+AK288</f>
        <v>172588.37128000002</v>
      </c>
      <c r="AF288" s="699">
        <f t="shared" si="823"/>
        <v>0.22892114350163206</v>
      </c>
      <c r="AG288" s="166">
        <f>AG65+AG276</f>
        <v>0</v>
      </c>
      <c r="AH288" s="699"/>
      <c r="AI288" s="626"/>
      <c r="AJ288" s="687"/>
      <c r="AK288" s="626">
        <f>AK65+AK227+AK276</f>
        <v>113789.90128000001</v>
      </c>
      <c r="AL288" s="699">
        <f t="shared" si="859"/>
        <v>0.1509308774789628</v>
      </c>
      <c r="AM288" s="626">
        <f>AM281</f>
        <v>58798.47</v>
      </c>
      <c r="AN288" s="699">
        <f t="shared" si="850"/>
        <v>7.799026602266923E-2</v>
      </c>
      <c r="AO288" s="626">
        <f>AO65+AO227+AO276</f>
        <v>0</v>
      </c>
      <c r="AP288" s="626">
        <f>AP284</f>
        <v>219387.62600000002</v>
      </c>
      <c r="AQ288" s="687"/>
      <c r="AR288" s="166">
        <f t="shared" si="869"/>
        <v>528186.09600000002</v>
      </c>
      <c r="AS288" s="699">
        <f t="shared" si="824"/>
        <v>0.70058581688460797</v>
      </c>
      <c r="AT288" s="166">
        <f>AT65+AT276</f>
        <v>0</v>
      </c>
      <c r="AU288" s="699">
        <v>0</v>
      </c>
      <c r="AV288" s="626"/>
      <c r="AW288" s="699">
        <v>0</v>
      </c>
      <c r="AX288" s="166">
        <f>AX65+AX276</f>
        <v>250000</v>
      </c>
      <c r="AY288" s="699">
        <f t="shared" si="862"/>
        <v>0.52550316502025274</v>
      </c>
      <c r="AZ288" s="678">
        <f>AZ286</f>
        <v>278186.09600000002</v>
      </c>
      <c r="BA288" s="699"/>
      <c r="BB288" s="626"/>
      <c r="BC288" s="626"/>
      <c r="BD288" s="626"/>
      <c r="BE288" s="626" t="e">
        <f t="shared" si="870"/>
        <v>#REF!</v>
      </c>
      <c r="BF288" s="626" t="e">
        <f>BF65+BF227+BF276</f>
        <v>#REF!</v>
      </c>
      <c r="BG288" s="626">
        <f>BG65+BG227+BG276</f>
        <v>0</v>
      </c>
      <c r="BH288" s="626" t="e">
        <f>BH65+BH227+BH276</f>
        <v>#REF!</v>
      </c>
      <c r="BI288" s="626" t="e">
        <f>BI65+BI227+BI276</f>
        <v>#REF!</v>
      </c>
      <c r="BJ288" s="626">
        <f t="shared" si="837"/>
        <v>0</v>
      </c>
      <c r="BK288" s="626">
        <f>BK65+BK227+BK278</f>
        <v>0</v>
      </c>
      <c r="BL288" s="626"/>
      <c r="BM288" s="626"/>
      <c r="BN288" s="626">
        <f>BQ288</f>
        <v>250000</v>
      </c>
      <c r="BO288" s="626">
        <f>BO210+BO276</f>
        <v>0</v>
      </c>
      <c r="BP288" s="626"/>
      <c r="BQ288" s="626">
        <f>BQ278</f>
        <v>250000</v>
      </c>
      <c r="BR288" s="626"/>
      <c r="BS288" s="626"/>
      <c r="BT288" s="626">
        <f>BU288-BN288</f>
        <v>278186.09600000002</v>
      </c>
      <c r="BU288" s="626">
        <f t="shared" si="871"/>
        <v>528186.09600000002</v>
      </c>
      <c r="BV288" s="435">
        <f>BV65+BV227+BV276</f>
        <v>0</v>
      </c>
      <c r="BW288" s="522"/>
      <c r="BX288" s="435">
        <f>BX65+BX227+BX276</f>
        <v>250000</v>
      </c>
      <c r="BY288" s="618">
        <f>BY284</f>
        <v>278186.09600000002</v>
      </c>
      <c r="BZ288" s="612">
        <f>BZ65+BZ227+BZ276</f>
        <v>0</v>
      </c>
      <c r="CE288" s="699"/>
    </row>
    <row r="289" spans="1:83" s="50" customFormat="1" ht="54" hidden="1" customHeight="1" x14ac:dyDescent="0.25">
      <c r="B289" s="1069" t="s">
        <v>193</v>
      </c>
      <c r="C289" s="1069"/>
      <c r="D289" s="1069"/>
      <c r="E289" s="1069"/>
      <c r="F289" s="1069"/>
      <c r="G289" s="1069"/>
      <c r="H289" s="1069"/>
      <c r="I289" s="1069"/>
      <c r="J289" s="1069"/>
      <c r="K289" s="1069"/>
      <c r="L289" s="1069"/>
      <c r="M289" s="1069"/>
      <c r="N289" s="1069"/>
      <c r="O289" s="1069"/>
      <c r="P289" s="1069"/>
      <c r="Q289" s="1069"/>
      <c r="R289" s="1069"/>
      <c r="S289" s="1069"/>
      <c r="T289" s="1069"/>
      <c r="U289" s="1069"/>
      <c r="V289" s="1069"/>
      <c r="W289" s="1069"/>
      <c r="X289" s="1069"/>
      <c r="Y289" s="1069"/>
      <c r="Z289" s="1069"/>
      <c r="AA289" s="1069"/>
      <c r="AB289" s="1069"/>
      <c r="AC289" s="1069"/>
      <c r="AD289" s="1069"/>
      <c r="AE289" s="1069"/>
      <c r="AF289" s="1069"/>
      <c r="AG289" s="1069"/>
      <c r="AH289" s="1069"/>
      <c r="AI289" s="1069"/>
      <c r="AJ289" s="1069"/>
      <c r="AK289" s="1069"/>
      <c r="AL289" s="1069"/>
      <c r="AM289" s="1069"/>
      <c r="AN289" s="1069"/>
      <c r="AO289" s="1069"/>
      <c r="AP289" s="1069"/>
      <c r="AQ289" s="1069"/>
      <c r="AR289" s="1069"/>
      <c r="AS289" s="1069"/>
      <c r="AT289" s="1069"/>
      <c r="AU289" s="1069"/>
      <c r="AV289" s="1069"/>
      <c r="AW289" s="1069"/>
      <c r="AX289" s="1069"/>
      <c r="AY289" s="1069"/>
      <c r="AZ289" s="1069"/>
      <c r="BA289" s="1069"/>
      <c r="BB289" s="1069"/>
      <c r="BC289" s="1069"/>
      <c r="BD289" s="1069"/>
      <c r="BE289" s="1069"/>
      <c r="BF289" s="1069"/>
      <c r="BG289" s="1069"/>
      <c r="BH289" s="1069"/>
      <c r="BI289" s="1069"/>
      <c r="BJ289" s="1069"/>
      <c r="BK289" s="1069"/>
      <c r="BL289" s="1069"/>
      <c r="BM289" s="1069"/>
      <c r="BN289" s="1069"/>
      <c r="BO289" s="1069"/>
      <c r="BP289" s="1069"/>
      <c r="BQ289" s="1069"/>
      <c r="BR289" s="1069"/>
      <c r="BS289" s="1069"/>
      <c r="BT289" s="29"/>
      <c r="BU289" s="29"/>
      <c r="BV289" s="45"/>
      <c r="BW289" s="45"/>
      <c r="BX289" s="45"/>
      <c r="BY289" s="45"/>
      <c r="BZ289" s="623"/>
      <c r="CE289" s="699"/>
    </row>
    <row r="290" spans="1:83" s="173" customFormat="1" ht="153" hidden="1" customHeight="1" x14ac:dyDescent="0.3">
      <c r="B290" s="210" t="s">
        <v>34</v>
      </c>
      <c r="C290" s="174" t="s">
        <v>226</v>
      </c>
      <c r="D290" s="278">
        <f>E290</f>
        <v>0</v>
      </c>
      <c r="E290" s="489">
        <f>E292+E293</f>
        <v>0</v>
      </c>
      <c r="F290" s="508"/>
      <c r="G290" s="489"/>
      <c r="H290" s="489"/>
      <c r="I290" s="279"/>
      <c r="J290" s="278">
        <f>K290</f>
        <v>0</v>
      </c>
      <c r="K290" s="579">
        <f>M290</f>
        <v>0</v>
      </c>
      <c r="L290" s="687"/>
      <c r="M290" s="176">
        <f>M292+M293</f>
        <v>0</v>
      </c>
      <c r="N290" s="687"/>
      <c r="O290" s="520"/>
      <c r="P290" s="687"/>
      <c r="Q290" s="436"/>
      <c r="R290" s="687"/>
      <c r="S290" s="436"/>
      <c r="T290" s="687"/>
      <c r="U290" s="279"/>
      <c r="V290" s="279">
        <f>W290+X290+Y290</f>
        <v>0</v>
      </c>
      <c r="W290" s="279"/>
      <c r="X290" s="279"/>
      <c r="Y290" s="279"/>
      <c r="Z290" s="279">
        <f>AA290+AB290+AC290</f>
        <v>0</v>
      </c>
      <c r="AA290" s="279">
        <f>E290</f>
        <v>0</v>
      </c>
      <c r="AB290" s="279">
        <f t="shared" ref="AB290:AC294" si="874">H290</f>
        <v>0</v>
      </c>
      <c r="AC290" s="279">
        <f t="shared" si="874"/>
        <v>0</v>
      </c>
      <c r="AD290" s="19"/>
      <c r="AE290" s="874">
        <f>AG290</f>
        <v>0</v>
      </c>
      <c r="AF290" s="263"/>
      <c r="AG290" s="176">
        <f>AG292+AG293</f>
        <v>0</v>
      </c>
      <c r="AH290" s="166"/>
      <c r="AI290" s="176"/>
      <c r="AJ290" s="166"/>
      <c r="AK290" s="176"/>
      <c r="AL290" s="166"/>
      <c r="AM290" s="176"/>
      <c r="AN290" s="166"/>
      <c r="AO290" s="238"/>
      <c r="AP290" s="311">
        <f>AR290+AT290+AX290</f>
        <v>0</v>
      </c>
      <c r="AQ290" s="687"/>
      <c r="AR290" s="582">
        <f>AT290</f>
        <v>0</v>
      </c>
      <c r="AS290" s="687"/>
      <c r="AT290" s="176">
        <f>AT292+AT293</f>
        <v>0</v>
      </c>
      <c r="AU290" s="166"/>
      <c r="AV290" s="176"/>
      <c r="AW290" s="166"/>
      <c r="AX290" s="176"/>
      <c r="AY290" s="166"/>
      <c r="AZ290" s="176"/>
      <c r="BA290" s="166"/>
      <c r="BB290" s="238"/>
      <c r="BC290" s="176">
        <f>AM290</f>
        <v>0</v>
      </c>
      <c r="BD290" s="238">
        <f>AO290</f>
        <v>0</v>
      </c>
      <c r="BE290" s="443">
        <f>BF290</f>
        <v>0</v>
      </c>
      <c r="BF290" s="176">
        <f>BF292+BF293</f>
        <v>0</v>
      </c>
      <c r="BG290" s="176"/>
      <c r="BH290" s="176"/>
      <c r="BI290" s="238"/>
      <c r="BJ290" s="330">
        <f>BK290+BL290+BM290</f>
        <v>0</v>
      </c>
      <c r="BK290" s="176"/>
      <c r="BL290" s="176"/>
      <c r="BM290" s="238"/>
      <c r="BN290" s="330">
        <f t="shared" ref="BN290:BN294" si="875">BO290+BR290+BS290</f>
        <v>0</v>
      </c>
      <c r="BO290" s="176">
        <f>BF290</f>
        <v>0</v>
      </c>
      <c r="BP290" s="176"/>
      <c r="BQ290" s="176"/>
      <c r="BR290" s="176">
        <f t="shared" ref="BR290:BR294" si="876">BH290</f>
        <v>0</v>
      </c>
      <c r="BS290" s="238">
        <f t="shared" ref="BS290:BS294" si="877">BI290</f>
        <v>0</v>
      </c>
      <c r="BT290" s="436"/>
      <c r="BU290" s="582">
        <f>BV290</f>
        <v>0</v>
      </c>
      <c r="BV290" s="176">
        <f>BV292+BV293</f>
        <v>0</v>
      </c>
      <c r="BW290" s="176"/>
      <c r="BX290" s="176"/>
      <c r="BY290" s="619"/>
      <c r="BZ290" s="238"/>
      <c r="CE290" s="699"/>
    </row>
    <row r="291" spans="1:83" s="68" customFormat="1" ht="126" hidden="1" customHeight="1" x14ac:dyDescent="0.3">
      <c r="B291" s="211"/>
      <c r="C291" s="131" t="s">
        <v>225</v>
      </c>
      <c r="D291" s="275"/>
      <c r="E291" s="491"/>
      <c r="F291" s="507"/>
      <c r="G291" s="491"/>
      <c r="H291" s="19"/>
      <c r="I291" s="19"/>
      <c r="J291" s="275"/>
      <c r="K291" s="579"/>
      <c r="L291" s="687"/>
      <c r="M291" s="166"/>
      <c r="N291" s="687"/>
      <c r="O291" s="522"/>
      <c r="P291" s="687"/>
      <c r="Q291" s="435"/>
      <c r="R291" s="687"/>
      <c r="S291" s="19"/>
      <c r="T291" s="19"/>
      <c r="U291" s="19"/>
      <c r="V291" s="279">
        <f t="shared" ref="V291:V294" si="878">W291+X291+Y291</f>
        <v>0</v>
      </c>
      <c r="W291" s="19"/>
      <c r="X291" s="19"/>
      <c r="Y291" s="19"/>
      <c r="Z291" s="279">
        <f t="shared" ref="Z291:Z294" si="879">AA291+AB291+AC291</f>
        <v>0</v>
      </c>
      <c r="AA291" s="279">
        <f>E291</f>
        <v>0</v>
      </c>
      <c r="AB291" s="279">
        <f t="shared" si="874"/>
        <v>0</v>
      </c>
      <c r="AC291" s="279">
        <f t="shared" si="874"/>
        <v>0</v>
      </c>
      <c r="AD291" s="19"/>
      <c r="AE291" s="876"/>
      <c r="AF291" s="263"/>
      <c r="AG291" s="166"/>
      <c r="AH291" s="166"/>
      <c r="AI291" s="166"/>
      <c r="AJ291" s="166"/>
      <c r="AK291" s="166"/>
      <c r="AL291" s="166"/>
      <c r="AM291" s="237"/>
      <c r="AN291" s="237"/>
      <c r="AO291" s="237"/>
      <c r="AP291" s="307">
        <f t="shared" ref="AP291:AP297" si="880">AR291+AT291+AX291</f>
        <v>0</v>
      </c>
      <c r="AQ291" s="687"/>
      <c r="AR291" s="579"/>
      <c r="AS291" s="687"/>
      <c r="AT291" s="166"/>
      <c r="AU291" s="166"/>
      <c r="AV291" s="166"/>
      <c r="AW291" s="166"/>
      <c r="AX291" s="166"/>
      <c r="AY291" s="166"/>
      <c r="AZ291" s="237"/>
      <c r="BA291" s="237"/>
      <c r="BB291" s="237"/>
      <c r="BC291" s="237">
        <f t="shared" ref="BC291:BC294" si="881">AM291</f>
        <v>0</v>
      </c>
      <c r="BD291" s="237">
        <f t="shared" ref="BD291:BD294" si="882">AO291</f>
        <v>0</v>
      </c>
      <c r="BE291" s="444"/>
      <c r="BF291" s="166"/>
      <c r="BG291" s="166"/>
      <c r="BH291" s="237"/>
      <c r="BI291" s="237"/>
      <c r="BJ291" s="329">
        <f t="shared" ref="BJ291:BJ297" si="883">BK291+BL291+BM291</f>
        <v>0</v>
      </c>
      <c r="BK291" s="166"/>
      <c r="BL291" s="237"/>
      <c r="BM291" s="237"/>
      <c r="BN291" s="329">
        <f t="shared" si="875"/>
        <v>0</v>
      </c>
      <c r="BO291" s="166">
        <f t="shared" ref="BO291:BO294" si="884">BF291</f>
        <v>0</v>
      </c>
      <c r="BP291" s="166"/>
      <c r="BQ291" s="166"/>
      <c r="BR291" s="237">
        <f t="shared" si="876"/>
        <v>0</v>
      </c>
      <c r="BS291" s="237">
        <f t="shared" si="877"/>
        <v>0</v>
      </c>
      <c r="BT291" s="435"/>
      <c r="BU291" s="579"/>
      <c r="BV291" s="166"/>
      <c r="BW291" s="166"/>
      <c r="BX291" s="166"/>
      <c r="BY291" s="620"/>
      <c r="BZ291" s="237"/>
      <c r="CE291" s="699"/>
    </row>
    <row r="292" spans="1:83" s="151" customFormat="1" ht="131.25" hidden="1" customHeight="1" x14ac:dyDescent="0.25">
      <c r="B292" s="198">
        <v>1</v>
      </c>
      <c r="C292" s="99" t="s">
        <v>177</v>
      </c>
      <c r="D292" s="277"/>
      <c r="E292" s="486"/>
      <c r="F292" s="509"/>
      <c r="G292" s="486"/>
      <c r="H292" s="486"/>
      <c r="I292" s="486"/>
      <c r="J292" s="277"/>
      <c r="K292" s="594"/>
      <c r="L292" s="594"/>
      <c r="M292" s="340"/>
      <c r="N292" s="660"/>
      <c r="O292" s="514"/>
      <c r="P292" s="660"/>
      <c r="Q292" s="440"/>
      <c r="R292" s="660"/>
      <c r="S292" s="440"/>
      <c r="T292" s="660"/>
      <c r="U292" s="440"/>
      <c r="V292" s="279">
        <f t="shared" si="878"/>
        <v>0</v>
      </c>
      <c r="W292" s="472"/>
      <c r="X292" s="472"/>
      <c r="Y292" s="472"/>
      <c r="Z292" s="279">
        <f t="shared" si="879"/>
        <v>0</v>
      </c>
      <c r="AA292" s="279">
        <f>E292</f>
        <v>0</v>
      </c>
      <c r="AB292" s="279">
        <f t="shared" si="874"/>
        <v>0</v>
      </c>
      <c r="AC292" s="279">
        <f t="shared" si="874"/>
        <v>0</v>
      </c>
      <c r="AD292" s="19"/>
      <c r="AE292" s="961"/>
      <c r="AF292" s="723"/>
      <c r="AG292" s="340"/>
      <c r="AH292" s="735"/>
      <c r="AI292" s="340"/>
      <c r="AJ292" s="735"/>
      <c r="AK292" s="340"/>
      <c r="AL292" s="735"/>
      <c r="AM292" s="340"/>
      <c r="AN292" s="735"/>
      <c r="AO292" s="340"/>
      <c r="AP292" s="310">
        <f t="shared" si="880"/>
        <v>0</v>
      </c>
      <c r="AQ292" s="660"/>
      <c r="AR292" s="580"/>
      <c r="AS292" s="594"/>
      <c r="AT292" s="962"/>
      <c r="AU292" s="691"/>
      <c r="AV292" s="516"/>
      <c r="AW292" s="691"/>
      <c r="AX292" s="340"/>
      <c r="AY292" s="735"/>
      <c r="AZ292" s="340"/>
      <c r="BA292" s="735"/>
      <c r="BB292" s="340"/>
      <c r="BC292" s="309">
        <f t="shared" si="881"/>
        <v>0</v>
      </c>
      <c r="BD292" s="309">
        <f t="shared" si="882"/>
        <v>0</v>
      </c>
      <c r="BE292" s="445"/>
      <c r="BF292" s="333"/>
      <c r="BG292" s="340"/>
      <c r="BH292" s="333"/>
      <c r="BI292" s="333"/>
      <c r="BJ292" s="332">
        <f t="shared" si="883"/>
        <v>0</v>
      </c>
      <c r="BK292" s="333"/>
      <c r="BL292" s="333"/>
      <c r="BM292" s="333"/>
      <c r="BN292" s="332">
        <f t="shared" si="875"/>
        <v>0</v>
      </c>
      <c r="BO292" s="333">
        <f t="shared" si="884"/>
        <v>0</v>
      </c>
      <c r="BP292" s="340"/>
      <c r="BQ292" s="340"/>
      <c r="BR292" s="333">
        <f t="shared" si="876"/>
        <v>0</v>
      </c>
      <c r="BS292" s="333">
        <f t="shared" si="877"/>
        <v>0</v>
      </c>
      <c r="BT292" s="440"/>
      <c r="BU292" s="580"/>
      <c r="BV292" s="340"/>
      <c r="BW292" s="340"/>
      <c r="BX292" s="340"/>
      <c r="BY292" s="621"/>
      <c r="BZ292" s="340"/>
      <c r="CE292" s="699"/>
    </row>
    <row r="293" spans="1:83" s="151" customFormat="1" ht="143.25" hidden="1" customHeight="1" x14ac:dyDescent="0.25">
      <c r="B293" s="198">
        <v>2</v>
      </c>
      <c r="C293" s="99" t="s">
        <v>224</v>
      </c>
      <c r="D293" s="277"/>
      <c r="E293" s="486"/>
      <c r="F293" s="509"/>
      <c r="G293" s="486"/>
      <c r="H293" s="486"/>
      <c r="I293" s="486"/>
      <c r="J293" s="277"/>
      <c r="K293" s="594"/>
      <c r="L293" s="594"/>
      <c r="M293" s="340"/>
      <c r="N293" s="660"/>
      <c r="O293" s="514"/>
      <c r="P293" s="660"/>
      <c r="Q293" s="440"/>
      <c r="R293" s="660"/>
      <c r="S293" s="440"/>
      <c r="T293" s="660"/>
      <c r="U293" s="440"/>
      <c r="V293" s="279">
        <f t="shared" si="878"/>
        <v>0</v>
      </c>
      <c r="W293" s="472"/>
      <c r="X293" s="472"/>
      <c r="Y293" s="472"/>
      <c r="Z293" s="279">
        <f t="shared" si="879"/>
        <v>0</v>
      </c>
      <c r="AA293" s="279">
        <f>E293</f>
        <v>0</v>
      </c>
      <c r="AB293" s="279">
        <f t="shared" si="874"/>
        <v>0</v>
      </c>
      <c r="AC293" s="279">
        <f t="shared" si="874"/>
        <v>0</v>
      </c>
      <c r="AD293" s="19"/>
      <c r="AE293" s="961"/>
      <c r="AF293" s="723"/>
      <c r="AG293" s="340"/>
      <c r="AH293" s="735"/>
      <c r="AI293" s="340"/>
      <c r="AJ293" s="735"/>
      <c r="AK293" s="340"/>
      <c r="AL293" s="735"/>
      <c r="AM293" s="340"/>
      <c r="AN293" s="735"/>
      <c r="AO293" s="340"/>
      <c r="AP293" s="310">
        <f t="shared" si="880"/>
        <v>0</v>
      </c>
      <c r="AQ293" s="660"/>
      <c r="AR293" s="580"/>
      <c r="AS293" s="594"/>
      <c r="AT293" s="962"/>
      <c r="AU293" s="691"/>
      <c r="AV293" s="516"/>
      <c r="AW293" s="691"/>
      <c r="AX293" s="340"/>
      <c r="AY293" s="735"/>
      <c r="AZ293" s="340"/>
      <c r="BA293" s="735"/>
      <c r="BB293" s="340"/>
      <c r="BC293" s="309">
        <f t="shared" si="881"/>
        <v>0</v>
      </c>
      <c r="BD293" s="309">
        <f t="shared" si="882"/>
        <v>0</v>
      </c>
      <c r="BE293" s="445"/>
      <c r="BF293" s="333"/>
      <c r="BG293" s="340"/>
      <c r="BH293" s="333"/>
      <c r="BI293" s="333"/>
      <c r="BJ293" s="332">
        <f t="shared" si="883"/>
        <v>0</v>
      </c>
      <c r="BK293" s="333"/>
      <c r="BL293" s="333"/>
      <c r="BM293" s="333"/>
      <c r="BN293" s="332">
        <f t="shared" si="875"/>
        <v>0</v>
      </c>
      <c r="BO293" s="333">
        <f t="shared" si="884"/>
        <v>0</v>
      </c>
      <c r="BP293" s="340"/>
      <c r="BQ293" s="340"/>
      <c r="BR293" s="333">
        <f t="shared" si="876"/>
        <v>0</v>
      </c>
      <c r="BS293" s="333">
        <f t="shared" si="877"/>
        <v>0</v>
      </c>
      <c r="BT293" s="440"/>
      <c r="BU293" s="580"/>
      <c r="BV293" s="340"/>
      <c r="BW293" s="340"/>
      <c r="BX293" s="340"/>
      <c r="BY293" s="621"/>
      <c r="BZ293" s="340"/>
      <c r="CE293" s="699"/>
    </row>
    <row r="294" spans="1:83" s="229" customFormat="1" ht="132.75" hidden="1" customHeight="1" x14ac:dyDescent="0.2">
      <c r="B294" s="274" t="s">
        <v>185</v>
      </c>
      <c r="C294" s="231" t="s">
        <v>45</v>
      </c>
      <c r="D294" s="298"/>
      <c r="E294" s="298"/>
      <c r="F294" s="298"/>
      <c r="G294" s="298"/>
      <c r="H294" s="298"/>
      <c r="I294" s="298"/>
      <c r="J294" s="298"/>
      <c r="K294" s="461"/>
      <c r="L294" s="461"/>
      <c r="M294" s="242"/>
      <c r="N294" s="298"/>
      <c r="O294" s="298"/>
      <c r="P294" s="298"/>
      <c r="Q294" s="298"/>
      <c r="R294" s="298"/>
      <c r="S294" s="298"/>
      <c r="T294" s="298"/>
      <c r="U294" s="298"/>
      <c r="V294" s="279">
        <f t="shared" si="878"/>
        <v>0</v>
      </c>
      <c r="W294" s="298"/>
      <c r="X294" s="298"/>
      <c r="Y294" s="298"/>
      <c r="Z294" s="279">
        <f t="shared" si="879"/>
        <v>0</v>
      </c>
      <c r="AA294" s="279">
        <f>E294</f>
        <v>0</v>
      </c>
      <c r="AB294" s="279">
        <f t="shared" si="874"/>
        <v>0</v>
      </c>
      <c r="AC294" s="279">
        <f t="shared" si="874"/>
        <v>0</v>
      </c>
      <c r="AD294" s="19"/>
      <c r="AE294" s="499"/>
      <c r="AF294" s="498"/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98">
        <f t="shared" si="880"/>
        <v>0</v>
      </c>
      <c r="AQ294" s="298"/>
      <c r="AR294" s="461"/>
      <c r="AS294" s="461"/>
      <c r="AT294" s="449"/>
      <c r="AU294" s="449"/>
      <c r="AV294" s="449"/>
      <c r="AW294" s="449"/>
      <c r="AX294" s="242"/>
      <c r="AY294" s="242"/>
      <c r="AZ294" s="242"/>
      <c r="BA294" s="242"/>
      <c r="BB294" s="242"/>
      <c r="BC294" s="242">
        <f t="shared" si="881"/>
        <v>0</v>
      </c>
      <c r="BD294" s="242">
        <f t="shared" si="882"/>
        <v>0</v>
      </c>
      <c r="BE294" s="461"/>
      <c r="BF294" s="242"/>
      <c r="BG294" s="242"/>
      <c r="BH294" s="242"/>
      <c r="BI294" s="242"/>
      <c r="BJ294" s="298">
        <f t="shared" si="883"/>
        <v>0</v>
      </c>
      <c r="BK294" s="242"/>
      <c r="BL294" s="242"/>
      <c r="BM294" s="242"/>
      <c r="BN294" s="298">
        <f t="shared" si="875"/>
        <v>0</v>
      </c>
      <c r="BO294" s="242">
        <f t="shared" si="884"/>
        <v>0</v>
      </c>
      <c r="BP294" s="242"/>
      <c r="BQ294" s="242"/>
      <c r="BR294" s="242">
        <f t="shared" si="876"/>
        <v>0</v>
      </c>
      <c r="BS294" s="242">
        <f t="shared" si="877"/>
        <v>0</v>
      </c>
      <c r="BT294" s="298"/>
      <c r="BU294" s="461"/>
      <c r="BV294" s="242"/>
      <c r="BW294" s="242"/>
      <c r="BX294" s="242"/>
      <c r="BY294" s="622"/>
      <c r="BZ294" s="242"/>
      <c r="CE294" s="699"/>
    </row>
    <row r="295" spans="1:83" s="229" customFormat="1" ht="76.5" hidden="1" customHeight="1" x14ac:dyDescent="0.2">
      <c r="B295" s="230"/>
      <c r="C295" s="121" t="s">
        <v>228</v>
      </c>
      <c r="D295" s="242"/>
      <c r="E295" s="242"/>
      <c r="F295" s="242"/>
      <c r="G295" s="242"/>
      <c r="H295" s="242"/>
      <c r="I295" s="242"/>
      <c r="J295" s="242"/>
      <c r="K295" s="449"/>
      <c r="L295" s="449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499"/>
      <c r="AF295" s="499"/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79">
        <f t="shared" si="880"/>
        <v>0</v>
      </c>
      <c r="AQ295" s="19"/>
      <c r="AR295" s="449"/>
      <c r="AS295" s="449"/>
      <c r="AT295" s="449"/>
      <c r="AU295" s="449"/>
      <c r="AV295" s="449"/>
      <c r="AW295" s="449"/>
      <c r="AX295" s="242"/>
      <c r="AY295" s="242"/>
      <c r="AZ295" s="242"/>
      <c r="BA295" s="242"/>
      <c r="BB295" s="242"/>
      <c r="BC295" s="242"/>
      <c r="BD295" s="242"/>
      <c r="BE295" s="449"/>
      <c r="BF295" s="242"/>
      <c r="BG295" s="242"/>
      <c r="BH295" s="242"/>
      <c r="BI295" s="242"/>
      <c r="BJ295" s="279">
        <f t="shared" si="883"/>
        <v>0</v>
      </c>
      <c r="BK295" s="242"/>
      <c r="BL295" s="242"/>
      <c r="BM295" s="242"/>
      <c r="BN295" s="242"/>
      <c r="BO295" s="242"/>
      <c r="BP295" s="242"/>
      <c r="BQ295" s="242"/>
      <c r="BR295" s="242"/>
      <c r="BS295" s="242"/>
      <c r="BT295" s="279"/>
      <c r="BU295" s="449"/>
      <c r="BV295" s="242"/>
      <c r="BW295" s="242"/>
      <c r="BX295" s="242"/>
      <c r="BY295" s="622"/>
      <c r="BZ295" s="242"/>
      <c r="CE295" s="699"/>
    </row>
    <row r="296" spans="1:83" s="229" customFormat="1" ht="54" hidden="1" customHeight="1" x14ac:dyDescent="0.2">
      <c r="B296" s="230"/>
      <c r="C296" s="123" t="s">
        <v>41</v>
      </c>
      <c r="D296" s="242"/>
      <c r="E296" s="242"/>
      <c r="F296" s="242"/>
      <c r="G296" s="242"/>
      <c r="H296" s="242"/>
      <c r="I296" s="242"/>
      <c r="J296" s="242"/>
      <c r="K296" s="449"/>
      <c r="L296" s="449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499"/>
      <c r="AF296" s="499"/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79">
        <f t="shared" si="880"/>
        <v>0</v>
      </c>
      <c r="AQ296" s="19"/>
      <c r="AR296" s="449"/>
      <c r="AS296" s="449"/>
      <c r="AT296" s="449"/>
      <c r="AU296" s="449"/>
      <c r="AV296" s="449"/>
      <c r="AW296" s="449"/>
      <c r="AX296" s="242"/>
      <c r="AY296" s="242"/>
      <c r="AZ296" s="242"/>
      <c r="BA296" s="242"/>
      <c r="BB296" s="242"/>
      <c r="BC296" s="242"/>
      <c r="BD296" s="242"/>
      <c r="BE296" s="449"/>
      <c r="BF296" s="242"/>
      <c r="BG296" s="242"/>
      <c r="BH296" s="242"/>
      <c r="BI296" s="242"/>
      <c r="BJ296" s="279">
        <f t="shared" si="883"/>
        <v>0</v>
      </c>
      <c r="BK296" s="242"/>
      <c r="BL296" s="242"/>
      <c r="BM296" s="242"/>
      <c r="BN296" s="242"/>
      <c r="BO296" s="242"/>
      <c r="BP296" s="242"/>
      <c r="BQ296" s="242"/>
      <c r="BR296" s="242"/>
      <c r="BS296" s="242"/>
      <c r="BT296" s="279"/>
      <c r="BU296" s="449"/>
      <c r="BV296" s="242"/>
      <c r="BW296" s="242"/>
      <c r="BX296" s="242"/>
      <c r="BY296" s="622"/>
      <c r="BZ296" s="242"/>
      <c r="CE296" s="699"/>
    </row>
    <row r="297" spans="1:83" s="50" customFormat="1" ht="54" hidden="1" customHeight="1" x14ac:dyDescent="0.25">
      <c r="B297" s="198"/>
      <c r="C297" s="198"/>
      <c r="D297" s="198"/>
      <c r="E297" s="490"/>
      <c r="F297" s="505"/>
      <c r="G297" s="490"/>
      <c r="H297" s="490"/>
      <c r="I297" s="490"/>
      <c r="J297" s="257"/>
      <c r="K297" s="595"/>
      <c r="L297" s="595"/>
      <c r="M297" s="340"/>
      <c r="N297" s="707"/>
      <c r="O297" s="521"/>
      <c r="P297" s="707"/>
      <c r="Q297" s="437"/>
      <c r="R297" s="707"/>
      <c r="S297" s="437"/>
      <c r="T297" s="707"/>
      <c r="U297" s="437"/>
      <c r="V297" s="305"/>
      <c r="W297" s="471"/>
      <c r="X297" s="471"/>
      <c r="Y297" s="471"/>
      <c r="Z297" s="471"/>
      <c r="AA297" s="305"/>
      <c r="AB297" s="305"/>
      <c r="AC297" s="305"/>
      <c r="AD297" s="707"/>
      <c r="AE297" s="961"/>
      <c r="AF297" s="724"/>
      <c r="AG297" s="340"/>
      <c r="AH297" s="707"/>
      <c r="AI297" s="521"/>
      <c r="AJ297" s="707"/>
      <c r="AK297" s="490"/>
      <c r="AL297" s="707"/>
      <c r="AM297" s="490"/>
      <c r="AN297" s="707"/>
      <c r="AO297" s="490"/>
      <c r="AP297" s="279">
        <f t="shared" si="880"/>
        <v>0</v>
      </c>
      <c r="AQ297" s="19"/>
      <c r="AR297" s="581"/>
      <c r="AS297" s="595"/>
      <c r="AT297" s="962"/>
      <c r="AU297" s="595"/>
      <c r="AV297" s="524"/>
      <c r="AW297" s="595"/>
      <c r="AX297" s="340"/>
      <c r="AY297" s="707"/>
      <c r="AZ297" s="437"/>
      <c r="BA297" s="707"/>
      <c r="BB297" s="437"/>
      <c r="BC297" s="305"/>
      <c r="BD297" s="305"/>
      <c r="BE297" s="446"/>
      <c r="BF297" s="328"/>
      <c r="BG297" s="339"/>
      <c r="BH297" s="328"/>
      <c r="BI297" s="328"/>
      <c r="BJ297" s="279">
        <f t="shared" si="883"/>
        <v>0</v>
      </c>
      <c r="BK297" s="328"/>
      <c r="BL297" s="328"/>
      <c r="BM297" s="328"/>
      <c r="BN297" s="328"/>
      <c r="BO297" s="328"/>
      <c r="BP297" s="521"/>
      <c r="BQ297" s="471"/>
      <c r="BR297" s="328"/>
      <c r="BS297" s="328"/>
      <c r="BT297" s="279"/>
      <c r="BU297" s="581"/>
      <c r="BV297" s="437"/>
      <c r="BW297" s="521"/>
      <c r="BX297" s="437"/>
      <c r="BY297" s="616"/>
      <c r="BZ297" s="611"/>
      <c r="CE297" s="699"/>
    </row>
    <row r="298" spans="1:83" s="26" customFormat="1" ht="55.5" hidden="1" customHeight="1" x14ac:dyDescent="0.25">
      <c r="A298" s="26" t="s">
        <v>183</v>
      </c>
      <c r="B298" s="1069" t="s">
        <v>288</v>
      </c>
      <c r="C298" s="1069"/>
      <c r="D298" s="1069"/>
      <c r="E298" s="1069"/>
      <c r="F298" s="1069"/>
      <c r="G298" s="1069"/>
      <c r="H298" s="1069"/>
      <c r="I298" s="1069"/>
      <c r="J298" s="1069"/>
      <c r="K298" s="1069"/>
      <c r="L298" s="1069"/>
      <c r="M298" s="1069"/>
      <c r="N298" s="1069"/>
      <c r="O298" s="1069"/>
      <c r="P298" s="1069"/>
      <c r="Q298" s="1069"/>
      <c r="R298" s="1069"/>
      <c r="S298" s="1069"/>
      <c r="T298" s="1069"/>
      <c r="U298" s="1069"/>
      <c r="V298" s="1069"/>
      <c r="W298" s="1069"/>
      <c r="X298" s="1069"/>
      <c r="Y298" s="1069"/>
      <c r="Z298" s="1069"/>
      <c r="AA298" s="1069"/>
      <c r="AB298" s="1069"/>
      <c r="AC298" s="1069"/>
      <c r="AD298" s="1069"/>
      <c r="AE298" s="1069"/>
      <c r="AF298" s="1069"/>
      <c r="AG298" s="1069"/>
      <c r="AH298" s="1069"/>
      <c r="AI298" s="1069"/>
      <c r="AJ298" s="1069"/>
      <c r="AK298" s="1069"/>
      <c r="AL298" s="1069"/>
      <c r="AM298" s="1069"/>
      <c r="AN298" s="1069"/>
      <c r="AO298" s="1069"/>
      <c r="AP298" s="1069"/>
      <c r="AQ298" s="1069"/>
      <c r="AR298" s="1069"/>
      <c r="AS298" s="1069"/>
      <c r="AT298" s="1069"/>
      <c r="AU298" s="1069"/>
      <c r="AV298" s="1069"/>
      <c r="AW298" s="1069"/>
      <c r="AX298" s="1069"/>
      <c r="AY298" s="1069"/>
      <c r="AZ298" s="1069"/>
      <c r="BA298" s="1069"/>
      <c r="BB298" s="1069"/>
      <c r="BC298" s="1069"/>
      <c r="BD298" s="1069"/>
      <c r="BE298" s="1069"/>
      <c r="BF298" s="1069"/>
      <c r="BG298" s="1069"/>
      <c r="BH298" s="1069"/>
      <c r="BI298" s="1069"/>
      <c r="BJ298" s="1069"/>
      <c r="BK298" s="1069"/>
      <c r="BL298" s="1069"/>
      <c r="BM298" s="1069"/>
      <c r="BN298" s="1069"/>
      <c r="BO298" s="1069"/>
      <c r="BP298" s="1069"/>
      <c r="BQ298" s="1069"/>
      <c r="BR298" s="1069"/>
      <c r="BS298" s="1069"/>
      <c r="BT298" s="24"/>
      <c r="BU298" s="24"/>
      <c r="BV298" s="25"/>
      <c r="BW298" s="25"/>
      <c r="BX298" s="25"/>
      <c r="BY298" s="25"/>
      <c r="BZ298" s="624"/>
      <c r="CE298" s="699"/>
    </row>
    <row r="299" spans="1:83" s="26" customFormat="1" ht="55.5" customHeight="1" x14ac:dyDescent="0.25">
      <c r="B299" s="458"/>
      <c r="C299" s="97" t="s">
        <v>421</v>
      </c>
      <c r="D299" s="166">
        <f t="shared" ref="D299" si="885">E299+H299+I299+G299</f>
        <v>2804083.9615500001</v>
      </c>
      <c r="E299" s="166">
        <f>E122</f>
        <v>1298867.6924000001</v>
      </c>
      <c r="F299" s="166"/>
      <c r="G299" s="166">
        <f>G122</f>
        <v>1505216.2691500001</v>
      </c>
      <c r="H299" s="340"/>
      <c r="I299" s="340"/>
      <c r="J299" s="166">
        <f>K299-D299</f>
        <v>-2564042.9969899999</v>
      </c>
      <c r="K299" s="166">
        <f t="shared" ref="K299" si="886">M299+S299+U299+Q299</f>
        <v>240040.96456000002</v>
      </c>
      <c r="L299" s="699">
        <f t="shared" ref="L299:L369" si="887">K299/D299</f>
        <v>8.5604057457435656E-2</v>
      </c>
      <c r="M299" s="166">
        <f>M122</f>
        <v>51449.323349999999</v>
      </c>
      <c r="N299" s="699">
        <f>M299/E299</f>
        <v>3.9610903905796462E-2</v>
      </c>
      <c r="O299" s="626"/>
      <c r="P299" s="687"/>
      <c r="Q299" s="626">
        <f>Q122</f>
        <v>188591.64121000003</v>
      </c>
      <c r="R299" s="699">
        <f>Q299/G299</f>
        <v>0.12529205608207933</v>
      </c>
      <c r="S299" s="626">
        <f>S122</f>
        <v>0</v>
      </c>
      <c r="T299" s="687"/>
      <c r="U299" s="626">
        <f>U122</f>
        <v>0</v>
      </c>
      <c r="V299" s="628"/>
      <c r="W299" s="628"/>
      <c r="X299" s="628"/>
      <c r="Y299" s="628"/>
      <c r="Z299" s="628"/>
      <c r="AA299" s="628"/>
      <c r="AB299" s="628"/>
      <c r="AC299" s="628"/>
      <c r="AD299" s="660"/>
      <c r="AE299" s="166">
        <f t="shared" ref="AE299" si="888">AG299+AM299+AO299+AK299</f>
        <v>346458.87615000003</v>
      </c>
      <c r="AF299" s="699">
        <f t="shared" ref="AF299:AF369" si="889">AE299/D299</f>
        <v>0.12355510066770241</v>
      </c>
      <c r="AG299" s="166">
        <f>AG122</f>
        <v>91380.685599999997</v>
      </c>
      <c r="AH299" s="699"/>
      <c r="AI299" s="626"/>
      <c r="AJ299" s="687"/>
      <c r="AK299" s="626">
        <f>AK122</f>
        <v>255078.19055000003</v>
      </c>
      <c r="AL299" s="699">
        <f t="shared" ref="AL299" si="890">AK299/D299</f>
        <v>9.0966673625921549E-2</v>
      </c>
      <c r="AM299" s="628"/>
      <c r="AN299" s="660"/>
      <c r="AO299" s="628"/>
      <c r="AP299" s="626">
        <f>AR299-AE299</f>
        <v>2330465.4024300002</v>
      </c>
      <c r="AQ299" s="687"/>
      <c r="AR299" s="166">
        <f>AT299+AX299+AZ299+BB299</f>
        <v>2676924.2785800002</v>
      </c>
      <c r="AS299" s="699">
        <f t="shared" ref="AS299:AS369" si="891">AR299/D299</f>
        <v>0.9546519702285553</v>
      </c>
      <c r="AT299" s="166">
        <f>AT122</f>
        <v>1298867.6924000001</v>
      </c>
      <c r="AU299" s="699">
        <f t="shared" ref="AU299:AU315" si="892">AT299/E299</f>
        <v>1</v>
      </c>
      <c r="AV299" s="626"/>
      <c r="AW299" s="699">
        <v>0</v>
      </c>
      <c r="AX299" s="166">
        <f>AX122</f>
        <v>1378056.5861800001</v>
      </c>
      <c r="AY299" s="699">
        <f t="shared" ref="AY299:AY317" si="893">AX299/G299</f>
        <v>0.91552065601721977</v>
      </c>
      <c r="AZ299" s="628"/>
      <c r="BA299" s="699"/>
      <c r="BB299" s="628"/>
      <c r="BC299" s="628"/>
      <c r="BD299" s="628"/>
      <c r="BE299" s="626">
        <f t="shared" ref="BE299" si="894">BF299+BH299+BI299+BG299</f>
        <v>0</v>
      </c>
      <c r="BF299" s="628"/>
      <c r="BG299" s="628"/>
      <c r="BH299" s="628"/>
      <c r="BI299" s="628"/>
      <c r="BJ299" s="626">
        <f>BK299-BE299</f>
        <v>8459712.8792899996</v>
      </c>
      <c r="BK299" s="626">
        <f>BL299+BM299+BN299+BO299</f>
        <v>8459712.8792899996</v>
      </c>
      <c r="BL299" s="626">
        <f>BL122</f>
        <v>0</v>
      </c>
      <c r="BM299" s="626">
        <f>BM122</f>
        <v>0</v>
      </c>
      <c r="BN299" s="626">
        <f>BO299+BQ299</f>
        <v>6004971.7364300005</v>
      </c>
      <c r="BO299" s="628">
        <f>BO122</f>
        <v>2454741.14286</v>
      </c>
      <c r="BP299" s="628"/>
      <c r="BQ299" s="626">
        <f>BQ122</f>
        <v>3550230.59357</v>
      </c>
      <c r="BR299" s="628"/>
      <c r="BS299" s="628"/>
      <c r="BT299" s="626">
        <f>BU299-BN299</f>
        <v>0</v>
      </c>
      <c r="BU299" s="626">
        <f>BV299+BX299+BY299+BZ299</f>
        <v>6004971.7364300005</v>
      </c>
      <c r="BV299" s="457">
        <f>BV122</f>
        <v>2454741.14286</v>
      </c>
      <c r="BW299" s="522"/>
      <c r="BX299" s="457">
        <f>BX122</f>
        <v>3550230.59357</v>
      </c>
      <c r="BY299" s="25"/>
      <c r="BZ299" s="625"/>
      <c r="CE299" s="699"/>
    </row>
    <row r="300" spans="1:83" s="848" customFormat="1" ht="181.5" customHeight="1" x14ac:dyDescent="0.25">
      <c r="B300" s="849"/>
      <c r="C300" s="846" t="s">
        <v>537</v>
      </c>
      <c r="D300" s="176">
        <v>0</v>
      </c>
      <c r="E300" s="176">
        <v>0</v>
      </c>
      <c r="F300" s="176">
        <v>0</v>
      </c>
      <c r="G300" s="176">
        <v>0</v>
      </c>
      <c r="H300" s="883">
        <v>0</v>
      </c>
      <c r="I300" s="883">
        <v>0</v>
      </c>
      <c r="J300" s="176"/>
      <c r="K300" s="176"/>
      <c r="L300" s="739"/>
      <c r="M300" s="176"/>
      <c r="N300" s="834"/>
      <c r="O300" s="834"/>
      <c r="P300" s="834"/>
      <c r="Q300" s="834"/>
      <c r="R300" s="834"/>
      <c r="S300" s="834"/>
      <c r="T300" s="834"/>
      <c r="U300" s="834"/>
      <c r="V300" s="466"/>
      <c r="W300" s="466"/>
      <c r="X300" s="466"/>
      <c r="Y300" s="466"/>
      <c r="Z300" s="466"/>
      <c r="AA300" s="466"/>
      <c r="AB300" s="466"/>
      <c r="AC300" s="466"/>
      <c r="AD300" s="466"/>
      <c r="AE300" s="176">
        <f>AK300</f>
        <v>55824.758969999995</v>
      </c>
      <c r="AF300" s="739">
        <v>0</v>
      </c>
      <c r="AG300" s="176"/>
      <c r="AH300" s="739"/>
      <c r="AI300" s="834"/>
      <c r="AJ300" s="834"/>
      <c r="AK300" s="834">
        <f>AK301+AK302</f>
        <v>55824.758969999995</v>
      </c>
      <c r="AL300" s="739">
        <v>0</v>
      </c>
      <c r="AM300" s="466"/>
      <c r="AN300" s="466"/>
      <c r="AO300" s="466"/>
      <c r="AP300" s="834"/>
      <c r="AQ300" s="834"/>
      <c r="AR300" s="834"/>
      <c r="AS300" s="739"/>
      <c r="AT300" s="176"/>
      <c r="AU300" s="739"/>
      <c r="AV300" s="834"/>
      <c r="AW300" s="739"/>
      <c r="AX300" s="176"/>
      <c r="AY300" s="739"/>
      <c r="AZ300" s="466"/>
      <c r="BA300" s="739"/>
      <c r="BB300" s="466"/>
      <c r="BC300" s="466"/>
      <c r="BD300" s="466"/>
      <c r="BE300" s="834"/>
      <c r="BF300" s="466"/>
      <c r="BG300" s="466"/>
      <c r="BH300" s="466"/>
      <c r="BI300" s="466"/>
      <c r="BJ300" s="834"/>
      <c r="BK300" s="834"/>
      <c r="BL300" s="834"/>
      <c r="BM300" s="834"/>
      <c r="BN300" s="834"/>
      <c r="BO300" s="466"/>
      <c r="BP300" s="466"/>
      <c r="BQ300" s="834"/>
      <c r="BR300" s="466"/>
      <c r="BS300" s="466"/>
      <c r="BT300" s="834"/>
      <c r="BU300" s="834"/>
      <c r="BV300" s="834"/>
      <c r="BW300" s="834"/>
      <c r="BX300" s="834"/>
      <c r="BY300" s="74"/>
      <c r="BZ300" s="850"/>
      <c r="CE300" s="739"/>
    </row>
    <row r="301" spans="1:83" s="848" customFormat="1" ht="181.5" customHeight="1" x14ac:dyDescent="0.25">
      <c r="B301" s="959"/>
      <c r="C301" s="97" t="s">
        <v>561</v>
      </c>
      <c r="D301" s="176"/>
      <c r="E301" s="176"/>
      <c r="F301" s="176"/>
      <c r="G301" s="176"/>
      <c r="H301" s="883"/>
      <c r="I301" s="883"/>
      <c r="J301" s="176"/>
      <c r="K301" s="176"/>
      <c r="L301" s="739"/>
      <c r="M301" s="176"/>
      <c r="N301" s="957"/>
      <c r="O301" s="957"/>
      <c r="P301" s="957"/>
      <c r="Q301" s="957"/>
      <c r="R301" s="957"/>
      <c r="S301" s="957"/>
      <c r="T301" s="957"/>
      <c r="U301" s="957"/>
      <c r="V301" s="466"/>
      <c r="W301" s="466"/>
      <c r="X301" s="466"/>
      <c r="Y301" s="466"/>
      <c r="Z301" s="466"/>
      <c r="AA301" s="466"/>
      <c r="AB301" s="466"/>
      <c r="AC301" s="466"/>
      <c r="AD301" s="466"/>
      <c r="AE301" s="166">
        <f>AK301</f>
        <v>22840.03859</v>
      </c>
      <c r="AF301" s="739">
        <v>0</v>
      </c>
      <c r="AG301" s="176"/>
      <c r="AH301" s="739"/>
      <c r="AI301" s="957"/>
      <c r="AJ301" s="957"/>
      <c r="AK301" s="956">
        <v>22840.03859</v>
      </c>
      <c r="AL301" s="699">
        <v>0</v>
      </c>
      <c r="AM301" s="466"/>
      <c r="AN301" s="466"/>
      <c r="AO301" s="466"/>
      <c r="AP301" s="957"/>
      <c r="AQ301" s="957"/>
      <c r="AR301" s="957"/>
      <c r="AS301" s="739"/>
      <c r="AT301" s="176"/>
      <c r="AU301" s="739"/>
      <c r="AV301" s="957"/>
      <c r="AW301" s="739"/>
      <c r="AX301" s="176"/>
      <c r="AY301" s="739"/>
      <c r="AZ301" s="466"/>
      <c r="BA301" s="739"/>
      <c r="BB301" s="466"/>
      <c r="BC301" s="466"/>
      <c r="BD301" s="466"/>
      <c r="BE301" s="957"/>
      <c r="BF301" s="466"/>
      <c r="BG301" s="466"/>
      <c r="BH301" s="466"/>
      <c r="BI301" s="466"/>
      <c r="BJ301" s="957"/>
      <c r="BK301" s="957"/>
      <c r="BL301" s="957"/>
      <c r="BM301" s="957"/>
      <c r="BN301" s="957"/>
      <c r="BO301" s="466"/>
      <c r="BP301" s="466"/>
      <c r="BQ301" s="957"/>
      <c r="BR301" s="466"/>
      <c r="BS301" s="466"/>
      <c r="BT301" s="957"/>
      <c r="BU301" s="957"/>
      <c r="BV301" s="957"/>
      <c r="BW301" s="957"/>
      <c r="BX301" s="957"/>
      <c r="BY301" s="74"/>
      <c r="BZ301" s="850"/>
      <c r="CE301" s="739"/>
    </row>
    <row r="302" spans="1:83" s="26" customFormat="1" ht="142.5" customHeight="1" x14ac:dyDescent="0.25">
      <c r="B302" s="832"/>
      <c r="C302" s="97" t="s">
        <v>45</v>
      </c>
      <c r="D302" s="166">
        <v>0</v>
      </c>
      <c r="E302" s="166">
        <v>0</v>
      </c>
      <c r="F302" s="166">
        <v>0</v>
      </c>
      <c r="G302" s="166">
        <v>0</v>
      </c>
      <c r="H302" s="340">
        <v>0</v>
      </c>
      <c r="I302" s="340">
        <v>0</v>
      </c>
      <c r="J302" s="166"/>
      <c r="K302" s="166"/>
      <c r="L302" s="699"/>
      <c r="M302" s="166"/>
      <c r="N302" s="833"/>
      <c r="O302" s="833"/>
      <c r="P302" s="833"/>
      <c r="Q302" s="833"/>
      <c r="R302" s="833"/>
      <c r="S302" s="833"/>
      <c r="T302" s="833"/>
      <c r="U302" s="833"/>
      <c r="V302" s="829"/>
      <c r="W302" s="829"/>
      <c r="X302" s="829"/>
      <c r="Y302" s="829"/>
      <c r="Z302" s="829"/>
      <c r="AA302" s="829"/>
      <c r="AB302" s="829"/>
      <c r="AC302" s="829"/>
      <c r="AD302" s="660"/>
      <c r="AE302" s="166">
        <f>AK302</f>
        <v>32984.720379999999</v>
      </c>
      <c r="AF302" s="699">
        <v>0</v>
      </c>
      <c r="AG302" s="166"/>
      <c r="AH302" s="699"/>
      <c r="AI302" s="833"/>
      <c r="AJ302" s="833"/>
      <c r="AK302" s="833">
        <f>'[8]2 вариант'!$D$134</f>
        <v>32984.720379999999</v>
      </c>
      <c r="AL302" s="699">
        <v>0</v>
      </c>
      <c r="AM302" s="829"/>
      <c r="AN302" s="660"/>
      <c r="AO302" s="829"/>
      <c r="AP302" s="833"/>
      <c r="AQ302" s="833"/>
      <c r="AR302" s="833"/>
      <c r="AS302" s="699"/>
      <c r="AT302" s="166"/>
      <c r="AU302" s="699"/>
      <c r="AV302" s="833"/>
      <c r="AW302" s="699"/>
      <c r="AX302" s="166"/>
      <c r="AY302" s="699"/>
      <c r="AZ302" s="829"/>
      <c r="BA302" s="699"/>
      <c r="BB302" s="829"/>
      <c r="BC302" s="829"/>
      <c r="BD302" s="829"/>
      <c r="BE302" s="833"/>
      <c r="BF302" s="829"/>
      <c r="BG302" s="829"/>
      <c r="BH302" s="829"/>
      <c r="BI302" s="829"/>
      <c r="BJ302" s="833"/>
      <c r="BK302" s="833"/>
      <c r="BL302" s="833"/>
      <c r="BM302" s="833"/>
      <c r="BN302" s="833"/>
      <c r="BO302" s="829"/>
      <c r="BP302" s="829"/>
      <c r="BQ302" s="833"/>
      <c r="BR302" s="829"/>
      <c r="BS302" s="829"/>
      <c r="BT302" s="833"/>
      <c r="BU302" s="833"/>
      <c r="BV302" s="833"/>
      <c r="BW302" s="833"/>
      <c r="BX302" s="833"/>
      <c r="BY302" s="25"/>
      <c r="BZ302" s="625"/>
      <c r="CE302" s="699"/>
    </row>
    <row r="303" spans="1:83" s="147" customFormat="1" ht="47.25" customHeight="1" x14ac:dyDescent="0.3">
      <c r="B303" s="1093" t="s">
        <v>538</v>
      </c>
      <c r="C303" s="1094"/>
      <c r="D303" s="852">
        <f>E303+F303+G303+H303+I303</f>
        <v>8765589.0852200016</v>
      </c>
      <c r="E303" s="852">
        <f>E304+E305+E306</f>
        <v>3711050.5497100004</v>
      </c>
      <c r="F303" s="852">
        <f t="shared" ref="F303:I303" si="895">F304+F305+F306</f>
        <v>0</v>
      </c>
      <c r="G303" s="852">
        <f t="shared" si="895"/>
        <v>4776352.4395099999</v>
      </c>
      <c r="H303" s="852">
        <f t="shared" si="895"/>
        <v>278186.09600000002</v>
      </c>
      <c r="I303" s="852">
        <f t="shared" si="895"/>
        <v>0</v>
      </c>
      <c r="J303" s="852"/>
      <c r="K303" s="999">
        <f>M303+Q303+S303</f>
        <v>1077448.9211300001</v>
      </c>
      <c r="L303" s="699">
        <f>K303/D303</f>
        <v>0.12291802760258616</v>
      </c>
      <c r="M303" s="977">
        <f>M304+M305+M306</f>
        <v>146998.06672</v>
      </c>
      <c r="N303" s="699">
        <f>M303/E303</f>
        <v>3.9610903907382006E-2</v>
      </c>
      <c r="O303" s="838"/>
      <c r="P303" s="833"/>
      <c r="Q303" s="852">
        <f t="shared" ref="Q303" si="896">Q304+Q305+Q306</f>
        <v>652264.75841000001</v>
      </c>
      <c r="R303" s="699">
        <f>Q303/G303</f>
        <v>0.13656127069151436</v>
      </c>
      <c r="S303" s="852">
        <f t="shared" ref="S303" si="897">S304+S305+S306</f>
        <v>278186.09600000002</v>
      </c>
      <c r="T303" s="699">
        <f>S303/H303</f>
        <v>1</v>
      </c>
      <c r="U303" s="838"/>
      <c r="V303" s="838"/>
      <c r="W303" s="838"/>
      <c r="X303" s="297"/>
      <c r="Y303" s="297"/>
      <c r="Z303" s="838"/>
      <c r="AA303" s="838"/>
      <c r="AB303" s="838"/>
      <c r="AC303" s="838"/>
      <c r="AD303" s="833"/>
      <c r="AE303" s="1006">
        <f>AG303+AK303+AM303</f>
        <v>1226142.9238199999</v>
      </c>
      <c r="AF303" s="699">
        <f>AE303/D303</f>
        <v>0.13988140579022201</v>
      </c>
      <c r="AG303" s="977">
        <f>AG304+AG305+AG306</f>
        <v>260606.71046999999</v>
      </c>
      <c r="AH303" s="699">
        <f>AG303/E303</f>
        <v>7.0224511086318955E-2</v>
      </c>
      <c r="AI303" s="838">
        <v>0</v>
      </c>
      <c r="AJ303" s="699">
        <v>0</v>
      </c>
      <c r="AK303" s="852">
        <f t="shared" ref="AK303" si="898">AK304+AK305+AK306</f>
        <v>906737.74335</v>
      </c>
      <c r="AL303" s="699">
        <f>AK303/G303</f>
        <v>0.1898389523874878</v>
      </c>
      <c r="AM303" s="977">
        <f>AM304+AM305+AM306</f>
        <v>58798.47</v>
      </c>
      <c r="AN303" s="699">
        <v>0</v>
      </c>
      <c r="AO303" s="940">
        <v>0</v>
      </c>
      <c r="AP303" s="699">
        <v>0</v>
      </c>
      <c r="AQ303" s="699">
        <v>0</v>
      </c>
      <c r="AR303" s="1006">
        <f>AT303+AX303+AZ303</f>
        <v>8176541.1776700001</v>
      </c>
      <c r="AS303" s="699">
        <f>AR303/D303</f>
        <v>0.93279996337688043</v>
      </c>
      <c r="AT303" s="852">
        <f>AT286</f>
        <v>3711050.5497100004</v>
      </c>
      <c r="AU303" s="699">
        <f>AT303/E303</f>
        <v>1</v>
      </c>
      <c r="AV303" s="838">
        <v>0</v>
      </c>
      <c r="AW303" s="699">
        <v>0</v>
      </c>
      <c r="AX303" s="852">
        <f t="shared" ref="AX303" si="899">AX304+AX305+AX306</f>
        <v>4187304.5319599998</v>
      </c>
      <c r="AY303" s="699">
        <f>AX303/G303</f>
        <v>0.87667411167622511</v>
      </c>
      <c r="AZ303" s="940">
        <f>AZ304+AZ305+AZ306</f>
        <v>278186.09600000002</v>
      </c>
      <c r="BA303" s="699">
        <v>0</v>
      </c>
      <c r="BB303" s="940">
        <v>0</v>
      </c>
      <c r="BC303" s="699">
        <v>0</v>
      </c>
      <c r="BD303" s="940">
        <v>0</v>
      </c>
      <c r="BE303" s="699">
        <v>0</v>
      </c>
      <c r="BF303" s="940">
        <v>0</v>
      </c>
      <c r="BG303" s="699">
        <v>0</v>
      </c>
      <c r="BH303" s="940">
        <v>0</v>
      </c>
      <c r="BI303" s="699">
        <v>0</v>
      </c>
      <c r="BJ303" s="940">
        <v>0</v>
      </c>
      <c r="BK303" s="699">
        <v>0</v>
      </c>
      <c r="BL303" s="940">
        <v>0</v>
      </c>
      <c r="BM303" s="699">
        <v>0</v>
      </c>
      <c r="BN303" s="940">
        <v>0</v>
      </c>
      <c r="BO303" s="699">
        <v>0</v>
      </c>
      <c r="BP303" s="940">
        <v>0</v>
      </c>
      <c r="BQ303" s="699">
        <v>0</v>
      </c>
      <c r="BR303" s="940">
        <v>0</v>
      </c>
      <c r="BS303" s="699">
        <v>0</v>
      </c>
      <c r="BT303" s="940">
        <v>0</v>
      </c>
      <c r="BU303" s="699">
        <v>0</v>
      </c>
      <c r="BV303" s="940">
        <v>0</v>
      </c>
      <c r="BW303" s="699">
        <v>0</v>
      </c>
      <c r="BX303" s="940">
        <v>0</v>
      </c>
      <c r="BY303" s="699">
        <v>0</v>
      </c>
      <c r="BZ303" s="940">
        <v>0</v>
      </c>
      <c r="CA303" s="699">
        <v>0</v>
      </c>
      <c r="CB303" s="940">
        <v>0</v>
      </c>
      <c r="CC303" s="699">
        <v>0</v>
      </c>
      <c r="CD303" s="940">
        <v>0</v>
      </c>
      <c r="CE303" s="699">
        <v>0</v>
      </c>
    </row>
    <row r="304" spans="1:83" s="848" customFormat="1" ht="55.5" customHeight="1" x14ac:dyDescent="0.25">
      <c r="B304" s="849"/>
      <c r="C304" s="101" t="s">
        <v>32</v>
      </c>
      <c r="D304" s="176">
        <f>E304+F304+G304+H304+I304</f>
        <v>5207584.5</v>
      </c>
      <c r="E304" s="176">
        <f>E287</f>
        <v>2412182.8573100003</v>
      </c>
      <c r="F304" s="176">
        <f t="shared" ref="F304:I304" si="900">F287</f>
        <v>0</v>
      </c>
      <c r="G304" s="176">
        <f t="shared" si="900"/>
        <v>2795401.6426900001</v>
      </c>
      <c r="H304" s="176">
        <f t="shared" si="900"/>
        <v>0</v>
      </c>
      <c r="I304" s="176">
        <f t="shared" si="900"/>
        <v>0</v>
      </c>
      <c r="J304" s="176"/>
      <c r="K304" s="176">
        <f t="shared" ref="K304:K306" si="901">M304+Q304</f>
        <v>445790.36269000004</v>
      </c>
      <c r="L304" s="739">
        <f t="shared" ref="L304:L306" si="902">K304/D304</f>
        <v>8.5604057445443277E-2</v>
      </c>
      <c r="M304" s="974">
        <f>M287</f>
        <v>95548.743369999997</v>
      </c>
      <c r="N304" s="739">
        <f t="shared" ref="N304:N311" si="903">M304/E304</f>
        <v>3.961090390823576E-2</v>
      </c>
      <c r="O304" s="834"/>
      <c r="P304" s="834"/>
      <c r="Q304" s="176">
        <f t="shared" ref="Q304" si="904">Q287</f>
        <v>350241.61932000006</v>
      </c>
      <c r="R304" s="739">
        <f t="shared" ref="R304:R306" si="905">Q304/G304</f>
        <v>0.12529205605780658</v>
      </c>
      <c r="S304" s="834"/>
      <c r="T304" s="739">
        <v>0</v>
      </c>
      <c r="U304" s="834"/>
      <c r="V304" s="466"/>
      <c r="W304" s="466"/>
      <c r="X304" s="466"/>
      <c r="Y304" s="466"/>
      <c r="Z304" s="466"/>
      <c r="AA304" s="466"/>
      <c r="AB304" s="466"/>
      <c r="AC304" s="466"/>
      <c r="AD304" s="466"/>
      <c r="AE304" s="176">
        <f t="shared" ref="AE304" si="906">AG304+AK304</f>
        <v>707095.67638999992</v>
      </c>
      <c r="AF304" s="739">
        <f t="shared" ref="AF304:AF306" si="907">AE304/D304</f>
        <v>0.13578189204419053</v>
      </c>
      <c r="AG304" s="974">
        <f>AG287+AG300</f>
        <v>169226.02486999999</v>
      </c>
      <c r="AH304" s="739">
        <f>AG304/E304</f>
        <v>7.0154724944325397E-2</v>
      </c>
      <c r="AI304" s="834">
        <v>0</v>
      </c>
      <c r="AJ304" s="739">
        <v>0</v>
      </c>
      <c r="AK304" s="176">
        <f>AK208+AK300</f>
        <v>537869.65151999996</v>
      </c>
      <c r="AL304" s="739">
        <f t="shared" ref="AL304:AL306" si="908">AK304/G304</f>
        <v>0.19241229714754365</v>
      </c>
      <c r="AM304" s="939">
        <v>0</v>
      </c>
      <c r="AN304" s="739">
        <v>0</v>
      </c>
      <c r="AO304" s="939">
        <v>0</v>
      </c>
      <c r="AP304" s="739">
        <v>0</v>
      </c>
      <c r="AQ304" s="739">
        <v>0</v>
      </c>
      <c r="AR304" s="1008">
        <f t="shared" ref="AR304:AR306" si="909">AT304+AX304</f>
        <v>4971430.8030900005</v>
      </c>
      <c r="AS304" s="739">
        <f t="shared" ref="AS304:AS306" si="910">AR304/D304</f>
        <v>0.95465197023495263</v>
      </c>
      <c r="AT304" s="176">
        <f>AT287</f>
        <v>2412182.8573100003</v>
      </c>
      <c r="AU304" s="739">
        <f t="shared" ref="AU304:AU306" si="911">AT304/E304</f>
        <v>1</v>
      </c>
      <c r="AV304" s="834">
        <v>0</v>
      </c>
      <c r="AW304" s="739">
        <v>0</v>
      </c>
      <c r="AX304" s="176">
        <f t="shared" ref="AX304" si="912">AX287</f>
        <v>2559247.9457799997</v>
      </c>
      <c r="AY304" s="739">
        <f t="shared" ref="AY304:AY306" si="913">AX304/G304</f>
        <v>0.9155206560289666</v>
      </c>
      <c r="AZ304" s="939">
        <v>0</v>
      </c>
      <c r="BA304" s="739">
        <v>0</v>
      </c>
      <c r="BB304" s="939">
        <v>0</v>
      </c>
      <c r="BC304" s="739">
        <v>0</v>
      </c>
      <c r="BD304" s="939">
        <v>0</v>
      </c>
      <c r="BE304" s="739">
        <v>0</v>
      </c>
      <c r="BF304" s="939">
        <v>0</v>
      </c>
      <c r="BG304" s="739">
        <v>0</v>
      </c>
      <c r="BH304" s="939">
        <v>0</v>
      </c>
      <c r="BI304" s="739">
        <v>0</v>
      </c>
      <c r="BJ304" s="939">
        <v>0</v>
      </c>
      <c r="BK304" s="739">
        <v>0</v>
      </c>
      <c r="BL304" s="939">
        <v>0</v>
      </c>
      <c r="BM304" s="739">
        <v>0</v>
      </c>
      <c r="BN304" s="939">
        <v>0</v>
      </c>
      <c r="BO304" s="739">
        <v>0</v>
      </c>
      <c r="BP304" s="939">
        <v>0</v>
      </c>
      <c r="BQ304" s="739">
        <v>0</v>
      </c>
      <c r="BR304" s="939">
        <v>0</v>
      </c>
      <c r="BS304" s="739">
        <v>0</v>
      </c>
      <c r="BT304" s="939">
        <v>0</v>
      </c>
      <c r="BU304" s="739">
        <v>0</v>
      </c>
      <c r="BV304" s="939">
        <v>0</v>
      </c>
      <c r="BW304" s="739">
        <v>0</v>
      </c>
      <c r="BX304" s="939">
        <v>0</v>
      </c>
      <c r="BY304" s="739">
        <v>0</v>
      </c>
      <c r="BZ304" s="939">
        <v>0</v>
      </c>
      <c r="CA304" s="739">
        <v>0</v>
      </c>
      <c r="CB304" s="939">
        <v>0</v>
      </c>
      <c r="CC304" s="739">
        <v>0</v>
      </c>
      <c r="CD304" s="939">
        <v>0</v>
      </c>
      <c r="CE304" s="739">
        <v>0</v>
      </c>
    </row>
    <row r="305" spans="1:12295" s="26" customFormat="1" ht="55.5" customHeight="1" x14ac:dyDescent="0.25">
      <c r="B305" s="830"/>
      <c r="C305" s="847" t="s">
        <v>31</v>
      </c>
      <c r="D305" s="166">
        <f>E305+F305+G305+H305+I305</f>
        <v>753920.62367</v>
      </c>
      <c r="E305" s="166">
        <f>E288</f>
        <v>0</v>
      </c>
      <c r="F305" s="166">
        <f t="shared" ref="F305:I305" si="914">F288</f>
        <v>0</v>
      </c>
      <c r="G305" s="166">
        <f t="shared" si="914"/>
        <v>475734.52766999998</v>
      </c>
      <c r="H305" s="166">
        <f t="shared" si="914"/>
        <v>278186.09600000002</v>
      </c>
      <c r="I305" s="166">
        <f t="shared" si="914"/>
        <v>0</v>
      </c>
      <c r="J305" s="166"/>
      <c r="K305" s="166">
        <f>M305+Q305+S305</f>
        <v>391617.59388</v>
      </c>
      <c r="L305" s="699">
        <f t="shared" si="902"/>
        <v>0.51944141277585698</v>
      </c>
      <c r="M305" s="975">
        <f>M288</f>
        <v>0</v>
      </c>
      <c r="N305" s="699">
        <v>0</v>
      </c>
      <c r="O305" s="833"/>
      <c r="P305" s="833"/>
      <c r="Q305" s="166">
        <f t="shared" ref="Q305" si="915">Q288</f>
        <v>113431.49788</v>
      </c>
      <c r="R305" s="699">
        <f t="shared" si="905"/>
        <v>0.23843444459571236</v>
      </c>
      <c r="S305" s="166">
        <f t="shared" ref="S305" si="916">S288</f>
        <v>278186.09600000002</v>
      </c>
      <c r="T305" s="699">
        <f t="shared" ref="T305" si="917">S305/H305</f>
        <v>1</v>
      </c>
      <c r="U305" s="833"/>
      <c r="V305" s="829"/>
      <c r="W305" s="829"/>
      <c r="X305" s="829"/>
      <c r="Y305" s="829"/>
      <c r="Z305" s="829"/>
      <c r="AA305" s="829"/>
      <c r="AB305" s="829"/>
      <c r="AC305" s="829"/>
      <c r="AD305" s="660"/>
      <c r="AE305" s="852">
        <f>AG305+AK305+AM305</f>
        <v>172588.37128000002</v>
      </c>
      <c r="AF305" s="699">
        <f t="shared" si="907"/>
        <v>0.22892114350163206</v>
      </c>
      <c r="AG305" s="975">
        <f>AG288</f>
        <v>0</v>
      </c>
      <c r="AH305" s="699">
        <v>0</v>
      </c>
      <c r="AI305" s="833">
        <v>0</v>
      </c>
      <c r="AJ305" s="699">
        <v>0</v>
      </c>
      <c r="AK305" s="166">
        <f>AK288</f>
        <v>113789.90128000001</v>
      </c>
      <c r="AL305" s="699">
        <f t="shared" si="908"/>
        <v>0.23918781307992845</v>
      </c>
      <c r="AM305" s="938">
        <f>AM288</f>
        <v>58798.47</v>
      </c>
      <c r="AN305" s="699">
        <v>0</v>
      </c>
      <c r="AO305" s="938">
        <v>0</v>
      </c>
      <c r="AP305" s="699">
        <v>0</v>
      </c>
      <c r="AQ305" s="699">
        <v>0</v>
      </c>
      <c r="AR305" s="1009">
        <f>AT305+AX305+AZ305</f>
        <v>528186.09600000002</v>
      </c>
      <c r="AS305" s="699">
        <f t="shared" si="910"/>
        <v>0.70058581688460797</v>
      </c>
      <c r="AT305" s="166">
        <f>AT288</f>
        <v>0</v>
      </c>
      <c r="AU305" s="699">
        <v>0</v>
      </c>
      <c r="AV305" s="833">
        <v>0</v>
      </c>
      <c r="AW305" s="699">
        <v>0</v>
      </c>
      <c r="AX305" s="166">
        <f t="shared" ref="AX305" si="918">AX288</f>
        <v>250000</v>
      </c>
      <c r="AY305" s="699">
        <f t="shared" si="913"/>
        <v>0.52550316502025274</v>
      </c>
      <c r="AZ305" s="1007">
        <f>AZ284</f>
        <v>278186.09600000002</v>
      </c>
      <c r="BA305" s="699">
        <v>0</v>
      </c>
      <c r="BB305" s="938">
        <v>0</v>
      </c>
      <c r="BC305" s="699">
        <v>0</v>
      </c>
      <c r="BD305" s="938">
        <v>0</v>
      </c>
      <c r="BE305" s="699">
        <v>0</v>
      </c>
      <c r="BF305" s="938">
        <v>0</v>
      </c>
      <c r="BG305" s="699">
        <v>0</v>
      </c>
      <c r="BH305" s="938">
        <v>0</v>
      </c>
      <c r="BI305" s="699">
        <v>0</v>
      </c>
      <c r="BJ305" s="938">
        <v>0</v>
      </c>
      <c r="BK305" s="699">
        <v>0</v>
      </c>
      <c r="BL305" s="938">
        <v>0</v>
      </c>
      <c r="BM305" s="699">
        <v>0</v>
      </c>
      <c r="BN305" s="938">
        <v>0</v>
      </c>
      <c r="BO305" s="699">
        <v>0</v>
      </c>
      <c r="BP305" s="938">
        <v>0</v>
      </c>
      <c r="BQ305" s="699">
        <v>0</v>
      </c>
      <c r="BR305" s="938">
        <v>0</v>
      </c>
      <c r="BS305" s="699">
        <v>0</v>
      </c>
      <c r="BT305" s="938">
        <v>0</v>
      </c>
      <c r="BU305" s="699">
        <v>0</v>
      </c>
      <c r="BV305" s="938">
        <v>0</v>
      </c>
      <c r="BW305" s="699">
        <v>0</v>
      </c>
      <c r="BX305" s="938">
        <v>0</v>
      </c>
      <c r="BY305" s="699">
        <v>0</v>
      </c>
      <c r="BZ305" s="938">
        <v>0</v>
      </c>
      <c r="CA305" s="699">
        <v>0</v>
      </c>
      <c r="CB305" s="938">
        <v>0</v>
      </c>
      <c r="CC305" s="699">
        <v>0</v>
      </c>
      <c r="CD305" s="938">
        <v>0</v>
      </c>
      <c r="CE305" s="699">
        <v>0</v>
      </c>
    </row>
    <row r="306" spans="1:12295" s="26" customFormat="1" ht="55.5" customHeight="1" x14ac:dyDescent="0.25">
      <c r="B306" s="830"/>
      <c r="C306" s="97" t="s">
        <v>421</v>
      </c>
      <c r="D306" s="166">
        <f>E306+F306+G306+H306+I306</f>
        <v>2804083.9615500001</v>
      </c>
      <c r="E306" s="166">
        <f>E299</f>
        <v>1298867.6924000001</v>
      </c>
      <c r="F306" s="166">
        <f t="shared" ref="F306:I306" si="919">F299</f>
        <v>0</v>
      </c>
      <c r="G306" s="166">
        <f t="shared" si="919"/>
        <v>1505216.2691500001</v>
      </c>
      <c r="H306" s="166">
        <f t="shared" si="919"/>
        <v>0</v>
      </c>
      <c r="I306" s="166">
        <f t="shared" si="919"/>
        <v>0</v>
      </c>
      <c r="J306" s="166"/>
      <c r="K306" s="166">
        <f t="shared" si="901"/>
        <v>240040.96456000002</v>
      </c>
      <c r="L306" s="699">
        <f t="shared" si="902"/>
        <v>8.5604057457435656E-2</v>
      </c>
      <c r="M306" s="975">
        <f>M299</f>
        <v>51449.323349999999</v>
      </c>
      <c r="N306" s="699">
        <f t="shared" si="903"/>
        <v>3.9610903905796462E-2</v>
      </c>
      <c r="O306" s="833"/>
      <c r="P306" s="833"/>
      <c r="Q306" s="166">
        <f t="shared" ref="Q306" si="920">Q299</f>
        <v>188591.64121000003</v>
      </c>
      <c r="R306" s="699">
        <f t="shared" si="905"/>
        <v>0.12529205608207933</v>
      </c>
      <c r="S306" s="833"/>
      <c r="T306" s="699">
        <v>0</v>
      </c>
      <c r="U306" s="833"/>
      <c r="V306" s="829"/>
      <c r="W306" s="829"/>
      <c r="X306" s="829"/>
      <c r="Y306" s="829"/>
      <c r="Z306" s="829"/>
      <c r="AA306" s="829"/>
      <c r="AB306" s="829"/>
      <c r="AC306" s="829"/>
      <c r="AD306" s="660"/>
      <c r="AE306" s="852">
        <f>AG306+AK306</f>
        <v>346458.87615000003</v>
      </c>
      <c r="AF306" s="699">
        <f t="shared" si="907"/>
        <v>0.12355510066770241</v>
      </c>
      <c r="AG306" s="975">
        <f>AG299</f>
        <v>91380.685599999997</v>
      </c>
      <c r="AH306" s="699">
        <f t="shared" ref="AH306" si="921">AG306/E306</f>
        <v>7.0354113921449635E-2</v>
      </c>
      <c r="AI306" s="833">
        <v>0</v>
      </c>
      <c r="AJ306" s="699">
        <v>0</v>
      </c>
      <c r="AK306" s="166">
        <f>AK299</f>
        <v>255078.19055000003</v>
      </c>
      <c r="AL306" s="699">
        <f t="shared" si="908"/>
        <v>0.16946281792053935</v>
      </c>
      <c r="AM306" s="938">
        <v>0</v>
      </c>
      <c r="AN306" s="699">
        <v>0</v>
      </c>
      <c r="AO306" s="938">
        <v>0</v>
      </c>
      <c r="AP306" s="699">
        <v>0</v>
      </c>
      <c r="AQ306" s="699">
        <v>0</v>
      </c>
      <c r="AR306" s="1009">
        <f t="shared" si="909"/>
        <v>2676924.2785800002</v>
      </c>
      <c r="AS306" s="699">
        <f t="shared" si="910"/>
        <v>0.9546519702285553</v>
      </c>
      <c r="AT306" s="166">
        <f>AT299</f>
        <v>1298867.6924000001</v>
      </c>
      <c r="AU306" s="699">
        <f t="shared" si="911"/>
        <v>1</v>
      </c>
      <c r="AV306" s="833">
        <v>0</v>
      </c>
      <c r="AW306" s="699">
        <v>0</v>
      </c>
      <c r="AX306" s="166">
        <f t="shared" ref="AX306" si="922">AX299</f>
        <v>1378056.5861800001</v>
      </c>
      <c r="AY306" s="699">
        <f t="shared" si="913"/>
        <v>0.91552065601721977</v>
      </c>
      <c r="AZ306" s="938">
        <v>0</v>
      </c>
      <c r="BA306" s="699">
        <v>0</v>
      </c>
      <c r="BB306" s="938">
        <v>0</v>
      </c>
      <c r="BC306" s="699">
        <v>0</v>
      </c>
      <c r="BD306" s="938">
        <v>0</v>
      </c>
      <c r="BE306" s="699">
        <v>0</v>
      </c>
      <c r="BF306" s="938">
        <v>0</v>
      </c>
      <c r="BG306" s="699">
        <v>0</v>
      </c>
      <c r="BH306" s="938">
        <v>0</v>
      </c>
      <c r="BI306" s="699">
        <v>0</v>
      </c>
      <c r="BJ306" s="938">
        <v>0</v>
      </c>
      <c r="BK306" s="699">
        <v>0</v>
      </c>
      <c r="BL306" s="938">
        <v>0</v>
      </c>
      <c r="BM306" s="699">
        <v>0</v>
      </c>
      <c r="BN306" s="938">
        <v>0</v>
      </c>
      <c r="BO306" s="699">
        <v>0</v>
      </c>
      <c r="BP306" s="938">
        <v>0</v>
      </c>
      <c r="BQ306" s="699">
        <v>0</v>
      </c>
      <c r="BR306" s="938">
        <v>0</v>
      </c>
      <c r="BS306" s="699">
        <v>0</v>
      </c>
      <c r="BT306" s="938">
        <v>0</v>
      </c>
      <c r="BU306" s="699">
        <v>0</v>
      </c>
      <c r="BV306" s="938">
        <v>0</v>
      </c>
      <c r="BW306" s="699">
        <v>0</v>
      </c>
      <c r="BX306" s="938">
        <v>0</v>
      </c>
      <c r="BY306" s="699">
        <v>0</v>
      </c>
      <c r="BZ306" s="938">
        <v>0</v>
      </c>
      <c r="CA306" s="699">
        <v>0</v>
      </c>
      <c r="CB306" s="938">
        <v>0</v>
      </c>
      <c r="CC306" s="699">
        <v>0</v>
      </c>
      <c r="CD306" s="938">
        <v>0</v>
      </c>
      <c r="CE306" s="699">
        <v>0</v>
      </c>
    </row>
    <row r="307" spans="1:12295" s="361" customFormat="1" ht="107.25" customHeight="1" x14ac:dyDescent="0.3">
      <c r="B307" s="353" t="s">
        <v>350</v>
      </c>
      <c r="C307" s="350" t="s">
        <v>385</v>
      </c>
      <c r="D307" s="977">
        <f>E307+F307+G307+H307+I307</f>
        <v>18415789.700920001</v>
      </c>
      <c r="E307" s="879">
        <f>E308+E309+E310+E311</f>
        <v>6199278.3892400004</v>
      </c>
      <c r="F307" s="879">
        <f>F308+F309+F310+F311</f>
        <v>4034138.8590799998</v>
      </c>
      <c r="G307" s="879">
        <f>G308+G309+G310+G311</f>
        <v>5435962.2050899994</v>
      </c>
      <c r="H307" s="879">
        <f t="shared" ref="H307" si="923">H308+H309+H310+H311</f>
        <v>0</v>
      </c>
      <c r="I307" s="879">
        <f>I308+I309+I310+I311</f>
        <v>2746410.2475100001</v>
      </c>
      <c r="J307" s="879">
        <f>J309+J310+J311</f>
        <v>-13112320.159659998</v>
      </c>
      <c r="K307" s="879">
        <f>M307+O307+Q307+S307+U307</f>
        <v>5303469.5412600003</v>
      </c>
      <c r="L307" s="772">
        <f t="shared" si="887"/>
        <v>0.28798491009022836</v>
      </c>
      <c r="M307" s="879">
        <f>M308+M309+M310+M311</f>
        <v>2175024.9972400004</v>
      </c>
      <c r="N307" s="772">
        <f t="shared" si="903"/>
        <v>0.35085131860107466</v>
      </c>
      <c r="O307" s="879">
        <f>O308+O309+O310+O311</f>
        <v>2434138.8590799998</v>
      </c>
      <c r="P307" s="772">
        <f>O307/F307</f>
        <v>0.60338499593321238</v>
      </c>
      <c r="Q307" s="879">
        <f t="shared" ref="Q307" si="924">Q308+Q309+Q310+Q311</f>
        <v>512610.06296000001</v>
      </c>
      <c r="R307" s="772">
        <f>Q307/G307</f>
        <v>9.4299784218516855E-2</v>
      </c>
      <c r="S307" s="879">
        <f t="shared" ref="S307" si="925">S308+S309+S310+S311</f>
        <v>0</v>
      </c>
      <c r="T307" s="700">
        <v>0</v>
      </c>
      <c r="U307" s="879">
        <f t="shared" ref="U307" si="926">U308+U309+U310+U311</f>
        <v>181695.62198</v>
      </c>
      <c r="V307" s="767"/>
      <c r="W307" s="767"/>
      <c r="X307" s="767"/>
      <c r="Y307" s="767"/>
      <c r="Z307" s="767"/>
      <c r="AA307" s="767"/>
      <c r="AB307" s="767"/>
      <c r="AC307" s="767"/>
      <c r="AD307" s="772">
        <f>U307/I307</f>
        <v>6.6157494913490128E-2</v>
      </c>
      <c r="AE307" s="879">
        <f>AE309+AE310+AE311</f>
        <v>4073595.2871599998</v>
      </c>
      <c r="AF307" s="772">
        <f t="shared" si="889"/>
        <v>0.22120122749645074</v>
      </c>
      <c r="AG307" s="879">
        <f>AG308+AG309+AG310+AG311</f>
        <v>1445507.8843999999</v>
      </c>
      <c r="AH307" s="772">
        <f t="shared" ref="AH307:AH315" si="927">AG307/E307</f>
        <v>0.23317357176747336</v>
      </c>
      <c r="AI307" s="879">
        <f>AI308+AI309+AI310+AI311</f>
        <v>1470946.7086799999</v>
      </c>
      <c r="AJ307" s="772">
        <f>AI307/F307</f>
        <v>0.36462470927821622</v>
      </c>
      <c r="AK307" s="879">
        <f t="shared" ref="AK307" si="928">AK308+AK309+AK310+AK311</f>
        <v>1010060.7347800001</v>
      </c>
      <c r="AL307" s="772">
        <f>AK307/G307</f>
        <v>0.18581084574764389</v>
      </c>
      <c r="AM307" s="879">
        <f t="shared" ref="AM307" si="929">AM308+AM309+AM310+AM311</f>
        <v>0</v>
      </c>
      <c r="AN307" s="700">
        <v>0</v>
      </c>
      <c r="AO307" s="879">
        <f t="shared" ref="AO307" si="930">AO308+AO309+AO310+AO311</f>
        <v>147079.95929999999</v>
      </c>
      <c r="AP307" s="767">
        <f>AP309+AP310+AP311</f>
        <v>6214896.7762399996</v>
      </c>
      <c r="AQ307" s="772">
        <f>AO307/I307</f>
        <v>5.3553528440752167E-2</v>
      </c>
      <c r="AR307" s="977">
        <f>AT307+AV307+AX307+AZ307+BB307</f>
        <v>17859770.137279999</v>
      </c>
      <c r="AS307" s="772">
        <f t="shared" si="891"/>
        <v>0.96980745476191965</v>
      </c>
      <c r="AT307" s="879">
        <f>AT308+AT309+AT310+AT311</f>
        <v>6016450.8333299989</v>
      </c>
      <c r="AU307" s="772">
        <f t="shared" si="892"/>
        <v>0.97050825202053637</v>
      </c>
      <c r="AV307" s="879">
        <f>AV308+AV309+AV310+AV311</f>
        <v>4034138.8590799998</v>
      </c>
      <c r="AW307" s="772">
        <v>0</v>
      </c>
      <c r="AX307" s="879">
        <f t="shared" ref="AX307" si="931">AX308+AX309+AX310+AX311</f>
        <v>5109066.1358000003</v>
      </c>
      <c r="AY307" s="772">
        <f t="shared" si="893"/>
        <v>0.93986417547496781</v>
      </c>
      <c r="AZ307" s="767">
        <f t="shared" ref="AZ307:BB307" si="932">AZ308+AZ309+AZ310+AZ311</f>
        <v>0</v>
      </c>
      <c r="BA307" s="772">
        <v>0</v>
      </c>
      <c r="BB307" s="767">
        <f t="shared" si="932"/>
        <v>2700114.30907</v>
      </c>
      <c r="BC307" s="767"/>
      <c r="BD307" s="767"/>
      <c r="BE307" s="767" t="e">
        <f>BF307+BG307+BH307+BI307</f>
        <v>#REF!</v>
      </c>
      <c r="BF307" s="767">
        <f>BF308+BF309+BF310+BF311</f>
        <v>500000</v>
      </c>
      <c r="BG307" s="767">
        <f t="shared" ref="BG307" si="933">BG308+BG309+BG310+BG311</f>
        <v>0</v>
      </c>
      <c r="BH307" s="767">
        <f t="shared" ref="BH307" si="934">BH308+BH309+BH310+BH311</f>
        <v>0</v>
      </c>
      <c r="BI307" s="767" t="e">
        <f t="shared" ref="BI307" si="935">BI308+BI309+BI310+BI311</f>
        <v>#REF!</v>
      </c>
      <c r="BJ307" s="767"/>
      <c r="BK307" s="767"/>
      <c r="BL307" s="767"/>
      <c r="BM307" s="767"/>
      <c r="BN307" s="767">
        <f>BO307+BP307+BQ307+BR307+BS307</f>
        <v>2342082.0132400002</v>
      </c>
      <c r="BO307" s="767">
        <f>BO308+BO309+BO310+BO311</f>
        <v>1130982.01324</v>
      </c>
      <c r="BP307" s="767">
        <f>BP308+BP309+BP310+BP311</f>
        <v>0</v>
      </c>
      <c r="BQ307" s="767">
        <f t="shared" ref="BQ307:BS307" si="936">BQ308+BQ309+BQ310+BQ311</f>
        <v>0</v>
      </c>
      <c r="BR307" s="767">
        <f t="shared" si="936"/>
        <v>0</v>
      </c>
      <c r="BS307" s="767">
        <f t="shared" si="936"/>
        <v>1211100</v>
      </c>
      <c r="BT307" s="767">
        <f>BT309+BT310+BT311</f>
        <v>-200000</v>
      </c>
      <c r="BU307" s="767">
        <f>BV307+BW307+BX307+BY307+BZ307</f>
        <v>2142082.0132400002</v>
      </c>
      <c r="BV307" s="767">
        <f>BV308+BV309+BV310+BV311</f>
        <v>1130982.01324</v>
      </c>
      <c r="BW307" s="767">
        <f>BW308+BW309+BW310+BW311</f>
        <v>0</v>
      </c>
      <c r="BX307" s="767">
        <f t="shared" ref="BX307:BZ307" si="937">BX308+BX309+BX310+BX311</f>
        <v>0</v>
      </c>
      <c r="BY307" s="767">
        <f t="shared" si="937"/>
        <v>0</v>
      </c>
      <c r="BZ307" s="354">
        <f t="shared" si="937"/>
        <v>1011100</v>
      </c>
      <c r="CA307" s="355"/>
      <c r="CB307" s="355"/>
      <c r="CC307" s="355"/>
      <c r="CD307" s="355"/>
      <c r="CE307" s="772">
        <f t="shared" si="828"/>
        <v>0.98314310890662682</v>
      </c>
    </row>
    <row r="308" spans="1:12295" s="59" customFormat="1" ht="39" hidden="1" customHeight="1" x14ac:dyDescent="0.25">
      <c r="B308" s="211"/>
      <c r="C308" s="101" t="s">
        <v>32</v>
      </c>
      <c r="D308" s="176">
        <f>E308+H308+I308</f>
        <v>0</v>
      </c>
      <c r="E308" s="176">
        <f>E79</f>
        <v>0</v>
      </c>
      <c r="F308" s="176"/>
      <c r="G308" s="176"/>
      <c r="H308" s="176">
        <f>H79</f>
        <v>0</v>
      </c>
      <c r="I308" s="176">
        <f>I79</f>
        <v>0</v>
      </c>
      <c r="J308" s="176"/>
      <c r="K308" s="166">
        <f>M308+S308+U308</f>
        <v>0</v>
      </c>
      <c r="L308" s="699" t="e">
        <f t="shared" si="887"/>
        <v>#DIV/0!</v>
      </c>
      <c r="M308" s="176">
        <f>M79</f>
        <v>0</v>
      </c>
      <c r="N308" s="699" t="e">
        <f t="shared" si="903"/>
        <v>#DIV/0!</v>
      </c>
      <c r="O308" s="176"/>
      <c r="P308" s="772" t="e">
        <f t="shared" ref="P308:P315" si="938">O308/F308</f>
        <v>#DIV/0!</v>
      </c>
      <c r="Q308" s="176"/>
      <c r="R308" s="772" t="e">
        <f t="shared" ref="R308:R310" si="939">Q308/G308</f>
        <v>#DIV/0!</v>
      </c>
      <c r="S308" s="176">
        <f>S79</f>
        <v>0</v>
      </c>
      <c r="T308" s="687"/>
      <c r="U308" s="176">
        <f>U79</f>
        <v>0</v>
      </c>
      <c r="V308" s="627">
        <f t="shared" ref="V308:V309" si="940">W308+X308+Y308</f>
        <v>0</v>
      </c>
      <c r="W308" s="627">
        <f>W79+W278</f>
        <v>0</v>
      </c>
      <c r="X308" s="627"/>
      <c r="Y308" s="627"/>
      <c r="Z308" s="627">
        <f t="shared" ref="Z308:Z309" si="941">AA308+AB308</f>
        <v>0</v>
      </c>
      <c r="AA308" s="627">
        <f>AA79+AA278</f>
        <v>0</v>
      </c>
      <c r="AB308" s="627">
        <f>H308</f>
        <v>0</v>
      </c>
      <c r="AC308" s="627"/>
      <c r="AD308" s="772" t="e">
        <f t="shared" ref="AD308:AD311" si="942">U308/I308</f>
        <v>#DIV/0!</v>
      </c>
      <c r="AE308" s="874">
        <f>AG308+AM308+AO308</f>
        <v>0</v>
      </c>
      <c r="AF308" s="699" t="e">
        <f t="shared" si="889"/>
        <v>#DIV/0!</v>
      </c>
      <c r="AG308" s="176">
        <f>AG79</f>
        <v>0</v>
      </c>
      <c r="AH308" s="699" t="e">
        <f t="shared" si="927"/>
        <v>#DIV/0!</v>
      </c>
      <c r="AI308" s="176"/>
      <c r="AJ308" s="699" t="e">
        <f t="shared" ref="AJ308:AJ309" si="943">AI308/F308</f>
        <v>#DIV/0!</v>
      </c>
      <c r="AK308" s="176"/>
      <c r="AL308" s="772" t="e">
        <f t="shared" ref="AL308:AL315" si="944">AK308/G308</f>
        <v>#DIV/0!</v>
      </c>
      <c r="AM308" s="176">
        <f>AM79</f>
        <v>0</v>
      </c>
      <c r="AN308" s="687"/>
      <c r="AO308" s="176">
        <f>AO79</f>
        <v>0</v>
      </c>
      <c r="AP308" s="627"/>
      <c r="AQ308" s="772" t="e">
        <f t="shared" ref="AQ308:AQ315" si="945">AO308/I308</f>
        <v>#DIV/0!</v>
      </c>
      <c r="AR308" s="176">
        <f>AT308+AZ308+BB308</f>
        <v>0</v>
      </c>
      <c r="AS308" s="699" t="e">
        <f t="shared" si="891"/>
        <v>#DIV/0!</v>
      </c>
      <c r="AT308" s="176">
        <f>AT79</f>
        <v>0</v>
      </c>
      <c r="AU308" s="699" t="e">
        <f t="shared" si="892"/>
        <v>#DIV/0!</v>
      </c>
      <c r="AV308" s="176"/>
      <c r="AW308" s="699" t="e">
        <f t="shared" ref="AW308:AW315" si="946">AV308/F308</f>
        <v>#DIV/0!</v>
      </c>
      <c r="AX308" s="176"/>
      <c r="AY308" s="699" t="e">
        <f t="shared" si="893"/>
        <v>#DIV/0!</v>
      </c>
      <c r="AZ308" s="627">
        <f>AZ79</f>
        <v>0</v>
      </c>
      <c r="BA308" s="699"/>
      <c r="BB308" s="627">
        <f>BB79</f>
        <v>0</v>
      </c>
      <c r="BC308" s="627"/>
      <c r="BD308" s="627"/>
      <c r="BE308" s="627">
        <f>BF308+BH308+BI308</f>
        <v>0</v>
      </c>
      <c r="BF308" s="627">
        <f>BF79</f>
        <v>0</v>
      </c>
      <c r="BG308" s="627"/>
      <c r="BH308" s="627">
        <f>BH79</f>
        <v>0</v>
      </c>
      <c r="BI308" s="627">
        <f>BI79</f>
        <v>0</v>
      </c>
      <c r="BJ308" s="627">
        <f t="shared" ref="BJ308:BJ309" si="947">BK308+BL308+BM308</f>
        <v>0</v>
      </c>
      <c r="BK308" s="627">
        <f>BK79+BK278</f>
        <v>0</v>
      </c>
      <c r="BL308" s="627"/>
      <c r="BM308" s="627"/>
      <c r="BN308" s="627">
        <f>BO308+BR308+BS308</f>
        <v>0</v>
      </c>
      <c r="BO308" s="627">
        <f>BO79</f>
        <v>0</v>
      </c>
      <c r="BP308" s="627"/>
      <c r="BQ308" s="627"/>
      <c r="BR308" s="627">
        <f>BR79</f>
        <v>0</v>
      </c>
      <c r="BS308" s="627">
        <f>BS79</f>
        <v>0</v>
      </c>
      <c r="BT308" s="627"/>
      <c r="BU308" s="627">
        <f>BV308+BY308+BZ308</f>
        <v>0</v>
      </c>
      <c r="BV308" s="436">
        <f>BV79</f>
        <v>0</v>
      </c>
      <c r="BW308" s="520"/>
      <c r="BX308" s="436"/>
      <c r="BY308" s="436">
        <f>BY79</f>
        <v>0</v>
      </c>
      <c r="BZ308" s="545">
        <f>BZ79</f>
        <v>0</v>
      </c>
      <c r="CE308" s="699" t="e">
        <f t="shared" si="828"/>
        <v>#DIV/0!</v>
      </c>
    </row>
    <row r="309" spans="1:12295" s="50" customFormat="1" ht="54" customHeight="1" x14ac:dyDescent="0.25">
      <c r="B309" s="200"/>
      <c r="C309" s="97" t="s">
        <v>31</v>
      </c>
      <c r="D309" s="166">
        <f>E309+F309+G309+H309+I309</f>
        <v>14210683.510919999</v>
      </c>
      <c r="E309" s="166">
        <f>E702+E705+E706+E709+E710+E732+E734+E761</f>
        <v>5912998.1372800004</v>
      </c>
      <c r="F309" s="166">
        <f>F317+F537+F586+F702+F706+F710+F713+F732+F733+F735+F742+F759+F761</f>
        <v>4034138.8590799998</v>
      </c>
      <c r="G309" s="166">
        <f>G317+G537+G586+G702+G706+G710+G713+G732+G733+G735+G742+G759+G761+G528+G721</f>
        <v>1730856.0150899997</v>
      </c>
      <c r="H309" s="166">
        <f>H317+H537+H586+H702+H706+H710+H713+H732+H733+H735+H742+H759+H761</f>
        <v>0</v>
      </c>
      <c r="I309" s="166">
        <f>I317+I537+I586+I702+I706+I710+I713+I732+I733+I735+I742+I759+I761+I769+I741+I699</f>
        <v>2532690.4994700002</v>
      </c>
      <c r="J309" s="166">
        <f>K309-D309</f>
        <v>-9091001.0000399984</v>
      </c>
      <c r="K309" s="166">
        <f>M309+O309+Q309+S309+U309</f>
        <v>5119682.51088</v>
      </c>
      <c r="L309" s="699">
        <f t="shared" si="887"/>
        <v>0.36026996920632648</v>
      </c>
      <c r="M309" s="166">
        <f>M702+M705+M706+M709+M710+M732+M734+M761</f>
        <v>2022032.6287600002</v>
      </c>
      <c r="N309" s="699">
        <f t="shared" si="903"/>
        <v>0.34196402261850573</v>
      </c>
      <c r="O309" s="166">
        <f>O317+O537+O586+O702+O706+O710+O713+O732+O733+O735+O742+O759+O761</f>
        <v>2434138.8590799998</v>
      </c>
      <c r="P309" s="699">
        <f t="shared" si="938"/>
        <v>0.60338499593321238</v>
      </c>
      <c r="Q309" s="166">
        <f>Q317+Q537+Q586+Q702+Q706+Q710+Q713+Q732+Q733+Q735+Q742+Q759+Q761+Q528+Q721</f>
        <v>512610.06296000001</v>
      </c>
      <c r="R309" s="699">
        <f t="shared" si="939"/>
        <v>0.29615985298080716</v>
      </c>
      <c r="S309" s="166">
        <f>S317+S537+S586+S702+S706+S710+S713+S732+S733+S735+S742+S759+S761</f>
        <v>0</v>
      </c>
      <c r="T309" s="687">
        <v>0</v>
      </c>
      <c r="U309" s="166">
        <f>U317+U537+U586+U702+U706+U710+U713+U732+U733+U735+U742+U759+U761+U769+U741</f>
        <v>150900.96007999999</v>
      </c>
      <c r="V309" s="626" t="e">
        <f t="shared" si="940"/>
        <v>#REF!</v>
      </c>
      <c r="W309" s="626" t="e">
        <f>W78+#REF!+#REF!</f>
        <v>#REF!</v>
      </c>
      <c r="X309" s="626"/>
      <c r="Y309" s="626"/>
      <c r="Z309" s="626" t="e">
        <f t="shared" si="941"/>
        <v>#REF!</v>
      </c>
      <c r="AA309" s="626" t="e">
        <f>AA78+#REF!+#REF!</f>
        <v>#REF!</v>
      </c>
      <c r="AB309" s="626">
        <f>H309</f>
        <v>0</v>
      </c>
      <c r="AC309" s="626"/>
      <c r="AD309" s="699">
        <f t="shared" si="942"/>
        <v>5.9581287216727848E-2</v>
      </c>
      <c r="AE309" s="166">
        <f>AG309+AI309+AK309+AM309+AO309</f>
        <v>3566051.6762199998</v>
      </c>
      <c r="AF309" s="699">
        <f t="shared" si="889"/>
        <v>0.25094160132971211</v>
      </c>
      <c r="AG309" s="166">
        <f>AG702+AG705+AG706+AG709+AG710+AG732+AG734+AG761</f>
        <v>1313514.8566099999</v>
      </c>
      <c r="AH309" s="699">
        <f t="shared" si="927"/>
        <v>0.22214024528920642</v>
      </c>
      <c r="AI309" s="166">
        <f>AI317+AI537+AI586+AI702+AI706+AI710+AI713+AI732+AI733+AI735+AI742+AI759+AI761</f>
        <v>1470946.7086799999</v>
      </c>
      <c r="AJ309" s="699">
        <f t="shared" si="943"/>
        <v>0.36462470927821622</v>
      </c>
      <c r="AK309" s="166">
        <f>AK317+AK537+AK586+AK702+AK706+AK710+AK713+AK732+AK733+AK735+AK742+AK759+AK761+AK528+AK721</f>
        <v>650564.82233</v>
      </c>
      <c r="AL309" s="699">
        <f t="shared" si="944"/>
        <v>0.37586305080158411</v>
      </c>
      <c r="AM309" s="166">
        <f>AM317+AM537+AM586+AM702+AM706+AM710+AM713+AM732+AM733+AM735+AM742+AM759+AM761</f>
        <v>0</v>
      </c>
      <c r="AN309" s="687">
        <v>0</v>
      </c>
      <c r="AO309" s="166">
        <f>AO317+AO537+AO586+AO702+AO706+AO710+AO713+AO732+AO733+AO735+AO742+AO759+AO761+AO769+AO741</f>
        <v>131025.2886</v>
      </c>
      <c r="AP309" s="626">
        <f>AP317+AP537+AP588+AP713+AP735+AP742+AP743+AP748+AP760</f>
        <v>2541053.0503199999</v>
      </c>
      <c r="AQ309" s="699">
        <f t="shared" si="945"/>
        <v>5.173363607887297E-2</v>
      </c>
      <c r="AR309" s="166">
        <f>AT309+AV309+AX309+AZ309+BB309</f>
        <v>13678382.800419997</v>
      </c>
      <c r="AS309" s="699">
        <f t="shared" si="891"/>
        <v>0.96254221620719627</v>
      </c>
      <c r="AT309" s="166">
        <f>AT317+AT537+AT586+AT702+AT706+AT710+AT713+AT732+AT733+AT735+AT742+AT759+AT761+AT734+AT705+AT709</f>
        <v>5730170.5813699989</v>
      </c>
      <c r="AU309" s="699">
        <f t="shared" si="892"/>
        <v>0.96908039683670477</v>
      </c>
      <c r="AV309" s="166">
        <f>AV317+AV537+AV586+AV702+AV706+AV710+AV713+AV732+AV733+AV735+AV742+AV759+AV761</f>
        <v>4034138.8590799998</v>
      </c>
      <c r="AW309" s="699">
        <f t="shared" si="946"/>
        <v>1</v>
      </c>
      <c r="AX309" s="166">
        <f>AX317+AX537+AX586+AX702+AX706+AX710+AX713+AX732+AX733+AX735+AX742+AX759+AX761+AX528+AX721</f>
        <v>1427678.7989399999</v>
      </c>
      <c r="AY309" s="699">
        <f t="shared" si="893"/>
        <v>0.82483972467563371</v>
      </c>
      <c r="AZ309" s="626">
        <f>AZ317+AZ537+AZ586+AZ702+AZ706+AZ710+AZ713+AZ732+AZ733+AZ735+AZ742+AZ759+AZ761</f>
        <v>0</v>
      </c>
      <c r="BA309" s="699">
        <v>0</v>
      </c>
      <c r="BB309" s="626">
        <f>BB317+BB537+BB586+BB702+BB706+BB710+BB713+BB732+BB733+BB735+BB742+BB759+BB761+BB699+BB741</f>
        <v>2486394.56103</v>
      </c>
      <c r="BC309" s="626"/>
      <c r="BD309" s="626"/>
      <c r="BE309" s="626" t="e">
        <f>BF309+BG309+BH309+BI309</f>
        <v>#REF!</v>
      </c>
      <c r="BF309" s="626">
        <f>BF314+BF582+BF678+BF731+BF740+BF747+BF757</f>
        <v>500000</v>
      </c>
      <c r="BG309" s="626">
        <f>BG314+BG582+BG678+BG731+BG740+BG747+BG757</f>
        <v>0</v>
      </c>
      <c r="BH309" s="626">
        <f>BH314+BH582+BH678+BH731+BH740+BH747+BH757</f>
        <v>0</v>
      </c>
      <c r="BI309" s="626" t="e">
        <f>BI314+BI582+BI678+BI731+BI740+BI747+BI757</f>
        <v>#REF!</v>
      </c>
      <c r="BJ309" s="626" t="e">
        <f t="shared" si="947"/>
        <v>#REF!</v>
      </c>
      <c r="BK309" s="626" t="e">
        <f>BK78+#REF!+#REF!</f>
        <v>#REF!</v>
      </c>
      <c r="BL309" s="626"/>
      <c r="BM309" s="626"/>
      <c r="BN309" s="626">
        <f>BO309+BP309+BQ309+BR309+BS309</f>
        <v>1842082.01324</v>
      </c>
      <c r="BO309" s="626">
        <f>BO317+BO537+BO586+BO702+BO706+BO710+BO713+BO732+BO733+BO735+BO742+BO759+BO761</f>
        <v>630982.01324</v>
      </c>
      <c r="BP309" s="626">
        <f>BP317+BP537+BP586+BP702+BP706+BP710+BP713+BP732+BP733+BP735+BP742+BP759+BP761</f>
        <v>0</v>
      </c>
      <c r="BQ309" s="626">
        <f>BQ317+BQ537+BQ586+BQ702+BQ706+BQ710+BQ713+BQ732+BQ733+BQ735+BQ742+BQ759+BQ761</f>
        <v>0</v>
      </c>
      <c r="BR309" s="626">
        <f>BR317+BR537+BR586+BR702+BR706+BR710+BR713+BR732+BR733+BR735+BR742+BR759+BR761</f>
        <v>0</v>
      </c>
      <c r="BS309" s="626">
        <f>BS317+BS537+BS586+BS702+BS706+BS710+BS713+BS732+BS733+BS735+BS742+BS759+BS761</f>
        <v>1211100</v>
      </c>
      <c r="BT309" s="626">
        <f>BU309-BN309</f>
        <v>-200000</v>
      </c>
      <c r="BU309" s="626">
        <f>BV309+BW309+BX309+BY309+BZ309</f>
        <v>1642082.01324</v>
      </c>
      <c r="BV309" s="539">
        <f>BV317+BV537+BV586+BV702+BV706+BV710+BV713+BV732+BV733+BV735+BV742+BV759+BV761</f>
        <v>630982.01324</v>
      </c>
      <c r="BW309" s="539">
        <f>BW317+BW537+BW586+BW702+BW706+BW710+BW713+BW732+BW733+BW735+BW742+BW759+BW761</f>
        <v>0</v>
      </c>
      <c r="BX309" s="539">
        <f>BX317+BX537+BX586+BX702+BX706+BX710+BX713+BX732+BX733+BX735+BX742+BX759+BX761</f>
        <v>0</v>
      </c>
      <c r="BY309" s="539">
        <f>BY317+BY537+BY586+BY702+BY706+BY710+BY713+BY732+BY733+BY735+BY742+BY759+BY761</f>
        <v>0</v>
      </c>
      <c r="BZ309" s="546">
        <f>BZ317+BZ537+BZ586+BZ702+BZ706+BZ710+BZ713+BZ732+BZ733+BZ735+BZ742+BZ759+BZ761</f>
        <v>1011100</v>
      </c>
      <c r="CE309" s="699">
        <f t="shared" si="828"/>
        <v>0.98172064906877166</v>
      </c>
    </row>
    <row r="310" spans="1:12295" s="428" customFormat="1" ht="41.25" customHeight="1" x14ac:dyDescent="0.25">
      <c r="B310" s="429"/>
      <c r="C310" s="430" t="s">
        <v>248</v>
      </c>
      <c r="D310" s="882">
        <f t="shared" ref="D310:D311" si="948">E310+G310+H310+I310</f>
        <v>3705106.19</v>
      </c>
      <c r="E310" s="882">
        <f>E315</f>
        <v>0</v>
      </c>
      <c r="F310" s="882">
        <f>F315</f>
        <v>0</v>
      </c>
      <c r="G310" s="882">
        <f t="shared" ref="G310:I310" si="949">G315</f>
        <v>3705106.19</v>
      </c>
      <c r="H310" s="882">
        <f t="shared" si="949"/>
        <v>0</v>
      </c>
      <c r="I310" s="882">
        <f t="shared" si="949"/>
        <v>0</v>
      </c>
      <c r="J310" s="882">
        <f>J538</f>
        <v>-3705106.19</v>
      </c>
      <c r="K310" s="882">
        <f t="shared" ref="K310:K311" si="950">M310+Q310+S310+U310</f>
        <v>0</v>
      </c>
      <c r="L310" s="823">
        <f t="shared" si="887"/>
        <v>0</v>
      </c>
      <c r="M310" s="882">
        <f>M315</f>
        <v>0</v>
      </c>
      <c r="N310" s="823">
        <v>0</v>
      </c>
      <c r="O310" s="882">
        <f>O315</f>
        <v>0</v>
      </c>
      <c r="P310" s="823">
        <v>0</v>
      </c>
      <c r="Q310" s="882">
        <f t="shared" ref="Q310" si="951">Q315</f>
        <v>0</v>
      </c>
      <c r="R310" s="823">
        <f t="shared" si="939"/>
        <v>0</v>
      </c>
      <c r="S310" s="882">
        <f t="shared" ref="S310" si="952">S315</f>
        <v>0</v>
      </c>
      <c r="T310" s="943">
        <v>0</v>
      </c>
      <c r="U310" s="882">
        <f t="shared" ref="U310" si="953">U315</f>
        <v>0</v>
      </c>
      <c r="V310" s="943"/>
      <c r="W310" s="943"/>
      <c r="X310" s="943"/>
      <c r="Y310" s="943"/>
      <c r="Z310" s="943"/>
      <c r="AA310" s="943"/>
      <c r="AB310" s="943"/>
      <c r="AC310" s="943"/>
      <c r="AD310" s="823">
        <v>0</v>
      </c>
      <c r="AE310" s="882">
        <f t="shared" ref="AE310:AE311" si="954">AG310+AK310+AM310+AO310</f>
        <v>359495.91245</v>
      </c>
      <c r="AF310" s="823">
        <f t="shared" si="889"/>
        <v>9.7027154962595022E-2</v>
      </c>
      <c r="AG310" s="882">
        <f>AG315</f>
        <v>0</v>
      </c>
      <c r="AH310" s="823">
        <v>0</v>
      </c>
      <c r="AI310" s="882">
        <f>AI315</f>
        <v>0</v>
      </c>
      <c r="AJ310" s="823">
        <v>0</v>
      </c>
      <c r="AK310" s="882">
        <f t="shared" ref="AK310" si="955">AK315</f>
        <v>359495.91245</v>
      </c>
      <c r="AL310" s="823">
        <f t="shared" si="944"/>
        <v>9.7027154962595022E-2</v>
      </c>
      <c r="AM310" s="882">
        <f t="shared" ref="AM310" si="956">AM315</f>
        <v>0</v>
      </c>
      <c r="AN310" s="943">
        <v>0</v>
      </c>
      <c r="AO310" s="882">
        <f t="shared" ref="AO310" si="957">AO315</f>
        <v>0</v>
      </c>
      <c r="AP310" s="943">
        <f>AR310-AE310</f>
        <v>3321891.42441</v>
      </c>
      <c r="AQ310" s="823">
        <v>0</v>
      </c>
      <c r="AR310" s="882">
        <f t="shared" ref="AR310:AR311" si="958">AT310+AX310+AZ310+BB310</f>
        <v>3681387.3368600002</v>
      </c>
      <c r="AS310" s="823">
        <f t="shared" si="891"/>
        <v>0.99359833377946993</v>
      </c>
      <c r="AT310" s="882">
        <f>AT315</f>
        <v>0</v>
      </c>
      <c r="AU310" s="823">
        <v>0</v>
      </c>
      <c r="AV310" s="882">
        <f>AV315</f>
        <v>0</v>
      </c>
      <c r="AW310" s="823">
        <v>0</v>
      </c>
      <c r="AX310" s="882">
        <f t="shared" ref="AX310" si="959">AX315</f>
        <v>3681387.3368600002</v>
      </c>
      <c r="AY310" s="823">
        <f t="shared" si="893"/>
        <v>0.99359833377946993</v>
      </c>
      <c r="AZ310" s="943">
        <f t="shared" ref="AZ310:BB310" si="960">AZ315</f>
        <v>0</v>
      </c>
      <c r="BA310" s="823">
        <v>0</v>
      </c>
      <c r="BB310" s="943">
        <f t="shared" si="960"/>
        <v>0</v>
      </c>
      <c r="BC310" s="943"/>
      <c r="BD310" s="943"/>
      <c r="BE310" s="943">
        <f t="shared" ref="BE310:BE311" si="961">BF310+BG310+BH310+BI310</f>
        <v>0</v>
      </c>
      <c r="BF310" s="943">
        <f>BF315</f>
        <v>0</v>
      </c>
      <c r="BG310" s="943">
        <f t="shared" ref="BG310:BI310" si="962">BG315</f>
        <v>0</v>
      </c>
      <c r="BH310" s="943">
        <f t="shared" si="962"/>
        <v>0</v>
      </c>
      <c r="BI310" s="943">
        <f t="shared" si="962"/>
        <v>0</v>
      </c>
      <c r="BJ310" s="943"/>
      <c r="BK310" s="943"/>
      <c r="BL310" s="943"/>
      <c r="BM310" s="943"/>
      <c r="BN310" s="943">
        <v>0</v>
      </c>
      <c r="BO310" s="943">
        <f>BO315</f>
        <v>0</v>
      </c>
      <c r="BP310" s="943"/>
      <c r="BQ310" s="943">
        <f t="shared" ref="BQ310:BS310" si="963">BQ315</f>
        <v>0</v>
      </c>
      <c r="BR310" s="943">
        <f t="shared" si="963"/>
        <v>0</v>
      </c>
      <c r="BS310" s="943">
        <f t="shared" si="963"/>
        <v>0</v>
      </c>
      <c r="BT310" s="943">
        <v>0</v>
      </c>
      <c r="BU310" s="943">
        <f t="shared" ref="BU310:BU311" si="964">BV310+BX310+BY310+BZ310</f>
        <v>0</v>
      </c>
      <c r="BV310" s="943">
        <f>BV315</f>
        <v>0</v>
      </c>
      <c r="BW310" s="943"/>
      <c r="BX310" s="943">
        <f t="shared" ref="BX310:BZ310" si="965">BX315</f>
        <v>0</v>
      </c>
      <c r="BY310" s="943">
        <f t="shared" si="965"/>
        <v>0</v>
      </c>
      <c r="BZ310" s="943">
        <f t="shared" si="965"/>
        <v>0</v>
      </c>
      <c r="CE310" s="823">
        <v>0</v>
      </c>
    </row>
    <row r="311" spans="1:12295" s="952" customFormat="1" ht="42.75" customHeight="1" x14ac:dyDescent="0.25">
      <c r="B311" s="947"/>
      <c r="C311" s="948" t="s">
        <v>293</v>
      </c>
      <c r="D311" s="949">
        <f t="shared" si="948"/>
        <v>500000</v>
      </c>
      <c r="E311" s="949">
        <f>E762</f>
        <v>286280.25196000002</v>
      </c>
      <c r="F311" s="949">
        <f t="shared" ref="F311:I311" si="966">F762</f>
        <v>0</v>
      </c>
      <c r="G311" s="949">
        <f t="shared" si="966"/>
        <v>0</v>
      </c>
      <c r="H311" s="949">
        <f t="shared" si="966"/>
        <v>0</v>
      </c>
      <c r="I311" s="949">
        <f t="shared" si="966"/>
        <v>213719.74804000001</v>
      </c>
      <c r="J311" s="949">
        <f>K311-D311</f>
        <v>-316212.96961999999</v>
      </c>
      <c r="K311" s="949">
        <f t="shared" si="950"/>
        <v>183787.03038000001</v>
      </c>
      <c r="L311" s="950">
        <f t="shared" si="887"/>
        <v>0.36757406076000004</v>
      </c>
      <c r="M311" s="949">
        <f>M762</f>
        <v>152992.36848</v>
      </c>
      <c r="N311" s="950">
        <f t="shared" si="903"/>
        <v>0.53441467733993953</v>
      </c>
      <c r="O311" s="949">
        <f t="shared" ref="O311" si="967">O762</f>
        <v>0</v>
      </c>
      <c r="P311" s="950">
        <v>0</v>
      </c>
      <c r="Q311" s="949">
        <f t="shared" ref="Q311" si="968">Q762</f>
        <v>0</v>
      </c>
      <c r="R311" s="950">
        <v>0</v>
      </c>
      <c r="S311" s="949">
        <f t="shared" ref="S311" si="969">S762</f>
        <v>0</v>
      </c>
      <c r="T311" s="951">
        <v>0</v>
      </c>
      <c r="U311" s="949">
        <f t="shared" ref="U311" si="970">U762</f>
        <v>30794.661899999999</v>
      </c>
      <c r="V311" s="951"/>
      <c r="W311" s="951"/>
      <c r="X311" s="951"/>
      <c r="Y311" s="951"/>
      <c r="Z311" s="951"/>
      <c r="AA311" s="951"/>
      <c r="AB311" s="951"/>
      <c r="AC311" s="951"/>
      <c r="AD311" s="950">
        <f t="shared" si="942"/>
        <v>0.14408898654623362</v>
      </c>
      <c r="AE311" s="949">
        <f t="shared" si="954"/>
        <v>148047.69848999998</v>
      </c>
      <c r="AF311" s="950">
        <f t="shared" si="889"/>
        <v>0.29609539697999998</v>
      </c>
      <c r="AG311" s="949">
        <f>AG762</f>
        <v>131993.02778999999</v>
      </c>
      <c r="AH311" s="950">
        <f t="shared" si="927"/>
        <v>0.46106228734367077</v>
      </c>
      <c r="AI311" s="949">
        <f t="shared" ref="AI311" si="971">AI762</f>
        <v>0</v>
      </c>
      <c r="AJ311" s="950">
        <v>0</v>
      </c>
      <c r="AK311" s="949">
        <f t="shared" ref="AK311" si="972">AK762</f>
        <v>0</v>
      </c>
      <c r="AL311" s="950">
        <v>0</v>
      </c>
      <c r="AM311" s="949">
        <f t="shared" ref="AM311" si="973">AM762</f>
        <v>0</v>
      </c>
      <c r="AN311" s="951">
        <v>0</v>
      </c>
      <c r="AO311" s="949">
        <f t="shared" ref="AO311" si="974">AO762</f>
        <v>16054.670700000001</v>
      </c>
      <c r="AP311" s="951">
        <f>AR311-AE311</f>
        <v>351952.30151000002</v>
      </c>
      <c r="AQ311" s="950">
        <f t="shared" si="945"/>
        <v>7.5120202261305266E-2</v>
      </c>
      <c r="AR311" s="949">
        <f t="shared" si="958"/>
        <v>500000</v>
      </c>
      <c r="AS311" s="950">
        <f t="shared" si="891"/>
        <v>1</v>
      </c>
      <c r="AT311" s="949">
        <f>AT762</f>
        <v>286280.25196000002</v>
      </c>
      <c r="AU311" s="950">
        <f t="shared" si="892"/>
        <v>1</v>
      </c>
      <c r="AV311" s="949">
        <f t="shared" ref="AV311" si="975">AV762</f>
        <v>0</v>
      </c>
      <c r="AW311" s="950">
        <v>0</v>
      </c>
      <c r="AX311" s="949">
        <f t="shared" ref="AX311" si="976">AX762</f>
        <v>0</v>
      </c>
      <c r="AY311" s="950">
        <v>0</v>
      </c>
      <c r="AZ311" s="951">
        <f t="shared" ref="AZ311:BB311" si="977">AZ762</f>
        <v>0</v>
      </c>
      <c r="BA311" s="950">
        <v>0</v>
      </c>
      <c r="BB311" s="951">
        <f t="shared" si="977"/>
        <v>213719.74804000001</v>
      </c>
      <c r="BC311" s="951"/>
      <c r="BD311" s="951"/>
      <c r="BE311" s="951">
        <f t="shared" si="961"/>
        <v>0</v>
      </c>
      <c r="BF311" s="951">
        <f>BF758</f>
        <v>0</v>
      </c>
      <c r="BG311" s="951"/>
      <c r="BH311" s="951"/>
      <c r="BI311" s="951"/>
      <c r="BJ311" s="951"/>
      <c r="BK311" s="951"/>
      <c r="BL311" s="951"/>
      <c r="BM311" s="951"/>
      <c r="BN311" s="951">
        <f>BO311</f>
        <v>500000</v>
      </c>
      <c r="BO311" s="951">
        <f>BO775</f>
        <v>500000</v>
      </c>
      <c r="BP311" s="951"/>
      <c r="BQ311" s="951"/>
      <c r="BR311" s="951"/>
      <c r="BS311" s="951"/>
      <c r="BT311" s="951">
        <f>BU311-BN311</f>
        <v>0</v>
      </c>
      <c r="BU311" s="951">
        <f t="shared" si="964"/>
        <v>500000</v>
      </c>
      <c r="BV311" s="951">
        <f>BV762</f>
        <v>500000</v>
      </c>
      <c r="BW311" s="951">
        <f t="shared" ref="BW311:BZ311" si="978">BW762</f>
        <v>0</v>
      </c>
      <c r="BX311" s="951">
        <f t="shared" si="978"/>
        <v>0</v>
      </c>
      <c r="BY311" s="951">
        <f t="shared" si="978"/>
        <v>0</v>
      </c>
      <c r="BZ311" s="951">
        <f t="shared" si="978"/>
        <v>0</v>
      </c>
      <c r="CE311" s="950">
        <f t="shared" si="828"/>
        <v>1</v>
      </c>
    </row>
    <row r="312" spans="1:12295" s="362" customFormat="1" ht="122.25" hidden="1" customHeight="1" x14ac:dyDescent="0.25">
      <c r="B312" s="356" t="s">
        <v>34</v>
      </c>
      <c r="C312" s="357" t="s">
        <v>368</v>
      </c>
      <c r="D312" s="880">
        <f>E312+G312+H312+I312</f>
        <v>4975211.8076099996</v>
      </c>
      <c r="E312" s="880">
        <f>E313+E314+E315</f>
        <v>0</v>
      </c>
      <c r="F312" s="880"/>
      <c r="G312" s="880">
        <f t="shared" ref="G312:AC312" si="979">G313+G314+G315</f>
        <v>4975211.8076099996</v>
      </c>
      <c r="H312" s="880">
        <f t="shared" si="979"/>
        <v>0</v>
      </c>
      <c r="I312" s="880">
        <f t="shared" si="979"/>
        <v>0</v>
      </c>
      <c r="J312" s="880"/>
      <c r="K312" s="166">
        <f>M312+Q312+S312+U312</f>
        <v>387135.86823000002</v>
      </c>
      <c r="L312" s="699">
        <f t="shared" si="887"/>
        <v>7.781294208175088E-2</v>
      </c>
      <c r="M312" s="880">
        <f>M313+M314+M315</f>
        <v>0</v>
      </c>
      <c r="N312" s="421"/>
      <c r="O312" s="880"/>
      <c r="P312" s="772" t="e">
        <f t="shared" si="938"/>
        <v>#DIV/0!</v>
      </c>
      <c r="Q312" s="880">
        <f t="shared" ref="Q312" si="980">Q313+Q314+Q315</f>
        <v>387135.86823000002</v>
      </c>
      <c r="R312" s="421"/>
      <c r="S312" s="880">
        <f t="shared" ref="S312" si="981">S313+S314+S315</f>
        <v>0</v>
      </c>
      <c r="T312" s="421"/>
      <c r="U312" s="880">
        <f t="shared" ref="U312" si="982">U313+U314+U315</f>
        <v>0</v>
      </c>
      <c r="V312" s="358" t="e">
        <f t="shared" si="979"/>
        <v>#REF!</v>
      </c>
      <c r="W312" s="358" t="e">
        <f t="shared" si="979"/>
        <v>#REF!</v>
      </c>
      <c r="X312" s="358">
        <f t="shared" si="979"/>
        <v>0</v>
      </c>
      <c r="Y312" s="358">
        <f t="shared" si="979"/>
        <v>0</v>
      </c>
      <c r="Z312" s="358" t="e">
        <f t="shared" si="979"/>
        <v>#REF!</v>
      </c>
      <c r="AA312" s="358" t="e">
        <f t="shared" si="979"/>
        <v>#REF!</v>
      </c>
      <c r="AB312" s="358">
        <f t="shared" si="979"/>
        <v>0</v>
      </c>
      <c r="AC312" s="358">
        <f t="shared" si="979"/>
        <v>0</v>
      </c>
      <c r="AD312" s="421"/>
      <c r="AE312" s="911">
        <f>AG312+AK312+AM312+AO312</f>
        <v>750887.72206000006</v>
      </c>
      <c r="AF312" s="699">
        <f t="shared" si="889"/>
        <v>0.15092577986558381</v>
      </c>
      <c r="AG312" s="880">
        <f>AG313+AG314+AG315</f>
        <v>0</v>
      </c>
      <c r="AH312" s="699" t="e">
        <f t="shared" si="927"/>
        <v>#DIV/0!</v>
      </c>
      <c r="AI312" s="880"/>
      <c r="AJ312" s="421"/>
      <c r="AK312" s="880">
        <f t="shared" ref="AK312" si="983">AK313+AK314+AK315</f>
        <v>750887.72206000006</v>
      </c>
      <c r="AL312" s="772">
        <f t="shared" si="944"/>
        <v>0.15092577986558381</v>
      </c>
      <c r="AM312" s="880">
        <f t="shared" ref="AM312" si="984">AM313+AM314+AM315</f>
        <v>0</v>
      </c>
      <c r="AN312" s="421"/>
      <c r="AO312" s="880">
        <f t="shared" ref="AO312" si="985">AO313+AO314+AO315</f>
        <v>0</v>
      </c>
      <c r="AP312" s="358"/>
      <c r="AQ312" s="772" t="e">
        <f t="shared" si="945"/>
        <v>#DIV/0!</v>
      </c>
      <c r="AR312" s="882">
        <f>AT312+AX312+AZ312+BB312</f>
        <v>4684139.9591500005</v>
      </c>
      <c r="AS312" s="699">
        <f t="shared" si="891"/>
        <v>0.94149558657688093</v>
      </c>
      <c r="AT312" s="882">
        <f>AT313+AT314+AT315</f>
        <v>0</v>
      </c>
      <c r="AU312" s="699" t="e">
        <f t="shared" si="892"/>
        <v>#DIV/0!</v>
      </c>
      <c r="AV312" s="880"/>
      <c r="AW312" s="699" t="e">
        <f t="shared" si="946"/>
        <v>#DIV/0!</v>
      </c>
      <c r="AX312" s="880">
        <f t="shared" ref="AX312" si="986">AX313+AX314+AX315</f>
        <v>4684139.9591500005</v>
      </c>
      <c r="AY312" s="699">
        <f t="shared" si="893"/>
        <v>0.94149558657688093</v>
      </c>
      <c r="AZ312" s="358">
        <f t="shared" ref="AZ312:BB312" si="987">AZ313+AZ314+AZ315</f>
        <v>0</v>
      </c>
      <c r="BA312" s="699" t="e">
        <f t="shared" ref="BA312:BA315" si="988">AZ312/H312</f>
        <v>#DIV/0!</v>
      </c>
      <c r="BB312" s="358">
        <f t="shared" si="987"/>
        <v>0</v>
      </c>
      <c r="BC312" s="358"/>
      <c r="BD312" s="358"/>
      <c r="BE312" s="629">
        <f>BF312+BG312+BH312+BI312</f>
        <v>0</v>
      </c>
      <c r="BF312" s="358">
        <f>BF313+BF314+BF315</f>
        <v>0</v>
      </c>
      <c r="BG312" s="358">
        <f t="shared" ref="BG312" si="989">BG313+BG314+BG315</f>
        <v>0</v>
      </c>
      <c r="BH312" s="358">
        <f t="shared" ref="BH312" si="990">BH313+BH314+BH315</f>
        <v>0</v>
      </c>
      <c r="BI312" s="358">
        <f t="shared" ref="BI312" si="991">BI313+BI314+BI315</f>
        <v>0</v>
      </c>
      <c r="BJ312" s="358"/>
      <c r="BK312" s="358"/>
      <c r="BL312" s="358"/>
      <c r="BM312" s="358"/>
      <c r="BN312" s="358"/>
      <c r="BO312" s="358"/>
      <c r="BP312" s="358"/>
      <c r="BQ312" s="358"/>
      <c r="BR312" s="358"/>
      <c r="BS312" s="358"/>
      <c r="BT312" s="358"/>
      <c r="BU312" s="629">
        <f>BV312+BX312+BY312+BZ312</f>
        <v>0</v>
      </c>
      <c r="BV312" s="358">
        <f>BV313+BV314+BV315</f>
        <v>0</v>
      </c>
      <c r="BW312" s="358"/>
      <c r="BX312" s="358">
        <f t="shared" ref="BX312:BZ312" si="992">BX313+BX314+BX315</f>
        <v>0</v>
      </c>
      <c r="BY312" s="358">
        <f t="shared" si="992"/>
        <v>0</v>
      </c>
      <c r="BZ312" s="358">
        <f t="shared" si="992"/>
        <v>0</v>
      </c>
      <c r="CE312" s="699" t="e">
        <f t="shared" si="828"/>
        <v>#DIV/0!</v>
      </c>
    </row>
    <row r="313" spans="1:12295" s="59" customFormat="1" ht="39" hidden="1" customHeight="1" x14ac:dyDescent="0.25">
      <c r="B313" s="211"/>
      <c r="C313" s="101" t="s">
        <v>32</v>
      </c>
      <c r="D313" s="176">
        <f>E313+H313+I313</f>
        <v>0</v>
      </c>
      <c r="E313" s="176">
        <f>E318</f>
        <v>0</v>
      </c>
      <c r="F313" s="176"/>
      <c r="G313" s="176">
        <f>G82</f>
        <v>0</v>
      </c>
      <c r="H313" s="176">
        <f>H82</f>
        <v>0</v>
      </c>
      <c r="I313" s="176">
        <f>I82</f>
        <v>0</v>
      </c>
      <c r="J313" s="176"/>
      <c r="K313" s="166">
        <f>M313+S313+U313</f>
        <v>0</v>
      </c>
      <c r="L313" s="699" t="e">
        <f t="shared" si="887"/>
        <v>#DIV/0!</v>
      </c>
      <c r="M313" s="176">
        <f>M318</f>
        <v>0</v>
      </c>
      <c r="N313" s="687"/>
      <c r="O313" s="176"/>
      <c r="P313" s="772" t="e">
        <f t="shared" si="938"/>
        <v>#DIV/0!</v>
      </c>
      <c r="Q313" s="176">
        <f>Q82</f>
        <v>0</v>
      </c>
      <c r="R313" s="687"/>
      <c r="S313" s="176">
        <f>S82</f>
        <v>0</v>
      </c>
      <c r="T313" s="687"/>
      <c r="U313" s="176">
        <f>U82</f>
        <v>0</v>
      </c>
      <c r="V313" s="627" t="e">
        <f t="shared" ref="V313:V314" si="993">W313+X313+Y313</f>
        <v>#REF!</v>
      </c>
      <c r="W313" s="627" t="e">
        <f>W82+#REF!</f>
        <v>#REF!</v>
      </c>
      <c r="X313" s="627"/>
      <c r="Y313" s="627"/>
      <c r="Z313" s="627" t="e">
        <f t="shared" ref="Z313:Z314" si="994">AA313+AB313</f>
        <v>#REF!</v>
      </c>
      <c r="AA313" s="627" t="e">
        <f>AA82+#REF!</f>
        <v>#REF!</v>
      </c>
      <c r="AB313" s="627">
        <f>H313</f>
        <v>0</v>
      </c>
      <c r="AC313" s="627"/>
      <c r="AD313" s="687"/>
      <c r="AE313" s="874">
        <f>AG313+AM313+AO313</f>
        <v>0</v>
      </c>
      <c r="AF313" s="699" t="e">
        <f t="shared" si="889"/>
        <v>#DIV/0!</v>
      </c>
      <c r="AG313" s="176">
        <f>AG318</f>
        <v>0</v>
      </c>
      <c r="AH313" s="699" t="e">
        <f t="shared" si="927"/>
        <v>#DIV/0!</v>
      </c>
      <c r="AI313" s="176"/>
      <c r="AJ313" s="687"/>
      <c r="AK313" s="176">
        <f>AK82</f>
        <v>0</v>
      </c>
      <c r="AL313" s="772" t="e">
        <f t="shared" si="944"/>
        <v>#DIV/0!</v>
      </c>
      <c r="AM313" s="176">
        <f>AM82</f>
        <v>0</v>
      </c>
      <c r="AN313" s="687"/>
      <c r="AO313" s="176">
        <f>AO82</f>
        <v>0</v>
      </c>
      <c r="AP313" s="627"/>
      <c r="AQ313" s="772" t="e">
        <f t="shared" si="945"/>
        <v>#DIV/0!</v>
      </c>
      <c r="AR313" s="176">
        <f>AT313+AZ313+BB313</f>
        <v>0</v>
      </c>
      <c r="AS313" s="699" t="e">
        <f t="shared" si="891"/>
        <v>#DIV/0!</v>
      </c>
      <c r="AT313" s="176">
        <f>AT318</f>
        <v>0</v>
      </c>
      <c r="AU313" s="699" t="e">
        <f t="shared" si="892"/>
        <v>#DIV/0!</v>
      </c>
      <c r="AV313" s="176"/>
      <c r="AW313" s="699" t="e">
        <f t="shared" si="946"/>
        <v>#DIV/0!</v>
      </c>
      <c r="AX313" s="176">
        <f>AX82</f>
        <v>0</v>
      </c>
      <c r="AY313" s="699" t="e">
        <f t="shared" si="893"/>
        <v>#DIV/0!</v>
      </c>
      <c r="AZ313" s="627">
        <f>AZ82</f>
        <v>0</v>
      </c>
      <c r="BA313" s="699" t="e">
        <f t="shared" si="988"/>
        <v>#DIV/0!</v>
      </c>
      <c r="BB313" s="627">
        <f>BB82</f>
        <v>0</v>
      </c>
      <c r="BC313" s="627"/>
      <c r="BD313" s="627"/>
      <c r="BE313" s="627">
        <f>BF313+BH313+BI313</f>
        <v>0</v>
      </c>
      <c r="BF313" s="627">
        <f>BF318</f>
        <v>0</v>
      </c>
      <c r="BG313" s="627">
        <f>BG82</f>
        <v>0</v>
      </c>
      <c r="BH313" s="627">
        <f>BH82</f>
        <v>0</v>
      </c>
      <c r="BI313" s="627">
        <f>BI82</f>
        <v>0</v>
      </c>
      <c r="BJ313" s="627" t="e">
        <f t="shared" ref="BJ313:BJ314" si="995">BK313+BL313+BM313</f>
        <v>#REF!</v>
      </c>
      <c r="BK313" s="627" t="e">
        <f>BK82+#REF!</f>
        <v>#REF!</v>
      </c>
      <c r="BL313" s="627"/>
      <c r="BM313" s="627"/>
      <c r="BN313" s="627">
        <f t="shared" ref="BN313:BN314" si="996">BO313+BR313+BS313</f>
        <v>0</v>
      </c>
      <c r="BO313" s="627"/>
      <c r="BP313" s="627"/>
      <c r="BQ313" s="627"/>
      <c r="BR313" s="627"/>
      <c r="BS313" s="627"/>
      <c r="BT313" s="627"/>
      <c r="BU313" s="627">
        <f>BV313+BY313+BZ313</f>
        <v>0</v>
      </c>
      <c r="BV313" s="436">
        <f>BV318</f>
        <v>0</v>
      </c>
      <c r="BW313" s="520"/>
      <c r="BX313" s="436">
        <f>BX82</f>
        <v>0</v>
      </c>
      <c r="BY313" s="436">
        <f>BY82</f>
        <v>0</v>
      </c>
      <c r="BZ313" s="436">
        <f>BZ82</f>
        <v>0</v>
      </c>
      <c r="CE313" s="699" t="e">
        <f t="shared" si="828"/>
        <v>#DIV/0!</v>
      </c>
    </row>
    <row r="314" spans="1:12295" s="50" customFormat="1" ht="54" hidden="1" customHeight="1" x14ac:dyDescent="0.25">
      <c r="B314" s="200"/>
      <c r="C314" s="97" t="s">
        <v>31</v>
      </c>
      <c r="D314" s="166">
        <f>E314+G314+H314+I314</f>
        <v>1270105.6176099998</v>
      </c>
      <c r="E314" s="166">
        <f>E317+E537</f>
        <v>0</v>
      </c>
      <c r="F314" s="166"/>
      <c r="G314" s="166">
        <f>G317+G537</f>
        <v>1270105.6176099998</v>
      </c>
      <c r="H314" s="166">
        <f>H317+H537</f>
        <v>0</v>
      </c>
      <c r="I314" s="166">
        <f>I317+I537</f>
        <v>0</v>
      </c>
      <c r="J314" s="166"/>
      <c r="K314" s="166">
        <f>M314+Q314+S314+U314</f>
        <v>387135.86823000002</v>
      </c>
      <c r="L314" s="699">
        <f t="shared" si="887"/>
        <v>0.30480604357808172</v>
      </c>
      <c r="M314" s="166">
        <f>M317+M537</f>
        <v>0</v>
      </c>
      <c r="N314" s="687"/>
      <c r="O314" s="166"/>
      <c r="P314" s="772" t="e">
        <f t="shared" si="938"/>
        <v>#DIV/0!</v>
      </c>
      <c r="Q314" s="166">
        <f>Q317+Q537</f>
        <v>387135.86823000002</v>
      </c>
      <c r="R314" s="687"/>
      <c r="S314" s="166">
        <f>S317+S537</f>
        <v>0</v>
      </c>
      <c r="T314" s="687"/>
      <c r="U314" s="166">
        <f>U317+U537</f>
        <v>0</v>
      </c>
      <c r="V314" s="626" t="e">
        <f t="shared" si="993"/>
        <v>#REF!</v>
      </c>
      <c r="W314" s="626" t="e">
        <f>W81+#REF!+#REF!</f>
        <v>#REF!</v>
      </c>
      <c r="X314" s="626"/>
      <c r="Y314" s="626"/>
      <c r="Z314" s="626" t="e">
        <f t="shared" si="994"/>
        <v>#REF!</v>
      </c>
      <c r="AA314" s="626" t="e">
        <f>AA81+#REF!+#REF!</f>
        <v>#REF!</v>
      </c>
      <c r="AB314" s="626">
        <f>H314</f>
        <v>0</v>
      </c>
      <c r="AC314" s="626"/>
      <c r="AD314" s="687"/>
      <c r="AE314" s="876">
        <f>AG314+AK314+AM314+AO314</f>
        <v>391391.80961</v>
      </c>
      <c r="AF314" s="699">
        <f t="shared" si="889"/>
        <v>0.30815689985412004</v>
      </c>
      <c r="AG314" s="166">
        <f>AG317+AG537</f>
        <v>0</v>
      </c>
      <c r="AH314" s="699" t="e">
        <f t="shared" si="927"/>
        <v>#DIV/0!</v>
      </c>
      <c r="AI314" s="166"/>
      <c r="AJ314" s="687"/>
      <c r="AK314" s="166">
        <f>AK317+AK537</f>
        <v>391391.80961</v>
      </c>
      <c r="AL314" s="772">
        <f t="shared" si="944"/>
        <v>0.30815689985412004</v>
      </c>
      <c r="AM314" s="166">
        <f>AM317+AM537</f>
        <v>0</v>
      </c>
      <c r="AN314" s="687"/>
      <c r="AO314" s="166">
        <f>AO317+AO537</f>
        <v>0</v>
      </c>
      <c r="AP314" s="626"/>
      <c r="AQ314" s="772" t="e">
        <f t="shared" si="945"/>
        <v>#DIV/0!</v>
      </c>
      <c r="AR314" s="166">
        <f>AT314+AX314+AZ314+BB314</f>
        <v>1002752.6222900001</v>
      </c>
      <c r="AS314" s="699">
        <f t="shared" si="891"/>
        <v>0.78950333609020107</v>
      </c>
      <c r="AT314" s="166">
        <f>AT317</f>
        <v>0</v>
      </c>
      <c r="AU314" s="699" t="e">
        <f t="shared" si="892"/>
        <v>#DIV/0!</v>
      </c>
      <c r="AV314" s="166"/>
      <c r="AW314" s="699" t="e">
        <f t="shared" si="946"/>
        <v>#DIV/0!</v>
      </c>
      <c r="AX314" s="166">
        <f>AX317+AX537</f>
        <v>1002752.6222900001</v>
      </c>
      <c r="AY314" s="699">
        <f t="shared" si="893"/>
        <v>0.78950333609020107</v>
      </c>
      <c r="AZ314" s="626">
        <f t="shared" ref="AZ314:BB314" si="997">AZ317</f>
        <v>0</v>
      </c>
      <c r="BA314" s="699" t="e">
        <f t="shared" si="988"/>
        <v>#DIV/0!</v>
      </c>
      <c r="BB314" s="626">
        <f t="shared" si="997"/>
        <v>0</v>
      </c>
      <c r="BC314" s="626"/>
      <c r="BD314" s="626"/>
      <c r="BE314" s="626">
        <f>BF314+BG314+BH314+BI314</f>
        <v>0</v>
      </c>
      <c r="BF314" s="626">
        <f>BF317</f>
        <v>0</v>
      </c>
      <c r="BG314" s="626">
        <f>BG317+BG537</f>
        <v>0</v>
      </c>
      <c r="BH314" s="626">
        <f t="shared" ref="BH314:BI314" si="998">BH317</f>
        <v>0</v>
      </c>
      <c r="BI314" s="626">
        <f t="shared" si="998"/>
        <v>0</v>
      </c>
      <c r="BJ314" s="626" t="e">
        <f t="shared" si="995"/>
        <v>#REF!</v>
      </c>
      <c r="BK314" s="626" t="e">
        <f>BK81+#REF!+#REF!</f>
        <v>#REF!</v>
      </c>
      <c r="BL314" s="626"/>
      <c r="BM314" s="626"/>
      <c r="BN314" s="626">
        <f t="shared" si="996"/>
        <v>0</v>
      </c>
      <c r="BO314" s="626"/>
      <c r="BP314" s="626"/>
      <c r="BQ314" s="626"/>
      <c r="BR314" s="626"/>
      <c r="BS314" s="626"/>
      <c r="BT314" s="626"/>
      <c r="BU314" s="626">
        <f>BV314+BX314+BY314+BZ314</f>
        <v>0</v>
      </c>
      <c r="BV314" s="435">
        <f>BV317</f>
        <v>0</v>
      </c>
      <c r="BW314" s="522"/>
      <c r="BX314" s="435">
        <f>BX317+BX537</f>
        <v>0</v>
      </c>
      <c r="BY314" s="435">
        <f t="shared" ref="BY314:BZ314" si="999">BY317</f>
        <v>0</v>
      </c>
      <c r="BZ314" s="435">
        <f t="shared" si="999"/>
        <v>0</v>
      </c>
      <c r="CE314" s="699" t="e">
        <f t="shared" si="828"/>
        <v>#DIV/0!</v>
      </c>
    </row>
    <row r="315" spans="1:12295" s="335" customFormat="1" ht="54" hidden="1" customHeight="1" x14ac:dyDescent="0.25">
      <c r="B315" s="336"/>
      <c r="C315" s="337" t="s">
        <v>248</v>
      </c>
      <c r="D315" s="884">
        <f>E315+G315+H315+I315</f>
        <v>3705106.19</v>
      </c>
      <c r="E315" s="884">
        <f>E538</f>
        <v>0</v>
      </c>
      <c r="F315" s="884"/>
      <c r="G315" s="884">
        <f t="shared" ref="G315:I315" si="1000">G538</f>
        <v>3705106.19</v>
      </c>
      <c r="H315" s="884">
        <f t="shared" si="1000"/>
        <v>0</v>
      </c>
      <c r="I315" s="884">
        <f t="shared" si="1000"/>
        <v>0</v>
      </c>
      <c r="J315" s="884"/>
      <c r="K315" s="166">
        <f>M315+Q315+S315+U315</f>
        <v>0</v>
      </c>
      <c r="L315" s="699">
        <f t="shared" si="887"/>
        <v>0</v>
      </c>
      <c r="M315" s="884">
        <f>M538</f>
        <v>0</v>
      </c>
      <c r="N315" s="687"/>
      <c r="O315" s="884"/>
      <c r="P315" s="772" t="e">
        <f t="shared" si="938"/>
        <v>#DIV/0!</v>
      </c>
      <c r="Q315" s="884">
        <f t="shared" ref="Q315" si="1001">Q538</f>
        <v>0</v>
      </c>
      <c r="R315" s="687"/>
      <c r="S315" s="884">
        <f t="shared" ref="S315" si="1002">S538</f>
        <v>0</v>
      </c>
      <c r="T315" s="687"/>
      <c r="U315" s="884">
        <f t="shared" ref="U315" si="1003">U538</f>
        <v>0</v>
      </c>
      <c r="V315" s="338"/>
      <c r="W315" s="338"/>
      <c r="X315" s="338"/>
      <c r="Y315" s="338"/>
      <c r="Z315" s="338"/>
      <c r="AA315" s="338"/>
      <c r="AB315" s="338"/>
      <c r="AC315" s="338"/>
      <c r="AD315" s="687"/>
      <c r="AE315" s="912">
        <f>AG315+AK315+AM315+AO315</f>
        <v>359495.91245</v>
      </c>
      <c r="AF315" s="699">
        <f t="shared" si="889"/>
        <v>9.7027154962595022E-2</v>
      </c>
      <c r="AG315" s="884">
        <f>AG538</f>
        <v>0</v>
      </c>
      <c r="AH315" s="699" t="e">
        <f t="shared" si="927"/>
        <v>#DIV/0!</v>
      </c>
      <c r="AI315" s="884"/>
      <c r="AJ315" s="687"/>
      <c r="AK315" s="884">
        <f t="shared" ref="AK315" si="1004">AK538</f>
        <v>359495.91245</v>
      </c>
      <c r="AL315" s="772">
        <f t="shared" si="944"/>
        <v>9.7027154962595022E-2</v>
      </c>
      <c r="AM315" s="884">
        <f t="shared" ref="AM315" si="1005">AM538</f>
        <v>0</v>
      </c>
      <c r="AN315" s="687"/>
      <c r="AO315" s="884">
        <f t="shared" ref="AO315" si="1006">AO538</f>
        <v>0</v>
      </c>
      <c r="AP315" s="338"/>
      <c r="AQ315" s="772" t="e">
        <f t="shared" si="945"/>
        <v>#DIV/0!</v>
      </c>
      <c r="AR315" s="884">
        <f>AT315+AX315+AZ315+BB315</f>
        <v>3681387.3368600002</v>
      </c>
      <c r="AS315" s="699">
        <f t="shared" si="891"/>
        <v>0.99359833377946993</v>
      </c>
      <c r="AT315" s="884">
        <f>AT538</f>
        <v>0</v>
      </c>
      <c r="AU315" s="699" t="e">
        <f t="shared" si="892"/>
        <v>#DIV/0!</v>
      </c>
      <c r="AV315" s="884"/>
      <c r="AW315" s="699" t="e">
        <f t="shared" si="946"/>
        <v>#DIV/0!</v>
      </c>
      <c r="AX315" s="884">
        <f t="shared" ref="AX315" si="1007">AX538</f>
        <v>3681387.3368600002</v>
      </c>
      <c r="AY315" s="699">
        <f t="shared" si="893"/>
        <v>0.99359833377946993</v>
      </c>
      <c r="AZ315" s="338">
        <f t="shared" ref="AZ315:BB315" si="1008">AZ538</f>
        <v>0</v>
      </c>
      <c r="BA315" s="699" t="e">
        <f t="shared" si="988"/>
        <v>#DIV/0!</v>
      </c>
      <c r="BB315" s="338">
        <f t="shared" si="1008"/>
        <v>0</v>
      </c>
      <c r="BC315" s="338"/>
      <c r="BD315" s="338"/>
      <c r="BE315" s="338">
        <f>BF315+BG315+BH315+BI315</f>
        <v>0</v>
      </c>
      <c r="BF315" s="338">
        <f>BF538</f>
        <v>0</v>
      </c>
      <c r="BG315" s="338">
        <f t="shared" ref="BG315" si="1009">BG538</f>
        <v>0</v>
      </c>
      <c r="BH315" s="338">
        <f t="shared" ref="BH315:BI315" si="1010">BH538</f>
        <v>0</v>
      </c>
      <c r="BI315" s="338">
        <f t="shared" si="1010"/>
        <v>0</v>
      </c>
      <c r="BJ315" s="338"/>
      <c r="BK315" s="338"/>
      <c r="BL315" s="338"/>
      <c r="BM315" s="338"/>
      <c r="BN315" s="338"/>
      <c r="BO315" s="338"/>
      <c r="BP315" s="338"/>
      <c r="BQ315" s="338"/>
      <c r="BR315" s="338"/>
      <c r="BS315" s="338"/>
      <c r="BT315" s="338"/>
      <c r="BU315" s="338">
        <f>BV315+BX315+BY315+BZ315</f>
        <v>0</v>
      </c>
      <c r="BV315" s="338">
        <f>BV538</f>
        <v>0</v>
      </c>
      <c r="BW315" s="338"/>
      <c r="BX315" s="338">
        <f t="shared" ref="BX315:BZ315" si="1011">BX538</f>
        <v>0</v>
      </c>
      <c r="BY315" s="338">
        <f t="shared" si="1011"/>
        <v>0</v>
      </c>
      <c r="BZ315" s="338">
        <f t="shared" si="1011"/>
        <v>0</v>
      </c>
      <c r="CE315" s="699" t="e">
        <f t="shared" si="828"/>
        <v>#DIV/0!</v>
      </c>
    </row>
    <row r="316" spans="1:12295" s="70" customFormat="1" ht="96" customHeight="1" x14ac:dyDescent="0.3">
      <c r="A316" s="370"/>
      <c r="B316" s="398" t="s">
        <v>34</v>
      </c>
      <c r="C316" s="397" t="s">
        <v>414</v>
      </c>
      <c r="D316" s="375">
        <f>E316+G316+H316+I316</f>
        <v>910846.86489999993</v>
      </c>
      <c r="E316" s="375">
        <f>E317</f>
        <v>0</v>
      </c>
      <c r="F316" s="375"/>
      <c r="G316" s="375">
        <f t="shared" ref="G316:I316" si="1012">G317</f>
        <v>910846.86489999993</v>
      </c>
      <c r="H316" s="375">
        <f t="shared" si="1012"/>
        <v>0</v>
      </c>
      <c r="I316" s="375">
        <f t="shared" si="1012"/>
        <v>0</v>
      </c>
      <c r="J316" s="375">
        <f>J317</f>
        <v>-712506.62207999988</v>
      </c>
      <c r="K316" s="375">
        <f>M316+Q316+S316+U316</f>
        <v>198340.24281999998</v>
      </c>
      <c r="L316" s="745">
        <f t="shared" si="887"/>
        <v>0.21775366470825519</v>
      </c>
      <c r="M316" s="375">
        <f>M317</f>
        <v>0</v>
      </c>
      <c r="N316" s="421"/>
      <c r="O316" s="375"/>
      <c r="P316" s="421"/>
      <c r="Q316" s="375">
        <f t="shared" ref="Q316" si="1013">Q317</f>
        <v>198340.24281999998</v>
      </c>
      <c r="R316" s="421"/>
      <c r="S316" s="375">
        <f t="shared" ref="S316" si="1014">S317</f>
        <v>0</v>
      </c>
      <c r="T316" s="421"/>
      <c r="U316" s="375">
        <f t="shared" ref="U316" si="1015">U317</f>
        <v>0</v>
      </c>
      <c r="V316" s="376" t="e">
        <f>W316</f>
        <v>#REF!</v>
      </c>
      <c r="W316" s="376" t="e">
        <f>W317+W318</f>
        <v>#REF!</v>
      </c>
      <c r="X316" s="376"/>
      <c r="Y316" s="376"/>
      <c r="Z316" s="376" t="e">
        <f>AA316</f>
        <v>#REF!</v>
      </c>
      <c r="AA316" s="376" t="e">
        <f>AA317+AA318</f>
        <v>#REF!</v>
      </c>
      <c r="AB316" s="376"/>
      <c r="AC316" s="376"/>
      <c r="AD316" s="421"/>
      <c r="AE316" s="375">
        <f>AG316+AK316+AM316+AO316</f>
        <v>202795.61514000001</v>
      </c>
      <c r="AF316" s="745">
        <f t="shared" si="889"/>
        <v>0.22264512615110613</v>
      </c>
      <c r="AG316" s="375">
        <f>AG317</f>
        <v>0</v>
      </c>
      <c r="AH316" s="745"/>
      <c r="AI316" s="375"/>
      <c r="AJ316" s="421"/>
      <c r="AK316" s="375">
        <f t="shared" ref="AK316" si="1016">AK317</f>
        <v>202795.61514000001</v>
      </c>
      <c r="AL316" s="820">
        <f>AK316/G316</f>
        <v>0.22264512615110613</v>
      </c>
      <c r="AM316" s="375">
        <f t="shared" ref="AM316" si="1017">AM317</f>
        <v>0</v>
      </c>
      <c r="AN316" s="421"/>
      <c r="AO316" s="375">
        <f t="shared" ref="AO316" si="1018">AO317</f>
        <v>0</v>
      </c>
      <c r="AP316" s="376">
        <f>AP317</f>
        <v>440804.79428000003</v>
      </c>
      <c r="AQ316" s="820">
        <v>0</v>
      </c>
      <c r="AR316" s="375">
        <f>AT316+AX316+AZ316+BB316</f>
        <v>643600.40942000004</v>
      </c>
      <c r="AS316" s="745">
        <f t="shared" si="891"/>
        <v>0.7065956246011339</v>
      </c>
      <c r="AT316" s="375">
        <f>AT317</f>
        <v>0</v>
      </c>
      <c r="AU316" s="745"/>
      <c r="AV316" s="375"/>
      <c r="AW316" s="745"/>
      <c r="AX316" s="375">
        <f t="shared" ref="AX316" si="1019">AX317</f>
        <v>643600.40942000004</v>
      </c>
      <c r="AY316" s="745">
        <f t="shared" si="893"/>
        <v>0.7065956246011339</v>
      </c>
      <c r="AZ316" s="376">
        <f t="shared" ref="AZ316" si="1020">AZ317</f>
        <v>0</v>
      </c>
      <c r="BA316" s="745"/>
      <c r="BB316" s="376"/>
      <c r="BC316" s="376"/>
      <c r="BD316" s="376"/>
      <c r="BE316" s="376"/>
      <c r="BF316" s="376"/>
      <c r="BG316" s="376"/>
      <c r="BH316" s="376"/>
      <c r="BI316" s="376"/>
      <c r="BJ316" s="376"/>
      <c r="BK316" s="376"/>
      <c r="BL316" s="376"/>
      <c r="BM316" s="376"/>
      <c r="BN316" s="376"/>
      <c r="BO316" s="376"/>
      <c r="BP316" s="376"/>
      <c r="BQ316" s="376"/>
      <c r="BR316" s="376"/>
      <c r="BS316" s="376"/>
      <c r="BT316" s="376"/>
      <c r="BU316" s="376"/>
      <c r="BV316" s="376"/>
      <c r="BW316" s="376"/>
      <c r="BX316" s="375"/>
      <c r="BY316" s="376"/>
      <c r="BZ316" s="370"/>
      <c r="CA316" s="376"/>
      <c r="CB316" s="376"/>
      <c r="CC316" s="376"/>
      <c r="CD316" s="376"/>
      <c r="CE316" s="745"/>
      <c r="CF316" s="376"/>
      <c r="CG316" s="376"/>
      <c r="CH316" s="376"/>
      <c r="CI316" s="376"/>
      <c r="CJ316" s="376"/>
      <c r="CK316" s="376"/>
      <c r="CL316" s="376"/>
      <c r="CM316" s="376"/>
      <c r="CN316" s="376"/>
      <c r="CO316" s="377"/>
      <c r="CP316" s="377"/>
      <c r="CQ316" s="377"/>
      <c r="CR316" s="377"/>
      <c r="CS316" s="377"/>
      <c r="CT316" s="376"/>
      <c r="CU316" s="376"/>
      <c r="CV316" s="377"/>
      <c r="CW316" s="377"/>
      <c r="CX316" s="376"/>
      <c r="CY316" s="376"/>
      <c r="CZ316" s="377"/>
      <c r="DA316" s="377"/>
      <c r="DB316" s="376"/>
      <c r="DC316" s="376"/>
      <c r="DD316" s="376"/>
      <c r="DE316" s="376"/>
      <c r="DF316" s="376"/>
      <c r="DG316" s="376"/>
      <c r="DH316" s="376"/>
      <c r="DI316" s="377"/>
      <c r="DJ316" s="377"/>
      <c r="DK316" s="376"/>
      <c r="DL316" s="376"/>
      <c r="DM316" s="377"/>
      <c r="DN316" s="377"/>
      <c r="DO316" s="376"/>
      <c r="DP316" s="376"/>
      <c r="DQ316" s="376"/>
      <c r="DR316" s="376"/>
      <c r="DS316" s="376"/>
      <c r="DT316" s="370"/>
      <c r="DU316" s="396"/>
      <c r="DV316" s="376"/>
      <c r="DW316" s="376"/>
      <c r="DX316" s="376"/>
      <c r="DY316" s="376"/>
      <c r="DZ316" s="376"/>
      <c r="EA316" s="376"/>
      <c r="EB316" s="376"/>
      <c r="EC316" s="375"/>
      <c r="ED316" s="375"/>
      <c r="EE316" s="375"/>
      <c r="EF316" s="375"/>
      <c r="EG316" s="375"/>
      <c r="EH316" s="375"/>
      <c r="EI316" s="375"/>
      <c r="EJ316" s="375"/>
      <c r="EK316" s="375"/>
      <c r="EL316" s="375"/>
      <c r="EM316" s="375"/>
      <c r="EN316" s="375"/>
      <c r="EO316" s="375"/>
      <c r="EP316" s="375"/>
      <c r="EQ316" s="375"/>
      <c r="ER316" s="375"/>
      <c r="ES316" s="375"/>
      <c r="ET316" s="375"/>
      <c r="EU316" s="375"/>
      <c r="EV316" s="375"/>
      <c r="EW316" s="375"/>
      <c r="EX316" s="375"/>
      <c r="EY316" s="375"/>
      <c r="EZ316" s="375"/>
      <c r="FA316" s="375"/>
      <c r="FB316" s="375"/>
      <c r="FC316" s="375"/>
      <c r="FD316" s="375"/>
      <c r="FE316" s="375"/>
      <c r="FF316" s="375"/>
      <c r="FG316" s="375"/>
      <c r="FH316" s="375"/>
      <c r="FI316" s="375"/>
      <c r="FJ316" s="375"/>
      <c r="FK316" s="375"/>
      <c r="FL316" s="375"/>
      <c r="FM316" s="375"/>
      <c r="FN316" s="375"/>
      <c r="FO316" s="375"/>
      <c r="FP316" s="375"/>
      <c r="FQ316" s="375"/>
      <c r="FR316" s="375"/>
      <c r="FS316" s="375"/>
      <c r="FT316" s="375"/>
      <c r="FU316" s="376"/>
      <c r="FV316" s="376"/>
      <c r="FW316" s="376"/>
      <c r="FX316" s="376"/>
      <c r="FY316" s="376"/>
      <c r="FZ316" s="376"/>
      <c r="GA316" s="376"/>
      <c r="GB316" s="376"/>
      <c r="GC316" s="376"/>
      <c r="GD316" s="376"/>
      <c r="GE316" s="376"/>
      <c r="GF316" s="376"/>
      <c r="GG316" s="376"/>
      <c r="GH316" s="376"/>
      <c r="GI316" s="376"/>
      <c r="GJ316" s="376"/>
      <c r="GK316" s="376"/>
      <c r="GL316" s="376"/>
      <c r="GM316" s="376"/>
      <c r="GN316" s="376"/>
      <c r="GO316" s="376"/>
      <c r="GP316" s="376"/>
      <c r="GQ316" s="376"/>
      <c r="GR316" s="376"/>
      <c r="GS316" s="377"/>
      <c r="GT316" s="377"/>
      <c r="GU316" s="377"/>
      <c r="GV316" s="377"/>
      <c r="GW316" s="377"/>
      <c r="GX316" s="376"/>
      <c r="GY316" s="376"/>
      <c r="GZ316" s="377"/>
      <c r="HA316" s="377"/>
      <c r="HB316" s="376"/>
      <c r="HC316" s="376"/>
      <c r="HD316" s="377"/>
      <c r="HE316" s="377"/>
      <c r="HF316" s="376"/>
      <c r="HG316" s="376"/>
      <c r="HH316" s="376"/>
      <c r="HI316" s="376"/>
      <c r="HJ316" s="376"/>
      <c r="HK316" s="376"/>
      <c r="HL316" s="376"/>
      <c r="HM316" s="377"/>
      <c r="HN316" s="377"/>
      <c r="HO316" s="376"/>
      <c r="HP316" s="376"/>
      <c r="HQ316" s="377"/>
      <c r="HR316" s="377"/>
      <c r="HS316" s="376"/>
      <c r="HT316" s="376"/>
      <c r="HU316" s="376"/>
      <c r="HV316" s="376"/>
      <c r="HW316" s="376"/>
      <c r="HX316" s="370"/>
      <c r="HY316" s="396"/>
      <c r="HZ316" s="376"/>
      <c r="IA316" s="376"/>
      <c r="IB316" s="376"/>
      <c r="IC316" s="376"/>
      <c r="ID316" s="376"/>
      <c r="IE316" s="376"/>
      <c r="IF316" s="376"/>
      <c r="IG316" s="375"/>
      <c r="IH316" s="375"/>
      <c r="II316" s="375"/>
      <c r="IJ316" s="375"/>
      <c r="IK316" s="375"/>
      <c r="IL316" s="375"/>
      <c r="IM316" s="375"/>
      <c r="IN316" s="375"/>
      <c r="IO316" s="375"/>
      <c r="IP316" s="375"/>
      <c r="IQ316" s="375"/>
      <c r="IR316" s="375"/>
      <c r="IS316" s="375"/>
      <c r="IT316" s="375"/>
      <c r="IU316" s="375"/>
      <c r="IV316" s="375"/>
      <c r="IW316" s="375"/>
      <c r="IX316" s="375"/>
      <c r="IY316" s="375"/>
      <c r="IZ316" s="375"/>
      <c r="JA316" s="375"/>
      <c r="JB316" s="375"/>
      <c r="JC316" s="375"/>
      <c r="JD316" s="375"/>
      <c r="JE316" s="375"/>
      <c r="JF316" s="375"/>
      <c r="JG316" s="375"/>
      <c r="JH316" s="375"/>
      <c r="JI316" s="375"/>
      <c r="JJ316" s="375"/>
      <c r="JK316" s="375"/>
      <c r="JL316" s="375"/>
      <c r="JM316" s="375"/>
      <c r="JN316" s="375"/>
      <c r="JO316" s="375"/>
      <c r="JP316" s="375"/>
      <c r="JQ316" s="375"/>
      <c r="JR316" s="375"/>
      <c r="JS316" s="375"/>
      <c r="JT316" s="375"/>
      <c r="JU316" s="375"/>
      <c r="JV316" s="375"/>
      <c r="JW316" s="375"/>
      <c r="JX316" s="375"/>
      <c r="JY316" s="376"/>
      <c r="JZ316" s="376"/>
      <c r="KA316" s="376"/>
      <c r="KB316" s="376"/>
      <c r="KC316" s="376"/>
      <c r="KD316" s="376"/>
      <c r="KE316" s="376"/>
      <c r="KF316" s="376"/>
      <c r="KG316" s="376"/>
      <c r="KH316" s="376"/>
      <c r="KI316" s="376"/>
      <c r="KJ316" s="376"/>
      <c r="KK316" s="376"/>
      <c r="KL316" s="376"/>
      <c r="KM316" s="376"/>
      <c r="KN316" s="376"/>
      <c r="KO316" s="376"/>
      <c r="KP316" s="376"/>
      <c r="KQ316" s="376"/>
      <c r="KR316" s="376"/>
      <c r="KS316" s="376"/>
      <c r="KT316" s="376"/>
      <c r="KU316" s="376"/>
      <c r="KV316" s="376"/>
      <c r="KW316" s="377"/>
      <c r="KX316" s="377"/>
      <c r="KY316" s="377"/>
      <c r="KZ316" s="377"/>
      <c r="LA316" s="377"/>
      <c r="LB316" s="376"/>
      <c r="LC316" s="376"/>
      <c r="LD316" s="377"/>
      <c r="LE316" s="377"/>
      <c r="LF316" s="376"/>
      <c r="LG316" s="376"/>
      <c r="LH316" s="377"/>
      <c r="LI316" s="377"/>
      <c r="LJ316" s="376"/>
      <c r="LK316" s="376"/>
      <c r="LL316" s="376"/>
      <c r="LM316" s="376"/>
      <c r="LN316" s="376"/>
      <c r="LO316" s="376"/>
      <c r="LP316" s="376"/>
      <c r="LQ316" s="377"/>
      <c r="LR316" s="377"/>
      <c r="LS316" s="376"/>
      <c r="LT316" s="376"/>
      <c r="LU316" s="377"/>
      <c r="LV316" s="377"/>
      <c r="LW316" s="376"/>
      <c r="LX316" s="376"/>
      <c r="LY316" s="376"/>
      <c r="LZ316" s="376"/>
      <c r="MA316" s="376"/>
      <c r="MB316" s="370"/>
      <c r="MC316" s="396"/>
      <c r="MD316" s="376"/>
      <c r="ME316" s="376"/>
      <c r="MF316" s="376"/>
      <c r="MG316" s="376"/>
      <c r="MH316" s="376"/>
      <c r="MI316" s="376"/>
      <c r="MJ316" s="376"/>
      <c r="MK316" s="375"/>
      <c r="ML316" s="375"/>
      <c r="MM316" s="375"/>
      <c r="MN316" s="375"/>
      <c r="MO316" s="375"/>
      <c r="MP316" s="375"/>
      <c r="MQ316" s="375"/>
      <c r="MR316" s="375"/>
      <c r="MS316" s="375"/>
      <c r="MT316" s="375"/>
      <c r="MU316" s="375"/>
      <c r="MV316" s="375"/>
      <c r="MW316" s="375"/>
      <c r="MX316" s="375"/>
      <c r="MY316" s="375"/>
      <c r="MZ316" s="375"/>
      <c r="NA316" s="375"/>
      <c r="NB316" s="375"/>
      <c r="NC316" s="375"/>
      <c r="ND316" s="375"/>
      <c r="NE316" s="375"/>
      <c r="NF316" s="375"/>
      <c r="NG316" s="375"/>
      <c r="NH316" s="375"/>
      <c r="NI316" s="375"/>
      <c r="NJ316" s="375"/>
      <c r="NK316" s="375"/>
      <c r="NL316" s="375"/>
      <c r="NM316" s="375"/>
      <c r="NN316" s="375"/>
      <c r="NO316" s="375"/>
      <c r="NP316" s="375"/>
      <c r="NQ316" s="375"/>
      <c r="NR316" s="375"/>
      <c r="NS316" s="375"/>
      <c r="NT316" s="375"/>
      <c r="NU316" s="375"/>
      <c r="NV316" s="375"/>
      <c r="NW316" s="375"/>
      <c r="NX316" s="375"/>
      <c r="NY316" s="375"/>
      <c r="NZ316" s="375"/>
      <c r="OA316" s="375"/>
      <c r="OB316" s="375"/>
      <c r="OC316" s="376"/>
      <c r="OD316" s="376"/>
      <c r="OE316" s="376"/>
      <c r="OF316" s="376"/>
      <c r="OG316" s="376"/>
      <c r="OH316" s="376"/>
      <c r="OI316" s="376"/>
      <c r="OJ316" s="376"/>
      <c r="OK316" s="376"/>
      <c r="OL316" s="376"/>
      <c r="OM316" s="376"/>
      <c r="ON316" s="376"/>
      <c r="OO316" s="376"/>
      <c r="OP316" s="376"/>
      <c r="OQ316" s="376"/>
      <c r="OR316" s="376"/>
      <c r="OS316" s="376"/>
      <c r="OT316" s="376"/>
      <c r="OU316" s="376"/>
      <c r="OV316" s="376"/>
      <c r="OW316" s="376"/>
      <c r="OX316" s="376"/>
      <c r="OY316" s="376"/>
      <c r="OZ316" s="376"/>
      <c r="PA316" s="377"/>
      <c r="PB316" s="377"/>
      <c r="PC316" s="377"/>
      <c r="PD316" s="377"/>
      <c r="PE316" s="377"/>
      <c r="PF316" s="376"/>
      <c r="PG316" s="376"/>
      <c r="PH316" s="377"/>
      <c r="PI316" s="377"/>
      <c r="PJ316" s="376"/>
      <c r="PK316" s="376"/>
      <c r="PL316" s="377"/>
      <c r="PM316" s="377"/>
      <c r="PN316" s="376"/>
      <c r="PO316" s="376"/>
      <c r="PP316" s="376"/>
      <c r="PQ316" s="376"/>
      <c r="PR316" s="376"/>
      <c r="PS316" s="376"/>
      <c r="PT316" s="376"/>
      <c r="PU316" s="377"/>
      <c r="PV316" s="377"/>
      <c r="PW316" s="376"/>
      <c r="PX316" s="376"/>
      <c r="PY316" s="377"/>
      <c r="PZ316" s="377"/>
      <c r="QA316" s="376"/>
      <c r="QB316" s="376"/>
      <c r="QC316" s="376"/>
      <c r="QD316" s="376"/>
      <c r="QE316" s="376"/>
      <c r="QF316" s="370"/>
      <c r="QG316" s="396"/>
      <c r="QH316" s="376"/>
      <c r="QI316" s="376"/>
      <c r="QJ316" s="376"/>
      <c r="QK316" s="376"/>
      <c r="QL316" s="376"/>
      <c r="QM316" s="376"/>
      <c r="QN316" s="376"/>
      <c r="QO316" s="375"/>
      <c r="QP316" s="375"/>
      <c r="QQ316" s="375"/>
      <c r="QR316" s="375"/>
      <c r="QS316" s="375"/>
      <c r="QT316" s="375"/>
      <c r="QU316" s="375"/>
      <c r="QV316" s="375"/>
      <c r="QW316" s="375"/>
      <c r="QX316" s="375"/>
      <c r="QY316" s="375"/>
      <c r="QZ316" s="375"/>
      <c r="RA316" s="375"/>
      <c r="RB316" s="375"/>
      <c r="RC316" s="375"/>
      <c r="RD316" s="375"/>
      <c r="RE316" s="375"/>
      <c r="RF316" s="375"/>
      <c r="RG316" s="375"/>
      <c r="RH316" s="375"/>
      <c r="RI316" s="375"/>
      <c r="RJ316" s="375"/>
      <c r="RK316" s="375"/>
      <c r="RL316" s="375"/>
      <c r="RM316" s="375"/>
      <c r="RN316" s="375"/>
      <c r="RO316" s="375"/>
      <c r="RP316" s="375"/>
      <c r="RQ316" s="375"/>
      <c r="RR316" s="375"/>
      <c r="RS316" s="375"/>
      <c r="RT316" s="375"/>
      <c r="RU316" s="375"/>
      <c r="RV316" s="375"/>
      <c r="RW316" s="375"/>
      <c r="RX316" s="375"/>
      <c r="RY316" s="375"/>
      <c r="RZ316" s="375"/>
      <c r="SA316" s="375"/>
      <c r="SB316" s="375"/>
      <c r="SC316" s="375"/>
      <c r="SD316" s="375"/>
      <c r="SE316" s="375"/>
      <c r="SF316" s="375"/>
      <c r="SG316" s="376"/>
      <c r="SH316" s="376"/>
      <c r="SI316" s="376"/>
      <c r="SJ316" s="376"/>
      <c r="SK316" s="376"/>
      <c r="SL316" s="376"/>
      <c r="SM316" s="376"/>
      <c r="SN316" s="376"/>
      <c r="SO316" s="376"/>
      <c r="SP316" s="376"/>
      <c r="SQ316" s="376"/>
      <c r="SR316" s="376"/>
      <c r="SS316" s="376"/>
      <c r="ST316" s="376"/>
      <c r="SU316" s="376"/>
      <c r="SV316" s="376"/>
      <c r="SW316" s="376"/>
      <c r="SX316" s="376"/>
      <c r="SY316" s="376"/>
      <c r="SZ316" s="376"/>
      <c r="TA316" s="376"/>
      <c r="TB316" s="376"/>
      <c r="TC316" s="376"/>
      <c r="TD316" s="376"/>
      <c r="TE316" s="377"/>
      <c r="TF316" s="377"/>
      <c r="TG316" s="377"/>
      <c r="TH316" s="377"/>
      <c r="TI316" s="377"/>
      <c r="TJ316" s="376"/>
      <c r="TK316" s="376"/>
      <c r="TL316" s="377"/>
      <c r="TM316" s="377"/>
      <c r="TN316" s="376"/>
      <c r="TO316" s="376"/>
      <c r="TP316" s="377"/>
      <c r="TQ316" s="377"/>
      <c r="TR316" s="376"/>
      <c r="TS316" s="376"/>
      <c r="TT316" s="376"/>
      <c r="TU316" s="376"/>
      <c r="TV316" s="376"/>
      <c r="TW316" s="376"/>
      <c r="TX316" s="376"/>
      <c r="TY316" s="377"/>
      <c r="TZ316" s="377"/>
      <c r="UA316" s="376"/>
      <c r="UB316" s="376"/>
      <c r="UC316" s="377"/>
      <c r="UD316" s="377"/>
      <c r="UE316" s="376"/>
      <c r="UF316" s="376"/>
      <c r="UG316" s="376"/>
      <c r="UH316" s="376"/>
      <c r="UI316" s="376"/>
      <c r="UJ316" s="370"/>
      <c r="UK316" s="396"/>
      <c r="UL316" s="376"/>
      <c r="UM316" s="376"/>
      <c r="UN316" s="376"/>
      <c r="UO316" s="376"/>
      <c r="UP316" s="376"/>
      <c r="UQ316" s="376"/>
      <c r="UR316" s="376"/>
      <c r="US316" s="375"/>
      <c r="UT316" s="375"/>
      <c r="UU316" s="375"/>
      <c r="UV316" s="375"/>
      <c r="UW316" s="375"/>
      <c r="UX316" s="375"/>
      <c r="UY316" s="375"/>
      <c r="UZ316" s="375"/>
      <c r="VA316" s="375"/>
      <c r="VB316" s="375"/>
      <c r="VC316" s="375"/>
      <c r="VD316" s="375"/>
      <c r="VE316" s="375"/>
      <c r="VF316" s="375"/>
      <c r="VG316" s="375"/>
      <c r="VH316" s="375"/>
      <c r="VI316" s="375"/>
      <c r="VJ316" s="375"/>
      <c r="VK316" s="375"/>
      <c r="VL316" s="375"/>
      <c r="VM316" s="375"/>
      <c r="VN316" s="375"/>
      <c r="VO316" s="375"/>
      <c r="VP316" s="375"/>
      <c r="VQ316" s="375"/>
      <c r="VR316" s="375"/>
      <c r="VS316" s="375"/>
      <c r="VT316" s="375"/>
      <c r="VU316" s="375"/>
      <c r="VV316" s="375"/>
      <c r="VW316" s="375"/>
      <c r="VX316" s="375"/>
      <c r="VY316" s="375"/>
      <c r="VZ316" s="375"/>
      <c r="WA316" s="375"/>
      <c r="WB316" s="375"/>
      <c r="WC316" s="375"/>
      <c r="WD316" s="375"/>
      <c r="WE316" s="375"/>
      <c r="WF316" s="375"/>
      <c r="WG316" s="375"/>
      <c r="WH316" s="375"/>
      <c r="WI316" s="375"/>
      <c r="WJ316" s="375"/>
      <c r="WK316" s="376"/>
      <c r="WL316" s="376"/>
      <c r="WM316" s="376"/>
      <c r="WN316" s="376"/>
      <c r="WO316" s="376"/>
      <c r="WP316" s="376"/>
      <c r="WQ316" s="376"/>
      <c r="WR316" s="376"/>
      <c r="WS316" s="376"/>
      <c r="WT316" s="376"/>
      <c r="WU316" s="376"/>
      <c r="WV316" s="376"/>
      <c r="WW316" s="376"/>
      <c r="WX316" s="376"/>
      <c r="WY316" s="376"/>
      <c r="WZ316" s="376"/>
      <c r="XA316" s="376"/>
      <c r="XB316" s="376"/>
      <c r="XC316" s="376"/>
      <c r="XD316" s="376"/>
      <c r="XE316" s="376"/>
      <c r="XF316" s="376"/>
      <c r="XG316" s="376"/>
      <c r="XH316" s="376"/>
      <c r="XI316" s="377"/>
      <c r="XJ316" s="377"/>
      <c r="XK316" s="377"/>
      <c r="XL316" s="377"/>
      <c r="XM316" s="377"/>
      <c r="XN316" s="376"/>
      <c r="XO316" s="376"/>
      <c r="XP316" s="377"/>
      <c r="XQ316" s="377"/>
      <c r="XR316" s="376"/>
      <c r="XS316" s="376"/>
      <c r="XT316" s="377"/>
      <c r="XU316" s="377"/>
      <c r="XV316" s="376"/>
      <c r="XW316" s="376"/>
      <c r="XX316" s="376"/>
      <c r="XY316" s="376"/>
      <c r="XZ316" s="376"/>
      <c r="YA316" s="376"/>
      <c r="YB316" s="376"/>
      <c r="YC316" s="377"/>
      <c r="YD316" s="377"/>
      <c r="YE316" s="376"/>
      <c r="YF316" s="376"/>
      <c r="YG316" s="377"/>
      <c r="YH316" s="377"/>
      <c r="YI316" s="376"/>
      <c r="YJ316" s="376"/>
      <c r="YK316" s="376"/>
      <c r="YL316" s="376"/>
      <c r="YM316" s="376"/>
      <c r="YN316" s="370"/>
      <c r="YO316" s="396"/>
      <c r="YP316" s="376"/>
      <c r="YQ316" s="376"/>
      <c r="YR316" s="376"/>
      <c r="YS316" s="376"/>
      <c r="YT316" s="376"/>
      <c r="YU316" s="376"/>
      <c r="YV316" s="376"/>
      <c r="YW316" s="375"/>
      <c r="YX316" s="375"/>
      <c r="YY316" s="375"/>
      <c r="YZ316" s="375"/>
      <c r="ZA316" s="375"/>
      <c r="ZB316" s="375"/>
      <c r="ZC316" s="375"/>
      <c r="ZD316" s="375"/>
      <c r="ZE316" s="375"/>
      <c r="ZF316" s="375"/>
      <c r="ZG316" s="375"/>
      <c r="ZH316" s="375"/>
      <c r="ZI316" s="375"/>
      <c r="ZJ316" s="375"/>
      <c r="ZK316" s="375"/>
      <c r="ZL316" s="375"/>
      <c r="ZM316" s="375"/>
      <c r="ZN316" s="375"/>
      <c r="ZO316" s="375"/>
      <c r="ZP316" s="375"/>
      <c r="ZQ316" s="375"/>
      <c r="ZR316" s="375"/>
      <c r="ZS316" s="375"/>
      <c r="ZT316" s="375"/>
      <c r="ZU316" s="375"/>
      <c r="ZV316" s="375"/>
      <c r="ZW316" s="375"/>
      <c r="ZX316" s="375"/>
      <c r="ZY316" s="375"/>
      <c r="ZZ316" s="375"/>
      <c r="AAA316" s="375"/>
      <c r="AAB316" s="375"/>
      <c r="AAC316" s="375"/>
      <c r="AAD316" s="375"/>
      <c r="AAE316" s="375"/>
      <c r="AAF316" s="375"/>
      <c r="AAG316" s="375"/>
      <c r="AAH316" s="375"/>
      <c r="AAI316" s="375"/>
      <c r="AAJ316" s="375"/>
      <c r="AAK316" s="375"/>
      <c r="AAL316" s="375"/>
      <c r="AAM316" s="375"/>
      <c r="AAN316" s="375"/>
      <c r="AAO316" s="376"/>
      <c r="AAP316" s="376"/>
      <c r="AAQ316" s="376"/>
      <c r="AAR316" s="376"/>
      <c r="AAS316" s="376"/>
      <c r="AAT316" s="376"/>
      <c r="AAU316" s="376"/>
      <c r="AAV316" s="376"/>
      <c r="AAW316" s="376"/>
      <c r="AAX316" s="376"/>
      <c r="AAY316" s="376"/>
      <c r="AAZ316" s="376"/>
      <c r="ABA316" s="376"/>
      <c r="ABB316" s="376"/>
      <c r="ABC316" s="376"/>
      <c r="ABD316" s="376"/>
      <c r="ABE316" s="376"/>
      <c r="ABF316" s="376"/>
      <c r="ABG316" s="376"/>
      <c r="ABH316" s="376"/>
      <c r="ABI316" s="376"/>
      <c r="ABJ316" s="376"/>
      <c r="ABK316" s="376"/>
      <c r="ABL316" s="376"/>
      <c r="ABM316" s="377"/>
      <c r="ABN316" s="377"/>
      <c r="ABO316" s="377"/>
      <c r="ABP316" s="377"/>
      <c r="ABQ316" s="377"/>
      <c r="ABR316" s="376"/>
      <c r="ABS316" s="376"/>
      <c r="ABT316" s="377"/>
      <c r="ABU316" s="377"/>
      <c r="ABV316" s="376"/>
      <c r="ABW316" s="376"/>
      <c r="ABX316" s="377"/>
      <c r="ABY316" s="377"/>
      <c r="ABZ316" s="376"/>
      <c r="ACA316" s="376"/>
      <c r="ACB316" s="376"/>
      <c r="ACC316" s="376"/>
      <c r="ACD316" s="376"/>
      <c r="ACE316" s="376"/>
      <c r="ACF316" s="376"/>
      <c r="ACG316" s="377"/>
      <c r="ACH316" s="377"/>
      <c r="ACI316" s="376"/>
      <c r="ACJ316" s="376"/>
      <c r="ACK316" s="377"/>
      <c r="ACL316" s="377"/>
      <c r="ACM316" s="376"/>
      <c r="ACN316" s="376"/>
      <c r="ACO316" s="376"/>
      <c r="ACP316" s="376"/>
      <c r="ACQ316" s="376"/>
      <c r="ACR316" s="370"/>
      <c r="ACS316" s="396"/>
      <c r="ACT316" s="376"/>
      <c r="ACU316" s="376"/>
      <c r="ACV316" s="376"/>
      <c r="ACW316" s="376"/>
      <c r="ACX316" s="376"/>
      <c r="ACY316" s="376"/>
      <c r="ACZ316" s="376"/>
      <c r="ADA316" s="375"/>
      <c r="ADB316" s="375"/>
      <c r="ADC316" s="375"/>
      <c r="ADD316" s="375"/>
      <c r="ADE316" s="375"/>
      <c r="ADF316" s="375"/>
      <c r="ADG316" s="375"/>
      <c r="ADH316" s="375"/>
      <c r="ADI316" s="375"/>
      <c r="ADJ316" s="375"/>
      <c r="ADK316" s="375"/>
      <c r="ADL316" s="375"/>
      <c r="ADM316" s="375"/>
      <c r="ADN316" s="375"/>
      <c r="ADO316" s="375"/>
      <c r="ADP316" s="375"/>
      <c r="ADQ316" s="375"/>
      <c r="ADR316" s="375"/>
      <c r="ADS316" s="375"/>
      <c r="ADT316" s="375"/>
      <c r="ADU316" s="375"/>
      <c r="ADV316" s="375"/>
      <c r="ADW316" s="375"/>
      <c r="ADX316" s="375"/>
      <c r="ADY316" s="375"/>
      <c r="ADZ316" s="375"/>
      <c r="AEA316" s="375"/>
      <c r="AEB316" s="375"/>
      <c r="AEC316" s="375"/>
      <c r="AED316" s="375"/>
      <c r="AEE316" s="375"/>
      <c r="AEF316" s="375"/>
      <c r="AEG316" s="375"/>
      <c r="AEH316" s="375"/>
      <c r="AEI316" s="375"/>
      <c r="AEJ316" s="375"/>
      <c r="AEK316" s="375"/>
      <c r="AEL316" s="375"/>
      <c r="AEM316" s="375"/>
      <c r="AEN316" s="375"/>
      <c r="AEO316" s="375"/>
      <c r="AEP316" s="375"/>
      <c r="AEQ316" s="375"/>
      <c r="AER316" s="375"/>
      <c r="AES316" s="376"/>
      <c r="AET316" s="376"/>
      <c r="AEU316" s="376"/>
      <c r="AEV316" s="376"/>
      <c r="AEW316" s="376"/>
      <c r="AEX316" s="376"/>
      <c r="AEY316" s="376"/>
      <c r="AEZ316" s="376"/>
      <c r="AFA316" s="376"/>
      <c r="AFB316" s="376"/>
      <c r="AFC316" s="376"/>
      <c r="AFD316" s="376"/>
      <c r="AFE316" s="376"/>
      <c r="AFF316" s="376"/>
      <c r="AFG316" s="376"/>
      <c r="AFH316" s="376"/>
      <c r="AFI316" s="376"/>
      <c r="AFJ316" s="376"/>
      <c r="AFK316" s="376"/>
      <c r="AFL316" s="376"/>
      <c r="AFM316" s="376"/>
      <c r="AFN316" s="376"/>
      <c r="AFO316" s="376"/>
      <c r="AFP316" s="376"/>
      <c r="AFQ316" s="377"/>
      <c r="AFR316" s="377"/>
      <c r="AFS316" s="377"/>
      <c r="AFT316" s="377"/>
      <c r="AFU316" s="377"/>
      <c r="AFV316" s="376"/>
      <c r="AFW316" s="376"/>
      <c r="AFX316" s="377"/>
      <c r="AFY316" s="377"/>
      <c r="AFZ316" s="376"/>
      <c r="AGA316" s="376"/>
      <c r="AGB316" s="377"/>
      <c r="AGC316" s="377"/>
      <c r="AGD316" s="376"/>
      <c r="AGE316" s="376"/>
      <c r="AGF316" s="376"/>
      <c r="AGG316" s="376"/>
      <c r="AGH316" s="376"/>
      <c r="AGI316" s="376"/>
      <c r="AGJ316" s="376"/>
      <c r="AGK316" s="377"/>
      <c r="AGL316" s="377"/>
      <c r="AGM316" s="376"/>
      <c r="AGN316" s="376"/>
      <c r="AGO316" s="377"/>
      <c r="AGP316" s="377"/>
      <c r="AGQ316" s="376"/>
      <c r="AGR316" s="376"/>
      <c r="AGS316" s="376"/>
      <c r="AGT316" s="376"/>
      <c r="AGU316" s="376"/>
      <c r="AGV316" s="370"/>
      <c r="AGW316" s="396"/>
      <c r="AGX316" s="376"/>
      <c r="AGY316" s="376"/>
      <c r="AGZ316" s="376"/>
      <c r="AHA316" s="376"/>
      <c r="AHB316" s="376"/>
      <c r="AHC316" s="376"/>
      <c r="AHD316" s="376"/>
      <c r="AHE316" s="375"/>
      <c r="AHF316" s="375"/>
      <c r="AHG316" s="375"/>
      <c r="AHH316" s="375"/>
      <c r="AHI316" s="375"/>
      <c r="AHJ316" s="375"/>
      <c r="AHK316" s="375"/>
      <c r="AHL316" s="375"/>
      <c r="AHM316" s="375"/>
      <c r="AHN316" s="375"/>
      <c r="AHO316" s="375"/>
      <c r="AHP316" s="375"/>
      <c r="AHQ316" s="375"/>
      <c r="AHR316" s="375"/>
      <c r="AHS316" s="375"/>
      <c r="AHT316" s="375"/>
      <c r="AHU316" s="375"/>
      <c r="AHV316" s="375"/>
      <c r="AHW316" s="375"/>
      <c r="AHX316" s="375"/>
      <c r="AHY316" s="375"/>
      <c r="AHZ316" s="375"/>
      <c r="AIA316" s="375"/>
      <c r="AIB316" s="375"/>
      <c r="AIC316" s="375"/>
      <c r="AID316" s="375"/>
      <c r="AIE316" s="375"/>
      <c r="AIF316" s="375"/>
      <c r="AIG316" s="375"/>
      <c r="AIH316" s="375"/>
      <c r="AII316" s="375"/>
      <c r="AIJ316" s="375"/>
      <c r="AIK316" s="375"/>
      <c r="AIL316" s="375"/>
      <c r="AIM316" s="375"/>
      <c r="AIN316" s="375"/>
      <c r="AIO316" s="375"/>
      <c r="AIP316" s="375"/>
      <c r="AIQ316" s="375"/>
      <c r="AIR316" s="375"/>
      <c r="AIS316" s="375"/>
      <c r="AIT316" s="375"/>
      <c r="AIU316" s="375"/>
      <c r="AIV316" s="375"/>
      <c r="AIW316" s="376"/>
      <c r="AIX316" s="376"/>
      <c r="AIY316" s="376"/>
      <c r="AIZ316" s="376"/>
      <c r="AJA316" s="376"/>
      <c r="AJB316" s="376"/>
      <c r="AJC316" s="376"/>
      <c r="AJD316" s="376"/>
      <c r="AJE316" s="376"/>
      <c r="AJF316" s="376"/>
      <c r="AJG316" s="376"/>
      <c r="AJH316" s="376"/>
      <c r="AJI316" s="376"/>
      <c r="AJJ316" s="376"/>
      <c r="AJK316" s="376"/>
      <c r="AJL316" s="376"/>
      <c r="AJM316" s="376"/>
      <c r="AJN316" s="376"/>
      <c r="AJO316" s="376"/>
      <c r="AJP316" s="376"/>
      <c r="AJQ316" s="376"/>
      <c r="AJR316" s="376"/>
      <c r="AJS316" s="376"/>
      <c r="AJT316" s="376"/>
      <c r="AJU316" s="377"/>
      <c r="AJV316" s="377"/>
      <c r="AJW316" s="377"/>
      <c r="AJX316" s="377"/>
      <c r="AJY316" s="377"/>
      <c r="AJZ316" s="376"/>
      <c r="AKA316" s="376"/>
      <c r="AKB316" s="377"/>
      <c r="AKC316" s="377"/>
      <c r="AKD316" s="376"/>
      <c r="AKE316" s="376"/>
      <c r="AKF316" s="377"/>
      <c r="AKG316" s="377"/>
      <c r="AKH316" s="376"/>
      <c r="AKI316" s="376"/>
      <c r="AKJ316" s="376"/>
      <c r="AKK316" s="376"/>
      <c r="AKL316" s="376"/>
      <c r="AKM316" s="376"/>
      <c r="AKN316" s="376"/>
      <c r="AKO316" s="377"/>
      <c r="AKP316" s="377"/>
      <c r="AKQ316" s="376"/>
      <c r="AKR316" s="376"/>
      <c r="AKS316" s="377"/>
      <c r="AKT316" s="377"/>
      <c r="AKU316" s="376"/>
      <c r="AKV316" s="376"/>
      <c r="AKW316" s="376"/>
      <c r="AKX316" s="376"/>
      <c r="AKY316" s="376"/>
      <c r="AKZ316" s="370"/>
      <c r="ALA316" s="396"/>
      <c r="ALB316" s="376"/>
      <c r="ALC316" s="376"/>
      <c r="ALD316" s="376"/>
      <c r="ALE316" s="376"/>
      <c r="ALF316" s="376"/>
      <c r="ALG316" s="376"/>
      <c r="ALH316" s="376"/>
      <c r="ALI316" s="375"/>
      <c r="ALJ316" s="375"/>
      <c r="ALK316" s="375"/>
      <c r="ALL316" s="375"/>
      <c r="ALM316" s="375"/>
      <c r="ALN316" s="375"/>
      <c r="ALO316" s="375"/>
      <c r="ALP316" s="375"/>
      <c r="ALQ316" s="375"/>
      <c r="ALR316" s="375"/>
      <c r="ALS316" s="375"/>
      <c r="ALT316" s="375"/>
      <c r="ALU316" s="375"/>
      <c r="ALV316" s="375"/>
      <c r="ALW316" s="375"/>
      <c r="ALX316" s="375"/>
      <c r="ALY316" s="375"/>
      <c r="ALZ316" s="375"/>
      <c r="AMA316" s="375"/>
      <c r="AMB316" s="375"/>
      <c r="AMC316" s="375"/>
      <c r="AMD316" s="375"/>
      <c r="AME316" s="375"/>
      <c r="AMF316" s="375"/>
      <c r="AMG316" s="375"/>
      <c r="AMH316" s="375"/>
      <c r="AMI316" s="375"/>
      <c r="AMJ316" s="375"/>
      <c r="AMK316" s="375"/>
      <c r="AML316" s="375"/>
      <c r="AMM316" s="375"/>
      <c r="AMN316" s="375"/>
      <c r="AMO316" s="375"/>
      <c r="AMP316" s="375"/>
      <c r="AMQ316" s="375"/>
      <c r="AMR316" s="375"/>
      <c r="AMS316" s="375"/>
      <c r="AMT316" s="375"/>
      <c r="AMU316" s="375"/>
      <c r="AMV316" s="375"/>
      <c r="AMW316" s="375"/>
      <c r="AMX316" s="375"/>
      <c r="AMY316" s="375"/>
      <c r="AMZ316" s="375"/>
      <c r="ANA316" s="376"/>
      <c r="ANB316" s="376"/>
      <c r="ANC316" s="376"/>
      <c r="AND316" s="376"/>
      <c r="ANE316" s="376"/>
      <c r="ANF316" s="376"/>
      <c r="ANG316" s="376"/>
      <c r="ANH316" s="376"/>
      <c r="ANI316" s="376"/>
      <c r="ANJ316" s="376"/>
      <c r="ANK316" s="376"/>
      <c r="ANL316" s="376"/>
      <c r="ANM316" s="376"/>
      <c r="ANN316" s="376"/>
      <c r="ANO316" s="376"/>
      <c r="ANP316" s="376"/>
      <c r="ANQ316" s="376"/>
      <c r="ANR316" s="376"/>
      <c r="ANS316" s="376"/>
      <c r="ANT316" s="376"/>
      <c r="ANU316" s="376"/>
      <c r="ANV316" s="376"/>
      <c r="ANW316" s="376"/>
      <c r="ANX316" s="376"/>
      <c r="ANY316" s="377"/>
      <c r="ANZ316" s="377"/>
      <c r="AOA316" s="377"/>
      <c r="AOB316" s="377"/>
      <c r="AOC316" s="377"/>
      <c r="AOD316" s="376"/>
      <c r="AOE316" s="376"/>
      <c r="AOF316" s="377"/>
      <c r="AOG316" s="377"/>
      <c r="AOH316" s="376"/>
      <c r="AOI316" s="376"/>
      <c r="AOJ316" s="377"/>
      <c r="AOK316" s="377"/>
      <c r="AOL316" s="376"/>
      <c r="AOM316" s="376"/>
      <c r="AON316" s="376"/>
      <c r="AOO316" s="376"/>
      <c r="AOP316" s="376"/>
      <c r="AOQ316" s="376"/>
      <c r="AOR316" s="376"/>
      <c r="AOS316" s="377"/>
      <c r="AOT316" s="377"/>
      <c r="AOU316" s="376"/>
      <c r="AOV316" s="376"/>
      <c r="AOW316" s="377"/>
      <c r="AOX316" s="377"/>
      <c r="AOY316" s="376"/>
      <c r="AOZ316" s="376"/>
      <c r="APA316" s="376"/>
      <c r="APB316" s="376"/>
      <c r="APC316" s="376"/>
      <c r="APD316" s="370"/>
      <c r="APE316" s="396"/>
      <c r="APF316" s="376"/>
      <c r="APG316" s="376"/>
      <c r="APH316" s="376"/>
      <c r="API316" s="376"/>
      <c r="APJ316" s="376"/>
      <c r="APK316" s="376"/>
      <c r="APL316" s="376"/>
      <c r="APM316" s="375"/>
      <c r="APN316" s="375"/>
      <c r="APO316" s="375"/>
      <c r="APP316" s="375"/>
      <c r="APQ316" s="375"/>
      <c r="APR316" s="375"/>
      <c r="APS316" s="375"/>
      <c r="APT316" s="375"/>
      <c r="APU316" s="375"/>
      <c r="APV316" s="375"/>
      <c r="APW316" s="375"/>
      <c r="APX316" s="375"/>
      <c r="APY316" s="375"/>
      <c r="APZ316" s="375"/>
      <c r="AQA316" s="375"/>
      <c r="AQB316" s="375"/>
      <c r="AQC316" s="375"/>
      <c r="AQD316" s="375"/>
      <c r="AQE316" s="375"/>
      <c r="AQF316" s="375"/>
      <c r="AQG316" s="375"/>
      <c r="AQH316" s="375"/>
      <c r="AQI316" s="375"/>
      <c r="AQJ316" s="375"/>
      <c r="AQK316" s="375"/>
      <c r="AQL316" s="375"/>
      <c r="AQM316" s="375"/>
      <c r="AQN316" s="375"/>
      <c r="AQO316" s="375"/>
      <c r="AQP316" s="375"/>
      <c r="AQQ316" s="375"/>
      <c r="AQR316" s="375"/>
      <c r="AQS316" s="375"/>
      <c r="AQT316" s="375"/>
      <c r="AQU316" s="375"/>
      <c r="AQV316" s="375"/>
      <c r="AQW316" s="375"/>
      <c r="AQX316" s="375"/>
      <c r="AQY316" s="375"/>
      <c r="AQZ316" s="375"/>
      <c r="ARA316" s="375"/>
      <c r="ARB316" s="375"/>
      <c r="ARC316" s="375"/>
      <c r="ARD316" s="375"/>
      <c r="ARE316" s="376"/>
      <c r="ARF316" s="376"/>
      <c r="ARG316" s="376"/>
      <c r="ARH316" s="376"/>
      <c r="ARI316" s="376"/>
      <c r="ARJ316" s="376"/>
      <c r="ARK316" s="376"/>
      <c r="ARL316" s="376"/>
      <c r="ARM316" s="376"/>
      <c r="ARN316" s="376"/>
      <c r="ARO316" s="376"/>
      <c r="ARP316" s="376"/>
      <c r="ARQ316" s="376"/>
      <c r="ARR316" s="376"/>
      <c r="ARS316" s="376"/>
      <c r="ART316" s="376"/>
      <c r="ARU316" s="376"/>
      <c r="ARV316" s="376"/>
      <c r="ARW316" s="376"/>
      <c r="ARX316" s="376"/>
      <c r="ARY316" s="376"/>
      <c r="ARZ316" s="376"/>
      <c r="ASA316" s="376"/>
      <c r="ASB316" s="376"/>
      <c r="ASC316" s="377"/>
      <c r="ASD316" s="377"/>
      <c r="ASE316" s="377"/>
      <c r="ASF316" s="377"/>
      <c r="ASG316" s="377"/>
      <c r="ASH316" s="376"/>
      <c r="ASI316" s="376"/>
      <c r="ASJ316" s="377"/>
      <c r="ASK316" s="377"/>
      <c r="ASL316" s="376"/>
      <c r="ASM316" s="376"/>
      <c r="ASN316" s="377"/>
      <c r="ASO316" s="377"/>
      <c r="ASP316" s="376"/>
      <c r="ASQ316" s="376"/>
      <c r="ASR316" s="376"/>
      <c r="ASS316" s="376"/>
      <c r="AST316" s="376"/>
      <c r="ASU316" s="376"/>
      <c r="ASV316" s="376"/>
      <c r="ASW316" s="377"/>
      <c r="ASX316" s="377"/>
      <c r="ASY316" s="376"/>
      <c r="ASZ316" s="376"/>
      <c r="ATA316" s="377"/>
      <c r="ATB316" s="377"/>
      <c r="ATC316" s="376"/>
      <c r="ATD316" s="376"/>
      <c r="ATE316" s="376"/>
      <c r="ATF316" s="376"/>
      <c r="ATG316" s="376"/>
      <c r="ATH316" s="370"/>
      <c r="ATI316" s="396"/>
      <c r="ATJ316" s="376"/>
      <c r="ATK316" s="376"/>
      <c r="ATL316" s="376"/>
      <c r="ATM316" s="376"/>
      <c r="ATN316" s="376"/>
      <c r="ATO316" s="376"/>
      <c r="ATP316" s="376"/>
      <c r="ATQ316" s="375"/>
      <c r="ATR316" s="375"/>
      <c r="ATS316" s="375"/>
      <c r="ATT316" s="375"/>
      <c r="ATU316" s="375"/>
      <c r="ATV316" s="375"/>
      <c r="ATW316" s="375"/>
      <c r="ATX316" s="375"/>
      <c r="ATY316" s="375"/>
      <c r="ATZ316" s="375"/>
      <c r="AUA316" s="375"/>
      <c r="AUB316" s="375"/>
      <c r="AUC316" s="375"/>
      <c r="AUD316" s="375"/>
      <c r="AUE316" s="375"/>
      <c r="AUF316" s="375"/>
      <c r="AUG316" s="375"/>
      <c r="AUH316" s="375"/>
      <c r="AUI316" s="375"/>
      <c r="AUJ316" s="375"/>
      <c r="AUK316" s="375"/>
      <c r="AUL316" s="375"/>
      <c r="AUM316" s="375"/>
      <c r="AUN316" s="375"/>
      <c r="AUO316" s="375"/>
      <c r="AUP316" s="375"/>
      <c r="AUQ316" s="375"/>
      <c r="AUR316" s="375"/>
      <c r="AUS316" s="375"/>
      <c r="AUT316" s="375"/>
      <c r="AUU316" s="375"/>
      <c r="AUV316" s="375"/>
      <c r="AUW316" s="375"/>
      <c r="AUX316" s="375"/>
      <c r="AUY316" s="375"/>
      <c r="AUZ316" s="375"/>
      <c r="AVA316" s="375"/>
      <c r="AVB316" s="375"/>
      <c r="AVC316" s="375"/>
      <c r="AVD316" s="375"/>
      <c r="AVE316" s="375"/>
      <c r="AVF316" s="375"/>
      <c r="AVG316" s="375"/>
      <c r="AVH316" s="375"/>
      <c r="AVI316" s="376"/>
      <c r="AVJ316" s="376"/>
      <c r="AVK316" s="376"/>
      <c r="AVL316" s="376"/>
      <c r="AVM316" s="376"/>
      <c r="AVN316" s="376"/>
      <c r="AVO316" s="376"/>
      <c r="AVP316" s="376"/>
      <c r="AVQ316" s="376"/>
      <c r="AVR316" s="376"/>
      <c r="AVS316" s="376"/>
      <c r="AVT316" s="376"/>
      <c r="AVU316" s="376"/>
      <c r="AVV316" s="376"/>
      <c r="AVW316" s="376"/>
      <c r="AVX316" s="376"/>
      <c r="AVY316" s="376"/>
      <c r="AVZ316" s="376"/>
      <c r="AWA316" s="376"/>
      <c r="AWB316" s="376"/>
      <c r="AWC316" s="376"/>
      <c r="AWD316" s="376"/>
      <c r="AWE316" s="376"/>
      <c r="AWF316" s="376"/>
      <c r="AWG316" s="377"/>
      <c r="AWH316" s="377"/>
      <c r="AWI316" s="377"/>
      <c r="AWJ316" s="377"/>
      <c r="AWK316" s="377"/>
      <c r="AWL316" s="376"/>
      <c r="AWM316" s="376"/>
      <c r="AWN316" s="377"/>
      <c r="AWO316" s="377"/>
      <c r="AWP316" s="376"/>
      <c r="AWQ316" s="376"/>
      <c r="AWR316" s="377"/>
      <c r="AWS316" s="377"/>
      <c r="AWT316" s="376"/>
      <c r="AWU316" s="376"/>
      <c r="AWV316" s="376"/>
      <c r="AWW316" s="376"/>
      <c r="AWX316" s="376"/>
      <c r="AWY316" s="376"/>
      <c r="AWZ316" s="376"/>
      <c r="AXA316" s="377"/>
      <c r="AXB316" s="377"/>
      <c r="AXC316" s="376"/>
      <c r="AXD316" s="376"/>
      <c r="AXE316" s="377"/>
      <c r="AXF316" s="377"/>
      <c r="AXG316" s="376"/>
      <c r="AXH316" s="376"/>
      <c r="AXI316" s="376"/>
      <c r="AXJ316" s="376"/>
      <c r="AXK316" s="376"/>
      <c r="AXL316" s="370"/>
      <c r="AXM316" s="396"/>
      <c r="AXN316" s="376"/>
      <c r="AXO316" s="376"/>
      <c r="AXP316" s="376"/>
      <c r="AXQ316" s="376"/>
      <c r="AXR316" s="376"/>
      <c r="AXS316" s="376"/>
      <c r="AXT316" s="376"/>
      <c r="AXU316" s="375"/>
      <c r="AXV316" s="375"/>
      <c r="AXW316" s="375"/>
      <c r="AXX316" s="375"/>
      <c r="AXY316" s="375"/>
      <c r="AXZ316" s="375"/>
      <c r="AYA316" s="375"/>
      <c r="AYB316" s="375"/>
      <c r="AYC316" s="375"/>
      <c r="AYD316" s="375"/>
      <c r="AYE316" s="375"/>
      <c r="AYF316" s="375"/>
      <c r="AYG316" s="375"/>
      <c r="AYH316" s="375"/>
      <c r="AYI316" s="375"/>
      <c r="AYJ316" s="375"/>
      <c r="AYK316" s="375"/>
      <c r="AYL316" s="375"/>
      <c r="AYM316" s="375"/>
      <c r="AYN316" s="375"/>
      <c r="AYO316" s="375"/>
      <c r="AYP316" s="375"/>
      <c r="AYQ316" s="375"/>
      <c r="AYR316" s="375"/>
      <c r="AYS316" s="375"/>
      <c r="AYT316" s="375"/>
      <c r="AYU316" s="375"/>
      <c r="AYV316" s="375"/>
      <c r="AYW316" s="375"/>
      <c r="AYX316" s="375"/>
      <c r="AYY316" s="375"/>
      <c r="AYZ316" s="375"/>
      <c r="AZA316" s="375"/>
      <c r="AZB316" s="375"/>
      <c r="AZC316" s="375"/>
      <c r="AZD316" s="375"/>
      <c r="AZE316" s="375"/>
      <c r="AZF316" s="375"/>
      <c r="AZG316" s="375"/>
      <c r="AZH316" s="375"/>
      <c r="AZI316" s="375"/>
      <c r="AZJ316" s="375"/>
      <c r="AZK316" s="375"/>
      <c r="AZL316" s="375"/>
      <c r="AZM316" s="376"/>
      <c r="AZN316" s="376"/>
      <c r="AZO316" s="376"/>
      <c r="AZP316" s="376"/>
      <c r="AZQ316" s="376"/>
      <c r="AZR316" s="376"/>
      <c r="AZS316" s="376"/>
      <c r="AZT316" s="376"/>
      <c r="AZU316" s="376"/>
      <c r="AZV316" s="376"/>
      <c r="AZW316" s="376"/>
      <c r="AZX316" s="376"/>
      <c r="AZY316" s="376"/>
      <c r="AZZ316" s="376"/>
      <c r="BAA316" s="376"/>
      <c r="BAB316" s="376"/>
      <c r="BAC316" s="376"/>
      <c r="BAD316" s="376"/>
      <c r="BAE316" s="376"/>
      <c r="BAF316" s="376"/>
      <c r="BAG316" s="376"/>
      <c r="BAH316" s="376"/>
      <c r="BAI316" s="376"/>
      <c r="BAJ316" s="376"/>
      <c r="BAK316" s="377"/>
      <c r="BAL316" s="377"/>
      <c r="BAM316" s="377"/>
      <c r="BAN316" s="377"/>
      <c r="BAO316" s="377"/>
      <c r="BAP316" s="376"/>
      <c r="BAQ316" s="376"/>
      <c r="BAR316" s="377"/>
      <c r="BAS316" s="377"/>
      <c r="BAT316" s="376"/>
      <c r="BAU316" s="376"/>
      <c r="BAV316" s="377"/>
      <c r="BAW316" s="377"/>
      <c r="BAX316" s="376"/>
      <c r="BAY316" s="376"/>
      <c r="BAZ316" s="376"/>
      <c r="BBA316" s="376"/>
      <c r="BBB316" s="376"/>
      <c r="BBC316" s="376"/>
      <c r="BBD316" s="376"/>
      <c r="BBE316" s="377"/>
      <c r="BBF316" s="377"/>
      <c r="BBG316" s="376"/>
      <c r="BBH316" s="376"/>
      <c r="BBI316" s="377"/>
      <c r="BBJ316" s="377"/>
      <c r="BBK316" s="376"/>
      <c r="BBL316" s="376"/>
      <c r="BBM316" s="376"/>
      <c r="BBN316" s="376"/>
      <c r="BBO316" s="376"/>
      <c r="BBP316" s="370"/>
      <c r="BBQ316" s="396"/>
      <c r="BBR316" s="376"/>
      <c r="BBS316" s="376"/>
      <c r="BBT316" s="376"/>
      <c r="BBU316" s="376"/>
      <c r="BBV316" s="376"/>
      <c r="BBW316" s="376"/>
      <c r="BBX316" s="376"/>
      <c r="BBY316" s="375"/>
      <c r="BBZ316" s="375"/>
      <c r="BCA316" s="375"/>
      <c r="BCB316" s="375"/>
      <c r="BCC316" s="375"/>
      <c r="BCD316" s="375"/>
      <c r="BCE316" s="375"/>
      <c r="BCF316" s="375"/>
      <c r="BCG316" s="375"/>
      <c r="BCH316" s="375"/>
      <c r="BCI316" s="375"/>
      <c r="BCJ316" s="375"/>
      <c r="BCK316" s="375"/>
      <c r="BCL316" s="375"/>
      <c r="BCM316" s="375"/>
      <c r="BCN316" s="375"/>
      <c r="BCO316" s="375"/>
      <c r="BCP316" s="375"/>
      <c r="BCQ316" s="375"/>
      <c r="BCR316" s="375"/>
      <c r="BCS316" s="375"/>
      <c r="BCT316" s="375"/>
      <c r="BCU316" s="375"/>
      <c r="BCV316" s="375"/>
      <c r="BCW316" s="375"/>
      <c r="BCX316" s="375"/>
      <c r="BCY316" s="375"/>
      <c r="BCZ316" s="375"/>
      <c r="BDA316" s="375"/>
      <c r="BDB316" s="375"/>
      <c r="BDC316" s="375"/>
      <c r="BDD316" s="375"/>
      <c r="BDE316" s="375"/>
      <c r="BDF316" s="375"/>
      <c r="BDG316" s="375"/>
      <c r="BDH316" s="375"/>
      <c r="BDI316" s="375"/>
      <c r="BDJ316" s="375"/>
      <c r="BDK316" s="375"/>
      <c r="BDL316" s="375"/>
      <c r="BDM316" s="375"/>
      <c r="BDN316" s="375"/>
      <c r="BDO316" s="375"/>
      <c r="BDP316" s="375"/>
      <c r="BDQ316" s="376"/>
      <c r="BDR316" s="376"/>
      <c r="BDS316" s="376"/>
      <c r="BDT316" s="376"/>
      <c r="BDU316" s="376"/>
      <c r="BDV316" s="376"/>
      <c r="BDW316" s="376"/>
      <c r="BDX316" s="376"/>
      <c r="BDY316" s="376"/>
      <c r="BDZ316" s="376"/>
      <c r="BEA316" s="376"/>
      <c r="BEB316" s="376"/>
      <c r="BEC316" s="376"/>
      <c r="BED316" s="376"/>
      <c r="BEE316" s="376"/>
      <c r="BEF316" s="376"/>
      <c r="BEG316" s="376"/>
      <c r="BEH316" s="376"/>
      <c r="BEI316" s="376"/>
      <c r="BEJ316" s="376"/>
      <c r="BEK316" s="376"/>
      <c r="BEL316" s="376"/>
      <c r="BEM316" s="376"/>
      <c r="BEN316" s="376"/>
      <c r="BEO316" s="377"/>
      <c r="BEP316" s="377"/>
      <c r="BEQ316" s="377"/>
      <c r="BER316" s="377"/>
      <c r="BES316" s="377"/>
      <c r="BET316" s="376"/>
      <c r="BEU316" s="376"/>
      <c r="BEV316" s="377"/>
      <c r="BEW316" s="377"/>
      <c r="BEX316" s="376"/>
      <c r="BEY316" s="376"/>
      <c r="BEZ316" s="377"/>
      <c r="BFA316" s="377"/>
      <c r="BFB316" s="376"/>
      <c r="BFC316" s="376"/>
      <c r="BFD316" s="376"/>
      <c r="BFE316" s="376"/>
      <c r="BFF316" s="376"/>
      <c r="BFG316" s="376"/>
      <c r="BFH316" s="376"/>
      <c r="BFI316" s="377"/>
      <c r="BFJ316" s="377"/>
      <c r="BFK316" s="376"/>
      <c r="BFL316" s="376"/>
      <c r="BFM316" s="377"/>
      <c r="BFN316" s="377"/>
      <c r="BFO316" s="376"/>
      <c r="BFP316" s="376"/>
      <c r="BFQ316" s="376"/>
      <c r="BFR316" s="376"/>
      <c r="BFS316" s="376"/>
      <c r="BFT316" s="370"/>
      <c r="BFU316" s="396"/>
      <c r="BFV316" s="376"/>
      <c r="BFW316" s="376"/>
      <c r="BFX316" s="376"/>
      <c r="BFY316" s="376"/>
      <c r="BFZ316" s="376"/>
      <c r="BGA316" s="376"/>
      <c r="BGB316" s="376"/>
      <c r="BGC316" s="375"/>
      <c r="BGD316" s="375"/>
      <c r="BGE316" s="375"/>
      <c r="BGF316" s="375"/>
      <c r="BGG316" s="375"/>
      <c r="BGH316" s="375"/>
      <c r="BGI316" s="375"/>
      <c r="BGJ316" s="375"/>
      <c r="BGK316" s="375"/>
      <c r="BGL316" s="375"/>
      <c r="BGM316" s="375"/>
      <c r="BGN316" s="375"/>
      <c r="BGO316" s="375"/>
      <c r="BGP316" s="375"/>
      <c r="BGQ316" s="375"/>
      <c r="BGR316" s="375"/>
      <c r="BGS316" s="375"/>
      <c r="BGT316" s="375"/>
      <c r="BGU316" s="375"/>
      <c r="BGV316" s="375"/>
      <c r="BGW316" s="375"/>
      <c r="BGX316" s="375"/>
      <c r="BGY316" s="375"/>
      <c r="BGZ316" s="375"/>
      <c r="BHA316" s="375"/>
      <c r="BHB316" s="375"/>
      <c r="BHC316" s="375"/>
      <c r="BHD316" s="375"/>
      <c r="BHE316" s="375"/>
      <c r="BHF316" s="375"/>
      <c r="BHG316" s="375"/>
      <c r="BHH316" s="375"/>
      <c r="BHI316" s="375"/>
      <c r="BHJ316" s="375"/>
      <c r="BHK316" s="375"/>
      <c r="BHL316" s="375"/>
      <c r="BHM316" s="375"/>
      <c r="BHN316" s="375"/>
      <c r="BHO316" s="375"/>
      <c r="BHP316" s="375"/>
      <c r="BHQ316" s="375"/>
      <c r="BHR316" s="375"/>
      <c r="BHS316" s="375"/>
      <c r="BHT316" s="375"/>
      <c r="BHU316" s="376"/>
      <c r="BHV316" s="376"/>
      <c r="BHW316" s="376"/>
      <c r="BHX316" s="376"/>
      <c r="BHY316" s="376"/>
      <c r="BHZ316" s="376"/>
      <c r="BIA316" s="376"/>
      <c r="BIB316" s="376"/>
      <c r="BIC316" s="376"/>
      <c r="BID316" s="376"/>
      <c r="BIE316" s="376"/>
      <c r="BIF316" s="376"/>
      <c r="BIG316" s="376"/>
      <c r="BIH316" s="376"/>
      <c r="BII316" s="376"/>
      <c r="BIJ316" s="376"/>
      <c r="BIK316" s="376"/>
      <c r="BIL316" s="376"/>
      <c r="BIM316" s="376"/>
      <c r="BIN316" s="376"/>
      <c r="BIO316" s="376"/>
      <c r="BIP316" s="376"/>
      <c r="BIQ316" s="376"/>
      <c r="BIR316" s="376"/>
      <c r="BIS316" s="377"/>
      <c r="BIT316" s="377"/>
      <c r="BIU316" s="377"/>
      <c r="BIV316" s="377"/>
      <c r="BIW316" s="377"/>
      <c r="BIX316" s="376"/>
      <c r="BIY316" s="376"/>
      <c r="BIZ316" s="377"/>
      <c r="BJA316" s="377"/>
      <c r="BJB316" s="376"/>
      <c r="BJC316" s="376"/>
      <c r="BJD316" s="377"/>
      <c r="BJE316" s="377"/>
      <c r="BJF316" s="376"/>
      <c r="BJG316" s="376"/>
      <c r="BJH316" s="376"/>
      <c r="BJI316" s="376"/>
      <c r="BJJ316" s="376"/>
      <c r="BJK316" s="376"/>
      <c r="BJL316" s="376"/>
      <c r="BJM316" s="377"/>
      <c r="BJN316" s="377"/>
      <c r="BJO316" s="376"/>
      <c r="BJP316" s="376"/>
      <c r="BJQ316" s="377"/>
      <c r="BJR316" s="377"/>
      <c r="BJS316" s="376"/>
      <c r="BJT316" s="376"/>
      <c r="BJU316" s="376"/>
      <c r="BJV316" s="376"/>
      <c r="BJW316" s="376"/>
      <c r="BJX316" s="370"/>
      <c r="BJY316" s="396"/>
      <c r="BJZ316" s="376"/>
      <c r="BKA316" s="376"/>
      <c r="BKB316" s="376"/>
      <c r="BKC316" s="376"/>
      <c r="BKD316" s="376"/>
      <c r="BKE316" s="376"/>
      <c r="BKF316" s="376"/>
      <c r="BKG316" s="375"/>
      <c r="BKH316" s="375"/>
      <c r="BKI316" s="375"/>
      <c r="BKJ316" s="375"/>
      <c r="BKK316" s="375"/>
      <c r="BKL316" s="375"/>
      <c r="BKM316" s="375"/>
      <c r="BKN316" s="375"/>
      <c r="BKO316" s="375"/>
      <c r="BKP316" s="375"/>
      <c r="BKQ316" s="375"/>
      <c r="BKR316" s="375"/>
      <c r="BKS316" s="375"/>
      <c r="BKT316" s="375"/>
      <c r="BKU316" s="375"/>
      <c r="BKV316" s="375"/>
      <c r="BKW316" s="375"/>
      <c r="BKX316" s="375"/>
      <c r="BKY316" s="375"/>
      <c r="BKZ316" s="375"/>
      <c r="BLA316" s="375"/>
      <c r="BLB316" s="375"/>
      <c r="BLC316" s="375"/>
      <c r="BLD316" s="375"/>
      <c r="BLE316" s="375"/>
      <c r="BLF316" s="375"/>
      <c r="BLG316" s="375"/>
      <c r="BLH316" s="375"/>
      <c r="BLI316" s="375"/>
      <c r="BLJ316" s="375"/>
      <c r="BLK316" s="375"/>
      <c r="BLL316" s="375"/>
      <c r="BLM316" s="375"/>
      <c r="BLN316" s="375"/>
      <c r="BLO316" s="375"/>
      <c r="BLP316" s="375"/>
      <c r="BLQ316" s="375"/>
      <c r="BLR316" s="375"/>
      <c r="BLS316" s="375"/>
      <c r="BLT316" s="375"/>
      <c r="BLU316" s="375"/>
      <c r="BLV316" s="375"/>
      <c r="BLW316" s="375"/>
      <c r="BLX316" s="375"/>
      <c r="BLY316" s="376"/>
      <c r="BLZ316" s="376"/>
      <c r="BMA316" s="376"/>
      <c r="BMB316" s="376"/>
      <c r="BMC316" s="376"/>
      <c r="BMD316" s="376"/>
      <c r="BME316" s="376"/>
      <c r="BMF316" s="376"/>
      <c r="BMG316" s="376"/>
      <c r="BMH316" s="376"/>
      <c r="BMI316" s="376"/>
      <c r="BMJ316" s="376"/>
      <c r="BMK316" s="376"/>
      <c r="BML316" s="376"/>
      <c r="BMM316" s="376"/>
      <c r="BMN316" s="376"/>
      <c r="BMO316" s="376"/>
      <c r="BMP316" s="376"/>
      <c r="BMQ316" s="376"/>
      <c r="BMR316" s="376"/>
      <c r="BMS316" s="376"/>
      <c r="BMT316" s="376"/>
      <c r="BMU316" s="376"/>
      <c r="BMV316" s="376"/>
      <c r="BMW316" s="377"/>
      <c r="BMX316" s="377"/>
      <c r="BMY316" s="377"/>
      <c r="BMZ316" s="377"/>
      <c r="BNA316" s="377"/>
      <c r="BNB316" s="376"/>
      <c r="BNC316" s="376"/>
      <c r="BND316" s="377"/>
      <c r="BNE316" s="377"/>
      <c r="BNF316" s="376"/>
      <c r="BNG316" s="376"/>
      <c r="BNH316" s="377"/>
      <c r="BNI316" s="377"/>
      <c r="BNJ316" s="376"/>
      <c r="BNK316" s="376"/>
      <c r="BNL316" s="376"/>
      <c r="BNM316" s="376"/>
      <c r="BNN316" s="376"/>
      <c r="BNO316" s="376"/>
      <c r="BNP316" s="376"/>
      <c r="BNQ316" s="377"/>
      <c r="BNR316" s="377"/>
      <c r="BNS316" s="376"/>
      <c r="BNT316" s="376"/>
      <c r="BNU316" s="377"/>
      <c r="BNV316" s="377"/>
      <c r="BNW316" s="376"/>
      <c r="BNX316" s="376"/>
      <c r="BNY316" s="376"/>
      <c r="BNZ316" s="376"/>
      <c r="BOA316" s="376"/>
      <c r="BOB316" s="370"/>
      <c r="BOC316" s="396"/>
      <c r="BOD316" s="376"/>
      <c r="BOE316" s="376"/>
      <c r="BOF316" s="376"/>
      <c r="BOG316" s="376"/>
      <c r="BOH316" s="376"/>
      <c r="BOI316" s="376"/>
      <c r="BOJ316" s="376"/>
      <c r="BOK316" s="375"/>
      <c r="BOL316" s="375"/>
      <c r="BOM316" s="375"/>
      <c r="BON316" s="375"/>
      <c r="BOO316" s="375"/>
      <c r="BOP316" s="375"/>
      <c r="BOQ316" s="375"/>
      <c r="BOR316" s="375"/>
      <c r="BOS316" s="375"/>
      <c r="BOT316" s="375"/>
      <c r="BOU316" s="375"/>
      <c r="BOV316" s="375"/>
      <c r="BOW316" s="375"/>
      <c r="BOX316" s="375"/>
      <c r="BOY316" s="375"/>
      <c r="BOZ316" s="375"/>
      <c r="BPA316" s="375"/>
      <c r="BPB316" s="375"/>
      <c r="BPC316" s="375"/>
      <c r="BPD316" s="375"/>
      <c r="BPE316" s="375"/>
      <c r="BPF316" s="375"/>
      <c r="BPG316" s="375"/>
      <c r="BPH316" s="375"/>
      <c r="BPI316" s="375"/>
      <c r="BPJ316" s="375"/>
      <c r="BPK316" s="375"/>
      <c r="BPL316" s="375"/>
      <c r="BPM316" s="375"/>
      <c r="BPN316" s="375"/>
      <c r="BPO316" s="375"/>
      <c r="BPP316" s="375"/>
      <c r="BPQ316" s="375"/>
      <c r="BPR316" s="375"/>
      <c r="BPS316" s="375"/>
      <c r="BPT316" s="375"/>
      <c r="BPU316" s="375"/>
      <c r="BPV316" s="375"/>
      <c r="BPW316" s="375"/>
      <c r="BPX316" s="375"/>
      <c r="BPY316" s="375"/>
      <c r="BPZ316" s="375"/>
      <c r="BQA316" s="375"/>
      <c r="BQB316" s="375"/>
      <c r="BQC316" s="376"/>
      <c r="BQD316" s="376"/>
      <c r="BQE316" s="376"/>
      <c r="BQF316" s="376"/>
      <c r="BQG316" s="376"/>
      <c r="BQH316" s="376"/>
      <c r="BQI316" s="376"/>
      <c r="BQJ316" s="376"/>
      <c r="BQK316" s="376"/>
      <c r="BQL316" s="376"/>
      <c r="BQM316" s="376"/>
      <c r="BQN316" s="376"/>
      <c r="BQO316" s="376"/>
      <c r="BQP316" s="376"/>
      <c r="BQQ316" s="376"/>
      <c r="BQR316" s="376"/>
      <c r="BQS316" s="376"/>
      <c r="BQT316" s="376"/>
      <c r="BQU316" s="376"/>
      <c r="BQV316" s="376"/>
      <c r="BQW316" s="376"/>
      <c r="BQX316" s="376"/>
      <c r="BQY316" s="376"/>
      <c r="BQZ316" s="376"/>
      <c r="BRA316" s="377"/>
      <c r="BRB316" s="377"/>
      <c r="BRC316" s="377"/>
      <c r="BRD316" s="377"/>
      <c r="BRE316" s="377"/>
      <c r="BRF316" s="376"/>
      <c r="BRG316" s="376"/>
      <c r="BRH316" s="377"/>
      <c r="BRI316" s="377"/>
      <c r="BRJ316" s="376"/>
      <c r="BRK316" s="376"/>
      <c r="BRL316" s="377"/>
      <c r="BRM316" s="377"/>
      <c r="BRN316" s="376"/>
      <c r="BRO316" s="376"/>
      <c r="BRP316" s="376"/>
      <c r="BRQ316" s="376"/>
      <c r="BRR316" s="376"/>
      <c r="BRS316" s="376"/>
      <c r="BRT316" s="376"/>
      <c r="BRU316" s="377"/>
      <c r="BRV316" s="377"/>
      <c r="BRW316" s="376"/>
      <c r="BRX316" s="376"/>
      <c r="BRY316" s="377"/>
      <c r="BRZ316" s="377"/>
      <c r="BSA316" s="376"/>
      <c r="BSB316" s="376"/>
      <c r="BSC316" s="376"/>
      <c r="BSD316" s="376"/>
      <c r="BSE316" s="376"/>
      <c r="BSF316" s="370"/>
      <c r="BSG316" s="396"/>
      <c r="BSH316" s="376"/>
      <c r="BSI316" s="376"/>
      <c r="BSJ316" s="376"/>
      <c r="BSK316" s="376"/>
      <c r="BSL316" s="376"/>
      <c r="BSM316" s="376"/>
      <c r="BSN316" s="376"/>
      <c r="BSO316" s="375"/>
      <c r="BSP316" s="375"/>
      <c r="BSQ316" s="375"/>
      <c r="BSR316" s="375"/>
      <c r="BSS316" s="375"/>
      <c r="BST316" s="375"/>
      <c r="BSU316" s="375"/>
      <c r="BSV316" s="375"/>
      <c r="BSW316" s="375"/>
      <c r="BSX316" s="375"/>
      <c r="BSY316" s="375"/>
      <c r="BSZ316" s="375"/>
      <c r="BTA316" s="375"/>
      <c r="BTB316" s="375"/>
      <c r="BTC316" s="375"/>
      <c r="BTD316" s="375"/>
      <c r="BTE316" s="375"/>
      <c r="BTF316" s="375"/>
      <c r="BTG316" s="375"/>
      <c r="BTH316" s="375"/>
      <c r="BTI316" s="375"/>
      <c r="BTJ316" s="375"/>
      <c r="BTK316" s="375"/>
      <c r="BTL316" s="375"/>
      <c r="BTM316" s="375"/>
      <c r="BTN316" s="375"/>
      <c r="BTO316" s="375"/>
      <c r="BTP316" s="375"/>
      <c r="BTQ316" s="375"/>
      <c r="BTR316" s="375"/>
      <c r="BTS316" s="375"/>
      <c r="BTT316" s="375"/>
      <c r="BTU316" s="375"/>
      <c r="BTV316" s="375"/>
      <c r="BTW316" s="375"/>
      <c r="BTX316" s="375"/>
      <c r="BTY316" s="375"/>
      <c r="BTZ316" s="375"/>
      <c r="BUA316" s="375"/>
      <c r="BUB316" s="375"/>
      <c r="BUC316" s="375"/>
      <c r="BUD316" s="375"/>
      <c r="BUE316" s="375"/>
      <c r="BUF316" s="375"/>
      <c r="BUG316" s="376"/>
      <c r="BUH316" s="376"/>
      <c r="BUI316" s="376"/>
      <c r="BUJ316" s="376"/>
      <c r="BUK316" s="376"/>
      <c r="BUL316" s="376"/>
      <c r="BUM316" s="376"/>
      <c r="BUN316" s="376"/>
      <c r="BUO316" s="376"/>
      <c r="BUP316" s="376"/>
      <c r="BUQ316" s="376"/>
      <c r="BUR316" s="376"/>
      <c r="BUS316" s="376"/>
      <c r="BUT316" s="376"/>
      <c r="BUU316" s="376"/>
      <c r="BUV316" s="376"/>
      <c r="BUW316" s="376"/>
      <c r="BUX316" s="376"/>
      <c r="BUY316" s="376"/>
      <c r="BUZ316" s="376"/>
      <c r="BVA316" s="376"/>
      <c r="BVB316" s="376"/>
      <c r="BVC316" s="376"/>
      <c r="BVD316" s="376"/>
      <c r="BVE316" s="377"/>
      <c r="BVF316" s="377"/>
      <c r="BVG316" s="377"/>
      <c r="BVH316" s="377"/>
      <c r="BVI316" s="377"/>
      <c r="BVJ316" s="376"/>
      <c r="BVK316" s="376"/>
      <c r="BVL316" s="377"/>
      <c r="BVM316" s="377"/>
      <c r="BVN316" s="376"/>
      <c r="BVO316" s="376"/>
      <c r="BVP316" s="377"/>
      <c r="BVQ316" s="377"/>
      <c r="BVR316" s="376"/>
      <c r="BVS316" s="376"/>
      <c r="BVT316" s="376"/>
      <c r="BVU316" s="376"/>
      <c r="BVV316" s="376"/>
      <c r="BVW316" s="376"/>
      <c r="BVX316" s="376"/>
      <c r="BVY316" s="377"/>
      <c r="BVZ316" s="377"/>
      <c r="BWA316" s="376"/>
      <c r="BWB316" s="376"/>
      <c r="BWC316" s="377"/>
      <c r="BWD316" s="377"/>
      <c r="BWE316" s="376"/>
      <c r="BWF316" s="376"/>
      <c r="BWG316" s="376"/>
      <c r="BWH316" s="376"/>
      <c r="BWI316" s="376"/>
      <c r="BWJ316" s="370"/>
      <c r="BWK316" s="396"/>
      <c r="BWL316" s="376"/>
      <c r="BWM316" s="376"/>
      <c r="BWN316" s="376"/>
      <c r="BWO316" s="376"/>
      <c r="BWP316" s="376"/>
      <c r="BWQ316" s="376"/>
      <c r="BWR316" s="376"/>
      <c r="BWS316" s="375"/>
      <c r="BWT316" s="375"/>
      <c r="BWU316" s="375"/>
      <c r="BWV316" s="375"/>
      <c r="BWW316" s="375"/>
      <c r="BWX316" s="375"/>
      <c r="BWY316" s="375"/>
      <c r="BWZ316" s="375"/>
      <c r="BXA316" s="375"/>
      <c r="BXB316" s="375"/>
      <c r="BXC316" s="375"/>
      <c r="BXD316" s="375"/>
      <c r="BXE316" s="375"/>
      <c r="BXF316" s="375"/>
      <c r="BXG316" s="375"/>
      <c r="BXH316" s="375"/>
      <c r="BXI316" s="375"/>
      <c r="BXJ316" s="375"/>
      <c r="BXK316" s="375"/>
      <c r="BXL316" s="375"/>
      <c r="BXM316" s="375"/>
      <c r="BXN316" s="375"/>
      <c r="BXO316" s="375"/>
      <c r="BXP316" s="375"/>
      <c r="BXQ316" s="375"/>
      <c r="BXR316" s="375"/>
      <c r="BXS316" s="375"/>
      <c r="BXT316" s="375"/>
      <c r="BXU316" s="375"/>
      <c r="BXV316" s="375"/>
      <c r="BXW316" s="375"/>
      <c r="BXX316" s="375"/>
      <c r="BXY316" s="375"/>
      <c r="BXZ316" s="375"/>
      <c r="BYA316" s="375"/>
      <c r="BYB316" s="375"/>
      <c r="BYC316" s="375"/>
      <c r="BYD316" s="375"/>
      <c r="BYE316" s="375"/>
      <c r="BYF316" s="375"/>
      <c r="BYG316" s="375"/>
      <c r="BYH316" s="375"/>
      <c r="BYI316" s="375"/>
      <c r="BYJ316" s="375"/>
      <c r="BYK316" s="376"/>
      <c r="BYL316" s="376"/>
      <c r="BYM316" s="376"/>
      <c r="BYN316" s="376"/>
      <c r="BYO316" s="376"/>
      <c r="BYP316" s="376"/>
      <c r="BYQ316" s="376"/>
      <c r="BYR316" s="376"/>
      <c r="BYS316" s="376"/>
      <c r="BYT316" s="376"/>
      <c r="BYU316" s="376"/>
      <c r="BYV316" s="376"/>
      <c r="BYW316" s="376"/>
      <c r="BYX316" s="376"/>
      <c r="BYY316" s="376"/>
      <c r="BYZ316" s="376"/>
      <c r="BZA316" s="376"/>
      <c r="BZB316" s="376"/>
      <c r="BZC316" s="376"/>
      <c r="BZD316" s="376"/>
      <c r="BZE316" s="376"/>
      <c r="BZF316" s="376"/>
      <c r="BZG316" s="376"/>
      <c r="BZH316" s="376"/>
      <c r="BZI316" s="377"/>
      <c r="BZJ316" s="377"/>
      <c r="BZK316" s="377"/>
      <c r="BZL316" s="377"/>
      <c r="BZM316" s="377"/>
      <c r="BZN316" s="376"/>
      <c r="BZO316" s="376"/>
      <c r="BZP316" s="377"/>
      <c r="BZQ316" s="377"/>
      <c r="BZR316" s="376"/>
      <c r="BZS316" s="376"/>
      <c r="BZT316" s="377"/>
      <c r="BZU316" s="377"/>
      <c r="BZV316" s="376"/>
      <c r="BZW316" s="376"/>
      <c r="BZX316" s="376"/>
      <c r="BZY316" s="376"/>
      <c r="BZZ316" s="376"/>
      <c r="CAA316" s="376"/>
      <c r="CAB316" s="376"/>
      <c r="CAC316" s="377"/>
      <c r="CAD316" s="377"/>
      <c r="CAE316" s="376"/>
      <c r="CAF316" s="376"/>
      <c r="CAG316" s="377"/>
      <c r="CAH316" s="377"/>
      <c r="CAI316" s="376"/>
      <c r="CAJ316" s="376"/>
      <c r="CAK316" s="376"/>
      <c r="CAL316" s="376"/>
      <c r="CAM316" s="376"/>
      <c r="CAN316" s="370"/>
      <c r="CAO316" s="396"/>
      <c r="CAP316" s="376"/>
      <c r="CAQ316" s="376"/>
      <c r="CAR316" s="376"/>
      <c r="CAS316" s="376"/>
      <c r="CAT316" s="376"/>
      <c r="CAU316" s="376"/>
      <c r="CAV316" s="376"/>
      <c r="CAW316" s="375"/>
      <c r="CAX316" s="375"/>
      <c r="CAY316" s="375"/>
      <c r="CAZ316" s="375"/>
      <c r="CBA316" s="375"/>
      <c r="CBB316" s="375"/>
      <c r="CBC316" s="375"/>
      <c r="CBD316" s="375"/>
      <c r="CBE316" s="375"/>
      <c r="CBF316" s="375"/>
      <c r="CBG316" s="375"/>
      <c r="CBH316" s="375"/>
      <c r="CBI316" s="375"/>
      <c r="CBJ316" s="375"/>
      <c r="CBK316" s="375"/>
      <c r="CBL316" s="375"/>
      <c r="CBM316" s="375"/>
      <c r="CBN316" s="375"/>
      <c r="CBO316" s="375"/>
      <c r="CBP316" s="375"/>
      <c r="CBQ316" s="375"/>
      <c r="CBR316" s="375"/>
      <c r="CBS316" s="375"/>
      <c r="CBT316" s="375"/>
      <c r="CBU316" s="375"/>
      <c r="CBV316" s="375"/>
      <c r="CBW316" s="375"/>
      <c r="CBX316" s="375"/>
      <c r="CBY316" s="375"/>
      <c r="CBZ316" s="375"/>
      <c r="CCA316" s="375"/>
      <c r="CCB316" s="375"/>
      <c r="CCC316" s="375"/>
      <c r="CCD316" s="375"/>
      <c r="CCE316" s="375"/>
      <c r="CCF316" s="375"/>
      <c r="CCG316" s="375"/>
      <c r="CCH316" s="375"/>
      <c r="CCI316" s="375"/>
      <c r="CCJ316" s="375"/>
      <c r="CCK316" s="375"/>
      <c r="CCL316" s="375"/>
      <c r="CCM316" s="375"/>
      <c r="CCN316" s="375"/>
      <c r="CCO316" s="376"/>
      <c r="CCP316" s="376"/>
      <c r="CCQ316" s="376"/>
      <c r="CCR316" s="376"/>
      <c r="CCS316" s="376"/>
      <c r="CCT316" s="376"/>
      <c r="CCU316" s="376"/>
      <c r="CCV316" s="376"/>
      <c r="CCW316" s="376"/>
      <c r="CCX316" s="376"/>
      <c r="CCY316" s="376"/>
      <c r="CCZ316" s="376"/>
      <c r="CDA316" s="376"/>
      <c r="CDB316" s="376"/>
      <c r="CDC316" s="376"/>
      <c r="CDD316" s="376"/>
      <c r="CDE316" s="376"/>
      <c r="CDF316" s="376"/>
      <c r="CDG316" s="376"/>
      <c r="CDH316" s="376"/>
      <c r="CDI316" s="376"/>
      <c r="CDJ316" s="376"/>
      <c r="CDK316" s="376"/>
      <c r="CDL316" s="376"/>
      <c r="CDM316" s="377"/>
      <c r="CDN316" s="377"/>
      <c r="CDO316" s="377"/>
      <c r="CDP316" s="377"/>
      <c r="CDQ316" s="377"/>
      <c r="CDR316" s="376"/>
      <c r="CDS316" s="376"/>
      <c r="CDT316" s="377"/>
      <c r="CDU316" s="377"/>
      <c r="CDV316" s="376"/>
      <c r="CDW316" s="376"/>
      <c r="CDX316" s="377"/>
      <c r="CDY316" s="377"/>
      <c r="CDZ316" s="376"/>
      <c r="CEA316" s="376"/>
      <c r="CEB316" s="376"/>
      <c r="CEC316" s="376"/>
      <c r="CED316" s="376"/>
      <c r="CEE316" s="376"/>
      <c r="CEF316" s="376"/>
      <c r="CEG316" s="377"/>
      <c r="CEH316" s="377"/>
      <c r="CEI316" s="376"/>
      <c r="CEJ316" s="376"/>
      <c r="CEK316" s="377"/>
      <c r="CEL316" s="377"/>
      <c r="CEM316" s="376"/>
      <c r="CEN316" s="376"/>
      <c r="CEO316" s="376"/>
      <c r="CEP316" s="376"/>
      <c r="CEQ316" s="376"/>
      <c r="CER316" s="370"/>
      <c r="CES316" s="396"/>
      <c r="CET316" s="376"/>
      <c r="CEU316" s="376"/>
      <c r="CEV316" s="376"/>
      <c r="CEW316" s="376"/>
      <c r="CEX316" s="376"/>
      <c r="CEY316" s="376"/>
      <c r="CEZ316" s="376"/>
      <c r="CFA316" s="375"/>
      <c r="CFB316" s="375"/>
      <c r="CFC316" s="375"/>
      <c r="CFD316" s="375"/>
      <c r="CFE316" s="375"/>
      <c r="CFF316" s="375"/>
      <c r="CFG316" s="375"/>
      <c r="CFH316" s="375"/>
      <c r="CFI316" s="375"/>
      <c r="CFJ316" s="375"/>
      <c r="CFK316" s="375"/>
      <c r="CFL316" s="375"/>
      <c r="CFM316" s="375"/>
      <c r="CFN316" s="375"/>
      <c r="CFO316" s="375"/>
      <c r="CFP316" s="375"/>
      <c r="CFQ316" s="375"/>
      <c r="CFR316" s="375"/>
      <c r="CFS316" s="375"/>
      <c r="CFT316" s="375"/>
      <c r="CFU316" s="375"/>
      <c r="CFV316" s="375"/>
      <c r="CFW316" s="375"/>
      <c r="CFX316" s="375"/>
      <c r="CFY316" s="375"/>
      <c r="CFZ316" s="375"/>
      <c r="CGA316" s="375"/>
      <c r="CGB316" s="375"/>
      <c r="CGC316" s="375"/>
      <c r="CGD316" s="375"/>
      <c r="CGE316" s="375"/>
      <c r="CGF316" s="375"/>
      <c r="CGG316" s="375"/>
      <c r="CGH316" s="375"/>
      <c r="CGI316" s="375"/>
      <c r="CGJ316" s="375"/>
      <c r="CGK316" s="375"/>
      <c r="CGL316" s="375"/>
      <c r="CGM316" s="375"/>
      <c r="CGN316" s="375"/>
      <c r="CGO316" s="375"/>
      <c r="CGP316" s="375"/>
      <c r="CGQ316" s="375"/>
      <c r="CGR316" s="375"/>
      <c r="CGS316" s="376"/>
      <c r="CGT316" s="376"/>
      <c r="CGU316" s="376"/>
      <c r="CGV316" s="376"/>
      <c r="CGW316" s="376"/>
      <c r="CGX316" s="376"/>
      <c r="CGY316" s="376"/>
      <c r="CGZ316" s="376"/>
      <c r="CHA316" s="376"/>
      <c r="CHB316" s="376"/>
      <c r="CHC316" s="376"/>
      <c r="CHD316" s="376"/>
      <c r="CHE316" s="376"/>
      <c r="CHF316" s="376"/>
      <c r="CHG316" s="376"/>
      <c r="CHH316" s="376"/>
      <c r="CHI316" s="376"/>
      <c r="CHJ316" s="376"/>
      <c r="CHK316" s="376"/>
      <c r="CHL316" s="376"/>
      <c r="CHM316" s="376"/>
      <c r="CHN316" s="376"/>
      <c r="CHO316" s="376"/>
      <c r="CHP316" s="376"/>
      <c r="CHQ316" s="377"/>
      <c r="CHR316" s="377"/>
      <c r="CHS316" s="377"/>
      <c r="CHT316" s="377"/>
      <c r="CHU316" s="377"/>
      <c r="CHV316" s="376"/>
      <c r="CHW316" s="376"/>
      <c r="CHX316" s="377"/>
      <c r="CHY316" s="377"/>
      <c r="CHZ316" s="376"/>
      <c r="CIA316" s="376"/>
      <c r="CIB316" s="377"/>
      <c r="CIC316" s="377"/>
      <c r="CID316" s="376"/>
      <c r="CIE316" s="376"/>
      <c r="CIF316" s="376"/>
      <c r="CIG316" s="376"/>
      <c r="CIH316" s="376"/>
      <c r="CII316" s="376"/>
      <c r="CIJ316" s="376"/>
      <c r="CIK316" s="377"/>
      <c r="CIL316" s="377"/>
      <c r="CIM316" s="376"/>
      <c r="CIN316" s="376"/>
      <c r="CIO316" s="377"/>
      <c r="CIP316" s="377"/>
      <c r="CIQ316" s="376"/>
      <c r="CIR316" s="376"/>
      <c r="CIS316" s="376"/>
      <c r="CIT316" s="376"/>
      <c r="CIU316" s="376"/>
      <c r="CIV316" s="370"/>
      <c r="CIW316" s="396"/>
      <c r="CIX316" s="376"/>
      <c r="CIY316" s="376"/>
      <c r="CIZ316" s="376"/>
      <c r="CJA316" s="376"/>
      <c r="CJB316" s="376"/>
      <c r="CJC316" s="376"/>
      <c r="CJD316" s="376"/>
      <c r="CJE316" s="375"/>
      <c r="CJF316" s="375"/>
      <c r="CJG316" s="375"/>
      <c r="CJH316" s="375"/>
      <c r="CJI316" s="375"/>
      <c r="CJJ316" s="375"/>
      <c r="CJK316" s="375"/>
      <c r="CJL316" s="375"/>
      <c r="CJM316" s="375"/>
      <c r="CJN316" s="375"/>
      <c r="CJO316" s="375"/>
      <c r="CJP316" s="375"/>
      <c r="CJQ316" s="375"/>
      <c r="CJR316" s="375"/>
      <c r="CJS316" s="375"/>
      <c r="CJT316" s="375"/>
      <c r="CJU316" s="375"/>
      <c r="CJV316" s="375"/>
      <c r="CJW316" s="375"/>
      <c r="CJX316" s="375"/>
      <c r="CJY316" s="375"/>
      <c r="CJZ316" s="375"/>
      <c r="CKA316" s="375"/>
      <c r="CKB316" s="375"/>
      <c r="CKC316" s="375"/>
      <c r="CKD316" s="375"/>
      <c r="CKE316" s="375"/>
      <c r="CKF316" s="375"/>
      <c r="CKG316" s="375"/>
      <c r="CKH316" s="375"/>
      <c r="CKI316" s="375"/>
      <c r="CKJ316" s="375"/>
      <c r="CKK316" s="375"/>
      <c r="CKL316" s="375"/>
      <c r="CKM316" s="375"/>
      <c r="CKN316" s="375"/>
      <c r="CKO316" s="375"/>
      <c r="CKP316" s="375"/>
      <c r="CKQ316" s="375"/>
      <c r="CKR316" s="375"/>
      <c r="CKS316" s="375"/>
      <c r="CKT316" s="375"/>
      <c r="CKU316" s="375"/>
      <c r="CKV316" s="375"/>
      <c r="CKW316" s="376"/>
      <c r="CKX316" s="376"/>
      <c r="CKY316" s="376"/>
      <c r="CKZ316" s="376"/>
      <c r="CLA316" s="376"/>
      <c r="CLB316" s="376"/>
      <c r="CLC316" s="376"/>
      <c r="CLD316" s="376"/>
      <c r="CLE316" s="376"/>
      <c r="CLF316" s="376"/>
      <c r="CLG316" s="376"/>
      <c r="CLH316" s="376"/>
      <c r="CLI316" s="376"/>
      <c r="CLJ316" s="376"/>
      <c r="CLK316" s="376"/>
      <c r="CLL316" s="376"/>
      <c r="CLM316" s="376"/>
      <c r="CLN316" s="376"/>
      <c r="CLO316" s="376"/>
      <c r="CLP316" s="376"/>
      <c r="CLQ316" s="376"/>
      <c r="CLR316" s="376"/>
      <c r="CLS316" s="376"/>
      <c r="CLT316" s="376"/>
      <c r="CLU316" s="377"/>
      <c r="CLV316" s="377"/>
      <c r="CLW316" s="377"/>
      <c r="CLX316" s="377"/>
      <c r="CLY316" s="377"/>
      <c r="CLZ316" s="376"/>
      <c r="CMA316" s="376"/>
      <c r="CMB316" s="377"/>
      <c r="CMC316" s="377"/>
      <c r="CMD316" s="376"/>
      <c r="CME316" s="376"/>
      <c r="CMF316" s="377"/>
      <c r="CMG316" s="377"/>
      <c r="CMH316" s="376"/>
      <c r="CMI316" s="376"/>
      <c r="CMJ316" s="376"/>
      <c r="CMK316" s="376"/>
      <c r="CML316" s="376"/>
      <c r="CMM316" s="376"/>
      <c r="CMN316" s="376"/>
      <c r="CMO316" s="377"/>
      <c r="CMP316" s="377"/>
      <c r="CMQ316" s="376"/>
      <c r="CMR316" s="376"/>
      <c r="CMS316" s="377"/>
      <c r="CMT316" s="377"/>
      <c r="CMU316" s="376"/>
      <c r="CMV316" s="376"/>
      <c r="CMW316" s="376"/>
      <c r="CMX316" s="376"/>
      <c r="CMY316" s="376"/>
      <c r="CMZ316" s="370"/>
      <c r="CNA316" s="396"/>
      <c r="CNB316" s="376"/>
      <c r="CNC316" s="376"/>
      <c r="CND316" s="376"/>
      <c r="CNE316" s="376"/>
      <c r="CNF316" s="376"/>
      <c r="CNG316" s="376"/>
      <c r="CNH316" s="376"/>
      <c r="CNI316" s="375"/>
      <c r="CNJ316" s="375"/>
      <c r="CNK316" s="375"/>
      <c r="CNL316" s="375"/>
      <c r="CNM316" s="375"/>
      <c r="CNN316" s="375"/>
      <c r="CNO316" s="375"/>
      <c r="CNP316" s="375"/>
      <c r="CNQ316" s="375"/>
      <c r="CNR316" s="375"/>
      <c r="CNS316" s="375"/>
      <c r="CNT316" s="375"/>
      <c r="CNU316" s="375"/>
      <c r="CNV316" s="375"/>
      <c r="CNW316" s="375"/>
      <c r="CNX316" s="375"/>
      <c r="CNY316" s="375"/>
      <c r="CNZ316" s="375"/>
      <c r="COA316" s="375"/>
      <c r="COB316" s="375"/>
      <c r="COC316" s="375"/>
      <c r="COD316" s="375"/>
      <c r="COE316" s="375"/>
      <c r="COF316" s="375"/>
      <c r="COG316" s="375"/>
      <c r="COH316" s="375"/>
      <c r="COI316" s="375"/>
      <c r="COJ316" s="375"/>
      <c r="COK316" s="375"/>
      <c r="COL316" s="375"/>
      <c r="COM316" s="375"/>
      <c r="CON316" s="375"/>
      <c r="COO316" s="375"/>
      <c r="COP316" s="375"/>
      <c r="COQ316" s="375"/>
      <c r="COR316" s="375"/>
      <c r="COS316" s="375"/>
      <c r="COT316" s="375"/>
      <c r="COU316" s="375"/>
      <c r="COV316" s="375"/>
      <c r="COW316" s="375"/>
      <c r="COX316" s="375"/>
      <c r="COY316" s="375"/>
      <c r="COZ316" s="375"/>
      <c r="CPA316" s="376"/>
      <c r="CPB316" s="376"/>
      <c r="CPC316" s="376"/>
      <c r="CPD316" s="376"/>
      <c r="CPE316" s="376"/>
      <c r="CPF316" s="376"/>
      <c r="CPG316" s="376"/>
      <c r="CPH316" s="376"/>
      <c r="CPI316" s="376"/>
      <c r="CPJ316" s="376"/>
      <c r="CPK316" s="376"/>
      <c r="CPL316" s="376"/>
      <c r="CPM316" s="376"/>
      <c r="CPN316" s="376"/>
      <c r="CPO316" s="376"/>
      <c r="CPP316" s="376"/>
      <c r="CPQ316" s="376"/>
      <c r="CPR316" s="376"/>
      <c r="CPS316" s="376"/>
      <c r="CPT316" s="376"/>
      <c r="CPU316" s="376"/>
      <c r="CPV316" s="376"/>
      <c r="CPW316" s="376"/>
      <c r="CPX316" s="376"/>
      <c r="CPY316" s="377"/>
      <c r="CPZ316" s="377"/>
      <c r="CQA316" s="377"/>
      <c r="CQB316" s="377"/>
      <c r="CQC316" s="377"/>
      <c r="CQD316" s="376"/>
      <c r="CQE316" s="376"/>
      <c r="CQF316" s="377"/>
      <c r="CQG316" s="377"/>
      <c r="CQH316" s="376"/>
      <c r="CQI316" s="376"/>
      <c r="CQJ316" s="377"/>
      <c r="CQK316" s="377"/>
      <c r="CQL316" s="376"/>
      <c r="CQM316" s="376"/>
      <c r="CQN316" s="376"/>
      <c r="CQO316" s="376"/>
      <c r="CQP316" s="376"/>
      <c r="CQQ316" s="376"/>
      <c r="CQR316" s="376"/>
      <c r="CQS316" s="377"/>
      <c r="CQT316" s="377"/>
      <c r="CQU316" s="376"/>
      <c r="CQV316" s="376"/>
      <c r="CQW316" s="377"/>
      <c r="CQX316" s="377"/>
      <c r="CQY316" s="376"/>
      <c r="CQZ316" s="376"/>
      <c r="CRA316" s="376"/>
      <c r="CRB316" s="376"/>
      <c r="CRC316" s="376"/>
      <c r="CRD316" s="370"/>
      <c r="CRE316" s="396"/>
      <c r="CRF316" s="376"/>
      <c r="CRG316" s="376"/>
      <c r="CRH316" s="376"/>
      <c r="CRI316" s="376"/>
      <c r="CRJ316" s="376"/>
      <c r="CRK316" s="376"/>
      <c r="CRL316" s="376"/>
      <c r="CRM316" s="375"/>
      <c r="CRN316" s="375"/>
      <c r="CRO316" s="375"/>
      <c r="CRP316" s="375"/>
      <c r="CRQ316" s="375"/>
      <c r="CRR316" s="375"/>
      <c r="CRS316" s="375"/>
      <c r="CRT316" s="375"/>
      <c r="CRU316" s="375"/>
      <c r="CRV316" s="375"/>
      <c r="CRW316" s="375"/>
      <c r="CRX316" s="375"/>
      <c r="CRY316" s="375"/>
      <c r="CRZ316" s="375"/>
      <c r="CSA316" s="375"/>
      <c r="CSB316" s="375"/>
      <c r="CSC316" s="375"/>
      <c r="CSD316" s="375"/>
      <c r="CSE316" s="375"/>
      <c r="CSF316" s="375"/>
      <c r="CSG316" s="375"/>
      <c r="CSH316" s="375"/>
      <c r="CSI316" s="375"/>
      <c r="CSJ316" s="375"/>
      <c r="CSK316" s="375"/>
      <c r="CSL316" s="375"/>
      <c r="CSM316" s="375"/>
      <c r="CSN316" s="375"/>
      <c r="CSO316" s="375"/>
      <c r="CSP316" s="375"/>
      <c r="CSQ316" s="375"/>
      <c r="CSR316" s="375"/>
      <c r="CSS316" s="375"/>
      <c r="CST316" s="375"/>
      <c r="CSU316" s="375"/>
      <c r="CSV316" s="375"/>
      <c r="CSW316" s="375"/>
      <c r="CSX316" s="375"/>
      <c r="CSY316" s="375"/>
      <c r="CSZ316" s="375"/>
      <c r="CTA316" s="375"/>
      <c r="CTB316" s="375"/>
      <c r="CTC316" s="375"/>
      <c r="CTD316" s="375"/>
      <c r="CTE316" s="376"/>
      <c r="CTF316" s="376"/>
      <c r="CTG316" s="376"/>
      <c r="CTH316" s="376"/>
      <c r="CTI316" s="376"/>
      <c r="CTJ316" s="376"/>
      <c r="CTK316" s="376"/>
      <c r="CTL316" s="376"/>
      <c r="CTM316" s="376"/>
      <c r="CTN316" s="376"/>
      <c r="CTO316" s="376"/>
      <c r="CTP316" s="376"/>
      <c r="CTQ316" s="376"/>
      <c r="CTR316" s="376"/>
      <c r="CTS316" s="376"/>
      <c r="CTT316" s="376"/>
      <c r="CTU316" s="376"/>
      <c r="CTV316" s="376"/>
      <c r="CTW316" s="376"/>
      <c r="CTX316" s="376"/>
      <c r="CTY316" s="376"/>
      <c r="CTZ316" s="376"/>
      <c r="CUA316" s="376"/>
      <c r="CUB316" s="376"/>
      <c r="CUC316" s="377"/>
      <c r="CUD316" s="377"/>
      <c r="CUE316" s="377"/>
      <c r="CUF316" s="377"/>
      <c r="CUG316" s="377"/>
      <c r="CUH316" s="376"/>
      <c r="CUI316" s="376"/>
      <c r="CUJ316" s="377"/>
      <c r="CUK316" s="377"/>
      <c r="CUL316" s="376"/>
      <c r="CUM316" s="376"/>
      <c r="CUN316" s="377"/>
      <c r="CUO316" s="377"/>
      <c r="CUP316" s="376"/>
      <c r="CUQ316" s="376"/>
      <c r="CUR316" s="376"/>
      <c r="CUS316" s="376"/>
      <c r="CUT316" s="376"/>
      <c r="CUU316" s="376"/>
      <c r="CUV316" s="376"/>
      <c r="CUW316" s="377"/>
      <c r="CUX316" s="377"/>
      <c r="CUY316" s="376"/>
      <c r="CUZ316" s="376"/>
      <c r="CVA316" s="377"/>
      <c r="CVB316" s="377"/>
      <c r="CVC316" s="376"/>
      <c r="CVD316" s="376"/>
      <c r="CVE316" s="376"/>
      <c r="CVF316" s="376"/>
      <c r="CVG316" s="376"/>
      <c r="CVH316" s="370"/>
      <c r="CVI316" s="396"/>
      <c r="CVJ316" s="376"/>
      <c r="CVK316" s="376"/>
      <c r="CVL316" s="376"/>
      <c r="CVM316" s="376"/>
      <c r="CVN316" s="376"/>
      <c r="CVO316" s="376"/>
      <c r="CVP316" s="376"/>
      <c r="CVQ316" s="375"/>
      <c r="CVR316" s="375"/>
      <c r="CVS316" s="375"/>
      <c r="CVT316" s="375"/>
      <c r="CVU316" s="375"/>
      <c r="CVV316" s="375"/>
      <c r="CVW316" s="375"/>
      <c r="CVX316" s="375"/>
      <c r="CVY316" s="375"/>
      <c r="CVZ316" s="375"/>
      <c r="CWA316" s="375"/>
      <c r="CWB316" s="375"/>
      <c r="CWC316" s="375"/>
      <c r="CWD316" s="375"/>
      <c r="CWE316" s="375"/>
      <c r="CWF316" s="375"/>
      <c r="CWG316" s="375"/>
      <c r="CWH316" s="375"/>
      <c r="CWI316" s="375"/>
      <c r="CWJ316" s="375"/>
      <c r="CWK316" s="375"/>
      <c r="CWL316" s="375"/>
      <c r="CWM316" s="375"/>
      <c r="CWN316" s="375"/>
      <c r="CWO316" s="375"/>
      <c r="CWP316" s="375"/>
      <c r="CWQ316" s="375"/>
      <c r="CWR316" s="375"/>
      <c r="CWS316" s="375"/>
      <c r="CWT316" s="375"/>
      <c r="CWU316" s="375"/>
      <c r="CWV316" s="375"/>
      <c r="CWW316" s="375"/>
      <c r="CWX316" s="375"/>
      <c r="CWY316" s="375"/>
      <c r="CWZ316" s="375"/>
      <c r="CXA316" s="375"/>
      <c r="CXB316" s="375"/>
      <c r="CXC316" s="375"/>
      <c r="CXD316" s="375"/>
      <c r="CXE316" s="375"/>
      <c r="CXF316" s="375"/>
      <c r="CXG316" s="375"/>
      <c r="CXH316" s="375"/>
      <c r="CXI316" s="376"/>
      <c r="CXJ316" s="376"/>
      <c r="CXK316" s="376"/>
      <c r="CXL316" s="376"/>
      <c r="CXM316" s="376"/>
      <c r="CXN316" s="376"/>
      <c r="CXO316" s="376"/>
      <c r="CXP316" s="376"/>
      <c r="CXQ316" s="376"/>
      <c r="CXR316" s="376"/>
      <c r="CXS316" s="376"/>
      <c r="CXT316" s="376"/>
      <c r="CXU316" s="376"/>
      <c r="CXV316" s="376"/>
      <c r="CXW316" s="376"/>
      <c r="CXX316" s="376"/>
      <c r="CXY316" s="376"/>
      <c r="CXZ316" s="376"/>
      <c r="CYA316" s="376"/>
      <c r="CYB316" s="376"/>
      <c r="CYC316" s="376"/>
      <c r="CYD316" s="376"/>
      <c r="CYE316" s="376"/>
      <c r="CYF316" s="376"/>
      <c r="CYG316" s="377"/>
      <c r="CYH316" s="377"/>
      <c r="CYI316" s="377"/>
      <c r="CYJ316" s="377"/>
      <c r="CYK316" s="377"/>
      <c r="CYL316" s="376"/>
      <c r="CYM316" s="376"/>
      <c r="CYN316" s="377"/>
      <c r="CYO316" s="377"/>
      <c r="CYP316" s="376"/>
      <c r="CYQ316" s="376"/>
      <c r="CYR316" s="377"/>
      <c r="CYS316" s="377"/>
      <c r="CYT316" s="376"/>
      <c r="CYU316" s="376"/>
      <c r="CYV316" s="376"/>
      <c r="CYW316" s="376"/>
      <c r="CYX316" s="376"/>
      <c r="CYY316" s="376"/>
      <c r="CYZ316" s="376"/>
      <c r="CZA316" s="377"/>
      <c r="CZB316" s="377"/>
      <c r="CZC316" s="376"/>
      <c r="CZD316" s="376"/>
      <c r="CZE316" s="377"/>
      <c r="CZF316" s="377"/>
      <c r="CZG316" s="376"/>
      <c r="CZH316" s="376"/>
      <c r="CZI316" s="376"/>
      <c r="CZJ316" s="376"/>
      <c r="CZK316" s="376"/>
      <c r="CZL316" s="370"/>
      <c r="CZM316" s="396"/>
      <c r="CZN316" s="376"/>
      <c r="CZO316" s="376"/>
      <c r="CZP316" s="376"/>
      <c r="CZQ316" s="376"/>
      <c r="CZR316" s="376"/>
      <c r="CZS316" s="376"/>
      <c r="CZT316" s="376"/>
      <c r="CZU316" s="375"/>
      <c r="CZV316" s="375"/>
      <c r="CZW316" s="375"/>
      <c r="CZX316" s="375"/>
      <c r="CZY316" s="375"/>
      <c r="CZZ316" s="375"/>
      <c r="DAA316" s="375"/>
      <c r="DAB316" s="375"/>
      <c r="DAC316" s="375"/>
      <c r="DAD316" s="375"/>
      <c r="DAE316" s="375"/>
      <c r="DAF316" s="375"/>
      <c r="DAG316" s="375"/>
      <c r="DAH316" s="375"/>
      <c r="DAI316" s="375"/>
      <c r="DAJ316" s="375"/>
      <c r="DAK316" s="375"/>
      <c r="DAL316" s="375"/>
      <c r="DAM316" s="375"/>
      <c r="DAN316" s="375"/>
      <c r="DAO316" s="375"/>
      <c r="DAP316" s="375"/>
      <c r="DAQ316" s="375"/>
      <c r="DAR316" s="375"/>
      <c r="DAS316" s="375"/>
      <c r="DAT316" s="375"/>
      <c r="DAU316" s="375"/>
      <c r="DAV316" s="375"/>
      <c r="DAW316" s="375"/>
      <c r="DAX316" s="375"/>
      <c r="DAY316" s="375"/>
      <c r="DAZ316" s="375"/>
      <c r="DBA316" s="375"/>
      <c r="DBB316" s="375"/>
      <c r="DBC316" s="375"/>
      <c r="DBD316" s="375"/>
      <c r="DBE316" s="375"/>
      <c r="DBF316" s="375"/>
      <c r="DBG316" s="375"/>
      <c r="DBH316" s="375"/>
      <c r="DBI316" s="375"/>
      <c r="DBJ316" s="375"/>
      <c r="DBK316" s="375"/>
      <c r="DBL316" s="375"/>
      <c r="DBM316" s="376"/>
      <c r="DBN316" s="376"/>
      <c r="DBO316" s="376"/>
      <c r="DBP316" s="376"/>
      <c r="DBQ316" s="376"/>
      <c r="DBR316" s="376"/>
      <c r="DBS316" s="376"/>
      <c r="DBT316" s="376"/>
      <c r="DBU316" s="376"/>
      <c r="DBV316" s="376"/>
      <c r="DBW316" s="376"/>
      <c r="DBX316" s="376"/>
      <c r="DBY316" s="376"/>
      <c r="DBZ316" s="376"/>
      <c r="DCA316" s="376"/>
      <c r="DCB316" s="376"/>
      <c r="DCC316" s="376"/>
      <c r="DCD316" s="376"/>
      <c r="DCE316" s="376"/>
      <c r="DCF316" s="376"/>
      <c r="DCG316" s="376"/>
      <c r="DCH316" s="376"/>
      <c r="DCI316" s="376"/>
      <c r="DCJ316" s="376"/>
      <c r="DCK316" s="377"/>
      <c r="DCL316" s="377"/>
      <c r="DCM316" s="377"/>
      <c r="DCN316" s="377"/>
      <c r="DCO316" s="377"/>
      <c r="DCP316" s="376"/>
      <c r="DCQ316" s="376"/>
      <c r="DCR316" s="377"/>
      <c r="DCS316" s="377"/>
      <c r="DCT316" s="376"/>
      <c r="DCU316" s="376"/>
      <c r="DCV316" s="377"/>
      <c r="DCW316" s="377"/>
      <c r="DCX316" s="376"/>
      <c r="DCY316" s="376"/>
      <c r="DCZ316" s="376"/>
      <c r="DDA316" s="376"/>
      <c r="DDB316" s="376"/>
      <c r="DDC316" s="376"/>
      <c r="DDD316" s="376"/>
      <c r="DDE316" s="377"/>
      <c r="DDF316" s="377"/>
      <c r="DDG316" s="376"/>
      <c r="DDH316" s="376"/>
      <c r="DDI316" s="377"/>
      <c r="DDJ316" s="377"/>
      <c r="DDK316" s="376"/>
      <c r="DDL316" s="376"/>
      <c r="DDM316" s="376"/>
      <c r="DDN316" s="376"/>
      <c r="DDO316" s="376"/>
      <c r="DDP316" s="370"/>
      <c r="DDQ316" s="396"/>
      <c r="DDR316" s="376"/>
      <c r="DDS316" s="376"/>
      <c r="DDT316" s="376"/>
      <c r="DDU316" s="376"/>
      <c r="DDV316" s="376"/>
      <c r="DDW316" s="376"/>
      <c r="DDX316" s="376"/>
      <c r="DDY316" s="375"/>
      <c r="DDZ316" s="375"/>
      <c r="DEA316" s="375"/>
      <c r="DEB316" s="375"/>
      <c r="DEC316" s="375"/>
      <c r="DED316" s="375"/>
      <c r="DEE316" s="375"/>
      <c r="DEF316" s="375"/>
      <c r="DEG316" s="375"/>
      <c r="DEH316" s="375"/>
      <c r="DEI316" s="375"/>
      <c r="DEJ316" s="375"/>
      <c r="DEK316" s="375"/>
      <c r="DEL316" s="375"/>
      <c r="DEM316" s="375"/>
      <c r="DEN316" s="375"/>
      <c r="DEO316" s="375"/>
      <c r="DEP316" s="375"/>
      <c r="DEQ316" s="375"/>
      <c r="DER316" s="375"/>
      <c r="DES316" s="375"/>
      <c r="DET316" s="375"/>
      <c r="DEU316" s="375"/>
      <c r="DEV316" s="375"/>
      <c r="DEW316" s="375"/>
      <c r="DEX316" s="375"/>
      <c r="DEY316" s="375"/>
      <c r="DEZ316" s="375"/>
      <c r="DFA316" s="375"/>
      <c r="DFB316" s="375"/>
      <c r="DFC316" s="375"/>
      <c r="DFD316" s="375"/>
      <c r="DFE316" s="375"/>
      <c r="DFF316" s="375"/>
      <c r="DFG316" s="375"/>
      <c r="DFH316" s="375"/>
      <c r="DFI316" s="375"/>
      <c r="DFJ316" s="375"/>
      <c r="DFK316" s="375"/>
      <c r="DFL316" s="375"/>
      <c r="DFM316" s="375"/>
      <c r="DFN316" s="375"/>
      <c r="DFO316" s="375"/>
      <c r="DFP316" s="375"/>
      <c r="DFQ316" s="376"/>
      <c r="DFR316" s="376"/>
      <c r="DFS316" s="376"/>
      <c r="DFT316" s="376"/>
      <c r="DFU316" s="376"/>
      <c r="DFV316" s="376"/>
      <c r="DFW316" s="376"/>
      <c r="DFX316" s="376"/>
      <c r="DFY316" s="376"/>
      <c r="DFZ316" s="376"/>
      <c r="DGA316" s="376"/>
      <c r="DGB316" s="376"/>
      <c r="DGC316" s="376"/>
      <c r="DGD316" s="376"/>
      <c r="DGE316" s="376"/>
      <c r="DGF316" s="376"/>
      <c r="DGG316" s="376"/>
      <c r="DGH316" s="376"/>
      <c r="DGI316" s="376"/>
      <c r="DGJ316" s="376"/>
      <c r="DGK316" s="376"/>
      <c r="DGL316" s="376"/>
      <c r="DGM316" s="376"/>
      <c r="DGN316" s="376"/>
      <c r="DGO316" s="377"/>
      <c r="DGP316" s="377"/>
      <c r="DGQ316" s="377"/>
      <c r="DGR316" s="377"/>
      <c r="DGS316" s="377"/>
      <c r="DGT316" s="376"/>
      <c r="DGU316" s="376"/>
      <c r="DGV316" s="377"/>
      <c r="DGW316" s="377"/>
      <c r="DGX316" s="376"/>
      <c r="DGY316" s="376"/>
      <c r="DGZ316" s="377"/>
      <c r="DHA316" s="377"/>
      <c r="DHB316" s="376"/>
      <c r="DHC316" s="376"/>
      <c r="DHD316" s="376"/>
      <c r="DHE316" s="376"/>
      <c r="DHF316" s="376"/>
      <c r="DHG316" s="376"/>
      <c r="DHH316" s="376"/>
      <c r="DHI316" s="377"/>
      <c r="DHJ316" s="377"/>
      <c r="DHK316" s="376"/>
      <c r="DHL316" s="376"/>
      <c r="DHM316" s="377"/>
      <c r="DHN316" s="377"/>
      <c r="DHO316" s="376"/>
      <c r="DHP316" s="376"/>
      <c r="DHQ316" s="376"/>
      <c r="DHR316" s="376"/>
      <c r="DHS316" s="376"/>
      <c r="DHT316" s="370"/>
      <c r="DHU316" s="396"/>
      <c r="DHV316" s="376"/>
      <c r="DHW316" s="376"/>
      <c r="DHX316" s="376"/>
      <c r="DHY316" s="376"/>
      <c r="DHZ316" s="376"/>
      <c r="DIA316" s="376"/>
      <c r="DIB316" s="376"/>
      <c r="DIC316" s="375"/>
      <c r="DID316" s="375"/>
      <c r="DIE316" s="375"/>
      <c r="DIF316" s="375"/>
      <c r="DIG316" s="375"/>
      <c r="DIH316" s="375"/>
      <c r="DII316" s="375"/>
      <c r="DIJ316" s="375"/>
      <c r="DIK316" s="375"/>
      <c r="DIL316" s="375"/>
      <c r="DIM316" s="375"/>
      <c r="DIN316" s="375"/>
      <c r="DIO316" s="375"/>
      <c r="DIP316" s="375"/>
      <c r="DIQ316" s="375"/>
      <c r="DIR316" s="375"/>
      <c r="DIS316" s="375"/>
      <c r="DIT316" s="375"/>
      <c r="DIU316" s="375"/>
      <c r="DIV316" s="375"/>
      <c r="DIW316" s="375"/>
      <c r="DIX316" s="375"/>
      <c r="DIY316" s="375"/>
      <c r="DIZ316" s="375"/>
      <c r="DJA316" s="375"/>
      <c r="DJB316" s="375"/>
      <c r="DJC316" s="375"/>
      <c r="DJD316" s="375"/>
      <c r="DJE316" s="375"/>
      <c r="DJF316" s="375"/>
      <c r="DJG316" s="375"/>
      <c r="DJH316" s="375"/>
      <c r="DJI316" s="375"/>
      <c r="DJJ316" s="375"/>
      <c r="DJK316" s="375"/>
      <c r="DJL316" s="375"/>
      <c r="DJM316" s="375"/>
      <c r="DJN316" s="375"/>
      <c r="DJO316" s="375"/>
      <c r="DJP316" s="375"/>
      <c r="DJQ316" s="375"/>
      <c r="DJR316" s="375"/>
      <c r="DJS316" s="375"/>
      <c r="DJT316" s="375"/>
      <c r="DJU316" s="376"/>
      <c r="DJV316" s="376"/>
      <c r="DJW316" s="376"/>
      <c r="DJX316" s="376"/>
      <c r="DJY316" s="376"/>
      <c r="DJZ316" s="376"/>
      <c r="DKA316" s="376"/>
      <c r="DKB316" s="376"/>
      <c r="DKC316" s="376"/>
      <c r="DKD316" s="376"/>
      <c r="DKE316" s="376"/>
      <c r="DKF316" s="376"/>
      <c r="DKG316" s="376"/>
      <c r="DKH316" s="376"/>
      <c r="DKI316" s="376"/>
      <c r="DKJ316" s="376"/>
      <c r="DKK316" s="376"/>
      <c r="DKL316" s="376"/>
      <c r="DKM316" s="376"/>
      <c r="DKN316" s="376"/>
      <c r="DKO316" s="376"/>
      <c r="DKP316" s="376"/>
      <c r="DKQ316" s="376"/>
      <c r="DKR316" s="376"/>
      <c r="DKS316" s="377"/>
      <c r="DKT316" s="377"/>
      <c r="DKU316" s="377"/>
      <c r="DKV316" s="377"/>
      <c r="DKW316" s="377"/>
      <c r="DKX316" s="376"/>
      <c r="DKY316" s="376"/>
      <c r="DKZ316" s="377"/>
      <c r="DLA316" s="377"/>
      <c r="DLB316" s="376"/>
      <c r="DLC316" s="376"/>
      <c r="DLD316" s="377"/>
      <c r="DLE316" s="377"/>
      <c r="DLF316" s="376"/>
      <c r="DLG316" s="376"/>
      <c r="DLH316" s="376"/>
      <c r="DLI316" s="376"/>
      <c r="DLJ316" s="376"/>
      <c r="DLK316" s="376"/>
      <c r="DLL316" s="376"/>
      <c r="DLM316" s="377"/>
      <c r="DLN316" s="377"/>
      <c r="DLO316" s="376"/>
      <c r="DLP316" s="376"/>
      <c r="DLQ316" s="377"/>
      <c r="DLR316" s="377"/>
      <c r="DLS316" s="376"/>
      <c r="DLT316" s="376"/>
      <c r="DLU316" s="376"/>
      <c r="DLV316" s="376"/>
      <c r="DLW316" s="376"/>
      <c r="DLX316" s="370"/>
      <c r="DLY316" s="396"/>
      <c r="DLZ316" s="376"/>
      <c r="DMA316" s="376"/>
      <c r="DMB316" s="376"/>
      <c r="DMC316" s="376"/>
      <c r="DMD316" s="376"/>
      <c r="DME316" s="376"/>
      <c r="DMF316" s="376"/>
      <c r="DMG316" s="375"/>
      <c r="DMH316" s="375"/>
      <c r="DMI316" s="375"/>
      <c r="DMJ316" s="375"/>
      <c r="DMK316" s="375"/>
      <c r="DML316" s="375"/>
      <c r="DMM316" s="375"/>
      <c r="DMN316" s="375"/>
      <c r="DMO316" s="375"/>
      <c r="DMP316" s="375"/>
      <c r="DMQ316" s="375"/>
      <c r="DMR316" s="375"/>
      <c r="DMS316" s="375"/>
      <c r="DMT316" s="375"/>
      <c r="DMU316" s="375"/>
      <c r="DMV316" s="375"/>
      <c r="DMW316" s="375"/>
      <c r="DMX316" s="375"/>
      <c r="DMY316" s="375"/>
      <c r="DMZ316" s="375"/>
      <c r="DNA316" s="375"/>
      <c r="DNB316" s="375"/>
      <c r="DNC316" s="375"/>
      <c r="DND316" s="375"/>
      <c r="DNE316" s="375"/>
      <c r="DNF316" s="375"/>
      <c r="DNG316" s="375"/>
      <c r="DNH316" s="375"/>
      <c r="DNI316" s="375"/>
      <c r="DNJ316" s="375"/>
      <c r="DNK316" s="375"/>
      <c r="DNL316" s="375"/>
      <c r="DNM316" s="375"/>
      <c r="DNN316" s="375"/>
      <c r="DNO316" s="375"/>
      <c r="DNP316" s="375"/>
      <c r="DNQ316" s="375"/>
      <c r="DNR316" s="375"/>
      <c r="DNS316" s="375"/>
      <c r="DNT316" s="375"/>
      <c r="DNU316" s="375"/>
      <c r="DNV316" s="375"/>
      <c r="DNW316" s="375"/>
      <c r="DNX316" s="375"/>
      <c r="DNY316" s="376"/>
      <c r="DNZ316" s="376"/>
      <c r="DOA316" s="376"/>
      <c r="DOB316" s="376"/>
      <c r="DOC316" s="376"/>
      <c r="DOD316" s="376"/>
      <c r="DOE316" s="376"/>
      <c r="DOF316" s="376"/>
      <c r="DOG316" s="376"/>
      <c r="DOH316" s="376"/>
      <c r="DOI316" s="376"/>
      <c r="DOJ316" s="376"/>
      <c r="DOK316" s="376"/>
      <c r="DOL316" s="376"/>
      <c r="DOM316" s="376"/>
      <c r="DON316" s="376"/>
      <c r="DOO316" s="376"/>
      <c r="DOP316" s="376"/>
      <c r="DOQ316" s="376"/>
      <c r="DOR316" s="376"/>
      <c r="DOS316" s="376"/>
      <c r="DOT316" s="376"/>
      <c r="DOU316" s="376"/>
      <c r="DOV316" s="376"/>
      <c r="DOW316" s="377"/>
      <c r="DOX316" s="377"/>
      <c r="DOY316" s="377"/>
      <c r="DOZ316" s="377"/>
      <c r="DPA316" s="377"/>
      <c r="DPB316" s="376"/>
      <c r="DPC316" s="376"/>
      <c r="DPD316" s="377"/>
      <c r="DPE316" s="377"/>
      <c r="DPF316" s="376"/>
      <c r="DPG316" s="376"/>
      <c r="DPH316" s="377"/>
      <c r="DPI316" s="377"/>
      <c r="DPJ316" s="376"/>
      <c r="DPK316" s="376"/>
      <c r="DPL316" s="376"/>
      <c r="DPM316" s="376"/>
      <c r="DPN316" s="376"/>
      <c r="DPO316" s="376"/>
      <c r="DPP316" s="376"/>
      <c r="DPQ316" s="377"/>
      <c r="DPR316" s="377"/>
      <c r="DPS316" s="376"/>
      <c r="DPT316" s="376"/>
      <c r="DPU316" s="377"/>
      <c r="DPV316" s="377"/>
      <c r="DPW316" s="376"/>
      <c r="DPX316" s="376"/>
      <c r="DPY316" s="376"/>
      <c r="DPZ316" s="376"/>
      <c r="DQA316" s="376"/>
      <c r="DQB316" s="370"/>
      <c r="DQC316" s="396"/>
      <c r="DQD316" s="376"/>
      <c r="DQE316" s="376"/>
      <c r="DQF316" s="376"/>
      <c r="DQG316" s="376"/>
      <c r="DQH316" s="376"/>
      <c r="DQI316" s="376"/>
      <c r="DQJ316" s="376"/>
      <c r="DQK316" s="375"/>
      <c r="DQL316" s="375"/>
      <c r="DQM316" s="375"/>
      <c r="DQN316" s="375"/>
      <c r="DQO316" s="375"/>
      <c r="DQP316" s="375"/>
      <c r="DQQ316" s="375"/>
      <c r="DQR316" s="375"/>
      <c r="DQS316" s="375"/>
      <c r="DQT316" s="375"/>
      <c r="DQU316" s="375"/>
      <c r="DQV316" s="375"/>
      <c r="DQW316" s="375"/>
      <c r="DQX316" s="375"/>
      <c r="DQY316" s="375"/>
      <c r="DQZ316" s="375"/>
      <c r="DRA316" s="375"/>
      <c r="DRB316" s="375"/>
      <c r="DRC316" s="375"/>
      <c r="DRD316" s="375"/>
      <c r="DRE316" s="375"/>
      <c r="DRF316" s="375"/>
      <c r="DRG316" s="375"/>
      <c r="DRH316" s="375"/>
      <c r="DRI316" s="375"/>
      <c r="DRJ316" s="375"/>
      <c r="DRK316" s="375"/>
      <c r="DRL316" s="375"/>
      <c r="DRM316" s="375"/>
      <c r="DRN316" s="375"/>
      <c r="DRO316" s="375"/>
      <c r="DRP316" s="375"/>
      <c r="DRQ316" s="375"/>
      <c r="DRR316" s="375"/>
      <c r="DRS316" s="375"/>
      <c r="DRT316" s="375"/>
      <c r="DRU316" s="375"/>
      <c r="DRV316" s="375"/>
      <c r="DRW316" s="375"/>
      <c r="DRX316" s="375"/>
      <c r="DRY316" s="375"/>
      <c r="DRZ316" s="375"/>
      <c r="DSA316" s="375"/>
      <c r="DSB316" s="375"/>
      <c r="DSC316" s="376"/>
      <c r="DSD316" s="376"/>
      <c r="DSE316" s="376"/>
      <c r="DSF316" s="376"/>
      <c r="DSG316" s="376"/>
      <c r="DSH316" s="376"/>
      <c r="DSI316" s="376"/>
      <c r="DSJ316" s="376"/>
      <c r="DSK316" s="376"/>
      <c r="DSL316" s="376"/>
      <c r="DSM316" s="376"/>
      <c r="DSN316" s="376"/>
      <c r="DSO316" s="376"/>
      <c r="DSP316" s="376"/>
      <c r="DSQ316" s="376"/>
      <c r="DSR316" s="376"/>
      <c r="DSS316" s="376"/>
      <c r="DST316" s="376"/>
      <c r="DSU316" s="376"/>
      <c r="DSV316" s="376"/>
      <c r="DSW316" s="376"/>
      <c r="DSX316" s="376"/>
      <c r="DSY316" s="376"/>
      <c r="DSZ316" s="376"/>
      <c r="DTA316" s="377"/>
      <c r="DTB316" s="377"/>
      <c r="DTC316" s="377"/>
      <c r="DTD316" s="377"/>
      <c r="DTE316" s="377"/>
      <c r="DTF316" s="376"/>
      <c r="DTG316" s="376"/>
      <c r="DTH316" s="377"/>
      <c r="DTI316" s="377"/>
      <c r="DTJ316" s="376"/>
      <c r="DTK316" s="376"/>
      <c r="DTL316" s="377"/>
      <c r="DTM316" s="377"/>
      <c r="DTN316" s="376"/>
      <c r="DTO316" s="376"/>
      <c r="DTP316" s="376"/>
      <c r="DTQ316" s="376"/>
      <c r="DTR316" s="376"/>
      <c r="DTS316" s="376"/>
      <c r="DTT316" s="376"/>
      <c r="DTU316" s="377"/>
      <c r="DTV316" s="377"/>
      <c r="DTW316" s="376"/>
      <c r="DTX316" s="376"/>
      <c r="DTY316" s="377"/>
      <c r="DTZ316" s="377"/>
      <c r="DUA316" s="376"/>
      <c r="DUB316" s="376"/>
      <c r="DUC316" s="376"/>
      <c r="DUD316" s="376"/>
      <c r="DUE316" s="376"/>
      <c r="DUF316" s="370"/>
      <c r="DUG316" s="396"/>
      <c r="DUH316" s="376"/>
      <c r="DUI316" s="376"/>
      <c r="DUJ316" s="376"/>
      <c r="DUK316" s="376"/>
      <c r="DUL316" s="376"/>
      <c r="DUM316" s="376"/>
      <c r="DUN316" s="376"/>
      <c r="DUO316" s="375"/>
      <c r="DUP316" s="375"/>
      <c r="DUQ316" s="375"/>
      <c r="DUR316" s="375"/>
      <c r="DUS316" s="375"/>
      <c r="DUT316" s="375"/>
      <c r="DUU316" s="375"/>
      <c r="DUV316" s="375"/>
      <c r="DUW316" s="375"/>
      <c r="DUX316" s="375"/>
      <c r="DUY316" s="375"/>
      <c r="DUZ316" s="375"/>
      <c r="DVA316" s="375"/>
      <c r="DVB316" s="375"/>
      <c r="DVC316" s="375"/>
      <c r="DVD316" s="375"/>
      <c r="DVE316" s="375"/>
      <c r="DVF316" s="375"/>
      <c r="DVG316" s="375"/>
      <c r="DVH316" s="375"/>
      <c r="DVI316" s="375"/>
      <c r="DVJ316" s="375"/>
      <c r="DVK316" s="375"/>
      <c r="DVL316" s="375"/>
      <c r="DVM316" s="375"/>
      <c r="DVN316" s="375"/>
      <c r="DVO316" s="375"/>
      <c r="DVP316" s="375"/>
      <c r="DVQ316" s="375"/>
      <c r="DVR316" s="375"/>
      <c r="DVS316" s="375"/>
      <c r="DVT316" s="375"/>
      <c r="DVU316" s="375"/>
      <c r="DVV316" s="375"/>
      <c r="DVW316" s="375"/>
      <c r="DVX316" s="375"/>
      <c r="DVY316" s="375"/>
      <c r="DVZ316" s="375"/>
      <c r="DWA316" s="375"/>
      <c r="DWB316" s="375"/>
      <c r="DWC316" s="375"/>
      <c r="DWD316" s="375"/>
      <c r="DWE316" s="375"/>
      <c r="DWF316" s="375"/>
      <c r="DWG316" s="376"/>
      <c r="DWH316" s="376"/>
      <c r="DWI316" s="376"/>
      <c r="DWJ316" s="376"/>
      <c r="DWK316" s="376"/>
      <c r="DWL316" s="376"/>
      <c r="DWM316" s="376"/>
      <c r="DWN316" s="376"/>
      <c r="DWO316" s="376"/>
      <c r="DWP316" s="376"/>
      <c r="DWQ316" s="376"/>
      <c r="DWR316" s="376"/>
      <c r="DWS316" s="376"/>
      <c r="DWT316" s="376"/>
      <c r="DWU316" s="376"/>
      <c r="DWV316" s="376"/>
      <c r="DWW316" s="376"/>
      <c r="DWX316" s="376"/>
      <c r="DWY316" s="376"/>
      <c r="DWZ316" s="376"/>
      <c r="DXA316" s="376"/>
      <c r="DXB316" s="376"/>
      <c r="DXC316" s="376"/>
      <c r="DXD316" s="376"/>
      <c r="DXE316" s="377"/>
      <c r="DXF316" s="377"/>
      <c r="DXG316" s="377"/>
      <c r="DXH316" s="377"/>
      <c r="DXI316" s="377"/>
      <c r="DXJ316" s="376"/>
      <c r="DXK316" s="376"/>
      <c r="DXL316" s="377"/>
      <c r="DXM316" s="377"/>
      <c r="DXN316" s="376"/>
      <c r="DXO316" s="376"/>
      <c r="DXP316" s="377"/>
      <c r="DXQ316" s="377"/>
      <c r="DXR316" s="376"/>
      <c r="DXS316" s="376"/>
      <c r="DXT316" s="376"/>
      <c r="DXU316" s="376"/>
      <c r="DXV316" s="376"/>
      <c r="DXW316" s="376"/>
      <c r="DXX316" s="376"/>
      <c r="DXY316" s="377"/>
      <c r="DXZ316" s="377"/>
      <c r="DYA316" s="376"/>
      <c r="DYB316" s="376"/>
      <c r="DYC316" s="377"/>
      <c r="DYD316" s="377"/>
      <c r="DYE316" s="376"/>
      <c r="DYF316" s="376"/>
      <c r="DYG316" s="376"/>
      <c r="DYH316" s="376"/>
      <c r="DYI316" s="376"/>
      <c r="DYJ316" s="370"/>
      <c r="DYK316" s="396"/>
      <c r="DYL316" s="376"/>
      <c r="DYM316" s="376"/>
      <c r="DYN316" s="376"/>
      <c r="DYO316" s="376"/>
      <c r="DYP316" s="376"/>
      <c r="DYQ316" s="376"/>
      <c r="DYR316" s="376"/>
      <c r="DYS316" s="375"/>
      <c r="DYT316" s="375"/>
      <c r="DYU316" s="375"/>
      <c r="DYV316" s="375"/>
      <c r="DYW316" s="375"/>
      <c r="DYX316" s="375"/>
      <c r="DYY316" s="375"/>
      <c r="DYZ316" s="375"/>
      <c r="DZA316" s="375"/>
      <c r="DZB316" s="375"/>
      <c r="DZC316" s="375"/>
      <c r="DZD316" s="375"/>
      <c r="DZE316" s="375"/>
      <c r="DZF316" s="375"/>
      <c r="DZG316" s="375"/>
      <c r="DZH316" s="375"/>
      <c r="DZI316" s="375"/>
      <c r="DZJ316" s="375"/>
      <c r="DZK316" s="375"/>
      <c r="DZL316" s="375"/>
      <c r="DZM316" s="375"/>
      <c r="DZN316" s="375"/>
      <c r="DZO316" s="375"/>
      <c r="DZP316" s="375"/>
      <c r="DZQ316" s="375"/>
      <c r="DZR316" s="375"/>
      <c r="DZS316" s="375"/>
      <c r="DZT316" s="375"/>
      <c r="DZU316" s="375"/>
      <c r="DZV316" s="375"/>
      <c r="DZW316" s="375"/>
      <c r="DZX316" s="375"/>
      <c r="DZY316" s="375"/>
      <c r="DZZ316" s="375"/>
      <c r="EAA316" s="375"/>
      <c r="EAB316" s="375"/>
      <c r="EAC316" s="375"/>
      <c r="EAD316" s="375"/>
      <c r="EAE316" s="375"/>
      <c r="EAF316" s="375"/>
      <c r="EAG316" s="375"/>
      <c r="EAH316" s="375"/>
      <c r="EAI316" s="375"/>
      <c r="EAJ316" s="375"/>
      <c r="EAK316" s="376"/>
      <c r="EAL316" s="376"/>
      <c r="EAM316" s="376"/>
      <c r="EAN316" s="376"/>
      <c r="EAO316" s="376"/>
      <c r="EAP316" s="376"/>
      <c r="EAQ316" s="376"/>
      <c r="EAR316" s="376"/>
      <c r="EAS316" s="376"/>
      <c r="EAT316" s="376"/>
      <c r="EAU316" s="376"/>
      <c r="EAV316" s="376"/>
      <c r="EAW316" s="376"/>
      <c r="EAX316" s="376"/>
      <c r="EAY316" s="376"/>
      <c r="EAZ316" s="376"/>
      <c r="EBA316" s="376"/>
      <c r="EBB316" s="376"/>
      <c r="EBC316" s="376"/>
      <c r="EBD316" s="376"/>
      <c r="EBE316" s="376"/>
      <c r="EBF316" s="376"/>
      <c r="EBG316" s="376"/>
      <c r="EBH316" s="376"/>
      <c r="EBI316" s="377"/>
      <c r="EBJ316" s="377"/>
      <c r="EBK316" s="377"/>
      <c r="EBL316" s="377"/>
      <c r="EBM316" s="377"/>
      <c r="EBN316" s="376"/>
      <c r="EBO316" s="376"/>
      <c r="EBP316" s="377"/>
      <c r="EBQ316" s="377"/>
      <c r="EBR316" s="376"/>
      <c r="EBS316" s="376"/>
      <c r="EBT316" s="377"/>
      <c r="EBU316" s="377"/>
      <c r="EBV316" s="376"/>
      <c r="EBW316" s="376"/>
      <c r="EBX316" s="376"/>
      <c r="EBY316" s="376"/>
      <c r="EBZ316" s="376"/>
      <c r="ECA316" s="376"/>
      <c r="ECB316" s="376"/>
      <c r="ECC316" s="377"/>
      <c r="ECD316" s="377"/>
      <c r="ECE316" s="376"/>
      <c r="ECF316" s="376"/>
      <c r="ECG316" s="377"/>
      <c r="ECH316" s="377"/>
      <c r="ECI316" s="376"/>
      <c r="ECJ316" s="376"/>
      <c r="ECK316" s="376"/>
      <c r="ECL316" s="376"/>
      <c r="ECM316" s="376"/>
      <c r="ECN316" s="370"/>
      <c r="ECO316" s="396"/>
      <c r="ECP316" s="376"/>
      <c r="ECQ316" s="376"/>
      <c r="ECR316" s="376"/>
      <c r="ECS316" s="376"/>
      <c r="ECT316" s="376"/>
      <c r="ECU316" s="376"/>
      <c r="ECV316" s="376"/>
      <c r="ECW316" s="375"/>
      <c r="ECX316" s="375"/>
      <c r="ECY316" s="375"/>
      <c r="ECZ316" s="375"/>
      <c r="EDA316" s="375"/>
      <c r="EDB316" s="375"/>
      <c r="EDC316" s="375"/>
      <c r="EDD316" s="375"/>
      <c r="EDE316" s="375"/>
      <c r="EDF316" s="375"/>
      <c r="EDG316" s="375"/>
      <c r="EDH316" s="375"/>
      <c r="EDI316" s="375"/>
      <c r="EDJ316" s="375"/>
      <c r="EDK316" s="375"/>
      <c r="EDL316" s="375"/>
      <c r="EDM316" s="375"/>
      <c r="EDN316" s="375"/>
      <c r="EDO316" s="375"/>
      <c r="EDP316" s="375"/>
      <c r="EDQ316" s="375"/>
      <c r="EDR316" s="375"/>
      <c r="EDS316" s="375"/>
      <c r="EDT316" s="375"/>
      <c r="EDU316" s="375"/>
      <c r="EDV316" s="375"/>
      <c r="EDW316" s="375"/>
      <c r="EDX316" s="375"/>
      <c r="EDY316" s="375"/>
      <c r="EDZ316" s="375"/>
      <c r="EEA316" s="375"/>
      <c r="EEB316" s="375"/>
      <c r="EEC316" s="375"/>
      <c r="EED316" s="375"/>
      <c r="EEE316" s="375"/>
      <c r="EEF316" s="375"/>
      <c r="EEG316" s="375"/>
      <c r="EEH316" s="375"/>
      <c r="EEI316" s="375"/>
      <c r="EEJ316" s="375"/>
      <c r="EEK316" s="375"/>
      <c r="EEL316" s="375"/>
      <c r="EEM316" s="375"/>
      <c r="EEN316" s="375"/>
      <c r="EEO316" s="376"/>
      <c r="EEP316" s="376"/>
      <c r="EEQ316" s="376"/>
      <c r="EER316" s="376"/>
      <c r="EES316" s="376"/>
      <c r="EET316" s="376"/>
      <c r="EEU316" s="376"/>
      <c r="EEV316" s="376"/>
      <c r="EEW316" s="376"/>
      <c r="EEX316" s="376"/>
      <c r="EEY316" s="376"/>
      <c r="EEZ316" s="376"/>
      <c r="EFA316" s="376"/>
      <c r="EFB316" s="376"/>
      <c r="EFC316" s="376"/>
      <c r="EFD316" s="376"/>
      <c r="EFE316" s="376"/>
      <c r="EFF316" s="376"/>
      <c r="EFG316" s="376"/>
      <c r="EFH316" s="376"/>
      <c r="EFI316" s="376"/>
      <c r="EFJ316" s="376"/>
      <c r="EFK316" s="376"/>
      <c r="EFL316" s="376"/>
      <c r="EFM316" s="377"/>
      <c r="EFN316" s="377"/>
      <c r="EFO316" s="377"/>
      <c r="EFP316" s="377"/>
      <c r="EFQ316" s="377"/>
      <c r="EFR316" s="376"/>
      <c r="EFS316" s="376"/>
      <c r="EFT316" s="377"/>
      <c r="EFU316" s="377"/>
      <c r="EFV316" s="376"/>
      <c r="EFW316" s="376"/>
      <c r="EFX316" s="377"/>
      <c r="EFY316" s="377"/>
      <c r="EFZ316" s="376"/>
      <c r="EGA316" s="376"/>
      <c r="EGB316" s="376"/>
      <c r="EGC316" s="376"/>
      <c r="EGD316" s="376"/>
      <c r="EGE316" s="376"/>
      <c r="EGF316" s="376"/>
      <c r="EGG316" s="377"/>
      <c r="EGH316" s="377"/>
      <c r="EGI316" s="376"/>
      <c r="EGJ316" s="376"/>
      <c r="EGK316" s="377"/>
      <c r="EGL316" s="377"/>
      <c r="EGM316" s="376"/>
      <c r="EGN316" s="376"/>
      <c r="EGO316" s="376"/>
      <c r="EGP316" s="376"/>
      <c r="EGQ316" s="376"/>
      <c r="EGR316" s="370"/>
      <c r="EGS316" s="396"/>
      <c r="EGT316" s="376"/>
      <c r="EGU316" s="376"/>
      <c r="EGV316" s="376"/>
      <c r="EGW316" s="376"/>
      <c r="EGX316" s="376"/>
      <c r="EGY316" s="376"/>
      <c r="EGZ316" s="376"/>
      <c r="EHA316" s="375"/>
      <c r="EHB316" s="375"/>
      <c r="EHC316" s="375"/>
      <c r="EHD316" s="375"/>
      <c r="EHE316" s="375"/>
      <c r="EHF316" s="375"/>
      <c r="EHG316" s="375"/>
      <c r="EHH316" s="375"/>
      <c r="EHI316" s="375"/>
      <c r="EHJ316" s="375"/>
      <c r="EHK316" s="375"/>
      <c r="EHL316" s="375"/>
      <c r="EHM316" s="375"/>
      <c r="EHN316" s="375"/>
      <c r="EHO316" s="375"/>
      <c r="EHP316" s="375"/>
      <c r="EHQ316" s="375"/>
      <c r="EHR316" s="375"/>
      <c r="EHS316" s="375"/>
      <c r="EHT316" s="375"/>
      <c r="EHU316" s="375"/>
      <c r="EHV316" s="375"/>
      <c r="EHW316" s="375"/>
      <c r="EHX316" s="375"/>
      <c r="EHY316" s="375"/>
      <c r="EHZ316" s="375"/>
      <c r="EIA316" s="375"/>
      <c r="EIB316" s="375"/>
      <c r="EIC316" s="375"/>
      <c r="EID316" s="375"/>
      <c r="EIE316" s="375"/>
      <c r="EIF316" s="375"/>
      <c r="EIG316" s="375"/>
      <c r="EIH316" s="375"/>
      <c r="EII316" s="375"/>
      <c r="EIJ316" s="375"/>
      <c r="EIK316" s="375"/>
      <c r="EIL316" s="375"/>
      <c r="EIM316" s="375"/>
      <c r="EIN316" s="375"/>
      <c r="EIO316" s="375"/>
      <c r="EIP316" s="375"/>
      <c r="EIQ316" s="375"/>
      <c r="EIR316" s="375"/>
      <c r="EIS316" s="376"/>
      <c r="EIT316" s="376"/>
      <c r="EIU316" s="376"/>
      <c r="EIV316" s="376"/>
      <c r="EIW316" s="376"/>
      <c r="EIX316" s="376"/>
      <c r="EIY316" s="376"/>
      <c r="EIZ316" s="376"/>
      <c r="EJA316" s="376"/>
      <c r="EJB316" s="376"/>
      <c r="EJC316" s="376"/>
      <c r="EJD316" s="376"/>
      <c r="EJE316" s="376"/>
      <c r="EJF316" s="376"/>
      <c r="EJG316" s="376"/>
      <c r="EJH316" s="376"/>
      <c r="EJI316" s="376"/>
      <c r="EJJ316" s="376"/>
      <c r="EJK316" s="376"/>
      <c r="EJL316" s="376"/>
      <c r="EJM316" s="376"/>
      <c r="EJN316" s="376"/>
      <c r="EJO316" s="376"/>
      <c r="EJP316" s="376"/>
      <c r="EJQ316" s="377"/>
      <c r="EJR316" s="377"/>
      <c r="EJS316" s="377"/>
      <c r="EJT316" s="377"/>
      <c r="EJU316" s="377"/>
      <c r="EJV316" s="376"/>
      <c r="EJW316" s="376"/>
      <c r="EJX316" s="377"/>
      <c r="EJY316" s="377"/>
      <c r="EJZ316" s="376"/>
      <c r="EKA316" s="376"/>
      <c r="EKB316" s="377"/>
      <c r="EKC316" s="377"/>
      <c r="EKD316" s="376"/>
      <c r="EKE316" s="376"/>
      <c r="EKF316" s="376"/>
      <c r="EKG316" s="376"/>
      <c r="EKH316" s="376"/>
      <c r="EKI316" s="376"/>
      <c r="EKJ316" s="376"/>
      <c r="EKK316" s="377"/>
      <c r="EKL316" s="377"/>
      <c r="EKM316" s="376"/>
      <c r="EKN316" s="376"/>
      <c r="EKO316" s="377"/>
      <c r="EKP316" s="377"/>
      <c r="EKQ316" s="376"/>
      <c r="EKR316" s="376"/>
      <c r="EKS316" s="376"/>
      <c r="EKT316" s="376"/>
      <c r="EKU316" s="376"/>
      <c r="EKV316" s="370"/>
      <c r="EKW316" s="396"/>
      <c r="EKX316" s="376"/>
      <c r="EKY316" s="376"/>
      <c r="EKZ316" s="376"/>
      <c r="ELA316" s="376"/>
      <c r="ELB316" s="376"/>
      <c r="ELC316" s="376"/>
      <c r="ELD316" s="376"/>
      <c r="ELE316" s="375"/>
      <c r="ELF316" s="375"/>
      <c r="ELG316" s="375"/>
      <c r="ELH316" s="375"/>
      <c r="ELI316" s="375"/>
      <c r="ELJ316" s="375"/>
      <c r="ELK316" s="375"/>
      <c r="ELL316" s="375"/>
      <c r="ELM316" s="375"/>
      <c r="ELN316" s="375"/>
      <c r="ELO316" s="375"/>
      <c r="ELP316" s="375"/>
      <c r="ELQ316" s="375"/>
      <c r="ELR316" s="375"/>
      <c r="ELS316" s="375"/>
      <c r="ELT316" s="375"/>
      <c r="ELU316" s="375"/>
      <c r="ELV316" s="375"/>
      <c r="ELW316" s="375"/>
      <c r="ELX316" s="375"/>
      <c r="ELY316" s="375"/>
      <c r="ELZ316" s="375"/>
      <c r="EMA316" s="375"/>
      <c r="EMB316" s="375"/>
      <c r="EMC316" s="375"/>
      <c r="EMD316" s="375"/>
      <c r="EME316" s="375"/>
      <c r="EMF316" s="375"/>
      <c r="EMG316" s="375"/>
      <c r="EMH316" s="375"/>
      <c r="EMI316" s="375"/>
      <c r="EMJ316" s="375"/>
      <c r="EMK316" s="375"/>
      <c r="EML316" s="375"/>
      <c r="EMM316" s="375"/>
      <c r="EMN316" s="375"/>
      <c r="EMO316" s="375"/>
      <c r="EMP316" s="375"/>
      <c r="EMQ316" s="375"/>
      <c r="EMR316" s="375"/>
      <c r="EMS316" s="375"/>
      <c r="EMT316" s="375"/>
      <c r="EMU316" s="375"/>
      <c r="EMV316" s="375"/>
      <c r="EMW316" s="376"/>
      <c r="EMX316" s="376"/>
      <c r="EMY316" s="376"/>
      <c r="EMZ316" s="376"/>
      <c r="ENA316" s="376"/>
      <c r="ENB316" s="376"/>
      <c r="ENC316" s="376"/>
      <c r="END316" s="376"/>
      <c r="ENE316" s="376"/>
      <c r="ENF316" s="376"/>
      <c r="ENG316" s="376"/>
      <c r="ENH316" s="376"/>
      <c r="ENI316" s="376"/>
      <c r="ENJ316" s="376"/>
      <c r="ENK316" s="376"/>
      <c r="ENL316" s="376"/>
      <c r="ENM316" s="376"/>
      <c r="ENN316" s="376"/>
      <c r="ENO316" s="376"/>
      <c r="ENP316" s="376"/>
      <c r="ENQ316" s="376"/>
      <c r="ENR316" s="376"/>
      <c r="ENS316" s="376"/>
      <c r="ENT316" s="376"/>
      <c r="ENU316" s="377"/>
      <c r="ENV316" s="377"/>
      <c r="ENW316" s="377"/>
      <c r="ENX316" s="377"/>
      <c r="ENY316" s="377"/>
      <c r="ENZ316" s="376"/>
      <c r="EOA316" s="376"/>
      <c r="EOB316" s="377"/>
      <c r="EOC316" s="377"/>
      <c r="EOD316" s="376"/>
      <c r="EOE316" s="376"/>
      <c r="EOF316" s="377"/>
      <c r="EOG316" s="377"/>
      <c r="EOH316" s="376"/>
      <c r="EOI316" s="376"/>
      <c r="EOJ316" s="376"/>
      <c r="EOK316" s="376"/>
      <c r="EOL316" s="376"/>
      <c r="EOM316" s="376"/>
      <c r="EON316" s="376"/>
      <c r="EOO316" s="377"/>
      <c r="EOP316" s="377"/>
      <c r="EOQ316" s="376"/>
      <c r="EOR316" s="376"/>
      <c r="EOS316" s="377"/>
      <c r="EOT316" s="377"/>
      <c r="EOU316" s="376"/>
      <c r="EOV316" s="376"/>
      <c r="EOW316" s="376"/>
      <c r="EOX316" s="376"/>
      <c r="EOY316" s="376"/>
      <c r="EOZ316" s="370"/>
      <c r="EPA316" s="396"/>
      <c r="EPB316" s="376"/>
      <c r="EPC316" s="376"/>
      <c r="EPD316" s="376"/>
      <c r="EPE316" s="376"/>
      <c r="EPF316" s="376"/>
      <c r="EPG316" s="376"/>
      <c r="EPH316" s="376"/>
      <c r="EPI316" s="375"/>
      <c r="EPJ316" s="375"/>
      <c r="EPK316" s="375"/>
      <c r="EPL316" s="375"/>
      <c r="EPM316" s="375"/>
      <c r="EPN316" s="375"/>
      <c r="EPO316" s="375"/>
      <c r="EPP316" s="375"/>
      <c r="EPQ316" s="375"/>
      <c r="EPR316" s="375"/>
      <c r="EPS316" s="375"/>
      <c r="EPT316" s="375"/>
      <c r="EPU316" s="375"/>
      <c r="EPV316" s="375"/>
      <c r="EPW316" s="375"/>
      <c r="EPX316" s="375"/>
      <c r="EPY316" s="375"/>
      <c r="EPZ316" s="375"/>
      <c r="EQA316" s="375"/>
      <c r="EQB316" s="375"/>
      <c r="EQC316" s="375"/>
      <c r="EQD316" s="375"/>
      <c r="EQE316" s="375"/>
      <c r="EQF316" s="375"/>
      <c r="EQG316" s="375"/>
      <c r="EQH316" s="375"/>
      <c r="EQI316" s="375"/>
      <c r="EQJ316" s="375"/>
      <c r="EQK316" s="375"/>
      <c r="EQL316" s="375"/>
      <c r="EQM316" s="375"/>
      <c r="EQN316" s="375"/>
      <c r="EQO316" s="375"/>
      <c r="EQP316" s="375"/>
      <c r="EQQ316" s="375"/>
      <c r="EQR316" s="375"/>
      <c r="EQS316" s="375"/>
      <c r="EQT316" s="375"/>
      <c r="EQU316" s="375"/>
      <c r="EQV316" s="375"/>
      <c r="EQW316" s="375"/>
      <c r="EQX316" s="375"/>
      <c r="EQY316" s="375"/>
      <c r="EQZ316" s="375"/>
      <c r="ERA316" s="376"/>
      <c r="ERB316" s="376"/>
      <c r="ERC316" s="376"/>
      <c r="ERD316" s="376"/>
      <c r="ERE316" s="376"/>
      <c r="ERF316" s="376"/>
      <c r="ERG316" s="376"/>
      <c r="ERH316" s="376"/>
      <c r="ERI316" s="376"/>
      <c r="ERJ316" s="376"/>
      <c r="ERK316" s="376"/>
      <c r="ERL316" s="376"/>
      <c r="ERM316" s="376"/>
      <c r="ERN316" s="376"/>
      <c r="ERO316" s="376"/>
      <c r="ERP316" s="376"/>
      <c r="ERQ316" s="376"/>
      <c r="ERR316" s="376"/>
      <c r="ERS316" s="376"/>
      <c r="ERT316" s="376"/>
      <c r="ERU316" s="376"/>
      <c r="ERV316" s="376"/>
      <c r="ERW316" s="376"/>
      <c r="ERX316" s="376"/>
      <c r="ERY316" s="377"/>
      <c r="ERZ316" s="377"/>
      <c r="ESA316" s="377"/>
      <c r="ESB316" s="377"/>
      <c r="ESC316" s="377"/>
      <c r="ESD316" s="376"/>
      <c r="ESE316" s="376"/>
      <c r="ESF316" s="377"/>
      <c r="ESG316" s="377"/>
      <c r="ESH316" s="376"/>
      <c r="ESI316" s="376"/>
      <c r="ESJ316" s="377"/>
      <c r="ESK316" s="377"/>
      <c r="ESL316" s="376"/>
      <c r="ESM316" s="376"/>
      <c r="ESN316" s="376"/>
      <c r="ESO316" s="376"/>
      <c r="ESP316" s="376"/>
      <c r="ESQ316" s="376"/>
      <c r="ESR316" s="376"/>
      <c r="ESS316" s="377"/>
      <c r="EST316" s="377"/>
      <c r="ESU316" s="376"/>
      <c r="ESV316" s="376"/>
      <c r="ESW316" s="377"/>
      <c r="ESX316" s="377"/>
      <c r="ESY316" s="376"/>
      <c r="ESZ316" s="376"/>
      <c r="ETA316" s="376"/>
      <c r="ETB316" s="376"/>
      <c r="ETC316" s="376"/>
      <c r="ETD316" s="370"/>
      <c r="ETE316" s="396"/>
      <c r="ETF316" s="376"/>
      <c r="ETG316" s="376"/>
      <c r="ETH316" s="376"/>
      <c r="ETI316" s="376"/>
      <c r="ETJ316" s="376"/>
      <c r="ETK316" s="376"/>
      <c r="ETL316" s="376"/>
      <c r="ETM316" s="375"/>
      <c r="ETN316" s="375"/>
      <c r="ETO316" s="375"/>
      <c r="ETP316" s="375"/>
      <c r="ETQ316" s="375"/>
      <c r="ETR316" s="375"/>
      <c r="ETS316" s="375"/>
      <c r="ETT316" s="375"/>
      <c r="ETU316" s="375"/>
      <c r="ETV316" s="375"/>
      <c r="ETW316" s="375"/>
      <c r="ETX316" s="375"/>
      <c r="ETY316" s="375"/>
      <c r="ETZ316" s="375"/>
      <c r="EUA316" s="375"/>
      <c r="EUB316" s="375"/>
      <c r="EUC316" s="375"/>
      <c r="EUD316" s="375"/>
      <c r="EUE316" s="375"/>
      <c r="EUF316" s="375"/>
      <c r="EUG316" s="375"/>
      <c r="EUH316" s="375"/>
      <c r="EUI316" s="375"/>
      <c r="EUJ316" s="375"/>
      <c r="EUK316" s="375"/>
      <c r="EUL316" s="375"/>
      <c r="EUM316" s="375"/>
      <c r="EUN316" s="375"/>
      <c r="EUO316" s="375"/>
      <c r="EUP316" s="375"/>
      <c r="EUQ316" s="375"/>
      <c r="EUR316" s="375"/>
      <c r="EUS316" s="375"/>
      <c r="EUT316" s="375"/>
      <c r="EUU316" s="375"/>
      <c r="EUV316" s="375"/>
      <c r="EUW316" s="375"/>
      <c r="EUX316" s="375"/>
      <c r="EUY316" s="375"/>
      <c r="EUZ316" s="375"/>
      <c r="EVA316" s="375"/>
      <c r="EVB316" s="375"/>
      <c r="EVC316" s="375"/>
      <c r="EVD316" s="375"/>
      <c r="EVE316" s="376"/>
      <c r="EVF316" s="376"/>
      <c r="EVG316" s="376"/>
      <c r="EVH316" s="376"/>
      <c r="EVI316" s="376"/>
      <c r="EVJ316" s="376"/>
      <c r="EVK316" s="376"/>
      <c r="EVL316" s="376"/>
      <c r="EVM316" s="376"/>
      <c r="EVN316" s="376"/>
      <c r="EVO316" s="376"/>
      <c r="EVP316" s="376"/>
      <c r="EVQ316" s="376"/>
      <c r="EVR316" s="376"/>
      <c r="EVS316" s="376"/>
      <c r="EVT316" s="376"/>
      <c r="EVU316" s="376"/>
      <c r="EVV316" s="376"/>
      <c r="EVW316" s="376"/>
      <c r="EVX316" s="376"/>
      <c r="EVY316" s="376"/>
      <c r="EVZ316" s="376"/>
      <c r="EWA316" s="376"/>
      <c r="EWB316" s="376"/>
      <c r="EWC316" s="377"/>
      <c r="EWD316" s="377"/>
      <c r="EWE316" s="377"/>
      <c r="EWF316" s="377"/>
      <c r="EWG316" s="377"/>
      <c r="EWH316" s="376"/>
      <c r="EWI316" s="376"/>
      <c r="EWJ316" s="377"/>
      <c r="EWK316" s="377"/>
      <c r="EWL316" s="376"/>
      <c r="EWM316" s="376"/>
      <c r="EWN316" s="377"/>
      <c r="EWO316" s="377"/>
      <c r="EWP316" s="376"/>
      <c r="EWQ316" s="376"/>
      <c r="EWR316" s="376"/>
      <c r="EWS316" s="376"/>
      <c r="EWT316" s="376"/>
      <c r="EWU316" s="376"/>
      <c r="EWV316" s="376"/>
      <c r="EWW316" s="377"/>
      <c r="EWX316" s="377"/>
      <c r="EWY316" s="376"/>
      <c r="EWZ316" s="376"/>
      <c r="EXA316" s="377"/>
      <c r="EXB316" s="377"/>
      <c r="EXC316" s="376"/>
      <c r="EXD316" s="376"/>
      <c r="EXE316" s="376"/>
      <c r="EXF316" s="376"/>
      <c r="EXG316" s="376"/>
      <c r="EXH316" s="370"/>
      <c r="EXI316" s="396"/>
      <c r="EXJ316" s="376"/>
      <c r="EXK316" s="376"/>
      <c r="EXL316" s="376"/>
      <c r="EXM316" s="376"/>
      <c r="EXN316" s="376"/>
      <c r="EXO316" s="376"/>
      <c r="EXP316" s="376"/>
      <c r="EXQ316" s="375"/>
      <c r="EXR316" s="375"/>
      <c r="EXS316" s="375"/>
      <c r="EXT316" s="375"/>
      <c r="EXU316" s="375"/>
      <c r="EXV316" s="375"/>
      <c r="EXW316" s="375"/>
      <c r="EXX316" s="375"/>
      <c r="EXY316" s="375"/>
      <c r="EXZ316" s="375"/>
      <c r="EYA316" s="375"/>
      <c r="EYB316" s="375"/>
      <c r="EYC316" s="375"/>
      <c r="EYD316" s="375"/>
      <c r="EYE316" s="375"/>
      <c r="EYF316" s="375"/>
      <c r="EYG316" s="375"/>
      <c r="EYH316" s="375"/>
      <c r="EYI316" s="375"/>
      <c r="EYJ316" s="375"/>
      <c r="EYK316" s="375"/>
      <c r="EYL316" s="375"/>
      <c r="EYM316" s="375"/>
      <c r="EYN316" s="375"/>
      <c r="EYO316" s="375"/>
      <c r="EYP316" s="375"/>
      <c r="EYQ316" s="375"/>
      <c r="EYR316" s="375"/>
      <c r="EYS316" s="375"/>
      <c r="EYT316" s="375"/>
      <c r="EYU316" s="375"/>
      <c r="EYV316" s="375"/>
      <c r="EYW316" s="375"/>
      <c r="EYX316" s="375"/>
      <c r="EYY316" s="375"/>
      <c r="EYZ316" s="375"/>
      <c r="EZA316" s="375"/>
      <c r="EZB316" s="375"/>
      <c r="EZC316" s="375"/>
      <c r="EZD316" s="375"/>
      <c r="EZE316" s="375"/>
      <c r="EZF316" s="375"/>
      <c r="EZG316" s="375"/>
      <c r="EZH316" s="375"/>
      <c r="EZI316" s="376"/>
      <c r="EZJ316" s="376"/>
      <c r="EZK316" s="376"/>
      <c r="EZL316" s="376"/>
      <c r="EZM316" s="376"/>
      <c r="EZN316" s="376"/>
      <c r="EZO316" s="376"/>
      <c r="EZP316" s="376"/>
      <c r="EZQ316" s="376"/>
      <c r="EZR316" s="376"/>
      <c r="EZS316" s="376"/>
      <c r="EZT316" s="376"/>
      <c r="EZU316" s="376"/>
      <c r="EZV316" s="376"/>
      <c r="EZW316" s="376"/>
      <c r="EZX316" s="376"/>
      <c r="EZY316" s="376"/>
      <c r="EZZ316" s="376"/>
      <c r="FAA316" s="376"/>
      <c r="FAB316" s="376"/>
      <c r="FAC316" s="376"/>
      <c r="FAD316" s="376"/>
      <c r="FAE316" s="376"/>
      <c r="FAF316" s="376"/>
      <c r="FAG316" s="377"/>
      <c r="FAH316" s="377"/>
      <c r="FAI316" s="377"/>
      <c r="FAJ316" s="377"/>
      <c r="FAK316" s="377"/>
      <c r="FAL316" s="376"/>
      <c r="FAM316" s="376"/>
      <c r="FAN316" s="377"/>
      <c r="FAO316" s="377"/>
      <c r="FAP316" s="376"/>
      <c r="FAQ316" s="376"/>
      <c r="FAR316" s="377"/>
      <c r="FAS316" s="377"/>
      <c r="FAT316" s="376"/>
      <c r="FAU316" s="376"/>
      <c r="FAV316" s="376"/>
      <c r="FAW316" s="376"/>
      <c r="FAX316" s="376"/>
      <c r="FAY316" s="376"/>
      <c r="FAZ316" s="376"/>
      <c r="FBA316" s="377"/>
      <c r="FBB316" s="377"/>
      <c r="FBC316" s="376"/>
      <c r="FBD316" s="376"/>
      <c r="FBE316" s="377"/>
      <c r="FBF316" s="377"/>
      <c r="FBG316" s="376"/>
      <c r="FBH316" s="376"/>
      <c r="FBI316" s="376"/>
      <c r="FBJ316" s="376"/>
      <c r="FBK316" s="376"/>
      <c r="FBL316" s="370"/>
      <c r="FBM316" s="396"/>
      <c r="FBN316" s="376"/>
      <c r="FBO316" s="376"/>
      <c r="FBP316" s="376"/>
      <c r="FBQ316" s="376"/>
      <c r="FBR316" s="376"/>
      <c r="FBS316" s="376"/>
      <c r="FBT316" s="376"/>
      <c r="FBU316" s="375"/>
      <c r="FBV316" s="375"/>
      <c r="FBW316" s="375"/>
      <c r="FBX316" s="375"/>
      <c r="FBY316" s="375"/>
      <c r="FBZ316" s="375"/>
      <c r="FCA316" s="375"/>
      <c r="FCB316" s="375"/>
      <c r="FCC316" s="375"/>
      <c r="FCD316" s="375"/>
      <c r="FCE316" s="375"/>
      <c r="FCF316" s="375"/>
      <c r="FCG316" s="375"/>
      <c r="FCH316" s="375"/>
      <c r="FCI316" s="375"/>
      <c r="FCJ316" s="375"/>
      <c r="FCK316" s="375"/>
      <c r="FCL316" s="375"/>
      <c r="FCM316" s="375"/>
      <c r="FCN316" s="375"/>
      <c r="FCO316" s="375"/>
      <c r="FCP316" s="375"/>
      <c r="FCQ316" s="375"/>
      <c r="FCR316" s="375"/>
      <c r="FCS316" s="375"/>
      <c r="FCT316" s="375"/>
      <c r="FCU316" s="375"/>
      <c r="FCV316" s="375"/>
      <c r="FCW316" s="375"/>
      <c r="FCX316" s="375"/>
      <c r="FCY316" s="375"/>
      <c r="FCZ316" s="375"/>
      <c r="FDA316" s="375"/>
      <c r="FDB316" s="375"/>
      <c r="FDC316" s="375"/>
      <c r="FDD316" s="375"/>
      <c r="FDE316" s="375"/>
      <c r="FDF316" s="375"/>
      <c r="FDG316" s="375"/>
      <c r="FDH316" s="375"/>
      <c r="FDI316" s="375"/>
      <c r="FDJ316" s="375"/>
      <c r="FDK316" s="375"/>
      <c r="FDL316" s="375"/>
      <c r="FDM316" s="376"/>
      <c r="FDN316" s="376"/>
      <c r="FDO316" s="376"/>
      <c r="FDP316" s="376"/>
      <c r="FDQ316" s="376"/>
      <c r="FDR316" s="376"/>
      <c r="FDS316" s="376"/>
      <c r="FDT316" s="376"/>
      <c r="FDU316" s="376"/>
      <c r="FDV316" s="376"/>
      <c r="FDW316" s="376"/>
      <c r="FDX316" s="376"/>
      <c r="FDY316" s="376"/>
      <c r="FDZ316" s="376"/>
      <c r="FEA316" s="376"/>
      <c r="FEB316" s="376"/>
      <c r="FEC316" s="376"/>
      <c r="FED316" s="376"/>
      <c r="FEE316" s="376"/>
      <c r="FEF316" s="376"/>
      <c r="FEG316" s="376"/>
      <c r="FEH316" s="376"/>
      <c r="FEI316" s="376"/>
      <c r="FEJ316" s="376"/>
      <c r="FEK316" s="377"/>
      <c r="FEL316" s="377"/>
      <c r="FEM316" s="377"/>
      <c r="FEN316" s="377"/>
      <c r="FEO316" s="377"/>
      <c r="FEP316" s="376"/>
      <c r="FEQ316" s="376"/>
      <c r="FER316" s="377"/>
      <c r="FES316" s="377"/>
      <c r="FET316" s="376"/>
      <c r="FEU316" s="376"/>
      <c r="FEV316" s="377"/>
      <c r="FEW316" s="377"/>
      <c r="FEX316" s="376"/>
      <c r="FEY316" s="376"/>
      <c r="FEZ316" s="376"/>
      <c r="FFA316" s="376"/>
      <c r="FFB316" s="376"/>
      <c r="FFC316" s="376"/>
      <c r="FFD316" s="376"/>
      <c r="FFE316" s="377"/>
      <c r="FFF316" s="377"/>
      <c r="FFG316" s="376"/>
      <c r="FFH316" s="376"/>
      <c r="FFI316" s="377"/>
      <c r="FFJ316" s="377"/>
      <c r="FFK316" s="376"/>
      <c r="FFL316" s="376"/>
      <c r="FFM316" s="376"/>
      <c r="FFN316" s="376"/>
      <c r="FFO316" s="376"/>
      <c r="FFP316" s="370"/>
      <c r="FFQ316" s="396"/>
      <c r="FFR316" s="376"/>
      <c r="FFS316" s="376"/>
      <c r="FFT316" s="376"/>
      <c r="FFU316" s="376"/>
      <c r="FFV316" s="376"/>
      <c r="FFW316" s="376"/>
      <c r="FFX316" s="376"/>
      <c r="FFY316" s="375"/>
      <c r="FFZ316" s="375"/>
      <c r="FGA316" s="375"/>
      <c r="FGB316" s="375"/>
      <c r="FGC316" s="375"/>
      <c r="FGD316" s="375"/>
      <c r="FGE316" s="375"/>
      <c r="FGF316" s="375"/>
      <c r="FGG316" s="375"/>
      <c r="FGH316" s="375"/>
      <c r="FGI316" s="375"/>
      <c r="FGJ316" s="375"/>
      <c r="FGK316" s="375"/>
      <c r="FGL316" s="375"/>
      <c r="FGM316" s="375"/>
      <c r="FGN316" s="375"/>
      <c r="FGO316" s="375"/>
      <c r="FGP316" s="375"/>
      <c r="FGQ316" s="375"/>
      <c r="FGR316" s="375"/>
      <c r="FGS316" s="375"/>
      <c r="FGT316" s="375"/>
      <c r="FGU316" s="375"/>
      <c r="FGV316" s="375"/>
      <c r="FGW316" s="375"/>
      <c r="FGX316" s="375"/>
      <c r="FGY316" s="375"/>
      <c r="FGZ316" s="375"/>
      <c r="FHA316" s="375"/>
      <c r="FHB316" s="375"/>
      <c r="FHC316" s="375"/>
      <c r="FHD316" s="375"/>
      <c r="FHE316" s="375"/>
      <c r="FHF316" s="375"/>
      <c r="FHG316" s="375"/>
      <c r="FHH316" s="375"/>
      <c r="FHI316" s="375"/>
      <c r="FHJ316" s="375"/>
      <c r="FHK316" s="375"/>
      <c r="FHL316" s="375"/>
      <c r="FHM316" s="375"/>
      <c r="FHN316" s="375"/>
      <c r="FHO316" s="375"/>
      <c r="FHP316" s="375"/>
      <c r="FHQ316" s="376"/>
      <c r="FHR316" s="376"/>
      <c r="FHS316" s="376"/>
      <c r="FHT316" s="376"/>
      <c r="FHU316" s="376"/>
      <c r="FHV316" s="376"/>
      <c r="FHW316" s="376"/>
      <c r="FHX316" s="376"/>
      <c r="FHY316" s="376"/>
      <c r="FHZ316" s="376"/>
      <c r="FIA316" s="376"/>
      <c r="FIB316" s="376"/>
      <c r="FIC316" s="376"/>
      <c r="FID316" s="376"/>
      <c r="FIE316" s="376"/>
      <c r="FIF316" s="376"/>
      <c r="FIG316" s="376"/>
      <c r="FIH316" s="376"/>
      <c r="FII316" s="376"/>
      <c r="FIJ316" s="376"/>
      <c r="FIK316" s="376"/>
      <c r="FIL316" s="376"/>
      <c r="FIM316" s="376"/>
      <c r="FIN316" s="376"/>
      <c r="FIO316" s="377"/>
      <c r="FIP316" s="377"/>
      <c r="FIQ316" s="377"/>
      <c r="FIR316" s="377"/>
      <c r="FIS316" s="377"/>
      <c r="FIT316" s="376"/>
      <c r="FIU316" s="376"/>
      <c r="FIV316" s="377"/>
      <c r="FIW316" s="377"/>
      <c r="FIX316" s="376"/>
      <c r="FIY316" s="376"/>
      <c r="FIZ316" s="377"/>
      <c r="FJA316" s="377"/>
      <c r="FJB316" s="376"/>
      <c r="FJC316" s="376"/>
      <c r="FJD316" s="376"/>
      <c r="FJE316" s="376"/>
      <c r="FJF316" s="376"/>
      <c r="FJG316" s="376"/>
      <c r="FJH316" s="376"/>
      <c r="FJI316" s="377"/>
      <c r="FJJ316" s="377"/>
      <c r="FJK316" s="376"/>
      <c r="FJL316" s="376"/>
      <c r="FJM316" s="377"/>
      <c r="FJN316" s="377"/>
      <c r="FJO316" s="376"/>
      <c r="FJP316" s="376"/>
      <c r="FJQ316" s="376"/>
      <c r="FJR316" s="376"/>
      <c r="FJS316" s="376"/>
      <c r="FJT316" s="370"/>
      <c r="FJU316" s="396"/>
      <c r="FJV316" s="376"/>
      <c r="FJW316" s="376"/>
      <c r="FJX316" s="376"/>
      <c r="FJY316" s="376"/>
      <c r="FJZ316" s="376"/>
      <c r="FKA316" s="376"/>
      <c r="FKB316" s="376"/>
      <c r="FKC316" s="375"/>
      <c r="FKD316" s="375"/>
      <c r="FKE316" s="375"/>
      <c r="FKF316" s="375"/>
      <c r="FKG316" s="375"/>
      <c r="FKH316" s="375"/>
      <c r="FKI316" s="375"/>
      <c r="FKJ316" s="375"/>
      <c r="FKK316" s="375"/>
      <c r="FKL316" s="375"/>
      <c r="FKM316" s="375"/>
      <c r="FKN316" s="375"/>
      <c r="FKO316" s="375"/>
      <c r="FKP316" s="375"/>
      <c r="FKQ316" s="375"/>
      <c r="FKR316" s="375"/>
      <c r="FKS316" s="375"/>
      <c r="FKT316" s="375"/>
      <c r="FKU316" s="375"/>
      <c r="FKV316" s="375"/>
      <c r="FKW316" s="375"/>
      <c r="FKX316" s="375"/>
      <c r="FKY316" s="375"/>
      <c r="FKZ316" s="375"/>
      <c r="FLA316" s="375"/>
      <c r="FLB316" s="375"/>
      <c r="FLC316" s="375"/>
      <c r="FLD316" s="375"/>
      <c r="FLE316" s="375"/>
      <c r="FLF316" s="375"/>
      <c r="FLG316" s="375"/>
      <c r="FLH316" s="375"/>
      <c r="FLI316" s="375"/>
      <c r="FLJ316" s="375"/>
      <c r="FLK316" s="375"/>
      <c r="FLL316" s="375"/>
      <c r="FLM316" s="375"/>
      <c r="FLN316" s="375"/>
      <c r="FLO316" s="375"/>
      <c r="FLP316" s="375"/>
      <c r="FLQ316" s="375"/>
      <c r="FLR316" s="375"/>
      <c r="FLS316" s="375"/>
      <c r="FLT316" s="375"/>
      <c r="FLU316" s="376"/>
      <c r="FLV316" s="376"/>
      <c r="FLW316" s="376"/>
      <c r="FLX316" s="376"/>
      <c r="FLY316" s="376"/>
      <c r="FLZ316" s="376"/>
      <c r="FMA316" s="376"/>
      <c r="FMB316" s="376"/>
      <c r="FMC316" s="376"/>
      <c r="FMD316" s="376"/>
      <c r="FME316" s="376"/>
      <c r="FMF316" s="376"/>
      <c r="FMG316" s="376"/>
      <c r="FMH316" s="376"/>
      <c r="FMI316" s="376"/>
      <c r="FMJ316" s="376"/>
      <c r="FMK316" s="376"/>
      <c r="FML316" s="376"/>
      <c r="FMM316" s="376"/>
      <c r="FMN316" s="376"/>
      <c r="FMO316" s="376"/>
      <c r="FMP316" s="376"/>
      <c r="FMQ316" s="376"/>
      <c r="FMR316" s="376"/>
      <c r="FMS316" s="377"/>
      <c r="FMT316" s="377"/>
      <c r="FMU316" s="377"/>
      <c r="FMV316" s="377"/>
      <c r="FMW316" s="377"/>
      <c r="FMX316" s="376"/>
      <c r="FMY316" s="376"/>
      <c r="FMZ316" s="377"/>
      <c r="FNA316" s="377"/>
      <c r="FNB316" s="376"/>
      <c r="FNC316" s="376"/>
      <c r="FND316" s="377"/>
      <c r="FNE316" s="377"/>
      <c r="FNF316" s="376"/>
      <c r="FNG316" s="376"/>
      <c r="FNH316" s="376"/>
      <c r="FNI316" s="376"/>
      <c r="FNJ316" s="376"/>
      <c r="FNK316" s="376"/>
      <c r="FNL316" s="376"/>
      <c r="FNM316" s="377"/>
      <c r="FNN316" s="377"/>
      <c r="FNO316" s="376"/>
      <c r="FNP316" s="376"/>
      <c r="FNQ316" s="377"/>
      <c r="FNR316" s="377"/>
      <c r="FNS316" s="376"/>
      <c r="FNT316" s="376"/>
      <c r="FNU316" s="376"/>
      <c r="FNV316" s="376"/>
      <c r="FNW316" s="376"/>
      <c r="FNX316" s="370"/>
      <c r="FNY316" s="396"/>
      <c r="FNZ316" s="376"/>
      <c r="FOA316" s="376"/>
      <c r="FOB316" s="376"/>
      <c r="FOC316" s="376"/>
      <c r="FOD316" s="376"/>
      <c r="FOE316" s="376"/>
      <c r="FOF316" s="376"/>
      <c r="FOG316" s="375"/>
      <c r="FOH316" s="375"/>
      <c r="FOI316" s="375"/>
      <c r="FOJ316" s="375"/>
      <c r="FOK316" s="375"/>
      <c r="FOL316" s="375"/>
      <c r="FOM316" s="375"/>
      <c r="FON316" s="375"/>
      <c r="FOO316" s="375"/>
      <c r="FOP316" s="375"/>
      <c r="FOQ316" s="375"/>
      <c r="FOR316" s="375"/>
      <c r="FOS316" s="375"/>
      <c r="FOT316" s="375"/>
      <c r="FOU316" s="375"/>
      <c r="FOV316" s="375"/>
      <c r="FOW316" s="375"/>
      <c r="FOX316" s="375"/>
      <c r="FOY316" s="375"/>
      <c r="FOZ316" s="375"/>
      <c r="FPA316" s="375"/>
      <c r="FPB316" s="375"/>
      <c r="FPC316" s="375"/>
      <c r="FPD316" s="375"/>
      <c r="FPE316" s="375"/>
      <c r="FPF316" s="375"/>
      <c r="FPG316" s="375"/>
      <c r="FPH316" s="375"/>
      <c r="FPI316" s="375"/>
      <c r="FPJ316" s="375"/>
      <c r="FPK316" s="375"/>
      <c r="FPL316" s="375"/>
      <c r="FPM316" s="375"/>
      <c r="FPN316" s="375"/>
      <c r="FPO316" s="375"/>
      <c r="FPP316" s="375"/>
      <c r="FPQ316" s="375"/>
      <c r="FPR316" s="375"/>
      <c r="FPS316" s="375"/>
      <c r="FPT316" s="375"/>
      <c r="FPU316" s="375"/>
      <c r="FPV316" s="375"/>
      <c r="FPW316" s="375"/>
      <c r="FPX316" s="375"/>
      <c r="FPY316" s="376"/>
      <c r="FPZ316" s="376"/>
      <c r="FQA316" s="376"/>
      <c r="FQB316" s="376"/>
      <c r="FQC316" s="376"/>
      <c r="FQD316" s="376"/>
      <c r="FQE316" s="376"/>
      <c r="FQF316" s="376"/>
      <c r="FQG316" s="376"/>
      <c r="FQH316" s="376"/>
      <c r="FQI316" s="376"/>
      <c r="FQJ316" s="376"/>
      <c r="FQK316" s="376"/>
      <c r="FQL316" s="376"/>
      <c r="FQM316" s="376"/>
      <c r="FQN316" s="376"/>
      <c r="FQO316" s="376"/>
      <c r="FQP316" s="376"/>
      <c r="FQQ316" s="376"/>
      <c r="FQR316" s="376"/>
      <c r="FQS316" s="376"/>
      <c r="FQT316" s="376"/>
      <c r="FQU316" s="376"/>
      <c r="FQV316" s="376"/>
      <c r="FQW316" s="377"/>
      <c r="FQX316" s="377"/>
      <c r="FQY316" s="377"/>
      <c r="FQZ316" s="377"/>
      <c r="FRA316" s="377"/>
      <c r="FRB316" s="376"/>
      <c r="FRC316" s="376"/>
      <c r="FRD316" s="377"/>
      <c r="FRE316" s="377"/>
      <c r="FRF316" s="376"/>
      <c r="FRG316" s="376"/>
      <c r="FRH316" s="377"/>
      <c r="FRI316" s="377"/>
      <c r="FRJ316" s="376"/>
      <c r="FRK316" s="376"/>
      <c r="FRL316" s="376"/>
      <c r="FRM316" s="376"/>
      <c r="FRN316" s="376"/>
      <c r="FRO316" s="376"/>
      <c r="FRP316" s="376"/>
      <c r="FRQ316" s="377"/>
      <c r="FRR316" s="377"/>
      <c r="FRS316" s="376"/>
      <c r="FRT316" s="376"/>
      <c r="FRU316" s="377"/>
      <c r="FRV316" s="377"/>
      <c r="FRW316" s="376"/>
      <c r="FRX316" s="376"/>
      <c r="FRY316" s="376"/>
      <c r="FRZ316" s="376"/>
      <c r="FSA316" s="376"/>
      <c r="FSB316" s="370"/>
      <c r="FSC316" s="396"/>
      <c r="FSD316" s="376"/>
      <c r="FSE316" s="376"/>
      <c r="FSF316" s="376"/>
      <c r="FSG316" s="376"/>
      <c r="FSH316" s="376"/>
      <c r="FSI316" s="376"/>
      <c r="FSJ316" s="376"/>
      <c r="FSK316" s="375"/>
      <c r="FSL316" s="375"/>
      <c r="FSM316" s="375"/>
      <c r="FSN316" s="375"/>
      <c r="FSO316" s="375"/>
      <c r="FSP316" s="375"/>
      <c r="FSQ316" s="375"/>
      <c r="FSR316" s="375"/>
      <c r="FSS316" s="375"/>
      <c r="FST316" s="375"/>
      <c r="FSU316" s="375"/>
      <c r="FSV316" s="375"/>
      <c r="FSW316" s="375"/>
      <c r="FSX316" s="375"/>
      <c r="FSY316" s="375"/>
      <c r="FSZ316" s="375"/>
      <c r="FTA316" s="375"/>
      <c r="FTB316" s="375"/>
      <c r="FTC316" s="375"/>
      <c r="FTD316" s="375"/>
      <c r="FTE316" s="375"/>
      <c r="FTF316" s="375"/>
      <c r="FTG316" s="375"/>
      <c r="FTH316" s="375"/>
      <c r="FTI316" s="375"/>
      <c r="FTJ316" s="375"/>
      <c r="FTK316" s="375"/>
      <c r="FTL316" s="375"/>
      <c r="FTM316" s="375"/>
      <c r="FTN316" s="375"/>
      <c r="FTO316" s="375"/>
      <c r="FTP316" s="375"/>
      <c r="FTQ316" s="375"/>
      <c r="FTR316" s="375"/>
      <c r="FTS316" s="375"/>
      <c r="FTT316" s="375"/>
      <c r="FTU316" s="375"/>
      <c r="FTV316" s="375"/>
      <c r="FTW316" s="375"/>
      <c r="FTX316" s="375"/>
      <c r="FTY316" s="375"/>
      <c r="FTZ316" s="375"/>
      <c r="FUA316" s="375"/>
      <c r="FUB316" s="375"/>
      <c r="FUC316" s="376"/>
      <c r="FUD316" s="376"/>
      <c r="FUE316" s="376"/>
      <c r="FUF316" s="376"/>
      <c r="FUG316" s="376"/>
      <c r="FUH316" s="376"/>
      <c r="FUI316" s="376"/>
      <c r="FUJ316" s="376"/>
      <c r="FUK316" s="376"/>
      <c r="FUL316" s="376"/>
      <c r="FUM316" s="376"/>
      <c r="FUN316" s="376"/>
      <c r="FUO316" s="376"/>
      <c r="FUP316" s="376"/>
      <c r="FUQ316" s="376"/>
      <c r="FUR316" s="376"/>
      <c r="FUS316" s="376"/>
      <c r="FUT316" s="376"/>
      <c r="FUU316" s="376"/>
      <c r="FUV316" s="376"/>
      <c r="FUW316" s="376"/>
      <c r="FUX316" s="376"/>
      <c r="FUY316" s="376"/>
      <c r="FUZ316" s="376"/>
      <c r="FVA316" s="377"/>
      <c r="FVB316" s="377"/>
      <c r="FVC316" s="377"/>
      <c r="FVD316" s="377"/>
      <c r="FVE316" s="377"/>
      <c r="FVF316" s="376"/>
      <c r="FVG316" s="376"/>
      <c r="FVH316" s="377"/>
      <c r="FVI316" s="377"/>
      <c r="FVJ316" s="376"/>
      <c r="FVK316" s="376"/>
      <c r="FVL316" s="377"/>
      <c r="FVM316" s="377"/>
      <c r="FVN316" s="376"/>
      <c r="FVO316" s="376"/>
      <c r="FVP316" s="376"/>
      <c r="FVQ316" s="376"/>
      <c r="FVR316" s="376"/>
      <c r="FVS316" s="376"/>
      <c r="FVT316" s="376"/>
      <c r="FVU316" s="377"/>
      <c r="FVV316" s="377"/>
      <c r="FVW316" s="376"/>
      <c r="FVX316" s="376"/>
      <c r="FVY316" s="377"/>
      <c r="FVZ316" s="377"/>
      <c r="FWA316" s="376"/>
      <c r="FWB316" s="376"/>
      <c r="FWC316" s="376"/>
      <c r="FWD316" s="376"/>
      <c r="FWE316" s="376"/>
      <c r="FWF316" s="370"/>
      <c r="FWG316" s="396"/>
      <c r="FWH316" s="376"/>
      <c r="FWI316" s="376"/>
      <c r="FWJ316" s="376"/>
      <c r="FWK316" s="376"/>
      <c r="FWL316" s="376"/>
      <c r="FWM316" s="376"/>
      <c r="FWN316" s="376"/>
      <c r="FWO316" s="375"/>
      <c r="FWP316" s="375"/>
      <c r="FWQ316" s="375"/>
      <c r="FWR316" s="375"/>
      <c r="FWS316" s="375"/>
      <c r="FWT316" s="375"/>
      <c r="FWU316" s="375"/>
      <c r="FWV316" s="375"/>
      <c r="FWW316" s="375"/>
      <c r="FWX316" s="375"/>
      <c r="FWY316" s="375"/>
      <c r="FWZ316" s="375"/>
      <c r="FXA316" s="375"/>
      <c r="FXB316" s="375"/>
      <c r="FXC316" s="375"/>
      <c r="FXD316" s="375"/>
      <c r="FXE316" s="375"/>
      <c r="FXF316" s="375"/>
      <c r="FXG316" s="375"/>
      <c r="FXH316" s="375"/>
      <c r="FXI316" s="375"/>
      <c r="FXJ316" s="375"/>
      <c r="FXK316" s="375"/>
      <c r="FXL316" s="375"/>
      <c r="FXM316" s="375"/>
      <c r="FXN316" s="375"/>
      <c r="FXO316" s="375"/>
      <c r="FXP316" s="375"/>
      <c r="FXQ316" s="375"/>
      <c r="FXR316" s="375"/>
      <c r="FXS316" s="375"/>
      <c r="FXT316" s="375"/>
      <c r="FXU316" s="375"/>
      <c r="FXV316" s="375"/>
      <c r="FXW316" s="375"/>
      <c r="FXX316" s="375"/>
      <c r="FXY316" s="375"/>
      <c r="FXZ316" s="375"/>
      <c r="FYA316" s="375"/>
      <c r="FYB316" s="375"/>
      <c r="FYC316" s="375"/>
      <c r="FYD316" s="375"/>
      <c r="FYE316" s="375"/>
      <c r="FYF316" s="375"/>
      <c r="FYG316" s="376"/>
      <c r="FYH316" s="376"/>
      <c r="FYI316" s="376"/>
      <c r="FYJ316" s="376"/>
      <c r="FYK316" s="376"/>
      <c r="FYL316" s="376"/>
      <c r="FYM316" s="376"/>
      <c r="FYN316" s="376"/>
      <c r="FYO316" s="376"/>
      <c r="FYP316" s="376"/>
      <c r="FYQ316" s="376"/>
      <c r="FYR316" s="376"/>
      <c r="FYS316" s="376"/>
      <c r="FYT316" s="376"/>
      <c r="FYU316" s="376"/>
      <c r="FYV316" s="376"/>
      <c r="FYW316" s="376"/>
      <c r="FYX316" s="376"/>
      <c r="FYY316" s="376"/>
      <c r="FYZ316" s="376"/>
      <c r="FZA316" s="376"/>
      <c r="FZB316" s="376"/>
      <c r="FZC316" s="376"/>
      <c r="FZD316" s="376"/>
      <c r="FZE316" s="377"/>
      <c r="FZF316" s="377"/>
      <c r="FZG316" s="377"/>
      <c r="FZH316" s="377"/>
      <c r="FZI316" s="377"/>
      <c r="FZJ316" s="376"/>
      <c r="FZK316" s="376"/>
      <c r="FZL316" s="377"/>
      <c r="FZM316" s="377"/>
      <c r="FZN316" s="376"/>
      <c r="FZO316" s="376"/>
      <c r="FZP316" s="377"/>
      <c r="FZQ316" s="377"/>
      <c r="FZR316" s="376"/>
      <c r="FZS316" s="376"/>
      <c r="FZT316" s="376"/>
      <c r="FZU316" s="376"/>
      <c r="FZV316" s="376"/>
      <c r="FZW316" s="376"/>
      <c r="FZX316" s="376"/>
      <c r="FZY316" s="377"/>
      <c r="FZZ316" s="377"/>
      <c r="GAA316" s="376"/>
      <c r="GAB316" s="376"/>
      <c r="GAC316" s="377"/>
      <c r="GAD316" s="377"/>
      <c r="GAE316" s="376"/>
      <c r="GAF316" s="376"/>
      <c r="GAG316" s="376"/>
      <c r="GAH316" s="376"/>
      <c r="GAI316" s="376"/>
      <c r="GAJ316" s="370"/>
      <c r="GAK316" s="396"/>
      <c r="GAL316" s="376"/>
      <c r="GAM316" s="376"/>
      <c r="GAN316" s="376"/>
      <c r="GAO316" s="376"/>
      <c r="GAP316" s="376"/>
      <c r="GAQ316" s="376"/>
      <c r="GAR316" s="376"/>
      <c r="GAS316" s="375"/>
      <c r="GAT316" s="375"/>
      <c r="GAU316" s="375"/>
      <c r="GAV316" s="375"/>
      <c r="GAW316" s="375"/>
      <c r="GAX316" s="375"/>
      <c r="GAY316" s="375"/>
      <c r="GAZ316" s="375"/>
      <c r="GBA316" s="375"/>
      <c r="GBB316" s="375"/>
      <c r="GBC316" s="375"/>
      <c r="GBD316" s="375"/>
      <c r="GBE316" s="375"/>
      <c r="GBF316" s="375"/>
      <c r="GBG316" s="375"/>
      <c r="GBH316" s="375"/>
      <c r="GBI316" s="375"/>
      <c r="GBJ316" s="375"/>
      <c r="GBK316" s="375"/>
      <c r="GBL316" s="375"/>
      <c r="GBM316" s="375"/>
      <c r="GBN316" s="375"/>
      <c r="GBO316" s="375"/>
      <c r="GBP316" s="375"/>
      <c r="GBQ316" s="375"/>
      <c r="GBR316" s="375"/>
      <c r="GBS316" s="375"/>
      <c r="GBT316" s="375"/>
      <c r="GBU316" s="375"/>
      <c r="GBV316" s="375"/>
      <c r="GBW316" s="375"/>
      <c r="GBX316" s="375"/>
      <c r="GBY316" s="375"/>
      <c r="GBZ316" s="375"/>
      <c r="GCA316" s="375"/>
      <c r="GCB316" s="375"/>
      <c r="GCC316" s="375"/>
      <c r="GCD316" s="375"/>
      <c r="GCE316" s="375"/>
      <c r="GCF316" s="375"/>
      <c r="GCG316" s="375"/>
      <c r="GCH316" s="375"/>
      <c r="GCI316" s="375"/>
      <c r="GCJ316" s="375"/>
      <c r="GCK316" s="376"/>
      <c r="GCL316" s="376"/>
      <c r="GCM316" s="376"/>
      <c r="GCN316" s="376"/>
      <c r="GCO316" s="376"/>
      <c r="GCP316" s="376"/>
      <c r="GCQ316" s="376"/>
      <c r="GCR316" s="376"/>
      <c r="GCS316" s="376"/>
      <c r="GCT316" s="376"/>
      <c r="GCU316" s="376"/>
      <c r="GCV316" s="376"/>
      <c r="GCW316" s="376"/>
      <c r="GCX316" s="376"/>
      <c r="GCY316" s="376"/>
      <c r="GCZ316" s="376"/>
      <c r="GDA316" s="376"/>
      <c r="GDB316" s="376"/>
      <c r="GDC316" s="376"/>
      <c r="GDD316" s="376"/>
      <c r="GDE316" s="376"/>
      <c r="GDF316" s="376"/>
      <c r="GDG316" s="376"/>
      <c r="GDH316" s="376"/>
      <c r="GDI316" s="377"/>
      <c r="GDJ316" s="377"/>
      <c r="GDK316" s="377"/>
      <c r="GDL316" s="377"/>
      <c r="GDM316" s="377"/>
      <c r="GDN316" s="376"/>
      <c r="GDO316" s="376"/>
      <c r="GDP316" s="377"/>
      <c r="GDQ316" s="377"/>
      <c r="GDR316" s="376"/>
      <c r="GDS316" s="376"/>
      <c r="GDT316" s="377"/>
      <c r="GDU316" s="377"/>
      <c r="GDV316" s="376"/>
      <c r="GDW316" s="376"/>
      <c r="GDX316" s="376"/>
      <c r="GDY316" s="376"/>
      <c r="GDZ316" s="376"/>
      <c r="GEA316" s="376"/>
      <c r="GEB316" s="376"/>
      <c r="GEC316" s="377"/>
      <c r="GED316" s="377"/>
      <c r="GEE316" s="376"/>
      <c r="GEF316" s="376"/>
      <c r="GEG316" s="377"/>
      <c r="GEH316" s="377"/>
      <c r="GEI316" s="376"/>
      <c r="GEJ316" s="376"/>
      <c r="GEK316" s="376"/>
      <c r="GEL316" s="376"/>
      <c r="GEM316" s="376"/>
      <c r="GEN316" s="370"/>
      <c r="GEO316" s="396"/>
      <c r="GEP316" s="376"/>
      <c r="GEQ316" s="376"/>
      <c r="GER316" s="376"/>
      <c r="GES316" s="376"/>
      <c r="GET316" s="376"/>
      <c r="GEU316" s="376"/>
      <c r="GEV316" s="376"/>
      <c r="GEW316" s="375"/>
      <c r="GEX316" s="375"/>
      <c r="GEY316" s="375"/>
      <c r="GEZ316" s="375"/>
      <c r="GFA316" s="375"/>
      <c r="GFB316" s="375"/>
      <c r="GFC316" s="375"/>
      <c r="GFD316" s="375"/>
      <c r="GFE316" s="375"/>
      <c r="GFF316" s="375"/>
      <c r="GFG316" s="375"/>
      <c r="GFH316" s="375"/>
      <c r="GFI316" s="375"/>
      <c r="GFJ316" s="375"/>
      <c r="GFK316" s="375"/>
      <c r="GFL316" s="375"/>
      <c r="GFM316" s="375"/>
      <c r="GFN316" s="375"/>
      <c r="GFO316" s="375"/>
      <c r="GFP316" s="375"/>
      <c r="GFQ316" s="375"/>
      <c r="GFR316" s="375"/>
      <c r="GFS316" s="375"/>
      <c r="GFT316" s="375"/>
      <c r="GFU316" s="375"/>
      <c r="GFV316" s="375"/>
      <c r="GFW316" s="375"/>
      <c r="GFX316" s="375"/>
      <c r="GFY316" s="375"/>
      <c r="GFZ316" s="375"/>
      <c r="GGA316" s="375"/>
      <c r="GGB316" s="375"/>
      <c r="GGC316" s="375"/>
      <c r="GGD316" s="375"/>
      <c r="GGE316" s="375"/>
      <c r="GGF316" s="375"/>
      <c r="GGG316" s="375"/>
      <c r="GGH316" s="375"/>
      <c r="GGI316" s="375"/>
      <c r="GGJ316" s="375"/>
      <c r="GGK316" s="375"/>
      <c r="GGL316" s="375"/>
      <c r="GGM316" s="375"/>
      <c r="GGN316" s="375"/>
      <c r="GGO316" s="376"/>
      <c r="GGP316" s="376"/>
      <c r="GGQ316" s="376"/>
      <c r="GGR316" s="376"/>
      <c r="GGS316" s="376"/>
      <c r="GGT316" s="376"/>
      <c r="GGU316" s="376"/>
      <c r="GGV316" s="376"/>
      <c r="GGW316" s="376"/>
      <c r="GGX316" s="376"/>
      <c r="GGY316" s="376"/>
      <c r="GGZ316" s="376"/>
      <c r="GHA316" s="376"/>
      <c r="GHB316" s="376"/>
      <c r="GHC316" s="376"/>
      <c r="GHD316" s="376"/>
      <c r="GHE316" s="376"/>
      <c r="GHF316" s="376"/>
      <c r="GHG316" s="376"/>
      <c r="GHH316" s="376"/>
      <c r="GHI316" s="376"/>
      <c r="GHJ316" s="376"/>
      <c r="GHK316" s="376"/>
      <c r="GHL316" s="376"/>
      <c r="GHM316" s="377"/>
      <c r="GHN316" s="377"/>
      <c r="GHO316" s="377"/>
      <c r="GHP316" s="377"/>
      <c r="GHQ316" s="377"/>
      <c r="GHR316" s="376"/>
      <c r="GHS316" s="376"/>
      <c r="GHT316" s="377"/>
      <c r="GHU316" s="377"/>
      <c r="GHV316" s="376"/>
      <c r="GHW316" s="376"/>
      <c r="GHX316" s="377"/>
      <c r="GHY316" s="377"/>
      <c r="GHZ316" s="376"/>
      <c r="GIA316" s="376"/>
      <c r="GIB316" s="376"/>
      <c r="GIC316" s="376"/>
      <c r="GID316" s="376"/>
      <c r="GIE316" s="376"/>
      <c r="GIF316" s="376"/>
      <c r="GIG316" s="377"/>
      <c r="GIH316" s="377"/>
      <c r="GII316" s="376"/>
      <c r="GIJ316" s="376"/>
      <c r="GIK316" s="377"/>
      <c r="GIL316" s="377"/>
      <c r="GIM316" s="376"/>
      <c r="GIN316" s="376"/>
      <c r="GIO316" s="376"/>
      <c r="GIP316" s="376"/>
      <c r="GIQ316" s="376"/>
      <c r="GIR316" s="370"/>
      <c r="GIS316" s="396"/>
      <c r="GIT316" s="376"/>
      <c r="GIU316" s="376"/>
      <c r="GIV316" s="376"/>
      <c r="GIW316" s="376"/>
      <c r="GIX316" s="376"/>
      <c r="GIY316" s="376"/>
      <c r="GIZ316" s="376"/>
      <c r="GJA316" s="375"/>
      <c r="GJB316" s="375"/>
      <c r="GJC316" s="375"/>
      <c r="GJD316" s="375"/>
      <c r="GJE316" s="375"/>
      <c r="GJF316" s="375"/>
      <c r="GJG316" s="375"/>
      <c r="GJH316" s="375"/>
      <c r="GJI316" s="375"/>
      <c r="GJJ316" s="375"/>
      <c r="GJK316" s="375"/>
      <c r="GJL316" s="375"/>
      <c r="GJM316" s="375"/>
      <c r="GJN316" s="375"/>
      <c r="GJO316" s="375"/>
      <c r="GJP316" s="375"/>
      <c r="GJQ316" s="375"/>
      <c r="GJR316" s="375"/>
      <c r="GJS316" s="375"/>
      <c r="GJT316" s="375"/>
      <c r="GJU316" s="375"/>
      <c r="GJV316" s="375"/>
      <c r="GJW316" s="375"/>
      <c r="GJX316" s="375"/>
      <c r="GJY316" s="375"/>
      <c r="GJZ316" s="375"/>
      <c r="GKA316" s="375"/>
      <c r="GKB316" s="375"/>
      <c r="GKC316" s="375"/>
      <c r="GKD316" s="375"/>
      <c r="GKE316" s="375"/>
      <c r="GKF316" s="375"/>
      <c r="GKG316" s="375"/>
      <c r="GKH316" s="375"/>
      <c r="GKI316" s="375"/>
      <c r="GKJ316" s="375"/>
      <c r="GKK316" s="375"/>
      <c r="GKL316" s="375"/>
      <c r="GKM316" s="375"/>
      <c r="GKN316" s="375"/>
      <c r="GKO316" s="375"/>
      <c r="GKP316" s="375"/>
      <c r="GKQ316" s="375"/>
      <c r="GKR316" s="375"/>
      <c r="GKS316" s="376"/>
      <c r="GKT316" s="376"/>
      <c r="GKU316" s="376"/>
      <c r="GKV316" s="376"/>
      <c r="GKW316" s="376"/>
      <c r="GKX316" s="376"/>
      <c r="GKY316" s="376"/>
      <c r="GKZ316" s="376"/>
      <c r="GLA316" s="376"/>
      <c r="GLB316" s="376"/>
      <c r="GLC316" s="376"/>
      <c r="GLD316" s="376"/>
      <c r="GLE316" s="376"/>
      <c r="GLF316" s="376"/>
      <c r="GLG316" s="376"/>
      <c r="GLH316" s="376"/>
      <c r="GLI316" s="376"/>
      <c r="GLJ316" s="376"/>
      <c r="GLK316" s="376"/>
      <c r="GLL316" s="376"/>
      <c r="GLM316" s="376"/>
      <c r="GLN316" s="376"/>
      <c r="GLO316" s="376"/>
      <c r="GLP316" s="376"/>
      <c r="GLQ316" s="377"/>
      <c r="GLR316" s="377"/>
      <c r="GLS316" s="377"/>
      <c r="GLT316" s="377"/>
      <c r="GLU316" s="377"/>
      <c r="GLV316" s="376"/>
      <c r="GLW316" s="376"/>
      <c r="GLX316" s="377"/>
      <c r="GLY316" s="377"/>
      <c r="GLZ316" s="376"/>
      <c r="GMA316" s="376"/>
      <c r="GMB316" s="377"/>
      <c r="GMC316" s="377"/>
      <c r="GMD316" s="376"/>
      <c r="GME316" s="376"/>
      <c r="GMF316" s="376"/>
      <c r="GMG316" s="376"/>
      <c r="GMH316" s="376"/>
      <c r="GMI316" s="376"/>
      <c r="GMJ316" s="376"/>
      <c r="GMK316" s="377"/>
      <c r="GML316" s="377"/>
      <c r="GMM316" s="376"/>
      <c r="GMN316" s="376"/>
      <c r="GMO316" s="377"/>
      <c r="GMP316" s="377"/>
      <c r="GMQ316" s="376"/>
      <c r="GMR316" s="376"/>
      <c r="GMS316" s="376"/>
      <c r="GMT316" s="376"/>
      <c r="GMU316" s="376"/>
      <c r="GMV316" s="370"/>
      <c r="GMW316" s="396"/>
      <c r="GMX316" s="376"/>
      <c r="GMY316" s="376"/>
      <c r="GMZ316" s="376"/>
      <c r="GNA316" s="376"/>
      <c r="GNB316" s="376"/>
      <c r="GNC316" s="376"/>
      <c r="GND316" s="376"/>
      <c r="GNE316" s="375"/>
      <c r="GNF316" s="375"/>
      <c r="GNG316" s="375"/>
      <c r="GNH316" s="375"/>
      <c r="GNI316" s="375"/>
      <c r="GNJ316" s="375"/>
      <c r="GNK316" s="375"/>
      <c r="GNL316" s="375"/>
      <c r="GNM316" s="375"/>
      <c r="GNN316" s="375"/>
      <c r="GNO316" s="375"/>
      <c r="GNP316" s="375"/>
      <c r="GNQ316" s="375"/>
      <c r="GNR316" s="375"/>
      <c r="GNS316" s="375"/>
      <c r="GNT316" s="375"/>
      <c r="GNU316" s="375"/>
      <c r="GNV316" s="375"/>
      <c r="GNW316" s="375"/>
      <c r="GNX316" s="375"/>
      <c r="GNY316" s="375"/>
      <c r="GNZ316" s="375"/>
      <c r="GOA316" s="375"/>
      <c r="GOB316" s="375"/>
      <c r="GOC316" s="375"/>
      <c r="GOD316" s="375"/>
      <c r="GOE316" s="375"/>
      <c r="GOF316" s="375"/>
      <c r="GOG316" s="375"/>
      <c r="GOH316" s="375"/>
      <c r="GOI316" s="375"/>
      <c r="GOJ316" s="375"/>
      <c r="GOK316" s="375"/>
      <c r="GOL316" s="375"/>
      <c r="GOM316" s="375"/>
      <c r="GON316" s="375"/>
      <c r="GOO316" s="375"/>
      <c r="GOP316" s="375"/>
      <c r="GOQ316" s="375"/>
      <c r="GOR316" s="375"/>
      <c r="GOS316" s="375"/>
      <c r="GOT316" s="375"/>
      <c r="GOU316" s="375"/>
      <c r="GOV316" s="375"/>
      <c r="GOW316" s="376"/>
      <c r="GOX316" s="376"/>
      <c r="GOY316" s="376"/>
      <c r="GOZ316" s="376"/>
      <c r="GPA316" s="376"/>
      <c r="GPB316" s="376"/>
      <c r="GPC316" s="376"/>
      <c r="GPD316" s="376"/>
      <c r="GPE316" s="376"/>
      <c r="GPF316" s="376"/>
      <c r="GPG316" s="376"/>
      <c r="GPH316" s="376"/>
      <c r="GPI316" s="376"/>
      <c r="GPJ316" s="376"/>
      <c r="GPK316" s="376"/>
      <c r="GPL316" s="376"/>
      <c r="GPM316" s="376"/>
      <c r="GPN316" s="376"/>
      <c r="GPO316" s="376"/>
      <c r="GPP316" s="376"/>
      <c r="GPQ316" s="376"/>
      <c r="GPR316" s="376"/>
      <c r="GPS316" s="376"/>
      <c r="GPT316" s="376"/>
      <c r="GPU316" s="377"/>
      <c r="GPV316" s="377"/>
      <c r="GPW316" s="377"/>
      <c r="GPX316" s="377"/>
      <c r="GPY316" s="377"/>
      <c r="GPZ316" s="376"/>
      <c r="GQA316" s="376"/>
      <c r="GQB316" s="377"/>
      <c r="GQC316" s="377"/>
      <c r="GQD316" s="376"/>
      <c r="GQE316" s="376"/>
      <c r="GQF316" s="377"/>
      <c r="GQG316" s="377"/>
      <c r="GQH316" s="376"/>
      <c r="GQI316" s="376"/>
      <c r="GQJ316" s="376"/>
      <c r="GQK316" s="376"/>
      <c r="GQL316" s="376"/>
      <c r="GQM316" s="376"/>
      <c r="GQN316" s="376"/>
      <c r="GQO316" s="377"/>
      <c r="GQP316" s="377"/>
      <c r="GQQ316" s="376"/>
      <c r="GQR316" s="376"/>
      <c r="GQS316" s="377"/>
      <c r="GQT316" s="377"/>
      <c r="GQU316" s="376"/>
      <c r="GQV316" s="376"/>
      <c r="GQW316" s="376"/>
      <c r="GQX316" s="376"/>
      <c r="GQY316" s="376"/>
      <c r="GQZ316" s="370"/>
      <c r="GRA316" s="396"/>
      <c r="GRB316" s="376"/>
      <c r="GRC316" s="376"/>
      <c r="GRD316" s="376"/>
      <c r="GRE316" s="376"/>
      <c r="GRF316" s="376"/>
      <c r="GRG316" s="376"/>
      <c r="GRH316" s="376"/>
      <c r="GRI316" s="375"/>
      <c r="GRJ316" s="375"/>
      <c r="GRK316" s="375"/>
      <c r="GRL316" s="375"/>
      <c r="GRM316" s="375"/>
      <c r="GRN316" s="375"/>
      <c r="GRO316" s="375"/>
      <c r="GRP316" s="375"/>
      <c r="GRQ316" s="375"/>
      <c r="GRR316" s="375"/>
      <c r="GRS316" s="375"/>
      <c r="GRT316" s="375"/>
      <c r="GRU316" s="375"/>
      <c r="GRV316" s="375"/>
      <c r="GRW316" s="375"/>
      <c r="GRX316" s="375"/>
      <c r="GRY316" s="375"/>
      <c r="GRZ316" s="375"/>
      <c r="GSA316" s="375"/>
      <c r="GSB316" s="375"/>
      <c r="GSC316" s="375"/>
      <c r="GSD316" s="375"/>
      <c r="GSE316" s="375"/>
      <c r="GSF316" s="375"/>
      <c r="GSG316" s="375"/>
      <c r="GSH316" s="375"/>
      <c r="GSI316" s="375"/>
      <c r="GSJ316" s="375"/>
      <c r="GSK316" s="375"/>
      <c r="GSL316" s="375"/>
      <c r="GSM316" s="375"/>
      <c r="GSN316" s="375"/>
      <c r="GSO316" s="375"/>
      <c r="GSP316" s="375"/>
      <c r="GSQ316" s="375"/>
      <c r="GSR316" s="375"/>
      <c r="GSS316" s="375"/>
      <c r="GST316" s="375"/>
      <c r="GSU316" s="375"/>
      <c r="GSV316" s="375"/>
      <c r="GSW316" s="375"/>
      <c r="GSX316" s="375"/>
      <c r="GSY316" s="375"/>
      <c r="GSZ316" s="375"/>
      <c r="GTA316" s="376"/>
      <c r="GTB316" s="376"/>
      <c r="GTC316" s="376"/>
      <c r="GTD316" s="376"/>
      <c r="GTE316" s="376"/>
      <c r="GTF316" s="376"/>
      <c r="GTG316" s="376"/>
      <c r="GTH316" s="376"/>
      <c r="GTI316" s="376"/>
      <c r="GTJ316" s="376"/>
      <c r="GTK316" s="376"/>
      <c r="GTL316" s="376"/>
      <c r="GTM316" s="376"/>
      <c r="GTN316" s="376"/>
      <c r="GTO316" s="376"/>
      <c r="GTP316" s="376"/>
      <c r="GTQ316" s="376"/>
      <c r="GTR316" s="376"/>
      <c r="GTS316" s="376"/>
      <c r="GTT316" s="376"/>
      <c r="GTU316" s="376"/>
      <c r="GTV316" s="376"/>
      <c r="GTW316" s="376"/>
      <c r="GTX316" s="376"/>
      <c r="GTY316" s="377"/>
      <c r="GTZ316" s="377"/>
      <c r="GUA316" s="377"/>
      <c r="GUB316" s="377"/>
      <c r="GUC316" s="377"/>
      <c r="GUD316" s="376"/>
      <c r="GUE316" s="376"/>
      <c r="GUF316" s="377"/>
      <c r="GUG316" s="377"/>
      <c r="GUH316" s="376"/>
      <c r="GUI316" s="376"/>
      <c r="GUJ316" s="377"/>
      <c r="GUK316" s="377"/>
      <c r="GUL316" s="376"/>
      <c r="GUM316" s="376"/>
      <c r="GUN316" s="376"/>
      <c r="GUO316" s="376"/>
      <c r="GUP316" s="376"/>
      <c r="GUQ316" s="376"/>
      <c r="GUR316" s="376"/>
      <c r="GUS316" s="377"/>
      <c r="GUT316" s="377"/>
      <c r="GUU316" s="376"/>
      <c r="GUV316" s="376"/>
      <c r="GUW316" s="377"/>
      <c r="GUX316" s="377"/>
      <c r="GUY316" s="376"/>
      <c r="GUZ316" s="376"/>
      <c r="GVA316" s="376"/>
      <c r="GVB316" s="376"/>
      <c r="GVC316" s="376"/>
      <c r="GVD316" s="370"/>
      <c r="GVE316" s="396"/>
      <c r="GVF316" s="376"/>
      <c r="GVG316" s="376"/>
      <c r="GVH316" s="376"/>
      <c r="GVI316" s="376"/>
      <c r="GVJ316" s="376"/>
      <c r="GVK316" s="376"/>
      <c r="GVL316" s="376"/>
      <c r="GVM316" s="375"/>
      <c r="GVN316" s="375"/>
      <c r="GVO316" s="375"/>
      <c r="GVP316" s="375"/>
      <c r="GVQ316" s="375"/>
      <c r="GVR316" s="375"/>
      <c r="GVS316" s="375"/>
      <c r="GVT316" s="375"/>
      <c r="GVU316" s="375"/>
      <c r="GVV316" s="375"/>
      <c r="GVW316" s="375"/>
      <c r="GVX316" s="375"/>
      <c r="GVY316" s="375"/>
      <c r="GVZ316" s="375"/>
      <c r="GWA316" s="375"/>
      <c r="GWB316" s="375"/>
      <c r="GWC316" s="375"/>
      <c r="GWD316" s="375"/>
      <c r="GWE316" s="375"/>
      <c r="GWF316" s="375"/>
      <c r="GWG316" s="375"/>
      <c r="GWH316" s="375"/>
      <c r="GWI316" s="375"/>
      <c r="GWJ316" s="375"/>
      <c r="GWK316" s="375"/>
      <c r="GWL316" s="375"/>
      <c r="GWM316" s="375"/>
      <c r="GWN316" s="375"/>
      <c r="GWO316" s="375"/>
      <c r="GWP316" s="375"/>
      <c r="GWQ316" s="375"/>
      <c r="GWR316" s="375"/>
      <c r="GWS316" s="375"/>
      <c r="GWT316" s="375"/>
      <c r="GWU316" s="375"/>
      <c r="GWV316" s="375"/>
      <c r="GWW316" s="375"/>
      <c r="GWX316" s="375"/>
      <c r="GWY316" s="375"/>
      <c r="GWZ316" s="375"/>
      <c r="GXA316" s="375"/>
      <c r="GXB316" s="375"/>
      <c r="GXC316" s="375"/>
      <c r="GXD316" s="375"/>
      <c r="GXE316" s="376"/>
      <c r="GXF316" s="376"/>
      <c r="GXG316" s="376"/>
      <c r="GXH316" s="376"/>
      <c r="GXI316" s="376"/>
      <c r="GXJ316" s="376"/>
      <c r="GXK316" s="376"/>
      <c r="GXL316" s="376"/>
      <c r="GXM316" s="376"/>
      <c r="GXN316" s="376"/>
      <c r="GXO316" s="376"/>
      <c r="GXP316" s="376"/>
      <c r="GXQ316" s="376"/>
      <c r="GXR316" s="376"/>
      <c r="GXS316" s="376"/>
      <c r="GXT316" s="376"/>
      <c r="GXU316" s="376"/>
      <c r="GXV316" s="376"/>
      <c r="GXW316" s="376"/>
      <c r="GXX316" s="376"/>
      <c r="GXY316" s="376"/>
      <c r="GXZ316" s="376"/>
      <c r="GYA316" s="376"/>
      <c r="GYB316" s="376"/>
      <c r="GYC316" s="377"/>
      <c r="GYD316" s="377"/>
      <c r="GYE316" s="377"/>
      <c r="GYF316" s="377"/>
      <c r="GYG316" s="377"/>
      <c r="GYH316" s="376"/>
      <c r="GYI316" s="376"/>
      <c r="GYJ316" s="377"/>
      <c r="GYK316" s="377"/>
      <c r="GYL316" s="376"/>
      <c r="GYM316" s="376"/>
      <c r="GYN316" s="377"/>
      <c r="GYO316" s="377"/>
      <c r="GYP316" s="376"/>
      <c r="GYQ316" s="376"/>
      <c r="GYR316" s="376"/>
      <c r="GYS316" s="376"/>
      <c r="GYT316" s="376"/>
      <c r="GYU316" s="376"/>
      <c r="GYV316" s="376"/>
      <c r="GYW316" s="377"/>
      <c r="GYX316" s="377"/>
      <c r="GYY316" s="376"/>
      <c r="GYZ316" s="376"/>
      <c r="GZA316" s="377"/>
      <c r="GZB316" s="377"/>
      <c r="GZC316" s="376"/>
      <c r="GZD316" s="376"/>
      <c r="GZE316" s="376"/>
      <c r="GZF316" s="376"/>
      <c r="GZG316" s="376"/>
      <c r="GZH316" s="370"/>
      <c r="GZI316" s="396"/>
      <c r="GZJ316" s="376"/>
      <c r="GZK316" s="376"/>
      <c r="GZL316" s="376"/>
      <c r="GZM316" s="376"/>
      <c r="GZN316" s="376"/>
      <c r="GZO316" s="376"/>
      <c r="GZP316" s="376"/>
      <c r="GZQ316" s="375"/>
      <c r="GZR316" s="375"/>
      <c r="GZS316" s="375"/>
      <c r="GZT316" s="375"/>
      <c r="GZU316" s="375"/>
      <c r="GZV316" s="375"/>
      <c r="GZW316" s="375"/>
      <c r="GZX316" s="375"/>
      <c r="GZY316" s="375"/>
      <c r="GZZ316" s="375"/>
      <c r="HAA316" s="375"/>
      <c r="HAB316" s="375"/>
      <c r="HAC316" s="375"/>
      <c r="HAD316" s="375"/>
      <c r="HAE316" s="375"/>
      <c r="HAF316" s="375"/>
      <c r="HAG316" s="375"/>
      <c r="HAH316" s="375"/>
      <c r="HAI316" s="375"/>
      <c r="HAJ316" s="375"/>
      <c r="HAK316" s="375"/>
      <c r="HAL316" s="375"/>
      <c r="HAM316" s="375"/>
      <c r="HAN316" s="375"/>
      <c r="HAO316" s="375"/>
      <c r="HAP316" s="375"/>
      <c r="HAQ316" s="375"/>
      <c r="HAR316" s="375"/>
      <c r="HAS316" s="375"/>
      <c r="HAT316" s="375"/>
      <c r="HAU316" s="375"/>
      <c r="HAV316" s="375"/>
      <c r="HAW316" s="375"/>
      <c r="HAX316" s="375"/>
      <c r="HAY316" s="375"/>
      <c r="HAZ316" s="375"/>
      <c r="HBA316" s="375"/>
      <c r="HBB316" s="375"/>
      <c r="HBC316" s="375"/>
      <c r="HBD316" s="375"/>
      <c r="HBE316" s="375"/>
      <c r="HBF316" s="375"/>
      <c r="HBG316" s="375"/>
      <c r="HBH316" s="375"/>
      <c r="HBI316" s="376"/>
      <c r="HBJ316" s="376"/>
      <c r="HBK316" s="376"/>
      <c r="HBL316" s="376"/>
      <c r="HBM316" s="376"/>
      <c r="HBN316" s="376"/>
      <c r="HBO316" s="376"/>
      <c r="HBP316" s="376"/>
      <c r="HBQ316" s="376"/>
      <c r="HBR316" s="376"/>
      <c r="HBS316" s="376"/>
      <c r="HBT316" s="376"/>
      <c r="HBU316" s="376"/>
      <c r="HBV316" s="376"/>
      <c r="HBW316" s="376"/>
      <c r="HBX316" s="376"/>
      <c r="HBY316" s="376"/>
      <c r="HBZ316" s="376"/>
      <c r="HCA316" s="376"/>
      <c r="HCB316" s="376"/>
      <c r="HCC316" s="376"/>
      <c r="HCD316" s="376"/>
      <c r="HCE316" s="376"/>
      <c r="HCF316" s="376"/>
      <c r="HCG316" s="377"/>
      <c r="HCH316" s="377"/>
      <c r="HCI316" s="377"/>
      <c r="HCJ316" s="377"/>
      <c r="HCK316" s="377"/>
      <c r="HCL316" s="376"/>
      <c r="HCM316" s="376"/>
      <c r="HCN316" s="377"/>
      <c r="HCO316" s="377"/>
      <c r="HCP316" s="376"/>
      <c r="HCQ316" s="376"/>
      <c r="HCR316" s="377"/>
      <c r="HCS316" s="377"/>
      <c r="HCT316" s="376"/>
      <c r="HCU316" s="376"/>
      <c r="HCV316" s="376"/>
      <c r="HCW316" s="376"/>
      <c r="HCX316" s="376"/>
      <c r="HCY316" s="376"/>
      <c r="HCZ316" s="376"/>
      <c r="HDA316" s="377"/>
      <c r="HDB316" s="377"/>
      <c r="HDC316" s="376"/>
      <c r="HDD316" s="376"/>
      <c r="HDE316" s="377"/>
      <c r="HDF316" s="377"/>
      <c r="HDG316" s="376"/>
      <c r="HDH316" s="376"/>
      <c r="HDI316" s="376"/>
      <c r="HDJ316" s="376"/>
      <c r="HDK316" s="376"/>
      <c r="HDL316" s="370"/>
      <c r="HDM316" s="396"/>
      <c r="HDN316" s="376"/>
      <c r="HDO316" s="376"/>
      <c r="HDP316" s="376"/>
      <c r="HDQ316" s="376"/>
      <c r="HDR316" s="376"/>
      <c r="HDS316" s="376"/>
      <c r="HDT316" s="376"/>
      <c r="HDU316" s="375"/>
      <c r="HDV316" s="375"/>
      <c r="HDW316" s="375"/>
      <c r="HDX316" s="375"/>
      <c r="HDY316" s="375"/>
      <c r="HDZ316" s="375"/>
      <c r="HEA316" s="375"/>
      <c r="HEB316" s="375"/>
      <c r="HEC316" s="375"/>
      <c r="HED316" s="375"/>
      <c r="HEE316" s="375"/>
      <c r="HEF316" s="375"/>
      <c r="HEG316" s="375"/>
      <c r="HEH316" s="375"/>
      <c r="HEI316" s="375"/>
      <c r="HEJ316" s="375"/>
      <c r="HEK316" s="375"/>
      <c r="HEL316" s="375"/>
      <c r="HEM316" s="375"/>
      <c r="HEN316" s="375"/>
      <c r="HEO316" s="375"/>
      <c r="HEP316" s="375"/>
      <c r="HEQ316" s="375"/>
      <c r="HER316" s="375"/>
      <c r="HES316" s="375"/>
      <c r="HET316" s="375"/>
      <c r="HEU316" s="375"/>
      <c r="HEV316" s="375"/>
      <c r="HEW316" s="375"/>
      <c r="HEX316" s="375"/>
      <c r="HEY316" s="375"/>
      <c r="HEZ316" s="375"/>
      <c r="HFA316" s="375"/>
      <c r="HFB316" s="375"/>
      <c r="HFC316" s="375"/>
      <c r="HFD316" s="375"/>
      <c r="HFE316" s="375"/>
      <c r="HFF316" s="375"/>
      <c r="HFG316" s="375"/>
      <c r="HFH316" s="375"/>
      <c r="HFI316" s="375"/>
      <c r="HFJ316" s="375"/>
      <c r="HFK316" s="375"/>
      <c r="HFL316" s="375"/>
      <c r="HFM316" s="376"/>
      <c r="HFN316" s="376"/>
      <c r="HFO316" s="376"/>
      <c r="HFP316" s="376"/>
      <c r="HFQ316" s="376"/>
      <c r="HFR316" s="376"/>
      <c r="HFS316" s="376"/>
      <c r="HFT316" s="376"/>
      <c r="HFU316" s="376"/>
      <c r="HFV316" s="376"/>
      <c r="HFW316" s="376"/>
      <c r="HFX316" s="376"/>
      <c r="HFY316" s="376"/>
      <c r="HFZ316" s="376"/>
      <c r="HGA316" s="376"/>
      <c r="HGB316" s="376"/>
      <c r="HGC316" s="376"/>
      <c r="HGD316" s="376"/>
      <c r="HGE316" s="376"/>
      <c r="HGF316" s="376"/>
      <c r="HGG316" s="376"/>
      <c r="HGH316" s="376"/>
      <c r="HGI316" s="376"/>
      <c r="HGJ316" s="376"/>
      <c r="HGK316" s="377"/>
      <c r="HGL316" s="377"/>
      <c r="HGM316" s="377"/>
      <c r="HGN316" s="377"/>
      <c r="HGO316" s="377"/>
      <c r="HGP316" s="376"/>
      <c r="HGQ316" s="376"/>
      <c r="HGR316" s="377"/>
      <c r="HGS316" s="377"/>
      <c r="HGT316" s="376"/>
      <c r="HGU316" s="376"/>
      <c r="HGV316" s="377"/>
      <c r="HGW316" s="377"/>
      <c r="HGX316" s="376"/>
      <c r="HGY316" s="376"/>
      <c r="HGZ316" s="376"/>
      <c r="HHA316" s="376"/>
      <c r="HHB316" s="376"/>
      <c r="HHC316" s="376"/>
      <c r="HHD316" s="376"/>
      <c r="HHE316" s="377"/>
      <c r="HHF316" s="377"/>
      <c r="HHG316" s="376"/>
      <c r="HHH316" s="376"/>
      <c r="HHI316" s="377"/>
      <c r="HHJ316" s="377"/>
      <c r="HHK316" s="376"/>
      <c r="HHL316" s="376"/>
      <c r="HHM316" s="376"/>
      <c r="HHN316" s="376"/>
      <c r="HHO316" s="376"/>
      <c r="HHP316" s="370"/>
      <c r="HHQ316" s="396"/>
      <c r="HHR316" s="376"/>
      <c r="HHS316" s="376"/>
      <c r="HHT316" s="376"/>
      <c r="HHU316" s="376"/>
      <c r="HHV316" s="376"/>
      <c r="HHW316" s="376"/>
      <c r="HHX316" s="376"/>
      <c r="HHY316" s="375"/>
      <c r="HHZ316" s="375"/>
      <c r="HIA316" s="375"/>
      <c r="HIB316" s="375"/>
      <c r="HIC316" s="375"/>
      <c r="HID316" s="375"/>
      <c r="HIE316" s="375"/>
      <c r="HIF316" s="375"/>
      <c r="HIG316" s="375"/>
      <c r="HIH316" s="375"/>
      <c r="HII316" s="375"/>
      <c r="HIJ316" s="375"/>
      <c r="HIK316" s="375"/>
      <c r="HIL316" s="375"/>
      <c r="HIM316" s="375"/>
      <c r="HIN316" s="375"/>
      <c r="HIO316" s="375"/>
      <c r="HIP316" s="375"/>
      <c r="HIQ316" s="375"/>
      <c r="HIR316" s="375"/>
      <c r="HIS316" s="375"/>
      <c r="HIT316" s="375"/>
      <c r="HIU316" s="375"/>
      <c r="HIV316" s="375"/>
      <c r="HIW316" s="375"/>
      <c r="HIX316" s="375"/>
      <c r="HIY316" s="375"/>
      <c r="HIZ316" s="375"/>
      <c r="HJA316" s="375"/>
      <c r="HJB316" s="375"/>
      <c r="HJC316" s="375"/>
      <c r="HJD316" s="375"/>
      <c r="HJE316" s="375"/>
      <c r="HJF316" s="375"/>
      <c r="HJG316" s="375"/>
      <c r="HJH316" s="375"/>
      <c r="HJI316" s="375"/>
      <c r="HJJ316" s="375"/>
      <c r="HJK316" s="375"/>
      <c r="HJL316" s="375"/>
      <c r="HJM316" s="375"/>
      <c r="HJN316" s="375"/>
      <c r="HJO316" s="375"/>
      <c r="HJP316" s="375"/>
      <c r="HJQ316" s="376"/>
      <c r="HJR316" s="376"/>
      <c r="HJS316" s="376"/>
      <c r="HJT316" s="376"/>
      <c r="HJU316" s="376"/>
      <c r="HJV316" s="376"/>
      <c r="HJW316" s="376"/>
      <c r="HJX316" s="376"/>
      <c r="HJY316" s="376"/>
      <c r="HJZ316" s="376"/>
      <c r="HKA316" s="376"/>
      <c r="HKB316" s="376"/>
      <c r="HKC316" s="376"/>
      <c r="HKD316" s="376"/>
      <c r="HKE316" s="376"/>
      <c r="HKF316" s="376"/>
      <c r="HKG316" s="376"/>
      <c r="HKH316" s="376"/>
      <c r="HKI316" s="376"/>
      <c r="HKJ316" s="376"/>
      <c r="HKK316" s="376"/>
      <c r="HKL316" s="376"/>
      <c r="HKM316" s="376"/>
      <c r="HKN316" s="376"/>
      <c r="HKO316" s="377"/>
      <c r="HKP316" s="377"/>
      <c r="HKQ316" s="377"/>
      <c r="HKR316" s="377"/>
      <c r="HKS316" s="377"/>
      <c r="HKT316" s="376"/>
      <c r="HKU316" s="376"/>
      <c r="HKV316" s="377"/>
      <c r="HKW316" s="377"/>
      <c r="HKX316" s="376"/>
      <c r="HKY316" s="376"/>
      <c r="HKZ316" s="377"/>
      <c r="HLA316" s="377"/>
      <c r="HLB316" s="376"/>
      <c r="HLC316" s="376"/>
      <c r="HLD316" s="376"/>
      <c r="HLE316" s="376"/>
      <c r="HLF316" s="376"/>
      <c r="HLG316" s="376"/>
      <c r="HLH316" s="376"/>
      <c r="HLI316" s="377"/>
      <c r="HLJ316" s="377"/>
      <c r="HLK316" s="376"/>
      <c r="HLL316" s="376"/>
      <c r="HLM316" s="377"/>
      <c r="HLN316" s="377"/>
      <c r="HLO316" s="376"/>
      <c r="HLP316" s="376"/>
      <c r="HLQ316" s="376"/>
      <c r="HLR316" s="376"/>
      <c r="HLS316" s="376"/>
      <c r="HLT316" s="370"/>
      <c r="HLU316" s="396"/>
      <c r="HLV316" s="376"/>
      <c r="HLW316" s="376"/>
      <c r="HLX316" s="376"/>
      <c r="HLY316" s="376"/>
      <c r="HLZ316" s="376"/>
      <c r="HMA316" s="376"/>
      <c r="HMB316" s="376"/>
      <c r="HMC316" s="375"/>
      <c r="HMD316" s="375"/>
      <c r="HME316" s="375"/>
      <c r="HMF316" s="375"/>
      <c r="HMG316" s="375"/>
      <c r="HMH316" s="375"/>
      <c r="HMI316" s="375"/>
      <c r="HMJ316" s="375"/>
      <c r="HMK316" s="375"/>
      <c r="HML316" s="375"/>
      <c r="HMM316" s="375"/>
      <c r="HMN316" s="375"/>
      <c r="HMO316" s="375"/>
      <c r="HMP316" s="375"/>
      <c r="HMQ316" s="375"/>
      <c r="HMR316" s="375"/>
      <c r="HMS316" s="375"/>
      <c r="HMT316" s="375"/>
      <c r="HMU316" s="375"/>
      <c r="HMV316" s="375"/>
      <c r="HMW316" s="375"/>
      <c r="HMX316" s="375"/>
      <c r="HMY316" s="375"/>
      <c r="HMZ316" s="375"/>
      <c r="HNA316" s="375"/>
      <c r="HNB316" s="375"/>
      <c r="HNC316" s="375"/>
      <c r="HND316" s="375"/>
      <c r="HNE316" s="375"/>
      <c r="HNF316" s="375"/>
      <c r="HNG316" s="375"/>
      <c r="HNH316" s="375"/>
      <c r="HNI316" s="375"/>
      <c r="HNJ316" s="375"/>
      <c r="HNK316" s="375"/>
      <c r="HNL316" s="375"/>
      <c r="HNM316" s="375"/>
      <c r="HNN316" s="375"/>
      <c r="HNO316" s="375"/>
      <c r="HNP316" s="375"/>
      <c r="HNQ316" s="375"/>
      <c r="HNR316" s="375"/>
      <c r="HNS316" s="375"/>
      <c r="HNT316" s="375"/>
      <c r="HNU316" s="376"/>
      <c r="HNV316" s="376"/>
      <c r="HNW316" s="376"/>
      <c r="HNX316" s="376"/>
      <c r="HNY316" s="376"/>
      <c r="HNZ316" s="376"/>
      <c r="HOA316" s="376"/>
      <c r="HOB316" s="376"/>
      <c r="HOC316" s="376"/>
      <c r="HOD316" s="376"/>
      <c r="HOE316" s="376"/>
      <c r="HOF316" s="376"/>
      <c r="HOG316" s="376"/>
      <c r="HOH316" s="376"/>
      <c r="HOI316" s="376"/>
      <c r="HOJ316" s="376"/>
      <c r="HOK316" s="376"/>
      <c r="HOL316" s="376"/>
      <c r="HOM316" s="376"/>
      <c r="HON316" s="376"/>
      <c r="HOO316" s="376"/>
      <c r="HOP316" s="376"/>
      <c r="HOQ316" s="376"/>
      <c r="HOR316" s="376"/>
      <c r="HOS316" s="377"/>
      <c r="HOT316" s="377"/>
      <c r="HOU316" s="377"/>
      <c r="HOV316" s="377"/>
      <c r="HOW316" s="377"/>
      <c r="HOX316" s="376"/>
      <c r="HOY316" s="376"/>
      <c r="HOZ316" s="377"/>
      <c r="HPA316" s="377"/>
      <c r="HPB316" s="376"/>
      <c r="HPC316" s="376"/>
      <c r="HPD316" s="377"/>
      <c r="HPE316" s="377"/>
      <c r="HPF316" s="376"/>
      <c r="HPG316" s="376"/>
      <c r="HPH316" s="376"/>
      <c r="HPI316" s="376"/>
      <c r="HPJ316" s="376"/>
      <c r="HPK316" s="376"/>
      <c r="HPL316" s="376"/>
      <c r="HPM316" s="377"/>
      <c r="HPN316" s="377"/>
      <c r="HPO316" s="376"/>
      <c r="HPP316" s="376"/>
      <c r="HPQ316" s="377"/>
      <c r="HPR316" s="377"/>
      <c r="HPS316" s="376"/>
      <c r="HPT316" s="376"/>
      <c r="HPU316" s="376"/>
      <c r="HPV316" s="376"/>
      <c r="HPW316" s="376"/>
      <c r="HPX316" s="370"/>
      <c r="HPY316" s="396"/>
      <c r="HPZ316" s="376"/>
      <c r="HQA316" s="376"/>
      <c r="HQB316" s="376"/>
      <c r="HQC316" s="376"/>
      <c r="HQD316" s="376"/>
      <c r="HQE316" s="376"/>
      <c r="HQF316" s="376"/>
      <c r="HQG316" s="375"/>
      <c r="HQH316" s="375"/>
      <c r="HQI316" s="375"/>
      <c r="HQJ316" s="375"/>
      <c r="HQK316" s="375"/>
      <c r="HQL316" s="375"/>
      <c r="HQM316" s="375"/>
      <c r="HQN316" s="375"/>
      <c r="HQO316" s="375"/>
      <c r="HQP316" s="375"/>
      <c r="HQQ316" s="375"/>
      <c r="HQR316" s="375"/>
      <c r="HQS316" s="375"/>
      <c r="HQT316" s="375"/>
      <c r="HQU316" s="375"/>
      <c r="HQV316" s="375"/>
      <c r="HQW316" s="375"/>
      <c r="HQX316" s="375"/>
      <c r="HQY316" s="375"/>
      <c r="HQZ316" s="375"/>
      <c r="HRA316" s="375"/>
      <c r="HRB316" s="375"/>
      <c r="HRC316" s="375"/>
      <c r="HRD316" s="375"/>
      <c r="HRE316" s="375"/>
      <c r="HRF316" s="375"/>
      <c r="HRG316" s="375"/>
      <c r="HRH316" s="375"/>
      <c r="HRI316" s="375"/>
      <c r="HRJ316" s="375"/>
      <c r="HRK316" s="375"/>
      <c r="HRL316" s="375"/>
      <c r="HRM316" s="375"/>
      <c r="HRN316" s="375"/>
      <c r="HRO316" s="375"/>
      <c r="HRP316" s="375"/>
      <c r="HRQ316" s="375"/>
      <c r="HRR316" s="375"/>
      <c r="HRS316" s="375"/>
      <c r="HRT316" s="375"/>
      <c r="HRU316" s="375"/>
      <c r="HRV316" s="375"/>
      <c r="HRW316" s="375"/>
      <c r="HRX316" s="375"/>
      <c r="HRY316" s="376"/>
      <c r="HRZ316" s="376"/>
      <c r="HSA316" s="376"/>
      <c r="HSB316" s="376"/>
      <c r="HSC316" s="376"/>
      <c r="HSD316" s="376"/>
      <c r="HSE316" s="376"/>
      <c r="HSF316" s="376"/>
      <c r="HSG316" s="376"/>
      <c r="HSH316" s="376"/>
      <c r="HSI316" s="376"/>
      <c r="HSJ316" s="376"/>
      <c r="HSK316" s="376"/>
      <c r="HSL316" s="376"/>
      <c r="HSM316" s="376"/>
      <c r="HSN316" s="376"/>
      <c r="HSO316" s="376"/>
      <c r="HSP316" s="376"/>
      <c r="HSQ316" s="376"/>
      <c r="HSR316" s="376"/>
      <c r="HSS316" s="376"/>
      <c r="HST316" s="376"/>
      <c r="HSU316" s="376"/>
      <c r="HSV316" s="376"/>
      <c r="HSW316" s="377"/>
      <c r="HSX316" s="377"/>
      <c r="HSY316" s="377"/>
      <c r="HSZ316" s="377"/>
      <c r="HTA316" s="377"/>
      <c r="HTB316" s="376"/>
      <c r="HTC316" s="376"/>
      <c r="HTD316" s="377"/>
      <c r="HTE316" s="377"/>
      <c r="HTF316" s="376"/>
      <c r="HTG316" s="376"/>
      <c r="HTH316" s="377"/>
      <c r="HTI316" s="377"/>
      <c r="HTJ316" s="376"/>
      <c r="HTK316" s="376"/>
      <c r="HTL316" s="376"/>
      <c r="HTM316" s="376"/>
      <c r="HTN316" s="376"/>
      <c r="HTO316" s="376"/>
      <c r="HTP316" s="376"/>
      <c r="HTQ316" s="377"/>
      <c r="HTR316" s="377"/>
      <c r="HTS316" s="376"/>
      <c r="HTT316" s="376"/>
      <c r="HTU316" s="377"/>
      <c r="HTV316" s="377"/>
      <c r="HTW316" s="376"/>
      <c r="HTX316" s="376"/>
      <c r="HTY316" s="376"/>
      <c r="HTZ316" s="376"/>
      <c r="HUA316" s="376"/>
      <c r="HUB316" s="370"/>
      <c r="HUC316" s="396"/>
      <c r="HUD316" s="376"/>
      <c r="HUE316" s="376"/>
      <c r="HUF316" s="376"/>
      <c r="HUG316" s="376"/>
      <c r="HUH316" s="376"/>
      <c r="HUI316" s="376"/>
      <c r="HUJ316" s="376"/>
      <c r="HUK316" s="375"/>
      <c r="HUL316" s="375"/>
      <c r="HUM316" s="375"/>
      <c r="HUN316" s="375"/>
      <c r="HUO316" s="375"/>
      <c r="HUP316" s="375"/>
      <c r="HUQ316" s="375"/>
      <c r="HUR316" s="375"/>
      <c r="HUS316" s="375"/>
      <c r="HUT316" s="375"/>
      <c r="HUU316" s="375"/>
      <c r="HUV316" s="375"/>
      <c r="HUW316" s="375"/>
      <c r="HUX316" s="375"/>
      <c r="HUY316" s="375"/>
      <c r="HUZ316" s="375"/>
      <c r="HVA316" s="375"/>
      <c r="HVB316" s="375"/>
      <c r="HVC316" s="375"/>
      <c r="HVD316" s="375"/>
      <c r="HVE316" s="375"/>
      <c r="HVF316" s="375"/>
      <c r="HVG316" s="375"/>
      <c r="HVH316" s="375"/>
      <c r="HVI316" s="375"/>
      <c r="HVJ316" s="375"/>
      <c r="HVK316" s="375"/>
      <c r="HVL316" s="375"/>
      <c r="HVM316" s="375"/>
      <c r="HVN316" s="375"/>
      <c r="HVO316" s="375"/>
      <c r="HVP316" s="375"/>
      <c r="HVQ316" s="375"/>
      <c r="HVR316" s="375"/>
      <c r="HVS316" s="375"/>
      <c r="HVT316" s="375"/>
      <c r="HVU316" s="375"/>
      <c r="HVV316" s="375"/>
      <c r="HVW316" s="375"/>
      <c r="HVX316" s="375"/>
      <c r="HVY316" s="375"/>
      <c r="HVZ316" s="375"/>
      <c r="HWA316" s="375"/>
      <c r="HWB316" s="375"/>
      <c r="HWC316" s="376"/>
      <c r="HWD316" s="376"/>
      <c r="HWE316" s="376"/>
      <c r="HWF316" s="376"/>
      <c r="HWG316" s="376"/>
      <c r="HWH316" s="376"/>
      <c r="HWI316" s="376"/>
      <c r="HWJ316" s="376"/>
      <c r="HWK316" s="376"/>
      <c r="HWL316" s="376"/>
      <c r="HWM316" s="376"/>
      <c r="HWN316" s="376"/>
      <c r="HWO316" s="376"/>
      <c r="HWP316" s="376"/>
      <c r="HWQ316" s="376"/>
      <c r="HWR316" s="376"/>
      <c r="HWS316" s="376"/>
      <c r="HWT316" s="376"/>
      <c r="HWU316" s="376"/>
      <c r="HWV316" s="376"/>
      <c r="HWW316" s="376"/>
      <c r="HWX316" s="376"/>
      <c r="HWY316" s="376"/>
      <c r="HWZ316" s="376"/>
      <c r="HXA316" s="377"/>
      <c r="HXB316" s="377"/>
      <c r="HXC316" s="377"/>
      <c r="HXD316" s="377"/>
      <c r="HXE316" s="377"/>
      <c r="HXF316" s="376"/>
      <c r="HXG316" s="376"/>
      <c r="HXH316" s="377"/>
      <c r="HXI316" s="377"/>
      <c r="HXJ316" s="376"/>
      <c r="HXK316" s="376"/>
      <c r="HXL316" s="377"/>
      <c r="HXM316" s="377"/>
      <c r="HXN316" s="376"/>
      <c r="HXO316" s="376"/>
      <c r="HXP316" s="376"/>
      <c r="HXQ316" s="376"/>
      <c r="HXR316" s="376"/>
      <c r="HXS316" s="376"/>
      <c r="HXT316" s="376"/>
      <c r="HXU316" s="377"/>
      <c r="HXV316" s="377"/>
      <c r="HXW316" s="376"/>
      <c r="HXX316" s="376"/>
      <c r="HXY316" s="377"/>
      <c r="HXZ316" s="377"/>
      <c r="HYA316" s="376"/>
      <c r="HYB316" s="376"/>
      <c r="HYC316" s="376"/>
      <c r="HYD316" s="376"/>
      <c r="HYE316" s="376"/>
      <c r="HYF316" s="370"/>
      <c r="HYG316" s="396"/>
      <c r="HYH316" s="376"/>
      <c r="HYI316" s="376"/>
      <c r="HYJ316" s="376"/>
      <c r="HYK316" s="376"/>
      <c r="HYL316" s="376"/>
      <c r="HYM316" s="376"/>
      <c r="HYN316" s="376"/>
      <c r="HYO316" s="375"/>
      <c r="HYP316" s="375"/>
      <c r="HYQ316" s="375"/>
      <c r="HYR316" s="375"/>
      <c r="HYS316" s="375"/>
      <c r="HYT316" s="375"/>
      <c r="HYU316" s="375"/>
      <c r="HYV316" s="375"/>
      <c r="HYW316" s="375"/>
      <c r="HYX316" s="375"/>
      <c r="HYY316" s="375"/>
      <c r="HYZ316" s="375"/>
      <c r="HZA316" s="375"/>
      <c r="HZB316" s="375"/>
      <c r="HZC316" s="375"/>
      <c r="HZD316" s="375"/>
      <c r="HZE316" s="375"/>
      <c r="HZF316" s="375"/>
      <c r="HZG316" s="375"/>
      <c r="HZH316" s="375"/>
      <c r="HZI316" s="375"/>
      <c r="HZJ316" s="375"/>
      <c r="HZK316" s="375"/>
      <c r="HZL316" s="375"/>
      <c r="HZM316" s="375"/>
      <c r="HZN316" s="375"/>
      <c r="HZO316" s="375"/>
      <c r="HZP316" s="375"/>
      <c r="HZQ316" s="375"/>
      <c r="HZR316" s="375"/>
      <c r="HZS316" s="375"/>
      <c r="HZT316" s="375"/>
      <c r="HZU316" s="375"/>
      <c r="HZV316" s="375"/>
      <c r="HZW316" s="375"/>
      <c r="HZX316" s="375"/>
      <c r="HZY316" s="375"/>
      <c r="HZZ316" s="375"/>
      <c r="IAA316" s="375"/>
      <c r="IAB316" s="375"/>
      <c r="IAC316" s="375"/>
      <c r="IAD316" s="375"/>
      <c r="IAE316" s="375"/>
      <c r="IAF316" s="375"/>
      <c r="IAG316" s="376"/>
      <c r="IAH316" s="376"/>
      <c r="IAI316" s="376"/>
      <c r="IAJ316" s="376"/>
      <c r="IAK316" s="376"/>
      <c r="IAL316" s="376"/>
      <c r="IAM316" s="376"/>
      <c r="IAN316" s="376"/>
      <c r="IAO316" s="376"/>
      <c r="IAP316" s="376"/>
      <c r="IAQ316" s="376"/>
      <c r="IAR316" s="376"/>
      <c r="IAS316" s="376"/>
      <c r="IAT316" s="376"/>
      <c r="IAU316" s="376"/>
      <c r="IAV316" s="376"/>
      <c r="IAW316" s="376"/>
      <c r="IAX316" s="376"/>
      <c r="IAY316" s="376"/>
      <c r="IAZ316" s="376"/>
      <c r="IBA316" s="376"/>
      <c r="IBB316" s="376"/>
      <c r="IBC316" s="376"/>
      <c r="IBD316" s="376"/>
      <c r="IBE316" s="377"/>
      <c r="IBF316" s="377"/>
      <c r="IBG316" s="377"/>
      <c r="IBH316" s="377"/>
      <c r="IBI316" s="377"/>
      <c r="IBJ316" s="376"/>
      <c r="IBK316" s="376"/>
      <c r="IBL316" s="377"/>
      <c r="IBM316" s="377"/>
      <c r="IBN316" s="376"/>
      <c r="IBO316" s="376"/>
      <c r="IBP316" s="377"/>
      <c r="IBQ316" s="377"/>
      <c r="IBR316" s="376"/>
      <c r="IBS316" s="376"/>
      <c r="IBT316" s="376"/>
      <c r="IBU316" s="376"/>
      <c r="IBV316" s="376"/>
      <c r="IBW316" s="376"/>
      <c r="IBX316" s="376"/>
      <c r="IBY316" s="377"/>
      <c r="IBZ316" s="377"/>
      <c r="ICA316" s="376"/>
      <c r="ICB316" s="376"/>
      <c r="ICC316" s="377"/>
      <c r="ICD316" s="377"/>
      <c r="ICE316" s="376"/>
      <c r="ICF316" s="376"/>
      <c r="ICG316" s="376"/>
      <c r="ICH316" s="376"/>
      <c r="ICI316" s="376"/>
      <c r="ICJ316" s="370"/>
      <c r="ICK316" s="396"/>
      <c r="ICL316" s="376"/>
      <c r="ICM316" s="376"/>
      <c r="ICN316" s="376"/>
      <c r="ICO316" s="376"/>
      <c r="ICP316" s="376"/>
      <c r="ICQ316" s="376"/>
      <c r="ICR316" s="376"/>
      <c r="ICS316" s="375"/>
      <c r="ICT316" s="375"/>
      <c r="ICU316" s="375"/>
      <c r="ICV316" s="375"/>
      <c r="ICW316" s="375"/>
      <c r="ICX316" s="375"/>
      <c r="ICY316" s="375"/>
      <c r="ICZ316" s="375"/>
      <c r="IDA316" s="375"/>
      <c r="IDB316" s="375"/>
      <c r="IDC316" s="375"/>
      <c r="IDD316" s="375"/>
      <c r="IDE316" s="375"/>
      <c r="IDF316" s="375"/>
      <c r="IDG316" s="375"/>
      <c r="IDH316" s="375"/>
      <c r="IDI316" s="375"/>
      <c r="IDJ316" s="375"/>
      <c r="IDK316" s="375"/>
      <c r="IDL316" s="375"/>
      <c r="IDM316" s="375"/>
      <c r="IDN316" s="375"/>
      <c r="IDO316" s="375"/>
      <c r="IDP316" s="375"/>
      <c r="IDQ316" s="375"/>
      <c r="IDR316" s="375"/>
      <c r="IDS316" s="375"/>
      <c r="IDT316" s="375"/>
      <c r="IDU316" s="375"/>
      <c r="IDV316" s="375"/>
      <c r="IDW316" s="375"/>
      <c r="IDX316" s="375"/>
      <c r="IDY316" s="375"/>
      <c r="IDZ316" s="375"/>
      <c r="IEA316" s="375"/>
      <c r="IEB316" s="375"/>
      <c r="IEC316" s="375"/>
      <c r="IED316" s="375"/>
      <c r="IEE316" s="375"/>
      <c r="IEF316" s="375"/>
      <c r="IEG316" s="375"/>
      <c r="IEH316" s="375"/>
      <c r="IEI316" s="375"/>
      <c r="IEJ316" s="375"/>
      <c r="IEK316" s="376"/>
      <c r="IEL316" s="376"/>
      <c r="IEM316" s="376"/>
      <c r="IEN316" s="376"/>
      <c r="IEO316" s="376"/>
      <c r="IEP316" s="376"/>
      <c r="IEQ316" s="376"/>
      <c r="IER316" s="376"/>
      <c r="IES316" s="376"/>
      <c r="IET316" s="376"/>
      <c r="IEU316" s="376"/>
      <c r="IEV316" s="376"/>
      <c r="IEW316" s="376"/>
      <c r="IEX316" s="376"/>
      <c r="IEY316" s="376"/>
      <c r="IEZ316" s="376"/>
      <c r="IFA316" s="376"/>
      <c r="IFB316" s="376"/>
      <c r="IFC316" s="376"/>
      <c r="IFD316" s="376"/>
      <c r="IFE316" s="376"/>
      <c r="IFF316" s="376"/>
      <c r="IFG316" s="376"/>
      <c r="IFH316" s="376"/>
      <c r="IFI316" s="377"/>
      <c r="IFJ316" s="377"/>
      <c r="IFK316" s="377"/>
      <c r="IFL316" s="377"/>
      <c r="IFM316" s="377"/>
      <c r="IFN316" s="376"/>
      <c r="IFO316" s="376"/>
      <c r="IFP316" s="377"/>
      <c r="IFQ316" s="377"/>
      <c r="IFR316" s="376"/>
      <c r="IFS316" s="376"/>
      <c r="IFT316" s="377"/>
      <c r="IFU316" s="377"/>
      <c r="IFV316" s="376"/>
      <c r="IFW316" s="376"/>
      <c r="IFX316" s="376"/>
      <c r="IFY316" s="376"/>
      <c r="IFZ316" s="376"/>
      <c r="IGA316" s="376"/>
      <c r="IGB316" s="376"/>
      <c r="IGC316" s="377"/>
      <c r="IGD316" s="377"/>
      <c r="IGE316" s="376"/>
      <c r="IGF316" s="376"/>
      <c r="IGG316" s="377"/>
      <c r="IGH316" s="377"/>
      <c r="IGI316" s="376"/>
      <c r="IGJ316" s="376"/>
      <c r="IGK316" s="376"/>
      <c r="IGL316" s="376"/>
      <c r="IGM316" s="376"/>
      <c r="IGN316" s="370"/>
      <c r="IGO316" s="396"/>
      <c r="IGP316" s="376"/>
      <c r="IGQ316" s="376"/>
      <c r="IGR316" s="376"/>
      <c r="IGS316" s="376"/>
      <c r="IGT316" s="376"/>
      <c r="IGU316" s="376"/>
      <c r="IGV316" s="376"/>
      <c r="IGW316" s="375"/>
      <c r="IGX316" s="375"/>
      <c r="IGY316" s="375"/>
      <c r="IGZ316" s="375"/>
      <c r="IHA316" s="375"/>
      <c r="IHB316" s="375"/>
      <c r="IHC316" s="375"/>
      <c r="IHD316" s="375"/>
      <c r="IHE316" s="375"/>
      <c r="IHF316" s="375"/>
      <c r="IHG316" s="375"/>
      <c r="IHH316" s="375"/>
      <c r="IHI316" s="375"/>
      <c r="IHJ316" s="375"/>
      <c r="IHK316" s="375"/>
      <c r="IHL316" s="375"/>
      <c r="IHM316" s="375"/>
      <c r="IHN316" s="375"/>
      <c r="IHO316" s="375"/>
      <c r="IHP316" s="375"/>
      <c r="IHQ316" s="375"/>
      <c r="IHR316" s="375"/>
      <c r="IHS316" s="375"/>
      <c r="IHT316" s="375"/>
      <c r="IHU316" s="375"/>
      <c r="IHV316" s="375"/>
      <c r="IHW316" s="375"/>
      <c r="IHX316" s="375"/>
      <c r="IHY316" s="375"/>
      <c r="IHZ316" s="375"/>
      <c r="IIA316" s="375"/>
      <c r="IIB316" s="375"/>
      <c r="IIC316" s="375"/>
      <c r="IID316" s="375"/>
      <c r="IIE316" s="375"/>
      <c r="IIF316" s="375"/>
      <c r="IIG316" s="375"/>
      <c r="IIH316" s="375"/>
      <c r="III316" s="375"/>
      <c r="IIJ316" s="375"/>
      <c r="IIK316" s="375"/>
      <c r="IIL316" s="375"/>
      <c r="IIM316" s="375"/>
      <c r="IIN316" s="375"/>
      <c r="IIO316" s="376"/>
      <c r="IIP316" s="376"/>
      <c r="IIQ316" s="376"/>
      <c r="IIR316" s="376"/>
      <c r="IIS316" s="376"/>
      <c r="IIT316" s="376"/>
      <c r="IIU316" s="376"/>
      <c r="IIV316" s="376"/>
      <c r="IIW316" s="376"/>
      <c r="IIX316" s="376"/>
      <c r="IIY316" s="376"/>
      <c r="IIZ316" s="376"/>
      <c r="IJA316" s="376"/>
      <c r="IJB316" s="376"/>
      <c r="IJC316" s="376"/>
      <c r="IJD316" s="376"/>
      <c r="IJE316" s="376"/>
      <c r="IJF316" s="376"/>
      <c r="IJG316" s="376"/>
      <c r="IJH316" s="376"/>
      <c r="IJI316" s="376"/>
      <c r="IJJ316" s="376"/>
      <c r="IJK316" s="376"/>
      <c r="IJL316" s="376"/>
      <c r="IJM316" s="377"/>
      <c r="IJN316" s="377"/>
      <c r="IJO316" s="377"/>
      <c r="IJP316" s="377"/>
      <c r="IJQ316" s="377"/>
      <c r="IJR316" s="376"/>
      <c r="IJS316" s="376"/>
      <c r="IJT316" s="377"/>
      <c r="IJU316" s="377"/>
      <c r="IJV316" s="376"/>
      <c r="IJW316" s="376"/>
      <c r="IJX316" s="377"/>
      <c r="IJY316" s="377"/>
      <c r="IJZ316" s="376"/>
      <c r="IKA316" s="376"/>
      <c r="IKB316" s="376"/>
      <c r="IKC316" s="376"/>
      <c r="IKD316" s="376"/>
      <c r="IKE316" s="376"/>
      <c r="IKF316" s="376"/>
      <c r="IKG316" s="377"/>
      <c r="IKH316" s="377"/>
      <c r="IKI316" s="376"/>
      <c r="IKJ316" s="376"/>
      <c r="IKK316" s="377"/>
      <c r="IKL316" s="377"/>
      <c r="IKM316" s="376"/>
      <c r="IKN316" s="376"/>
      <c r="IKO316" s="376"/>
      <c r="IKP316" s="376"/>
      <c r="IKQ316" s="376"/>
      <c r="IKR316" s="370"/>
      <c r="IKS316" s="396"/>
      <c r="IKT316" s="376"/>
      <c r="IKU316" s="376"/>
      <c r="IKV316" s="376"/>
      <c r="IKW316" s="376"/>
      <c r="IKX316" s="376"/>
      <c r="IKY316" s="376"/>
      <c r="IKZ316" s="376"/>
      <c r="ILA316" s="375"/>
      <c r="ILB316" s="375"/>
      <c r="ILC316" s="375"/>
      <c r="ILD316" s="375"/>
      <c r="ILE316" s="375"/>
      <c r="ILF316" s="375"/>
      <c r="ILG316" s="375"/>
      <c r="ILH316" s="375"/>
      <c r="ILI316" s="375"/>
      <c r="ILJ316" s="375"/>
      <c r="ILK316" s="375"/>
      <c r="ILL316" s="375"/>
      <c r="ILM316" s="375"/>
      <c r="ILN316" s="375"/>
      <c r="ILO316" s="375"/>
      <c r="ILP316" s="375"/>
      <c r="ILQ316" s="375"/>
      <c r="ILR316" s="375"/>
      <c r="ILS316" s="375"/>
      <c r="ILT316" s="375"/>
      <c r="ILU316" s="375"/>
      <c r="ILV316" s="375"/>
      <c r="ILW316" s="375"/>
      <c r="ILX316" s="375"/>
      <c r="ILY316" s="375"/>
      <c r="ILZ316" s="375"/>
      <c r="IMA316" s="375"/>
      <c r="IMB316" s="375"/>
      <c r="IMC316" s="375"/>
      <c r="IMD316" s="375"/>
      <c r="IME316" s="375"/>
      <c r="IMF316" s="375"/>
      <c r="IMG316" s="375"/>
      <c r="IMH316" s="375"/>
      <c r="IMI316" s="375"/>
      <c r="IMJ316" s="375"/>
      <c r="IMK316" s="375"/>
      <c r="IML316" s="375"/>
      <c r="IMM316" s="375"/>
      <c r="IMN316" s="375"/>
      <c r="IMO316" s="375"/>
      <c r="IMP316" s="375"/>
      <c r="IMQ316" s="375"/>
      <c r="IMR316" s="375"/>
      <c r="IMS316" s="376"/>
      <c r="IMT316" s="376"/>
      <c r="IMU316" s="376"/>
      <c r="IMV316" s="376"/>
      <c r="IMW316" s="376"/>
      <c r="IMX316" s="376"/>
      <c r="IMY316" s="376"/>
      <c r="IMZ316" s="376"/>
      <c r="INA316" s="376"/>
      <c r="INB316" s="376"/>
      <c r="INC316" s="376"/>
      <c r="IND316" s="376"/>
      <c r="INE316" s="376"/>
      <c r="INF316" s="376"/>
      <c r="ING316" s="376"/>
      <c r="INH316" s="376"/>
      <c r="INI316" s="376"/>
      <c r="INJ316" s="376"/>
      <c r="INK316" s="376"/>
      <c r="INL316" s="376"/>
      <c r="INM316" s="376"/>
      <c r="INN316" s="376"/>
      <c r="INO316" s="376"/>
      <c r="INP316" s="376"/>
      <c r="INQ316" s="377"/>
      <c r="INR316" s="377"/>
      <c r="INS316" s="377"/>
      <c r="INT316" s="377"/>
      <c r="INU316" s="377"/>
      <c r="INV316" s="376"/>
      <c r="INW316" s="376"/>
      <c r="INX316" s="377"/>
      <c r="INY316" s="377"/>
      <c r="INZ316" s="376"/>
      <c r="IOA316" s="376"/>
      <c r="IOB316" s="377"/>
      <c r="IOC316" s="377"/>
      <c r="IOD316" s="376"/>
      <c r="IOE316" s="376"/>
      <c r="IOF316" s="376"/>
      <c r="IOG316" s="376"/>
      <c r="IOH316" s="376"/>
      <c r="IOI316" s="376"/>
      <c r="IOJ316" s="376"/>
      <c r="IOK316" s="377"/>
      <c r="IOL316" s="377"/>
      <c r="IOM316" s="376"/>
      <c r="ION316" s="376"/>
      <c r="IOO316" s="377"/>
      <c r="IOP316" s="377"/>
      <c r="IOQ316" s="376"/>
      <c r="IOR316" s="376"/>
      <c r="IOS316" s="376"/>
      <c r="IOT316" s="376"/>
      <c r="IOU316" s="376"/>
      <c r="IOV316" s="370"/>
      <c r="IOW316" s="396"/>
      <c r="IOX316" s="376"/>
      <c r="IOY316" s="376"/>
      <c r="IOZ316" s="376"/>
      <c r="IPA316" s="376"/>
      <c r="IPB316" s="376"/>
      <c r="IPC316" s="376"/>
      <c r="IPD316" s="376"/>
      <c r="IPE316" s="375"/>
      <c r="IPF316" s="375"/>
      <c r="IPG316" s="375"/>
      <c r="IPH316" s="375"/>
      <c r="IPI316" s="375"/>
      <c r="IPJ316" s="375"/>
      <c r="IPK316" s="375"/>
      <c r="IPL316" s="375"/>
      <c r="IPM316" s="375"/>
      <c r="IPN316" s="375"/>
      <c r="IPO316" s="375"/>
      <c r="IPP316" s="375"/>
      <c r="IPQ316" s="375"/>
      <c r="IPR316" s="375"/>
      <c r="IPS316" s="375"/>
      <c r="IPT316" s="375"/>
      <c r="IPU316" s="375"/>
      <c r="IPV316" s="375"/>
      <c r="IPW316" s="375"/>
      <c r="IPX316" s="375"/>
      <c r="IPY316" s="375"/>
      <c r="IPZ316" s="375"/>
      <c r="IQA316" s="375"/>
      <c r="IQB316" s="375"/>
      <c r="IQC316" s="375"/>
      <c r="IQD316" s="375"/>
      <c r="IQE316" s="375"/>
      <c r="IQF316" s="375"/>
      <c r="IQG316" s="375"/>
      <c r="IQH316" s="375"/>
      <c r="IQI316" s="375"/>
      <c r="IQJ316" s="375"/>
      <c r="IQK316" s="375"/>
      <c r="IQL316" s="375"/>
      <c r="IQM316" s="375"/>
      <c r="IQN316" s="375"/>
      <c r="IQO316" s="375"/>
      <c r="IQP316" s="375"/>
      <c r="IQQ316" s="375"/>
      <c r="IQR316" s="375"/>
      <c r="IQS316" s="375"/>
      <c r="IQT316" s="375"/>
      <c r="IQU316" s="375"/>
      <c r="IQV316" s="375"/>
      <c r="IQW316" s="376"/>
      <c r="IQX316" s="376"/>
      <c r="IQY316" s="376"/>
      <c r="IQZ316" s="376"/>
      <c r="IRA316" s="376"/>
      <c r="IRB316" s="376"/>
      <c r="IRC316" s="376"/>
      <c r="IRD316" s="376"/>
      <c r="IRE316" s="376"/>
      <c r="IRF316" s="376"/>
      <c r="IRG316" s="376"/>
      <c r="IRH316" s="376"/>
      <c r="IRI316" s="376"/>
      <c r="IRJ316" s="376"/>
      <c r="IRK316" s="376"/>
      <c r="IRL316" s="376"/>
      <c r="IRM316" s="376"/>
      <c r="IRN316" s="376"/>
      <c r="IRO316" s="376"/>
      <c r="IRP316" s="376"/>
      <c r="IRQ316" s="376"/>
      <c r="IRR316" s="376"/>
      <c r="IRS316" s="376"/>
      <c r="IRT316" s="376"/>
      <c r="IRU316" s="377"/>
      <c r="IRV316" s="377"/>
      <c r="IRW316" s="377"/>
      <c r="IRX316" s="377"/>
      <c r="IRY316" s="377"/>
      <c r="IRZ316" s="376"/>
      <c r="ISA316" s="376"/>
      <c r="ISB316" s="377"/>
      <c r="ISC316" s="377"/>
      <c r="ISD316" s="376"/>
      <c r="ISE316" s="376"/>
      <c r="ISF316" s="377"/>
      <c r="ISG316" s="377"/>
      <c r="ISH316" s="376"/>
      <c r="ISI316" s="376"/>
      <c r="ISJ316" s="376"/>
      <c r="ISK316" s="376"/>
      <c r="ISL316" s="376"/>
      <c r="ISM316" s="376"/>
      <c r="ISN316" s="376"/>
      <c r="ISO316" s="377"/>
      <c r="ISP316" s="377"/>
      <c r="ISQ316" s="376"/>
      <c r="ISR316" s="376"/>
      <c r="ISS316" s="377"/>
      <c r="IST316" s="377"/>
      <c r="ISU316" s="376"/>
      <c r="ISV316" s="376"/>
      <c r="ISW316" s="376"/>
      <c r="ISX316" s="376"/>
      <c r="ISY316" s="376"/>
      <c r="ISZ316" s="370"/>
      <c r="ITA316" s="396"/>
      <c r="ITB316" s="376"/>
      <c r="ITC316" s="376"/>
      <c r="ITD316" s="376"/>
      <c r="ITE316" s="376"/>
      <c r="ITF316" s="376"/>
      <c r="ITG316" s="376"/>
      <c r="ITH316" s="376"/>
      <c r="ITI316" s="375"/>
      <c r="ITJ316" s="375"/>
      <c r="ITK316" s="375"/>
      <c r="ITL316" s="375"/>
      <c r="ITM316" s="375"/>
      <c r="ITN316" s="375"/>
      <c r="ITO316" s="375"/>
      <c r="ITP316" s="375"/>
      <c r="ITQ316" s="375"/>
      <c r="ITR316" s="375"/>
      <c r="ITS316" s="375"/>
      <c r="ITT316" s="375"/>
      <c r="ITU316" s="375"/>
      <c r="ITV316" s="375"/>
      <c r="ITW316" s="375"/>
      <c r="ITX316" s="375"/>
      <c r="ITY316" s="375"/>
      <c r="ITZ316" s="375"/>
      <c r="IUA316" s="375"/>
      <c r="IUB316" s="375"/>
      <c r="IUC316" s="375"/>
      <c r="IUD316" s="375"/>
      <c r="IUE316" s="375"/>
      <c r="IUF316" s="375"/>
      <c r="IUG316" s="375"/>
      <c r="IUH316" s="375"/>
      <c r="IUI316" s="375"/>
      <c r="IUJ316" s="375"/>
      <c r="IUK316" s="375"/>
      <c r="IUL316" s="375"/>
      <c r="IUM316" s="375"/>
      <c r="IUN316" s="375"/>
      <c r="IUO316" s="375"/>
      <c r="IUP316" s="375"/>
      <c r="IUQ316" s="375"/>
      <c r="IUR316" s="375"/>
      <c r="IUS316" s="375"/>
      <c r="IUT316" s="375"/>
      <c r="IUU316" s="375"/>
      <c r="IUV316" s="375"/>
      <c r="IUW316" s="375"/>
      <c r="IUX316" s="375"/>
      <c r="IUY316" s="375"/>
      <c r="IUZ316" s="375"/>
      <c r="IVA316" s="376"/>
      <c r="IVB316" s="376"/>
      <c r="IVC316" s="376"/>
      <c r="IVD316" s="376"/>
      <c r="IVE316" s="376"/>
      <c r="IVF316" s="376"/>
      <c r="IVG316" s="376"/>
      <c r="IVH316" s="376"/>
      <c r="IVI316" s="376"/>
      <c r="IVJ316" s="376"/>
      <c r="IVK316" s="376"/>
      <c r="IVL316" s="376"/>
      <c r="IVM316" s="376"/>
      <c r="IVN316" s="376"/>
      <c r="IVO316" s="376"/>
      <c r="IVP316" s="376"/>
      <c r="IVQ316" s="376"/>
      <c r="IVR316" s="376"/>
      <c r="IVS316" s="376"/>
      <c r="IVT316" s="376"/>
      <c r="IVU316" s="376"/>
      <c r="IVV316" s="376"/>
      <c r="IVW316" s="376"/>
      <c r="IVX316" s="376"/>
      <c r="IVY316" s="377"/>
      <c r="IVZ316" s="377"/>
      <c r="IWA316" s="377"/>
      <c r="IWB316" s="377"/>
      <c r="IWC316" s="377"/>
      <c r="IWD316" s="376"/>
      <c r="IWE316" s="376"/>
      <c r="IWF316" s="377"/>
      <c r="IWG316" s="377"/>
      <c r="IWH316" s="376"/>
      <c r="IWI316" s="376"/>
      <c r="IWJ316" s="377"/>
      <c r="IWK316" s="377"/>
      <c r="IWL316" s="376"/>
      <c r="IWM316" s="376"/>
      <c r="IWN316" s="376"/>
      <c r="IWO316" s="376"/>
      <c r="IWP316" s="376"/>
      <c r="IWQ316" s="376"/>
      <c r="IWR316" s="376"/>
      <c r="IWS316" s="377"/>
      <c r="IWT316" s="377"/>
      <c r="IWU316" s="376"/>
      <c r="IWV316" s="376"/>
      <c r="IWW316" s="377"/>
      <c r="IWX316" s="377"/>
      <c r="IWY316" s="376"/>
      <c r="IWZ316" s="376"/>
      <c r="IXA316" s="376"/>
      <c r="IXB316" s="376"/>
      <c r="IXC316" s="376"/>
      <c r="IXD316" s="370"/>
      <c r="IXE316" s="396"/>
      <c r="IXF316" s="376"/>
      <c r="IXG316" s="376"/>
      <c r="IXH316" s="376"/>
      <c r="IXI316" s="376"/>
      <c r="IXJ316" s="376"/>
      <c r="IXK316" s="376"/>
      <c r="IXL316" s="376"/>
      <c r="IXM316" s="375"/>
      <c r="IXN316" s="375"/>
      <c r="IXO316" s="375"/>
      <c r="IXP316" s="375"/>
      <c r="IXQ316" s="375"/>
      <c r="IXR316" s="375"/>
      <c r="IXS316" s="375"/>
      <c r="IXT316" s="375"/>
      <c r="IXU316" s="375"/>
      <c r="IXV316" s="375"/>
      <c r="IXW316" s="375"/>
      <c r="IXX316" s="375"/>
      <c r="IXY316" s="375"/>
      <c r="IXZ316" s="375"/>
      <c r="IYA316" s="375"/>
      <c r="IYB316" s="375"/>
      <c r="IYC316" s="375"/>
      <c r="IYD316" s="375"/>
      <c r="IYE316" s="375"/>
      <c r="IYF316" s="375"/>
      <c r="IYG316" s="375"/>
      <c r="IYH316" s="375"/>
      <c r="IYI316" s="375"/>
      <c r="IYJ316" s="375"/>
      <c r="IYK316" s="375"/>
      <c r="IYL316" s="375"/>
      <c r="IYM316" s="375"/>
      <c r="IYN316" s="375"/>
      <c r="IYO316" s="375"/>
      <c r="IYP316" s="375"/>
      <c r="IYQ316" s="375"/>
      <c r="IYR316" s="375"/>
      <c r="IYS316" s="375"/>
      <c r="IYT316" s="375"/>
      <c r="IYU316" s="375"/>
      <c r="IYV316" s="375"/>
      <c r="IYW316" s="375"/>
      <c r="IYX316" s="375"/>
      <c r="IYY316" s="375"/>
      <c r="IYZ316" s="375"/>
      <c r="IZA316" s="375"/>
      <c r="IZB316" s="375"/>
      <c r="IZC316" s="375"/>
      <c r="IZD316" s="375"/>
      <c r="IZE316" s="376"/>
      <c r="IZF316" s="376"/>
      <c r="IZG316" s="376"/>
      <c r="IZH316" s="376"/>
      <c r="IZI316" s="376"/>
      <c r="IZJ316" s="376"/>
      <c r="IZK316" s="376"/>
      <c r="IZL316" s="376"/>
      <c r="IZM316" s="376"/>
      <c r="IZN316" s="376"/>
      <c r="IZO316" s="376"/>
      <c r="IZP316" s="376"/>
      <c r="IZQ316" s="376"/>
      <c r="IZR316" s="376"/>
      <c r="IZS316" s="376"/>
      <c r="IZT316" s="376"/>
      <c r="IZU316" s="376"/>
      <c r="IZV316" s="376"/>
      <c r="IZW316" s="376"/>
      <c r="IZX316" s="376"/>
      <c r="IZY316" s="376"/>
      <c r="IZZ316" s="376"/>
      <c r="JAA316" s="376"/>
      <c r="JAB316" s="376"/>
      <c r="JAC316" s="377"/>
      <c r="JAD316" s="377"/>
      <c r="JAE316" s="377"/>
      <c r="JAF316" s="377"/>
      <c r="JAG316" s="377"/>
      <c r="JAH316" s="376"/>
      <c r="JAI316" s="376"/>
      <c r="JAJ316" s="377"/>
      <c r="JAK316" s="377"/>
      <c r="JAL316" s="376"/>
      <c r="JAM316" s="376"/>
      <c r="JAN316" s="377"/>
      <c r="JAO316" s="377"/>
      <c r="JAP316" s="376"/>
      <c r="JAQ316" s="376"/>
      <c r="JAR316" s="376"/>
      <c r="JAS316" s="376"/>
      <c r="JAT316" s="376"/>
      <c r="JAU316" s="376"/>
      <c r="JAV316" s="376"/>
      <c r="JAW316" s="377"/>
      <c r="JAX316" s="377"/>
      <c r="JAY316" s="376"/>
      <c r="JAZ316" s="376"/>
      <c r="JBA316" s="377"/>
      <c r="JBB316" s="377"/>
      <c r="JBC316" s="376"/>
      <c r="JBD316" s="376"/>
      <c r="JBE316" s="376"/>
      <c r="JBF316" s="376"/>
      <c r="JBG316" s="376"/>
      <c r="JBH316" s="370"/>
      <c r="JBI316" s="396"/>
      <c r="JBJ316" s="376"/>
      <c r="JBK316" s="376"/>
      <c r="JBL316" s="376"/>
      <c r="JBM316" s="376"/>
      <c r="JBN316" s="376"/>
      <c r="JBO316" s="376"/>
      <c r="JBP316" s="376"/>
      <c r="JBQ316" s="375"/>
      <c r="JBR316" s="375"/>
      <c r="JBS316" s="375"/>
      <c r="JBT316" s="375"/>
      <c r="JBU316" s="375"/>
      <c r="JBV316" s="375"/>
      <c r="JBW316" s="375"/>
      <c r="JBX316" s="375"/>
      <c r="JBY316" s="375"/>
      <c r="JBZ316" s="375"/>
      <c r="JCA316" s="375"/>
      <c r="JCB316" s="375"/>
      <c r="JCC316" s="375"/>
      <c r="JCD316" s="375"/>
      <c r="JCE316" s="375"/>
      <c r="JCF316" s="375"/>
      <c r="JCG316" s="375"/>
      <c r="JCH316" s="375"/>
      <c r="JCI316" s="375"/>
      <c r="JCJ316" s="375"/>
      <c r="JCK316" s="375"/>
      <c r="JCL316" s="375"/>
      <c r="JCM316" s="375"/>
      <c r="JCN316" s="375"/>
      <c r="JCO316" s="375"/>
      <c r="JCP316" s="375"/>
      <c r="JCQ316" s="375"/>
      <c r="JCR316" s="375"/>
      <c r="JCS316" s="375"/>
      <c r="JCT316" s="375"/>
      <c r="JCU316" s="375"/>
      <c r="JCV316" s="375"/>
      <c r="JCW316" s="375"/>
      <c r="JCX316" s="375"/>
      <c r="JCY316" s="375"/>
      <c r="JCZ316" s="375"/>
      <c r="JDA316" s="375"/>
      <c r="JDB316" s="375"/>
      <c r="JDC316" s="375"/>
      <c r="JDD316" s="375"/>
      <c r="JDE316" s="375"/>
      <c r="JDF316" s="375"/>
      <c r="JDG316" s="375"/>
      <c r="JDH316" s="375"/>
      <c r="JDI316" s="376"/>
      <c r="JDJ316" s="376"/>
      <c r="JDK316" s="376"/>
      <c r="JDL316" s="376"/>
      <c r="JDM316" s="376"/>
      <c r="JDN316" s="376"/>
      <c r="JDO316" s="376"/>
      <c r="JDP316" s="376"/>
      <c r="JDQ316" s="376"/>
      <c r="JDR316" s="376"/>
      <c r="JDS316" s="376"/>
      <c r="JDT316" s="376"/>
      <c r="JDU316" s="376"/>
      <c r="JDV316" s="376"/>
      <c r="JDW316" s="376"/>
      <c r="JDX316" s="376"/>
      <c r="JDY316" s="376"/>
      <c r="JDZ316" s="376"/>
      <c r="JEA316" s="376"/>
      <c r="JEB316" s="376"/>
      <c r="JEC316" s="376"/>
      <c r="JED316" s="376"/>
      <c r="JEE316" s="376"/>
      <c r="JEF316" s="376"/>
      <c r="JEG316" s="377"/>
      <c r="JEH316" s="377"/>
      <c r="JEI316" s="377"/>
      <c r="JEJ316" s="377"/>
      <c r="JEK316" s="377"/>
      <c r="JEL316" s="376"/>
      <c r="JEM316" s="376"/>
      <c r="JEN316" s="377"/>
      <c r="JEO316" s="377"/>
      <c r="JEP316" s="376"/>
      <c r="JEQ316" s="376"/>
      <c r="JER316" s="377"/>
      <c r="JES316" s="377"/>
      <c r="JET316" s="376"/>
      <c r="JEU316" s="376"/>
      <c r="JEV316" s="376"/>
      <c r="JEW316" s="376"/>
      <c r="JEX316" s="376"/>
      <c r="JEY316" s="376"/>
      <c r="JEZ316" s="376"/>
      <c r="JFA316" s="377"/>
      <c r="JFB316" s="377"/>
      <c r="JFC316" s="376"/>
      <c r="JFD316" s="376"/>
      <c r="JFE316" s="377"/>
      <c r="JFF316" s="377"/>
      <c r="JFG316" s="376"/>
      <c r="JFH316" s="376"/>
      <c r="JFI316" s="376"/>
      <c r="JFJ316" s="376"/>
      <c r="JFK316" s="376"/>
      <c r="JFL316" s="370"/>
      <c r="JFM316" s="396"/>
      <c r="JFN316" s="376"/>
      <c r="JFO316" s="376"/>
      <c r="JFP316" s="376"/>
      <c r="JFQ316" s="376"/>
      <c r="JFR316" s="376"/>
      <c r="JFS316" s="376"/>
      <c r="JFT316" s="376"/>
      <c r="JFU316" s="375"/>
      <c r="JFV316" s="375"/>
      <c r="JFW316" s="375"/>
      <c r="JFX316" s="375"/>
      <c r="JFY316" s="375"/>
      <c r="JFZ316" s="375"/>
      <c r="JGA316" s="375"/>
      <c r="JGB316" s="375"/>
      <c r="JGC316" s="375"/>
      <c r="JGD316" s="375"/>
      <c r="JGE316" s="375"/>
      <c r="JGF316" s="375"/>
      <c r="JGG316" s="375"/>
      <c r="JGH316" s="375"/>
      <c r="JGI316" s="375"/>
      <c r="JGJ316" s="375"/>
      <c r="JGK316" s="375"/>
      <c r="JGL316" s="375"/>
      <c r="JGM316" s="375"/>
      <c r="JGN316" s="375"/>
      <c r="JGO316" s="375"/>
      <c r="JGP316" s="375"/>
      <c r="JGQ316" s="375"/>
      <c r="JGR316" s="375"/>
      <c r="JGS316" s="375"/>
      <c r="JGT316" s="375"/>
      <c r="JGU316" s="375"/>
      <c r="JGV316" s="375"/>
      <c r="JGW316" s="375"/>
      <c r="JGX316" s="375"/>
      <c r="JGY316" s="375"/>
      <c r="JGZ316" s="375"/>
      <c r="JHA316" s="375"/>
      <c r="JHB316" s="375"/>
      <c r="JHC316" s="375"/>
      <c r="JHD316" s="375"/>
      <c r="JHE316" s="375"/>
      <c r="JHF316" s="375"/>
      <c r="JHG316" s="375"/>
      <c r="JHH316" s="375"/>
      <c r="JHI316" s="375"/>
      <c r="JHJ316" s="375"/>
      <c r="JHK316" s="375"/>
      <c r="JHL316" s="375"/>
      <c r="JHM316" s="376"/>
      <c r="JHN316" s="376"/>
      <c r="JHO316" s="376"/>
      <c r="JHP316" s="376"/>
      <c r="JHQ316" s="376"/>
      <c r="JHR316" s="376"/>
      <c r="JHS316" s="376"/>
      <c r="JHT316" s="376"/>
      <c r="JHU316" s="376"/>
      <c r="JHV316" s="376"/>
      <c r="JHW316" s="376"/>
      <c r="JHX316" s="376"/>
      <c r="JHY316" s="376"/>
      <c r="JHZ316" s="376"/>
      <c r="JIA316" s="376"/>
      <c r="JIB316" s="376"/>
      <c r="JIC316" s="376"/>
      <c r="JID316" s="376"/>
      <c r="JIE316" s="376"/>
      <c r="JIF316" s="376"/>
      <c r="JIG316" s="376"/>
      <c r="JIH316" s="376"/>
      <c r="JII316" s="376"/>
      <c r="JIJ316" s="376"/>
      <c r="JIK316" s="377"/>
      <c r="JIL316" s="377"/>
      <c r="JIM316" s="377"/>
      <c r="JIN316" s="377"/>
      <c r="JIO316" s="377"/>
      <c r="JIP316" s="376"/>
      <c r="JIQ316" s="376"/>
      <c r="JIR316" s="377"/>
      <c r="JIS316" s="377"/>
      <c r="JIT316" s="376"/>
      <c r="JIU316" s="376"/>
      <c r="JIV316" s="377"/>
      <c r="JIW316" s="377"/>
      <c r="JIX316" s="376"/>
      <c r="JIY316" s="376"/>
      <c r="JIZ316" s="376"/>
      <c r="JJA316" s="376"/>
      <c r="JJB316" s="376"/>
      <c r="JJC316" s="376"/>
      <c r="JJD316" s="376"/>
      <c r="JJE316" s="377"/>
      <c r="JJF316" s="377"/>
      <c r="JJG316" s="376"/>
      <c r="JJH316" s="376"/>
      <c r="JJI316" s="377"/>
      <c r="JJJ316" s="377"/>
      <c r="JJK316" s="376"/>
      <c r="JJL316" s="376"/>
      <c r="JJM316" s="376"/>
      <c r="JJN316" s="376"/>
      <c r="JJO316" s="376"/>
      <c r="JJP316" s="370"/>
      <c r="JJQ316" s="396"/>
      <c r="JJR316" s="376"/>
      <c r="JJS316" s="376"/>
      <c r="JJT316" s="376"/>
      <c r="JJU316" s="376"/>
      <c r="JJV316" s="376"/>
      <c r="JJW316" s="376"/>
      <c r="JJX316" s="376"/>
      <c r="JJY316" s="375"/>
      <c r="JJZ316" s="375"/>
      <c r="JKA316" s="375"/>
      <c r="JKB316" s="375"/>
      <c r="JKC316" s="375"/>
      <c r="JKD316" s="375"/>
      <c r="JKE316" s="375"/>
      <c r="JKF316" s="375"/>
      <c r="JKG316" s="375"/>
      <c r="JKH316" s="375"/>
      <c r="JKI316" s="375"/>
      <c r="JKJ316" s="375"/>
      <c r="JKK316" s="375"/>
      <c r="JKL316" s="375"/>
      <c r="JKM316" s="375"/>
      <c r="JKN316" s="375"/>
      <c r="JKO316" s="375"/>
      <c r="JKP316" s="375"/>
      <c r="JKQ316" s="375"/>
      <c r="JKR316" s="375"/>
      <c r="JKS316" s="375"/>
      <c r="JKT316" s="375"/>
      <c r="JKU316" s="375"/>
      <c r="JKV316" s="375"/>
      <c r="JKW316" s="375"/>
      <c r="JKX316" s="375"/>
      <c r="JKY316" s="375"/>
      <c r="JKZ316" s="375"/>
      <c r="JLA316" s="375"/>
      <c r="JLB316" s="375"/>
      <c r="JLC316" s="375"/>
      <c r="JLD316" s="375"/>
      <c r="JLE316" s="375"/>
      <c r="JLF316" s="375"/>
      <c r="JLG316" s="375"/>
      <c r="JLH316" s="375"/>
      <c r="JLI316" s="375"/>
      <c r="JLJ316" s="375"/>
      <c r="JLK316" s="375"/>
      <c r="JLL316" s="375"/>
      <c r="JLM316" s="375"/>
      <c r="JLN316" s="375"/>
      <c r="JLO316" s="375"/>
      <c r="JLP316" s="375"/>
      <c r="JLQ316" s="376"/>
      <c r="JLR316" s="376"/>
      <c r="JLS316" s="376"/>
      <c r="JLT316" s="376"/>
      <c r="JLU316" s="376"/>
      <c r="JLV316" s="376"/>
      <c r="JLW316" s="376"/>
      <c r="JLX316" s="376"/>
      <c r="JLY316" s="376"/>
      <c r="JLZ316" s="376"/>
      <c r="JMA316" s="376"/>
      <c r="JMB316" s="376"/>
      <c r="JMC316" s="376"/>
      <c r="JMD316" s="376"/>
      <c r="JME316" s="376"/>
      <c r="JMF316" s="376"/>
      <c r="JMG316" s="376"/>
      <c r="JMH316" s="376"/>
      <c r="JMI316" s="376"/>
      <c r="JMJ316" s="376"/>
      <c r="JMK316" s="376"/>
      <c r="JML316" s="376"/>
      <c r="JMM316" s="376"/>
      <c r="JMN316" s="376"/>
      <c r="JMO316" s="377"/>
      <c r="JMP316" s="377"/>
      <c r="JMQ316" s="377"/>
      <c r="JMR316" s="377"/>
      <c r="JMS316" s="377"/>
      <c r="JMT316" s="376"/>
      <c r="JMU316" s="376"/>
      <c r="JMV316" s="377"/>
      <c r="JMW316" s="377"/>
      <c r="JMX316" s="376"/>
      <c r="JMY316" s="376"/>
      <c r="JMZ316" s="377"/>
      <c r="JNA316" s="377"/>
      <c r="JNB316" s="376"/>
      <c r="JNC316" s="376"/>
      <c r="JND316" s="376"/>
      <c r="JNE316" s="376"/>
      <c r="JNF316" s="376"/>
      <c r="JNG316" s="376"/>
      <c r="JNH316" s="376"/>
      <c r="JNI316" s="377"/>
      <c r="JNJ316" s="377"/>
      <c r="JNK316" s="376"/>
      <c r="JNL316" s="376"/>
      <c r="JNM316" s="377"/>
      <c r="JNN316" s="377"/>
      <c r="JNO316" s="376"/>
      <c r="JNP316" s="376"/>
      <c r="JNQ316" s="376"/>
      <c r="JNR316" s="376"/>
      <c r="JNS316" s="376"/>
      <c r="JNT316" s="370"/>
      <c r="JNU316" s="396"/>
      <c r="JNV316" s="376"/>
      <c r="JNW316" s="376"/>
      <c r="JNX316" s="376"/>
      <c r="JNY316" s="376"/>
      <c r="JNZ316" s="376"/>
      <c r="JOA316" s="376"/>
      <c r="JOB316" s="376"/>
      <c r="JOC316" s="375"/>
      <c r="JOD316" s="375"/>
      <c r="JOE316" s="375"/>
      <c r="JOF316" s="375"/>
      <c r="JOG316" s="375"/>
      <c r="JOH316" s="375"/>
      <c r="JOI316" s="375"/>
      <c r="JOJ316" s="375"/>
      <c r="JOK316" s="375"/>
      <c r="JOL316" s="375"/>
      <c r="JOM316" s="375"/>
      <c r="JON316" s="375"/>
      <c r="JOO316" s="375"/>
      <c r="JOP316" s="375"/>
      <c r="JOQ316" s="375"/>
      <c r="JOR316" s="375"/>
      <c r="JOS316" s="375"/>
      <c r="JOT316" s="375"/>
      <c r="JOU316" s="375"/>
      <c r="JOV316" s="375"/>
      <c r="JOW316" s="375"/>
      <c r="JOX316" s="375"/>
      <c r="JOY316" s="375"/>
      <c r="JOZ316" s="375"/>
      <c r="JPA316" s="375"/>
      <c r="JPB316" s="375"/>
      <c r="JPC316" s="375"/>
      <c r="JPD316" s="375"/>
      <c r="JPE316" s="375"/>
      <c r="JPF316" s="375"/>
      <c r="JPG316" s="375"/>
      <c r="JPH316" s="375"/>
      <c r="JPI316" s="375"/>
      <c r="JPJ316" s="375"/>
      <c r="JPK316" s="375"/>
      <c r="JPL316" s="375"/>
      <c r="JPM316" s="375"/>
      <c r="JPN316" s="375"/>
      <c r="JPO316" s="375"/>
      <c r="JPP316" s="375"/>
      <c r="JPQ316" s="375"/>
      <c r="JPR316" s="375"/>
      <c r="JPS316" s="375"/>
      <c r="JPT316" s="375"/>
      <c r="JPU316" s="376"/>
      <c r="JPV316" s="376"/>
      <c r="JPW316" s="376"/>
      <c r="JPX316" s="376"/>
      <c r="JPY316" s="376"/>
      <c r="JPZ316" s="376"/>
      <c r="JQA316" s="376"/>
      <c r="JQB316" s="376"/>
      <c r="JQC316" s="376"/>
      <c r="JQD316" s="376"/>
      <c r="JQE316" s="376"/>
      <c r="JQF316" s="376"/>
      <c r="JQG316" s="376"/>
      <c r="JQH316" s="376"/>
      <c r="JQI316" s="376"/>
      <c r="JQJ316" s="376"/>
      <c r="JQK316" s="376"/>
      <c r="JQL316" s="376"/>
      <c r="JQM316" s="376"/>
      <c r="JQN316" s="376"/>
      <c r="JQO316" s="376"/>
      <c r="JQP316" s="376"/>
      <c r="JQQ316" s="376"/>
      <c r="JQR316" s="376"/>
      <c r="JQS316" s="377"/>
      <c r="JQT316" s="377"/>
      <c r="JQU316" s="377"/>
      <c r="JQV316" s="377"/>
      <c r="JQW316" s="377"/>
      <c r="JQX316" s="376"/>
      <c r="JQY316" s="376"/>
      <c r="JQZ316" s="377"/>
      <c r="JRA316" s="377"/>
      <c r="JRB316" s="376"/>
      <c r="JRC316" s="376"/>
      <c r="JRD316" s="377"/>
      <c r="JRE316" s="377"/>
      <c r="JRF316" s="376"/>
      <c r="JRG316" s="376"/>
      <c r="JRH316" s="376"/>
      <c r="JRI316" s="376"/>
      <c r="JRJ316" s="376"/>
      <c r="JRK316" s="376"/>
      <c r="JRL316" s="376"/>
      <c r="JRM316" s="377"/>
      <c r="JRN316" s="377"/>
      <c r="JRO316" s="376"/>
      <c r="JRP316" s="376"/>
      <c r="JRQ316" s="377"/>
      <c r="JRR316" s="377"/>
      <c r="JRS316" s="376"/>
      <c r="JRT316" s="376"/>
      <c r="JRU316" s="376"/>
      <c r="JRV316" s="376"/>
      <c r="JRW316" s="376"/>
      <c r="JRX316" s="370"/>
      <c r="JRY316" s="396"/>
      <c r="JRZ316" s="376"/>
      <c r="JSA316" s="376"/>
      <c r="JSB316" s="376"/>
      <c r="JSC316" s="376"/>
      <c r="JSD316" s="376"/>
      <c r="JSE316" s="376"/>
      <c r="JSF316" s="376"/>
      <c r="JSG316" s="375"/>
      <c r="JSH316" s="375"/>
      <c r="JSI316" s="375"/>
      <c r="JSJ316" s="375"/>
      <c r="JSK316" s="375"/>
      <c r="JSL316" s="375"/>
      <c r="JSM316" s="375"/>
      <c r="JSN316" s="375"/>
      <c r="JSO316" s="375"/>
      <c r="JSP316" s="375"/>
      <c r="JSQ316" s="375"/>
      <c r="JSR316" s="375"/>
      <c r="JSS316" s="375"/>
      <c r="JST316" s="375"/>
      <c r="JSU316" s="375"/>
      <c r="JSV316" s="375"/>
      <c r="JSW316" s="375"/>
      <c r="JSX316" s="375"/>
      <c r="JSY316" s="375"/>
      <c r="JSZ316" s="375"/>
      <c r="JTA316" s="375"/>
      <c r="JTB316" s="375"/>
      <c r="JTC316" s="375"/>
      <c r="JTD316" s="375"/>
      <c r="JTE316" s="375"/>
      <c r="JTF316" s="375"/>
      <c r="JTG316" s="375"/>
      <c r="JTH316" s="375"/>
      <c r="JTI316" s="375"/>
      <c r="JTJ316" s="375"/>
      <c r="JTK316" s="375"/>
      <c r="JTL316" s="375"/>
      <c r="JTM316" s="375"/>
      <c r="JTN316" s="375"/>
      <c r="JTO316" s="375"/>
      <c r="JTP316" s="375"/>
      <c r="JTQ316" s="375"/>
      <c r="JTR316" s="375"/>
      <c r="JTS316" s="375"/>
      <c r="JTT316" s="375"/>
      <c r="JTU316" s="375"/>
      <c r="JTV316" s="375"/>
      <c r="JTW316" s="375"/>
      <c r="JTX316" s="375"/>
      <c r="JTY316" s="376"/>
      <c r="JTZ316" s="376"/>
      <c r="JUA316" s="376"/>
      <c r="JUB316" s="376"/>
      <c r="JUC316" s="376"/>
      <c r="JUD316" s="376"/>
      <c r="JUE316" s="376"/>
      <c r="JUF316" s="376"/>
      <c r="JUG316" s="376"/>
      <c r="JUH316" s="376"/>
      <c r="JUI316" s="376"/>
      <c r="JUJ316" s="376"/>
      <c r="JUK316" s="376"/>
      <c r="JUL316" s="376"/>
      <c r="JUM316" s="376"/>
      <c r="JUN316" s="376"/>
      <c r="JUO316" s="376"/>
      <c r="JUP316" s="376"/>
      <c r="JUQ316" s="376"/>
      <c r="JUR316" s="376"/>
      <c r="JUS316" s="376"/>
      <c r="JUT316" s="376"/>
      <c r="JUU316" s="376"/>
      <c r="JUV316" s="376"/>
      <c r="JUW316" s="377"/>
      <c r="JUX316" s="377"/>
      <c r="JUY316" s="377"/>
      <c r="JUZ316" s="377"/>
      <c r="JVA316" s="377"/>
      <c r="JVB316" s="376"/>
      <c r="JVC316" s="376"/>
      <c r="JVD316" s="377"/>
      <c r="JVE316" s="377"/>
      <c r="JVF316" s="376"/>
      <c r="JVG316" s="376"/>
      <c r="JVH316" s="377"/>
      <c r="JVI316" s="377"/>
      <c r="JVJ316" s="376"/>
      <c r="JVK316" s="376"/>
      <c r="JVL316" s="376"/>
      <c r="JVM316" s="376"/>
      <c r="JVN316" s="376"/>
      <c r="JVO316" s="376"/>
      <c r="JVP316" s="376"/>
      <c r="JVQ316" s="377"/>
      <c r="JVR316" s="377"/>
      <c r="JVS316" s="376"/>
      <c r="JVT316" s="376"/>
      <c r="JVU316" s="377"/>
      <c r="JVV316" s="377"/>
      <c r="JVW316" s="376"/>
      <c r="JVX316" s="376"/>
      <c r="JVY316" s="376"/>
      <c r="JVZ316" s="376"/>
      <c r="JWA316" s="376"/>
      <c r="JWB316" s="370"/>
      <c r="JWC316" s="396"/>
      <c r="JWD316" s="376"/>
      <c r="JWE316" s="376"/>
      <c r="JWF316" s="376"/>
      <c r="JWG316" s="376"/>
      <c r="JWH316" s="376"/>
      <c r="JWI316" s="376"/>
      <c r="JWJ316" s="376"/>
      <c r="JWK316" s="375"/>
      <c r="JWL316" s="375"/>
      <c r="JWM316" s="375"/>
      <c r="JWN316" s="375"/>
      <c r="JWO316" s="375"/>
      <c r="JWP316" s="375"/>
      <c r="JWQ316" s="375"/>
      <c r="JWR316" s="375"/>
      <c r="JWS316" s="375"/>
      <c r="JWT316" s="375"/>
      <c r="JWU316" s="375"/>
      <c r="JWV316" s="375"/>
      <c r="JWW316" s="375"/>
      <c r="JWX316" s="375"/>
      <c r="JWY316" s="375"/>
      <c r="JWZ316" s="375"/>
      <c r="JXA316" s="375"/>
      <c r="JXB316" s="375"/>
      <c r="JXC316" s="375"/>
      <c r="JXD316" s="375"/>
      <c r="JXE316" s="375"/>
      <c r="JXF316" s="375"/>
      <c r="JXG316" s="375"/>
      <c r="JXH316" s="375"/>
      <c r="JXI316" s="375"/>
      <c r="JXJ316" s="375"/>
      <c r="JXK316" s="375"/>
      <c r="JXL316" s="375"/>
      <c r="JXM316" s="375"/>
      <c r="JXN316" s="375"/>
      <c r="JXO316" s="375"/>
      <c r="JXP316" s="375"/>
      <c r="JXQ316" s="375"/>
      <c r="JXR316" s="375"/>
      <c r="JXS316" s="375"/>
      <c r="JXT316" s="375"/>
      <c r="JXU316" s="375"/>
      <c r="JXV316" s="375"/>
      <c r="JXW316" s="375"/>
      <c r="JXX316" s="375"/>
      <c r="JXY316" s="375"/>
      <c r="JXZ316" s="375"/>
      <c r="JYA316" s="375"/>
      <c r="JYB316" s="375"/>
      <c r="JYC316" s="376"/>
      <c r="JYD316" s="376"/>
      <c r="JYE316" s="376"/>
      <c r="JYF316" s="376"/>
      <c r="JYG316" s="376"/>
      <c r="JYH316" s="376"/>
      <c r="JYI316" s="376"/>
      <c r="JYJ316" s="376"/>
      <c r="JYK316" s="376"/>
      <c r="JYL316" s="376"/>
      <c r="JYM316" s="376"/>
      <c r="JYN316" s="376"/>
      <c r="JYO316" s="376"/>
      <c r="JYP316" s="376"/>
      <c r="JYQ316" s="376"/>
      <c r="JYR316" s="376"/>
      <c r="JYS316" s="376"/>
      <c r="JYT316" s="376"/>
      <c r="JYU316" s="376"/>
      <c r="JYV316" s="376"/>
      <c r="JYW316" s="376"/>
      <c r="JYX316" s="376"/>
      <c r="JYY316" s="376"/>
      <c r="JYZ316" s="376"/>
      <c r="JZA316" s="377"/>
      <c r="JZB316" s="377"/>
      <c r="JZC316" s="377"/>
      <c r="JZD316" s="377"/>
      <c r="JZE316" s="377"/>
      <c r="JZF316" s="376"/>
      <c r="JZG316" s="376"/>
      <c r="JZH316" s="377"/>
      <c r="JZI316" s="377"/>
      <c r="JZJ316" s="376"/>
      <c r="JZK316" s="376"/>
      <c r="JZL316" s="377"/>
      <c r="JZM316" s="377"/>
      <c r="JZN316" s="376"/>
      <c r="JZO316" s="376"/>
      <c r="JZP316" s="376"/>
      <c r="JZQ316" s="376"/>
      <c r="JZR316" s="376"/>
      <c r="JZS316" s="376"/>
      <c r="JZT316" s="376"/>
      <c r="JZU316" s="377"/>
      <c r="JZV316" s="377"/>
      <c r="JZW316" s="376"/>
      <c r="JZX316" s="376"/>
      <c r="JZY316" s="377"/>
      <c r="JZZ316" s="377"/>
      <c r="KAA316" s="376"/>
      <c r="KAB316" s="376"/>
      <c r="KAC316" s="376"/>
      <c r="KAD316" s="376"/>
      <c r="KAE316" s="376"/>
      <c r="KAF316" s="370"/>
      <c r="KAG316" s="396"/>
      <c r="KAH316" s="376"/>
      <c r="KAI316" s="376"/>
      <c r="KAJ316" s="376"/>
      <c r="KAK316" s="376"/>
      <c r="KAL316" s="376"/>
      <c r="KAM316" s="376"/>
      <c r="KAN316" s="376"/>
      <c r="KAO316" s="375"/>
      <c r="KAP316" s="375"/>
      <c r="KAQ316" s="375"/>
      <c r="KAR316" s="375"/>
      <c r="KAS316" s="375"/>
      <c r="KAT316" s="375"/>
      <c r="KAU316" s="375"/>
      <c r="KAV316" s="375"/>
      <c r="KAW316" s="375"/>
      <c r="KAX316" s="375"/>
      <c r="KAY316" s="375"/>
      <c r="KAZ316" s="375"/>
      <c r="KBA316" s="375"/>
      <c r="KBB316" s="375"/>
      <c r="KBC316" s="375"/>
      <c r="KBD316" s="375"/>
      <c r="KBE316" s="375"/>
      <c r="KBF316" s="375"/>
      <c r="KBG316" s="375"/>
      <c r="KBH316" s="375"/>
      <c r="KBI316" s="375"/>
      <c r="KBJ316" s="375"/>
      <c r="KBK316" s="375"/>
      <c r="KBL316" s="375"/>
      <c r="KBM316" s="375"/>
      <c r="KBN316" s="375"/>
      <c r="KBO316" s="375"/>
      <c r="KBP316" s="375"/>
      <c r="KBQ316" s="375"/>
      <c r="KBR316" s="375"/>
      <c r="KBS316" s="375"/>
      <c r="KBT316" s="375"/>
      <c r="KBU316" s="375"/>
      <c r="KBV316" s="375"/>
      <c r="KBW316" s="375"/>
      <c r="KBX316" s="375"/>
      <c r="KBY316" s="375"/>
      <c r="KBZ316" s="375"/>
      <c r="KCA316" s="375"/>
      <c r="KCB316" s="375"/>
      <c r="KCC316" s="375"/>
      <c r="KCD316" s="375"/>
      <c r="KCE316" s="375"/>
      <c r="KCF316" s="375"/>
      <c r="KCG316" s="376"/>
      <c r="KCH316" s="376"/>
      <c r="KCI316" s="376"/>
      <c r="KCJ316" s="376"/>
      <c r="KCK316" s="376"/>
      <c r="KCL316" s="376"/>
      <c r="KCM316" s="376"/>
      <c r="KCN316" s="376"/>
      <c r="KCO316" s="376"/>
      <c r="KCP316" s="376"/>
      <c r="KCQ316" s="376"/>
      <c r="KCR316" s="376"/>
      <c r="KCS316" s="376"/>
      <c r="KCT316" s="376"/>
      <c r="KCU316" s="376"/>
      <c r="KCV316" s="376"/>
      <c r="KCW316" s="376"/>
      <c r="KCX316" s="376"/>
      <c r="KCY316" s="376"/>
      <c r="KCZ316" s="376"/>
      <c r="KDA316" s="376"/>
      <c r="KDB316" s="376"/>
      <c r="KDC316" s="376"/>
      <c r="KDD316" s="376"/>
      <c r="KDE316" s="377"/>
      <c r="KDF316" s="377"/>
      <c r="KDG316" s="377"/>
      <c r="KDH316" s="377"/>
      <c r="KDI316" s="377"/>
      <c r="KDJ316" s="376"/>
      <c r="KDK316" s="376"/>
      <c r="KDL316" s="377"/>
      <c r="KDM316" s="377"/>
      <c r="KDN316" s="376"/>
      <c r="KDO316" s="376"/>
      <c r="KDP316" s="377"/>
      <c r="KDQ316" s="377"/>
      <c r="KDR316" s="376"/>
      <c r="KDS316" s="376"/>
      <c r="KDT316" s="376"/>
      <c r="KDU316" s="376"/>
      <c r="KDV316" s="376"/>
      <c r="KDW316" s="376"/>
      <c r="KDX316" s="376"/>
      <c r="KDY316" s="377"/>
      <c r="KDZ316" s="377"/>
      <c r="KEA316" s="376"/>
      <c r="KEB316" s="376"/>
      <c r="KEC316" s="377"/>
      <c r="KED316" s="377"/>
      <c r="KEE316" s="376"/>
      <c r="KEF316" s="376"/>
      <c r="KEG316" s="376"/>
      <c r="KEH316" s="376"/>
      <c r="KEI316" s="376"/>
      <c r="KEJ316" s="370"/>
      <c r="KEK316" s="396"/>
      <c r="KEL316" s="376"/>
      <c r="KEM316" s="376"/>
      <c r="KEN316" s="376"/>
      <c r="KEO316" s="376"/>
      <c r="KEP316" s="376"/>
      <c r="KEQ316" s="376"/>
      <c r="KER316" s="376"/>
      <c r="KES316" s="375"/>
      <c r="KET316" s="375"/>
      <c r="KEU316" s="375"/>
      <c r="KEV316" s="375"/>
      <c r="KEW316" s="375"/>
      <c r="KEX316" s="375"/>
      <c r="KEY316" s="375"/>
      <c r="KEZ316" s="375"/>
      <c r="KFA316" s="375"/>
      <c r="KFB316" s="375"/>
      <c r="KFC316" s="375"/>
      <c r="KFD316" s="375"/>
      <c r="KFE316" s="375"/>
      <c r="KFF316" s="375"/>
      <c r="KFG316" s="375"/>
      <c r="KFH316" s="375"/>
      <c r="KFI316" s="375"/>
      <c r="KFJ316" s="375"/>
      <c r="KFK316" s="375"/>
      <c r="KFL316" s="375"/>
      <c r="KFM316" s="375"/>
      <c r="KFN316" s="375"/>
      <c r="KFO316" s="375"/>
      <c r="KFP316" s="375"/>
      <c r="KFQ316" s="375"/>
      <c r="KFR316" s="375"/>
      <c r="KFS316" s="375"/>
      <c r="KFT316" s="375"/>
      <c r="KFU316" s="375"/>
      <c r="KFV316" s="375"/>
      <c r="KFW316" s="375"/>
      <c r="KFX316" s="375"/>
      <c r="KFY316" s="375"/>
      <c r="KFZ316" s="375"/>
      <c r="KGA316" s="375"/>
      <c r="KGB316" s="375"/>
      <c r="KGC316" s="375"/>
      <c r="KGD316" s="375"/>
      <c r="KGE316" s="375"/>
      <c r="KGF316" s="375"/>
      <c r="KGG316" s="375"/>
      <c r="KGH316" s="375"/>
      <c r="KGI316" s="375"/>
      <c r="KGJ316" s="375"/>
      <c r="KGK316" s="376"/>
      <c r="KGL316" s="376"/>
      <c r="KGM316" s="376"/>
      <c r="KGN316" s="376"/>
      <c r="KGO316" s="376"/>
      <c r="KGP316" s="376"/>
      <c r="KGQ316" s="376"/>
      <c r="KGR316" s="376"/>
      <c r="KGS316" s="376"/>
      <c r="KGT316" s="376"/>
      <c r="KGU316" s="376"/>
      <c r="KGV316" s="376"/>
      <c r="KGW316" s="376"/>
      <c r="KGX316" s="376"/>
      <c r="KGY316" s="376"/>
      <c r="KGZ316" s="376"/>
      <c r="KHA316" s="376"/>
      <c r="KHB316" s="376"/>
      <c r="KHC316" s="376"/>
      <c r="KHD316" s="376"/>
      <c r="KHE316" s="376"/>
      <c r="KHF316" s="376"/>
      <c r="KHG316" s="376"/>
      <c r="KHH316" s="376"/>
      <c r="KHI316" s="377"/>
      <c r="KHJ316" s="377"/>
      <c r="KHK316" s="377"/>
      <c r="KHL316" s="377"/>
      <c r="KHM316" s="377"/>
      <c r="KHN316" s="376"/>
      <c r="KHO316" s="376"/>
      <c r="KHP316" s="377"/>
      <c r="KHQ316" s="377"/>
      <c r="KHR316" s="376"/>
      <c r="KHS316" s="376"/>
      <c r="KHT316" s="377"/>
      <c r="KHU316" s="377"/>
      <c r="KHV316" s="376"/>
      <c r="KHW316" s="376"/>
      <c r="KHX316" s="376"/>
      <c r="KHY316" s="376"/>
      <c r="KHZ316" s="376"/>
      <c r="KIA316" s="376"/>
      <c r="KIB316" s="376"/>
      <c r="KIC316" s="377"/>
      <c r="KID316" s="377"/>
      <c r="KIE316" s="376"/>
      <c r="KIF316" s="376"/>
      <c r="KIG316" s="377"/>
      <c r="KIH316" s="377"/>
      <c r="KII316" s="376"/>
      <c r="KIJ316" s="376"/>
      <c r="KIK316" s="376"/>
      <c r="KIL316" s="376"/>
      <c r="KIM316" s="376"/>
      <c r="KIN316" s="370"/>
      <c r="KIO316" s="396"/>
      <c r="KIP316" s="376"/>
      <c r="KIQ316" s="376"/>
      <c r="KIR316" s="376"/>
      <c r="KIS316" s="376"/>
      <c r="KIT316" s="376"/>
      <c r="KIU316" s="376"/>
      <c r="KIV316" s="376"/>
      <c r="KIW316" s="375"/>
      <c r="KIX316" s="375"/>
      <c r="KIY316" s="375"/>
      <c r="KIZ316" s="375"/>
      <c r="KJA316" s="375"/>
      <c r="KJB316" s="375"/>
      <c r="KJC316" s="375"/>
      <c r="KJD316" s="375"/>
      <c r="KJE316" s="375"/>
      <c r="KJF316" s="375"/>
      <c r="KJG316" s="375"/>
      <c r="KJH316" s="375"/>
      <c r="KJI316" s="375"/>
      <c r="KJJ316" s="375"/>
      <c r="KJK316" s="375"/>
      <c r="KJL316" s="375"/>
      <c r="KJM316" s="375"/>
      <c r="KJN316" s="375"/>
      <c r="KJO316" s="375"/>
      <c r="KJP316" s="375"/>
      <c r="KJQ316" s="375"/>
      <c r="KJR316" s="375"/>
      <c r="KJS316" s="375"/>
      <c r="KJT316" s="375"/>
      <c r="KJU316" s="375"/>
      <c r="KJV316" s="375"/>
      <c r="KJW316" s="375"/>
      <c r="KJX316" s="375"/>
      <c r="KJY316" s="375"/>
      <c r="KJZ316" s="375"/>
      <c r="KKA316" s="375"/>
      <c r="KKB316" s="375"/>
      <c r="KKC316" s="375"/>
      <c r="KKD316" s="375"/>
      <c r="KKE316" s="375"/>
      <c r="KKF316" s="375"/>
      <c r="KKG316" s="375"/>
      <c r="KKH316" s="375"/>
      <c r="KKI316" s="375"/>
      <c r="KKJ316" s="375"/>
      <c r="KKK316" s="375"/>
      <c r="KKL316" s="375"/>
      <c r="KKM316" s="375"/>
      <c r="KKN316" s="375"/>
      <c r="KKO316" s="376"/>
      <c r="KKP316" s="376"/>
      <c r="KKQ316" s="376"/>
      <c r="KKR316" s="376"/>
      <c r="KKS316" s="376"/>
      <c r="KKT316" s="376"/>
      <c r="KKU316" s="376"/>
      <c r="KKV316" s="376"/>
      <c r="KKW316" s="376"/>
      <c r="KKX316" s="376"/>
      <c r="KKY316" s="376"/>
      <c r="KKZ316" s="376"/>
      <c r="KLA316" s="376"/>
      <c r="KLB316" s="376"/>
      <c r="KLC316" s="376"/>
      <c r="KLD316" s="376"/>
      <c r="KLE316" s="376"/>
      <c r="KLF316" s="376"/>
      <c r="KLG316" s="376"/>
      <c r="KLH316" s="376"/>
      <c r="KLI316" s="376"/>
      <c r="KLJ316" s="376"/>
      <c r="KLK316" s="376"/>
      <c r="KLL316" s="376"/>
      <c r="KLM316" s="377"/>
      <c r="KLN316" s="377"/>
      <c r="KLO316" s="377"/>
      <c r="KLP316" s="377"/>
      <c r="KLQ316" s="377"/>
      <c r="KLR316" s="376"/>
      <c r="KLS316" s="376"/>
      <c r="KLT316" s="377"/>
      <c r="KLU316" s="377"/>
      <c r="KLV316" s="376"/>
      <c r="KLW316" s="376"/>
      <c r="KLX316" s="377"/>
      <c r="KLY316" s="377"/>
      <c r="KLZ316" s="376"/>
      <c r="KMA316" s="376"/>
      <c r="KMB316" s="376"/>
      <c r="KMC316" s="376"/>
      <c r="KMD316" s="376"/>
      <c r="KME316" s="376"/>
      <c r="KMF316" s="376"/>
      <c r="KMG316" s="377"/>
      <c r="KMH316" s="377"/>
      <c r="KMI316" s="376"/>
      <c r="KMJ316" s="376"/>
      <c r="KMK316" s="377"/>
      <c r="KML316" s="377"/>
      <c r="KMM316" s="376"/>
      <c r="KMN316" s="376"/>
      <c r="KMO316" s="376"/>
      <c r="KMP316" s="376"/>
      <c r="KMQ316" s="376"/>
      <c r="KMR316" s="370"/>
      <c r="KMS316" s="396"/>
      <c r="KMT316" s="376"/>
      <c r="KMU316" s="376"/>
      <c r="KMV316" s="376"/>
      <c r="KMW316" s="376"/>
      <c r="KMX316" s="376"/>
      <c r="KMY316" s="376"/>
      <c r="KMZ316" s="376"/>
      <c r="KNA316" s="375"/>
      <c r="KNB316" s="375"/>
      <c r="KNC316" s="375"/>
      <c r="KND316" s="375"/>
      <c r="KNE316" s="375"/>
      <c r="KNF316" s="375"/>
      <c r="KNG316" s="375"/>
      <c r="KNH316" s="375"/>
      <c r="KNI316" s="375"/>
      <c r="KNJ316" s="375"/>
      <c r="KNK316" s="375"/>
      <c r="KNL316" s="375"/>
      <c r="KNM316" s="375"/>
      <c r="KNN316" s="375"/>
      <c r="KNO316" s="375"/>
      <c r="KNP316" s="375"/>
      <c r="KNQ316" s="375"/>
      <c r="KNR316" s="375"/>
      <c r="KNS316" s="375"/>
      <c r="KNT316" s="375"/>
      <c r="KNU316" s="375"/>
      <c r="KNV316" s="375"/>
      <c r="KNW316" s="375"/>
      <c r="KNX316" s="375"/>
      <c r="KNY316" s="375"/>
      <c r="KNZ316" s="375"/>
      <c r="KOA316" s="375"/>
      <c r="KOB316" s="375"/>
      <c r="KOC316" s="375"/>
      <c r="KOD316" s="375"/>
      <c r="KOE316" s="375"/>
      <c r="KOF316" s="375"/>
      <c r="KOG316" s="375"/>
      <c r="KOH316" s="375"/>
      <c r="KOI316" s="375"/>
      <c r="KOJ316" s="375"/>
      <c r="KOK316" s="375"/>
      <c r="KOL316" s="375"/>
      <c r="KOM316" s="375"/>
      <c r="KON316" s="375"/>
      <c r="KOO316" s="375"/>
      <c r="KOP316" s="375"/>
      <c r="KOQ316" s="375"/>
      <c r="KOR316" s="375"/>
      <c r="KOS316" s="376"/>
      <c r="KOT316" s="376"/>
      <c r="KOU316" s="376"/>
      <c r="KOV316" s="376"/>
      <c r="KOW316" s="376"/>
      <c r="KOX316" s="376"/>
      <c r="KOY316" s="376"/>
      <c r="KOZ316" s="376"/>
      <c r="KPA316" s="376"/>
      <c r="KPB316" s="376"/>
      <c r="KPC316" s="376"/>
      <c r="KPD316" s="376"/>
      <c r="KPE316" s="376"/>
      <c r="KPF316" s="376"/>
      <c r="KPG316" s="376"/>
      <c r="KPH316" s="376"/>
      <c r="KPI316" s="376"/>
      <c r="KPJ316" s="376"/>
      <c r="KPK316" s="376"/>
      <c r="KPL316" s="376"/>
      <c r="KPM316" s="376"/>
      <c r="KPN316" s="376"/>
      <c r="KPO316" s="376"/>
      <c r="KPP316" s="376"/>
      <c r="KPQ316" s="377"/>
      <c r="KPR316" s="377"/>
      <c r="KPS316" s="377"/>
      <c r="KPT316" s="377"/>
      <c r="KPU316" s="377"/>
      <c r="KPV316" s="376"/>
      <c r="KPW316" s="376"/>
      <c r="KPX316" s="377"/>
      <c r="KPY316" s="377"/>
      <c r="KPZ316" s="376"/>
      <c r="KQA316" s="376"/>
      <c r="KQB316" s="377"/>
      <c r="KQC316" s="377"/>
      <c r="KQD316" s="376"/>
      <c r="KQE316" s="376"/>
      <c r="KQF316" s="376"/>
      <c r="KQG316" s="376"/>
      <c r="KQH316" s="376"/>
      <c r="KQI316" s="376"/>
      <c r="KQJ316" s="376"/>
      <c r="KQK316" s="377"/>
      <c r="KQL316" s="377"/>
      <c r="KQM316" s="376"/>
      <c r="KQN316" s="376"/>
      <c r="KQO316" s="377"/>
      <c r="KQP316" s="377"/>
      <c r="KQQ316" s="376"/>
      <c r="KQR316" s="376"/>
      <c r="KQS316" s="376"/>
      <c r="KQT316" s="376"/>
      <c r="KQU316" s="376"/>
      <c r="KQV316" s="370"/>
      <c r="KQW316" s="396"/>
      <c r="KQX316" s="376"/>
      <c r="KQY316" s="376"/>
      <c r="KQZ316" s="376"/>
      <c r="KRA316" s="376"/>
      <c r="KRB316" s="376"/>
      <c r="KRC316" s="376"/>
      <c r="KRD316" s="376"/>
      <c r="KRE316" s="375"/>
      <c r="KRF316" s="375"/>
      <c r="KRG316" s="375"/>
      <c r="KRH316" s="375"/>
      <c r="KRI316" s="375"/>
      <c r="KRJ316" s="375"/>
      <c r="KRK316" s="375"/>
      <c r="KRL316" s="375"/>
      <c r="KRM316" s="375"/>
      <c r="KRN316" s="375"/>
      <c r="KRO316" s="375"/>
      <c r="KRP316" s="375"/>
      <c r="KRQ316" s="375"/>
      <c r="KRR316" s="375"/>
      <c r="KRS316" s="375"/>
      <c r="KRT316" s="375"/>
      <c r="KRU316" s="375"/>
      <c r="KRV316" s="375"/>
      <c r="KRW316" s="375"/>
      <c r="KRX316" s="375"/>
      <c r="KRY316" s="375"/>
      <c r="KRZ316" s="375"/>
      <c r="KSA316" s="375"/>
      <c r="KSB316" s="375"/>
      <c r="KSC316" s="375"/>
      <c r="KSD316" s="375"/>
      <c r="KSE316" s="375"/>
      <c r="KSF316" s="375"/>
      <c r="KSG316" s="375"/>
      <c r="KSH316" s="375"/>
      <c r="KSI316" s="375"/>
      <c r="KSJ316" s="375"/>
      <c r="KSK316" s="375"/>
      <c r="KSL316" s="375"/>
      <c r="KSM316" s="375"/>
      <c r="KSN316" s="375"/>
      <c r="KSO316" s="375"/>
      <c r="KSP316" s="375"/>
      <c r="KSQ316" s="375"/>
      <c r="KSR316" s="375"/>
      <c r="KSS316" s="375"/>
      <c r="KST316" s="375"/>
      <c r="KSU316" s="375"/>
      <c r="KSV316" s="375"/>
      <c r="KSW316" s="376"/>
      <c r="KSX316" s="376"/>
      <c r="KSY316" s="376"/>
      <c r="KSZ316" s="376"/>
      <c r="KTA316" s="376"/>
      <c r="KTB316" s="376"/>
      <c r="KTC316" s="376"/>
      <c r="KTD316" s="376"/>
      <c r="KTE316" s="376"/>
      <c r="KTF316" s="376"/>
      <c r="KTG316" s="376"/>
      <c r="KTH316" s="376"/>
      <c r="KTI316" s="376"/>
      <c r="KTJ316" s="376"/>
      <c r="KTK316" s="376"/>
      <c r="KTL316" s="376"/>
      <c r="KTM316" s="376"/>
      <c r="KTN316" s="376"/>
      <c r="KTO316" s="376"/>
      <c r="KTP316" s="376"/>
      <c r="KTQ316" s="376"/>
      <c r="KTR316" s="376"/>
      <c r="KTS316" s="376"/>
      <c r="KTT316" s="376"/>
      <c r="KTU316" s="377"/>
      <c r="KTV316" s="377"/>
      <c r="KTW316" s="377"/>
      <c r="KTX316" s="377"/>
      <c r="KTY316" s="377"/>
      <c r="KTZ316" s="376"/>
      <c r="KUA316" s="376"/>
      <c r="KUB316" s="377"/>
      <c r="KUC316" s="377"/>
      <c r="KUD316" s="376"/>
      <c r="KUE316" s="376"/>
      <c r="KUF316" s="377"/>
      <c r="KUG316" s="377"/>
      <c r="KUH316" s="376"/>
      <c r="KUI316" s="376"/>
      <c r="KUJ316" s="376"/>
      <c r="KUK316" s="376"/>
      <c r="KUL316" s="376"/>
      <c r="KUM316" s="376"/>
      <c r="KUN316" s="376"/>
      <c r="KUO316" s="377"/>
      <c r="KUP316" s="377"/>
      <c r="KUQ316" s="376"/>
      <c r="KUR316" s="376"/>
      <c r="KUS316" s="377"/>
      <c r="KUT316" s="377"/>
      <c r="KUU316" s="376"/>
      <c r="KUV316" s="376"/>
      <c r="KUW316" s="376"/>
      <c r="KUX316" s="376"/>
      <c r="KUY316" s="376"/>
      <c r="KUZ316" s="370"/>
      <c r="KVA316" s="396"/>
      <c r="KVB316" s="376"/>
      <c r="KVC316" s="376"/>
      <c r="KVD316" s="376"/>
      <c r="KVE316" s="376"/>
      <c r="KVF316" s="376"/>
      <c r="KVG316" s="376"/>
      <c r="KVH316" s="376"/>
      <c r="KVI316" s="375"/>
      <c r="KVJ316" s="375"/>
      <c r="KVK316" s="375"/>
      <c r="KVL316" s="375"/>
      <c r="KVM316" s="375"/>
      <c r="KVN316" s="375"/>
      <c r="KVO316" s="375"/>
      <c r="KVP316" s="375"/>
      <c r="KVQ316" s="375"/>
      <c r="KVR316" s="375"/>
      <c r="KVS316" s="375"/>
      <c r="KVT316" s="375"/>
      <c r="KVU316" s="375"/>
      <c r="KVV316" s="375"/>
      <c r="KVW316" s="375"/>
      <c r="KVX316" s="375"/>
      <c r="KVY316" s="375"/>
      <c r="KVZ316" s="375"/>
      <c r="KWA316" s="375"/>
      <c r="KWB316" s="375"/>
      <c r="KWC316" s="375"/>
      <c r="KWD316" s="375"/>
      <c r="KWE316" s="375"/>
      <c r="KWF316" s="375"/>
      <c r="KWG316" s="375"/>
      <c r="KWH316" s="375"/>
      <c r="KWI316" s="375"/>
      <c r="KWJ316" s="375"/>
      <c r="KWK316" s="375"/>
      <c r="KWL316" s="375"/>
      <c r="KWM316" s="375"/>
      <c r="KWN316" s="375"/>
      <c r="KWO316" s="375"/>
      <c r="KWP316" s="375"/>
      <c r="KWQ316" s="375"/>
      <c r="KWR316" s="375"/>
      <c r="KWS316" s="375"/>
      <c r="KWT316" s="375"/>
      <c r="KWU316" s="375"/>
      <c r="KWV316" s="375"/>
      <c r="KWW316" s="375"/>
      <c r="KWX316" s="375"/>
      <c r="KWY316" s="375"/>
      <c r="KWZ316" s="375"/>
      <c r="KXA316" s="376"/>
      <c r="KXB316" s="376"/>
      <c r="KXC316" s="376"/>
      <c r="KXD316" s="376"/>
      <c r="KXE316" s="376"/>
      <c r="KXF316" s="376"/>
      <c r="KXG316" s="376"/>
      <c r="KXH316" s="376"/>
      <c r="KXI316" s="376"/>
      <c r="KXJ316" s="376"/>
      <c r="KXK316" s="376"/>
      <c r="KXL316" s="376"/>
      <c r="KXM316" s="376"/>
      <c r="KXN316" s="376"/>
      <c r="KXO316" s="376"/>
      <c r="KXP316" s="376"/>
      <c r="KXQ316" s="376"/>
      <c r="KXR316" s="376"/>
      <c r="KXS316" s="376"/>
      <c r="KXT316" s="376"/>
      <c r="KXU316" s="376"/>
      <c r="KXV316" s="376"/>
      <c r="KXW316" s="376"/>
      <c r="KXX316" s="376"/>
      <c r="KXY316" s="377"/>
      <c r="KXZ316" s="377"/>
      <c r="KYA316" s="377"/>
      <c r="KYB316" s="377"/>
      <c r="KYC316" s="377"/>
      <c r="KYD316" s="376"/>
      <c r="KYE316" s="376"/>
      <c r="KYF316" s="377"/>
      <c r="KYG316" s="377"/>
      <c r="KYH316" s="376"/>
      <c r="KYI316" s="376"/>
      <c r="KYJ316" s="377"/>
      <c r="KYK316" s="377"/>
      <c r="KYL316" s="376"/>
      <c r="KYM316" s="376"/>
      <c r="KYN316" s="376"/>
      <c r="KYO316" s="376"/>
      <c r="KYP316" s="376"/>
      <c r="KYQ316" s="376"/>
      <c r="KYR316" s="376"/>
      <c r="KYS316" s="377"/>
      <c r="KYT316" s="377"/>
      <c r="KYU316" s="376"/>
      <c r="KYV316" s="376"/>
      <c r="KYW316" s="377"/>
      <c r="KYX316" s="377"/>
      <c r="KYY316" s="376"/>
      <c r="KYZ316" s="376"/>
      <c r="KZA316" s="376"/>
      <c r="KZB316" s="376"/>
      <c r="KZC316" s="376"/>
      <c r="KZD316" s="370"/>
      <c r="KZE316" s="396"/>
      <c r="KZF316" s="376"/>
      <c r="KZG316" s="376"/>
      <c r="KZH316" s="376"/>
      <c r="KZI316" s="376"/>
      <c r="KZJ316" s="376"/>
      <c r="KZK316" s="376"/>
      <c r="KZL316" s="376"/>
      <c r="KZM316" s="375"/>
      <c r="KZN316" s="375"/>
      <c r="KZO316" s="375"/>
      <c r="KZP316" s="375"/>
      <c r="KZQ316" s="375"/>
      <c r="KZR316" s="375"/>
      <c r="KZS316" s="375"/>
      <c r="KZT316" s="375"/>
      <c r="KZU316" s="375"/>
      <c r="KZV316" s="375"/>
      <c r="KZW316" s="375"/>
      <c r="KZX316" s="375"/>
      <c r="KZY316" s="375"/>
      <c r="KZZ316" s="375"/>
      <c r="LAA316" s="375"/>
      <c r="LAB316" s="375"/>
      <c r="LAC316" s="375"/>
      <c r="LAD316" s="375"/>
      <c r="LAE316" s="375"/>
      <c r="LAF316" s="375"/>
      <c r="LAG316" s="375"/>
      <c r="LAH316" s="375"/>
      <c r="LAI316" s="375"/>
      <c r="LAJ316" s="375"/>
      <c r="LAK316" s="375"/>
      <c r="LAL316" s="375"/>
      <c r="LAM316" s="375"/>
      <c r="LAN316" s="375"/>
      <c r="LAO316" s="375"/>
      <c r="LAP316" s="375"/>
      <c r="LAQ316" s="375"/>
      <c r="LAR316" s="375"/>
      <c r="LAS316" s="375"/>
      <c r="LAT316" s="375"/>
      <c r="LAU316" s="375"/>
      <c r="LAV316" s="375"/>
      <c r="LAW316" s="375"/>
      <c r="LAX316" s="375"/>
      <c r="LAY316" s="375"/>
      <c r="LAZ316" s="375"/>
      <c r="LBA316" s="375"/>
      <c r="LBB316" s="375"/>
      <c r="LBC316" s="375"/>
      <c r="LBD316" s="375"/>
      <c r="LBE316" s="376"/>
      <c r="LBF316" s="376"/>
      <c r="LBG316" s="376"/>
      <c r="LBH316" s="376"/>
      <c r="LBI316" s="376"/>
      <c r="LBJ316" s="376"/>
      <c r="LBK316" s="376"/>
      <c r="LBL316" s="376"/>
      <c r="LBM316" s="376"/>
      <c r="LBN316" s="376"/>
      <c r="LBO316" s="376"/>
      <c r="LBP316" s="376"/>
      <c r="LBQ316" s="376"/>
      <c r="LBR316" s="376"/>
      <c r="LBS316" s="376"/>
      <c r="LBT316" s="376"/>
      <c r="LBU316" s="376"/>
      <c r="LBV316" s="376"/>
      <c r="LBW316" s="376"/>
      <c r="LBX316" s="376"/>
      <c r="LBY316" s="376"/>
      <c r="LBZ316" s="376"/>
      <c r="LCA316" s="376"/>
      <c r="LCB316" s="376"/>
      <c r="LCC316" s="377"/>
      <c r="LCD316" s="377"/>
      <c r="LCE316" s="377"/>
      <c r="LCF316" s="377"/>
      <c r="LCG316" s="377"/>
      <c r="LCH316" s="376"/>
      <c r="LCI316" s="376"/>
      <c r="LCJ316" s="377"/>
      <c r="LCK316" s="377"/>
      <c r="LCL316" s="376"/>
      <c r="LCM316" s="376"/>
      <c r="LCN316" s="377"/>
      <c r="LCO316" s="377"/>
      <c r="LCP316" s="376"/>
      <c r="LCQ316" s="376"/>
      <c r="LCR316" s="376"/>
      <c r="LCS316" s="376"/>
      <c r="LCT316" s="376"/>
      <c r="LCU316" s="376"/>
      <c r="LCV316" s="376"/>
      <c r="LCW316" s="377"/>
      <c r="LCX316" s="377"/>
      <c r="LCY316" s="376"/>
      <c r="LCZ316" s="376"/>
      <c r="LDA316" s="377"/>
      <c r="LDB316" s="377"/>
      <c r="LDC316" s="376"/>
      <c r="LDD316" s="376"/>
      <c r="LDE316" s="376"/>
      <c r="LDF316" s="376"/>
      <c r="LDG316" s="376"/>
      <c r="LDH316" s="370"/>
      <c r="LDI316" s="396"/>
      <c r="LDJ316" s="376"/>
      <c r="LDK316" s="376"/>
      <c r="LDL316" s="376"/>
      <c r="LDM316" s="376"/>
      <c r="LDN316" s="376"/>
      <c r="LDO316" s="376"/>
      <c r="LDP316" s="376"/>
      <c r="LDQ316" s="375"/>
      <c r="LDR316" s="375"/>
      <c r="LDS316" s="375"/>
      <c r="LDT316" s="375"/>
      <c r="LDU316" s="375"/>
      <c r="LDV316" s="375"/>
      <c r="LDW316" s="375"/>
      <c r="LDX316" s="375"/>
      <c r="LDY316" s="375"/>
      <c r="LDZ316" s="375"/>
      <c r="LEA316" s="375"/>
      <c r="LEB316" s="375"/>
      <c r="LEC316" s="375"/>
      <c r="LED316" s="375"/>
      <c r="LEE316" s="375"/>
      <c r="LEF316" s="375"/>
      <c r="LEG316" s="375"/>
      <c r="LEH316" s="375"/>
      <c r="LEI316" s="375"/>
      <c r="LEJ316" s="375"/>
      <c r="LEK316" s="375"/>
      <c r="LEL316" s="375"/>
      <c r="LEM316" s="375"/>
      <c r="LEN316" s="375"/>
      <c r="LEO316" s="375"/>
      <c r="LEP316" s="375"/>
      <c r="LEQ316" s="375"/>
      <c r="LER316" s="375"/>
      <c r="LES316" s="375"/>
      <c r="LET316" s="375"/>
      <c r="LEU316" s="375"/>
      <c r="LEV316" s="375"/>
      <c r="LEW316" s="375"/>
      <c r="LEX316" s="375"/>
      <c r="LEY316" s="375"/>
      <c r="LEZ316" s="375"/>
      <c r="LFA316" s="375"/>
      <c r="LFB316" s="375"/>
      <c r="LFC316" s="375"/>
      <c r="LFD316" s="375"/>
      <c r="LFE316" s="375"/>
      <c r="LFF316" s="375"/>
      <c r="LFG316" s="375"/>
      <c r="LFH316" s="375"/>
      <c r="LFI316" s="376"/>
      <c r="LFJ316" s="376"/>
      <c r="LFK316" s="376"/>
      <c r="LFL316" s="376"/>
      <c r="LFM316" s="376"/>
      <c r="LFN316" s="376"/>
      <c r="LFO316" s="376"/>
      <c r="LFP316" s="376"/>
      <c r="LFQ316" s="376"/>
      <c r="LFR316" s="376"/>
      <c r="LFS316" s="376"/>
      <c r="LFT316" s="376"/>
      <c r="LFU316" s="376"/>
      <c r="LFV316" s="376"/>
      <c r="LFW316" s="376"/>
      <c r="LFX316" s="376"/>
      <c r="LFY316" s="376"/>
      <c r="LFZ316" s="376"/>
      <c r="LGA316" s="376"/>
      <c r="LGB316" s="376"/>
      <c r="LGC316" s="376"/>
      <c r="LGD316" s="376"/>
      <c r="LGE316" s="376"/>
      <c r="LGF316" s="376"/>
      <c r="LGG316" s="377"/>
      <c r="LGH316" s="377"/>
      <c r="LGI316" s="377"/>
      <c r="LGJ316" s="377"/>
      <c r="LGK316" s="377"/>
      <c r="LGL316" s="376"/>
      <c r="LGM316" s="376"/>
      <c r="LGN316" s="377"/>
      <c r="LGO316" s="377"/>
      <c r="LGP316" s="376"/>
      <c r="LGQ316" s="376"/>
      <c r="LGR316" s="377"/>
      <c r="LGS316" s="377"/>
      <c r="LGT316" s="376"/>
      <c r="LGU316" s="376"/>
      <c r="LGV316" s="376"/>
      <c r="LGW316" s="376"/>
      <c r="LGX316" s="376"/>
      <c r="LGY316" s="376"/>
      <c r="LGZ316" s="376"/>
      <c r="LHA316" s="377"/>
      <c r="LHB316" s="377"/>
      <c r="LHC316" s="376"/>
      <c r="LHD316" s="376"/>
      <c r="LHE316" s="377"/>
      <c r="LHF316" s="377"/>
      <c r="LHG316" s="376"/>
      <c r="LHH316" s="376"/>
      <c r="LHI316" s="376"/>
      <c r="LHJ316" s="376"/>
      <c r="LHK316" s="376"/>
      <c r="LHL316" s="370"/>
      <c r="LHM316" s="396"/>
      <c r="LHN316" s="376"/>
      <c r="LHO316" s="376"/>
      <c r="LHP316" s="376"/>
      <c r="LHQ316" s="376"/>
      <c r="LHR316" s="376"/>
      <c r="LHS316" s="376"/>
      <c r="LHT316" s="376"/>
      <c r="LHU316" s="375"/>
      <c r="LHV316" s="375"/>
      <c r="LHW316" s="375"/>
      <c r="LHX316" s="375"/>
      <c r="LHY316" s="375"/>
      <c r="LHZ316" s="375"/>
      <c r="LIA316" s="375"/>
      <c r="LIB316" s="375"/>
      <c r="LIC316" s="375"/>
      <c r="LID316" s="375"/>
      <c r="LIE316" s="375"/>
      <c r="LIF316" s="375"/>
      <c r="LIG316" s="375"/>
      <c r="LIH316" s="375"/>
      <c r="LII316" s="375"/>
      <c r="LIJ316" s="375"/>
      <c r="LIK316" s="375"/>
      <c r="LIL316" s="375"/>
      <c r="LIM316" s="375"/>
      <c r="LIN316" s="375"/>
      <c r="LIO316" s="375"/>
      <c r="LIP316" s="375"/>
      <c r="LIQ316" s="375"/>
      <c r="LIR316" s="375"/>
      <c r="LIS316" s="375"/>
      <c r="LIT316" s="375"/>
      <c r="LIU316" s="375"/>
      <c r="LIV316" s="375"/>
      <c r="LIW316" s="375"/>
      <c r="LIX316" s="375"/>
      <c r="LIY316" s="375"/>
      <c r="LIZ316" s="375"/>
      <c r="LJA316" s="375"/>
      <c r="LJB316" s="375"/>
      <c r="LJC316" s="375"/>
      <c r="LJD316" s="375"/>
      <c r="LJE316" s="375"/>
      <c r="LJF316" s="375"/>
      <c r="LJG316" s="375"/>
      <c r="LJH316" s="375"/>
      <c r="LJI316" s="375"/>
      <c r="LJJ316" s="375"/>
      <c r="LJK316" s="375"/>
      <c r="LJL316" s="375"/>
      <c r="LJM316" s="376"/>
      <c r="LJN316" s="376"/>
      <c r="LJO316" s="376"/>
      <c r="LJP316" s="376"/>
      <c r="LJQ316" s="376"/>
      <c r="LJR316" s="376"/>
      <c r="LJS316" s="376"/>
      <c r="LJT316" s="376"/>
      <c r="LJU316" s="376"/>
      <c r="LJV316" s="376"/>
      <c r="LJW316" s="376"/>
      <c r="LJX316" s="376"/>
      <c r="LJY316" s="376"/>
      <c r="LJZ316" s="376"/>
      <c r="LKA316" s="376"/>
      <c r="LKB316" s="376"/>
      <c r="LKC316" s="376"/>
      <c r="LKD316" s="376"/>
      <c r="LKE316" s="376"/>
      <c r="LKF316" s="376"/>
      <c r="LKG316" s="376"/>
      <c r="LKH316" s="376"/>
      <c r="LKI316" s="376"/>
      <c r="LKJ316" s="376"/>
      <c r="LKK316" s="377"/>
      <c r="LKL316" s="377"/>
      <c r="LKM316" s="377"/>
      <c r="LKN316" s="377"/>
      <c r="LKO316" s="377"/>
      <c r="LKP316" s="376"/>
      <c r="LKQ316" s="376"/>
      <c r="LKR316" s="377"/>
      <c r="LKS316" s="377"/>
      <c r="LKT316" s="376"/>
      <c r="LKU316" s="376"/>
      <c r="LKV316" s="377"/>
      <c r="LKW316" s="377"/>
      <c r="LKX316" s="376"/>
      <c r="LKY316" s="376"/>
      <c r="LKZ316" s="376"/>
      <c r="LLA316" s="376"/>
      <c r="LLB316" s="376"/>
      <c r="LLC316" s="376"/>
      <c r="LLD316" s="376"/>
      <c r="LLE316" s="377"/>
      <c r="LLF316" s="377"/>
      <c r="LLG316" s="376"/>
      <c r="LLH316" s="376"/>
      <c r="LLI316" s="377"/>
      <c r="LLJ316" s="377"/>
      <c r="LLK316" s="376"/>
      <c r="LLL316" s="376"/>
      <c r="LLM316" s="376"/>
      <c r="LLN316" s="376"/>
      <c r="LLO316" s="376"/>
      <c r="LLP316" s="370"/>
      <c r="LLQ316" s="396"/>
      <c r="LLR316" s="376"/>
      <c r="LLS316" s="376"/>
      <c r="LLT316" s="376"/>
      <c r="LLU316" s="376"/>
      <c r="LLV316" s="376"/>
      <c r="LLW316" s="376"/>
      <c r="LLX316" s="376"/>
      <c r="LLY316" s="375"/>
      <c r="LLZ316" s="375"/>
      <c r="LMA316" s="375"/>
      <c r="LMB316" s="375"/>
      <c r="LMC316" s="375"/>
      <c r="LMD316" s="375"/>
      <c r="LME316" s="375"/>
      <c r="LMF316" s="375"/>
      <c r="LMG316" s="375"/>
      <c r="LMH316" s="375"/>
      <c r="LMI316" s="375"/>
      <c r="LMJ316" s="375"/>
      <c r="LMK316" s="375"/>
      <c r="LML316" s="375"/>
      <c r="LMM316" s="375"/>
      <c r="LMN316" s="375"/>
      <c r="LMO316" s="375"/>
      <c r="LMP316" s="375"/>
      <c r="LMQ316" s="375"/>
      <c r="LMR316" s="375"/>
      <c r="LMS316" s="375"/>
      <c r="LMT316" s="375"/>
      <c r="LMU316" s="375"/>
      <c r="LMV316" s="375"/>
      <c r="LMW316" s="375"/>
      <c r="LMX316" s="375"/>
      <c r="LMY316" s="375"/>
      <c r="LMZ316" s="375"/>
      <c r="LNA316" s="375"/>
      <c r="LNB316" s="375"/>
      <c r="LNC316" s="375"/>
      <c r="LND316" s="375"/>
      <c r="LNE316" s="375"/>
      <c r="LNF316" s="375"/>
      <c r="LNG316" s="375"/>
      <c r="LNH316" s="375"/>
      <c r="LNI316" s="375"/>
      <c r="LNJ316" s="375"/>
      <c r="LNK316" s="375"/>
      <c r="LNL316" s="375"/>
      <c r="LNM316" s="375"/>
      <c r="LNN316" s="375"/>
      <c r="LNO316" s="375"/>
      <c r="LNP316" s="375"/>
      <c r="LNQ316" s="376"/>
      <c r="LNR316" s="376"/>
      <c r="LNS316" s="376"/>
      <c r="LNT316" s="376"/>
      <c r="LNU316" s="376"/>
      <c r="LNV316" s="376"/>
      <c r="LNW316" s="376"/>
      <c r="LNX316" s="376"/>
      <c r="LNY316" s="376"/>
      <c r="LNZ316" s="376"/>
      <c r="LOA316" s="376"/>
      <c r="LOB316" s="376"/>
      <c r="LOC316" s="376"/>
      <c r="LOD316" s="376"/>
      <c r="LOE316" s="376"/>
      <c r="LOF316" s="376"/>
      <c r="LOG316" s="376"/>
      <c r="LOH316" s="376"/>
      <c r="LOI316" s="376"/>
      <c r="LOJ316" s="376"/>
      <c r="LOK316" s="376"/>
      <c r="LOL316" s="376"/>
      <c r="LOM316" s="376"/>
      <c r="LON316" s="376"/>
      <c r="LOO316" s="377"/>
      <c r="LOP316" s="377"/>
      <c r="LOQ316" s="377"/>
      <c r="LOR316" s="377"/>
      <c r="LOS316" s="377"/>
      <c r="LOT316" s="376"/>
      <c r="LOU316" s="376"/>
      <c r="LOV316" s="377"/>
      <c r="LOW316" s="377"/>
      <c r="LOX316" s="376"/>
      <c r="LOY316" s="376"/>
      <c r="LOZ316" s="377"/>
      <c r="LPA316" s="377"/>
      <c r="LPB316" s="376"/>
      <c r="LPC316" s="376"/>
      <c r="LPD316" s="376"/>
      <c r="LPE316" s="376"/>
      <c r="LPF316" s="376"/>
      <c r="LPG316" s="376"/>
      <c r="LPH316" s="376"/>
      <c r="LPI316" s="377"/>
      <c r="LPJ316" s="377"/>
      <c r="LPK316" s="376"/>
      <c r="LPL316" s="376"/>
      <c r="LPM316" s="377"/>
      <c r="LPN316" s="377"/>
      <c r="LPO316" s="376"/>
      <c r="LPP316" s="376"/>
      <c r="LPQ316" s="376"/>
      <c r="LPR316" s="376"/>
      <c r="LPS316" s="376"/>
      <c r="LPT316" s="370"/>
      <c r="LPU316" s="396"/>
      <c r="LPV316" s="376"/>
      <c r="LPW316" s="376"/>
      <c r="LPX316" s="376"/>
      <c r="LPY316" s="376"/>
      <c r="LPZ316" s="376"/>
      <c r="LQA316" s="376"/>
      <c r="LQB316" s="376"/>
      <c r="LQC316" s="375"/>
      <c r="LQD316" s="375"/>
      <c r="LQE316" s="375"/>
      <c r="LQF316" s="375"/>
      <c r="LQG316" s="375"/>
      <c r="LQH316" s="375"/>
      <c r="LQI316" s="375"/>
      <c r="LQJ316" s="375"/>
      <c r="LQK316" s="375"/>
      <c r="LQL316" s="375"/>
      <c r="LQM316" s="375"/>
      <c r="LQN316" s="375"/>
      <c r="LQO316" s="375"/>
      <c r="LQP316" s="375"/>
      <c r="LQQ316" s="375"/>
      <c r="LQR316" s="375"/>
      <c r="LQS316" s="375"/>
      <c r="LQT316" s="375"/>
      <c r="LQU316" s="375"/>
      <c r="LQV316" s="375"/>
      <c r="LQW316" s="375"/>
      <c r="LQX316" s="375"/>
      <c r="LQY316" s="375"/>
      <c r="LQZ316" s="375"/>
      <c r="LRA316" s="375"/>
      <c r="LRB316" s="375"/>
      <c r="LRC316" s="375"/>
      <c r="LRD316" s="375"/>
      <c r="LRE316" s="375"/>
      <c r="LRF316" s="375"/>
      <c r="LRG316" s="375"/>
      <c r="LRH316" s="375"/>
      <c r="LRI316" s="375"/>
      <c r="LRJ316" s="375"/>
      <c r="LRK316" s="375"/>
      <c r="LRL316" s="375"/>
      <c r="LRM316" s="375"/>
      <c r="LRN316" s="375"/>
      <c r="LRO316" s="375"/>
      <c r="LRP316" s="375"/>
      <c r="LRQ316" s="375"/>
      <c r="LRR316" s="375"/>
      <c r="LRS316" s="375"/>
      <c r="LRT316" s="375"/>
      <c r="LRU316" s="376"/>
      <c r="LRV316" s="376"/>
      <c r="LRW316" s="376"/>
      <c r="LRX316" s="376"/>
      <c r="LRY316" s="376"/>
      <c r="LRZ316" s="376"/>
      <c r="LSA316" s="376"/>
      <c r="LSB316" s="376"/>
      <c r="LSC316" s="376"/>
      <c r="LSD316" s="376"/>
      <c r="LSE316" s="376"/>
      <c r="LSF316" s="376"/>
      <c r="LSG316" s="376"/>
      <c r="LSH316" s="376"/>
      <c r="LSI316" s="376"/>
      <c r="LSJ316" s="376"/>
      <c r="LSK316" s="376"/>
      <c r="LSL316" s="376"/>
      <c r="LSM316" s="376"/>
      <c r="LSN316" s="376"/>
      <c r="LSO316" s="376"/>
      <c r="LSP316" s="376"/>
      <c r="LSQ316" s="376"/>
      <c r="LSR316" s="376"/>
      <c r="LSS316" s="377"/>
      <c r="LST316" s="377"/>
      <c r="LSU316" s="377"/>
      <c r="LSV316" s="377"/>
      <c r="LSW316" s="377"/>
      <c r="LSX316" s="376"/>
      <c r="LSY316" s="376"/>
      <c r="LSZ316" s="377"/>
      <c r="LTA316" s="377"/>
      <c r="LTB316" s="376"/>
      <c r="LTC316" s="376"/>
      <c r="LTD316" s="377"/>
      <c r="LTE316" s="377"/>
      <c r="LTF316" s="376"/>
      <c r="LTG316" s="376"/>
      <c r="LTH316" s="376"/>
      <c r="LTI316" s="376"/>
      <c r="LTJ316" s="376"/>
      <c r="LTK316" s="376"/>
      <c r="LTL316" s="376"/>
      <c r="LTM316" s="377"/>
      <c r="LTN316" s="377"/>
      <c r="LTO316" s="376"/>
      <c r="LTP316" s="376"/>
      <c r="LTQ316" s="377"/>
      <c r="LTR316" s="377"/>
      <c r="LTS316" s="376"/>
      <c r="LTT316" s="376"/>
      <c r="LTU316" s="376"/>
      <c r="LTV316" s="376"/>
      <c r="LTW316" s="376"/>
      <c r="LTX316" s="370"/>
      <c r="LTY316" s="396"/>
      <c r="LTZ316" s="376"/>
      <c r="LUA316" s="376"/>
      <c r="LUB316" s="376"/>
      <c r="LUC316" s="376"/>
      <c r="LUD316" s="376"/>
      <c r="LUE316" s="376"/>
      <c r="LUF316" s="376"/>
      <c r="LUG316" s="375"/>
      <c r="LUH316" s="375"/>
      <c r="LUI316" s="375"/>
      <c r="LUJ316" s="375"/>
      <c r="LUK316" s="375"/>
      <c r="LUL316" s="375"/>
      <c r="LUM316" s="375"/>
      <c r="LUN316" s="375"/>
      <c r="LUO316" s="375"/>
      <c r="LUP316" s="375"/>
      <c r="LUQ316" s="375"/>
      <c r="LUR316" s="375"/>
      <c r="LUS316" s="375"/>
      <c r="LUT316" s="375"/>
      <c r="LUU316" s="375"/>
      <c r="LUV316" s="375"/>
      <c r="LUW316" s="375"/>
      <c r="LUX316" s="375"/>
      <c r="LUY316" s="375"/>
      <c r="LUZ316" s="375"/>
      <c r="LVA316" s="375"/>
      <c r="LVB316" s="375"/>
      <c r="LVC316" s="375"/>
      <c r="LVD316" s="375"/>
      <c r="LVE316" s="375"/>
      <c r="LVF316" s="375"/>
      <c r="LVG316" s="375"/>
      <c r="LVH316" s="375"/>
      <c r="LVI316" s="375"/>
      <c r="LVJ316" s="375"/>
      <c r="LVK316" s="375"/>
      <c r="LVL316" s="375"/>
      <c r="LVM316" s="375"/>
      <c r="LVN316" s="375"/>
      <c r="LVO316" s="375"/>
      <c r="LVP316" s="375"/>
      <c r="LVQ316" s="375"/>
      <c r="LVR316" s="375"/>
      <c r="LVS316" s="375"/>
      <c r="LVT316" s="375"/>
      <c r="LVU316" s="375"/>
      <c r="LVV316" s="375"/>
      <c r="LVW316" s="375"/>
      <c r="LVX316" s="375"/>
      <c r="LVY316" s="376"/>
      <c r="LVZ316" s="376"/>
      <c r="LWA316" s="376"/>
      <c r="LWB316" s="376"/>
      <c r="LWC316" s="376"/>
      <c r="LWD316" s="376"/>
      <c r="LWE316" s="376"/>
      <c r="LWF316" s="376"/>
      <c r="LWG316" s="376"/>
      <c r="LWH316" s="376"/>
      <c r="LWI316" s="376"/>
      <c r="LWJ316" s="376"/>
      <c r="LWK316" s="376"/>
      <c r="LWL316" s="376"/>
      <c r="LWM316" s="376"/>
      <c r="LWN316" s="376"/>
      <c r="LWO316" s="376"/>
      <c r="LWP316" s="376"/>
      <c r="LWQ316" s="376"/>
      <c r="LWR316" s="376"/>
      <c r="LWS316" s="376"/>
      <c r="LWT316" s="376"/>
      <c r="LWU316" s="376"/>
      <c r="LWV316" s="376"/>
      <c r="LWW316" s="377"/>
      <c r="LWX316" s="377"/>
      <c r="LWY316" s="377"/>
      <c r="LWZ316" s="377"/>
      <c r="LXA316" s="377"/>
      <c r="LXB316" s="376"/>
      <c r="LXC316" s="376"/>
      <c r="LXD316" s="377"/>
      <c r="LXE316" s="377"/>
      <c r="LXF316" s="376"/>
      <c r="LXG316" s="376"/>
      <c r="LXH316" s="377"/>
      <c r="LXI316" s="377"/>
      <c r="LXJ316" s="376"/>
      <c r="LXK316" s="376"/>
      <c r="LXL316" s="376"/>
      <c r="LXM316" s="376"/>
      <c r="LXN316" s="376"/>
      <c r="LXO316" s="376"/>
      <c r="LXP316" s="376"/>
      <c r="LXQ316" s="377"/>
      <c r="LXR316" s="377"/>
      <c r="LXS316" s="376"/>
      <c r="LXT316" s="376"/>
      <c r="LXU316" s="377"/>
      <c r="LXV316" s="377"/>
      <c r="LXW316" s="376"/>
      <c r="LXX316" s="376"/>
      <c r="LXY316" s="376"/>
      <c r="LXZ316" s="376"/>
      <c r="LYA316" s="376"/>
      <c r="LYB316" s="370"/>
      <c r="LYC316" s="396"/>
      <c r="LYD316" s="376"/>
      <c r="LYE316" s="376"/>
      <c r="LYF316" s="376"/>
      <c r="LYG316" s="376"/>
      <c r="LYH316" s="376"/>
      <c r="LYI316" s="376"/>
      <c r="LYJ316" s="376"/>
      <c r="LYK316" s="375"/>
      <c r="LYL316" s="375"/>
      <c r="LYM316" s="375"/>
      <c r="LYN316" s="375"/>
      <c r="LYO316" s="375"/>
      <c r="LYP316" s="375"/>
      <c r="LYQ316" s="375"/>
      <c r="LYR316" s="375"/>
      <c r="LYS316" s="375"/>
      <c r="LYT316" s="375"/>
      <c r="LYU316" s="375"/>
      <c r="LYV316" s="375"/>
      <c r="LYW316" s="375"/>
      <c r="LYX316" s="375"/>
      <c r="LYY316" s="375"/>
      <c r="LYZ316" s="375"/>
      <c r="LZA316" s="375"/>
      <c r="LZB316" s="375"/>
      <c r="LZC316" s="375"/>
      <c r="LZD316" s="375"/>
      <c r="LZE316" s="375"/>
      <c r="LZF316" s="375"/>
      <c r="LZG316" s="375"/>
      <c r="LZH316" s="375"/>
      <c r="LZI316" s="375"/>
      <c r="LZJ316" s="375"/>
      <c r="LZK316" s="375"/>
      <c r="LZL316" s="375"/>
      <c r="LZM316" s="375"/>
      <c r="LZN316" s="375"/>
      <c r="LZO316" s="375"/>
      <c r="LZP316" s="375"/>
      <c r="LZQ316" s="375"/>
      <c r="LZR316" s="375"/>
      <c r="LZS316" s="375"/>
      <c r="LZT316" s="375"/>
      <c r="LZU316" s="375"/>
      <c r="LZV316" s="375"/>
      <c r="LZW316" s="375"/>
      <c r="LZX316" s="375"/>
      <c r="LZY316" s="375"/>
      <c r="LZZ316" s="375"/>
      <c r="MAA316" s="375"/>
      <c r="MAB316" s="375"/>
      <c r="MAC316" s="376"/>
      <c r="MAD316" s="376"/>
      <c r="MAE316" s="376"/>
      <c r="MAF316" s="376"/>
      <c r="MAG316" s="376"/>
      <c r="MAH316" s="376"/>
      <c r="MAI316" s="376"/>
      <c r="MAJ316" s="376"/>
      <c r="MAK316" s="376"/>
      <c r="MAL316" s="376"/>
      <c r="MAM316" s="376"/>
      <c r="MAN316" s="376"/>
      <c r="MAO316" s="376"/>
      <c r="MAP316" s="376"/>
      <c r="MAQ316" s="376"/>
      <c r="MAR316" s="376"/>
      <c r="MAS316" s="376"/>
      <c r="MAT316" s="376"/>
      <c r="MAU316" s="376"/>
      <c r="MAV316" s="376"/>
      <c r="MAW316" s="376"/>
      <c r="MAX316" s="376"/>
      <c r="MAY316" s="376"/>
      <c r="MAZ316" s="376"/>
      <c r="MBA316" s="377"/>
      <c r="MBB316" s="377"/>
      <c r="MBC316" s="377"/>
      <c r="MBD316" s="377"/>
      <c r="MBE316" s="377"/>
      <c r="MBF316" s="376"/>
      <c r="MBG316" s="376"/>
      <c r="MBH316" s="377"/>
      <c r="MBI316" s="377"/>
      <c r="MBJ316" s="376"/>
      <c r="MBK316" s="376"/>
      <c r="MBL316" s="377"/>
      <c r="MBM316" s="377"/>
      <c r="MBN316" s="376"/>
      <c r="MBO316" s="376"/>
      <c r="MBP316" s="376"/>
      <c r="MBQ316" s="376"/>
      <c r="MBR316" s="376"/>
      <c r="MBS316" s="376"/>
      <c r="MBT316" s="376"/>
      <c r="MBU316" s="377"/>
      <c r="MBV316" s="377"/>
      <c r="MBW316" s="376"/>
      <c r="MBX316" s="376"/>
      <c r="MBY316" s="377"/>
      <c r="MBZ316" s="377"/>
      <c r="MCA316" s="376"/>
      <c r="MCB316" s="376"/>
      <c r="MCC316" s="376"/>
      <c r="MCD316" s="376"/>
      <c r="MCE316" s="376"/>
      <c r="MCF316" s="370"/>
      <c r="MCG316" s="396"/>
      <c r="MCH316" s="376"/>
      <c r="MCI316" s="376"/>
      <c r="MCJ316" s="376"/>
      <c r="MCK316" s="376"/>
      <c r="MCL316" s="376"/>
      <c r="MCM316" s="376"/>
      <c r="MCN316" s="376"/>
      <c r="MCO316" s="375"/>
      <c r="MCP316" s="375"/>
      <c r="MCQ316" s="375"/>
      <c r="MCR316" s="375"/>
      <c r="MCS316" s="375"/>
      <c r="MCT316" s="375"/>
      <c r="MCU316" s="375"/>
      <c r="MCV316" s="375"/>
      <c r="MCW316" s="375"/>
      <c r="MCX316" s="375"/>
      <c r="MCY316" s="375"/>
      <c r="MCZ316" s="375"/>
      <c r="MDA316" s="375"/>
      <c r="MDB316" s="375"/>
      <c r="MDC316" s="375"/>
      <c r="MDD316" s="375"/>
      <c r="MDE316" s="375"/>
      <c r="MDF316" s="375"/>
      <c r="MDG316" s="375"/>
      <c r="MDH316" s="375"/>
      <c r="MDI316" s="375"/>
      <c r="MDJ316" s="375"/>
      <c r="MDK316" s="375"/>
      <c r="MDL316" s="375"/>
      <c r="MDM316" s="375"/>
      <c r="MDN316" s="375"/>
      <c r="MDO316" s="375"/>
      <c r="MDP316" s="375"/>
      <c r="MDQ316" s="375"/>
      <c r="MDR316" s="375"/>
      <c r="MDS316" s="375"/>
      <c r="MDT316" s="375"/>
      <c r="MDU316" s="375"/>
      <c r="MDV316" s="375"/>
      <c r="MDW316" s="375"/>
      <c r="MDX316" s="375"/>
      <c r="MDY316" s="375"/>
      <c r="MDZ316" s="375"/>
      <c r="MEA316" s="375"/>
      <c r="MEB316" s="375"/>
      <c r="MEC316" s="375"/>
      <c r="MED316" s="375"/>
      <c r="MEE316" s="375"/>
      <c r="MEF316" s="375"/>
      <c r="MEG316" s="376"/>
      <c r="MEH316" s="376"/>
      <c r="MEI316" s="376"/>
      <c r="MEJ316" s="376"/>
      <c r="MEK316" s="376"/>
      <c r="MEL316" s="376"/>
      <c r="MEM316" s="376"/>
      <c r="MEN316" s="376"/>
      <c r="MEO316" s="376"/>
      <c r="MEP316" s="376"/>
      <c r="MEQ316" s="376"/>
      <c r="MER316" s="376"/>
      <c r="MES316" s="376"/>
      <c r="MET316" s="376"/>
      <c r="MEU316" s="376"/>
      <c r="MEV316" s="376"/>
      <c r="MEW316" s="376"/>
      <c r="MEX316" s="376"/>
      <c r="MEY316" s="376"/>
      <c r="MEZ316" s="376"/>
      <c r="MFA316" s="376"/>
      <c r="MFB316" s="376"/>
      <c r="MFC316" s="376"/>
      <c r="MFD316" s="376"/>
      <c r="MFE316" s="377"/>
      <c r="MFF316" s="377"/>
      <c r="MFG316" s="377"/>
      <c r="MFH316" s="377"/>
      <c r="MFI316" s="377"/>
      <c r="MFJ316" s="376"/>
      <c r="MFK316" s="376"/>
      <c r="MFL316" s="377"/>
      <c r="MFM316" s="377"/>
      <c r="MFN316" s="376"/>
      <c r="MFO316" s="376"/>
      <c r="MFP316" s="377"/>
      <c r="MFQ316" s="377"/>
      <c r="MFR316" s="376"/>
      <c r="MFS316" s="376"/>
      <c r="MFT316" s="376"/>
      <c r="MFU316" s="376"/>
      <c r="MFV316" s="376"/>
      <c r="MFW316" s="376"/>
      <c r="MFX316" s="376"/>
      <c r="MFY316" s="377"/>
      <c r="MFZ316" s="377"/>
      <c r="MGA316" s="376"/>
      <c r="MGB316" s="376"/>
      <c r="MGC316" s="377"/>
      <c r="MGD316" s="377"/>
      <c r="MGE316" s="376"/>
      <c r="MGF316" s="376"/>
      <c r="MGG316" s="376"/>
      <c r="MGH316" s="376"/>
      <c r="MGI316" s="376"/>
      <c r="MGJ316" s="370"/>
      <c r="MGK316" s="396"/>
      <c r="MGL316" s="376"/>
      <c r="MGM316" s="376"/>
      <c r="MGN316" s="376"/>
      <c r="MGO316" s="376"/>
      <c r="MGP316" s="376"/>
      <c r="MGQ316" s="376"/>
      <c r="MGR316" s="376"/>
      <c r="MGS316" s="375"/>
      <c r="MGT316" s="375"/>
      <c r="MGU316" s="375"/>
      <c r="MGV316" s="375"/>
      <c r="MGW316" s="375"/>
      <c r="MGX316" s="375"/>
      <c r="MGY316" s="375"/>
      <c r="MGZ316" s="375"/>
      <c r="MHA316" s="375"/>
      <c r="MHB316" s="375"/>
      <c r="MHC316" s="375"/>
      <c r="MHD316" s="375"/>
      <c r="MHE316" s="375"/>
      <c r="MHF316" s="375"/>
      <c r="MHG316" s="375"/>
      <c r="MHH316" s="375"/>
      <c r="MHI316" s="375"/>
      <c r="MHJ316" s="375"/>
      <c r="MHK316" s="375"/>
      <c r="MHL316" s="375"/>
      <c r="MHM316" s="375"/>
      <c r="MHN316" s="375"/>
      <c r="MHO316" s="375"/>
      <c r="MHP316" s="375"/>
      <c r="MHQ316" s="375"/>
      <c r="MHR316" s="375"/>
      <c r="MHS316" s="375"/>
      <c r="MHT316" s="375"/>
      <c r="MHU316" s="375"/>
      <c r="MHV316" s="375"/>
      <c r="MHW316" s="375"/>
      <c r="MHX316" s="375"/>
      <c r="MHY316" s="375"/>
      <c r="MHZ316" s="375"/>
      <c r="MIA316" s="375"/>
      <c r="MIB316" s="375"/>
      <c r="MIC316" s="375"/>
      <c r="MID316" s="375"/>
      <c r="MIE316" s="375"/>
      <c r="MIF316" s="375"/>
      <c r="MIG316" s="375"/>
      <c r="MIH316" s="375"/>
      <c r="MII316" s="375"/>
      <c r="MIJ316" s="375"/>
      <c r="MIK316" s="376"/>
      <c r="MIL316" s="376"/>
      <c r="MIM316" s="376"/>
      <c r="MIN316" s="376"/>
      <c r="MIO316" s="376"/>
      <c r="MIP316" s="376"/>
      <c r="MIQ316" s="376"/>
      <c r="MIR316" s="376"/>
      <c r="MIS316" s="376"/>
      <c r="MIT316" s="376"/>
      <c r="MIU316" s="376"/>
      <c r="MIV316" s="376"/>
      <c r="MIW316" s="376"/>
      <c r="MIX316" s="376"/>
      <c r="MIY316" s="376"/>
      <c r="MIZ316" s="376"/>
      <c r="MJA316" s="376"/>
      <c r="MJB316" s="376"/>
      <c r="MJC316" s="376"/>
      <c r="MJD316" s="376"/>
      <c r="MJE316" s="376"/>
      <c r="MJF316" s="376"/>
      <c r="MJG316" s="376"/>
      <c r="MJH316" s="376"/>
      <c r="MJI316" s="377"/>
      <c r="MJJ316" s="377"/>
      <c r="MJK316" s="377"/>
      <c r="MJL316" s="377"/>
      <c r="MJM316" s="377"/>
      <c r="MJN316" s="376"/>
      <c r="MJO316" s="376"/>
      <c r="MJP316" s="377"/>
      <c r="MJQ316" s="377"/>
      <c r="MJR316" s="376"/>
      <c r="MJS316" s="376"/>
      <c r="MJT316" s="377"/>
      <c r="MJU316" s="377"/>
      <c r="MJV316" s="376"/>
      <c r="MJW316" s="376"/>
      <c r="MJX316" s="376"/>
      <c r="MJY316" s="376"/>
      <c r="MJZ316" s="376"/>
      <c r="MKA316" s="376"/>
      <c r="MKB316" s="376"/>
      <c r="MKC316" s="377"/>
      <c r="MKD316" s="377"/>
      <c r="MKE316" s="376"/>
      <c r="MKF316" s="376"/>
      <c r="MKG316" s="377"/>
      <c r="MKH316" s="377"/>
      <c r="MKI316" s="376"/>
      <c r="MKJ316" s="376"/>
      <c r="MKK316" s="376"/>
      <c r="MKL316" s="376"/>
      <c r="MKM316" s="376"/>
      <c r="MKN316" s="370"/>
      <c r="MKO316" s="396"/>
      <c r="MKP316" s="376"/>
      <c r="MKQ316" s="376"/>
      <c r="MKR316" s="376"/>
      <c r="MKS316" s="376"/>
      <c r="MKT316" s="376"/>
      <c r="MKU316" s="376"/>
      <c r="MKV316" s="376"/>
      <c r="MKW316" s="375"/>
      <c r="MKX316" s="375"/>
      <c r="MKY316" s="375"/>
      <c r="MKZ316" s="375"/>
      <c r="MLA316" s="375"/>
      <c r="MLB316" s="375"/>
      <c r="MLC316" s="375"/>
      <c r="MLD316" s="375"/>
      <c r="MLE316" s="375"/>
      <c r="MLF316" s="375"/>
      <c r="MLG316" s="375"/>
      <c r="MLH316" s="375"/>
      <c r="MLI316" s="375"/>
      <c r="MLJ316" s="375"/>
      <c r="MLK316" s="375"/>
      <c r="MLL316" s="375"/>
      <c r="MLM316" s="375"/>
      <c r="MLN316" s="375"/>
      <c r="MLO316" s="375"/>
      <c r="MLP316" s="375"/>
      <c r="MLQ316" s="375"/>
      <c r="MLR316" s="375"/>
      <c r="MLS316" s="375"/>
      <c r="MLT316" s="375"/>
      <c r="MLU316" s="375"/>
      <c r="MLV316" s="375"/>
      <c r="MLW316" s="375"/>
      <c r="MLX316" s="375"/>
      <c r="MLY316" s="375"/>
      <c r="MLZ316" s="375"/>
      <c r="MMA316" s="375"/>
      <c r="MMB316" s="375"/>
      <c r="MMC316" s="375"/>
      <c r="MMD316" s="375"/>
      <c r="MME316" s="375"/>
      <c r="MMF316" s="375"/>
      <c r="MMG316" s="375"/>
      <c r="MMH316" s="375"/>
      <c r="MMI316" s="375"/>
      <c r="MMJ316" s="375"/>
      <c r="MMK316" s="375"/>
      <c r="MML316" s="375"/>
      <c r="MMM316" s="375"/>
      <c r="MMN316" s="375"/>
      <c r="MMO316" s="376"/>
      <c r="MMP316" s="376"/>
      <c r="MMQ316" s="376"/>
      <c r="MMR316" s="376"/>
      <c r="MMS316" s="376"/>
      <c r="MMT316" s="376"/>
      <c r="MMU316" s="376"/>
      <c r="MMV316" s="376"/>
      <c r="MMW316" s="376"/>
      <c r="MMX316" s="376"/>
      <c r="MMY316" s="376"/>
      <c r="MMZ316" s="376"/>
      <c r="MNA316" s="376"/>
      <c r="MNB316" s="376"/>
      <c r="MNC316" s="376"/>
      <c r="MND316" s="376"/>
      <c r="MNE316" s="376"/>
      <c r="MNF316" s="376"/>
      <c r="MNG316" s="376"/>
      <c r="MNH316" s="376"/>
      <c r="MNI316" s="376"/>
      <c r="MNJ316" s="376"/>
      <c r="MNK316" s="376"/>
      <c r="MNL316" s="376"/>
      <c r="MNM316" s="377"/>
      <c r="MNN316" s="377"/>
      <c r="MNO316" s="377"/>
      <c r="MNP316" s="377"/>
      <c r="MNQ316" s="377"/>
      <c r="MNR316" s="376"/>
      <c r="MNS316" s="376"/>
      <c r="MNT316" s="377"/>
      <c r="MNU316" s="377"/>
      <c r="MNV316" s="376"/>
      <c r="MNW316" s="376"/>
      <c r="MNX316" s="377"/>
      <c r="MNY316" s="377"/>
      <c r="MNZ316" s="376"/>
      <c r="MOA316" s="376"/>
      <c r="MOB316" s="376"/>
      <c r="MOC316" s="376"/>
      <c r="MOD316" s="376"/>
      <c r="MOE316" s="376"/>
      <c r="MOF316" s="376"/>
      <c r="MOG316" s="377"/>
      <c r="MOH316" s="377"/>
      <c r="MOI316" s="376"/>
      <c r="MOJ316" s="376"/>
      <c r="MOK316" s="377"/>
      <c r="MOL316" s="377"/>
      <c r="MOM316" s="376"/>
      <c r="MON316" s="376"/>
      <c r="MOO316" s="376"/>
      <c r="MOP316" s="376"/>
      <c r="MOQ316" s="376"/>
      <c r="MOR316" s="370"/>
      <c r="MOS316" s="396"/>
      <c r="MOT316" s="376"/>
      <c r="MOU316" s="376"/>
      <c r="MOV316" s="376"/>
      <c r="MOW316" s="376"/>
      <c r="MOX316" s="376"/>
      <c r="MOY316" s="376"/>
      <c r="MOZ316" s="376"/>
      <c r="MPA316" s="375"/>
      <c r="MPB316" s="375"/>
      <c r="MPC316" s="375"/>
      <c r="MPD316" s="375"/>
      <c r="MPE316" s="375"/>
      <c r="MPF316" s="375"/>
      <c r="MPG316" s="375"/>
      <c r="MPH316" s="375"/>
      <c r="MPI316" s="375"/>
      <c r="MPJ316" s="375"/>
      <c r="MPK316" s="375"/>
      <c r="MPL316" s="375"/>
      <c r="MPM316" s="375"/>
      <c r="MPN316" s="375"/>
      <c r="MPO316" s="375"/>
      <c r="MPP316" s="375"/>
      <c r="MPQ316" s="375"/>
      <c r="MPR316" s="375"/>
      <c r="MPS316" s="375"/>
      <c r="MPT316" s="375"/>
      <c r="MPU316" s="375"/>
      <c r="MPV316" s="375"/>
      <c r="MPW316" s="375"/>
      <c r="MPX316" s="375"/>
      <c r="MPY316" s="375"/>
      <c r="MPZ316" s="375"/>
      <c r="MQA316" s="375"/>
      <c r="MQB316" s="375"/>
      <c r="MQC316" s="375"/>
      <c r="MQD316" s="375"/>
      <c r="MQE316" s="375"/>
      <c r="MQF316" s="375"/>
      <c r="MQG316" s="375"/>
      <c r="MQH316" s="375"/>
      <c r="MQI316" s="375"/>
      <c r="MQJ316" s="375"/>
      <c r="MQK316" s="375"/>
      <c r="MQL316" s="375"/>
      <c r="MQM316" s="375"/>
      <c r="MQN316" s="375"/>
      <c r="MQO316" s="375"/>
      <c r="MQP316" s="375"/>
      <c r="MQQ316" s="375"/>
      <c r="MQR316" s="375"/>
      <c r="MQS316" s="376"/>
      <c r="MQT316" s="376"/>
      <c r="MQU316" s="376"/>
      <c r="MQV316" s="376"/>
      <c r="MQW316" s="376"/>
      <c r="MQX316" s="376"/>
      <c r="MQY316" s="376"/>
      <c r="MQZ316" s="376"/>
      <c r="MRA316" s="376"/>
      <c r="MRB316" s="376"/>
      <c r="MRC316" s="376"/>
      <c r="MRD316" s="376"/>
      <c r="MRE316" s="376"/>
      <c r="MRF316" s="376"/>
      <c r="MRG316" s="376"/>
      <c r="MRH316" s="376"/>
      <c r="MRI316" s="376"/>
      <c r="MRJ316" s="376"/>
      <c r="MRK316" s="376"/>
      <c r="MRL316" s="376"/>
      <c r="MRM316" s="376"/>
      <c r="MRN316" s="376"/>
      <c r="MRO316" s="376"/>
      <c r="MRP316" s="376"/>
      <c r="MRQ316" s="377"/>
      <c r="MRR316" s="377"/>
      <c r="MRS316" s="377"/>
      <c r="MRT316" s="377"/>
      <c r="MRU316" s="377"/>
      <c r="MRV316" s="376"/>
      <c r="MRW316" s="376"/>
      <c r="MRX316" s="377"/>
      <c r="MRY316" s="377"/>
      <c r="MRZ316" s="376"/>
      <c r="MSA316" s="376"/>
      <c r="MSB316" s="377"/>
      <c r="MSC316" s="377"/>
      <c r="MSD316" s="376"/>
      <c r="MSE316" s="376"/>
      <c r="MSF316" s="376"/>
      <c r="MSG316" s="376"/>
      <c r="MSH316" s="376"/>
      <c r="MSI316" s="376"/>
      <c r="MSJ316" s="376"/>
      <c r="MSK316" s="377"/>
      <c r="MSL316" s="377"/>
      <c r="MSM316" s="376"/>
      <c r="MSN316" s="376"/>
      <c r="MSO316" s="377"/>
      <c r="MSP316" s="377"/>
      <c r="MSQ316" s="376"/>
      <c r="MSR316" s="376"/>
      <c r="MSS316" s="376"/>
      <c r="MST316" s="376"/>
      <c r="MSU316" s="376"/>
      <c r="MSV316" s="370"/>
      <c r="MSW316" s="396"/>
      <c r="MSX316" s="376"/>
      <c r="MSY316" s="376"/>
      <c r="MSZ316" s="376"/>
      <c r="MTA316" s="376"/>
      <c r="MTB316" s="376"/>
      <c r="MTC316" s="376"/>
      <c r="MTD316" s="376"/>
      <c r="MTE316" s="375"/>
      <c r="MTF316" s="375"/>
      <c r="MTG316" s="375"/>
      <c r="MTH316" s="375"/>
      <c r="MTI316" s="375"/>
      <c r="MTJ316" s="375"/>
      <c r="MTK316" s="375"/>
      <c r="MTL316" s="375"/>
      <c r="MTM316" s="375"/>
      <c r="MTN316" s="375"/>
      <c r="MTO316" s="375"/>
      <c r="MTP316" s="375"/>
      <c r="MTQ316" s="375"/>
      <c r="MTR316" s="375"/>
      <c r="MTS316" s="375"/>
      <c r="MTT316" s="375"/>
      <c r="MTU316" s="375"/>
      <c r="MTV316" s="375"/>
      <c r="MTW316" s="375"/>
      <c r="MTX316" s="375"/>
      <c r="MTY316" s="375"/>
      <c r="MTZ316" s="375"/>
      <c r="MUA316" s="375"/>
      <c r="MUB316" s="375"/>
      <c r="MUC316" s="375"/>
      <c r="MUD316" s="375"/>
      <c r="MUE316" s="375"/>
      <c r="MUF316" s="375"/>
      <c r="MUG316" s="375"/>
      <c r="MUH316" s="375"/>
      <c r="MUI316" s="375"/>
      <c r="MUJ316" s="375"/>
      <c r="MUK316" s="375"/>
      <c r="MUL316" s="375"/>
      <c r="MUM316" s="375"/>
      <c r="MUN316" s="375"/>
      <c r="MUO316" s="375"/>
      <c r="MUP316" s="375"/>
      <c r="MUQ316" s="375"/>
      <c r="MUR316" s="375"/>
      <c r="MUS316" s="375"/>
      <c r="MUT316" s="375"/>
      <c r="MUU316" s="375"/>
      <c r="MUV316" s="375"/>
      <c r="MUW316" s="376"/>
      <c r="MUX316" s="376"/>
      <c r="MUY316" s="376"/>
      <c r="MUZ316" s="376"/>
      <c r="MVA316" s="376"/>
      <c r="MVB316" s="376"/>
      <c r="MVC316" s="376"/>
      <c r="MVD316" s="376"/>
      <c r="MVE316" s="376"/>
      <c r="MVF316" s="376"/>
      <c r="MVG316" s="376"/>
      <c r="MVH316" s="376"/>
      <c r="MVI316" s="376"/>
      <c r="MVJ316" s="376"/>
      <c r="MVK316" s="376"/>
      <c r="MVL316" s="376"/>
      <c r="MVM316" s="376"/>
      <c r="MVN316" s="376"/>
      <c r="MVO316" s="376"/>
      <c r="MVP316" s="376"/>
      <c r="MVQ316" s="376"/>
      <c r="MVR316" s="376"/>
      <c r="MVS316" s="376"/>
      <c r="MVT316" s="376"/>
      <c r="MVU316" s="377"/>
      <c r="MVV316" s="377"/>
      <c r="MVW316" s="377"/>
      <c r="MVX316" s="377"/>
      <c r="MVY316" s="377"/>
      <c r="MVZ316" s="376"/>
      <c r="MWA316" s="376"/>
      <c r="MWB316" s="377"/>
      <c r="MWC316" s="377"/>
      <c r="MWD316" s="376"/>
      <c r="MWE316" s="376"/>
      <c r="MWF316" s="377"/>
      <c r="MWG316" s="377"/>
      <c r="MWH316" s="376"/>
      <c r="MWI316" s="376"/>
      <c r="MWJ316" s="376"/>
      <c r="MWK316" s="376"/>
      <c r="MWL316" s="376"/>
      <c r="MWM316" s="376"/>
      <c r="MWN316" s="376"/>
      <c r="MWO316" s="377"/>
      <c r="MWP316" s="377"/>
      <c r="MWQ316" s="376"/>
      <c r="MWR316" s="376"/>
      <c r="MWS316" s="377"/>
      <c r="MWT316" s="377"/>
      <c r="MWU316" s="376"/>
      <c r="MWV316" s="376"/>
      <c r="MWW316" s="376"/>
      <c r="MWX316" s="376"/>
      <c r="MWY316" s="376"/>
      <c r="MWZ316" s="370"/>
      <c r="MXA316" s="396"/>
      <c r="MXB316" s="376"/>
      <c r="MXC316" s="376"/>
      <c r="MXD316" s="376"/>
      <c r="MXE316" s="376"/>
      <c r="MXF316" s="376"/>
      <c r="MXG316" s="376"/>
      <c r="MXH316" s="376"/>
      <c r="MXI316" s="375"/>
      <c r="MXJ316" s="375"/>
      <c r="MXK316" s="375"/>
      <c r="MXL316" s="375"/>
      <c r="MXM316" s="375"/>
      <c r="MXN316" s="375"/>
      <c r="MXO316" s="375"/>
      <c r="MXP316" s="375"/>
      <c r="MXQ316" s="375"/>
      <c r="MXR316" s="375"/>
      <c r="MXS316" s="375"/>
      <c r="MXT316" s="375"/>
      <c r="MXU316" s="375"/>
      <c r="MXV316" s="375"/>
      <c r="MXW316" s="375"/>
      <c r="MXX316" s="375"/>
      <c r="MXY316" s="375"/>
      <c r="MXZ316" s="375"/>
      <c r="MYA316" s="375"/>
      <c r="MYB316" s="375"/>
      <c r="MYC316" s="375"/>
      <c r="MYD316" s="375"/>
      <c r="MYE316" s="375"/>
      <c r="MYF316" s="375"/>
      <c r="MYG316" s="375"/>
      <c r="MYH316" s="375"/>
      <c r="MYI316" s="375"/>
      <c r="MYJ316" s="375"/>
      <c r="MYK316" s="375"/>
      <c r="MYL316" s="375"/>
      <c r="MYM316" s="375"/>
      <c r="MYN316" s="375"/>
      <c r="MYO316" s="375"/>
      <c r="MYP316" s="375"/>
      <c r="MYQ316" s="375"/>
      <c r="MYR316" s="375"/>
      <c r="MYS316" s="375"/>
      <c r="MYT316" s="375"/>
      <c r="MYU316" s="375"/>
      <c r="MYV316" s="375"/>
      <c r="MYW316" s="375"/>
      <c r="MYX316" s="375"/>
      <c r="MYY316" s="375"/>
      <c r="MYZ316" s="375"/>
      <c r="MZA316" s="376"/>
      <c r="MZB316" s="376"/>
      <c r="MZC316" s="376"/>
      <c r="MZD316" s="376"/>
      <c r="MZE316" s="376"/>
      <c r="MZF316" s="376"/>
      <c r="MZG316" s="376"/>
      <c r="MZH316" s="376"/>
      <c r="MZI316" s="376"/>
      <c r="MZJ316" s="376"/>
      <c r="MZK316" s="376"/>
      <c r="MZL316" s="376"/>
      <c r="MZM316" s="376"/>
      <c r="MZN316" s="376"/>
      <c r="MZO316" s="376"/>
      <c r="MZP316" s="376"/>
      <c r="MZQ316" s="376"/>
      <c r="MZR316" s="376"/>
      <c r="MZS316" s="376"/>
      <c r="MZT316" s="376"/>
      <c r="MZU316" s="376"/>
      <c r="MZV316" s="376"/>
      <c r="MZW316" s="376"/>
      <c r="MZX316" s="376"/>
      <c r="MZY316" s="377"/>
      <c r="MZZ316" s="377"/>
      <c r="NAA316" s="377"/>
      <c r="NAB316" s="377"/>
      <c r="NAC316" s="377"/>
      <c r="NAD316" s="376"/>
      <c r="NAE316" s="376"/>
      <c r="NAF316" s="377"/>
      <c r="NAG316" s="377"/>
      <c r="NAH316" s="376"/>
      <c r="NAI316" s="376"/>
      <c r="NAJ316" s="377"/>
      <c r="NAK316" s="377"/>
      <c r="NAL316" s="376"/>
      <c r="NAM316" s="376"/>
      <c r="NAN316" s="376"/>
      <c r="NAO316" s="376"/>
      <c r="NAP316" s="376"/>
      <c r="NAQ316" s="376"/>
      <c r="NAR316" s="376"/>
      <c r="NAS316" s="377"/>
      <c r="NAT316" s="377"/>
      <c r="NAU316" s="376"/>
      <c r="NAV316" s="376"/>
      <c r="NAW316" s="377"/>
      <c r="NAX316" s="377"/>
      <c r="NAY316" s="376"/>
      <c r="NAZ316" s="376"/>
      <c r="NBA316" s="376"/>
      <c r="NBB316" s="376"/>
      <c r="NBC316" s="376"/>
      <c r="NBD316" s="370"/>
      <c r="NBE316" s="396"/>
      <c r="NBF316" s="376"/>
      <c r="NBG316" s="376"/>
      <c r="NBH316" s="376"/>
      <c r="NBI316" s="376"/>
      <c r="NBJ316" s="376"/>
      <c r="NBK316" s="376"/>
      <c r="NBL316" s="376"/>
      <c r="NBM316" s="375"/>
      <c r="NBN316" s="375"/>
      <c r="NBO316" s="375"/>
      <c r="NBP316" s="375"/>
      <c r="NBQ316" s="375"/>
      <c r="NBR316" s="375"/>
      <c r="NBS316" s="375"/>
      <c r="NBT316" s="375"/>
      <c r="NBU316" s="375"/>
      <c r="NBV316" s="375"/>
      <c r="NBW316" s="375"/>
      <c r="NBX316" s="375"/>
      <c r="NBY316" s="375"/>
      <c r="NBZ316" s="375"/>
      <c r="NCA316" s="375"/>
      <c r="NCB316" s="375"/>
      <c r="NCC316" s="375"/>
      <c r="NCD316" s="375"/>
      <c r="NCE316" s="375"/>
      <c r="NCF316" s="375"/>
      <c r="NCG316" s="375"/>
      <c r="NCH316" s="375"/>
      <c r="NCI316" s="375"/>
      <c r="NCJ316" s="375"/>
      <c r="NCK316" s="375"/>
      <c r="NCL316" s="375"/>
      <c r="NCM316" s="375"/>
      <c r="NCN316" s="375"/>
      <c r="NCO316" s="375"/>
      <c r="NCP316" s="375"/>
      <c r="NCQ316" s="375"/>
      <c r="NCR316" s="375"/>
      <c r="NCS316" s="375"/>
      <c r="NCT316" s="375"/>
      <c r="NCU316" s="375"/>
      <c r="NCV316" s="375"/>
      <c r="NCW316" s="375"/>
      <c r="NCX316" s="375"/>
      <c r="NCY316" s="375"/>
      <c r="NCZ316" s="375"/>
      <c r="NDA316" s="375"/>
      <c r="NDB316" s="375"/>
      <c r="NDC316" s="375"/>
      <c r="NDD316" s="375"/>
      <c r="NDE316" s="376"/>
      <c r="NDF316" s="376"/>
      <c r="NDG316" s="376"/>
      <c r="NDH316" s="376"/>
      <c r="NDI316" s="376"/>
      <c r="NDJ316" s="376"/>
      <c r="NDK316" s="376"/>
      <c r="NDL316" s="376"/>
      <c r="NDM316" s="376"/>
      <c r="NDN316" s="376"/>
      <c r="NDO316" s="376"/>
      <c r="NDP316" s="376"/>
      <c r="NDQ316" s="376"/>
      <c r="NDR316" s="376"/>
      <c r="NDS316" s="376"/>
      <c r="NDT316" s="376"/>
      <c r="NDU316" s="376"/>
      <c r="NDV316" s="376"/>
      <c r="NDW316" s="376"/>
      <c r="NDX316" s="376"/>
      <c r="NDY316" s="376"/>
      <c r="NDZ316" s="376"/>
      <c r="NEA316" s="376"/>
      <c r="NEB316" s="376"/>
      <c r="NEC316" s="377"/>
      <c r="NED316" s="377"/>
      <c r="NEE316" s="377"/>
      <c r="NEF316" s="377"/>
      <c r="NEG316" s="377"/>
      <c r="NEH316" s="376"/>
      <c r="NEI316" s="376"/>
      <c r="NEJ316" s="377"/>
      <c r="NEK316" s="377"/>
      <c r="NEL316" s="376"/>
      <c r="NEM316" s="376"/>
      <c r="NEN316" s="377"/>
      <c r="NEO316" s="377"/>
      <c r="NEP316" s="376"/>
      <c r="NEQ316" s="376"/>
      <c r="NER316" s="376"/>
      <c r="NES316" s="376"/>
      <c r="NET316" s="376"/>
      <c r="NEU316" s="376"/>
      <c r="NEV316" s="376"/>
      <c r="NEW316" s="377"/>
      <c r="NEX316" s="377"/>
      <c r="NEY316" s="376"/>
      <c r="NEZ316" s="376"/>
      <c r="NFA316" s="377"/>
      <c r="NFB316" s="377"/>
      <c r="NFC316" s="376"/>
      <c r="NFD316" s="376"/>
      <c r="NFE316" s="376"/>
      <c r="NFF316" s="376"/>
      <c r="NFG316" s="376"/>
      <c r="NFH316" s="370"/>
      <c r="NFI316" s="396"/>
      <c r="NFJ316" s="376"/>
      <c r="NFK316" s="376"/>
      <c r="NFL316" s="376"/>
      <c r="NFM316" s="376"/>
      <c r="NFN316" s="376"/>
      <c r="NFO316" s="376"/>
      <c r="NFP316" s="376"/>
      <c r="NFQ316" s="375"/>
      <c r="NFR316" s="375"/>
      <c r="NFS316" s="375"/>
      <c r="NFT316" s="375"/>
      <c r="NFU316" s="375"/>
      <c r="NFV316" s="375"/>
      <c r="NFW316" s="375"/>
      <c r="NFX316" s="375"/>
      <c r="NFY316" s="375"/>
      <c r="NFZ316" s="375"/>
      <c r="NGA316" s="375"/>
      <c r="NGB316" s="375"/>
      <c r="NGC316" s="375"/>
      <c r="NGD316" s="375"/>
      <c r="NGE316" s="375"/>
      <c r="NGF316" s="375"/>
      <c r="NGG316" s="375"/>
      <c r="NGH316" s="375"/>
      <c r="NGI316" s="375"/>
      <c r="NGJ316" s="375"/>
      <c r="NGK316" s="375"/>
      <c r="NGL316" s="375"/>
      <c r="NGM316" s="375"/>
      <c r="NGN316" s="375"/>
      <c r="NGO316" s="375"/>
      <c r="NGP316" s="375"/>
      <c r="NGQ316" s="375"/>
      <c r="NGR316" s="375"/>
      <c r="NGS316" s="375"/>
      <c r="NGT316" s="375"/>
      <c r="NGU316" s="375"/>
      <c r="NGV316" s="375"/>
      <c r="NGW316" s="375"/>
      <c r="NGX316" s="375"/>
      <c r="NGY316" s="375"/>
      <c r="NGZ316" s="375"/>
      <c r="NHA316" s="375"/>
      <c r="NHB316" s="375"/>
      <c r="NHC316" s="375"/>
      <c r="NHD316" s="375"/>
      <c r="NHE316" s="375"/>
      <c r="NHF316" s="375"/>
      <c r="NHG316" s="375"/>
      <c r="NHH316" s="375"/>
      <c r="NHI316" s="376"/>
      <c r="NHJ316" s="376"/>
      <c r="NHK316" s="376"/>
      <c r="NHL316" s="376"/>
      <c r="NHM316" s="376"/>
      <c r="NHN316" s="376"/>
      <c r="NHO316" s="376"/>
      <c r="NHP316" s="376"/>
      <c r="NHQ316" s="376"/>
      <c r="NHR316" s="376"/>
      <c r="NHS316" s="376"/>
      <c r="NHT316" s="376"/>
      <c r="NHU316" s="376"/>
      <c r="NHV316" s="376"/>
      <c r="NHW316" s="376"/>
      <c r="NHX316" s="376"/>
      <c r="NHY316" s="376"/>
      <c r="NHZ316" s="376"/>
      <c r="NIA316" s="376"/>
      <c r="NIB316" s="376"/>
      <c r="NIC316" s="376"/>
      <c r="NID316" s="376"/>
      <c r="NIE316" s="376"/>
      <c r="NIF316" s="376"/>
      <c r="NIG316" s="377"/>
      <c r="NIH316" s="377"/>
      <c r="NII316" s="377"/>
      <c r="NIJ316" s="377"/>
      <c r="NIK316" s="377"/>
      <c r="NIL316" s="376"/>
      <c r="NIM316" s="376"/>
      <c r="NIN316" s="377"/>
      <c r="NIO316" s="377"/>
      <c r="NIP316" s="376"/>
      <c r="NIQ316" s="376"/>
      <c r="NIR316" s="377"/>
      <c r="NIS316" s="377"/>
      <c r="NIT316" s="376"/>
      <c r="NIU316" s="376"/>
      <c r="NIV316" s="376"/>
      <c r="NIW316" s="376"/>
      <c r="NIX316" s="376"/>
      <c r="NIY316" s="376"/>
      <c r="NIZ316" s="376"/>
      <c r="NJA316" s="377"/>
      <c r="NJB316" s="377"/>
      <c r="NJC316" s="376"/>
      <c r="NJD316" s="376"/>
      <c r="NJE316" s="377"/>
      <c r="NJF316" s="377"/>
      <c r="NJG316" s="376"/>
      <c r="NJH316" s="376"/>
      <c r="NJI316" s="376"/>
      <c r="NJJ316" s="376"/>
      <c r="NJK316" s="376"/>
      <c r="NJL316" s="370"/>
      <c r="NJM316" s="396"/>
      <c r="NJN316" s="376"/>
      <c r="NJO316" s="376"/>
      <c r="NJP316" s="376"/>
      <c r="NJQ316" s="376"/>
      <c r="NJR316" s="376"/>
      <c r="NJS316" s="376"/>
      <c r="NJT316" s="376"/>
      <c r="NJU316" s="375"/>
      <c r="NJV316" s="375"/>
      <c r="NJW316" s="375"/>
      <c r="NJX316" s="375"/>
      <c r="NJY316" s="375"/>
      <c r="NJZ316" s="375"/>
      <c r="NKA316" s="375"/>
      <c r="NKB316" s="375"/>
      <c r="NKC316" s="375"/>
      <c r="NKD316" s="375"/>
      <c r="NKE316" s="375"/>
      <c r="NKF316" s="375"/>
      <c r="NKG316" s="375"/>
      <c r="NKH316" s="375"/>
      <c r="NKI316" s="375"/>
      <c r="NKJ316" s="375"/>
      <c r="NKK316" s="375"/>
      <c r="NKL316" s="375"/>
      <c r="NKM316" s="375"/>
      <c r="NKN316" s="375"/>
      <c r="NKO316" s="375"/>
      <c r="NKP316" s="375"/>
      <c r="NKQ316" s="375"/>
      <c r="NKR316" s="375"/>
      <c r="NKS316" s="375"/>
      <c r="NKT316" s="375"/>
      <c r="NKU316" s="375"/>
      <c r="NKV316" s="375"/>
      <c r="NKW316" s="375"/>
      <c r="NKX316" s="375"/>
      <c r="NKY316" s="375"/>
      <c r="NKZ316" s="375"/>
      <c r="NLA316" s="375"/>
      <c r="NLB316" s="375"/>
      <c r="NLC316" s="375"/>
      <c r="NLD316" s="375"/>
      <c r="NLE316" s="375"/>
      <c r="NLF316" s="375"/>
      <c r="NLG316" s="375"/>
      <c r="NLH316" s="375"/>
      <c r="NLI316" s="375"/>
      <c r="NLJ316" s="375"/>
      <c r="NLK316" s="375"/>
      <c r="NLL316" s="375"/>
      <c r="NLM316" s="376"/>
      <c r="NLN316" s="376"/>
      <c r="NLO316" s="376"/>
      <c r="NLP316" s="376"/>
      <c r="NLQ316" s="376"/>
      <c r="NLR316" s="376"/>
      <c r="NLS316" s="376"/>
      <c r="NLT316" s="376"/>
      <c r="NLU316" s="376"/>
      <c r="NLV316" s="376"/>
      <c r="NLW316" s="376"/>
      <c r="NLX316" s="376"/>
      <c r="NLY316" s="376"/>
      <c r="NLZ316" s="376"/>
      <c r="NMA316" s="376"/>
      <c r="NMB316" s="376"/>
      <c r="NMC316" s="376"/>
      <c r="NMD316" s="376"/>
      <c r="NME316" s="376"/>
      <c r="NMF316" s="376"/>
      <c r="NMG316" s="376"/>
      <c r="NMH316" s="376"/>
      <c r="NMI316" s="376"/>
      <c r="NMJ316" s="376"/>
      <c r="NMK316" s="377"/>
      <c r="NML316" s="377"/>
      <c r="NMM316" s="377"/>
      <c r="NMN316" s="377"/>
      <c r="NMO316" s="377"/>
      <c r="NMP316" s="376"/>
      <c r="NMQ316" s="376"/>
      <c r="NMR316" s="377"/>
      <c r="NMS316" s="377"/>
      <c r="NMT316" s="376"/>
      <c r="NMU316" s="376"/>
      <c r="NMV316" s="377"/>
      <c r="NMW316" s="377"/>
      <c r="NMX316" s="376"/>
      <c r="NMY316" s="376"/>
      <c r="NMZ316" s="376"/>
      <c r="NNA316" s="376"/>
      <c r="NNB316" s="376"/>
      <c r="NNC316" s="376"/>
      <c r="NND316" s="376"/>
      <c r="NNE316" s="377"/>
      <c r="NNF316" s="377"/>
      <c r="NNG316" s="376"/>
      <c r="NNH316" s="376"/>
      <c r="NNI316" s="377"/>
      <c r="NNJ316" s="377"/>
      <c r="NNK316" s="376"/>
      <c r="NNL316" s="376"/>
      <c r="NNM316" s="376"/>
      <c r="NNN316" s="376"/>
      <c r="NNO316" s="376"/>
      <c r="NNP316" s="370"/>
      <c r="NNQ316" s="396"/>
      <c r="NNR316" s="376"/>
      <c r="NNS316" s="376"/>
      <c r="NNT316" s="376"/>
      <c r="NNU316" s="376"/>
      <c r="NNV316" s="376"/>
      <c r="NNW316" s="376"/>
      <c r="NNX316" s="376"/>
      <c r="NNY316" s="375"/>
      <c r="NNZ316" s="375"/>
      <c r="NOA316" s="375"/>
      <c r="NOB316" s="375"/>
      <c r="NOC316" s="375"/>
      <c r="NOD316" s="375"/>
      <c r="NOE316" s="375"/>
      <c r="NOF316" s="375"/>
      <c r="NOG316" s="375"/>
      <c r="NOH316" s="375"/>
      <c r="NOI316" s="375"/>
      <c r="NOJ316" s="375"/>
      <c r="NOK316" s="375"/>
      <c r="NOL316" s="375"/>
      <c r="NOM316" s="375"/>
      <c r="NON316" s="375"/>
      <c r="NOO316" s="375"/>
      <c r="NOP316" s="375"/>
      <c r="NOQ316" s="375"/>
      <c r="NOR316" s="375"/>
      <c r="NOS316" s="375"/>
      <c r="NOT316" s="375"/>
      <c r="NOU316" s="375"/>
      <c r="NOV316" s="375"/>
      <c r="NOW316" s="375"/>
      <c r="NOX316" s="375"/>
      <c r="NOY316" s="375"/>
      <c r="NOZ316" s="375"/>
      <c r="NPA316" s="375"/>
      <c r="NPB316" s="375"/>
      <c r="NPC316" s="375"/>
      <c r="NPD316" s="375"/>
      <c r="NPE316" s="375"/>
      <c r="NPF316" s="375"/>
      <c r="NPG316" s="375"/>
      <c r="NPH316" s="375"/>
      <c r="NPI316" s="375"/>
      <c r="NPJ316" s="375"/>
      <c r="NPK316" s="375"/>
      <c r="NPL316" s="375"/>
      <c r="NPM316" s="375"/>
      <c r="NPN316" s="375"/>
      <c r="NPO316" s="375"/>
      <c r="NPP316" s="375"/>
      <c r="NPQ316" s="376"/>
      <c r="NPR316" s="376"/>
      <c r="NPS316" s="376"/>
      <c r="NPT316" s="376"/>
      <c r="NPU316" s="376"/>
      <c r="NPV316" s="376"/>
      <c r="NPW316" s="376"/>
      <c r="NPX316" s="376"/>
      <c r="NPY316" s="376"/>
      <c r="NPZ316" s="376"/>
      <c r="NQA316" s="376"/>
      <c r="NQB316" s="376"/>
      <c r="NQC316" s="376"/>
      <c r="NQD316" s="376"/>
      <c r="NQE316" s="376"/>
      <c r="NQF316" s="376"/>
      <c r="NQG316" s="376"/>
      <c r="NQH316" s="376"/>
      <c r="NQI316" s="376"/>
      <c r="NQJ316" s="376"/>
      <c r="NQK316" s="376"/>
      <c r="NQL316" s="376"/>
      <c r="NQM316" s="376"/>
      <c r="NQN316" s="376"/>
      <c r="NQO316" s="377"/>
      <c r="NQP316" s="377"/>
      <c r="NQQ316" s="377"/>
      <c r="NQR316" s="377"/>
      <c r="NQS316" s="377"/>
      <c r="NQT316" s="376"/>
      <c r="NQU316" s="376"/>
      <c r="NQV316" s="377"/>
      <c r="NQW316" s="377"/>
      <c r="NQX316" s="376"/>
      <c r="NQY316" s="376"/>
      <c r="NQZ316" s="377"/>
      <c r="NRA316" s="377"/>
      <c r="NRB316" s="376"/>
      <c r="NRC316" s="376"/>
      <c r="NRD316" s="376"/>
      <c r="NRE316" s="376"/>
      <c r="NRF316" s="376"/>
      <c r="NRG316" s="376"/>
      <c r="NRH316" s="376"/>
      <c r="NRI316" s="377"/>
      <c r="NRJ316" s="377"/>
      <c r="NRK316" s="376"/>
      <c r="NRL316" s="376"/>
      <c r="NRM316" s="377"/>
      <c r="NRN316" s="377"/>
      <c r="NRO316" s="376"/>
      <c r="NRP316" s="376"/>
      <c r="NRQ316" s="376"/>
      <c r="NRR316" s="376"/>
      <c r="NRS316" s="376"/>
      <c r="NRT316" s="370"/>
      <c r="NRU316" s="396"/>
      <c r="NRV316" s="376"/>
      <c r="NRW316" s="376"/>
      <c r="NRX316" s="376"/>
      <c r="NRY316" s="376"/>
      <c r="NRZ316" s="376"/>
      <c r="NSA316" s="376"/>
      <c r="NSB316" s="376"/>
      <c r="NSC316" s="375"/>
      <c r="NSD316" s="375"/>
      <c r="NSE316" s="375"/>
      <c r="NSF316" s="375"/>
      <c r="NSG316" s="375"/>
      <c r="NSH316" s="375"/>
      <c r="NSI316" s="375"/>
      <c r="NSJ316" s="375"/>
      <c r="NSK316" s="375"/>
      <c r="NSL316" s="375"/>
      <c r="NSM316" s="375"/>
      <c r="NSN316" s="375"/>
      <c r="NSO316" s="375"/>
      <c r="NSP316" s="375"/>
      <c r="NSQ316" s="375"/>
      <c r="NSR316" s="375"/>
      <c r="NSS316" s="375"/>
      <c r="NST316" s="375"/>
      <c r="NSU316" s="375"/>
      <c r="NSV316" s="375"/>
      <c r="NSW316" s="375"/>
      <c r="NSX316" s="375"/>
      <c r="NSY316" s="375"/>
      <c r="NSZ316" s="375"/>
      <c r="NTA316" s="375"/>
      <c r="NTB316" s="375"/>
      <c r="NTC316" s="375"/>
      <c r="NTD316" s="375"/>
      <c r="NTE316" s="375"/>
      <c r="NTF316" s="375"/>
      <c r="NTG316" s="375"/>
      <c r="NTH316" s="375"/>
      <c r="NTI316" s="375"/>
      <c r="NTJ316" s="375"/>
      <c r="NTK316" s="375"/>
      <c r="NTL316" s="375"/>
      <c r="NTM316" s="375"/>
      <c r="NTN316" s="375"/>
      <c r="NTO316" s="375"/>
      <c r="NTP316" s="375"/>
      <c r="NTQ316" s="375"/>
      <c r="NTR316" s="375"/>
      <c r="NTS316" s="375"/>
      <c r="NTT316" s="375"/>
      <c r="NTU316" s="376"/>
      <c r="NTV316" s="376"/>
      <c r="NTW316" s="376"/>
      <c r="NTX316" s="376"/>
      <c r="NTY316" s="376"/>
      <c r="NTZ316" s="376"/>
      <c r="NUA316" s="376"/>
      <c r="NUB316" s="376"/>
      <c r="NUC316" s="376"/>
      <c r="NUD316" s="376"/>
      <c r="NUE316" s="376"/>
      <c r="NUF316" s="376"/>
      <c r="NUG316" s="376"/>
      <c r="NUH316" s="376"/>
      <c r="NUI316" s="376"/>
      <c r="NUJ316" s="376"/>
      <c r="NUK316" s="376"/>
      <c r="NUL316" s="376"/>
      <c r="NUM316" s="376"/>
      <c r="NUN316" s="376"/>
      <c r="NUO316" s="376"/>
      <c r="NUP316" s="376"/>
      <c r="NUQ316" s="376"/>
      <c r="NUR316" s="376"/>
      <c r="NUS316" s="377"/>
      <c r="NUT316" s="377"/>
      <c r="NUU316" s="377"/>
      <c r="NUV316" s="377"/>
      <c r="NUW316" s="377"/>
      <c r="NUX316" s="376"/>
      <c r="NUY316" s="376"/>
      <c r="NUZ316" s="377"/>
      <c r="NVA316" s="377"/>
      <c r="NVB316" s="376"/>
      <c r="NVC316" s="376"/>
      <c r="NVD316" s="377"/>
      <c r="NVE316" s="377"/>
      <c r="NVF316" s="376"/>
      <c r="NVG316" s="376"/>
      <c r="NVH316" s="376"/>
      <c r="NVI316" s="376"/>
      <c r="NVJ316" s="376"/>
      <c r="NVK316" s="376"/>
      <c r="NVL316" s="376"/>
      <c r="NVM316" s="377"/>
      <c r="NVN316" s="377"/>
      <c r="NVO316" s="376"/>
      <c r="NVP316" s="376"/>
      <c r="NVQ316" s="377"/>
      <c r="NVR316" s="377"/>
      <c r="NVS316" s="376"/>
      <c r="NVT316" s="376"/>
      <c r="NVU316" s="376"/>
      <c r="NVV316" s="376"/>
      <c r="NVW316" s="376"/>
      <c r="NVX316" s="370"/>
      <c r="NVY316" s="396"/>
      <c r="NVZ316" s="376"/>
      <c r="NWA316" s="376"/>
      <c r="NWB316" s="376"/>
      <c r="NWC316" s="376"/>
      <c r="NWD316" s="376"/>
      <c r="NWE316" s="376"/>
      <c r="NWF316" s="376"/>
      <c r="NWG316" s="375"/>
      <c r="NWH316" s="375"/>
      <c r="NWI316" s="375"/>
      <c r="NWJ316" s="375"/>
      <c r="NWK316" s="375"/>
      <c r="NWL316" s="375"/>
      <c r="NWM316" s="375"/>
      <c r="NWN316" s="375"/>
      <c r="NWO316" s="375"/>
      <c r="NWP316" s="375"/>
      <c r="NWQ316" s="375"/>
      <c r="NWR316" s="375"/>
      <c r="NWS316" s="375"/>
      <c r="NWT316" s="375"/>
      <c r="NWU316" s="375"/>
      <c r="NWV316" s="375"/>
      <c r="NWW316" s="375"/>
      <c r="NWX316" s="375"/>
      <c r="NWY316" s="375"/>
      <c r="NWZ316" s="375"/>
      <c r="NXA316" s="375"/>
      <c r="NXB316" s="375"/>
      <c r="NXC316" s="375"/>
      <c r="NXD316" s="375"/>
      <c r="NXE316" s="375"/>
      <c r="NXF316" s="375"/>
      <c r="NXG316" s="375"/>
      <c r="NXH316" s="375"/>
      <c r="NXI316" s="375"/>
      <c r="NXJ316" s="375"/>
      <c r="NXK316" s="375"/>
      <c r="NXL316" s="375"/>
      <c r="NXM316" s="375"/>
      <c r="NXN316" s="375"/>
      <c r="NXO316" s="375"/>
      <c r="NXP316" s="375"/>
      <c r="NXQ316" s="375"/>
      <c r="NXR316" s="375"/>
      <c r="NXS316" s="375"/>
      <c r="NXT316" s="375"/>
      <c r="NXU316" s="375"/>
      <c r="NXV316" s="375"/>
      <c r="NXW316" s="375"/>
      <c r="NXX316" s="375"/>
      <c r="NXY316" s="376"/>
      <c r="NXZ316" s="376"/>
      <c r="NYA316" s="376"/>
      <c r="NYB316" s="376"/>
      <c r="NYC316" s="376"/>
      <c r="NYD316" s="376"/>
      <c r="NYE316" s="376"/>
      <c r="NYF316" s="376"/>
      <c r="NYG316" s="376"/>
      <c r="NYH316" s="376"/>
      <c r="NYI316" s="376"/>
      <c r="NYJ316" s="376"/>
      <c r="NYK316" s="376"/>
      <c r="NYL316" s="376"/>
      <c r="NYM316" s="376"/>
      <c r="NYN316" s="376"/>
      <c r="NYO316" s="376"/>
      <c r="NYP316" s="376"/>
      <c r="NYQ316" s="376"/>
      <c r="NYR316" s="376"/>
      <c r="NYS316" s="376"/>
      <c r="NYT316" s="376"/>
      <c r="NYU316" s="376"/>
      <c r="NYV316" s="376"/>
      <c r="NYW316" s="377"/>
      <c r="NYX316" s="377"/>
      <c r="NYY316" s="377"/>
      <c r="NYZ316" s="377"/>
      <c r="NZA316" s="377"/>
      <c r="NZB316" s="376"/>
      <c r="NZC316" s="376"/>
      <c r="NZD316" s="377"/>
      <c r="NZE316" s="377"/>
      <c r="NZF316" s="376"/>
      <c r="NZG316" s="376"/>
      <c r="NZH316" s="377"/>
      <c r="NZI316" s="377"/>
      <c r="NZJ316" s="376"/>
      <c r="NZK316" s="376"/>
      <c r="NZL316" s="376"/>
      <c r="NZM316" s="376"/>
      <c r="NZN316" s="376"/>
      <c r="NZO316" s="376"/>
      <c r="NZP316" s="376"/>
      <c r="NZQ316" s="377"/>
      <c r="NZR316" s="377"/>
      <c r="NZS316" s="376"/>
      <c r="NZT316" s="376"/>
      <c r="NZU316" s="377"/>
      <c r="NZV316" s="377"/>
      <c r="NZW316" s="376"/>
      <c r="NZX316" s="376"/>
      <c r="NZY316" s="376"/>
      <c r="NZZ316" s="376"/>
      <c r="OAA316" s="376"/>
      <c r="OAB316" s="370"/>
      <c r="OAC316" s="396"/>
      <c r="OAD316" s="376"/>
      <c r="OAE316" s="376"/>
      <c r="OAF316" s="376"/>
      <c r="OAG316" s="376"/>
      <c r="OAH316" s="376"/>
      <c r="OAI316" s="376"/>
      <c r="OAJ316" s="376"/>
      <c r="OAK316" s="375"/>
      <c r="OAL316" s="375"/>
      <c r="OAM316" s="375"/>
      <c r="OAN316" s="375"/>
      <c r="OAO316" s="375"/>
      <c r="OAP316" s="375"/>
      <c r="OAQ316" s="375"/>
      <c r="OAR316" s="375"/>
      <c r="OAS316" s="375"/>
      <c r="OAT316" s="375"/>
      <c r="OAU316" s="375"/>
      <c r="OAV316" s="375"/>
      <c r="OAW316" s="375"/>
      <c r="OAX316" s="375"/>
      <c r="OAY316" s="375"/>
      <c r="OAZ316" s="375"/>
      <c r="OBA316" s="375"/>
      <c r="OBB316" s="375"/>
      <c r="OBC316" s="375"/>
      <c r="OBD316" s="375"/>
      <c r="OBE316" s="375"/>
      <c r="OBF316" s="375"/>
      <c r="OBG316" s="375"/>
      <c r="OBH316" s="375"/>
      <c r="OBI316" s="375"/>
      <c r="OBJ316" s="375"/>
      <c r="OBK316" s="375"/>
      <c r="OBL316" s="375"/>
      <c r="OBM316" s="375"/>
      <c r="OBN316" s="375"/>
      <c r="OBO316" s="375"/>
      <c r="OBP316" s="375"/>
      <c r="OBQ316" s="375"/>
      <c r="OBR316" s="375"/>
      <c r="OBS316" s="375"/>
      <c r="OBT316" s="375"/>
      <c r="OBU316" s="375"/>
      <c r="OBV316" s="375"/>
      <c r="OBW316" s="375"/>
      <c r="OBX316" s="375"/>
      <c r="OBY316" s="375"/>
      <c r="OBZ316" s="375"/>
      <c r="OCA316" s="375"/>
      <c r="OCB316" s="375"/>
      <c r="OCC316" s="376"/>
      <c r="OCD316" s="376"/>
      <c r="OCE316" s="376"/>
      <c r="OCF316" s="376"/>
      <c r="OCG316" s="376"/>
      <c r="OCH316" s="376"/>
      <c r="OCI316" s="376"/>
      <c r="OCJ316" s="376"/>
      <c r="OCK316" s="376"/>
      <c r="OCL316" s="376"/>
      <c r="OCM316" s="376"/>
      <c r="OCN316" s="376"/>
      <c r="OCO316" s="376"/>
      <c r="OCP316" s="376"/>
      <c r="OCQ316" s="376"/>
      <c r="OCR316" s="376"/>
      <c r="OCS316" s="376"/>
      <c r="OCT316" s="376"/>
      <c r="OCU316" s="376"/>
      <c r="OCV316" s="376"/>
      <c r="OCW316" s="376"/>
      <c r="OCX316" s="376"/>
      <c r="OCY316" s="376"/>
      <c r="OCZ316" s="376"/>
      <c r="ODA316" s="377"/>
      <c r="ODB316" s="377"/>
      <c r="ODC316" s="377"/>
      <c r="ODD316" s="377"/>
      <c r="ODE316" s="377"/>
      <c r="ODF316" s="376"/>
      <c r="ODG316" s="376"/>
      <c r="ODH316" s="377"/>
      <c r="ODI316" s="377"/>
      <c r="ODJ316" s="376"/>
      <c r="ODK316" s="376"/>
      <c r="ODL316" s="377"/>
      <c r="ODM316" s="377"/>
      <c r="ODN316" s="376"/>
      <c r="ODO316" s="376"/>
      <c r="ODP316" s="376"/>
      <c r="ODQ316" s="376"/>
      <c r="ODR316" s="376"/>
      <c r="ODS316" s="376"/>
      <c r="ODT316" s="376"/>
      <c r="ODU316" s="377"/>
      <c r="ODV316" s="377"/>
      <c r="ODW316" s="376"/>
      <c r="ODX316" s="376"/>
      <c r="ODY316" s="377"/>
      <c r="ODZ316" s="377"/>
      <c r="OEA316" s="376"/>
      <c r="OEB316" s="376"/>
      <c r="OEC316" s="376"/>
      <c r="OED316" s="376"/>
      <c r="OEE316" s="376"/>
      <c r="OEF316" s="370"/>
      <c r="OEG316" s="396"/>
      <c r="OEH316" s="376"/>
      <c r="OEI316" s="376"/>
      <c r="OEJ316" s="376"/>
      <c r="OEK316" s="376"/>
      <c r="OEL316" s="376"/>
      <c r="OEM316" s="376"/>
      <c r="OEN316" s="376"/>
      <c r="OEO316" s="375"/>
      <c r="OEP316" s="375"/>
      <c r="OEQ316" s="375"/>
      <c r="OER316" s="375"/>
      <c r="OES316" s="375"/>
      <c r="OET316" s="375"/>
      <c r="OEU316" s="375"/>
      <c r="OEV316" s="375"/>
      <c r="OEW316" s="375"/>
      <c r="OEX316" s="375"/>
      <c r="OEY316" s="375"/>
      <c r="OEZ316" s="375"/>
      <c r="OFA316" s="375"/>
      <c r="OFB316" s="375"/>
      <c r="OFC316" s="375"/>
      <c r="OFD316" s="375"/>
      <c r="OFE316" s="375"/>
      <c r="OFF316" s="375"/>
      <c r="OFG316" s="375"/>
      <c r="OFH316" s="375"/>
      <c r="OFI316" s="375"/>
      <c r="OFJ316" s="375"/>
      <c r="OFK316" s="375"/>
      <c r="OFL316" s="375"/>
      <c r="OFM316" s="375"/>
      <c r="OFN316" s="375"/>
      <c r="OFO316" s="375"/>
      <c r="OFP316" s="375"/>
      <c r="OFQ316" s="375"/>
      <c r="OFR316" s="375"/>
      <c r="OFS316" s="375"/>
      <c r="OFT316" s="375"/>
      <c r="OFU316" s="375"/>
      <c r="OFV316" s="375"/>
      <c r="OFW316" s="375"/>
      <c r="OFX316" s="375"/>
      <c r="OFY316" s="375"/>
      <c r="OFZ316" s="375"/>
      <c r="OGA316" s="375"/>
      <c r="OGB316" s="375"/>
      <c r="OGC316" s="375"/>
      <c r="OGD316" s="375"/>
      <c r="OGE316" s="375"/>
      <c r="OGF316" s="375"/>
      <c r="OGG316" s="376"/>
      <c r="OGH316" s="376"/>
      <c r="OGI316" s="376"/>
      <c r="OGJ316" s="376"/>
      <c r="OGK316" s="376"/>
      <c r="OGL316" s="376"/>
      <c r="OGM316" s="376"/>
      <c r="OGN316" s="376"/>
      <c r="OGO316" s="376"/>
      <c r="OGP316" s="376"/>
      <c r="OGQ316" s="376"/>
      <c r="OGR316" s="376"/>
      <c r="OGS316" s="376"/>
      <c r="OGT316" s="376"/>
      <c r="OGU316" s="376"/>
      <c r="OGV316" s="376"/>
      <c r="OGW316" s="376"/>
      <c r="OGX316" s="376"/>
      <c r="OGY316" s="376"/>
      <c r="OGZ316" s="376"/>
      <c r="OHA316" s="376"/>
      <c r="OHB316" s="376"/>
      <c r="OHC316" s="376"/>
      <c r="OHD316" s="376"/>
      <c r="OHE316" s="377"/>
      <c r="OHF316" s="377"/>
      <c r="OHG316" s="377"/>
      <c r="OHH316" s="377"/>
      <c r="OHI316" s="377"/>
      <c r="OHJ316" s="376"/>
      <c r="OHK316" s="376"/>
      <c r="OHL316" s="377"/>
      <c r="OHM316" s="377"/>
      <c r="OHN316" s="376"/>
      <c r="OHO316" s="376"/>
      <c r="OHP316" s="377"/>
      <c r="OHQ316" s="377"/>
      <c r="OHR316" s="376"/>
      <c r="OHS316" s="376"/>
      <c r="OHT316" s="376"/>
      <c r="OHU316" s="376"/>
      <c r="OHV316" s="376"/>
      <c r="OHW316" s="376"/>
      <c r="OHX316" s="376"/>
      <c r="OHY316" s="377"/>
      <c r="OHZ316" s="377"/>
      <c r="OIA316" s="376"/>
      <c r="OIB316" s="376"/>
      <c r="OIC316" s="377"/>
      <c r="OID316" s="377"/>
      <c r="OIE316" s="376"/>
      <c r="OIF316" s="376"/>
      <c r="OIG316" s="376"/>
      <c r="OIH316" s="376"/>
      <c r="OII316" s="376"/>
      <c r="OIJ316" s="370"/>
      <c r="OIK316" s="396"/>
      <c r="OIL316" s="376"/>
      <c r="OIM316" s="376"/>
      <c r="OIN316" s="376"/>
      <c r="OIO316" s="376"/>
      <c r="OIP316" s="376"/>
      <c r="OIQ316" s="376"/>
      <c r="OIR316" s="376"/>
      <c r="OIS316" s="375"/>
      <c r="OIT316" s="375"/>
      <c r="OIU316" s="375"/>
      <c r="OIV316" s="375"/>
      <c r="OIW316" s="375"/>
      <c r="OIX316" s="375"/>
      <c r="OIY316" s="375"/>
      <c r="OIZ316" s="375"/>
      <c r="OJA316" s="375"/>
      <c r="OJB316" s="375"/>
      <c r="OJC316" s="375"/>
      <c r="OJD316" s="375"/>
      <c r="OJE316" s="375"/>
      <c r="OJF316" s="375"/>
      <c r="OJG316" s="375"/>
      <c r="OJH316" s="375"/>
      <c r="OJI316" s="375"/>
      <c r="OJJ316" s="375"/>
      <c r="OJK316" s="375"/>
      <c r="OJL316" s="375"/>
      <c r="OJM316" s="375"/>
      <c r="OJN316" s="375"/>
      <c r="OJO316" s="375"/>
      <c r="OJP316" s="375"/>
      <c r="OJQ316" s="375"/>
      <c r="OJR316" s="375"/>
      <c r="OJS316" s="375"/>
      <c r="OJT316" s="375"/>
      <c r="OJU316" s="375"/>
      <c r="OJV316" s="375"/>
      <c r="OJW316" s="375"/>
      <c r="OJX316" s="375"/>
      <c r="OJY316" s="375"/>
      <c r="OJZ316" s="375"/>
      <c r="OKA316" s="375"/>
      <c r="OKB316" s="375"/>
      <c r="OKC316" s="375"/>
      <c r="OKD316" s="375"/>
      <c r="OKE316" s="375"/>
      <c r="OKF316" s="375"/>
      <c r="OKG316" s="375"/>
      <c r="OKH316" s="375"/>
      <c r="OKI316" s="375"/>
      <c r="OKJ316" s="375"/>
      <c r="OKK316" s="376"/>
      <c r="OKL316" s="376"/>
      <c r="OKM316" s="376"/>
      <c r="OKN316" s="376"/>
      <c r="OKO316" s="376"/>
      <c r="OKP316" s="376"/>
      <c r="OKQ316" s="376"/>
      <c r="OKR316" s="376"/>
      <c r="OKS316" s="376"/>
      <c r="OKT316" s="376"/>
      <c r="OKU316" s="376"/>
      <c r="OKV316" s="376"/>
      <c r="OKW316" s="376"/>
      <c r="OKX316" s="376"/>
      <c r="OKY316" s="376"/>
      <c r="OKZ316" s="376"/>
      <c r="OLA316" s="376"/>
      <c r="OLB316" s="376"/>
      <c r="OLC316" s="376"/>
      <c r="OLD316" s="376"/>
      <c r="OLE316" s="376"/>
      <c r="OLF316" s="376"/>
      <c r="OLG316" s="376"/>
      <c r="OLH316" s="376"/>
      <c r="OLI316" s="377"/>
      <c r="OLJ316" s="377"/>
      <c r="OLK316" s="377"/>
      <c r="OLL316" s="377"/>
      <c r="OLM316" s="377"/>
      <c r="OLN316" s="376"/>
      <c r="OLO316" s="376"/>
      <c r="OLP316" s="377"/>
      <c r="OLQ316" s="377"/>
      <c r="OLR316" s="376"/>
      <c r="OLS316" s="376"/>
      <c r="OLT316" s="377"/>
      <c r="OLU316" s="377"/>
      <c r="OLV316" s="376"/>
      <c r="OLW316" s="376"/>
      <c r="OLX316" s="376"/>
      <c r="OLY316" s="376"/>
      <c r="OLZ316" s="376"/>
      <c r="OMA316" s="376"/>
      <c r="OMB316" s="376"/>
      <c r="OMC316" s="377"/>
      <c r="OMD316" s="377"/>
      <c r="OME316" s="376"/>
      <c r="OMF316" s="376"/>
      <c r="OMG316" s="377"/>
      <c r="OMH316" s="377"/>
      <c r="OMI316" s="376"/>
      <c r="OMJ316" s="376"/>
      <c r="OMK316" s="376"/>
      <c r="OML316" s="376"/>
      <c r="OMM316" s="376"/>
      <c r="OMN316" s="370"/>
      <c r="OMO316" s="396"/>
      <c r="OMP316" s="376"/>
      <c r="OMQ316" s="376"/>
      <c r="OMR316" s="376"/>
      <c r="OMS316" s="376"/>
      <c r="OMT316" s="376"/>
      <c r="OMU316" s="376"/>
      <c r="OMV316" s="376"/>
      <c r="OMW316" s="375"/>
      <c r="OMX316" s="375"/>
      <c r="OMY316" s="375"/>
      <c r="OMZ316" s="375"/>
      <c r="ONA316" s="375"/>
      <c r="ONB316" s="375"/>
      <c r="ONC316" s="375"/>
      <c r="OND316" s="375"/>
      <c r="ONE316" s="375"/>
      <c r="ONF316" s="375"/>
      <c r="ONG316" s="375"/>
      <c r="ONH316" s="375"/>
      <c r="ONI316" s="375"/>
      <c r="ONJ316" s="375"/>
      <c r="ONK316" s="375"/>
      <c r="ONL316" s="375"/>
      <c r="ONM316" s="375"/>
      <c r="ONN316" s="375"/>
      <c r="ONO316" s="375"/>
      <c r="ONP316" s="375"/>
      <c r="ONQ316" s="375"/>
      <c r="ONR316" s="375"/>
      <c r="ONS316" s="375"/>
      <c r="ONT316" s="375"/>
      <c r="ONU316" s="375"/>
      <c r="ONV316" s="375"/>
      <c r="ONW316" s="375"/>
      <c r="ONX316" s="375"/>
      <c r="ONY316" s="375"/>
      <c r="ONZ316" s="375"/>
      <c r="OOA316" s="375"/>
      <c r="OOB316" s="375"/>
      <c r="OOC316" s="375"/>
      <c r="OOD316" s="375"/>
      <c r="OOE316" s="375"/>
      <c r="OOF316" s="375"/>
      <c r="OOG316" s="375"/>
      <c r="OOH316" s="375"/>
      <c r="OOI316" s="375"/>
      <c r="OOJ316" s="375"/>
      <c r="OOK316" s="375"/>
      <c r="OOL316" s="375"/>
      <c r="OOM316" s="375"/>
      <c r="OON316" s="375"/>
      <c r="OOO316" s="376"/>
      <c r="OOP316" s="376"/>
      <c r="OOQ316" s="376"/>
      <c r="OOR316" s="376"/>
      <c r="OOS316" s="376"/>
      <c r="OOT316" s="376"/>
      <c r="OOU316" s="376"/>
      <c r="OOV316" s="376"/>
      <c r="OOW316" s="376"/>
      <c r="OOX316" s="376"/>
      <c r="OOY316" s="376"/>
      <c r="OOZ316" s="376"/>
      <c r="OPA316" s="376"/>
      <c r="OPB316" s="376"/>
      <c r="OPC316" s="376"/>
      <c r="OPD316" s="376"/>
      <c r="OPE316" s="376"/>
      <c r="OPF316" s="376"/>
      <c r="OPG316" s="376"/>
      <c r="OPH316" s="376"/>
      <c r="OPI316" s="376"/>
      <c r="OPJ316" s="376"/>
      <c r="OPK316" s="376"/>
      <c r="OPL316" s="376"/>
      <c r="OPM316" s="377"/>
      <c r="OPN316" s="377"/>
      <c r="OPO316" s="377"/>
      <c r="OPP316" s="377"/>
      <c r="OPQ316" s="377"/>
      <c r="OPR316" s="376"/>
      <c r="OPS316" s="376"/>
      <c r="OPT316" s="377"/>
      <c r="OPU316" s="377"/>
      <c r="OPV316" s="376"/>
      <c r="OPW316" s="376"/>
      <c r="OPX316" s="377"/>
      <c r="OPY316" s="377"/>
      <c r="OPZ316" s="376"/>
      <c r="OQA316" s="376"/>
      <c r="OQB316" s="376"/>
      <c r="OQC316" s="376"/>
      <c r="OQD316" s="376"/>
      <c r="OQE316" s="376"/>
      <c r="OQF316" s="376"/>
      <c r="OQG316" s="377"/>
      <c r="OQH316" s="377"/>
      <c r="OQI316" s="376"/>
      <c r="OQJ316" s="376"/>
      <c r="OQK316" s="377"/>
      <c r="OQL316" s="377"/>
      <c r="OQM316" s="376"/>
      <c r="OQN316" s="376"/>
      <c r="OQO316" s="376"/>
      <c r="OQP316" s="376"/>
      <c r="OQQ316" s="376"/>
      <c r="OQR316" s="370"/>
      <c r="OQS316" s="396"/>
      <c r="OQT316" s="376"/>
      <c r="OQU316" s="376"/>
      <c r="OQV316" s="376"/>
      <c r="OQW316" s="376"/>
      <c r="OQX316" s="376"/>
      <c r="OQY316" s="376"/>
      <c r="OQZ316" s="376"/>
      <c r="ORA316" s="375"/>
      <c r="ORB316" s="375"/>
      <c r="ORC316" s="375"/>
      <c r="ORD316" s="375"/>
      <c r="ORE316" s="375"/>
      <c r="ORF316" s="375"/>
      <c r="ORG316" s="375"/>
      <c r="ORH316" s="375"/>
      <c r="ORI316" s="375"/>
      <c r="ORJ316" s="375"/>
      <c r="ORK316" s="375"/>
      <c r="ORL316" s="375"/>
      <c r="ORM316" s="375"/>
      <c r="ORN316" s="375"/>
      <c r="ORO316" s="375"/>
      <c r="ORP316" s="375"/>
      <c r="ORQ316" s="375"/>
      <c r="ORR316" s="375"/>
      <c r="ORS316" s="375"/>
      <c r="ORT316" s="375"/>
      <c r="ORU316" s="375"/>
      <c r="ORV316" s="375"/>
      <c r="ORW316" s="375"/>
      <c r="ORX316" s="375"/>
      <c r="ORY316" s="375"/>
      <c r="ORZ316" s="375"/>
      <c r="OSA316" s="375"/>
      <c r="OSB316" s="375"/>
      <c r="OSC316" s="375"/>
      <c r="OSD316" s="375"/>
      <c r="OSE316" s="375"/>
      <c r="OSF316" s="375"/>
      <c r="OSG316" s="375"/>
      <c r="OSH316" s="375"/>
      <c r="OSI316" s="375"/>
      <c r="OSJ316" s="375"/>
      <c r="OSK316" s="375"/>
      <c r="OSL316" s="375"/>
      <c r="OSM316" s="375"/>
      <c r="OSN316" s="375"/>
      <c r="OSO316" s="375"/>
      <c r="OSP316" s="375"/>
      <c r="OSQ316" s="375"/>
      <c r="OSR316" s="375"/>
      <c r="OSS316" s="376"/>
      <c r="OST316" s="376"/>
      <c r="OSU316" s="376"/>
      <c r="OSV316" s="376"/>
      <c r="OSW316" s="376"/>
      <c r="OSX316" s="376"/>
      <c r="OSY316" s="376"/>
      <c r="OSZ316" s="376"/>
      <c r="OTA316" s="376"/>
      <c r="OTB316" s="376"/>
      <c r="OTC316" s="376"/>
      <c r="OTD316" s="376"/>
      <c r="OTE316" s="376"/>
      <c r="OTF316" s="376"/>
      <c r="OTG316" s="376"/>
      <c r="OTH316" s="376"/>
      <c r="OTI316" s="376"/>
      <c r="OTJ316" s="376"/>
      <c r="OTK316" s="376"/>
      <c r="OTL316" s="376"/>
      <c r="OTM316" s="376"/>
      <c r="OTN316" s="376"/>
      <c r="OTO316" s="376"/>
      <c r="OTP316" s="376"/>
      <c r="OTQ316" s="377"/>
      <c r="OTR316" s="377"/>
      <c r="OTS316" s="377"/>
      <c r="OTT316" s="377"/>
      <c r="OTU316" s="377"/>
      <c r="OTV316" s="376"/>
      <c r="OTW316" s="376"/>
      <c r="OTX316" s="377"/>
      <c r="OTY316" s="377"/>
      <c r="OTZ316" s="376"/>
      <c r="OUA316" s="376"/>
      <c r="OUB316" s="377"/>
      <c r="OUC316" s="377"/>
      <c r="OUD316" s="376"/>
      <c r="OUE316" s="376"/>
      <c r="OUF316" s="376"/>
      <c r="OUG316" s="376"/>
      <c r="OUH316" s="376"/>
      <c r="OUI316" s="376"/>
      <c r="OUJ316" s="376"/>
      <c r="OUK316" s="377"/>
      <c r="OUL316" s="377"/>
      <c r="OUM316" s="376"/>
      <c r="OUN316" s="376"/>
      <c r="OUO316" s="377"/>
      <c r="OUP316" s="377"/>
      <c r="OUQ316" s="376"/>
      <c r="OUR316" s="376"/>
      <c r="OUS316" s="376"/>
      <c r="OUT316" s="376"/>
      <c r="OUU316" s="376"/>
      <c r="OUV316" s="370"/>
      <c r="OUW316" s="396"/>
      <c r="OUX316" s="376"/>
      <c r="OUY316" s="376"/>
      <c r="OUZ316" s="376"/>
      <c r="OVA316" s="376"/>
      <c r="OVB316" s="376"/>
      <c r="OVC316" s="376"/>
      <c r="OVD316" s="376"/>
      <c r="OVE316" s="375"/>
      <c r="OVF316" s="375"/>
      <c r="OVG316" s="375"/>
      <c r="OVH316" s="375"/>
      <c r="OVI316" s="375"/>
      <c r="OVJ316" s="375"/>
      <c r="OVK316" s="375"/>
      <c r="OVL316" s="375"/>
      <c r="OVM316" s="375"/>
      <c r="OVN316" s="375"/>
      <c r="OVO316" s="375"/>
      <c r="OVP316" s="375"/>
      <c r="OVQ316" s="375"/>
      <c r="OVR316" s="375"/>
      <c r="OVS316" s="375"/>
      <c r="OVT316" s="375"/>
      <c r="OVU316" s="375"/>
      <c r="OVV316" s="375"/>
      <c r="OVW316" s="375"/>
      <c r="OVX316" s="375"/>
      <c r="OVY316" s="375"/>
      <c r="OVZ316" s="375"/>
      <c r="OWA316" s="375"/>
      <c r="OWB316" s="375"/>
      <c r="OWC316" s="375"/>
      <c r="OWD316" s="375"/>
      <c r="OWE316" s="375"/>
      <c r="OWF316" s="375"/>
      <c r="OWG316" s="375"/>
      <c r="OWH316" s="375"/>
      <c r="OWI316" s="375"/>
      <c r="OWJ316" s="375"/>
      <c r="OWK316" s="375"/>
      <c r="OWL316" s="375"/>
      <c r="OWM316" s="375"/>
      <c r="OWN316" s="375"/>
      <c r="OWO316" s="375"/>
      <c r="OWP316" s="375"/>
      <c r="OWQ316" s="375"/>
      <c r="OWR316" s="375"/>
      <c r="OWS316" s="375"/>
      <c r="OWT316" s="375"/>
      <c r="OWU316" s="375"/>
      <c r="OWV316" s="375"/>
      <c r="OWW316" s="376"/>
      <c r="OWX316" s="376"/>
      <c r="OWY316" s="376"/>
      <c r="OWZ316" s="376"/>
      <c r="OXA316" s="376"/>
      <c r="OXB316" s="376"/>
      <c r="OXC316" s="376"/>
      <c r="OXD316" s="376"/>
      <c r="OXE316" s="376"/>
      <c r="OXF316" s="376"/>
      <c r="OXG316" s="376"/>
      <c r="OXH316" s="376"/>
      <c r="OXI316" s="376"/>
      <c r="OXJ316" s="376"/>
      <c r="OXK316" s="376"/>
      <c r="OXL316" s="376"/>
      <c r="OXM316" s="376"/>
      <c r="OXN316" s="376"/>
      <c r="OXO316" s="376"/>
      <c r="OXP316" s="376"/>
      <c r="OXQ316" s="376"/>
      <c r="OXR316" s="376"/>
      <c r="OXS316" s="376"/>
      <c r="OXT316" s="376"/>
      <c r="OXU316" s="377"/>
      <c r="OXV316" s="377"/>
      <c r="OXW316" s="377"/>
      <c r="OXX316" s="377"/>
      <c r="OXY316" s="377"/>
      <c r="OXZ316" s="376"/>
      <c r="OYA316" s="376"/>
      <c r="OYB316" s="377"/>
      <c r="OYC316" s="377"/>
      <c r="OYD316" s="376"/>
      <c r="OYE316" s="376"/>
      <c r="OYF316" s="377"/>
      <c r="OYG316" s="377"/>
      <c r="OYH316" s="376"/>
      <c r="OYI316" s="376"/>
      <c r="OYJ316" s="376"/>
      <c r="OYK316" s="376"/>
      <c r="OYL316" s="376"/>
      <c r="OYM316" s="376"/>
      <c r="OYN316" s="376"/>
      <c r="OYO316" s="377"/>
      <c r="OYP316" s="377"/>
      <c r="OYQ316" s="376"/>
      <c r="OYR316" s="376"/>
      <c r="OYS316" s="377"/>
      <c r="OYT316" s="377"/>
      <c r="OYU316" s="376"/>
      <c r="OYV316" s="376"/>
      <c r="OYW316" s="376"/>
      <c r="OYX316" s="376"/>
      <c r="OYY316" s="376"/>
      <c r="OYZ316" s="370"/>
      <c r="OZA316" s="396"/>
      <c r="OZB316" s="376"/>
      <c r="OZC316" s="376"/>
      <c r="OZD316" s="376"/>
      <c r="OZE316" s="376"/>
      <c r="OZF316" s="376"/>
      <c r="OZG316" s="376"/>
      <c r="OZH316" s="376"/>
      <c r="OZI316" s="375"/>
      <c r="OZJ316" s="375"/>
      <c r="OZK316" s="375"/>
      <c r="OZL316" s="375"/>
      <c r="OZM316" s="375"/>
      <c r="OZN316" s="375"/>
      <c r="OZO316" s="375"/>
      <c r="OZP316" s="375"/>
      <c r="OZQ316" s="375"/>
      <c r="OZR316" s="375"/>
      <c r="OZS316" s="375"/>
      <c r="OZT316" s="375"/>
      <c r="OZU316" s="375"/>
      <c r="OZV316" s="375"/>
      <c r="OZW316" s="375"/>
      <c r="OZX316" s="375"/>
      <c r="OZY316" s="375"/>
      <c r="OZZ316" s="375"/>
      <c r="PAA316" s="375"/>
      <c r="PAB316" s="375"/>
      <c r="PAC316" s="375"/>
      <c r="PAD316" s="375"/>
      <c r="PAE316" s="375"/>
      <c r="PAF316" s="375"/>
      <c r="PAG316" s="375"/>
      <c r="PAH316" s="375"/>
      <c r="PAI316" s="375"/>
      <c r="PAJ316" s="375"/>
      <c r="PAK316" s="375"/>
      <c r="PAL316" s="375"/>
      <c r="PAM316" s="375"/>
      <c r="PAN316" s="375"/>
      <c r="PAO316" s="375"/>
      <c r="PAP316" s="375"/>
      <c r="PAQ316" s="375"/>
      <c r="PAR316" s="375"/>
      <c r="PAS316" s="375"/>
      <c r="PAT316" s="375"/>
      <c r="PAU316" s="375"/>
      <c r="PAV316" s="375"/>
      <c r="PAW316" s="375"/>
      <c r="PAX316" s="375"/>
      <c r="PAY316" s="375"/>
      <c r="PAZ316" s="375"/>
      <c r="PBA316" s="376"/>
      <c r="PBB316" s="376"/>
      <c r="PBC316" s="376"/>
      <c r="PBD316" s="376"/>
      <c r="PBE316" s="376"/>
      <c r="PBF316" s="376"/>
      <c r="PBG316" s="376"/>
      <c r="PBH316" s="376"/>
      <c r="PBI316" s="376"/>
      <c r="PBJ316" s="376"/>
      <c r="PBK316" s="376"/>
      <c r="PBL316" s="376"/>
      <c r="PBM316" s="376"/>
      <c r="PBN316" s="376"/>
      <c r="PBO316" s="376"/>
      <c r="PBP316" s="376"/>
      <c r="PBQ316" s="376"/>
      <c r="PBR316" s="376"/>
      <c r="PBS316" s="376"/>
      <c r="PBT316" s="376"/>
      <c r="PBU316" s="376"/>
      <c r="PBV316" s="376"/>
      <c r="PBW316" s="376"/>
      <c r="PBX316" s="376"/>
      <c r="PBY316" s="377"/>
      <c r="PBZ316" s="377"/>
      <c r="PCA316" s="377"/>
      <c r="PCB316" s="377"/>
      <c r="PCC316" s="377"/>
      <c r="PCD316" s="376"/>
      <c r="PCE316" s="376"/>
      <c r="PCF316" s="377"/>
      <c r="PCG316" s="377"/>
      <c r="PCH316" s="376"/>
      <c r="PCI316" s="376"/>
      <c r="PCJ316" s="377"/>
      <c r="PCK316" s="377"/>
      <c r="PCL316" s="376"/>
      <c r="PCM316" s="376"/>
      <c r="PCN316" s="376"/>
      <c r="PCO316" s="376"/>
      <c r="PCP316" s="376"/>
      <c r="PCQ316" s="376"/>
      <c r="PCR316" s="376"/>
      <c r="PCS316" s="377"/>
      <c r="PCT316" s="377"/>
      <c r="PCU316" s="376"/>
      <c r="PCV316" s="376"/>
      <c r="PCW316" s="377"/>
      <c r="PCX316" s="377"/>
      <c r="PCY316" s="376"/>
      <c r="PCZ316" s="376"/>
      <c r="PDA316" s="376"/>
      <c r="PDB316" s="376"/>
      <c r="PDC316" s="376"/>
      <c r="PDD316" s="370"/>
      <c r="PDE316" s="396"/>
      <c r="PDF316" s="376"/>
      <c r="PDG316" s="376"/>
      <c r="PDH316" s="376"/>
      <c r="PDI316" s="376"/>
      <c r="PDJ316" s="376"/>
      <c r="PDK316" s="376"/>
      <c r="PDL316" s="376"/>
      <c r="PDM316" s="375"/>
      <c r="PDN316" s="375"/>
      <c r="PDO316" s="375"/>
      <c r="PDP316" s="375"/>
      <c r="PDQ316" s="375"/>
      <c r="PDR316" s="375"/>
      <c r="PDS316" s="375"/>
      <c r="PDT316" s="375"/>
      <c r="PDU316" s="375"/>
      <c r="PDV316" s="375"/>
      <c r="PDW316" s="375"/>
      <c r="PDX316" s="375"/>
      <c r="PDY316" s="375"/>
      <c r="PDZ316" s="375"/>
      <c r="PEA316" s="375"/>
      <c r="PEB316" s="375"/>
      <c r="PEC316" s="375"/>
      <c r="PED316" s="375"/>
      <c r="PEE316" s="375"/>
      <c r="PEF316" s="375"/>
      <c r="PEG316" s="375"/>
      <c r="PEH316" s="375"/>
      <c r="PEI316" s="375"/>
      <c r="PEJ316" s="375"/>
      <c r="PEK316" s="375"/>
      <c r="PEL316" s="375"/>
      <c r="PEM316" s="375"/>
      <c r="PEN316" s="375"/>
      <c r="PEO316" s="375"/>
      <c r="PEP316" s="375"/>
      <c r="PEQ316" s="375"/>
      <c r="PER316" s="375"/>
      <c r="PES316" s="375"/>
      <c r="PET316" s="375"/>
      <c r="PEU316" s="375"/>
      <c r="PEV316" s="375"/>
      <c r="PEW316" s="375"/>
      <c r="PEX316" s="375"/>
      <c r="PEY316" s="375"/>
      <c r="PEZ316" s="375"/>
      <c r="PFA316" s="375"/>
      <c r="PFB316" s="375"/>
      <c r="PFC316" s="375"/>
      <c r="PFD316" s="375"/>
      <c r="PFE316" s="376"/>
      <c r="PFF316" s="376"/>
      <c r="PFG316" s="376"/>
      <c r="PFH316" s="376"/>
      <c r="PFI316" s="376"/>
      <c r="PFJ316" s="376"/>
      <c r="PFK316" s="376"/>
      <c r="PFL316" s="376"/>
      <c r="PFM316" s="376"/>
      <c r="PFN316" s="376"/>
      <c r="PFO316" s="376"/>
      <c r="PFP316" s="376"/>
      <c r="PFQ316" s="376"/>
      <c r="PFR316" s="376"/>
      <c r="PFS316" s="376"/>
      <c r="PFT316" s="376"/>
      <c r="PFU316" s="376"/>
      <c r="PFV316" s="376"/>
      <c r="PFW316" s="376"/>
      <c r="PFX316" s="376"/>
      <c r="PFY316" s="376"/>
      <c r="PFZ316" s="376"/>
      <c r="PGA316" s="376"/>
      <c r="PGB316" s="376"/>
      <c r="PGC316" s="377"/>
      <c r="PGD316" s="377"/>
      <c r="PGE316" s="377"/>
      <c r="PGF316" s="377"/>
      <c r="PGG316" s="377"/>
      <c r="PGH316" s="376"/>
      <c r="PGI316" s="376"/>
      <c r="PGJ316" s="377"/>
      <c r="PGK316" s="377"/>
      <c r="PGL316" s="376"/>
      <c r="PGM316" s="376"/>
      <c r="PGN316" s="377"/>
      <c r="PGO316" s="377"/>
      <c r="PGP316" s="376"/>
      <c r="PGQ316" s="376"/>
      <c r="PGR316" s="376"/>
      <c r="PGS316" s="376"/>
      <c r="PGT316" s="376"/>
      <c r="PGU316" s="376"/>
      <c r="PGV316" s="376"/>
      <c r="PGW316" s="377"/>
      <c r="PGX316" s="377"/>
      <c r="PGY316" s="376"/>
      <c r="PGZ316" s="376"/>
      <c r="PHA316" s="377"/>
      <c r="PHB316" s="377"/>
      <c r="PHC316" s="376"/>
      <c r="PHD316" s="376"/>
      <c r="PHE316" s="376"/>
      <c r="PHF316" s="376"/>
      <c r="PHG316" s="376"/>
      <c r="PHH316" s="370"/>
      <c r="PHI316" s="396"/>
      <c r="PHJ316" s="376"/>
      <c r="PHK316" s="376"/>
      <c r="PHL316" s="376"/>
      <c r="PHM316" s="376"/>
      <c r="PHN316" s="376"/>
      <c r="PHO316" s="376"/>
      <c r="PHP316" s="376"/>
      <c r="PHQ316" s="375"/>
      <c r="PHR316" s="375"/>
      <c r="PHS316" s="375"/>
      <c r="PHT316" s="375"/>
      <c r="PHU316" s="375"/>
      <c r="PHV316" s="375"/>
      <c r="PHW316" s="375"/>
      <c r="PHX316" s="375"/>
      <c r="PHY316" s="375"/>
      <c r="PHZ316" s="375"/>
      <c r="PIA316" s="375"/>
      <c r="PIB316" s="375"/>
      <c r="PIC316" s="375"/>
      <c r="PID316" s="375"/>
      <c r="PIE316" s="375"/>
      <c r="PIF316" s="375"/>
      <c r="PIG316" s="375"/>
      <c r="PIH316" s="375"/>
      <c r="PII316" s="375"/>
      <c r="PIJ316" s="375"/>
      <c r="PIK316" s="375"/>
      <c r="PIL316" s="375"/>
      <c r="PIM316" s="375"/>
      <c r="PIN316" s="375"/>
      <c r="PIO316" s="375"/>
      <c r="PIP316" s="375"/>
      <c r="PIQ316" s="375"/>
      <c r="PIR316" s="375"/>
      <c r="PIS316" s="375"/>
      <c r="PIT316" s="375"/>
      <c r="PIU316" s="375"/>
      <c r="PIV316" s="375"/>
      <c r="PIW316" s="375"/>
      <c r="PIX316" s="375"/>
      <c r="PIY316" s="375"/>
      <c r="PIZ316" s="375"/>
      <c r="PJA316" s="375"/>
      <c r="PJB316" s="375"/>
      <c r="PJC316" s="375"/>
      <c r="PJD316" s="375"/>
      <c r="PJE316" s="375"/>
      <c r="PJF316" s="375"/>
      <c r="PJG316" s="375"/>
      <c r="PJH316" s="375"/>
      <c r="PJI316" s="376"/>
      <c r="PJJ316" s="376"/>
      <c r="PJK316" s="376"/>
      <c r="PJL316" s="376"/>
      <c r="PJM316" s="376"/>
      <c r="PJN316" s="376"/>
      <c r="PJO316" s="376"/>
      <c r="PJP316" s="376"/>
      <c r="PJQ316" s="376"/>
      <c r="PJR316" s="376"/>
      <c r="PJS316" s="376"/>
      <c r="PJT316" s="376"/>
      <c r="PJU316" s="376"/>
      <c r="PJV316" s="376"/>
      <c r="PJW316" s="376"/>
      <c r="PJX316" s="376"/>
      <c r="PJY316" s="376"/>
      <c r="PJZ316" s="376"/>
      <c r="PKA316" s="376"/>
      <c r="PKB316" s="376"/>
      <c r="PKC316" s="376"/>
      <c r="PKD316" s="376"/>
      <c r="PKE316" s="376"/>
      <c r="PKF316" s="376"/>
      <c r="PKG316" s="377"/>
      <c r="PKH316" s="377"/>
      <c r="PKI316" s="377"/>
      <c r="PKJ316" s="377"/>
      <c r="PKK316" s="377"/>
      <c r="PKL316" s="376"/>
      <c r="PKM316" s="376"/>
      <c r="PKN316" s="377"/>
      <c r="PKO316" s="377"/>
      <c r="PKP316" s="376"/>
      <c r="PKQ316" s="376"/>
      <c r="PKR316" s="377"/>
      <c r="PKS316" s="377"/>
      <c r="PKT316" s="376"/>
      <c r="PKU316" s="376"/>
      <c r="PKV316" s="376"/>
      <c r="PKW316" s="376"/>
      <c r="PKX316" s="376"/>
      <c r="PKY316" s="376"/>
      <c r="PKZ316" s="376"/>
      <c r="PLA316" s="377"/>
      <c r="PLB316" s="377"/>
      <c r="PLC316" s="376"/>
      <c r="PLD316" s="376"/>
      <c r="PLE316" s="377"/>
      <c r="PLF316" s="377"/>
      <c r="PLG316" s="376"/>
      <c r="PLH316" s="376"/>
      <c r="PLI316" s="376"/>
      <c r="PLJ316" s="376"/>
      <c r="PLK316" s="376"/>
      <c r="PLL316" s="370"/>
      <c r="PLM316" s="396"/>
      <c r="PLN316" s="376"/>
      <c r="PLO316" s="376"/>
      <c r="PLP316" s="376"/>
      <c r="PLQ316" s="376"/>
      <c r="PLR316" s="376"/>
      <c r="PLS316" s="376"/>
      <c r="PLT316" s="376"/>
      <c r="PLU316" s="375"/>
      <c r="PLV316" s="375"/>
      <c r="PLW316" s="375"/>
      <c r="PLX316" s="375"/>
      <c r="PLY316" s="375"/>
      <c r="PLZ316" s="375"/>
      <c r="PMA316" s="375"/>
      <c r="PMB316" s="375"/>
      <c r="PMC316" s="375"/>
      <c r="PMD316" s="375"/>
      <c r="PME316" s="375"/>
      <c r="PMF316" s="375"/>
      <c r="PMG316" s="375"/>
      <c r="PMH316" s="375"/>
      <c r="PMI316" s="375"/>
      <c r="PMJ316" s="375"/>
      <c r="PMK316" s="375"/>
      <c r="PML316" s="375"/>
      <c r="PMM316" s="375"/>
      <c r="PMN316" s="375"/>
      <c r="PMO316" s="375"/>
      <c r="PMP316" s="375"/>
      <c r="PMQ316" s="375"/>
      <c r="PMR316" s="375"/>
      <c r="PMS316" s="375"/>
      <c r="PMT316" s="375"/>
      <c r="PMU316" s="375"/>
      <c r="PMV316" s="375"/>
      <c r="PMW316" s="375"/>
      <c r="PMX316" s="375"/>
      <c r="PMY316" s="375"/>
      <c r="PMZ316" s="375"/>
      <c r="PNA316" s="375"/>
      <c r="PNB316" s="375"/>
      <c r="PNC316" s="375"/>
      <c r="PND316" s="375"/>
      <c r="PNE316" s="375"/>
      <c r="PNF316" s="375"/>
      <c r="PNG316" s="375"/>
      <c r="PNH316" s="375"/>
      <c r="PNI316" s="375"/>
      <c r="PNJ316" s="375"/>
      <c r="PNK316" s="375"/>
      <c r="PNL316" s="375"/>
      <c r="PNM316" s="376"/>
      <c r="PNN316" s="376"/>
      <c r="PNO316" s="376"/>
      <c r="PNP316" s="376"/>
      <c r="PNQ316" s="376"/>
      <c r="PNR316" s="376"/>
      <c r="PNS316" s="376"/>
      <c r="PNT316" s="376"/>
      <c r="PNU316" s="376"/>
      <c r="PNV316" s="376"/>
      <c r="PNW316" s="376"/>
      <c r="PNX316" s="376"/>
      <c r="PNY316" s="376"/>
      <c r="PNZ316" s="376"/>
      <c r="POA316" s="376"/>
      <c r="POB316" s="376"/>
      <c r="POC316" s="376"/>
      <c r="POD316" s="376"/>
      <c r="POE316" s="376"/>
      <c r="POF316" s="376"/>
      <c r="POG316" s="376"/>
      <c r="POH316" s="376"/>
      <c r="POI316" s="376"/>
      <c r="POJ316" s="376"/>
      <c r="POK316" s="377"/>
      <c r="POL316" s="377"/>
      <c r="POM316" s="377"/>
      <c r="PON316" s="377"/>
      <c r="POO316" s="377"/>
      <c r="POP316" s="376"/>
      <c r="POQ316" s="376"/>
      <c r="POR316" s="377"/>
      <c r="POS316" s="377"/>
      <c r="POT316" s="376"/>
      <c r="POU316" s="376"/>
      <c r="POV316" s="377"/>
      <c r="POW316" s="377"/>
      <c r="POX316" s="376"/>
      <c r="POY316" s="376"/>
      <c r="POZ316" s="376"/>
      <c r="PPA316" s="376"/>
      <c r="PPB316" s="376"/>
      <c r="PPC316" s="376"/>
      <c r="PPD316" s="376"/>
      <c r="PPE316" s="377"/>
      <c r="PPF316" s="377"/>
      <c r="PPG316" s="376"/>
      <c r="PPH316" s="376"/>
      <c r="PPI316" s="377"/>
      <c r="PPJ316" s="377"/>
      <c r="PPK316" s="376"/>
      <c r="PPL316" s="376"/>
      <c r="PPM316" s="376"/>
      <c r="PPN316" s="376"/>
      <c r="PPO316" s="376"/>
      <c r="PPP316" s="370"/>
      <c r="PPQ316" s="396"/>
      <c r="PPR316" s="376"/>
      <c r="PPS316" s="376"/>
      <c r="PPT316" s="376"/>
      <c r="PPU316" s="376"/>
      <c r="PPV316" s="376"/>
      <c r="PPW316" s="376"/>
      <c r="PPX316" s="376"/>
      <c r="PPY316" s="375"/>
      <c r="PPZ316" s="375"/>
      <c r="PQA316" s="375"/>
      <c r="PQB316" s="375"/>
      <c r="PQC316" s="375"/>
      <c r="PQD316" s="375"/>
      <c r="PQE316" s="375"/>
      <c r="PQF316" s="375"/>
      <c r="PQG316" s="375"/>
      <c r="PQH316" s="375"/>
      <c r="PQI316" s="375"/>
      <c r="PQJ316" s="375"/>
      <c r="PQK316" s="375"/>
      <c r="PQL316" s="375"/>
      <c r="PQM316" s="375"/>
      <c r="PQN316" s="375"/>
      <c r="PQO316" s="375"/>
      <c r="PQP316" s="375"/>
      <c r="PQQ316" s="375"/>
      <c r="PQR316" s="375"/>
      <c r="PQS316" s="375"/>
      <c r="PQT316" s="375"/>
      <c r="PQU316" s="375"/>
      <c r="PQV316" s="375"/>
      <c r="PQW316" s="375"/>
      <c r="PQX316" s="375"/>
      <c r="PQY316" s="375"/>
      <c r="PQZ316" s="375"/>
      <c r="PRA316" s="375"/>
      <c r="PRB316" s="375"/>
      <c r="PRC316" s="375"/>
      <c r="PRD316" s="375"/>
      <c r="PRE316" s="375"/>
      <c r="PRF316" s="375"/>
      <c r="PRG316" s="375"/>
      <c r="PRH316" s="375"/>
      <c r="PRI316" s="375"/>
      <c r="PRJ316" s="375"/>
      <c r="PRK316" s="375"/>
      <c r="PRL316" s="375"/>
      <c r="PRM316" s="375"/>
      <c r="PRN316" s="375"/>
      <c r="PRO316" s="375"/>
      <c r="PRP316" s="375"/>
      <c r="PRQ316" s="376"/>
      <c r="PRR316" s="376"/>
      <c r="PRS316" s="376"/>
      <c r="PRT316" s="376"/>
      <c r="PRU316" s="376"/>
      <c r="PRV316" s="376"/>
      <c r="PRW316" s="376"/>
      <c r="PRX316" s="376"/>
      <c r="PRY316" s="376"/>
      <c r="PRZ316" s="376"/>
      <c r="PSA316" s="376"/>
      <c r="PSB316" s="376"/>
      <c r="PSC316" s="376"/>
      <c r="PSD316" s="376"/>
      <c r="PSE316" s="376"/>
      <c r="PSF316" s="376"/>
      <c r="PSG316" s="376"/>
      <c r="PSH316" s="376"/>
      <c r="PSI316" s="376"/>
      <c r="PSJ316" s="376"/>
      <c r="PSK316" s="376"/>
      <c r="PSL316" s="376"/>
      <c r="PSM316" s="376"/>
      <c r="PSN316" s="376"/>
      <c r="PSO316" s="377"/>
      <c r="PSP316" s="377"/>
      <c r="PSQ316" s="377"/>
      <c r="PSR316" s="377"/>
      <c r="PSS316" s="377"/>
      <c r="PST316" s="376"/>
      <c r="PSU316" s="376"/>
      <c r="PSV316" s="377"/>
      <c r="PSW316" s="377"/>
      <c r="PSX316" s="376"/>
      <c r="PSY316" s="376"/>
      <c r="PSZ316" s="377"/>
      <c r="PTA316" s="377"/>
      <c r="PTB316" s="376"/>
      <c r="PTC316" s="376"/>
      <c r="PTD316" s="376"/>
      <c r="PTE316" s="376"/>
      <c r="PTF316" s="376"/>
      <c r="PTG316" s="376"/>
      <c r="PTH316" s="376"/>
      <c r="PTI316" s="377"/>
      <c r="PTJ316" s="377"/>
      <c r="PTK316" s="376"/>
      <c r="PTL316" s="376"/>
      <c r="PTM316" s="377"/>
      <c r="PTN316" s="377"/>
      <c r="PTO316" s="376"/>
      <c r="PTP316" s="376"/>
      <c r="PTQ316" s="376"/>
      <c r="PTR316" s="376"/>
      <c r="PTS316" s="376"/>
      <c r="PTT316" s="370"/>
      <c r="PTU316" s="396"/>
      <c r="PTV316" s="376"/>
      <c r="PTW316" s="376"/>
      <c r="PTX316" s="376"/>
      <c r="PTY316" s="376"/>
      <c r="PTZ316" s="376"/>
      <c r="PUA316" s="376"/>
      <c r="PUB316" s="376"/>
      <c r="PUC316" s="375"/>
      <c r="PUD316" s="375"/>
      <c r="PUE316" s="375"/>
      <c r="PUF316" s="375"/>
      <c r="PUG316" s="375"/>
      <c r="PUH316" s="375"/>
      <c r="PUI316" s="375"/>
      <c r="PUJ316" s="375"/>
      <c r="PUK316" s="375"/>
      <c r="PUL316" s="375"/>
      <c r="PUM316" s="375"/>
      <c r="PUN316" s="375"/>
      <c r="PUO316" s="375"/>
      <c r="PUP316" s="375"/>
      <c r="PUQ316" s="375"/>
      <c r="PUR316" s="375"/>
      <c r="PUS316" s="375"/>
      <c r="PUT316" s="375"/>
      <c r="PUU316" s="375"/>
      <c r="PUV316" s="375"/>
      <c r="PUW316" s="375"/>
      <c r="PUX316" s="375"/>
      <c r="PUY316" s="375"/>
      <c r="PUZ316" s="375"/>
      <c r="PVA316" s="375"/>
      <c r="PVB316" s="375"/>
      <c r="PVC316" s="375"/>
      <c r="PVD316" s="375"/>
      <c r="PVE316" s="375"/>
      <c r="PVF316" s="375"/>
      <c r="PVG316" s="375"/>
      <c r="PVH316" s="375"/>
      <c r="PVI316" s="375"/>
      <c r="PVJ316" s="375"/>
      <c r="PVK316" s="375"/>
      <c r="PVL316" s="375"/>
      <c r="PVM316" s="375"/>
      <c r="PVN316" s="375"/>
      <c r="PVO316" s="375"/>
      <c r="PVP316" s="375"/>
      <c r="PVQ316" s="375"/>
      <c r="PVR316" s="375"/>
      <c r="PVS316" s="375"/>
      <c r="PVT316" s="375"/>
      <c r="PVU316" s="376"/>
      <c r="PVV316" s="376"/>
      <c r="PVW316" s="376"/>
      <c r="PVX316" s="376"/>
      <c r="PVY316" s="376"/>
      <c r="PVZ316" s="376"/>
      <c r="PWA316" s="376"/>
      <c r="PWB316" s="376"/>
      <c r="PWC316" s="376"/>
      <c r="PWD316" s="376"/>
      <c r="PWE316" s="376"/>
      <c r="PWF316" s="376"/>
      <c r="PWG316" s="376"/>
      <c r="PWH316" s="376"/>
      <c r="PWI316" s="376"/>
      <c r="PWJ316" s="376"/>
      <c r="PWK316" s="376"/>
      <c r="PWL316" s="376"/>
      <c r="PWM316" s="376"/>
      <c r="PWN316" s="376"/>
      <c r="PWO316" s="376"/>
      <c r="PWP316" s="376"/>
      <c r="PWQ316" s="376"/>
      <c r="PWR316" s="376"/>
      <c r="PWS316" s="377"/>
      <c r="PWT316" s="377"/>
      <c r="PWU316" s="377"/>
      <c r="PWV316" s="377"/>
      <c r="PWW316" s="377"/>
      <c r="PWX316" s="376"/>
      <c r="PWY316" s="376"/>
      <c r="PWZ316" s="377"/>
      <c r="PXA316" s="377"/>
      <c r="PXB316" s="376"/>
      <c r="PXC316" s="376"/>
      <c r="PXD316" s="377"/>
      <c r="PXE316" s="377"/>
      <c r="PXF316" s="376"/>
      <c r="PXG316" s="376"/>
      <c r="PXH316" s="376"/>
      <c r="PXI316" s="376"/>
      <c r="PXJ316" s="376"/>
      <c r="PXK316" s="376"/>
      <c r="PXL316" s="376"/>
      <c r="PXM316" s="377"/>
      <c r="PXN316" s="377"/>
      <c r="PXO316" s="376"/>
      <c r="PXP316" s="376"/>
      <c r="PXQ316" s="377"/>
      <c r="PXR316" s="377"/>
      <c r="PXS316" s="376"/>
      <c r="PXT316" s="376"/>
      <c r="PXU316" s="376"/>
      <c r="PXV316" s="376"/>
      <c r="PXW316" s="376"/>
      <c r="PXX316" s="370"/>
      <c r="PXY316" s="396"/>
      <c r="PXZ316" s="376"/>
      <c r="PYA316" s="376"/>
      <c r="PYB316" s="376"/>
      <c r="PYC316" s="376"/>
      <c r="PYD316" s="376"/>
      <c r="PYE316" s="376"/>
      <c r="PYF316" s="376"/>
      <c r="PYG316" s="375"/>
      <c r="PYH316" s="375"/>
      <c r="PYI316" s="375"/>
      <c r="PYJ316" s="375"/>
      <c r="PYK316" s="375"/>
      <c r="PYL316" s="375"/>
      <c r="PYM316" s="375"/>
      <c r="PYN316" s="375"/>
      <c r="PYO316" s="375"/>
      <c r="PYP316" s="375"/>
      <c r="PYQ316" s="375"/>
      <c r="PYR316" s="375"/>
      <c r="PYS316" s="375"/>
      <c r="PYT316" s="375"/>
      <c r="PYU316" s="375"/>
      <c r="PYV316" s="375"/>
      <c r="PYW316" s="375"/>
      <c r="PYX316" s="375"/>
      <c r="PYY316" s="375"/>
      <c r="PYZ316" s="375"/>
      <c r="PZA316" s="375"/>
      <c r="PZB316" s="375"/>
      <c r="PZC316" s="375"/>
      <c r="PZD316" s="375"/>
      <c r="PZE316" s="375"/>
      <c r="PZF316" s="375"/>
      <c r="PZG316" s="375"/>
      <c r="PZH316" s="375"/>
      <c r="PZI316" s="375"/>
      <c r="PZJ316" s="375"/>
      <c r="PZK316" s="375"/>
      <c r="PZL316" s="375"/>
      <c r="PZM316" s="375"/>
      <c r="PZN316" s="375"/>
      <c r="PZO316" s="375"/>
      <c r="PZP316" s="375"/>
      <c r="PZQ316" s="375"/>
      <c r="PZR316" s="375"/>
      <c r="PZS316" s="375"/>
      <c r="PZT316" s="375"/>
      <c r="PZU316" s="375"/>
      <c r="PZV316" s="375"/>
      <c r="PZW316" s="375"/>
      <c r="PZX316" s="375"/>
      <c r="PZY316" s="376"/>
      <c r="PZZ316" s="376"/>
      <c r="QAA316" s="376"/>
      <c r="QAB316" s="376"/>
      <c r="QAC316" s="376"/>
      <c r="QAD316" s="376"/>
      <c r="QAE316" s="376"/>
      <c r="QAF316" s="376"/>
      <c r="QAG316" s="376"/>
      <c r="QAH316" s="376"/>
      <c r="QAI316" s="376"/>
      <c r="QAJ316" s="376"/>
      <c r="QAK316" s="376"/>
      <c r="QAL316" s="376"/>
      <c r="QAM316" s="376"/>
      <c r="QAN316" s="376"/>
      <c r="QAO316" s="376"/>
      <c r="QAP316" s="376"/>
      <c r="QAQ316" s="376"/>
      <c r="QAR316" s="376"/>
      <c r="QAS316" s="376"/>
      <c r="QAT316" s="376"/>
      <c r="QAU316" s="376"/>
      <c r="QAV316" s="376"/>
      <c r="QAW316" s="377"/>
      <c r="QAX316" s="377"/>
      <c r="QAY316" s="377"/>
      <c r="QAZ316" s="377"/>
      <c r="QBA316" s="377"/>
      <c r="QBB316" s="376"/>
      <c r="QBC316" s="376"/>
      <c r="QBD316" s="377"/>
      <c r="QBE316" s="377"/>
      <c r="QBF316" s="376"/>
      <c r="QBG316" s="376"/>
      <c r="QBH316" s="377"/>
      <c r="QBI316" s="377"/>
      <c r="QBJ316" s="376"/>
      <c r="QBK316" s="376"/>
      <c r="QBL316" s="376"/>
      <c r="QBM316" s="376"/>
      <c r="QBN316" s="376"/>
      <c r="QBO316" s="376"/>
      <c r="QBP316" s="376"/>
      <c r="QBQ316" s="377"/>
      <c r="QBR316" s="377"/>
      <c r="QBS316" s="376"/>
      <c r="QBT316" s="376"/>
      <c r="QBU316" s="377"/>
      <c r="QBV316" s="377"/>
      <c r="QBW316" s="376"/>
      <c r="QBX316" s="376"/>
      <c r="QBY316" s="376"/>
      <c r="QBZ316" s="376"/>
      <c r="QCA316" s="376"/>
      <c r="QCB316" s="370"/>
      <c r="QCC316" s="396"/>
      <c r="QCD316" s="376"/>
      <c r="QCE316" s="376"/>
      <c r="QCF316" s="376"/>
      <c r="QCG316" s="376"/>
      <c r="QCH316" s="376"/>
      <c r="QCI316" s="376"/>
      <c r="QCJ316" s="376"/>
      <c r="QCK316" s="375"/>
      <c r="QCL316" s="375"/>
      <c r="QCM316" s="375"/>
      <c r="QCN316" s="375"/>
      <c r="QCO316" s="375"/>
      <c r="QCP316" s="375"/>
      <c r="QCQ316" s="375"/>
      <c r="QCR316" s="375"/>
      <c r="QCS316" s="375"/>
      <c r="QCT316" s="375"/>
      <c r="QCU316" s="375"/>
      <c r="QCV316" s="375"/>
      <c r="QCW316" s="375"/>
      <c r="QCX316" s="375"/>
      <c r="QCY316" s="375"/>
      <c r="QCZ316" s="375"/>
      <c r="QDA316" s="375"/>
      <c r="QDB316" s="375"/>
      <c r="QDC316" s="375"/>
      <c r="QDD316" s="375"/>
      <c r="QDE316" s="375"/>
      <c r="QDF316" s="375"/>
      <c r="QDG316" s="375"/>
      <c r="QDH316" s="375"/>
      <c r="QDI316" s="375"/>
      <c r="QDJ316" s="375"/>
      <c r="QDK316" s="375"/>
      <c r="QDL316" s="375"/>
      <c r="QDM316" s="375"/>
      <c r="QDN316" s="375"/>
      <c r="QDO316" s="375"/>
      <c r="QDP316" s="375"/>
      <c r="QDQ316" s="375"/>
      <c r="QDR316" s="375"/>
      <c r="QDS316" s="375"/>
      <c r="QDT316" s="375"/>
      <c r="QDU316" s="375"/>
      <c r="QDV316" s="375"/>
      <c r="QDW316" s="375"/>
      <c r="QDX316" s="375"/>
      <c r="QDY316" s="375"/>
      <c r="QDZ316" s="375"/>
      <c r="QEA316" s="375"/>
      <c r="QEB316" s="375"/>
      <c r="QEC316" s="376"/>
      <c r="QED316" s="376"/>
      <c r="QEE316" s="376"/>
      <c r="QEF316" s="376"/>
      <c r="QEG316" s="376"/>
      <c r="QEH316" s="376"/>
      <c r="QEI316" s="376"/>
      <c r="QEJ316" s="376"/>
      <c r="QEK316" s="376"/>
      <c r="QEL316" s="376"/>
      <c r="QEM316" s="376"/>
      <c r="QEN316" s="376"/>
      <c r="QEO316" s="376"/>
      <c r="QEP316" s="376"/>
      <c r="QEQ316" s="376"/>
      <c r="QER316" s="376"/>
      <c r="QES316" s="376"/>
      <c r="QET316" s="376"/>
      <c r="QEU316" s="376"/>
      <c r="QEV316" s="376"/>
      <c r="QEW316" s="376"/>
      <c r="QEX316" s="376"/>
      <c r="QEY316" s="376"/>
      <c r="QEZ316" s="376"/>
      <c r="QFA316" s="377"/>
      <c r="QFB316" s="377"/>
      <c r="QFC316" s="377"/>
      <c r="QFD316" s="377"/>
      <c r="QFE316" s="377"/>
      <c r="QFF316" s="376"/>
      <c r="QFG316" s="376"/>
      <c r="QFH316" s="377"/>
      <c r="QFI316" s="377"/>
      <c r="QFJ316" s="376"/>
      <c r="QFK316" s="376"/>
      <c r="QFL316" s="377"/>
      <c r="QFM316" s="377"/>
      <c r="QFN316" s="376"/>
      <c r="QFO316" s="376"/>
      <c r="QFP316" s="376"/>
      <c r="QFQ316" s="376"/>
      <c r="QFR316" s="376"/>
      <c r="QFS316" s="376"/>
      <c r="QFT316" s="376"/>
      <c r="QFU316" s="377"/>
      <c r="QFV316" s="377"/>
      <c r="QFW316" s="376"/>
      <c r="QFX316" s="376"/>
      <c r="QFY316" s="377"/>
      <c r="QFZ316" s="377"/>
      <c r="QGA316" s="376"/>
      <c r="QGB316" s="376"/>
      <c r="QGC316" s="376"/>
      <c r="QGD316" s="376"/>
      <c r="QGE316" s="376"/>
      <c r="QGF316" s="370"/>
      <c r="QGG316" s="396"/>
      <c r="QGH316" s="376"/>
      <c r="QGI316" s="376"/>
      <c r="QGJ316" s="376"/>
      <c r="QGK316" s="376"/>
      <c r="QGL316" s="376"/>
      <c r="QGM316" s="376"/>
      <c r="QGN316" s="376"/>
      <c r="QGO316" s="375"/>
      <c r="QGP316" s="375"/>
      <c r="QGQ316" s="375"/>
      <c r="QGR316" s="375"/>
      <c r="QGS316" s="375"/>
      <c r="QGT316" s="375"/>
      <c r="QGU316" s="375"/>
      <c r="QGV316" s="375"/>
      <c r="QGW316" s="375"/>
      <c r="QGX316" s="375"/>
      <c r="QGY316" s="375"/>
      <c r="QGZ316" s="375"/>
      <c r="QHA316" s="375"/>
      <c r="QHB316" s="375"/>
      <c r="QHC316" s="375"/>
      <c r="QHD316" s="375"/>
      <c r="QHE316" s="375"/>
      <c r="QHF316" s="375"/>
      <c r="QHG316" s="375"/>
      <c r="QHH316" s="375"/>
      <c r="QHI316" s="375"/>
      <c r="QHJ316" s="375"/>
      <c r="QHK316" s="375"/>
      <c r="QHL316" s="375"/>
      <c r="QHM316" s="375"/>
      <c r="QHN316" s="375"/>
      <c r="QHO316" s="375"/>
      <c r="QHP316" s="375"/>
      <c r="QHQ316" s="375"/>
      <c r="QHR316" s="375"/>
      <c r="QHS316" s="375"/>
      <c r="QHT316" s="375"/>
      <c r="QHU316" s="375"/>
      <c r="QHV316" s="375"/>
      <c r="QHW316" s="375"/>
      <c r="QHX316" s="375"/>
      <c r="QHY316" s="375"/>
      <c r="QHZ316" s="375"/>
      <c r="QIA316" s="375"/>
      <c r="QIB316" s="375"/>
      <c r="QIC316" s="375"/>
      <c r="QID316" s="375"/>
      <c r="QIE316" s="375"/>
      <c r="QIF316" s="375"/>
      <c r="QIG316" s="376"/>
      <c r="QIH316" s="376"/>
      <c r="QII316" s="376"/>
      <c r="QIJ316" s="376"/>
      <c r="QIK316" s="376"/>
      <c r="QIL316" s="376"/>
      <c r="QIM316" s="376"/>
      <c r="QIN316" s="376"/>
      <c r="QIO316" s="376"/>
      <c r="QIP316" s="376"/>
      <c r="QIQ316" s="376"/>
      <c r="QIR316" s="376"/>
      <c r="QIS316" s="376"/>
      <c r="QIT316" s="376"/>
      <c r="QIU316" s="376"/>
      <c r="QIV316" s="376"/>
      <c r="QIW316" s="376"/>
      <c r="QIX316" s="376"/>
      <c r="QIY316" s="376"/>
      <c r="QIZ316" s="376"/>
      <c r="QJA316" s="376"/>
      <c r="QJB316" s="376"/>
      <c r="QJC316" s="376"/>
      <c r="QJD316" s="376"/>
      <c r="QJE316" s="377"/>
      <c r="QJF316" s="377"/>
      <c r="QJG316" s="377"/>
      <c r="QJH316" s="377"/>
      <c r="QJI316" s="377"/>
      <c r="QJJ316" s="376"/>
      <c r="QJK316" s="376"/>
      <c r="QJL316" s="377"/>
      <c r="QJM316" s="377"/>
      <c r="QJN316" s="376"/>
      <c r="QJO316" s="376"/>
      <c r="QJP316" s="377"/>
      <c r="QJQ316" s="377"/>
      <c r="QJR316" s="376"/>
      <c r="QJS316" s="376"/>
      <c r="QJT316" s="376"/>
      <c r="QJU316" s="376"/>
      <c r="QJV316" s="376"/>
      <c r="QJW316" s="376"/>
      <c r="QJX316" s="376"/>
      <c r="QJY316" s="377"/>
      <c r="QJZ316" s="377"/>
      <c r="QKA316" s="376"/>
      <c r="QKB316" s="376"/>
      <c r="QKC316" s="377"/>
      <c r="QKD316" s="377"/>
      <c r="QKE316" s="376"/>
      <c r="QKF316" s="376"/>
      <c r="QKG316" s="376"/>
      <c r="QKH316" s="376"/>
      <c r="QKI316" s="376"/>
      <c r="QKJ316" s="370"/>
      <c r="QKK316" s="396"/>
      <c r="QKL316" s="376"/>
      <c r="QKM316" s="376"/>
      <c r="QKN316" s="376"/>
      <c r="QKO316" s="376"/>
      <c r="QKP316" s="376"/>
      <c r="QKQ316" s="376"/>
      <c r="QKR316" s="376"/>
      <c r="QKS316" s="375"/>
      <c r="QKT316" s="375"/>
      <c r="QKU316" s="375"/>
      <c r="QKV316" s="375"/>
      <c r="QKW316" s="375"/>
      <c r="QKX316" s="375"/>
      <c r="QKY316" s="375"/>
      <c r="QKZ316" s="375"/>
      <c r="QLA316" s="375"/>
      <c r="QLB316" s="375"/>
      <c r="QLC316" s="375"/>
      <c r="QLD316" s="375"/>
      <c r="QLE316" s="375"/>
      <c r="QLF316" s="375"/>
      <c r="QLG316" s="375"/>
      <c r="QLH316" s="375"/>
      <c r="QLI316" s="375"/>
      <c r="QLJ316" s="375"/>
      <c r="QLK316" s="375"/>
      <c r="QLL316" s="375"/>
      <c r="QLM316" s="375"/>
      <c r="QLN316" s="375"/>
      <c r="QLO316" s="375"/>
      <c r="QLP316" s="375"/>
      <c r="QLQ316" s="375"/>
      <c r="QLR316" s="375"/>
      <c r="QLS316" s="375"/>
      <c r="QLT316" s="375"/>
      <c r="QLU316" s="375"/>
      <c r="QLV316" s="375"/>
      <c r="QLW316" s="375"/>
      <c r="QLX316" s="375"/>
      <c r="QLY316" s="375"/>
      <c r="QLZ316" s="375"/>
      <c r="QMA316" s="375"/>
      <c r="QMB316" s="375"/>
      <c r="QMC316" s="375"/>
      <c r="QMD316" s="375"/>
      <c r="QME316" s="375"/>
      <c r="QMF316" s="375"/>
      <c r="QMG316" s="375"/>
      <c r="QMH316" s="375"/>
      <c r="QMI316" s="375"/>
      <c r="QMJ316" s="375"/>
      <c r="QMK316" s="376"/>
      <c r="QML316" s="376"/>
      <c r="QMM316" s="376"/>
      <c r="QMN316" s="376"/>
      <c r="QMO316" s="376"/>
      <c r="QMP316" s="376"/>
      <c r="QMQ316" s="376"/>
      <c r="QMR316" s="376"/>
      <c r="QMS316" s="376"/>
      <c r="QMT316" s="376"/>
      <c r="QMU316" s="376"/>
      <c r="QMV316" s="376"/>
      <c r="QMW316" s="376"/>
      <c r="QMX316" s="376"/>
      <c r="QMY316" s="376"/>
      <c r="QMZ316" s="376"/>
      <c r="QNA316" s="376"/>
      <c r="QNB316" s="376"/>
      <c r="QNC316" s="376"/>
      <c r="QND316" s="376"/>
      <c r="QNE316" s="376"/>
      <c r="QNF316" s="376"/>
      <c r="QNG316" s="376"/>
      <c r="QNH316" s="376"/>
      <c r="QNI316" s="377"/>
      <c r="QNJ316" s="377"/>
      <c r="QNK316" s="377"/>
      <c r="QNL316" s="377"/>
      <c r="QNM316" s="377"/>
      <c r="QNN316" s="376"/>
      <c r="QNO316" s="376"/>
      <c r="QNP316" s="377"/>
      <c r="QNQ316" s="377"/>
      <c r="QNR316" s="376"/>
      <c r="QNS316" s="376"/>
      <c r="QNT316" s="377"/>
      <c r="QNU316" s="377"/>
      <c r="QNV316" s="376"/>
      <c r="QNW316" s="376"/>
      <c r="QNX316" s="376"/>
      <c r="QNY316" s="376"/>
      <c r="QNZ316" s="376"/>
      <c r="QOA316" s="376"/>
      <c r="QOB316" s="376"/>
      <c r="QOC316" s="377"/>
      <c r="QOD316" s="377"/>
      <c r="QOE316" s="376"/>
      <c r="QOF316" s="376"/>
      <c r="QOG316" s="377"/>
      <c r="QOH316" s="377"/>
      <c r="QOI316" s="376"/>
      <c r="QOJ316" s="376"/>
      <c r="QOK316" s="376"/>
      <c r="QOL316" s="376"/>
      <c r="QOM316" s="376"/>
      <c r="QON316" s="370"/>
      <c r="QOO316" s="396"/>
      <c r="QOP316" s="376"/>
      <c r="QOQ316" s="376"/>
      <c r="QOR316" s="376"/>
      <c r="QOS316" s="376"/>
      <c r="QOT316" s="376"/>
      <c r="QOU316" s="376"/>
      <c r="QOV316" s="376"/>
      <c r="QOW316" s="375"/>
      <c r="QOX316" s="375"/>
      <c r="QOY316" s="375"/>
      <c r="QOZ316" s="375"/>
      <c r="QPA316" s="375"/>
      <c r="QPB316" s="375"/>
      <c r="QPC316" s="375"/>
      <c r="QPD316" s="375"/>
      <c r="QPE316" s="375"/>
      <c r="QPF316" s="375"/>
      <c r="QPG316" s="375"/>
      <c r="QPH316" s="375"/>
      <c r="QPI316" s="375"/>
      <c r="QPJ316" s="375"/>
      <c r="QPK316" s="375"/>
      <c r="QPL316" s="375"/>
      <c r="QPM316" s="375"/>
      <c r="QPN316" s="375"/>
      <c r="QPO316" s="375"/>
      <c r="QPP316" s="375"/>
      <c r="QPQ316" s="375"/>
      <c r="QPR316" s="375"/>
      <c r="QPS316" s="375"/>
      <c r="QPT316" s="375"/>
      <c r="QPU316" s="375"/>
      <c r="QPV316" s="375"/>
      <c r="QPW316" s="375"/>
      <c r="QPX316" s="375"/>
      <c r="QPY316" s="375"/>
      <c r="QPZ316" s="375"/>
      <c r="QQA316" s="375"/>
      <c r="QQB316" s="375"/>
      <c r="QQC316" s="375"/>
      <c r="QQD316" s="375"/>
      <c r="QQE316" s="375"/>
      <c r="QQF316" s="375"/>
      <c r="QQG316" s="375"/>
      <c r="QQH316" s="375"/>
      <c r="QQI316" s="375"/>
      <c r="QQJ316" s="375"/>
      <c r="QQK316" s="375"/>
      <c r="QQL316" s="375"/>
      <c r="QQM316" s="375"/>
      <c r="QQN316" s="375"/>
      <c r="QQO316" s="376"/>
      <c r="QQP316" s="376"/>
      <c r="QQQ316" s="376"/>
      <c r="QQR316" s="376"/>
      <c r="QQS316" s="376"/>
      <c r="QQT316" s="376"/>
      <c r="QQU316" s="376"/>
      <c r="QQV316" s="376"/>
      <c r="QQW316" s="376"/>
      <c r="QQX316" s="376"/>
      <c r="QQY316" s="376"/>
      <c r="QQZ316" s="376"/>
      <c r="QRA316" s="376"/>
      <c r="QRB316" s="376"/>
      <c r="QRC316" s="376"/>
      <c r="QRD316" s="376"/>
      <c r="QRE316" s="376"/>
      <c r="QRF316" s="376"/>
      <c r="QRG316" s="376"/>
      <c r="QRH316" s="376"/>
      <c r="QRI316" s="376"/>
      <c r="QRJ316" s="376"/>
      <c r="QRK316" s="376"/>
      <c r="QRL316" s="376"/>
      <c r="QRM316" s="377"/>
      <c r="QRN316" s="377"/>
      <c r="QRO316" s="377"/>
      <c r="QRP316" s="377"/>
      <c r="QRQ316" s="377"/>
      <c r="QRR316" s="376"/>
      <c r="QRS316" s="376"/>
      <c r="QRT316" s="377"/>
      <c r="QRU316" s="377"/>
      <c r="QRV316" s="376"/>
      <c r="QRW316" s="376"/>
      <c r="QRX316" s="377"/>
      <c r="QRY316" s="377"/>
      <c r="QRZ316" s="376"/>
      <c r="QSA316" s="376"/>
      <c r="QSB316" s="376"/>
      <c r="QSC316" s="376"/>
      <c r="QSD316" s="376"/>
      <c r="QSE316" s="376"/>
      <c r="QSF316" s="376"/>
      <c r="QSG316" s="377"/>
      <c r="QSH316" s="377"/>
      <c r="QSI316" s="376"/>
      <c r="QSJ316" s="376"/>
      <c r="QSK316" s="377"/>
      <c r="QSL316" s="377"/>
      <c r="QSM316" s="376"/>
      <c r="QSN316" s="376"/>
      <c r="QSO316" s="376"/>
      <c r="QSP316" s="376"/>
      <c r="QSQ316" s="376"/>
      <c r="QSR316" s="370"/>
      <c r="QSS316" s="396"/>
      <c r="QST316" s="376"/>
      <c r="QSU316" s="376"/>
      <c r="QSV316" s="376"/>
      <c r="QSW316" s="376"/>
      <c r="QSX316" s="376"/>
      <c r="QSY316" s="376"/>
      <c r="QSZ316" s="376"/>
      <c r="QTA316" s="375"/>
      <c r="QTB316" s="375"/>
      <c r="QTC316" s="375"/>
      <c r="QTD316" s="375"/>
      <c r="QTE316" s="375"/>
      <c r="QTF316" s="375"/>
      <c r="QTG316" s="375"/>
      <c r="QTH316" s="375"/>
      <c r="QTI316" s="375"/>
      <c r="QTJ316" s="375"/>
      <c r="QTK316" s="375"/>
      <c r="QTL316" s="375"/>
      <c r="QTM316" s="375"/>
      <c r="QTN316" s="375"/>
      <c r="QTO316" s="375"/>
      <c r="QTP316" s="375"/>
      <c r="QTQ316" s="375"/>
      <c r="QTR316" s="375"/>
      <c r="QTS316" s="375"/>
      <c r="QTT316" s="375"/>
      <c r="QTU316" s="375"/>
      <c r="QTV316" s="375"/>
      <c r="QTW316" s="375"/>
      <c r="QTX316" s="375"/>
      <c r="QTY316" s="375"/>
      <c r="QTZ316" s="375"/>
      <c r="QUA316" s="375"/>
      <c r="QUB316" s="375"/>
      <c r="QUC316" s="375"/>
      <c r="QUD316" s="375"/>
      <c r="QUE316" s="375"/>
      <c r="QUF316" s="375"/>
      <c r="QUG316" s="375"/>
      <c r="QUH316" s="375"/>
      <c r="QUI316" s="375"/>
      <c r="QUJ316" s="375"/>
      <c r="QUK316" s="375"/>
      <c r="QUL316" s="375"/>
      <c r="QUM316" s="375"/>
      <c r="QUN316" s="375"/>
      <c r="QUO316" s="375"/>
      <c r="QUP316" s="375"/>
      <c r="QUQ316" s="375"/>
      <c r="QUR316" s="375"/>
      <c r="QUS316" s="376"/>
      <c r="QUT316" s="376"/>
      <c r="QUU316" s="376"/>
      <c r="QUV316" s="376"/>
      <c r="QUW316" s="376"/>
      <c r="QUX316" s="376"/>
      <c r="QUY316" s="376"/>
      <c r="QUZ316" s="376"/>
      <c r="QVA316" s="376"/>
      <c r="QVB316" s="376"/>
      <c r="QVC316" s="376"/>
      <c r="QVD316" s="376"/>
      <c r="QVE316" s="376"/>
      <c r="QVF316" s="376"/>
      <c r="QVG316" s="376"/>
      <c r="QVH316" s="376"/>
      <c r="QVI316" s="376"/>
      <c r="QVJ316" s="376"/>
      <c r="QVK316" s="376"/>
      <c r="QVL316" s="376"/>
      <c r="QVM316" s="376"/>
      <c r="QVN316" s="376"/>
      <c r="QVO316" s="376"/>
      <c r="QVP316" s="376"/>
      <c r="QVQ316" s="377"/>
      <c r="QVR316" s="377"/>
      <c r="QVS316" s="377"/>
      <c r="QVT316" s="377"/>
      <c r="QVU316" s="377"/>
      <c r="QVV316" s="376"/>
      <c r="QVW316" s="376"/>
      <c r="QVX316" s="377"/>
      <c r="QVY316" s="377"/>
      <c r="QVZ316" s="376"/>
      <c r="QWA316" s="376"/>
      <c r="QWB316" s="377"/>
      <c r="QWC316" s="377"/>
      <c r="QWD316" s="376"/>
      <c r="QWE316" s="376"/>
      <c r="QWF316" s="376"/>
      <c r="QWG316" s="376"/>
      <c r="QWH316" s="376"/>
      <c r="QWI316" s="376"/>
      <c r="QWJ316" s="376"/>
      <c r="QWK316" s="377"/>
      <c r="QWL316" s="377"/>
      <c r="QWM316" s="376"/>
      <c r="QWN316" s="376"/>
      <c r="QWO316" s="377"/>
      <c r="QWP316" s="377"/>
      <c r="QWQ316" s="376"/>
      <c r="QWR316" s="376"/>
      <c r="QWS316" s="376"/>
      <c r="QWT316" s="376"/>
      <c r="QWU316" s="376"/>
      <c r="QWV316" s="370"/>
      <c r="QWW316" s="396"/>
      <c r="QWX316" s="376"/>
      <c r="QWY316" s="376"/>
      <c r="QWZ316" s="376"/>
      <c r="QXA316" s="376"/>
      <c r="QXB316" s="376"/>
      <c r="QXC316" s="376"/>
      <c r="QXD316" s="376"/>
      <c r="QXE316" s="375"/>
      <c r="QXF316" s="375"/>
      <c r="QXG316" s="375"/>
      <c r="QXH316" s="375"/>
      <c r="QXI316" s="375"/>
      <c r="QXJ316" s="375"/>
      <c r="QXK316" s="375"/>
      <c r="QXL316" s="375"/>
      <c r="QXM316" s="375"/>
      <c r="QXN316" s="375"/>
      <c r="QXO316" s="375"/>
      <c r="QXP316" s="375"/>
      <c r="QXQ316" s="375"/>
      <c r="QXR316" s="375"/>
      <c r="QXS316" s="375"/>
      <c r="QXT316" s="375"/>
      <c r="QXU316" s="375"/>
      <c r="QXV316" s="375"/>
      <c r="QXW316" s="375"/>
      <c r="QXX316" s="375"/>
      <c r="QXY316" s="375"/>
      <c r="QXZ316" s="375"/>
      <c r="QYA316" s="375"/>
      <c r="QYB316" s="375"/>
      <c r="QYC316" s="375"/>
      <c r="QYD316" s="375"/>
      <c r="QYE316" s="375"/>
      <c r="QYF316" s="375"/>
      <c r="QYG316" s="375"/>
      <c r="QYH316" s="375"/>
      <c r="QYI316" s="375"/>
      <c r="QYJ316" s="375"/>
      <c r="QYK316" s="375"/>
      <c r="QYL316" s="375"/>
      <c r="QYM316" s="375"/>
      <c r="QYN316" s="375"/>
      <c r="QYO316" s="375"/>
      <c r="QYP316" s="375"/>
      <c r="QYQ316" s="375"/>
      <c r="QYR316" s="375"/>
      <c r="QYS316" s="375"/>
      <c r="QYT316" s="375"/>
      <c r="QYU316" s="375"/>
      <c r="QYV316" s="375"/>
      <c r="QYW316" s="376"/>
      <c r="QYX316" s="376"/>
      <c r="QYY316" s="376"/>
      <c r="QYZ316" s="376"/>
      <c r="QZA316" s="376"/>
      <c r="QZB316" s="376"/>
      <c r="QZC316" s="376"/>
      <c r="QZD316" s="376"/>
      <c r="QZE316" s="376"/>
      <c r="QZF316" s="376"/>
      <c r="QZG316" s="376"/>
      <c r="QZH316" s="376"/>
      <c r="QZI316" s="376"/>
      <c r="QZJ316" s="376"/>
      <c r="QZK316" s="376"/>
      <c r="QZL316" s="376"/>
      <c r="QZM316" s="376"/>
      <c r="QZN316" s="376"/>
      <c r="QZO316" s="376"/>
      <c r="QZP316" s="376"/>
      <c r="QZQ316" s="376"/>
      <c r="QZR316" s="376"/>
      <c r="QZS316" s="376"/>
      <c r="QZT316" s="376"/>
      <c r="QZU316" s="377"/>
      <c r="QZV316" s="377"/>
      <c r="QZW316" s="377"/>
      <c r="QZX316" s="377"/>
      <c r="QZY316" s="377"/>
      <c r="QZZ316" s="376"/>
      <c r="RAA316" s="376"/>
      <c r="RAB316" s="377"/>
      <c r="RAC316" s="377"/>
      <c r="RAD316" s="376"/>
      <c r="RAE316" s="376"/>
      <c r="RAF316" s="377"/>
      <c r="RAG316" s="377"/>
      <c r="RAH316" s="376"/>
      <c r="RAI316" s="376"/>
      <c r="RAJ316" s="376"/>
      <c r="RAK316" s="376"/>
      <c r="RAL316" s="376"/>
      <c r="RAM316" s="376"/>
      <c r="RAN316" s="376"/>
      <c r="RAO316" s="377"/>
      <c r="RAP316" s="377"/>
      <c r="RAQ316" s="376"/>
      <c r="RAR316" s="376"/>
      <c r="RAS316" s="377"/>
      <c r="RAT316" s="377"/>
      <c r="RAU316" s="376"/>
      <c r="RAV316" s="376"/>
      <c r="RAW316" s="376"/>
      <c r="RAX316" s="376"/>
      <c r="RAY316" s="376"/>
      <c r="RAZ316" s="370"/>
      <c r="RBA316" s="396"/>
      <c r="RBB316" s="376"/>
      <c r="RBC316" s="376"/>
      <c r="RBD316" s="376"/>
      <c r="RBE316" s="376"/>
      <c r="RBF316" s="376"/>
      <c r="RBG316" s="376"/>
      <c r="RBH316" s="376"/>
      <c r="RBI316" s="375"/>
      <c r="RBJ316" s="375"/>
      <c r="RBK316" s="375"/>
      <c r="RBL316" s="375"/>
      <c r="RBM316" s="375"/>
      <c r="RBN316" s="375"/>
      <c r="RBO316" s="375"/>
      <c r="RBP316" s="375"/>
      <c r="RBQ316" s="375"/>
      <c r="RBR316" s="375"/>
      <c r="RBS316" s="375"/>
      <c r="RBT316" s="375"/>
      <c r="RBU316" s="375"/>
      <c r="RBV316" s="375"/>
      <c r="RBW316" s="375"/>
      <c r="RBX316" s="375"/>
      <c r="RBY316" s="375"/>
      <c r="RBZ316" s="375"/>
      <c r="RCA316" s="375"/>
      <c r="RCB316" s="375"/>
      <c r="RCC316" s="375"/>
      <c r="RCD316" s="375"/>
      <c r="RCE316" s="375"/>
      <c r="RCF316" s="375"/>
      <c r="RCG316" s="375"/>
      <c r="RCH316" s="375"/>
      <c r="RCI316" s="375"/>
      <c r="RCJ316" s="375"/>
      <c r="RCK316" s="375"/>
      <c r="RCL316" s="375"/>
      <c r="RCM316" s="375"/>
      <c r="RCN316" s="375"/>
      <c r="RCO316" s="375"/>
      <c r="RCP316" s="375"/>
      <c r="RCQ316" s="375"/>
      <c r="RCR316" s="375"/>
      <c r="RCS316" s="375"/>
      <c r="RCT316" s="375"/>
      <c r="RCU316" s="375"/>
      <c r="RCV316" s="375"/>
      <c r="RCW316" s="375"/>
      <c r="RCX316" s="375"/>
      <c r="RCY316" s="375"/>
      <c r="RCZ316" s="375"/>
      <c r="RDA316" s="376"/>
      <c r="RDB316" s="376"/>
      <c r="RDC316" s="376"/>
      <c r="RDD316" s="376"/>
      <c r="RDE316" s="376"/>
      <c r="RDF316" s="376"/>
      <c r="RDG316" s="376"/>
      <c r="RDH316" s="376"/>
      <c r="RDI316" s="376"/>
      <c r="RDJ316" s="376"/>
      <c r="RDK316" s="376"/>
      <c r="RDL316" s="376"/>
      <c r="RDM316" s="376"/>
      <c r="RDN316" s="376"/>
      <c r="RDO316" s="376"/>
      <c r="RDP316" s="376"/>
      <c r="RDQ316" s="376"/>
      <c r="RDR316" s="376"/>
      <c r="RDS316" s="376"/>
      <c r="RDT316" s="376"/>
      <c r="RDU316" s="376"/>
      <c r="RDV316" s="376"/>
      <c r="RDW316" s="376"/>
    </row>
    <row r="317" spans="1:12295" s="20" customFormat="1" ht="69" customHeight="1" x14ac:dyDescent="0.25">
      <c r="B317" s="200"/>
      <c r="C317" s="97" t="s">
        <v>31</v>
      </c>
      <c r="D317" s="185">
        <f>E317+G317+H317+I317</f>
        <v>910846.86489999993</v>
      </c>
      <c r="E317" s="185"/>
      <c r="F317" s="185"/>
      <c r="G317" s="185">
        <f>G398+G403+G407+G416+G424+G428+G438+G473+G485+G489+G494+G498+G502+G505+G508+G509+G515+G520</f>
        <v>910846.86489999993</v>
      </c>
      <c r="H317" s="185"/>
      <c r="I317" s="185"/>
      <c r="J317" s="185">
        <f>K317-D317</f>
        <v>-712506.62207999988</v>
      </c>
      <c r="K317" s="185">
        <f>M317+Q317+S317+U317</f>
        <v>198340.24281999998</v>
      </c>
      <c r="L317" s="699">
        <f t="shared" si="887"/>
        <v>0.21775366470825519</v>
      </c>
      <c r="M317" s="185">
        <v>0</v>
      </c>
      <c r="N317" s="98"/>
      <c r="O317" s="98"/>
      <c r="P317" s="98"/>
      <c r="Q317" s="185">
        <f>Q398+Q403+Q407+Q416+Q424+Q428+Q438+Q473+Q485+Q489+Q494+Q498+Q502+Q505+Q508+Q509+Q515+Q520</f>
        <v>198340.24281999998</v>
      </c>
      <c r="R317" s="98"/>
      <c r="S317" s="98">
        <f>S321+S326+S340+S345+S381+S395+S404+S408+S410+S414+S417+S422+S429+S431+S439+S444+S468+S471+S474</f>
        <v>0</v>
      </c>
      <c r="T317" s="98"/>
      <c r="U317" s="98">
        <f>U321+U326+U340+U345+U381+U395+U404+U408+U410+U414+U417+U422+U429+U431+U439+U444+U468+U471+U474</f>
        <v>0</v>
      </c>
      <c r="V317" s="98" t="e">
        <f>W317</f>
        <v>#REF!</v>
      </c>
      <c r="W317" s="98" t="e">
        <f>W321+W326+W340+W344+W356+W380+W394+W403+W407+#REF!+W413+W428</f>
        <v>#REF!</v>
      </c>
      <c r="X317" s="286"/>
      <c r="Y317" s="286"/>
      <c r="Z317" s="98" t="e">
        <f>AA317</f>
        <v>#REF!</v>
      </c>
      <c r="AA317" s="98" t="e">
        <f>AA321+AA326+AA340+AA344+AA356+AA380+AA394+AA403+AA407+#REF!+AA413+AA428</f>
        <v>#REF!</v>
      </c>
      <c r="AB317" s="286"/>
      <c r="AC317" s="286"/>
      <c r="AD317" s="286"/>
      <c r="AE317" s="185">
        <f>AG317+AK317+AM317+AO317</f>
        <v>202795.61514000001</v>
      </c>
      <c r="AF317" s="699">
        <f t="shared" si="889"/>
        <v>0.22264512615110613</v>
      </c>
      <c r="AG317" s="185"/>
      <c r="AH317" s="699"/>
      <c r="AI317" s="98"/>
      <c r="AJ317" s="98"/>
      <c r="AK317" s="185">
        <f>AK398+AK403+AK407+AK416+AK424+AK428+AK438+AK473+AK485+AK489+AK494+AK498+AK502+AK505+AK508+AK509+AK515+AK520</f>
        <v>202795.61514000001</v>
      </c>
      <c r="AL317" s="699">
        <f>AK317/G317</f>
        <v>0.22264512615110613</v>
      </c>
      <c r="AM317" s="98"/>
      <c r="AN317" s="98"/>
      <c r="AO317" s="98"/>
      <c r="AP317" s="98">
        <f>AR317-AE317</f>
        <v>440804.79428000003</v>
      </c>
      <c r="AQ317" s="98"/>
      <c r="AR317" s="185">
        <f>AT317+AX317+AZ317+BB317</f>
        <v>643600.40942000004</v>
      </c>
      <c r="AS317" s="699">
        <f t="shared" si="891"/>
        <v>0.7065956246011339</v>
      </c>
      <c r="AT317" s="185">
        <v>0</v>
      </c>
      <c r="AU317" s="699"/>
      <c r="AV317" s="98"/>
      <c r="AW317" s="699"/>
      <c r="AX317" s="185">
        <f>AX398+AX403+AX407+AX416+AX424+AX428+AX438+AX473+AX485+AX489+AX494+AX498+AX502+AX505+AX508+AX509+AX515+AX520</f>
        <v>643600.40942000004</v>
      </c>
      <c r="AY317" s="699">
        <f t="shared" si="893"/>
        <v>0.7065956246011339</v>
      </c>
      <c r="AZ317" s="98"/>
      <c r="BA317" s="699"/>
      <c r="BB317" s="98"/>
      <c r="BC317" s="286"/>
      <c r="BD317" s="286"/>
      <c r="BE317" s="98"/>
      <c r="BF317" s="98"/>
      <c r="BG317" s="98"/>
      <c r="BH317" s="98"/>
      <c r="BI317" s="98"/>
      <c r="BJ317" s="98"/>
      <c r="BK317" s="98"/>
      <c r="BL317" s="286"/>
      <c r="BM317" s="286"/>
      <c r="BN317" s="98"/>
      <c r="BO317" s="98"/>
      <c r="BP317" s="98"/>
      <c r="BQ317" s="98"/>
      <c r="BR317" s="286"/>
      <c r="BS317" s="286"/>
      <c r="BT317" s="98"/>
      <c r="BU317" s="98"/>
      <c r="BV317" s="98"/>
      <c r="BW317" s="98"/>
      <c r="BX317" s="98"/>
      <c r="BY317" s="98"/>
      <c r="BZ317" s="98"/>
      <c r="CE317" s="699"/>
    </row>
    <row r="318" spans="1:12295" s="23" customFormat="1" ht="63.75" hidden="1" customHeight="1" x14ac:dyDescent="0.25">
      <c r="B318" s="201"/>
      <c r="C318" s="101" t="s">
        <v>32</v>
      </c>
      <c r="D318" s="167">
        <f>E318+G318+H318+I318</f>
        <v>0</v>
      </c>
      <c r="E318" s="167"/>
      <c r="F318" s="167"/>
      <c r="G318" s="167">
        <f t="shared" ref="G318:I318" si="1021">G330+G337+G339+G374</f>
        <v>0</v>
      </c>
      <c r="H318" s="167">
        <f t="shared" si="1021"/>
        <v>0</v>
      </c>
      <c r="I318" s="167">
        <f t="shared" si="1021"/>
        <v>0</v>
      </c>
      <c r="J318" s="167">
        <f>K318</f>
        <v>0</v>
      </c>
      <c r="K318" s="844">
        <f>M318+Q318+S318+U318</f>
        <v>0</v>
      </c>
      <c r="L318" s="699" t="e">
        <f t="shared" si="887"/>
        <v>#DIV/0!</v>
      </c>
      <c r="M318" s="167">
        <f>M330+M337+M339+M374</f>
        <v>0</v>
      </c>
      <c r="N318" s="114"/>
      <c r="O318" s="102"/>
      <c r="P318" s="114"/>
      <c r="Q318" s="102">
        <f t="shared" ref="Q318:U318" si="1022">Q330+Q337+Q339+Q374</f>
        <v>0</v>
      </c>
      <c r="R318" s="114"/>
      <c r="S318" s="102">
        <f t="shared" si="1022"/>
        <v>0</v>
      </c>
      <c r="T318" s="114"/>
      <c r="U318" s="102">
        <f t="shared" si="1022"/>
        <v>0</v>
      </c>
      <c r="V318" s="89">
        <f t="shared" ref="V318:V380" si="1023">W318+X318+Y318</f>
        <v>0</v>
      </c>
      <c r="W318" s="22"/>
      <c r="X318" s="22"/>
      <c r="Y318" s="22"/>
      <c r="Z318" s="22">
        <f t="shared" ref="Z318:Z379" si="1024">AA318+AB318+AC318</f>
        <v>0</v>
      </c>
      <c r="AA318" s="102">
        <f>E318</f>
        <v>0</v>
      </c>
      <c r="AB318" s="22"/>
      <c r="AC318" s="22"/>
      <c r="AD318" s="41"/>
      <c r="AE318" s="913">
        <f>AG318+AK318+AM318+AO318</f>
        <v>0</v>
      </c>
      <c r="AF318" s="699" t="e">
        <f t="shared" si="889"/>
        <v>#DIV/0!</v>
      </c>
      <c r="AG318" s="167"/>
      <c r="AH318" s="699"/>
      <c r="AI318" s="102"/>
      <c r="AJ318" s="114"/>
      <c r="AK318" s="102">
        <f t="shared" ref="AK318:AO318" si="1025">AK330+AK337+AK339+AK374</f>
        <v>0</v>
      </c>
      <c r="AL318" s="114"/>
      <c r="AM318" s="102">
        <f t="shared" si="1025"/>
        <v>0</v>
      </c>
      <c r="AN318" s="114"/>
      <c r="AO318" s="102">
        <f t="shared" si="1025"/>
        <v>0</v>
      </c>
      <c r="AP318" s="22"/>
      <c r="AQ318" s="41"/>
      <c r="AR318" s="167">
        <f>AT318+AX318+AZ318+BB318</f>
        <v>0</v>
      </c>
      <c r="AS318" s="699" t="e">
        <f t="shared" si="891"/>
        <v>#DIV/0!</v>
      </c>
      <c r="AT318" s="167">
        <f>AT330+AT337+AT339+AT374</f>
        <v>0</v>
      </c>
      <c r="AU318" s="699"/>
      <c r="AV318" s="102"/>
      <c r="AW318" s="114"/>
      <c r="AX318" s="167">
        <f t="shared" ref="AX318" si="1026">AX330+AX337+AX339+AX374</f>
        <v>0</v>
      </c>
      <c r="AY318" s="114"/>
      <c r="AZ318" s="102"/>
      <c r="BA318" s="699"/>
      <c r="BB318" s="102"/>
      <c r="BC318" s="22"/>
      <c r="BD318" s="22"/>
      <c r="BE318" s="102"/>
      <c r="BF318" s="102"/>
      <c r="BG318" s="102"/>
      <c r="BH318" s="102"/>
      <c r="BI318" s="102"/>
      <c r="BJ318" s="22"/>
      <c r="BK318" s="102"/>
      <c r="BL318" s="22"/>
      <c r="BM318" s="22"/>
      <c r="BN318" s="22"/>
      <c r="BO318" s="102"/>
      <c r="BP318" s="102"/>
      <c r="BQ318" s="102"/>
      <c r="BR318" s="22"/>
      <c r="BS318" s="22"/>
      <c r="BT318" s="22"/>
      <c r="BU318" s="102"/>
      <c r="BV318" s="102"/>
      <c r="BW318" s="102"/>
      <c r="BX318" s="102"/>
      <c r="BY318" s="102"/>
      <c r="BZ318" s="102"/>
      <c r="CE318" s="699"/>
    </row>
    <row r="319" spans="1:12295" s="32" customFormat="1" ht="24.75" customHeight="1" x14ac:dyDescent="0.2">
      <c r="B319" s="200"/>
      <c r="C319" s="97" t="s">
        <v>37</v>
      </c>
      <c r="D319" s="237"/>
      <c r="E319" s="237"/>
      <c r="F319" s="237"/>
      <c r="G319" s="237"/>
      <c r="H319" s="237"/>
      <c r="I319" s="237"/>
      <c r="J319" s="166"/>
      <c r="K319" s="237"/>
      <c r="L319" s="699"/>
      <c r="M319" s="237"/>
      <c r="N319" s="19"/>
      <c r="O319" s="19"/>
      <c r="P319" s="19"/>
      <c r="Q319" s="19"/>
      <c r="R319" s="19"/>
      <c r="S319" s="19"/>
      <c r="T319" s="19"/>
      <c r="U319" s="19"/>
      <c r="V319" s="89"/>
      <c r="W319" s="19"/>
      <c r="X319" s="19"/>
      <c r="Y319" s="19"/>
      <c r="Z319" s="19"/>
      <c r="AA319" s="19"/>
      <c r="AB319" s="19"/>
      <c r="AC319" s="19"/>
      <c r="AD319" s="19"/>
      <c r="AE319" s="237"/>
      <c r="AF319" s="699"/>
      <c r="AG319" s="237"/>
      <c r="AH319" s="699"/>
      <c r="AI319" s="19"/>
      <c r="AJ319" s="19"/>
      <c r="AK319" s="19"/>
      <c r="AL319" s="19"/>
      <c r="AM319" s="19"/>
      <c r="AN319" s="19"/>
      <c r="AO319" s="19"/>
      <c r="AP319" s="19"/>
      <c r="AQ319" s="19"/>
      <c r="AR319" s="237"/>
      <c r="AS319" s="699"/>
      <c r="AT319" s="237"/>
      <c r="AU319" s="699"/>
      <c r="AV319" s="19"/>
      <c r="AW319" s="19"/>
      <c r="AX319" s="237"/>
      <c r="AY319" s="19"/>
      <c r="AZ319" s="19"/>
      <c r="BA319" s="69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237"/>
      <c r="BW319" s="237"/>
      <c r="BX319" s="237"/>
      <c r="BY319" s="237"/>
      <c r="BZ319" s="237"/>
      <c r="CE319" s="699"/>
    </row>
    <row r="320" spans="1:12295" s="20" customFormat="1" ht="155.25" hidden="1" customHeight="1" x14ac:dyDescent="0.25">
      <c r="B320" s="200" t="s">
        <v>34</v>
      </c>
      <c r="C320" s="97" t="s">
        <v>38</v>
      </c>
      <c r="D320" s="185">
        <f>E320+G320+H320+I320</f>
        <v>0</v>
      </c>
      <c r="E320" s="185"/>
      <c r="F320" s="185"/>
      <c r="G320" s="185">
        <f>G322+G323</f>
        <v>0</v>
      </c>
      <c r="H320" s="186"/>
      <c r="I320" s="186"/>
      <c r="J320" s="185">
        <f>K320</f>
        <v>0</v>
      </c>
      <c r="K320" s="185">
        <f>M320+Q320+S320+U320</f>
        <v>0</v>
      </c>
      <c r="L320" s="699" t="e">
        <f t="shared" si="887"/>
        <v>#DIV/0!</v>
      </c>
      <c r="M320" s="185">
        <f>M322+M323</f>
        <v>0</v>
      </c>
      <c r="N320" s="98"/>
      <c r="O320" s="98"/>
      <c r="P320" s="98"/>
      <c r="Q320" s="98">
        <f>Q322+Q323</f>
        <v>0</v>
      </c>
      <c r="R320" s="98"/>
      <c r="S320" s="286"/>
      <c r="T320" s="286"/>
      <c r="U320" s="286"/>
      <c r="V320" s="114">
        <f t="shared" si="1023"/>
        <v>0</v>
      </c>
      <c r="W320" s="286"/>
      <c r="X320" s="286"/>
      <c r="Y320" s="286"/>
      <c r="Z320" s="98">
        <f t="shared" si="1024"/>
        <v>0</v>
      </c>
      <c r="AA320" s="98">
        <f t="shared" ref="AA320:AA351" si="1027">E320</f>
        <v>0</v>
      </c>
      <c r="AB320" s="286"/>
      <c r="AC320" s="286"/>
      <c r="AD320" s="286"/>
      <c r="AE320" s="914">
        <f>AG320+AK320+AM320+AO320</f>
        <v>0</v>
      </c>
      <c r="AF320" s="699" t="e">
        <f t="shared" si="889"/>
        <v>#DIV/0!</v>
      </c>
      <c r="AG320" s="185"/>
      <c r="AH320" s="699"/>
      <c r="AI320" s="98"/>
      <c r="AJ320" s="98"/>
      <c r="AK320" s="98"/>
      <c r="AL320" s="98"/>
      <c r="AM320" s="286"/>
      <c r="AN320" s="286"/>
      <c r="AO320" s="286"/>
      <c r="AP320" s="98"/>
      <c r="AQ320" s="98"/>
      <c r="AR320" s="185">
        <f>AT320+AX320+AZ320+BB320</f>
        <v>0</v>
      </c>
      <c r="AS320" s="699" t="e">
        <f t="shared" si="891"/>
        <v>#DIV/0!</v>
      </c>
      <c r="AT320" s="185">
        <f>AT322</f>
        <v>0</v>
      </c>
      <c r="AU320" s="699"/>
      <c r="AV320" s="98"/>
      <c r="AW320" s="98"/>
      <c r="AX320" s="185"/>
      <c r="AY320" s="98"/>
      <c r="AZ320" s="286"/>
      <c r="BA320" s="699"/>
      <c r="BB320" s="286"/>
      <c r="BC320" s="286"/>
      <c r="BD320" s="286"/>
      <c r="BE320" s="98"/>
      <c r="BF320" s="98"/>
      <c r="BG320" s="98"/>
      <c r="BH320" s="286"/>
      <c r="BI320" s="286"/>
      <c r="BJ320" s="98"/>
      <c r="BK320" s="98"/>
      <c r="BL320" s="286"/>
      <c r="BM320" s="286"/>
      <c r="BN320" s="98"/>
      <c r="BO320" s="98"/>
      <c r="BP320" s="98"/>
      <c r="BQ320" s="98"/>
      <c r="BR320" s="286"/>
      <c r="BS320" s="286"/>
      <c r="BT320" s="98"/>
      <c r="BU320" s="98"/>
      <c r="BV320" s="185"/>
      <c r="BW320" s="185"/>
      <c r="BX320" s="185"/>
      <c r="BY320" s="186"/>
      <c r="BZ320" s="186"/>
      <c r="CE320" s="699"/>
    </row>
    <row r="321" spans="2:83" s="20" customFormat="1" ht="41.25" hidden="1" customHeight="1" x14ac:dyDescent="0.25">
      <c r="B321" s="200"/>
      <c r="C321" s="97" t="s">
        <v>31</v>
      </c>
      <c r="D321" s="185">
        <f>E321+G321+H321+I321</f>
        <v>0</v>
      </c>
      <c r="E321" s="185"/>
      <c r="F321" s="185"/>
      <c r="G321" s="185">
        <f>SUM(G322:G324)</f>
        <v>0</v>
      </c>
      <c r="H321" s="186"/>
      <c r="I321" s="186"/>
      <c r="J321" s="185">
        <f t="shared" ref="J321" si="1028">K321</f>
        <v>0</v>
      </c>
      <c r="K321" s="185">
        <f>M321+Q321+S321+U321</f>
        <v>0</v>
      </c>
      <c r="L321" s="699" t="e">
        <f t="shared" si="887"/>
        <v>#DIV/0!</v>
      </c>
      <c r="M321" s="185">
        <f>SUM(M322:M324)</f>
        <v>0</v>
      </c>
      <c r="N321" s="98"/>
      <c r="O321" s="98"/>
      <c r="P321" s="98"/>
      <c r="Q321" s="98">
        <f>SUM(Q322:Q324)</f>
        <v>0</v>
      </c>
      <c r="R321" s="98"/>
      <c r="S321" s="286"/>
      <c r="T321" s="286"/>
      <c r="U321" s="286"/>
      <c r="V321" s="114">
        <f t="shared" si="1023"/>
        <v>0</v>
      </c>
      <c r="W321" s="286"/>
      <c r="X321" s="286"/>
      <c r="Y321" s="286"/>
      <c r="Z321" s="98">
        <f t="shared" si="1024"/>
        <v>0</v>
      </c>
      <c r="AA321" s="98">
        <f t="shared" si="1027"/>
        <v>0</v>
      </c>
      <c r="AB321" s="286"/>
      <c r="AC321" s="286"/>
      <c r="AD321" s="286"/>
      <c r="AE321" s="914">
        <f>AG321+AK321+AM321+AO321</f>
        <v>0</v>
      </c>
      <c r="AF321" s="699" t="e">
        <f t="shared" si="889"/>
        <v>#DIV/0!</v>
      </c>
      <c r="AG321" s="185"/>
      <c r="AH321" s="699"/>
      <c r="AI321" s="98"/>
      <c r="AJ321" s="98"/>
      <c r="AK321" s="98"/>
      <c r="AL321" s="98"/>
      <c r="AM321" s="286"/>
      <c r="AN321" s="286"/>
      <c r="AO321" s="286"/>
      <c r="AP321" s="98"/>
      <c r="AQ321" s="98"/>
      <c r="AR321" s="185">
        <f>AT321+AX321+AZ321+BB321</f>
        <v>0</v>
      </c>
      <c r="AS321" s="699" t="e">
        <f t="shared" si="891"/>
        <v>#DIV/0!</v>
      </c>
      <c r="AT321" s="185">
        <v>0</v>
      </c>
      <c r="AU321" s="699"/>
      <c r="AV321" s="98"/>
      <c r="AW321" s="98"/>
      <c r="AX321" s="185"/>
      <c r="AY321" s="98"/>
      <c r="AZ321" s="286"/>
      <c r="BA321" s="699"/>
      <c r="BB321" s="286"/>
      <c r="BC321" s="286"/>
      <c r="BD321" s="286"/>
      <c r="BE321" s="98"/>
      <c r="BF321" s="98"/>
      <c r="BG321" s="98"/>
      <c r="BH321" s="286"/>
      <c r="BI321" s="286"/>
      <c r="BJ321" s="98"/>
      <c r="BK321" s="98"/>
      <c r="BL321" s="286"/>
      <c r="BM321" s="286"/>
      <c r="BN321" s="98"/>
      <c r="BO321" s="98"/>
      <c r="BP321" s="98"/>
      <c r="BQ321" s="98"/>
      <c r="BR321" s="286"/>
      <c r="BS321" s="286"/>
      <c r="BT321" s="98"/>
      <c r="BU321" s="98"/>
      <c r="BV321" s="185"/>
      <c r="BW321" s="185"/>
      <c r="BX321" s="185"/>
      <c r="BY321" s="186"/>
      <c r="BZ321" s="186"/>
      <c r="CE321" s="699"/>
    </row>
    <row r="322" spans="2:83" s="37" customFormat="1" ht="24" hidden="1" customHeight="1" x14ac:dyDescent="0.25">
      <c r="B322" s="204"/>
      <c r="C322" s="110" t="s">
        <v>39</v>
      </c>
      <c r="D322" s="171">
        <f>E322</f>
        <v>0</v>
      </c>
      <c r="E322" s="171"/>
      <c r="F322" s="171"/>
      <c r="G322" s="171"/>
      <c r="H322" s="172"/>
      <c r="I322" s="172"/>
      <c r="J322" s="171">
        <f>K322</f>
        <v>0</v>
      </c>
      <c r="K322" s="171">
        <f>M322</f>
        <v>0</v>
      </c>
      <c r="L322" s="699" t="e">
        <f t="shared" si="887"/>
        <v>#DIV/0!</v>
      </c>
      <c r="M322" s="171">
        <v>0</v>
      </c>
      <c r="N322" s="116"/>
      <c r="O322" s="116"/>
      <c r="P322" s="116"/>
      <c r="Q322" s="116"/>
      <c r="R322" s="116"/>
      <c r="S322" s="35"/>
      <c r="T322" s="35"/>
      <c r="U322" s="35"/>
      <c r="V322" s="114">
        <f t="shared" si="1023"/>
        <v>0</v>
      </c>
      <c r="W322" s="35"/>
      <c r="X322" s="35"/>
      <c r="Y322" s="35"/>
      <c r="Z322" s="116">
        <f t="shared" si="1024"/>
        <v>0</v>
      </c>
      <c r="AA322" s="116">
        <f t="shared" si="1027"/>
        <v>0</v>
      </c>
      <c r="AB322" s="35"/>
      <c r="AC322" s="35"/>
      <c r="AD322" s="35"/>
      <c r="AE322" s="915">
        <f>AG322</f>
        <v>0</v>
      </c>
      <c r="AF322" s="699" t="e">
        <f t="shared" si="889"/>
        <v>#DIV/0!</v>
      </c>
      <c r="AG322" s="171"/>
      <c r="AH322" s="699"/>
      <c r="AI322" s="116"/>
      <c r="AJ322" s="116"/>
      <c r="AK322" s="116"/>
      <c r="AL322" s="116"/>
      <c r="AM322" s="35"/>
      <c r="AN322" s="35"/>
      <c r="AO322" s="35"/>
      <c r="AP322" s="116"/>
      <c r="AQ322" s="116"/>
      <c r="AR322" s="171">
        <f>AT322</f>
        <v>0</v>
      </c>
      <c r="AS322" s="699" t="e">
        <f t="shared" si="891"/>
        <v>#DIV/0!</v>
      </c>
      <c r="AT322" s="171">
        <v>0</v>
      </c>
      <c r="AU322" s="699"/>
      <c r="AV322" s="116"/>
      <c r="AW322" s="116"/>
      <c r="AX322" s="171"/>
      <c r="AY322" s="116"/>
      <c r="AZ322" s="35"/>
      <c r="BA322" s="699"/>
      <c r="BB322" s="35"/>
      <c r="BC322" s="35"/>
      <c r="BD322" s="35"/>
      <c r="BE322" s="116"/>
      <c r="BF322" s="116"/>
      <c r="BG322" s="116"/>
      <c r="BH322" s="35"/>
      <c r="BI322" s="35"/>
      <c r="BJ322" s="116"/>
      <c r="BK322" s="116"/>
      <c r="BL322" s="35"/>
      <c r="BM322" s="35"/>
      <c r="BN322" s="116"/>
      <c r="BO322" s="116"/>
      <c r="BP322" s="116"/>
      <c r="BQ322" s="116"/>
      <c r="BR322" s="35"/>
      <c r="BS322" s="35"/>
      <c r="BT322" s="116"/>
      <c r="BU322" s="116"/>
      <c r="BV322" s="171"/>
      <c r="BW322" s="171"/>
      <c r="BX322" s="171"/>
      <c r="BY322" s="172"/>
      <c r="BZ322" s="172"/>
      <c r="CE322" s="699"/>
    </row>
    <row r="323" spans="2:83" s="37" customFormat="1" ht="30.75" hidden="1" customHeight="1" x14ac:dyDescent="0.25">
      <c r="B323" s="204"/>
      <c r="C323" s="110" t="s">
        <v>40</v>
      </c>
      <c r="D323" s="171">
        <f t="shared" ref="D323:D324" si="1029">E323</f>
        <v>0</v>
      </c>
      <c r="E323" s="171"/>
      <c r="F323" s="171"/>
      <c r="G323" s="171"/>
      <c r="H323" s="172"/>
      <c r="I323" s="172"/>
      <c r="J323" s="171"/>
      <c r="K323" s="171">
        <f t="shared" ref="K323:K324" si="1030">M323</f>
        <v>0</v>
      </c>
      <c r="L323" s="699" t="e">
        <f t="shared" si="887"/>
        <v>#DIV/0!</v>
      </c>
      <c r="M323" s="171">
        <v>0</v>
      </c>
      <c r="N323" s="116"/>
      <c r="O323" s="116"/>
      <c r="P323" s="116"/>
      <c r="Q323" s="116"/>
      <c r="R323" s="116"/>
      <c r="S323" s="35"/>
      <c r="T323" s="35"/>
      <c r="U323" s="35"/>
      <c r="V323" s="114">
        <f t="shared" si="1023"/>
        <v>0</v>
      </c>
      <c r="W323" s="35"/>
      <c r="X323" s="35"/>
      <c r="Y323" s="35"/>
      <c r="Z323" s="116">
        <f t="shared" si="1024"/>
        <v>0</v>
      </c>
      <c r="AA323" s="116">
        <f t="shared" si="1027"/>
        <v>0</v>
      </c>
      <c r="AB323" s="35"/>
      <c r="AC323" s="35"/>
      <c r="AD323" s="35"/>
      <c r="AE323" s="916"/>
      <c r="AF323" s="699" t="e">
        <f t="shared" si="889"/>
        <v>#DIV/0!</v>
      </c>
      <c r="AG323" s="172"/>
      <c r="AH323" s="699"/>
      <c r="AI323" s="35"/>
      <c r="AJ323" s="35"/>
      <c r="AK323" s="35"/>
      <c r="AL323" s="35"/>
      <c r="AM323" s="35"/>
      <c r="AN323" s="35"/>
      <c r="AO323" s="35"/>
      <c r="AP323" s="35"/>
      <c r="AQ323" s="35"/>
      <c r="AR323" s="172"/>
      <c r="AS323" s="699" t="e">
        <f t="shared" si="891"/>
        <v>#DIV/0!</v>
      </c>
      <c r="AT323" s="172"/>
      <c r="AU323" s="699"/>
      <c r="AV323" s="35"/>
      <c r="AW323" s="35"/>
      <c r="AX323" s="172"/>
      <c r="AY323" s="35"/>
      <c r="AZ323" s="35"/>
      <c r="BA323" s="699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172"/>
      <c r="BW323" s="172"/>
      <c r="BX323" s="172"/>
      <c r="BY323" s="172"/>
      <c r="BZ323" s="172"/>
      <c r="CE323" s="699"/>
    </row>
    <row r="324" spans="2:83" s="37" customFormat="1" ht="60.75" hidden="1" customHeight="1" x14ac:dyDescent="0.25">
      <c r="B324" s="204"/>
      <c r="C324" s="110" t="s">
        <v>43</v>
      </c>
      <c r="D324" s="171">
        <f t="shared" si="1029"/>
        <v>0</v>
      </c>
      <c r="E324" s="172"/>
      <c r="F324" s="172"/>
      <c r="G324" s="172"/>
      <c r="H324" s="172"/>
      <c r="I324" s="172"/>
      <c r="J324" s="171"/>
      <c r="K324" s="171">
        <f t="shared" si="1030"/>
        <v>0</v>
      </c>
      <c r="L324" s="699" t="e">
        <f t="shared" si="887"/>
        <v>#DIV/0!</v>
      </c>
      <c r="M324" s="172"/>
      <c r="N324" s="35"/>
      <c r="O324" s="35"/>
      <c r="P324" s="35"/>
      <c r="Q324" s="35"/>
      <c r="R324" s="35"/>
      <c r="S324" s="35"/>
      <c r="T324" s="35"/>
      <c r="U324" s="35"/>
      <c r="V324" s="114">
        <f t="shared" si="1023"/>
        <v>0</v>
      </c>
      <c r="W324" s="35"/>
      <c r="X324" s="35"/>
      <c r="Y324" s="35"/>
      <c r="Z324" s="116">
        <f t="shared" si="1024"/>
        <v>0</v>
      </c>
      <c r="AA324" s="35">
        <f t="shared" si="1027"/>
        <v>0</v>
      </c>
      <c r="AB324" s="35"/>
      <c r="AC324" s="35"/>
      <c r="AD324" s="35"/>
      <c r="AE324" s="916"/>
      <c r="AF324" s="699" t="e">
        <f t="shared" si="889"/>
        <v>#DIV/0!</v>
      </c>
      <c r="AG324" s="172"/>
      <c r="AH324" s="699"/>
      <c r="AI324" s="35"/>
      <c r="AJ324" s="35"/>
      <c r="AK324" s="35"/>
      <c r="AL324" s="35"/>
      <c r="AM324" s="35"/>
      <c r="AN324" s="35"/>
      <c r="AO324" s="35"/>
      <c r="AP324" s="35"/>
      <c r="AQ324" s="35"/>
      <c r="AR324" s="172"/>
      <c r="AS324" s="699" t="e">
        <f t="shared" si="891"/>
        <v>#DIV/0!</v>
      </c>
      <c r="AT324" s="172"/>
      <c r="AU324" s="699"/>
      <c r="AV324" s="35"/>
      <c r="AW324" s="35"/>
      <c r="AX324" s="172"/>
      <c r="AY324" s="35"/>
      <c r="AZ324" s="35"/>
      <c r="BA324" s="699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172"/>
      <c r="BW324" s="172"/>
      <c r="BX324" s="172"/>
      <c r="BY324" s="172"/>
      <c r="BZ324" s="172"/>
      <c r="CE324" s="699"/>
    </row>
    <row r="325" spans="2:83" s="20" customFormat="1" ht="116.25" hidden="1" customHeight="1" x14ac:dyDescent="0.25">
      <c r="B325" s="200" t="s">
        <v>63</v>
      </c>
      <c r="C325" s="97" t="s">
        <v>41</v>
      </c>
      <c r="D325" s="185">
        <f>E325+G325+H325+I325</f>
        <v>0</v>
      </c>
      <c r="E325" s="185"/>
      <c r="F325" s="185"/>
      <c r="G325" s="185"/>
      <c r="H325" s="186"/>
      <c r="I325" s="186"/>
      <c r="J325" s="185" t="e">
        <f t="shared" ref="J325:J326" si="1031">K325</f>
        <v>#REF!</v>
      </c>
      <c r="K325" s="185" t="e">
        <f>M325+Q325+S325+U325</f>
        <v>#REF!</v>
      </c>
      <c r="L325" s="699" t="e">
        <f t="shared" si="887"/>
        <v>#REF!</v>
      </c>
      <c r="M325" s="185" t="e">
        <f>M326+M330</f>
        <v>#REF!</v>
      </c>
      <c r="N325" s="98"/>
      <c r="O325" s="98"/>
      <c r="P325" s="98"/>
      <c r="Q325" s="98"/>
      <c r="R325" s="98"/>
      <c r="S325" s="286"/>
      <c r="T325" s="286"/>
      <c r="U325" s="286"/>
      <c r="V325" s="114">
        <f t="shared" si="1023"/>
        <v>0</v>
      </c>
      <c r="W325" s="286"/>
      <c r="X325" s="286"/>
      <c r="Y325" s="286"/>
      <c r="Z325" s="98">
        <f t="shared" si="1024"/>
        <v>0</v>
      </c>
      <c r="AA325" s="98">
        <f t="shared" si="1027"/>
        <v>0</v>
      </c>
      <c r="AB325" s="286"/>
      <c r="AC325" s="286"/>
      <c r="AD325" s="286"/>
      <c r="AE325" s="914">
        <f>AG325+AK325+AM325+AO325</f>
        <v>0</v>
      </c>
      <c r="AF325" s="699" t="e">
        <f t="shared" si="889"/>
        <v>#DIV/0!</v>
      </c>
      <c r="AG325" s="185"/>
      <c r="AH325" s="699"/>
      <c r="AI325" s="98"/>
      <c r="AJ325" s="98"/>
      <c r="AK325" s="98"/>
      <c r="AL325" s="98"/>
      <c r="AM325" s="286"/>
      <c r="AN325" s="286"/>
      <c r="AO325" s="286"/>
      <c r="AP325" s="98"/>
      <c r="AQ325" s="98"/>
      <c r="AR325" s="185" t="e">
        <f>AT325+AX325+AZ325+BB325</f>
        <v>#REF!</v>
      </c>
      <c r="AS325" s="699" t="e">
        <f t="shared" si="891"/>
        <v>#REF!</v>
      </c>
      <c r="AT325" s="185" t="e">
        <f>AT326+AT330</f>
        <v>#REF!</v>
      </c>
      <c r="AU325" s="699"/>
      <c r="AV325" s="98"/>
      <c r="AW325" s="98"/>
      <c r="AX325" s="185"/>
      <c r="AY325" s="98"/>
      <c r="AZ325" s="286"/>
      <c r="BA325" s="699"/>
      <c r="BB325" s="286"/>
      <c r="BC325" s="286"/>
      <c r="BD325" s="286"/>
      <c r="BE325" s="98"/>
      <c r="BF325" s="98"/>
      <c r="BG325" s="98"/>
      <c r="BH325" s="286"/>
      <c r="BI325" s="286"/>
      <c r="BJ325" s="98"/>
      <c r="BK325" s="98"/>
      <c r="BL325" s="286"/>
      <c r="BM325" s="286"/>
      <c r="BN325" s="98"/>
      <c r="BO325" s="98"/>
      <c r="BP325" s="98"/>
      <c r="BQ325" s="98"/>
      <c r="BR325" s="286"/>
      <c r="BS325" s="286"/>
      <c r="BT325" s="98"/>
      <c r="BU325" s="98"/>
      <c r="BV325" s="185"/>
      <c r="BW325" s="185"/>
      <c r="BX325" s="185"/>
      <c r="BY325" s="186"/>
      <c r="BZ325" s="186"/>
      <c r="CE325" s="699"/>
    </row>
    <row r="326" spans="2:83" s="20" customFormat="1" ht="41.25" hidden="1" customHeight="1" x14ac:dyDescent="0.25">
      <c r="B326" s="200"/>
      <c r="C326" s="97" t="s">
        <v>31</v>
      </c>
      <c r="D326" s="185">
        <f>E326+G326+H326+I326</f>
        <v>0</v>
      </c>
      <c r="E326" s="185"/>
      <c r="F326" s="185"/>
      <c r="G326" s="185"/>
      <c r="H326" s="186"/>
      <c r="I326" s="186"/>
      <c r="J326" s="185" t="e">
        <f t="shared" si="1031"/>
        <v>#REF!</v>
      </c>
      <c r="K326" s="185" t="e">
        <f>M326+Q326+S326+U326</f>
        <v>#REF!</v>
      </c>
      <c r="L326" s="699" t="e">
        <f t="shared" si="887"/>
        <v>#REF!</v>
      </c>
      <c r="M326" s="185" t="e">
        <f>M327+M328</f>
        <v>#REF!</v>
      </c>
      <c r="N326" s="98"/>
      <c r="O326" s="98"/>
      <c r="P326" s="98"/>
      <c r="Q326" s="98"/>
      <c r="R326" s="98"/>
      <c r="S326" s="286"/>
      <c r="T326" s="286"/>
      <c r="U326" s="286"/>
      <c r="V326" s="89">
        <f t="shared" si="1023"/>
        <v>0</v>
      </c>
      <c r="W326" s="286"/>
      <c r="X326" s="286"/>
      <c r="Y326" s="286"/>
      <c r="Z326" s="98">
        <f t="shared" si="1024"/>
        <v>0</v>
      </c>
      <c r="AA326" s="98">
        <f t="shared" si="1027"/>
        <v>0</v>
      </c>
      <c r="AB326" s="286"/>
      <c r="AC326" s="286"/>
      <c r="AD326" s="286"/>
      <c r="AE326" s="914">
        <f>AG326+AK326+AM326+AO326</f>
        <v>0</v>
      </c>
      <c r="AF326" s="699" t="e">
        <f t="shared" si="889"/>
        <v>#DIV/0!</v>
      </c>
      <c r="AG326" s="185"/>
      <c r="AH326" s="699"/>
      <c r="AI326" s="98"/>
      <c r="AJ326" s="98"/>
      <c r="AK326" s="98"/>
      <c r="AL326" s="98"/>
      <c r="AM326" s="286"/>
      <c r="AN326" s="286"/>
      <c r="AO326" s="286"/>
      <c r="AP326" s="98"/>
      <c r="AQ326" s="98"/>
      <c r="AR326" s="185" t="e">
        <f>AT326+AX326+AZ326+BB326</f>
        <v>#REF!</v>
      </c>
      <c r="AS326" s="699" t="e">
        <f t="shared" si="891"/>
        <v>#REF!</v>
      </c>
      <c r="AT326" s="185" t="e">
        <f>SUM(AT327:AT329)</f>
        <v>#REF!</v>
      </c>
      <c r="AU326" s="699"/>
      <c r="AV326" s="98"/>
      <c r="AW326" s="98"/>
      <c r="AX326" s="185"/>
      <c r="AY326" s="98"/>
      <c r="AZ326" s="286"/>
      <c r="BA326" s="699"/>
      <c r="BB326" s="286"/>
      <c r="BC326" s="286"/>
      <c r="BD326" s="286"/>
      <c r="BE326" s="98"/>
      <c r="BF326" s="98"/>
      <c r="BG326" s="98"/>
      <c r="BH326" s="286"/>
      <c r="BI326" s="286"/>
      <c r="BJ326" s="98"/>
      <c r="BK326" s="98"/>
      <c r="BL326" s="286"/>
      <c r="BM326" s="286"/>
      <c r="BN326" s="98"/>
      <c r="BO326" s="98"/>
      <c r="BP326" s="98"/>
      <c r="BQ326" s="98"/>
      <c r="BR326" s="286"/>
      <c r="BS326" s="286"/>
      <c r="BT326" s="98"/>
      <c r="BU326" s="98"/>
      <c r="BV326" s="185"/>
      <c r="BW326" s="185"/>
      <c r="BX326" s="185"/>
      <c r="BY326" s="186"/>
      <c r="BZ326" s="186"/>
      <c r="CE326" s="699"/>
    </row>
    <row r="327" spans="2:83" s="37" customFormat="1" ht="33" hidden="1" customHeight="1" x14ac:dyDescent="0.25">
      <c r="B327" s="204"/>
      <c r="C327" s="121" t="s">
        <v>42</v>
      </c>
      <c r="D327" s="172">
        <f>E327</f>
        <v>0</v>
      </c>
      <c r="E327" s="172"/>
      <c r="F327" s="172"/>
      <c r="G327" s="172"/>
      <c r="H327" s="172"/>
      <c r="I327" s="172"/>
      <c r="J327" s="171" t="e">
        <f>K327</f>
        <v>#REF!</v>
      </c>
      <c r="K327" s="172" t="e">
        <f>M327</f>
        <v>#REF!</v>
      </c>
      <c r="L327" s="699" t="e">
        <f t="shared" si="887"/>
        <v>#REF!</v>
      </c>
      <c r="M327" s="172" t="e">
        <f>#REF!</f>
        <v>#REF!</v>
      </c>
      <c r="N327" s="35"/>
      <c r="O327" s="35"/>
      <c r="P327" s="35"/>
      <c r="Q327" s="35"/>
      <c r="R327" s="35"/>
      <c r="S327" s="35"/>
      <c r="T327" s="35"/>
      <c r="U327" s="35"/>
      <c r="V327" s="89">
        <f t="shared" si="1023"/>
        <v>0</v>
      </c>
      <c r="W327" s="35"/>
      <c r="X327" s="35"/>
      <c r="Y327" s="35"/>
      <c r="Z327" s="35">
        <f t="shared" si="1024"/>
        <v>0</v>
      </c>
      <c r="AA327" s="35">
        <f t="shared" si="1027"/>
        <v>0</v>
      </c>
      <c r="AB327" s="35"/>
      <c r="AC327" s="35"/>
      <c r="AD327" s="35"/>
      <c r="AE327" s="916">
        <f>AG327</f>
        <v>0</v>
      </c>
      <c r="AF327" s="699" t="e">
        <f t="shared" si="889"/>
        <v>#DIV/0!</v>
      </c>
      <c r="AG327" s="172"/>
      <c r="AH327" s="699"/>
      <c r="AI327" s="35"/>
      <c r="AJ327" s="35"/>
      <c r="AK327" s="35"/>
      <c r="AL327" s="35"/>
      <c r="AM327" s="35"/>
      <c r="AN327" s="35"/>
      <c r="AO327" s="35"/>
      <c r="AP327" s="35"/>
      <c r="AQ327" s="35"/>
      <c r="AR327" s="172" t="e">
        <f>AT327</f>
        <v>#REF!</v>
      </c>
      <c r="AS327" s="699" t="e">
        <f t="shared" si="891"/>
        <v>#REF!</v>
      </c>
      <c r="AT327" s="172" t="e">
        <f>#REF!</f>
        <v>#REF!</v>
      </c>
      <c r="AU327" s="699"/>
      <c r="AV327" s="35"/>
      <c r="AW327" s="35"/>
      <c r="AX327" s="172"/>
      <c r="AY327" s="35"/>
      <c r="AZ327" s="35"/>
      <c r="BA327" s="699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172"/>
      <c r="BW327" s="172"/>
      <c r="BX327" s="172"/>
      <c r="BY327" s="172"/>
      <c r="BZ327" s="172"/>
      <c r="CE327" s="699"/>
    </row>
    <row r="328" spans="2:83" s="37" customFormat="1" ht="64.5" hidden="1" customHeight="1" x14ac:dyDescent="0.25">
      <c r="B328" s="204"/>
      <c r="C328" s="110" t="s">
        <v>40</v>
      </c>
      <c r="D328" s="172">
        <f>E328</f>
        <v>0</v>
      </c>
      <c r="E328" s="172"/>
      <c r="F328" s="172"/>
      <c r="G328" s="172"/>
      <c r="H328" s="172"/>
      <c r="I328" s="172"/>
      <c r="J328" s="171"/>
      <c r="K328" s="172">
        <f>M328</f>
        <v>0</v>
      </c>
      <c r="L328" s="699" t="e">
        <f t="shared" si="887"/>
        <v>#DIV/0!</v>
      </c>
      <c r="M328" s="172">
        <v>0</v>
      </c>
      <c r="N328" s="35"/>
      <c r="O328" s="35"/>
      <c r="P328" s="35"/>
      <c r="Q328" s="35"/>
      <c r="R328" s="35"/>
      <c r="S328" s="35"/>
      <c r="T328" s="35"/>
      <c r="U328" s="35"/>
      <c r="V328" s="89">
        <f t="shared" si="1023"/>
        <v>0</v>
      </c>
      <c r="W328" s="35"/>
      <c r="X328" s="35"/>
      <c r="Y328" s="35"/>
      <c r="Z328" s="35">
        <f t="shared" si="1024"/>
        <v>0</v>
      </c>
      <c r="AA328" s="35">
        <f t="shared" si="1027"/>
        <v>0</v>
      </c>
      <c r="AB328" s="35"/>
      <c r="AC328" s="35"/>
      <c r="AD328" s="35"/>
      <c r="AE328" s="916"/>
      <c r="AF328" s="699" t="e">
        <f t="shared" si="889"/>
        <v>#DIV/0!</v>
      </c>
      <c r="AG328" s="172"/>
      <c r="AH328" s="699"/>
      <c r="AI328" s="35"/>
      <c r="AJ328" s="35"/>
      <c r="AK328" s="35"/>
      <c r="AL328" s="35"/>
      <c r="AM328" s="35"/>
      <c r="AN328" s="35"/>
      <c r="AO328" s="35"/>
      <c r="AP328" s="35"/>
      <c r="AQ328" s="35"/>
      <c r="AR328" s="172"/>
      <c r="AS328" s="699" t="e">
        <f t="shared" si="891"/>
        <v>#DIV/0!</v>
      </c>
      <c r="AT328" s="172"/>
      <c r="AU328" s="699"/>
      <c r="AV328" s="35"/>
      <c r="AW328" s="35"/>
      <c r="AX328" s="172"/>
      <c r="AY328" s="35"/>
      <c r="AZ328" s="35"/>
      <c r="BA328" s="699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172"/>
      <c r="BW328" s="172"/>
      <c r="BX328" s="172"/>
      <c r="BY328" s="172"/>
      <c r="BZ328" s="172"/>
      <c r="CE328" s="699"/>
    </row>
    <row r="329" spans="2:83" s="37" customFormat="1" ht="31.5" hidden="1" customHeight="1" x14ac:dyDescent="0.25">
      <c r="B329" s="204"/>
      <c r="C329" s="110" t="s">
        <v>40</v>
      </c>
      <c r="D329" s="172">
        <f>E329</f>
        <v>0</v>
      </c>
      <c r="E329" s="172"/>
      <c r="F329" s="172"/>
      <c r="G329" s="172"/>
      <c r="H329" s="172"/>
      <c r="I329" s="172"/>
      <c r="J329" s="171">
        <f>K329</f>
        <v>0</v>
      </c>
      <c r="K329" s="172">
        <f>M329</f>
        <v>0</v>
      </c>
      <c r="L329" s="699" t="e">
        <f t="shared" si="887"/>
        <v>#DIV/0!</v>
      </c>
      <c r="M329" s="172">
        <v>0</v>
      </c>
      <c r="N329" s="35"/>
      <c r="O329" s="35"/>
      <c r="P329" s="35"/>
      <c r="Q329" s="35"/>
      <c r="R329" s="35"/>
      <c r="S329" s="35"/>
      <c r="T329" s="35"/>
      <c r="U329" s="35"/>
      <c r="V329" s="89">
        <f t="shared" si="1023"/>
        <v>0</v>
      </c>
      <c r="W329" s="35"/>
      <c r="X329" s="35"/>
      <c r="Y329" s="35"/>
      <c r="Z329" s="35">
        <f t="shared" si="1024"/>
        <v>0</v>
      </c>
      <c r="AA329" s="35">
        <f t="shared" si="1027"/>
        <v>0</v>
      </c>
      <c r="AB329" s="35"/>
      <c r="AC329" s="35"/>
      <c r="AD329" s="35"/>
      <c r="AE329" s="916">
        <f>AG329</f>
        <v>0</v>
      </c>
      <c r="AF329" s="699" t="e">
        <f t="shared" si="889"/>
        <v>#DIV/0!</v>
      </c>
      <c r="AG329" s="172"/>
      <c r="AH329" s="699"/>
      <c r="AI329" s="35"/>
      <c r="AJ329" s="35"/>
      <c r="AK329" s="35"/>
      <c r="AL329" s="35"/>
      <c r="AM329" s="35"/>
      <c r="AN329" s="35"/>
      <c r="AO329" s="35"/>
      <c r="AP329" s="35"/>
      <c r="AQ329" s="35"/>
      <c r="AR329" s="172" t="e">
        <f>AT329</f>
        <v>#REF!</v>
      </c>
      <c r="AS329" s="699" t="e">
        <f t="shared" si="891"/>
        <v>#REF!</v>
      </c>
      <c r="AT329" s="172" t="e">
        <f>#REF!</f>
        <v>#REF!</v>
      </c>
      <c r="AU329" s="699"/>
      <c r="AV329" s="35"/>
      <c r="AW329" s="35"/>
      <c r="AX329" s="172"/>
      <c r="AY329" s="35"/>
      <c r="AZ329" s="35"/>
      <c r="BA329" s="699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172"/>
      <c r="BW329" s="172"/>
      <c r="BX329" s="172"/>
      <c r="BY329" s="172"/>
      <c r="BZ329" s="172"/>
      <c r="CE329" s="699"/>
    </row>
    <row r="330" spans="2:83" s="23" customFormat="1" ht="46.5" hidden="1" customHeight="1" x14ac:dyDescent="0.25">
      <c r="B330" s="201"/>
      <c r="C330" s="101" t="s">
        <v>32</v>
      </c>
      <c r="D330" s="187">
        <f>E330</f>
        <v>0</v>
      </c>
      <c r="E330" s="187"/>
      <c r="F330" s="187"/>
      <c r="G330" s="187"/>
      <c r="H330" s="187"/>
      <c r="I330" s="187"/>
      <c r="J330" s="167">
        <f>K330</f>
        <v>0</v>
      </c>
      <c r="K330" s="258">
        <f>M330</f>
        <v>0</v>
      </c>
      <c r="L330" s="699" t="e">
        <f t="shared" si="887"/>
        <v>#DIV/0!</v>
      </c>
      <c r="M330" s="187">
        <v>0</v>
      </c>
      <c r="N330" s="41"/>
      <c r="O330" s="22"/>
      <c r="P330" s="41"/>
      <c r="Q330" s="22"/>
      <c r="R330" s="41"/>
      <c r="S330" s="22"/>
      <c r="T330" s="41"/>
      <c r="U330" s="22"/>
      <c r="V330" s="89">
        <f t="shared" si="1023"/>
        <v>0</v>
      </c>
      <c r="W330" s="22"/>
      <c r="X330" s="22"/>
      <c r="Y330" s="22"/>
      <c r="Z330" s="22">
        <f t="shared" si="1024"/>
        <v>0</v>
      </c>
      <c r="AA330" s="22">
        <f t="shared" si="1027"/>
        <v>0</v>
      </c>
      <c r="AB330" s="22"/>
      <c r="AC330" s="22"/>
      <c r="AD330" s="41"/>
      <c r="AE330" s="917">
        <f>AG330</f>
        <v>0</v>
      </c>
      <c r="AF330" s="699" t="e">
        <f t="shared" si="889"/>
        <v>#DIV/0!</v>
      </c>
      <c r="AG330" s="187"/>
      <c r="AH330" s="699"/>
      <c r="AI330" s="22"/>
      <c r="AJ330" s="41"/>
      <c r="AK330" s="22"/>
      <c r="AL330" s="41"/>
      <c r="AM330" s="22"/>
      <c r="AN330" s="41"/>
      <c r="AO330" s="22"/>
      <c r="AP330" s="22"/>
      <c r="AQ330" s="41"/>
      <c r="AR330" s="187">
        <f>AT330</f>
        <v>0</v>
      </c>
      <c r="AS330" s="699" t="e">
        <f t="shared" si="891"/>
        <v>#DIV/0!</v>
      </c>
      <c r="AT330" s="187">
        <v>0</v>
      </c>
      <c r="AU330" s="699"/>
      <c r="AV330" s="22"/>
      <c r="AW330" s="41"/>
      <c r="AX330" s="187"/>
      <c r="AY330" s="41"/>
      <c r="AZ330" s="22"/>
      <c r="BA330" s="699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187"/>
      <c r="BW330" s="187"/>
      <c r="BX330" s="187"/>
      <c r="BY330" s="187"/>
      <c r="BZ330" s="187"/>
      <c r="CE330" s="699"/>
    </row>
    <row r="331" spans="2:83" s="20" customFormat="1" ht="129.75" hidden="1" customHeight="1" x14ac:dyDescent="0.25">
      <c r="B331" s="216" t="s">
        <v>184</v>
      </c>
      <c r="C331" s="97" t="s">
        <v>45</v>
      </c>
      <c r="D331" s="186">
        <f>E331+I331</f>
        <v>0</v>
      </c>
      <c r="E331" s="186"/>
      <c r="F331" s="186"/>
      <c r="G331" s="186"/>
      <c r="H331" s="243"/>
      <c r="I331" s="243"/>
      <c r="J331" s="185">
        <f>K331+Q331</f>
        <v>0</v>
      </c>
      <c r="K331" s="186">
        <f>M331+U331</f>
        <v>0</v>
      </c>
      <c r="L331" s="699" t="e">
        <f t="shared" si="887"/>
        <v>#DIV/0!</v>
      </c>
      <c r="M331" s="186">
        <f>M332+M337</f>
        <v>0</v>
      </c>
      <c r="N331" s="286"/>
      <c r="O331" s="286"/>
      <c r="P331" s="286"/>
      <c r="Q331" s="286"/>
      <c r="R331" s="286"/>
      <c r="S331" s="299"/>
      <c r="T331" s="286"/>
      <c r="U331" s="299"/>
      <c r="V331" s="89">
        <f t="shared" si="1023"/>
        <v>0</v>
      </c>
      <c r="W331" s="299"/>
      <c r="X331" s="299"/>
      <c r="Y331" s="299"/>
      <c r="Z331" s="286">
        <f t="shared" si="1024"/>
        <v>0</v>
      </c>
      <c r="AA331" s="286">
        <f t="shared" si="1027"/>
        <v>0</v>
      </c>
      <c r="AB331" s="299"/>
      <c r="AC331" s="299"/>
      <c r="AD331" s="286"/>
      <c r="AE331" s="918">
        <f>AG331+AO331</f>
        <v>0</v>
      </c>
      <c r="AF331" s="699" t="e">
        <f t="shared" si="889"/>
        <v>#DIV/0!</v>
      </c>
      <c r="AG331" s="186"/>
      <c r="AH331" s="699"/>
      <c r="AI331" s="286"/>
      <c r="AJ331" s="286"/>
      <c r="AK331" s="286"/>
      <c r="AL331" s="286"/>
      <c r="AM331" s="299"/>
      <c r="AN331" s="286"/>
      <c r="AO331" s="299"/>
      <c r="AP331" s="286"/>
      <c r="AQ331" s="286"/>
      <c r="AR331" s="186">
        <f>AT331+BB331</f>
        <v>0</v>
      </c>
      <c r="AS331" s="699" t="e">
        <f t="shared" si="891"/>
        <v>#DIV/0!</v>
      </c>
      <c r="AT331" s="186">
        <f>AT332+AT337</f>
        <v>0</v>
      </c>
      <c r="AU331" s="699"/>
      <c r="AV331" s="286"/>
      <c r="AW331" s="286"/>
      <c r="AX331" s="186"/>
      <c r="AY331" s="286"/>
      <c r="AZ331" s="299"/>
      <c r="BA331" s="699"/>
      <c r="BB331" s="299"/>
      <c r="BC331" s="299"/>
      <c r="BD331" s="299"/>
      <c r="BE331" s="286"/>
      <c r="BF331" s="286"/>
      <c r="BG331" s="286"/>
      <c r="BH331" s="299"/>
      <c r="BI331" s="299"/>
      <c r="BJ331" s="286"/>
      <c r="BK331" s="286"/>
      <c r="BL331" s="299"/>
      <c r="BM331" s="299"/>
      <c r="BN331" s="286"/>
      <c r="BO331" s="286"/>
      <c r="BP331" s="286"/>
      <c r="BQ331" s="286"/>
      <c r="BR331" s="299"/>
      <c r="BS331" s="299"/>
      <c r="BT331" s="286"/>
      <c r="BU331" s="286"/>
      <c r="BV331" s="186"/>
      <c r="BW331" s="186"/>
      <c r="BX331" s="186"/>
      <c r="BY331" s="243"/>
      <c r="BZ331" s="243"/>
      <c r="CE331" s="699"/>
    </row>
    <row r="332" spans="2:83" s="20" customFormat="1" ht="41.25" hidden="1" customHeight="1" x14ac:dyDescent="0.25">
      <c r="B332" s="200"/>
      <c r="C332" s="97" t="s">
        <v>31</v>
      </c>
      <c r="D332" s="186"/>
      <c r="E332" s="186"/>
      <c r="F332" s="186"/>
      <c r="G332" s="186"/>
      <c r="H332" s="186"/>
      <c r="I332" s="186"/>
      <c r="J332" s="185"/>
      <c r="K332" s="186"/>
      <c r="L332" s="699" t="e">
        <f t="shared" si="887"/>
        <v>#DIV/0!</v>
      </c>
      <c r="M332" s="186"/>
      <c r="N332" s="286"/>
      <c r="O332" s="286"/>
      <c r="P332" s="286"/>
      <c r="Q332" s="286"/>
      <c r="R332" s="286"/>
      <c r="S332" s="286"/>
      <c r="T332" s="286"/>
      <c r="U332" s="286"/>
      <c r="V332" s="89">
        <f t="shared" si="1023"/>
        <v>0</v>
      </c>
      <c r="W332" s="286"/>
      <c r="X332" s="286"/>
      <c r="Y332" s="286"/>
      <c r="Z332" s="286">
        <f t="shared" si="1024"/>
        <v>0</v>
      </c>
      <c r="AA332" s="286">
        <f t="shared" si="1027"/>
        <v>0</v>
      </c>
      <c r="AB332" s="286"/>
      <c r="AC332" s="286"/>
      <c r="AD332" s="286"/>
      <c r="AE332" s="918"/>
      <c r="AF332" s="699" t="e">
        <f t="shared" si="889"/>
        <v>#DIV/0!</v>
      </c>
      <c r="AG332" s="186"/>
      <c r="AH332" s="699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186"/>
      <c r="AS332" s="699" t="e">
        <f t="shared" si="891"/>
        <v>#DIV/0!</v>
      </c>
      <c r="AT332" s="186"/>
      <c r="AU332" s="699"/>
      <c r="AV332" s="286"/>
      <c r="AW332" s="286"/>
      <c r="AX332" s="186"/>
      <c r="AY332" s="286"/>
      <c r="AZ332" s="286"/>
      <c r="BA332" s="699"/>
      <c r="BB332" s="286"/>
      <c r="BC332" s="286"/>
      <c r="BD332" s="286"/>
      <c r="BE332" s="286"/>
      <c r="BF332" s="286"/>
      <c r="BG332" s="286"/>
      <c r="BH332" s="286"/>
      <c r="BI332" s="286"/>
      <c r="BJ332" s="286"/>
      <c r="BK332" s="286"/>
      <c r="BL332" s="286"/>
      <c r="BM332" s="286"/>
      <c r="BN332" s="286"/>
      <c r="BO332" s="286"/>
      <c r="BP332" s="286"/>
      <c r="BQ332" s="286"/>
      <c r="BR332" s="286"/>
      <c r="BS332" s="286"/>
      <c r="BT332" s="286"/>
      <c r="BU332" s="286"/>
      <c r="BV332" s="186"/>
      <c r="BW332" s="186"/>
      <c r="BX332" s="186"/>
      <c r="BY332" s="186"/>
      <c r="BZ332" s="186"/>
      <c r="CE332" s="699"/>
    </row>
    <row r="333" spans="2:83" s="37" customFormat="1" ht="33" hidden="1" customHeight="1" x14ac:dyDescent="0.25">
      <c r="B333" s="204"/>
      <c r="C333" s="110" t="s">
        <v>39</v>
      </c>
      <c r="D333" s="172">
        <f>E333+I333</f>
        <v>0</v>
      </c>
      <c r="E333" s="172"/>
      <c r="F333" s="172"/>
      <c r="G333" s="172"/>
      <c r="H333" s="172"/>
      <c r="I333" s="172"/>
      <c r="J333" s="171">
        <f>K333+Q333</f>
        <v>0</v>
      </c>
      <c r="K333" s="172">
        <f>M333+U333</f>
        <v>0</v>
      </c>
      <c r="L333" s="699" t="e">
        <f t="shared" si="887"/>
        <v>#DIV/0!</v>
      </c>
      <c r="M333" s="172">
        <v>0</v>
      </c>
      <c r="N333" s="35"/>
      <c r="O333" s="35"/>
      <c r="P333" s="35"/>
      <c r="Q333" s="35"/>
      <c r="R333" s="35"/>
      <c r="S333" s="35"/>
      <c r="T333" s="35"/>
      <c r="U333" s="35"/>
      <c r="V333" s="89">
        <f t="shared" si="1023"/>
        <v>0</v>
      </c>
      <c r="W333" s="35"/>
      <c r="X333" s="35"/>
      <c r="Y333" s="35"/>
      <c r="Z333" s="35">
        <f t="shared" si="1024"/>
        <v>0</v>
      </c>
      <c r="AA333" s="35">
        <f t="shared" si="1027"/>
        <v>0</v>
      </c>
      <c r="AB333" s="35"/>
      <c r="AC333" s="35"/>
      <c r="AD333" s="35"/>
      <c r="AE333" s="916">
        <f>AG333+AO333</f>
        <v>0</v>
      </c>
      <c r="AF333" s="699" t="e">
        <f t="shared" si="889"/>
        <v>#DIV/0!</v>
      </c>
      <c r="AG333" s="172"/>
      <c r="AH333" s="699"/>
      <c r="AI333" s="35"/>
      <c r="AJ333" s="35"/>
      <c r="AK333" s="35"/>
      <c r="AL333" s="35"/>
      <c r="AM333" s="35"/>
      <c r="AN333" s="35"/>
      <c r="AO333" s="35"/>
      <c r="AP333" s="35"/>
      <c r="AQ333" s="35"/>
      <c r="AR333" s="172">
        <f>AT333+BB333</f>
        <v>0</v>
      </c>
      <c r="AS333" s="699" t="e">
        <f t="shared" si="891"/>
        <v>#DIV/0!</v>
      </c>
      <c r="AT333" s="172">
        <v>0</v>
      </c>
      <c r="AU333" s="699"/>
      <c r="AV333" s="35"/>
      <c r="AW333" s="35"/>
      <c r="AX333" s="172"/>
      <c r="AY333" s="35"/>
      <c r="AZ333" s="35"/>
      <c r="BA333" s="699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172"/>
      <c r="BW333" s="172"/>
      <c r="BX333" s="172"/>
      <c r="BY333" s="172"/>
      <c r="BZ333" s="172"/>
      <c r="CE333" s="699"/>
    </row>
    <row r="334" spans="2:83" s="37" customFormat="1" ht="31.5" hidden="1" customHeight="1" x14ac:dyDescent="0.25">
      <c r="B334" s="204"/>
      <c r="C334" s="110" t="s">
        <v>40</v>
      </c>
      <c r="D334" s="172">
        <f>E334+I334</f>
        <v>0</v>
      </c>
      <c r="E334" s="172"/>
      <c r="F334" s="172"/>
      <c r="G334" s="172"/>
      <c r="H334" s="172"/>
      <c r="I334" s="172"/>
      <c r="J334" s="171">
        <f>K334+Q334</f>
        <v>0</v>
      </c>
      <c r="K334" s="172">
        <f>M334+U334</f>
        <v>0</v>
      </c>
      <c r="L334" s="699" t="e">
        <f t="shared" si="887"/>
        <v>#DIV/0!</v>
      </c>
      <c r="M334" s="172">
        <v>0</v>
      </c>
      <c r="N334" s="35"/>
      <c r="O334" s="35"/>
      <c r="P334" s="35"/>
      <c r="Q334" s="35"/>
      <c r="R334" s="35"/>
      <c r="S334" s="35"/>
      <c r="T334" s="35"/>
      <c r="U334" s="35"/>
      <c r="V334" s="89">
        <f t="shared" si="1023"/>
        <v>0</v>
      </c>
      <c r="W334" s="35"/>
      <c r="X334" s="35"/>
      <c r="Y334" s="35"/>
      <c r="Z334" s="35">
        <f t="shared" si="1024"/>
        <v>0</v>
      </c>
      <c r="AA334" s="35">
        <f t="shared" si="1027"/>
        <v>0</v>
      </c>
      <c r="AB334" s="35"/>
      <c r="AC334" s="35"/>
      <c r="AD334" s="35"/>
      <c r="AE334" s="916">
        <f>AG334+AO334</f>
        <v>0</v>
      </c>
      <c r="AF334" s="699" t="e">
        <f t="shared" si="889"/>
        <v>#DIV/0!</v>
      </c>
      <c r="AG334" s="172"/>
      <c r="AH334" s="699"/>
      <c r="AI334" s="35"/>
      <c r="AJ334" s="35"/>
      <c r="AK334" s="35"/>
      <c r="AL334" s="35"/>
      <c r="AM334" s="35"/>
      <c r="AN334" s="35"/>
      <c r="AO334" s="35"/>
      <c r="AP334" s="35"/>
      <c r="AQ334" s="35"/>
      <c r="AR334" s="172">
        <f>AT334+BB334</f>
        <v>0</v>
      </c>
      <c r="AS334" s="699" t="e">
        <f t="shared" si="891"/>
        <v>#DIV/0!</v>
      </c>
      <c r="AT334" s="172">
        <v>0</v>
      </c>
      <c r="AU334" s="699"/>
      <c r="AV334" s="35"/>
      <c r="AW334" s="35"/>
      <c r="AX334" s="172"/>
      <c r="AY334" s="35"/>
      <c r="AZ334" s="35"/>
      <c r="BA334" s="699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172"/>
      <c r="BW334" s="172"/>
      <c r="BX334" s="172"/>
      <c r="BY334" s="172"/>
      <c r="BZ334" s="172"/>
      <c r="CE334" s="699"/>
    </row>
    <row r="335" spans="2:83" s="37" customFormat="1" ht="44.25" hidden="1" customHeight="1" x14ac:dyDescent="0.25">
      <c r="B335" s="204"/>
      <c r="C335" s="110" t="s">
        <v>43</v>
      </c>
      <c r="D335" s="172"/>
      <c r="E335" s="172"/>
      <c r="F335" s="172"/>
      <c r="G335" s="172"/>
      <c r="H335" s="172"/>
      <c r="I335" s="172"/>
      <c r="J335" s="171"/>
      <c r="K335" s="172"/>
      <c r="L335" s="699" t="e">
        <f t="shared" si="887"/>
        <v>#DIV/0!</v>
      </c>
      <c r="M335" s="172"/>
      <c r="N335" s="35"/>
      <c r="O335" s="35"/>
      <c r="P335" s="35"/>
      <c r="Q335" s="35"/>
      <c r="R335" s="35"/>
      <c r="S335" s="35"/>
      <c r="T335" s="35"/>
      <c r="U335" s="35"/>
      <c r="V335" s="89">
        <f t="shared" si="1023"/>
        <v>0</v>
      </c>
      <c r="W335" s="35"/>
      <c r="X335" s="35"/>
      <c r="Y335" s="35"/>
      <c r="Z335" s="35">
        <f t="shared" si="1024"/>
        <v>0</v>
      </c>
      <c r="AA335" s="35">
        <f t="shared" si="1027"/>
        <v>0</v>
      </c>
      <c r="AB335" s="35"/>
      <c r="AC335" s="35"/>
      <c r="AD335" s="35"/>
      <c r="AE335" s="916"/>
      <c r="AF335" s="699" t="e">
        <f t="shared" si="889"/>
        <v>#DIV/0!</v>
      </c>
      <c r="AG335" s="172"/>
      <c r="AH335" s="699"/>
      <c r="AI335" s="35"/>
      <c r="AJ335" s="35"/>
      <c r="AK335" s="35"/>
      <c r="AL335" s="35"/>
      <c r="AM335" s="35"/>
      <c r="AN335" s="35"/>
      <c r="AO335" s="35"/>
      <c r="AP335" s="35"/>
      <c r="AQ335" s="35"/>
      <c r="AR335" s="172"/>
      <c r="AS335" s="699" t="e">
        <f t="shared" si="891"/>
        <v>#DIV/0!</v>
      </c>
      <c r="AT335" s="172"/>
      <c r="AU335" s="699"/>
      <c r="AV335" s="35"/>
      <c r="AW335" s="35"/>
      <c r="AX335" s="172"/>
      <c r="AY335" s="35"/>
      <c r="AZ335" s="35"/>
      <c r="BA335" s="699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172"/>
      <c r="BW335" s="172"/>
      <c r="BX335" s="172"/>
      <c r="BY335" s="172"/>
      <c r="BZ335" s="172"/>
      <c r="CE335" s="699"/>
    </row>
    <row r="336" spans="2:83" s="37" customFormat="1" ht="60.75" hidden="1" customHeight="1" x14ac:dyDescent="0.25">
      <c r="B336" s="204"/>
      <c r="C336" s="110" t="s">
        <v>44</v>
      </c>
      <c r="D336" s="172"/>
      <c r="E336" s="172"/>
      <c r="F336" s="172"/>
      <c r="G336" s="172"/>
      <c r="H336" s="172"/>
      <c r="I336" s="172"/>
      <c r="J336" s="171"/>
      <c r="K336" s="172"/>
      <c r="L336" s="699" t="e">
        <f t="shared" si="887"/>
        <v>#DIV/0!</v>
      </c>
      <c r="M336" s="172"/>
      <c r="N336" s="35"/>
      <c r="O336" s="35"/>
      <c r="P336" s="35"/>
      <c r="Q336" s="35"/>
      <c r="R336" s="35"/>
      <c r="S336" s="35"/>
      <c r="T336" s="35"/>
      <c r="U336" s="35"/>
      <c r="V336" s="89">
        <f t="shared" si="1023"/>
        <v>0</v>
      </c>
      <c r="W336" s="35"/>
      <c r="X336" s="35"/>
      <c r="Y336" s="35"/>
      <c r="Z336" s="35">
        <f t="shared" si="1024"/>
        <v>0</v>
      </c>
      <c r="AA336" s="35">
        <f t="shared" si="1027"/>
        <v>0</v>
      </c>
      <c r="AB336" s="35"/>
      <c r="AC336" s="35"/>
      <c r="AD336" s="35"/>
      <c r="AE336" s="916"/>
      <c r="AF336" s="699" t="e">
        <f t="shared" si="889"/>
        <v>#DIV/0!</v>
      </c>
      <c r="AG336" s="172"/>
      <c r="AH336" s="699"/>
      <c r="AI336" s="35"/>
      <c r="AJ336" s="35"/>
      <c r="AK336" s="35"/>
      <c r="AL336" s="35"/>
      <c r="AM336" s="35"/>
      <c r="AN336" s="35"/>
      <c r="AO336" s="35"/>
      <c r="AP336" s="35"/>
      <c r="AQ336" s="35"/>
      <c r="AR336" s="172"/>
      <c r="AS336" s="699" t="e">
        <f t="shared" si="891"/>
        <v>#DIV/0!</v>
      </c>
      <c r="AT336" s="172"/>
      <c r="AU336" s="699"/>
      <c r="AV336" s="35"/>
      <c r="AW336" s="35"/>
      <c r="AX336" s="172"/>
      <c r="AY336" s="35"/>
      <c r="AZ336" s="35"/>
      <c r="BA336" s="699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172"/>
      <c r="BW336" s="172"/>
      <c r="BX336" s="172"/>
      <c r="BY336" s="172"/>
      <c r="BZ336" s="172"/>
      <c r="CE336" s="699"/>
    </row>
    <row r="337" spans="2:83" s="23" customFormat="1" ht="46.5" hidden="1" customHeight="1" x14ac:dyDescent="0.25">
      <c r="B337" s="201"/>
      <c r="C337" s="101" t="s">
        <v>32</v>
      </c>
      <c r="D337" s="187">
        <f t="shared" ref="D337:D347" si="1032">E337</f>
        <v>0</v>
      </c>
      <c r="E337" s="187"/>
      <c r="F337" s="187"/>
      <c r="G337" s="187"/>
      <c r="H337" s="187"/>
      <c r="I337" s="187"/>
      <c r="J337" s="167">
        <f t="shared" ref="J337" si="1033">K337</f>
        <v>0</v>
      </c>
      <c r="K337" s="258">
        <f t="shared" ref="K337" si="1034">M337</f>
        <v>0</v>
      </c>
      <c r="L337" s="699" t="e">
        <f t="shared" si="887"/>
        <v>#DIV/0!</v>
      </c>
      <c r="M337" s="187">
        <v>0</v>
      </c>
      <c r="N337" s="41"/>
      <c r="O337" s="22"/>
      <c r="P337" s="41"/>
      <c r="Q337" s="22"/>
      <c r="R337" s="41"/>
      <c r="S337" s="22"/>
      <c r="T337" s="41"/>
      <c r="U337" s="22"/>
      <c r="V337" s="89">
        <f t="shared" si="1023"/>
        <v>0</v>
      </c>
      <c r="W337" s="22"/>
      <c r="X337" s="22"/>
      <c r="Y337" s="22"/>
      <c r="Z337" s="22">
        <f t="shared" si="1024"/>
        <v>0</v>
      </c>
      <c r="AA337" s="22">
        <f t="shared" si="1027"/>
        <v>0</v>
      </c>
      <c r="AB337" s="22"/>
      <c r="AC337" s="22"/>
      <c r="AD337" s="41"/>
      <c r="AE337" s="917">
        <f t="shared" ref="AE337:AE347" si="1035">AG337</f>
        <v>0</v>
      </c>
      <c r="AF337" s="699" t="e">
        <f t="shared" si="889"/>
        <v>#DIV/0!</v>
      </c>
      <c r="AG337" s="187"/>
      <c r="AH337" s="699"/>
      <c r="AI337" s="22"/>
      <c r="AJ337" s="41"/>
      <c r="AK337" s="22"/>
      <c r="AL337" s="41"/>
      <c r="AM337" s="22"/>
      <c r="AN337" s="41"/>
      <c r="AO337" s="22"/>
      <c r="AP337" s="22"/>
      <c r="AQ337" s="41"/>
      <c r="AR337" s="187">
        <f t="shared" ref="AR337" si="1036">AT337</f>
        <v>0</v>
      </c>
      <c r="AS337" s="699" t="e">
        <f t="shared" si="891"/>
        <v>#DIV/0!</v>
      </c>
      <c r="AT337" s="187">
        <v>0</v>
      </c>
      <c r="AU337" s="699"/>
      <c r="AV337" s="22"/>
      <c r="AW337" s="41"/>
      <c r="AX337" s="187"/>
      <c r="AY337" s="41"/>
      <c r="AZ337" s="22"/>
      <c r="BA337" s="699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187"/>
      <c r="BW337" s="187"/>
      <c r="BX337" s="187"/>
      <c r="BY337" s="187"/>
      <c r="BZ337" s="187"/>
      <c r="CE337" s="699"/>
    </row>
    <row r="338" spans="2:83" s="40" customFormat="1" ht="168" hidden="1" customHeight="1" x14ac:dyDescent="0.25">
      <c r="B338" s="200" t="s">
        <v>36</v>
      </c>
      <c r="C338" s="108" t="s">
        <v>45</v>
      </c>
      <c r="D338" s="185">
        <f>G338</f>
        <v>0</v>
      </c>
      <c r="E338" s="185"/>
      <c r="F338" s="185"/>
      <c r="G338" s="185">
        <f>G339+G340</f>
        <v>0</v>
      </c>
      <c r="H338" s="186"/>
      <c r="I338" s="186"/>
      <c r="J338" s="185">
        <f>Q338-G338</f>
        <v>0</v>
      </c>
      <c r="K338" s="185">
        <f>M338+Q338+S338+U338</f>
        <v>0</v>
      </c>
      <c r="L338" s="699" t="e">
        <f t="shared" si="887"/>
        <v>#DIV/0!</v>
      </c>
      <c r="M338" s="185">
        <f>M339+M340</f>
        <v>0</v>
      </c>
      <c r="N338" s="98"/>
      <c r="O338" s="98"/>
      <c r="P338" s="98"/>
      <c r="Q338" s="98">
        <f>Q339+Q340</f>
        <v>0</v>
      </c>
      <c r="R338" s="98"/>
      <c r="S338" s="286"/>
      <c r="T338" s="286"/>
      <c r="U338" s="286"/>
      <c r="V338" s="114">
        <f t="shared" si="1023"/>
        <v>0</v>
      </c>
      <c r="W338" s="286"/>
      <c r="X338" s="286"/>
      <c r="Y338" s="286"/>
      <c r="Z338" s="98">
        <f t="shared" si="1024"/>
        <v>0</v>
      </c>
      <c r="AA338" s="98">
        <f t="shared" si="1027"/>
        <v>0</v>
      </c>
      <c r="AB338" s="286"/>
      <c r="AC338" s="286"/>
      <c r="AD338" s="286"/>
      <c r="AE338" s="914">
        <f>AG338+AK338+AM338+AO338</f>
        <v>0</v>
      </c>
      <c r="AF338" s="699" t="e">
        <f t="shared" si="889"/>
        <v>#DIV/0!</v>
      </c>
      <c r="AG338" s="185"/>
      <c r="AH338" s="699"/>
      <c r="AI338" s="98"/>
      <c r="AJ338" s="98"/>
      <c r="AK338" s="98"/>
      <c r="AL338" s="98"/>
      <c r="AM338" s="286"/>
      <c r="AN338" s="286"/>
      <c r="AO338" s="286"/>
      <c r="AP338" s="98"/>
      <c r="AQ338" s="98"/>
      <c r="AR338" s="185"/>
      <c r="AS338" s="699" t="e">
        <f t="shared" si="891"/>
        <v>#DIV/0!</v>
      </c>
      <c r="AT338" s="185"/>
      <c r="AU338" s="699"/>
      <c r="AV338" s="98"/>
      <c r="AW338" s="98"/>
      <c r="AX338" s="185"/>
      <c r="AY338" s="98"/>
      <c r="AZ338" s="286"/>
      <c r="BA338" s="699"/>
      <c r="BB338" s="286"/>
      <c r="BC338" s="286"/>
      <c r="BD338" s="286"/>
      <c r="BE338" s="98"/>
      <c r="BF338" s="98"/>
      <c r="BG338" s="98"/>
      <c r="BH338" s="286"/>
      <c r="BI338" s="286"/>
      <c r="BJ338" s="98"/>
      <c r="BK338" s="98"/>
      <c r="BL338" s="286"/>
      <c r="BM338" s="286"/>
      <c r="BN338" s="98"/>
      <c r="BO338" s="98"/>
      <c r="BP338" s="98"/>
      <c r="BQ338" s="98"/>
      <c r="BR338" s="286"/>
      <c r="BS338" s="286"/>
      <c r="BT338" s="98"/>
      <c r="BU338" s="98"/>
      <c r="BV338" s="98"/>
      <c r="BW338" s="98"/>
      <c r="BX338" s="98"/>
      <c r="BY338" s="286"/>
      <c r="BZ338" s="286"/>
      <c r="CE338" s="699"/>
    </row>
    <row r="339" spans="2:83" s="23" customFormat="1" ht="46.5" hidden="1" customHeight="1" x14ac:dyDescent="0.25">
      <c r="B339" s="201"/>
      <c r="C339" s="101" t="s">
        <v>32</v>
      </c>
      <c r="D339" s="185">
        <f>E339+G339+H339+I339</f>
        <v>0</v>
      </c>
      <c r="E339" s="167"/>
      <c r="F339" s="167"/>
      <c r="G339" s="167"/>
      <c r="H339" s="187"/>
      <c r="I339" s="187"/>
      <c r="J339" s="185">
        <f t="shared" ref="J339:J407" si="1037">Q339-G339</f>
        <v>0</v>
      </c>
      <c r="K339" s="185">
        <f>M339+Q339+S339+U339</f>
        <v>0</v>
      </c>
      <c r="L339" s="699" t="e">
        <f t="shared" si="887"/>
        <v>#DIV/0!</v>
      </c>
      <c r="M339" s="167">
        <v>0</v>
      </c>
      <c r="N339" s="114"/>
      <c r="O339" s="102"/>
      <c r="P339" s="114"/>
      <c r="Q339" s="102"/>
      <c r="R339" s="114"/>
      <c r="S339" s="22"/>
      <c r="T339" s="41"/>
      <c r="U339" s="22"/>
      <c r="V339" s="114">
        <f t="shared" si="1023"/>
        <v>0</v>
      </c>
      <c r="W339" s="22"/>
      <c r="X339" s="22"/>
      <c r="Y339" s="22"/>
      <c r="Z339" s="102">
        <f t="shared" si="1024"/>
        <v>0</v>
      </c>
      <c r="AA339" s="102">
        <f t="shared" si="1027"/>
        <v>0</v>
      </c>
      <c r="AB339" s="22"/>
      <c r="AC339" s="22"/>
      <c r="AD339" s="41"/>
      <c r="AE339" s="914">
        <f>AG339+AK339+AM339+AO339</f>
        <v>0</v>
      </c>
      <c r="AF339" s="699" t="e">
        <f t="shared" si="889"/>
        <v>#DIV/0!</v>
      </c>
      <c r="AG339" s="167"/>
      <c r="AH339" s="699"/>
      <c r="AI339" s="102"/>
      <c r="AJ339" s="114"/>
      <c r="AK339" s="102"/>
      <c r="AL339" s="114"/>
      <c r="AM339" s="22"/>
      <c r="AN339" s="41"/>
      <c r="AO339" s="22"/>
      <c r="AP339" s="102"/>
      <c r="AQ339" s="114"/>
      <c r="AR339" s="185"/>
      <c r="AS339" s="699" t="e">
        <f t="shared" si="891"/>
        <v>#DIV/0!</v>
      </c>
      <c r="AT339" s="167"/>
      <c r="AU339" s="699"/>
      <c r="AV339" s="102"/>
      <c r="AW339" s="114"/>
      <c r="AX339" s="167"/>
      <c r="AY339" s="114"/>
      <c r="AZ339" s="22"/>
      <c r="BA339" s="699"/>
      <c r="BB339" s="22"/>
      <c r="BC339" s="22"/>
      <c r="BD339" s="22"/>
      <c r="BE339" s="98"/>
      <c r="BF339" s="102"/>
      <c r="BG339" s="102"/>
      <c r="BH339" s="22"/>
      <c r="BI339" s="22"/>
      <c r="BJ339" s="102"/>
      <c r="BK339" s="102"/>
      <c r="BL339" s="22"/>
      <c r="BM339" s="22"/>
      <c r="BN339" s="102"/>
      <c r="BO339" s="102"/>
      <c r="BP339" s="102"/>
      <c r="BQ339" s="102"/>
      <c r="BR339" s="22"/>
      <c r="BS339" s="22"/>
      <c r="BT339" s="102"/>
      <c r="BU339" s="98"/>
      <c r="BV339" s="102"/>
      <c r="BW339" s="102"/>
      <c r="BX339" s="102"/>
      <c r="BY339" s="22"/>
      <c r="BZ339" s="22"/>
      <c r="CE339" s="699"/>
    </row>
    <row r="340" spans="2:83" s="42" customFormat="1" ht="46.5" hidden="1" customHeight="1" x14ac:dyDescent="0.25">
      <c r="B340" s="388"/>
      <c r="C340" s="97" t="s">
        <v>31</v>
      </c>
      <c r="D340" s="844">
        <f>G340</f>
        <v>0</v>
      </c>
      <c r="E340" s="844"/>
      <c r="F340" s="844"/>
      <c r="G340" s="844">
        <f>SUM(G341:G343)</f>
        <v>0</v>
      </c>
      <c r="H340" s="258"/>
      <c r="I340" s="258"/>
      <c r="J340" s="185">
        <f t="shared" si="1037"/>
        <v>0</v>
      </c>
      <c r="K340" s="844">
        <f>Q340</f>
        <v>0</v>
      </c>
      <c r="L340" s="699" t="e">
        <f t="shared" si="887"/>
        <v>#DIV/0!</v>
      </c>
      <c r="M340" s="963">
        <v>0</v>
      </c>
      <c r="N340" s="114"/>
      <c r="O340" s="114"/>
      <c r="P340" s="114"/>
      <c r="Q340" s="114">
        <f>SUM(Q341:Q343)</f>
        <v>0</v>
      </c>
      <c r="R340" s="114"/>
      <c r="S340" s="41"/>
      <c r="T340" s="41"/>
      <c r="U340" s="41"/>
      <c r="V340" s="114">
        <f t="shared" si="1023"/>
        <v>0</v>
      </c>
      <c r="W340" s="41"/>
      <c r="X340" s="41"/>
      <c r="Y340" s="41"/>
      <c r="Z340" s="114">
        <f t="shared" si="1024"/>
        <v>0</v>
      </c>
      <c r="AA340" s="114">
        <f t="shared" si="1027"/>
        <v>0</v>
      </c>
      <c r="AB340" s="41"/>
      <c r="AC340" s="41"/>
      <c r="AD340" s="41"/>
      <c r="AE340" s="919">
        <f t="shared" si="1035"/>
        <v>0</v>
      </c>
      <c r="AF340" s="699" t="e">
        <f t="shared" si="889"/>
        <v>#DIV/0!</v>
      </c>
      <c r="AG340" s="963"/>
      <c r="AH340" s="699"/>
      <c r="AI340" s="114"/>
      <c r="AJ340" s="114"/>
      <c r="AK340" s="114"/>
      <c r="AL340" s="114"/>
      <c r="AM340" s="41"/>
      <c r="AN340" s="41"/>
      <c r="AO340" s="41"/>
      <c r="AP340" s="114"/>
      <c r="AQ340" s="114"/>
      <c r="AR340" s="844"/>
      <c r="AS340" s="699" t="e">
        <f t="shared" si="891"/>
        <v>#DIV/0!</v>
      </c>
      <c r="AT340" s="963"/>
      <c r="AU340" s="699"/>
      <c r="AV340" s="114"/>
      <c r="AW340" s="114"/>
      <c r="AX340" s="963"/>
      <c r="AY340" s="114"/>
      <c r="AZ340" s="41"/>
      <c r="BA340" s="699"/>
      <c r="BB340" s="41"/>
      <c r="BC340" s="41"/>
      <c r="BD340" s="41"/>
      <c r="BE340" s="114"/>
      <c r="BF340" s="114"/>
      <c r="BG340" s="114"/>
      <c r="BH340" s="41"/>
      <c r="BI340" s="41"/>
      <c r="BJ340" s="114"/>
      <c r="BK340" s="114"/>
      <c r="BL340" s="41"/>
      <c r="BM340" s="41"/>
      <c r="BN340" s="114"/>
      <c r="BO340" s="114"/>
      <c r="BP340" s="114"/>
      <c r="BQ340" s="114"/>
      <c r="BR340" s="41"/>
      <c r="BS340" s="41"/>
      <c r="BT340" s="114"/>
      <c r="BU340" s="114"/>
      <c r="BV340" s="114"/>
      <c r="BW340" s="114"/>
      <c r="BX340" s="114"/>
      <c r="BY340" s="41"/>
      <c r="BZ340" s="41"/>
      <c r="CE340" s="699"/>
    </row>
    <row r="341" spans="2:83" s="37" customFormat="1" ht="30.75" hidden="1" customHeight="1" x14ac:dyDescent="0.25">
      <c r="B341" s="204"/>
      <c r="C341" s="110" t="s">
        <v>39</v>
      </c>
      <c r="D341" s="171">
        <f t="shared" si="1032"/>
        <v>0</v>
      </c>
      <c r="E341" s="171"/>
      <c r="F341" s="171"/>
      <c r="G341" s="171">
        <v>0</v>
      </c>
      <c r="H341" s="172"/>
      <c r="I341" s="172"/>
      <c r="J341" s="185">
        <f t="shared" si="1037"/>
        <v>0</v>
      </c>
      <c r="K341" s="171">
        <f>Q341</f>
        <v>0</v>
      </c>
      <c r="L341" s="699" t="e">
        <f t="shared" si="887"/>
        <v>#DIV/0!</v>
      </c>
      <c r="M341" s="171">
        <v>0</v>
      </c>
      <c r="N341" s="116"/>
      <c r="O341" s="116"/>
      <c r="P341" s="116"/>
      <c r="Q341" s="116"/>
      <c r="R341" s="116"/>
      <c r="S341" s="35"/>
      <c r="T341" s="35"/>
      <c r="U341" s="35"/>
      <c r="V341" s="114">
        <f t="shared" si="1023"/>
        <v>0</v>
      </c>
      <c r="W341" s="35"/>
      <c r="X341" s="35"/>
      <c r="Y341" s="35"/>
      <c r="Z341" s="116">
        <f t="shared" si="1024"/>
        <v>0</v>
      </c>
      <c r="AA341" s="116">
        <f t="shared" si="1027"/>
        <v>0</v>
      </c>
      <c r="AB341" s="35"/>
      <c r="AC341" s="35"/>
      <c r="AD341" s="35"/>
      <c r="AE341" s="915">
        <f t="shared" si="1035"/>
        <v>0</v>
      </c>
      <c r="AF341" s="699" t="e">
        <f t="shared" si="889"/>
        <v>#DIV/0!</v>
      </c>
      <c r="AG341" s="171"/>
      <c r="AH341" s="699"/>
      <c r="AI341" s="116"/>
      <c r="AJ341" s="116"/>
      <c r="AK341" s="116"/>
      <c r="AL341" s="116"/>
      <c r="AM341" s="35"/>
      <c r="AN341" s="35"/>
      <c r="AO341" s="35"/>
      <c r="AP341" s="116"/>
      <c r="AQ341" s="116"/>
      <c r="AR341" s="171"/>
      <c r="AS341" s="699" t="e">
        <f t="shared" si="891"/>
        <v>#DIV/0!</v>
      </c>
      <c r="AT341" s="171"/>
      <c r="AU341" s="699"/>
      <c r="AV341" s="116"/>
      <c r="AW341" s="116"/>
      <c r="AX341" s="171"/>
      <c r="AY341" s="116"/>
      <c r="AZ341" s="35"/>
      <c r="BA341" s="699"/>
      <c r="BB341" s="35"/>
      <c r="BC341" s="35"/>
      <c r="BD341" s="35"/>
      <c r="BE341" s="116"/>
      <c r="BF341" s="116"/>
      <c r="BG341" s="116"/>
      <c r="BH341" s="35"/>
      <c r="BI341" s="35"/>
      <c r="BJ341" s="116"/>
      <c r="BK341" s="116"/>
      <c r="BL341" s="35"/>
      <c r="BM341" s="35"/>
      <c r="BN341" s="116"/>
      <c r="BO341" s="116"/>
      <c r="BP341" s="116"/>
      <c r="BQ341" s="116"/>
      <c r="BR341" s="35"/>
      <c r="BS341" s="35"/>
      <c r="BT341" s="116"/>
      <c r="BU341" s="116"/>
      <c r="BV341" s="116"/>
      <c r="BW341" s="116"/>
      <c r="BX341" s="116"/>
      <c r="BY341" s="35"/>
      <c r="BZ341" s="35"/>
      <c r="CE341" s="699"/>
    </row>
    <row r="342" spans="2:83" s="37" customFormat="1" ht="62.25" hidden="1" customHeight="1" x14ac:dyDescent="0.25">
      <c r="B342" s="204"/>
      <c r="C342" s="110" t="s">
        <v>43</v>
      </c>
      <c r="D342" s="171">
        <f>G342</f>
        <v>0</v>
      </c>
      <c r="E342" s="171"/>
      <c r="F342" s="171"/>
      <c r="G342" s="171"/>
      <c r="H342" s="172"/>
      <c r="I342" s="172"/>
      <c r="J342" s="185">
        <f t="shared" si="1037"/>
        <v>0</v>
      </c>
      <c r="K342" s="171">
        <f>Q342</f>
        <v>0</v>
      </c>
      <c r="L342" s="699" t="e">
        <f t="shared" si="887"/>
        <v>#DIV/0!</v>
      </c>
      <c r="M342" s="171">
        <v>0</v>
      </c>
      <c r="N342" s="116"/>
      <c r="O342" s="116"/>
      <c r="P342" s="116"/>
      <c r="Q342" s="116"/>
      <c r="R342" s="116"/>
      <c r="S342" s="35"/>
      <c r="T342" s="35"/>
      <c r="U342" s="35"/>
      <c r="V342" s="114">
        <f t="shared" si="1023"/>
        <v>0</v>
      </c>
      <c r="W342" s="35"/>
      <c r="X342" s="35"/>
      <c r="Y342" s="35"/>
      <c r="Z342" s="116">
        <f t="shared" si="1024"/>
        <v>0</v>
      </c>
      <c r="AA342" s="116">
        <f t="shared" si="1027"/>
        <v>0</v>
      </c>
      <c r="AB342" s="35"/>
      <c r="AC342" s="35"/>
      <c r="AD342" s="35"/>
      <c r="AE342" s="915">
        <f t="shared" si="1035"/>
        <v>0</v>
      </c>
      <c r="AF342" s="699" t="e">
        <f t="shared" si="889"/>
        <v>#DIV/0!</v>
      </c>
      <c r="AG342" s="171"/>
      <c r="AH342" s="699"/>
      <c r="AI342" s="116"/>
      <c r="AJ342" s="116"/>
      <c r="AK342" s="116"/>
      <c r="AL342" s="116"/>
      <c r="AM342" s="35"/>
      <c r="AN342" s="35"/>
      <c r="AO342" s="35"/>
      <c r="AP342" s="116"/>
      <c r="AQ342" s="116"/>
      <c r="AR342" s="171"/>
      <c r="AS342" s="699" t="e">
        <f t="shared" si="891"/>
        <v>#DIV/0!</v>
      </c>
      <c r="AT342" s="171"/>
      <c r="AU342" s="699"/>
      <c r="AV342" s="116"/>
      <c r="AW342" s="116"/>
      <c r="AX342" s="171"/>
      <c r="AY342" s="116"/>
      <c r="AZ342" s="35"/>
      <c r="BA342" s="699"/>
      <c r="BB342" s="35"/>
      <c r="BC342" s="35"/>
      <c r="BD342" s="35"/>
      <c r="BE342" s="116"/>
      <c r="BF342" s="116"/>
      <c r="BG342" s="116"/>
      <c r="BH342" s="35"/>
      <c r="BI342" s="35"/>
      <c r="BJ342" s="116"/>
      <c r="BK342" s="116"/>
      <c r="BL342" s="35"/>
      <c r="BM342" s="35"/>
      <c r="BN342" s="116"/>
      <c r="BO342" s="116"/>
      <c r="BP342" s="116"/>
      <c r="BQ342" s="116"/>
      <c r="BR342" s="35"/>
      <c r="BS342" s="35"/>
      <c r="BT342" s="116"/>
      <c r="BU342" s="116"/>
      <c r="BV342" s="116"/>
      <c r="BW342" s="116"/>
      <c r="BX342" s="116"/>
      <c r="BY342" s="35"/>
      <c r="BZ342" s="35"/>
      <c r="CE342" s="699"/>
    </row>
    <row r="343" spans="2:83" s="37" customFormat="1" ht="27.75" hidden="1" customHeight="1" x14ac:dyDescent="0.25">
      <c r="B343" s="204"/>
      <c r="C343" s="110" t="s">
        <v>40</v>
      </c>
      <c r="D343" s="171">
        <f>G343</f>
        <v>0</v>
      </c>
      <c r="E343" s="171"/>
      <c r="F343" s="171"/>
      <c r="G343" s="171"/>
      <c r="H343" s="172"/>
      <c r="I343" s="172"/>
      <c r="J343" s="185">
        <f t="shared" si="1037"/>
        <v>0</v>
      </c>
      <c r="K343" s="171">
        <f>Q343</f>
        <v>0</v>
      </c>
      <c r="L343" s="699" t="e">
        <f t="shared" si="887"/>
        <v>#DIV/0!</v>
      </c>
      <c r="M343" s="171">
        <v>0</v>
      </c>
      <c r="N343" s="116"/>
      <c r="O343" s="116"/>
      <c r="P343" s="116"/>
      <c r="Q343" s="116"/>
      <c r="R343" s="116"/>
      <c r="S343" s="35"/>
      <c r="T343" s="35"/>
      <c r="U343" s="35"/>
      <c r="V343" s="114">
        <f t="shared" si="1023"/>
        <v>0</v>
      </c>
      <c r="W343" s="35"/>
      <c r="X343" s="35"/>
      <c r="Y343" s="35"/>
      <c r="Z343" s="116">
        <f t="shared" si="1024"/>
        <v>0</v>
      </c>
      <c r="AA343" s="116">
        <f t="shared" si="1027"/>
        <v>0</v>
      </c>
      <c r="AB343" s="35"/>
      <c r="AC343" s="35"/>
      <c r="AD343" s="35"/>
      <c r="AE343" s="915">
        <f t="shared" si="1035"/>
        <v>0</v>
      </c>
      <c r="AF343" s="699" t="e">
        <f t="shared" si="889"/>
        <v>#DIV/0!</v>
      </c>
      <c r="AG343" s="171"/>
      <c r="AH343" s="699"/>
      <c r="AI343" s="116"/>
      <c r="AJ343" s="116"/>
      <c r="AK343" s="116"/>
      <c r="AL343" s="116"/>
      <c r="AM343" s="35"/>
      <c r="AN343" s="35"/>
      <c r="AO343" s="35"/>
      <c r="AP343" s="116">
        <f t="shared" ref="AP343:AP380" si="1038">AR343+AT343+AX343</f>
        <v>0</v>
      </c>
      <c r="AQ343" s="116"/>
      <c r="AR343" s="171">
        <f t="shared" ref="AR343" si="1039">AT343</f>
        <v>0</v>
      </c>
      <c r="AS343" s="699" t="e">
        <f t="shared" si="891"/>
        <v>#DIV/0!</v>
      </c>
      <c r="AT343" s="171"/>
      <c r="AU343" s="699"/>
      <c r="AV343" s="116"/>
      <c r="AW343" s="116"/>
      <c r="AX343" s="171"/>
      <c r="AY343" s="116"/>
      <c r="AZ343" s="35"/>
      <c r="BA343" s="699"/>
      <c r="BB343" s="35"/>
      <c r="BC343" s="35"/>
      <c r="BD343" s="35"/>
      <c r="BE343" s="116"/>
      <c r="BF343" s="116"/>
      <c r="BG343" s="116"/>
      <c r="BH343" s="35"/>
      <c r="BI343" s="35"/>
      <c r="BJ343" s="116"/>
      <c r="BK343" s="116"/>
      <c r="BL343" s="35"/>
      <c r="BM343" s="35"/>
      <c r="BN343" s="116"/>
      <c r="BO343" s="116"/>
      <c r="BP343" s="116"/>
      <c r="BQ343" s="116"/>
      <c r="BR343" s="35"/>
      <c r="BS343" s="35"/>
      <c r="BT343" s="116"/>
      <c r="BU343" s="116"/>
      <c r="BV343" s="116"/>
      <c r="BW343" s="116"/>
      <c r="BX343" s="116"/>
      <c r="BY343" s="35"/>
      <c r="BZ343" s="35"/>
      <c r="CE343" s="699"/>
    </row>
    <row r="344" spans="2:83" s="40" customFormat="1" ht="113.25" hidden="1" customHeight="1" x14ac:dyDescent="0.25">
      <c r="B344" s="200" t="s">
        <v>8</v>
      </c>
      <c r="C344" s="97" t="s">
        <v>46</v>
      </c>
      <c r="D344" s="185">
        <f>E344+G344+H344+I344</f>
        <v>0</v>
      </c>
      <c r="E344" s="185"/>
      <c r="F344" s="185"/>
      <c r="G344" s="185">
        <f>G346+G347</f>
        <v>0</v>
      </c>
      <c r="H344" s="186"/>
      <c r="I344" s="186"/>
      <c r="J344" s="185">
        <f t="shared" si="1037"/>
        <v>0</v>
      </c>
      <c r="K344" s="185">
        <f>M344+Q344+S344+U344</f>
        <v>0</v>
      </c>
      <c r="L344" s="699" t="e">
        <f t="shared" si="887"/>
        <v>#DIV/0!</v>
      </c>
      <c r="M344" s="185">
        <f>M346+M347</f>
        <v>0</v>
      </c>
      <c r="N344" s="98"/>
      <c r="O344" s="98"/>
      <c r="P344" s="98"/>
      <c r="Q344" s="98">
        <f>Q346+Q347</f>
        <v>0</v>
      </c>
      <c r="R344" s="98"/>
      <c r="S344" s="286"/>
      <c r="T344" s="286"/>
      <c r="U344" s="286"/>
      <c r="V344" s="114">
        <f t="shared" si="1023"/>
        <v>0</v>
      </c>
      <c r="W344" s="286"/>
      <c r="X344" s="286"/>
      <c r="Y344" s="286"/>
      <c r="Z344" s="98">
        <f t="shared" si="1024"/>
        <v>0</v>
      </c>
      <c r="AA344" s="98">
        <f t="shared" si="1027"/>
        <v>0</v>
      </c>
      <c r="AB344" s="286"/>
      <c r="AC344" s="286"/>
      <c r="AD344" s="286"/>
      <c r="AE344" s="914">
        <f>AG344+AK344+AM344+AO344</f>
        <v>0</v>
      </c>
      <c r="AF344" s="699" t="e">
        <f t="shared" si="889"/>
        <v>#DIV/0!</v>
      </c>
      <c r="AG344" s="185"/>
      <c r="AH344" s="699"/>
      <c r="AI344" s="98"/>
      <c r="AJ344" s="98"/>
      <c r="AK344" s="98"/>
      <c r="AL344" s="98"/>
      <c r="AM344" s="286"/>
      <c r="AN344" s="286"/>
      <c r="AO344" s="286"/>
      <c r="AP344" s="98">
        <f t="shared" si="1038"/>
        <v>0</v>
      </c>
      <c r="AQ344" s="98"/>
      <c r="AR344" s="185">
        <f>AT344+AX344+AZ344+BB344</f>
        <v>0</v>
      </c>
      <c r="AS344" s="699" t="e">
        <f t="shared" si="891"/>
        <v>#DIV/0!</v>
      </c>
      <c r="AT344" s="185">
        <f>AT346+AT347</f>
        <v>0</v>
      </c>
      <c r="AU344" s="699"/>
      <c r="AV344" s="98"/>
      <c r="AW344" s="98"/>
      <c r="AX344" s="185"/>
      <c r="AY344" s="98"/>
      <c r="AZ344" s="286"/>
      <c r="BA344" s="699"/>
      <c r="BB344" s="286"/>
      <c r="BC344" s="286"/>
      <c r="BD344" s="286"/>
      <c r="BE344" s="98"/>
      <c r="BF344" s="98"/>
      <c r="BG344" s="98"/>
      <c r="BH344" s="286"/>
      <c r="BI344" s="286"/>
      <c r="BJ344" s="98"/>
      <c r="BK344" s="98"/>
      <c r="BL344" s="286"/>
      <c r="BM344" s="286"/>
      <c r="BN344" s="98"/>
      <c r="BO344" s="98"/>
      <c r="BP344" s="98"/>
      <c r="BQ344" s="98"/>
      <c r="BR344" s="286"/>
      <c r="BS344" s="286"/>
      <c r="BT344" s="98"/>
      <c r="BU344" s="98"/>
      <c r="BV344" s="98"/>
      <c r="BW344" s="98"/>
      <c r="BX344" s="98"/>
      <c r="BY344" s="286"/>
      <c r="BZ344" s="286"/>
      <c r="CE344" s="699"/>
    </row>
    <row r="345" spans="2:83" s="42" customFormat="1" ht="46.5" hidden="1" customHeight="1" x14ac:dyDescent="0.25">
      <c r="B345" s="388"/>
      <c r="C345" s="97" t="s">
        <v>31</v>
      </c>
      <c r="D345" s="185">
        <v>0</v>
      </c>
      <c r="E345" s="844"/>
      <c r="F345" s="844"/>
      <c r="G345" s="844">
        <f>SUM(G346:G348)</f>
        <v>0</v>
      </c>
      <c r="H345" s="258"/>
      <c r="I345" s="258"/>
      <c r="J345" s="185">
        <f t="shared" si="1037"/>
        <v>0</v>
      </c>
      <c r="K345" s="185"/>
      <c r="L345" s="699" t="e">
        <f t="shared" si="887"/>
        <v>#DIV/0!</v>
      </c>
      <c r="M345" s="963"/>
      <c r="N345" s="114"/>
      <c r="O345" s="114"/>
      <c r="P345" s="114"/>
      <c r="Q345" s="114">
        <f>SUM(Q346:Q348)</f>
        <v>0</v>
      </c>
      <c r="R345" s="114"/>
      <c r="S345" s="41"/>
      <c r="T345" s="41"/>
      <c r="U345" s="41"/>
      <c r="V345" s="114">
        <f t="shared" si="1023"/>
        <v>0</v>
      </c>
      <c r="W345" s="41"/>
      <c r="X345" s="41"/>
      <c r="Y345" s="41"/>
      <c r="Z345" s="114">
        <f t="shared" si="1024"/>
        <v>0</v>
      </c>
      <c r="AA345" s="114">
        <f t="shared" si="1027"/>
        <v>0</v>
      </c>
      <c r="AB345" s="41"/>
      <c r="AC345" s="41"/>
      <c r="AD345" s="41"/>
      <c r="AE345" s="914">
        <f>AG345+AK345+AM345+AO345</f>
        <v>0</v>
      </c>
      <c r="AF345" s="699" t="e">
        <f t="shared" si="889"/>
        <v>#DIV/0!</v>
      </c>
      <c r="AG345" s="963"/>
      <c r="AH345" s="699"/>
      <c r="AI345" s="114"/>
      <c r="AJ345" s="114"/>
      <c r="AK345" s="114"/>
      <c r="AL345" s="114"/>
      <c r="AM345" s="41"/>
      <c r="AN345" s="41"/>
      <c r="AO345" s="41"/>
      <c r="AP345" s="114" t="e">
        <f t="shared" si="1038"/>
        <v>#REF!</v>
      </c>
      <c r="AQ345" s="114"/>
      <c r="AR345" s="185" t="e">
        <f>AT345+AX345+AZ345+BB345</f>
        <v>#REF!</v>
      </c>
      <c r="AS345" s="699" t="e">
        <f t="shared" si="891"/>
        <v>#REF!</v>
      </c>
      <c r="AT345" s="963" t="e">
        <f>SUM(AT346:AT348)</f>
        <v>#REF!</v>
      </c>
      <c r="AU345" s="699"/>
      <c r="AV345" s="114"/>
      <c r="AW345" s="114"/>
      <c r="AX345" s="963"/>
      <c r="AY345" s="114"/>
      <c r="AZ345" s="41"/>
      <c r="BA345" s="699"/>
      <c r="BB345" s="41"/>
      <c r="BC345" s="41"/>
      <c r="BD345" s="41"/>
      <c r="BE345" s="98"/>
      <c r="BF345" s="114"/>
      <c r="BG345" s="114"/>
      <c r="BH345" s="41"/>
      <c r="BI345" s="41"/>
      <c r="BJ345" s="114"/>
      <c r="BK345" s="114"/>
      <c r="BL345" s="41"/>
      <c r="BM345" s="41"/>
      <c r="BN345" s="114"/>
      <c r="BO345" s="114"/>
      <c r="BP345" s="114"/>
      <c r="BQ345" s="114"/>
      <c r="BR345" s="41"/>
      <c r="BS345" s="41"/>
      <c r="BT345" s="114"/>
      <c r="BU345" s="98"/>
      <c r="BV345" s="114"/>
      <c r="BW345" s="114"/>
      <c r="BX345" s="114"/>
      <c r="BY345" s="41"/>
      <c r="BZ345" s="41"/>
      <c r="CE345" s="699"/>
    </row>
    <row r="346" spans="2:83" s="37" customFormat="1" ht="30" hidden="1" customHeight="1" x14ac:dyDescent="0.25">
      <c r="B346" s="206"/>
      <c r="C346" s="110" t="s">
        <v>39</v>
      </c>
      <c r="D346" s="171">
        <f t="shared" si="1032"/>
        <v>0</v>
      </c>
      <c r="E346" s="171"/>
      <c r="F346" s="171"/>
      <c r="G346" s="171">
        <v>0</v>
      </c>
      <c r="H346" s="172"/>
      <c r="I346" s="172"/>
      <c r="J346" s="185">
        <f t="shared" si="1037"/>
        <v>0</v>
      </c>
      <c r="K346" s="171">
        <f t="shared" ref="K346:K347" si="1040">M346</f>
        <v>0</v>
      </c>
      <c r="L346" s="699" t="e">
        <f t="shared" si="887"/>
        <v>#DIV/0!</v>
      </c>
      <c r="M346" s="171">
        <v>0</v>
      </c>
      <c r="N346" s="116"/>
      <c r="O346" s="116"/>
      <c r="P346" s="116"/>
      <c r="Q346" s="116">
        <v>0</v>
      </c>
      <c r="R346" s="116"/>
      <c r="S346" s="35"/>
      <c r="T346" s="35"/>
      <c r="U346" s="35"/>
      <c r="V346" s="114">
        <f t="shared" si="1023"/>
        <v>0</v>
      </c>
      <c r="W346" s="35"/>
      <c r="X346" s="35"/>
      <c r="Y346" s="35"/>
      <c r="Z346" s="116">
        <f t="shared" si="1024"/>
        <v>0</v>
      </c>
      <c r="AA346" s="116">
        <f t="shared" si="1027"/>
        <v>0</v>
      </c>
      <c r="AB346" s="35"/>
      <c r="AC346" s="35"/>
      <c r="AD346" s="35"/>
      <c r="AE346" s="915">
        <f t="shared" si="1035"/>
        <v>0</v>
      </c>
      <c r="AF346" s="699" t="e">
        <f t="shared" si="889"/>
        <v>#DIV/0!</v>
      </c>
      <c r="AG346" s="171"/>
      <c r="AH346" s="699"/>
      <c r="AI346" s="116"/>
      <c r="AJ346" s="116"/>
      <c r="AK346" s="116"/>
      <c r="AL346" s="116"/>
      <c r="AM346" s="35"/>
      <c r="AN346" s="35"/>
      <c r="AO346" s="35"/>
      <c r="AP346" s="116">
        <f t="shared" si="1038"/>
        <v>0</v>
      </c>
      <c r="AQ346" s="116"/>
      <c r="AR346" s="171">
        <f t="shared" ref="AR346:AR347" si="1041">AT346</f>
        <v>0</v>
      </c>
      <c r="AS346" s="699" t="e">
        <f t="shared" si="891"/>
        <v>#DIV/0!</v>
      </c>
      <c r="AT346" s="171">
        <v>0</v>
      </c>
      <c r="AU346" s="699"/>
      <c r="AV346" s="116"/>
      <c r="AW346" s="116"/>
      <c r="AX346" s="171"/>
      <c r="AY346" s="116"/>
      <c r="AZ346" s="35"/>
      <c r="BA346" s="699"/>
      <c r="BB346" s="35"/>
      <c r="BC346" s="35"/>
      <c r="BD346" s="35"/>
      <c r="BE346" s="116"/>
      <c r="BF346" s="116"/>
      <c r="BG346" s="116"/>
      <c r="BH346" s="35"/>
      <c r="BI346" s="35"/>
      <c r="BJ346" s="116"/>
      <c r="BK346" s="116"/>
      <c r="BL346" s="35"/>
      <c r="BM346" s="35"/>
      <c r="BN346" s="116"/>
      <c r="BO346" s="116"/>
      <c r="BP346" s="116"/>
      <c r="BQ346" s="116"/>
      <c r="BR346" s="35"/>
      <c r="BS346" s="35"/>
      <c r="BT346" s="116"/>
      <c r="BU346" s="116"/>
      <c r="BV346" s="116"/>
      <c r="BW346" s="116"/>
      <c r="BX346" s="116"/>
      <c r="BY346" s="35"/>
      <c r="BZ346" s="35"/>
      <c r="CE346" s="699"/>
    </row>
    <row r="347" spans="2:83" s="37" customFormat="1" ht="31.5" hidden="1" customHeight="1" x14ac:dyDescent="0.25">
      <c r="B347" s="204"/>
      <c r="C347" s="110" t="s">
        <v>47</v>
      </c>
      <c r="D347" s="171">
        <f t="shared" si="1032"/>
        <v>0</v>
      </c>
      <c r="E347" s="171"/>
      <c r="F347" s="171"/>
      <c r="G347" s="171">
        <v>0</v>
      </c>
      <c r="H347" s="172"/>
      <c r="I347" s="172"/>
      <c r="J347" s="185">
        <f t="shared" si="1037"/>
        <v>0</v>
      </c>
      <c r="K347" s="171">
        <f t="shared" si="1040"/>
        <v>0</v>
      </c>
      <c r="L347" s="699" t="e">
        <f t="shared" si="887"/>
        <v>#DIV/0!</v>
      </c>
      <c r="M347" s="171">
        <v>0</v>
      </c>
      <c r="N347" s="116"/>
      <c r="O347" s="116"/>
      <c r="P347" s="116"/>
      <c r="Q347" s="116">
        <v>0</v>
      </c>
      <c r="R347" s="116"/>
      <c r="S347" s="35"/>
      <c r="T347" s="35"/>
      <c r="U347" s="35"/>
      <c r="V347" s="114">
        <f t="shared" si="1023"/>
        <v>0</v>
      </c>
      <c r="W347" s="35"/>
      <c r="X347" s="35"/>
      <c r="Y347" s="35"/>
      <c r="Z347" s="116">
        <f t="shared" si="1024"/>
        <v>0</v>
      </c>
      <c r="AA347" s="116">
        <f t="shared" si="1027"/>
        <v>0</v>
      </c>
      <c r="AB347" s="35"/>
      <c r="AC347" s="35"/>
      <c r="AD347" s="35"/>
      <c r="AE347" s="915">
        <f t="shared" si="1035"/>
        <v>0</v>
      </c>
      <c r="AF347" s="699" t="e">
        <f t="shared" si="889"/>
        <v>#DIV/0!</v>
      </c>
      <c r="AG347" s="171"/>
      <c r="AH347" s="699"/>
      <c r="AI347" s="116"/>
      <c r="AJ347" s="116"/>
      <c r="AK347" s="116"/>
      <c r="AL347" s="116"/>
      <c r="AM347" s="35"/>
      <c r="AN347" s="35"/>
      <c r="AO347" s="35"/>
      <c r="AP347" s="116">
        <f t="shared" si="1038"/>
        <v>0</v>
      </c>
      <c r="AQ347" s="116"/>
      <c r="AR347" s="171">
        <f t="shared" si="1041"/>
        <v>0</v>
      </c>
      <c r="AS347" s="699" t="e">
        <f t="shared" si="891"/>
        <v>#DIV/0!</v>
      </c>
      <c r="AT347" s="171"/>
      <c r="AU347" s="699"/>
      <c r="AV347" s="116"/>
      <c r="AW347" s="116"/>
      <c r="AX347" s="171"/>
      <c r="AY347" s="116"/>
      <c r="AZ347" s="35"/>
      <c r="BA347" s="699"/>
      <c r="BB347" s="35"/>
      <c r="BC347" s="35"/>
      <c r="BD347" s="35"/>
      <c r="BE347" s="116"/>
      <c r="BF347" s="116"/>
      <c r="BG347" s="116"/>
      <c r="BH347" s="35"/>
      <c r="BI347" s="35"/>
      <c r="BJ347" s="116"/>
      <c r="BK347" s="116"/>
      <c r="BL347" s="35"/>
      <c r="BM347" s="35"/>
      <c r="BN347" s="116"/>
      <c r="BO347" s="116"/>
      <c r="BP347" s="116"/>
      <c r="BQ347" s="116"/>
      <c r="BR347" s="35"/>
      <c r="BS347" s="35"/>
      <c r="BT347" s="116"/>
      <c r="BU347" s="116"/>
      <c r="BV347" s="116"/>
      <c r="BW347" s="116"/>
      <c r="BX347" s="116"/>
      <c r="BY347" s="35"/>
      <c r="BZ347" s="35"/>
      <c r="CE347" s="699"/>
    </row>
    <row r="348" spans="2:83" s="44" customFormat="1" ht="85.5" hidden="1" customHeight="1" x14ac:dyDescent="0.25">
      <c r="B348" s="388" t="s">
        <v>48</v>
      </c>
      <c r="C348" s="97" t="s">
        <v>49</v>
      </c>
      <c r="D348" s="885"/>
      <c r="E348" s="171"/>
      <c r="F348" s="171"/>
      <c r="G348" s="171"/>
      <c r="H348" s="885"/>
      <c r="I348" s="885"/>
      <c r="J348" s="185">
        <f t="shared" si="1037"/>
        <v>0</v>
      </c>
      <c r="K348" s="258"/>
      <c r="L348" s="699" t="e">
        <f t="shared" si="887"/>
        <v>#DIV/0!</v>
      </c>
      <c r="M348" s="171"/>
      <c r="N348" s="116"/>
      <c r="O348" s="116"/>
      <c r="P348" s="116"/>
      <c r="Q348" s="116"/>
      <c r="R348" s="116"/>
      <c r="S348" s="300"/>
      <c r="T348" s="41"/>
      <c r="U348" s="300"/>
      <c r="V348" s="114">
        <f t="shared" si="1023"/>
        <v>0</v>
      </c>
      <c r="W348" s="300"/>
      <c r="X348" s="300"/>
      <c r="Y348" s="300"/>
      <c r="Z348" s="300">
        <f t="shared" si="1024"/>
        <v>0</v>
      </c>
      <c r="AA348" s="116">
        <f t="shared" si="1027"/>
        <v>0</v>
      </c>
      <c r="AB348" s="300"/>
      <c r="AC348" s="300"/>
      <c r="AD348" s="41"/>
      <c r="AE348" s="920"/>
      <c r="AF348" s="699" t="e">
        <f t="shared" si="889"/>
        <v>#DIV/0!</v>
      </c>
      <c r="AG348" s="171"/>
      <c r="AH348" s="699"/>
      <c r="AI348" s="116"/>
      <c r="AJ348" s="116"/>
      <c r="AK348" s="116"/>
      <c r="AL348" s="116"/>
      <c r="AM348" s="300"/>
      <c r="AN348" s="41"/>
      <c r="AO348" s="300"/>
      <c r="AP348" s="300" t="e">
        <f t="shared" si="1038"/>
        <v>#REF!</v>
      </c>
      <c r="AQ348" s="41"/>
      <c r="AR348" s="885"/>
      <c r="AS348" s="699" t="e">
        <f t="shared" si="891"/>
        <v>#DIV/0!</v>
      </c>
      <c r="AT348" s="171" t="e">
        <f>#REF!</f>
        <v>#REF!</v>
      </c>
      <c r="AU348" s="699"/>
      <c r="AV348" s="116"/>
      <c r="AW348" s="116"/>
      <c r="AX348" s="171"/>
      <c r="AY348" s="116"/>
      <c r="AZ348" s="300"/>
      <c r="BA348" s="699"/>
      <c r="BB348" s="300"/>
      <c r="BC348" s="300"/>
      <c r="BD348" s="300"/>
      <c r="BE348" s="300"/>
      <c r="BF348" s="116"/>
      <c r="BG348" s="116"/>
      <c r="BH348" s="300"/>
      <c r="BI348" s="300"/>
      <c r="BJ348" s="300"/>
      <c r="BK348" s="116"/>
      <c r="BL348" s="300"/>
      <c r="BM348" s="300"/>
      <c r="BN348" s="300"/>
      <c r="BO348" s="116"/>
      <c r="BP348" s="116"/>
      <c r="BQ348" s="116"/>
      <c r="BR348" s="300"/>
      <c r="BS348" s="300"/>
      <c r="BT348" s="300"/>
      <c r="BU348" s="300"/>
      <c r="BV348" s="116"/>
      <c r="BW348" s="116"/>
      <c r="BX348" s="116"/>
      <c r="BY348" s="300"/>
      <c r="BZ348" s="300"/>
      <c r="CE348" s="699"/>
    </row>
    <row r="349" spans="2:83" s="37" customFormat="1" ht="15" hidden="1" customHeight="1" x14ac:dyDescent="0.25">
      <c r="B349" s="204"/>
      <c r="C349" s="110" t="s">
        <v>39</v>
      </c>
      <c r="D349" s="172"/>
      <c r="E349" s="171"/>
      <c r="F349" s="171"/>
      <c r="G349" s="171"/>
      <c r="H349" s="172"/>
      <c r="I349" s="172"/>
      <c r="J349" s="185">
        <f t="shared" si="1037"/>
        <v>0</v>
      </c>
      <c r="K349" s="172"/>
      <c r="L349" s="699" t="e">
        <f t="shared" si="887"/>
        <v>#DIV/0!</v>
      </c>
      <c r="M349" s="171"/>
      <c r="N349" s="116"/>
      <c r="O349" s="116"/>
      <c r="P349" s="116"/>
      <c r="Q349" s="116"/>
      <c r="R349" s="116"/>
      <c r="S349" s="35"/>
      <c r="T349" s="35"/>
      <c r="U349" s="35"/>
      <c r="V349" s="114">
        <f t="shared" si="1023"/>
        <v>0</v>
      </c>
      <c r="W349" s="35"/>
      <c r="X349" s="35"/>
      <c r="Y349" s="35"/>
      <c r="Z349" s="35">
        <f t="shared" si="1024"/>
        <v>0</v>
      </c>
      <c r="AA349" s="116">
        <f t="shared" si="1027"/>
        <v>0</v>
      </c>
      <c r="AB349" s="35"/>
      <c r="AC349" s="35"/>
      <c r="AD349" s="35"/>
      <c r="AE349" s="916"/>
      <c r="AF349" s="699" t="e">
        <f t="shared" si="889"/>
        <v>#DIV/0!</v>
      </c>
      <c r="AG349" s="171"/>
      <c r="AH349" s="699"/>
      <c r="AI349" s="116"/>
      <c r="AJ349" s="116"/>
      <c r="AK349" s="116"/>
      <c r="AL349" s="116"/>
      <c r="AM349" s="35"/>
      <c r="AN349" s="35"/>
      <c r="AO349" s="35"/>
      <c r="AP349" s="35" t="e">
        <f t="shared" si="1038"/>
        <v>#REF!</v>
      </c>
      <c r="AQ349" s="35"/>
      <c r="AR349" s="172"/>
      <c r="AS349" s="699" t="e">
        <f t="shared" si="891"/>
        <v>#DIV/0!</v>
      </c>
      <c r="AT349" s="171" t="e">
        <f>#REF!</f>
        <v>#REF!</v>
      </c>
      <c r="AU349" s="699"/>
      <c r="AV349" s="116"/>
      <c r="AW349" s="116"/>
      <c r="AX349" s="171"/>
      <c r="AY349" s="116"/>
      <c r="AZ349" s="35"/>
      <c r="BA349" s="699"/>
      <c r="BB349" s="35"/>
      <c r="BC349" s="35"/>
      <c r="BD349" s="35"/>
      <c r="BE349" s="35"/>
      <c r="BF349" s="116"/>
      <c r="BG349" s="116"/>
      <c r="BH349" s="35"/>
      <c r="BI349" s="35"/>
      <c r="BJ349" s="35"/>
      <c r="BK349" s="116"/>
      <c r="BL349" s="35"/>
      <c r="BM349" s="35"/>
      <c r="BN349" s="35"/>
      <c r="BO349" s="116"/>
      <c r="BP349" s="116"/>
      <c r="BQ349" s="116"/>
      <c r="BR349" s="35"/>
      <c r="BS349" s="35"/>
      <c r="BT349" s="35"/>
      <c r="BU349" s="35"/>
      <c r="BV349" s="116"/>
      <c r="BW349" s="116"/>
      <c r="BX349" s="116"/>
      <c r="BY349" s="35"/>
      <c r="BZ349" s="35"/>
      <c r="CE349" s="699"/>
    </row>
    <row r="350" spans="2:83" s="37" customFormat="1" ht="15" hidden="1" customHeight="1" x14ac:dyDescent="0.25">
      <c r="B350" s="204"/>
      <c r="C350" s="110" t="s">
        <v>47</v>
      </c>
      <c r="D350" s="172"/>
      <c r="E350" s="171"/>
      <c r="F350" s="171"/>
      <c r="G350" s="171"/>
      <c r="H350" s="172"/>
      <c r="I350" s="172"/>
      <c r="J350" s="185">
        <f t="shared" si="1037"/>
        <v>0</v>
      </c>
      <c r="K350" s="172"/>
      <c r="L350" s="699" t="e">
        <f t="shared" si="887"/>
        <v>#DIV/0!</v>
      </c>
      <c r="M350" s="171"/>
      <c r="N350" s="116"/>
      <c r="O350" s="116"/>
      <c r="P350" s="116"/>
      <c r="Q350" s="116"/>
      <c r="R350" s="116"/>
      <c r="S350" s="35"/>
      <c r="T350" s="35"/>
      <c r="U350" s="35"/>
      <c r="V350" s="114">
        <f t="shared" si="1023"/>
        <v>0</v>
      </c>
      <c r="W350" s="35"/>
      <c r="X350" s="35"/>
      <c r="Y350" s="35"/>
      <c r="Z350" s="35">
        <f t="shared" si="1024"/>
        <v>0</v>
      </c>
      <c r="AA350" s="116">
        <f t="shared" si="1027"/>
        <v>0</v>
      </c>
      <c r="AB350" s="35"/>
      <c r="AC350" s="35"/>
      <c r="AD350" s="35"/>
      <c r="AE350" s="916"/>
      <c r="AF350" s="699" t="e">
        <f t="shared" si="889"/>
        <v>#DIV/0!</v>
      </c>
      <c r="AG350" s="171"/>
      <c r="AH350" s="699"/>
      <c r="AI350" s="116"/>
      <c r="AJ350" s="116"/>
      <c r="AK350" s="116"/>
      <c r="AL350" s="116"/>
      <c r="AM350" s="35"/>
      <c r="AN350" s="35"/>
      <c r="AO350" s="35"/>
      <c r="AP350" s="35" t="e">
        <f t="shared" si="1038"/>
        <v>#REF!</v>
      </c>
      <c r="AQ350" s="35"/>
      <c r="AR350" s="172"/>
      <c r="AS350" s="699" t="e">
        <f t="shared" si="891"/>
        <v>#DIV/0!</v>
      </c>
      <c r="AT350" s="171" t="e">
        <f>#REF!</f>
        <v>#REF!</v>
      </c>
      <c r="AU350" s="699"/>
      <c r="AV350" s="116"/>
      <c r="AW350" s="116"/>
      <c r="AX350" s="171"/>
      <c r="AY350" s="116"/>
      <c r="AZ350" s="35"/>
      <c r="BA350" s="699"/>
      <c r="BB350" s="35"/>
      <c r="BC350" s="35"/>
      <c r="BD350" s="35"/>
      <c r="BE350" s="35"/>
      <c r="BF350" s="116"/>
      <c r="BG350" s="116"/>
      <c r="BH350" s="35"/>
      <c r="BI350" s="35"/>
      <c r="BJ350" s="35"/>
      <c r="BK350" s="116"/>
      <c r="BL350" s="35"/>
      <c r="BM350" s="35"/>
      <c r="BN350" s="35"/>
      <c r="BO350" s="116"/>
      <c r="BP350" s="116"/>
      <c r="BQ350" s="116"/>
      <c r="BR350" s="35"/>
      <c r="BS350" s="35"/>
      <c r="BT350" s="35"/>
      <c r="BU350" s="35"/>
      <c r="BV350" s="116"/>
      <c r="BW350" s="116"/>
      <c r="BX350" s="116"/>
      <c r="BY350" s="35"/>
      <c r="BZ350" s="35"/>
      <c r="CE350" s="699"/>
    </row>
    <row r="351" spans="2:83" s="44" customFormat="1" ht="62.25" hidden="1" customHeight="1" x14ac:dyDescent="0.25">
      <c r="B351" s="388" t="s">
        <v>48</v>
      </c>
      <c r="C351" s="97" t="s">
        <v>50</v>
      </c>
      <c r="D351" s="885"/>
      <c r="E351" s="171"/>
      <c r="F351" s="171"/>
      <c r="G351" s="171"/>
      <c r="H351" s="885"/>
      <c r="I351" s="885"/>
      <c r="J351" s="185">
        <f t="shared" si="1037"/>
        <v>0</v>
      </c>
      <c r="K351" s="258"/>
      <c r="L351" s="699" t="e">
        <f t="shared" si="887"/>
        <v>#DIV/0!</v>
      </c>
      <c r="M351" s="171"/>
      <c r="N351" s="116"/>
      <c r="O351" s="116"/>
      <c r="P351" s="116"/>
      <c r="Q351" s="116"/>
      <c r="R351" s="116"/>
      <c r="S351" s="300"/>
      <c r="T351" s="41"/>
      <c r="U351" s="300"/>
      <c r="V351" s="114">
        <f t="shared" si="1023"/>
        <v>0</v>
      </c>
      <c r="W351" s="300"/>
      <c r="X351" s="300"/>
      <c r="Y351" s="300"/>
      <c r="Z351" s="300">
        <f t="shared" si="1024"/>
        <v>0</v>
      </c>
      <c r="AA351" s="116">
        <f t="shared" si="1027"/>
        <v>0</v>
      </c>
      <c r="AB351" s="300"/>
      <c r="AC351" s="300"/>
      <c r="AD351" s="41"/>
      <c r="AE351" s="920"/>
      <c r="AF351" s="699" t="e">
        <f t="shared" si="889"/>
        <v>#DIV/0!</v>
      </c>
      <c r="AG351" s="171"/>
      <c r="AH351" s="699"/>
      <c r="AI351" s="116"/>
      <c r="AJ351" s="116"/>
      <c r="AK351" s="116"/>
      <c r="AL351" s="116"/>
      <c r="AM351" s="300"/>
      <c r="AN351" s="41"/>
      <c r="AO351" s="300"/>
      <c r="AP351" s="300" t="e">
        <f t="shared" si="1038"/>
        <v>#REF!</v>
      </c>
      <c r="AQ351" s="41"/>
      <c r="AR351" s="885"/>
      <c r="AS351" s="699" t="e">
        <f t="shared" si="891"/>
        <v>#DIV/0!</v>
      </c>
      <c r="AT351" s="171" t="e">
        <f>#REF!</f>
        <v>#REF!</v>
      </c>
      <c r="AU351" s="699"/>
      <c r="AV351" s="116"/>
      <c r="AW351" s="116"/>
      <c r="AX351" s="171"/>
      <c r="AY351" s="116"/>
      <c r="AZ351" s="300"/>
      <c r="BA351" s="699"/>
      <c r="BB351" s="300"/>
      <c r="BC351" s="300"/>
      <c r="BD351" s="300"/>
      <c r="BE351" s="300"/>
      <c r="BF351" s="116"/>
      <c r="BG351" s="116"/>
      <c r="BH351" s="300"/>
      <c r="BI351" s="300"/>
      <c r="BJ351" s="300"/>
      <c r="BK351" s="116"/>
      <c r="BL351" s="300"/>
      <c r="BM351" s="300"/>
      <c r="BN351" s="300"/>
      <c r="BO351" s="116"/>
      <c r="BP351" s="116"/>
      <c r="BQ351" s="116"/>
      <c r="BR351" s="300"/>
      <c r="BS351" s="300"/>
      <c r="BT351" s="300"/>
      <c r="BU351" s="300"/>
      <c r="BV351" s="116"/>
      <c r="BW351" s="116"/>
      <c r="BX351" s="116"/>
      <c r="BY351" s="300"/>
      <c r="BZ351" s="300"/>
      <c r="CE351" s="699"/>
    </row>
    <row r="352" spans="2:83" s="37" customFormat="1" ht="15" hidden="1" customHeight="1" x14ac:dyDescent="0.25">
      <c r="B352" s="204"/>
      <c r="C352" s="110" t="s">
        <v>40</v>
      </c>
      <c r="D352" s="172"/>
      <c r="E352" s="171"/>
      <c r="F352" s="171"/>
      <c r="G352" s="171"/>
      <c r="H352" s="172"/>
      <c r="I352" s="172"/>
      <c r="J352" s="185">
        <f t="shared" si="1037"/>
        <v>0</v>
      </c>
      <c r="K352" s="172"/>
      <c r="L352" s="699" t="e">
        <f t="shared" si="887"/>
        <v>#DIV/0!</v>
      </c>
      <c r="M352" s="171"/>
      <c r="N352" s="116"/>
      <c r="O352" s="116"/>
      <c r="P352" s="116"/>
      <c r="Q352" s="116"/>
      <c r="R352" s="116"/>
      <c r="S352" s="35"/>
      <c r="T352" s="35"/>
      <c r="U352" s="35"/>
      <c r="V352" s="114">
        <f t="shared" si="1023"/>
        <v>0</v>
      </c>
      <c r="W352" s="35"/>
      <c r="X352" s="35"/>
      <c r="Y352" s="35"/>
      <c r="Z352" s="35">
        <f t="shared" si="1024"/>
        <v>0</v>
      </c>
      <c r="AA352" s="116">
        <f t="shared" ref="AA352:AA383" si="1042">E352</f>
        <v>0</v>
      </c>
      <c r="AB352" s="35"/>
      <c r="AC352" s="35"/>
      <c r="AD352" s="35"/>
      <c r="AE352" s="916"/>
      <c r="AF352" s="699" t="e">
        <f t="shared" si="889"/>
        <v>#DIV/0!</v>
      </c>
      <c r="AG352" s="171"/>
      <c r="AH352" s="699"/>
      <c r="AI352" s="116"/>
      <c r="AJ352" s="116"/>
      <c r="AK352" s="116"/>
      <c r="AL352" s="116"/>
      <c r="AM352" s="35"/>
      <c r="AN352" s="35"/>
      <c r="AO352" s="35"/>
      <c r="AP352" s="35" t="e">
        <f t="shared" si="1038"/>
        <v>#REF!</v>
      </c>
      <c r="AQ352" s="35"/>
      <c r="AR352" s="172"/>
      <c r="AS352" s="699" t="e">
        <f t="shared" si="891"/>
        <v>#DIV/0!</v>
      </c>
      <c r="AT352" s="171" t="e">
        <f>#REF!</f>
        <v>#REF!</v>
      </c>
      <c r="AU352" s="699"/>
      <c r="AV352" s="116"/>
      <c r="AW352" s="116"/>
      <c r="AX352" s="171"/>
      <c r="AY352" s="116"/>
      <c r="AZ352" s="35"/>
      <c r="BA352" s="699"/>
      <c r="BB352" s="35"/>
      <c r="BC352" s="35"/>
      <c r="BD352" s="35"/>
      <c r="BE352" s="35"/>
      <c r="BF352" s="116"/>
      <c r="BG352" s="116"/>
      <c r="BH352" s="35"/>
      <c r="BI352" s="35"/>
      <c r="BJ352" s="35"/>
      <c r="BK352" s="116"/>
      <c r="BL352" s="35"/>
      <c r="BM352" s="35"/>
      <c r="BN352" s="35"/>
      <c r="BO352" s="116"/>
      <c r="BP352" s="116"/>
      <c r="BQ352" s="116"/>
      <c r="BR352" s="35"/>
      <c r="BS352" s="35"/>
      <c r="BT352" s="35"/>
      <c r="BU352" s="35"/>
      <c r="BV352" s="116"/>
      <c r="BW352" s="116"/>
      <c r="BX352" s="116"/>
      <c r="BY352" s="35"/>
      <c r="BZ352" s="35"/>
      <c r="CE352" s="699"/>
    </row>
    <row r="353" spans="2:83" s="44" customFormat="1" ht="87.75" hidden="1" customHeight="1" x14ac:dyDescent="0.25">
      <c r="B353" s="388" t="s">
        <v>51</v>
      </c>
      <c r="C353" s="97" t="s">
        <v>52</v>
      </c>
      <c r="D353" s="885"/>
      <c r="E353" s="171"/>
      <c r="F353" s="171"/>
      <c r="G353" s="171"/>
      <c r="H353" s="885"/>
      <c r="I353" s="885"/>
      <c r="J353" s="185">
        <f t="shared" si="1037"/>
        <v>0</v>
      </c>
      <c r="K353" s="258"/>
      <c r="L353" s="699" t="e">
        <f t="shared" si="887"/>
        <v>#DIV/0!</v>
      </c>
      <c r="M353" s="171"/>
      <c r="N353" s="116"/>
      <c r="O353" s="116"/>
      <c r="P353" s="116"/>
      <c r="Q353" s="116"/>
      <c r="R353" s="116"/>
      <c r="S353" s="300"/>
      <c r="T353" s="41"/>
      <c r="U353" s="300"/>
      <c r="V353" s="114">
        <f t="shared" si="1023"/>
        <v>0</v>
      </c>
      <c r="W353" s="300"/>
      <c r="X353" s="300"/>
      <c r="Y353" s="300"/>
      <c r="Z353" s="300">
        <f t="shared" si="1024"/>
        <v>0</v>
      </c>
      <c r="AA353" s="116">
        <f t="shared" si="1042"/>
        <v>0</v>
      </c>
      <c r="AB353" s="300"/>
      <c r="AC353" s="300"/>
      <c r="AD353" s="41"/>
      <c r="AE353" s="920"/>
      <c r="AF353" s="699" t="e">
        <f t="shared" si="889"/>
        <v>#DIV/0!</v>
      </c>
      <c r="AG353" s="171"/>
      <c r="AH353" s="699"/>
      <c r="AI353" s="116"/>
      <c r="AJ353" s="116"/>
      <c r="AK353" s="116"/>
      <c r="AL353" s="116"/>
      <c r="AM353" s="300"/>
      <c r="AN353" s="41"/>
      <c r="AO353" s="300"/>
      <c r="AP353" s="300" t="e">
        <f t="shared" si="1038"/>
        <v>#REF!</v>
      </c>
      <c r="AQ353" s="41"/>
      <c r="AR353" s="885"/>
      <c r="AS353" s="699" t="e">
        <f t="shared" si="891"/>
        <v>#DIV/0!</v>
      </c>
      <c r="AT353" s="171" t="e">
        <f>#REF!</f>
        <v>#REF!</v>
      </c>
      <c r="AU353" s="699"/>
      <c r="AV353" s="116"/>
      <c r="AW353" s="116"/>
      <c r="AX353" s="171"/>
      <c r="AY353" s="116"/>
      <c r="AZ353" s="300"/>
      <c r="BA353" s="699"/>
      <c r="BB353" s="300"/>
      <c r="BC353" s="300"/>
      <c r="BD353" s="300"/>
      <c r="BE353" s="300"/>
      <c r="BF353" s="116"/>
      <c r="BG353" s="116"/>
      <c r="BH353" s="300"/>
      <c r="BI353" s="300"/>
      <c r="BJ353" s="300"/>
      <c r="BK353" s="116"/>
      <c r="BL353" s="300"/>
      <c r="BM353" s="300"/>
      <c r="BN353" s="300"/>
      <c r="BO353" s="116"/>
      <c r="BP353" s="116"/>
      <c r="BQ353" s="116"/>
      <c r="BR353" s="300"/>
      <c r="BS353" s="300"/>
      <c r="BT353" s="300"/>
      <c r="BU353" s="300"/>
      <c r="BV353" s="116"/>
      <c r="BW353" s="116"/>
      <c r="BX353" s="116"/>
      <c r="BY353" s="300"/>
      <c r="BZ353" s="300"/>
      <c r="CE353" s="699"/>
    </row>
    <row r="354" spans="2:83" s="44" customFormat="1" ht="56.25" hidden="1" customHeight="1" x14ac:dyDescent="0.25">
      <c r="B354" s="388"/>
      <c r="C354" s="110" t="s">
        <v>43</v>
      </c>
      <c r="D354" s="885"/>
      <c r="E354" s="171"/>
      <c r="F354" s="171"/>
      <c r="G354" s="171"/>
      <c r="H354" s="885"/>
      <c r="I354" s="885"/>
      <c r="J354" s="185">
        <f t="shared" si="1037"/>
        <v>0</v>
      </c>
      <c r="K354" s="258"/>
      <c r="L354" s="699" t="e">
        <f t="shared" si="887"/>
        <v>#DIV/0!</v>
      </c>
      <c r="M354" s="171"/>
      <c r="N354" s="116"/>
      <c r="O354" s="116"/>
      <c r="P354" s="116"/>
      <c r="Q354" s="116"/>
      <c r="R354" s="116"/>
      <c r="S354" s="300"/>
      <c r="T354" s="41"/>
      <c r="U354" s="300"/>
      <c r="V354" s="114">
        <f t="shared" si="1023"/>
        <v>0</v>
      </c>
      <c r="W354" s="300"/>
      <c r="X354" s="300"/>
      <c r="Y354" s="300"/>
      <c r="Z354" s="300">
        <f t="shared" si="1024"/>
        <v>0</v>
      </c>
      <c r="AA354" s="116">
        <f t="shared" si="1042"/>
        <v>0</v>
      </c>
      <c r="AB354" s="300"/>
      <c r="AC354" s="300"/>
      <c r="AD354" s="41"/>
      <c r="AE354" s="920"/>
      <c r="AF354" s="699" t="e">
        <f t="shared" si="889"/>
        <v>#DIV/0!</v>
      </c>
      <c r="AG354" s="171"/>
      <c r="AH354" s="699"/>
      <c r="AI354" s="116"/>
      <c r="AJ354" s="116"/>
      <c r="AK354" s="116"/>
      <c r="AL354" s="116"/>
      <c r="AM354" s="300"/>
      <c r="AN354" s="41"/>
      <c r="AO354" s="300"/>
      <c r="AP354" s="300" t="e">
        <f t="shared" si="1038"/>
        <v>#REF!</v>
      </c>
      <c r="AQ354" s="41"/>
      <c r="AR354" s="885"/>
      <c r="AS354" s="699" t="e">
        <f t="shared" si="891"/>
        <v>#DIV/0!</v>
      </c>
      <c r="AT354" s="171" t="e">
        <f>#REF!</f>
        <v>#REF!</v>
      </c>
      <c r="AU354" s="699"/>
      <c r="AV354" s="116"/>
      <c r="AW354" s="116"/>
      <c r="AX354" s="171"/>
      <c r="AY354" s="116"/>
      <c r="AZ354" s="300"/>
      <c r="BA354" s="699"/>
      <c r="BB354" s="300"/>
      <c r="BC354" s="300"/>
      <c r="BD354" s="300"/>
      <c r="BE354" s="300"/>
      <c r="BF354" s="116"/>
      <c r="BG354" s="116"/>
      <c r="BH354" s="300"/>
      <c r="BI354" s="300"/>
      <c r="BJ354" s="300"/>
      <c r="BK354" s="116"/>
      <c r="BL354" s="300"/>
      <c r="BM354" s="300"/>
      <c r="BN354" s="300"/>
      <c r="BO354" s="116"/>
      <c r="BP354" s="116"/>
      <c r="BQ354" s="116"/>
      <c r="BR354" s="300"/>
      <c r="BS354" s="300"/>
      <c r="BT354" s="300"/>
      <c r="BU354" s="300"/>
      <c r="BV354" s="116"/>
      <c r="BW354" s="116"/>
      <c r="BX354" s="116"/>
      <c r="BY354" s="300"/>
      <c r="BZ354" s="300"/>
      <c r="CE354" s="699"/>
    </row>
    <row r="355" spans="2:83" s="37" customFormat="1" ht="15" hidden="1" customHeight="1" x14ac:dyDescent="0.25">
      <c r="B355" s="204"/>
      <c r="C355" s="110" t="s">
        <v>40</v>
      </c>
      <c r="D355" s="172"/>
      <c r="E355" s="171"/>
      <c r="F355" s="171"/>
      <c r="G355" s="171"/>
      <c r="H355" s="172"/>
      <c r="I355" s="172"/>
      <c r="J355" s="185">
        <f t="shared" si="1037"/>
        <v>0</v>
      </c>
      <c r="K355" s="172"/>
      <c r="L355" s="699" t="e">
        <f t="shared" si="887"/>
        <v>#DIV/0!</v>
      </c>
      <c r="M355" s="171"/>
      <c r="N355" s="116"/>
      <c r="O355" s="116"/>
      <c r="P355" s="116"/>
      <c r="Q355" s="116"/>
      <c r="R355" s="116"/>
      <c r="S355" s="35"/>
      <c r="T355" s="35"/>
      <c r="U355" s="35"/>
      <c r="V355" s="114">
        <f t="shared" si="1023"/>
        <v>0</v>
      </c>
      <c r="W355" s="35"/>
      <c r="X355" s="35"/>
      <c r="Y355" s="35"/>
      <c r="Z355" s="35">
        <f t="shared" si="1024"/>
        <v>0</v>
      </c>
      <c r="AA355" s="116">
        <f t="shared" si="1042"/>
        <v>0</v>
      </c>
      <c r="AB355" s="35"/>
      <c r="AC355" s="35"/>
      <c r="AD355" s="35"/>
      <c r="AE355" s="916"/>
      <c r="AF355" s="699" t="e">
        <f t="shared" si="889"/>
        <v>#DIV/0!</v>
      </c>
      <c r="AG355" s="171"/>
      <c r="AH355" s="699"/>
      <c r="AI355" s="116"/>
      <c r="AJ355" s="116"/>
      <c r="AK355" s="116"/>
      <c r="AL355" s="116"/>
      <c r="AM355" s="35"/>
      <c r="AN355" s="35"/>
      <c r="AO355" s="35"/>
      <c r="AP355" s="35" t="e">
        <f t="shared" si="1038"/>
        <v>#REF!</v>
      </c>
      <c r="AQ355" s="35"/>
      <c r="AR355" s="172"/>
      <c r="AS355" s="699" t="e">
        <f t="shared" si="891"/>
        <v>#DIV/0!</v>
      </c>
      <c r="AT355" s="171" t="e">
        <f>#REF!</f>
        <v>#REF!</v>
      </c>
      <c r="AU355" s="699"/>
      <c r="AV355" s="116"/>
      <c r="AW355" s="116"/>
      <c r="AX355" s="171"/>
      <c r="AY355" s="116"/>
      <c r="AZ355" s="35"/>
      <c r="BA355" s="699"/>
      <c r="BB355" s="35"/>
      <c r="BC355" s="35"/>
      <c r="BD355" s="35"/>
      <c r="BE355" s="35"/>
      <c r="BF355" s="116"/>
      <c r="BG355" s="116"/>
      <c r="BH355" s="35"/>
      <c r="BI355" s="35"/>
      <c r="BJ355" s="35"/>
      <c r="BK355" s="116"/>
      <c r="BL355" s="35"/>
      <c r="BM355" s="35"/>
      <c r="BN355" s="35"/>
      <c r="BO355" s="116"/>
      <c r="BP355" s="116"/>
      <c r="BQ355" s="116"/>
      <c r="BR355" s="35"/>
      <c r="BS355" s="35"/>
      <c r="BT355" s="35"/>
      <c r="BU355" s="35"/>
      <c r="BV355" s="116"/>
      <c r="BW355" s="116"/>
      <c r="BX355" s="116"/>
      <c r="BY355" s="35"/>
      <c r="BZ355" s="35"/>
      <c r="CE355" s="699"/>
    </row>
    <row r="356" spans="2:83" s="42" customFormat="1" ht="123.75" hidden="1" customHeight="1" x14ac:dyDescent="0.25">
      <c r="B356" s="388" t="s">
        <v>208</v>
      </c>
      <c r="C356" s="108" t="s">
        <v>264</v>
      </c>
      <c r="D356" s="844">
        <v>0</v>
      </c>
      <c r="E356" s="844"/>
      <c r="F356" s="844"/>
      <c r="G356" s="844"/>
      <c r="H356" s="258"/>
      <c r="I356" s="258"/>
      <c r="J356" s="185">
        <f t="shared" si="1037"/>
        <v>0</v>
      </c>
      <c r="K356" s="844">
        <v>0</v>
      </c>
      <c r="L356" s="699" t="e">
        <f t="shared" si="887"/>
        <v>#DIV/0!</v>
      </c>
      <c r="M356" s="963">
        <v>0</v>
      </c>
      <c r="N356" s="114"/>
      <c r="O356" s="114"/>
      <c r="P356" s="114"/>
      <c r="Q356" s="114"/>
      <c r="R356" s="114"/>
      <c r="S356" s="41"/>
      <c r="T356" s="41"/>
      <c r="U356" s="41"/>
      <c r="V356" s="114">
        <f t="shared" si="1023"/>
        <v>0</v>
      </c>
      <c r="W356" s="41"/>
      <c r="X356" s="41"/>
      <c r="Y356" s="41"/>
      <c r="Z356" s="114">
        <f t="shared" si="1024"/>
        <v>0</v>
      </c>
      <c r="AA356" s="114">
        <f t="shared" si="1042"/>
        <v>0</v>
      </c>
      <c r="AB356" s="41"/>
      <c r="AC356" s="41"/>
      <c r="AD356" s="41"/>
      <c r="AE356" s="919">
        <f>AG356</f>
        <v>0</v>
      </c>
      <c r="AF356" s="699" t="e">
        <f t="shared" si="889"/>
        <v>#DIV/0!</v>
      </c>
      <c r="AG356" s="963"/>
      <c r="AH356" s="699"/>
      <c r="AI356" s="114"/>
      <c r="AJ356" s="114"/>
      <c r="AK356" s="114"/>
      <c r="AL356" s="114"/>
      <c r="AM356" s="41"/>
      <c r="AN356" s="41"/>
      <c r="AO356" s="41"/>
      <c r="AP356" s="114">
        <f t="shared" si="1038"/>
        <v>0</v>
      </c>
      <c r="AQ356" s="114"/>
      <c r="AR356" s="844">
        <f>AT356</f>
        <v>0</v>
      </c>
      <c r="AS356" s="699" t="e">
        <f t="shared" si="891"/>
        <v>#DIV/0!</v>
      </c>
      <c r="AT356" s="963">
        <f>AT357</f>
        <v>0</v>
      </c>
      <c r="AU356" s="699"/>
      <c r="AV356" s="114"/>
      <c r="AW356" s="114"/>
      <c r="AX356" s="963"/>
      <c r="AY356" s="114"/>
      <c r="AZ356" s="41"/>
      <c r="BA356" s="699"/>
      <c r="BB356" s="41"/>
      <c r="BC356" s="41"/>
      <c r="BD356" s="41"/>
      <c r="BE356" s="114"/>
      <c r="BF356" s="114"/>
      <c r="BG356" s="114"/>
      <c r="BH356" s="41"/>
      <c r="BI356" s="41"/>
      <c r="BJ356" s="114"/>
      <c r="BK356" s="114"/>
      <c r="BL356" s="41"/>
      <c r="BM356" s="41"/>
      <c r="BN356" s="114"/>
      <c r="BO356" s="114"/>
      <c r="BP356" s="114"/>
      <c r="BQ356" s="114"/>
      <c r="BR356" s="41"/>
      <c r="BS356" s="41"/>
      <c r="BT356" s="114"/>
      <c r="BU356" s="114"/>
      <c r="BV356" s="114"/>
      <c r="BW356" s="114"/>
      <c r="BX356" s="114"/>
      <c r="BY356" s="41"/>
      <c r="BZ356" s="41"/>
      <c r="CE356" s="699"/>
    </row>
    <row r="357" spans="2:83" s="37" customFormat="1" ht="33" hidden="1" customHeight="1" x14ac:dyDescent="0.25">
      <c r="B357" s="204"/>
      <c r="C357" s="110" t="s">
        <v>39</v>
      </c>
      <c r="D357" s="844">
        <v>0</v>
      </c>
      <c r="E357" s="171"/>
      <c r="F357" s="171"/>
      <c r="G357" s="171"/>
      <c r="H357" s="172"/>
      <c r="I357" s="172"/>
      <c r="J357" s="185">
        <f t="shared" si="1037"/>
        <v>0</v>
      </c>
      <c r="K357" s="844">
        <v>0</v>
      </c>
      <c r="L357" s="699" t="e">
        <f t="shared" si="887"/>
        <v>#DIV/0!</v>
      </c>
      <c r="M357" s="171">
        <v>0</v>
      </c>
      <c r="N357" s="116"/>
      <c r="O357" s="116"/>
      <c r="P357" s="116"/>
      <c r="Q357" s="116"/>
      <c r="R357" s="116"/>
      <c r="S357" s="35"/>
      <c r="T357" s="35"/>
      <c r="U357" s="35"/>
      <c r="V357" s="114">
        <f t="shared" si="1023"/>
        <v>0</v>
      </c>
      <c r="W357" s="35"/>
      <c r="X357" s="35"/>
      <c r="Y357" s="35"/>
      <c r="Z357" s="114">
        <f t="shared" si="1024"/>
        <v>0</v>
      </c>
      <c r="AA357" s="116">
        <f t="shared" si="1042"/>
        <v>0</v>
      </c>
      <c r="AB357" s="35"/>
      <c r="AC357" s="35"/>
      <c r="AD357" s="35"/>
      <c r="AE357" s="915">
        <f>AG357</f>
        <v>0</v>
      </c>
      <c r="AF357" s="699" t="e">
        <f t="shared" si="889"/>
        <v>#DIV/0!</v>
      </c>
      <c r="AG357" s="171"/>
      <c r="AH357" s="699"/>
      <c r="AI357" s="116"/>
      <c r="AJ357" s="116"/>
      <c r="AK357" s="116"/>
      <c r="AL357" s="116"/>
      <c r="AM357" s="35"/>
      <c r="AN357" s="35"/>
      <c r="AO357" s="35"/>
      <c r="AP357" s="116">
        <f t="shared" si="1038"/>
        <v>0</v>
      </c>
      <c r="AQ357" s="116"/>
      <c r="AR357" s="171">
        <f>AT357</f>
        <v>0</v>
      </c>
      <c r="AS357" s="699" t="e">
        <f t="shared" si="891"/>
        <v>#DIV/0!</v>
      </c>
      <c r="AT357" s="171"/>
      <c r="AU357" s="699"/>
      <c r="AV357" s="116"/>
      <c r="AW357" s="116"/>
      <c r="AX357" s="171"/>
      <c r="AY357" s="116"/>
      <c r="AZ357" s="35"/>
      <c r="BA357" s="699"/>
      <c r="BB357" s="35"/>
      <c r="BC357" s="35"/>
      <c r="BD357" s="35"/>
      <c r="BE357" s="116"/>
      <c r="BF357" s="116"/>
      <c r="BG357" s="116"/>
      <c r="BH357" s="35"/>
      <c r="BI357" s="35"/>
      <c r="BJ357" s="116"/>
      <c r="BK357" s="116"/>
      <c r="BL357" s="35"/>
      <c r="BM357" s="35"/>
      <c r="BN357" s="116"/>
      <c r="BO357" s="116"/>
      <c r="BP357" s="116"/>
      <c r="BQ357" s="116"/>
      <c r="BR357" s="35"/>
      <c r="BS357" s="35"/>
      <c r="BT357" s="116"/>
      <c r="BU357" s="116"/>
      <c r="BV357" s="116"/>
      <c r="BW357" s="116"/>
      <c r="BX357" s="116"/>
      <c r="BY357" s="35"/>
      <c r="BZ357" s="35"/>
      <c r="CE357" s="699"/>
    </row>
    <row r="358" spans="2:83" s="37" customFormat="1" ht="52.5" hidden="1" customHeight="1" x14ac:dyDescent="0.25">
      <c r="B358" s="204"/>
      <c r="C358" s="110" t="s">
        <v>40</v>
      </c>
      <c r="D358" s="172"/>
      <c r="E358" s="172"/>
      <c r="F358" s="172"/>
      <c r="G358" s="172"/>
      <c r="H358" s="172"/>
      <c r="I358" s="172"/>
      <c r="J358" s="185">
        <f t="shared" si="1037"/>
        <v>0</v>
      </c>
      <c r="K358" s="172"/>
      <c r="L358" s="699" t="e">
        <f t="shared" si="887"/>
        <v>#DIV/0!</v>
      </c>
      <c r="M358" s="172"/>
      <c r="N358" s="35"/>
      <c r="O358" s="35"/>
      <c r="P358" s="35"/>
      <c r="Q358" s="35"/>
      <c r="R358" s="35"/>
      <c r="S358" s="35"/>
      <c r="T358" s="35"/>
      <c r="U358" s="35"/>
      <c r="V358" s="114">
        <f t="shared" si="1023"/>
        <v>0</v>
      </c>
      <c r="W358" s="35"/>
      <c r="X358" s="35"/>
      <c r="Y358" s="35"/>
      <c r="Z358" s="35">
        <f t="shared" si="1024"/>
        <v>0</v>
      </c>
      <c r="AA358" s="35">
        <f t="shared" si="1042"/>
        <v>0</v>
      </c>
      <c r="AB358" s="35"/>
      <c r="AC358" s="35"/>
      <c r="AD358" s="35"/>
      <c r="AE358" s="916"/>
      <c r="AF358" s="699" t="e">
        <f t="shared" si="889"/>
        <v>#DIV/0!</v>
      </c>
      <c r="AG358" s="172"/>
      <c r="AH358" s="699"/>
      <c r="AI358" s="35"/>
      <c r="AJ358" s="35"/>
      <c r="AK358" s="35"/>
      <c r="AL358" s="35"/>
      <c r="AM358" s="35"/>
      <c r="AN358" s="35"/>
      <c r="AO358" s="35"/>
      <c r="AP358" s="35">
        <f t="shared" si="1038"/>
        <v>0</v>
      </c>
      <c r="AQ358" s="35"/>
      <c r="AR358" s="172"/>
      <c r="AS358" s="699" t="e">
        <f t="shared" si="891"/>
        <v>#DIV/0!</v>
      </c>
      <c r="AT358" s="172"/>
      <c r="AU358" s="699"/>
      <c r="AV358" s="35"/>
      <c r="AW358" s="35"/>
      <c r="AX358" s="172"/>
      <c r="AY358" s="35"/>
      <c r="AZ358" s="35"/>
      <c r="BA358" s="699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E358" s="699"/>
    </row>
    <row r="359" spans="2:83" s="44" customFormat="1" ht="15" hidden="1" customHeight="1" x14ac:dyDescent="0.25">
      <c r="B359" s="388"/>
      <c r="C359" s="122"/>
      <c r="D359" s="885"/>
      <c r="E359" s="885"/>
      <c r="F359" s="885"/>
      <c r="G359" s="885"/>
      <c r="H359" s="885"/>
      <c r="I359" s="885"/>
      <c r="J359" s="185">
        <f t="shared" si="1037"/>
        <v>0</v>
      </c>
      <c r="K359" s="258"/>
      <c r="L359" s="699" t="e">
        <f t="shared" si="887"/>
        <v>#DIV/0!</v>
      </c>
      <c r="M359" s="885"/>
      <c r="N359" s="41"/>
      <c r="O359" s="300"/>
      <c r="P359" s="41"/>
      <c r="Q359" s="300"/>
      <c r="R359" s="41"/>
      <c r="S359" s="300"/>
      <c r="T359" s="41"/>
      <c r="U359" s="300"/>
      <c r="V359" s="114">
        <f t="shared" si="1023"/>
        <v>0</v>
      </c>
      <c r="W359" s="300"/>
      <c r="X359" s="300"/>
      <c r="Y359" s="300"/>
      <c r="Z359" s="300">
        <f t="shared" si="1024"/>
        <v>0</v>
      </c>
      <c r="AA359" s="300">
        <f t="shared" si="1042"/>
        <v>0</v>
      </c>
      <c r="AB359" s="300"/>
      <c r="AC359" s="300"/>
      <c r="AD359" s="41"/>
      <c r="AE359" s="920"/>
      <c r="AF359" s="699" t="e">
        <f t="shared" si="889"/>
        <v>#DIV/0!</v>
      </c>
      <c r="AG359" s="885"/>
      <c r="AH359" s="699"/>
      <c r="AI359" s="300"/>
      <c r="AJ359" s="41"/>
      <c r="AK359" s="300"/>
      <c r="AL359" s="41"/>
      <c r="AM359" s="300"/>
      <c r="AN359" s="41"/>
      <c r="AO359" s="300"/>
      <c r="AP359" s="300">
        <f t="shared" si="1038"/>
        <v>0</v>
      </c>
      <c r="AQ359" s="41"/>
      <c r="AR359" s="885"/>
      <c r="AS359" s="699" t="e">
        <f t="shared" si="891"/>
        <v>#DIV/0!</v>
      </c>
      <c r="AT359" s="885"/>
      <c r="AU359" s="699"/>
      <c r="AV359" s="300"/>
      <c r="AW359" s="41"/>
      <c r="AX359" s="885"/>
      <c r="AY359" s="41"/>
      <c r="AZ359" s="300"/>
      <c r="BA359" s="699"/>
      <c r="BB359" s="300"/>
      <c r="BC359" s="300"/>
      <c r="BD359" s="300"/>
      <c r="BE359" s="300"/>
      <c r="BF359" s="300"/>
      <c r="BG359" s="300"/>
      <c r="BH359" s="300"/>
      <c r="BI359" s="300"/>
      <c r="BJ359" s="300"/>
      <c r="BK359" s="300"/>
      <c r="BL359" s="300"/>
      <c r="BM359" s="300"/>
      <c r="BN359" s="300"/>
      <c r="BO359" s="300"/>
      <c r="BP359" s="300"/>
      <c r="BQ359" s="300"/>
      <c r="BR359" s="300"/>
      <c r="BS359" s="300"/>
      <c r="BT359" s="300"/>
      <c r="BU359" s="300"/>
      <c r="BV359" s="300"/>
      <c r="BW359" s="300"/>
      <c r="BX359" s="300"/>
      <c r="BY359" s="300"/>
      <c r="BZ359" s="300"/>
      <c r="CE359" s="699"/>
    </row>
    <row r="360" spans="2:83" s="44" customFormat="1" ht="15" hidden="1" customHeight="1" x14ac:dyDescent="0.25">
      <c r="B360" s="388"/>
      <c r="C360" s="122"/>
      <c r="D360" s="885"/>
      <c r="E360" s="885"/>
      <c r="F360" s="885"/>
      <c r="G360" s="885"/>
      <c r="H360" s="885"/>
      <c r="I360" s="885"/>
      <c r="J360" s="185">
        <f t="shared" si="1037"/>
        <v>0</v>
      </c>
      <c r="K360" s="258"/>
      <c r="L360" s="699" t="e">
        <f t="shared" si="887"/>
        <v>#DIV/0!</v>
      </c>
      <c r="M360" s="885"/>
      <c r="N360" s="41"/>
      <c r="O360" s="300"/>
      <c r="P360" s="41"/>
      <c r="Q360" s="300"/>
      <c r="R360" s="41"/>
      <c r="S360" s="300"/>
      <c r="T360" s="41"/>
      <c r="U360" s="300"/>
      <c r="V360" s="114">
        <f t="shared" si="1023"/>
        <v>0</v>
      </c>
      <c r="W360" s="300"/>
      <c r="X360" s="300"/>
      <c r="Y360" s="300"/>
      <c r="Z360" s="300">
        <f t="shared" si="1024"/>
        <v>0</v>
      </c>
      <c r="AA360" s="300">
        <f t="shared" si="1042"/>
        <v>0</v>
      </c>
      <c r="AB360" s="300"/>
      <c r="AC360" s="300"/>
      <c r="AD360" s="41"/>
      <c r="AE360" s="920"/>
      <c r="AF360" s="699" t="e">
        <f t="shared" si="889"/>
        <v>#DIV/0!</v>
      </c>
      <c r="AG360" s="885"/>
      <c r="AH360" s="699"/>
      <c r="AI360" s="300"/>
      <c r="AJ360" s="41"/>
      <c r="AK360" s="300"/>
      <c r="AL360" s="41"/>
      <c r="AM360" s="300"/>
      <c r="AN360" s="41"/>
      <c r="AO360" s="300"/>
      <c r="AP360" s="300">
        <f t="shared" si="1038"/>
        <v>0</v>
      </c>
      <c r="AQ360" s="41"/>
      <c r="AR360" s="885"/>
      <c r="AS360" s="699" t="e">
        <f t="shared" si="891"/>
        <v>#DIV/0!</v>
      </c>
      <c r="AT360" s="885"/>
      <c r="AU360" s="699"/>
      <c r="AV360" s="300"/>
      <c r="AW360" s="41"/>
      <c r="AX360" s="885"/>
      <c r="AY360" s="41"/>
      <c r="AZ360" s="300"/>
      <c r="BA360" s="699"/>
      <c r="BB360" s="300"/>
      <c r="BC360" s="300"/>
      <c r="BD360" s="300"/>
      <c r="BE360" s="300"/>
      <c r="BF360" s="300"/>
      <c r="BG360" s="300"/>
      <c r="BH360" s="300"/>
      <c r="BI360" s="300"/>
      <c r="BJ360" s="300"/>
      <c r="BK360" s="300"/>
      <c r="BL360" s="300"/>
      <c r="BM360" s="300"/>
      <c r="BN360" s="300"/>
      <c r="BO360" s="300"/>
      <c r="BP360" s="300"/>
      <c r="BQ360" s="300"/>
      <c r="BR360" s="300"/>
      <c r="BS360" s="300"/>
      <c r="BT360" s="300"/>
      <c r="BU360" s="300"/>
      <c r="BV360" s="300"/>
      <c r="BW360" s="300"/>
      <c r="BX360" s="300"/>
      <c r="BY360" s="300"/>
      <c r="BZ360" s="300"/>
      <c r="CE360" s="699"/>
    </row>
    <row r="361" spans="2:83" s="44" customFormat="1" ht="15" hidden="1" customHeight="1" x14ac:dyDescent="0.25">
      <c r="B361" s="388"/>
      <c r="C361" s="122"/>
      <c r="D361" s="885"/>
      <c r="E361" s="885"/>
      <c r="F361" s="885"/>
      <c r="G361" s="885"/>
      <c r="H361" s="885"/>
      <c r="I361" s="885"/>
      <c r="J361" s="185">
        <f t="shared" si="1037"/>
        <v>0</v>
      </c>
      <c r="K361" s="258"/>
      <c r="L361" s="699" t="e">
        <f t="shared" si="887"/>
        <v>#DIV/0!</v>
      </c>
      <c r="M361" s="885"/>
      <c r="N361" s="41"/>
      <c r="O361" s="300"/>
      <c r="P361" s="41"/>
      <c r="Q361" s="300"/>
      <c r="R361" s="41"/>
      <c r="S361" s="300"/>
      <c r="T361" s="41"/>
      <c r="U361" s="300"/>
      <c r="V361" s="114">
        <f t="shared" si="1023"/>
        <v>0</v>
      </c>
      <c r="W361" s="300"/>
      <c r="X361" s="300"/>
      <c r="Y361" s="300"/>
      <c r="Z361" s="300">
        <f t="shared" si="1024"/>
        <v>0</v>
      </c>
      <c r="AA361" s="300">
        <f t="shared" si="1042"/>
        <v>0</v>
      </c>
      <c r="AB361" s="300"/>
      <c r="AC361" s="300"/>
      <c r="AD361" s="41"/>
      <c r="AE361" s="920"/>
      <c r="AF361" s="699" t="e">
        <f t="shared" si="889"/>
        <v>#DIV/0!</v>
      </c>
      <c r="AG361" s="885"/>
      <c r="AH361" s="699"/>
      <c r="AI361" s="300"/>
      <c r="AJ361" s="41"/>
      <c r="AK361" s="300"/>
      <c r="AL361" s="41"/>
      <c r="AM361" s="300"/>
      <c r="AN361" s="41"/>
      <c r="AO361" s="300"/>
      <c r="AP361" s="300">
        <f t="shared" si="1038"/>
        <v>0</v>
      </c>
      <c r="AQ361" s="41"/>
      <c r="AR361" s="885"/>
      <c r="AS361" s="699" t="e">
        <f t="shared" si="891"/>
        <v>#DIV/0!</v>
      </c>
      <c r="AT361" s="885"/>
      <c r="AU361" s="699"/>
      <c r="AV361" s="300"/>
      <c r="AW361" s="41"/>
      <c r="AX361" s="885"/>
      <c r="AY361" s="41"/>
      <c r="AZ361" s="300"/>
      <c r="BA361" s="699"/>
      <c r="BB361" s="300"/>
      <c r="BC361" s="300"/>
      <c r="BD361" s="300"/>
      <c r="BE361" s="300"/>
      <c r="BF361" s="300"/>
      <c r="BG361" s="300"/>
      <c r="BH361" s="300"/>
      <c r="BI361" s="300"/>
      <c r="BJ361" s="300"/>
      <c r="BK361" s="300"/>
      <c r="BL361" s="300"/>
      <c r="BM361" s="300"/>
      <c r="BN361" s="300"/>
      <c r="BO361" s="300"/>
      <c r="BP361" s="300"/>
      <c r="BQ361" s="300"/>
      <c r="BR361" s="300"/>
      <c r="BS361" s="300"/>
      <c r="BT361" s="300"/>
      <c r="BU361" s="300"/>
      <c r="BV361" s="300"/>
      <c r="BW361" s="300"/>
      <c r="BX361" s="300"/>
      <c r="BY361" s="300"/>
      <c r="BZ361" s="300"/>
      <c r="CE361" s="699"/>
    </row>
    <row r="362" spans="2:83" s="44" customFormat="1" ht="15" hidden="1" customHeight="1" x14ac:dyDescent="0.25">
      <c r="B362" s="388"/>
      <c r="C362" s="122"/>
      <c r="D362" s="885"/>
      <c r="E362" s="885"/>
      <c r="F362" s="885"/>
      <c r="G362" s="885"/>
      <c r="H362" s="885"/>
      <c r="I362" s="885"/>
      <c r="J362" s="185">
        <f t="shared" si="1037"/>
        <v>0</v>
      </c>
      <c r="K362" s="258"/>
      <c r="L362" s="699" t="e">
        <f t="shared" si="887"/>
        <v>#DIV/0!</v>
      </c>
      <c r="M362" s="885"/>
      <c r="N362" s="41"/>
      <c r="O362" s="300"/>
      <c r="P362" s="41"/>
      <c r="Q362" s="300"/>
      <c r="R362" s="41"/>
      <c r="S362" s="300"/>
      <c r="T362" s="41"/>
      <c r="U362" s="300"/>
      <c r="V362" s="114">
        <f t="shared" si="1023"/>
        <v>0</v>
      </c>
      <c r="W362" s="300"/>
      <c r="X362" s="300"/>
      <c r="Y362" s="300"/>
      <c r="Z362" s="300">
        <f t="shared" si="1024"/>
        <v>0</v>
      </c>
      <c r="AA362" s="300">
        <f t="shared" si="1042"/>
        <v>0</v>
      </c>
      <c r="AB362" s="300"/>
      <c r="AC362" s="300"/>
      <c r="AD362" s="41"/>
      <c r="AE362" s="920"/>
      <c r="AF362" s="699" t="e">
        <f t="shared" si="889"/>
        <v>#DIV/0!</v>
      </c>
      <c r="AG362" s="885"/>
      <c r="AH362" s="699"/>
      <c r="AI362" s="300"/>
      <c r="AJ362" s="41"/>
      <c r="AK362" s="300"/>
      <c r="AL362" s="41"/>
      <c r="AM362" s="300"/>
      <c r="AN362" s="41"/>
      <c r="AO362" s="300"/>
      <c r="AP362" s="300">
        <f t="shared" si="1038"/>
        <v>0</v>
      </c>
      <c r="AQ362" s="41"/>
      <c r="AR362" s="885"/>
      <c r="AS362" s="699" t="e">
        <f t="shared" si="891"/>
        <v>#DIV/0!</v>
      </c>
      <c r="AT362" s="885"/>
      <c r="AU362" s="699"/>
      <c r="AV362" s="300"/>
      <c r="AW362" s="41"/>
      <c r="AX362" s="885"/>
      <c r="AY362" s="41"/>
      <c r="AZ362" s="300"/>
      <c r="BA362" s="699"/>
      <c r="BB362" s="300"/>
      <c r="BC362" s="300"/>
      <c r="BD362" s="300"/>
      <c r="BE362" s="300"/>
      <c r="BF362" s="300"/>
      <c r="BG362" s="300"/>
      <c r="BH362" s="300"/>
      <c r="BI362" s="300"/>
      <c r="BJ362" s="300"/>
      <c r="BK362" s="300"/>
      <c r="BL362" s="300"/>
      <c r="BM362" s="300"/>
      <c r="BN362" s="300"/>
      <c r="BO362" s="300"/>
      <c r="BP362" s="300"/>
      <c r="BQ362" s="300"/>
      <c r="BR362" s="300"/>
      <c r="BS362" s="300"/>
      <c r="BT362" s="300"/>
      <c r="BU362" s="300"/>
      <c r="BV362" s="300"/>
      <c r="BW362" s="300"/>
      <c r="BX362" s="300"/>
      <c r="BY362" s="300"/>
      <c r="BZ362" s="300"/>
      <c r="CE362" s="699"/>
    </row>
    <row r="363" spans="2:83" s="44" customFormat="1" ht="15" hidden="1" customHeight="1" x14ac:dyDescent="0.25">
      <c r="B363" s="388"/>
      <c r="C363" s="122"/>
      <c r="D363" s="885"/>
      <c r="E363" s="885"/>
      <c r="F363" s="885"/>
      <c r="G363" s="885"/>
      <c r="H363" s="885"/>
      <c r="I363" s="885"/>
      <c r="J363" s="185">
        <f t="shared" si="1037"/>
        <v>0</v>
      </c>
      <c r="K363" s="258"/>
      <c r="L363" s="699" t="e">
        <f t="shared" si="887"/>
        <v>#DIV/0!</v>
      </c>
      <c r="M363" s="885"/>
      <c r="N363" s="41"/>
      <c r="O363" s="300"/>
      <c r="P363" s="41"/>
      <c r="Q363" s="300"/>
      <c r="R363" s="41"/>
      <c r="S363" s="300"/>
      <c r="T363" s="41"/>
      <c r="U363" s="300"/>
      <c r="V363" s="114">
        <f t="shared" si="1023"/>
        <v>0</v>
      </c>
      <c r="W363" s="300"/>
      <c r="X363" s="300"/>
      <c r="Y363" s="300"/>
      <c r="Z363" s="300">
        <f t="shared" si="1024"/>
        <v>0</v>
      </c>
      <c r="AA363" s="300">
        <f t="shared" si="1042"/>
        <v>0</v>
      </c>
      <c r="AB363" s="300"/>
      <c r="AC363" s="300"/>
      <c r="AD363" s="41"/>
      <c r="AE363" s="920"/>
      <c r="AF363" s="699" t="e">
        <f t="shared" si="889"/>
        <v>#DIV/0!</v>
      </c>
      <c r="AG363" s="885"/>
      <c r="AH363" s="699"/>
      <c r="AI363" s="300"/>
      <c r="AJ363" s="41"/>
      <c r="AK363" s="300"/>
      <c r="AL363" s="41"/>
      <c r="AM363" s="300"/>
      <c r="AN363" s="41"/>
      <c r="AO363" s="300"/>
      <c r="AP363" s="300">
        <f t="shared" si="1038"/>
        <v>0</v>
      </c>
      <c r="AQ363" s="41"/>
      <c r="AR363" s="885"/>
      <c r="AS363" s="699" t="e">
        <f t="shared" si="891"/>
        <v>#DIV/0!</v>
      </c>
      <c r="AT363" s="885"/>
      <c r="AU363" s="699"/>
      <c r="AV363" s="300"/>
      <c r="AW363" s="41"/>
      <c r="AX363" s="885"/>
      <c r="AY363" s="41"/>
      <c r="AZ363" s="300"/>
      <c r="BA363" s="699"/>
      <c r="BB363" s="300"/>
      <c r="BC363" s="300"/>
      <c r="BD363" s="300"/>
      <c r="BE363" s="300"/>
      <c r="BF363" s="300"/>
      <c r="BG363" s="300"/>
      <c r="BH363" s="300"/>
      <c r="BI363" s="300"/>
      <c r="BJ363" s="300"/>
      <c r="BK363" s="300"/>
      <c r="BL363" s="300"/>
      <c r="BM363" s="300"/>
      <c r="BN363" s="300"/>
      <c r="BO363" s="300"/>
      <c r="BP363" s="300"/>
      <c r="BQ363" s="300"/>
      <c r="BR363" s="300"/>
      <c r="BS363" s="300"/>
      <c r="BT363" s="300"/>
      <c r="BU363" s="300"/>
      <c r="BV363" s="300"/>
      <c r="BW363" s="300"/>
      <c r="BX363" s="300"/>
      <c r="BY363" s="300"/>
      <c r="BZ363" s="300"/>
      <c r="CE363" s="699"/>
    </row>
    <row r="364" spans="2:83" s="44" customFormat="1" ht="15" hidden="1" customHeight="1" x14ac:dyDescent="0.25">
      <c r="B364" s="388"/>
      <c r="C364" s="122"/>
      <c r="D364" s="885"/>
      <c r="E364" s="885"/>
      <c r="F364" s="885"/>
      <c r="G364" s="885"/>
      <c r="H364" s="885"/>
      <c r="I364" s="885"/>
      <c r="J364" s="185">
        <f t="shared" si="1037"/>
        <v>0</v>
      </c>
      <c r="K364" s="258"/>
      <c r="L364" s="699" t="e">
        <f t="shared" si="887"/>
        <v>#DIV/0!</v>
      </c>
      <c r="M364" s="885"/>
      <c r="N364" s="41"/>
      <c r="O364" s="300"/>
      <c r="P364" s="41"/>
      <c r="Q364" s="300"/>
      <c r="R364" s="41"/>
      <c r="S364" s="300"/>
      <c r="T364" s="41"/>
      <c r="U364" s="300"/>
      <c r="V364" s="114">
        <f t="shared" si="1023"/>
        <v>0</v>
      </c>
      <c r="W364" s="300"/>
      <c r="X364" s="300"/>
      <c r="Y364" s="300"/>
      <c r="Z364" s="300">
        <f t="shared" si="1024"/>
        <v>0</v>
      </c>
      <c r="AA364" s="300">
        <f t="shared" si="1042"/>
        <v>0</v>
      </c>
      <c r="AB364" s="300"/>
      <c r="AC364" s="300"/>
      <c r="AD364" s="41"/>
      <c r="AE364" s="920"/>
      <c r="AF364" s="699" t="e">
        <f t="shared" si="889"/>
        <v>#DIV/0!</v>
      </c>
      <c r="AG364" s="885"/>
      <c r="AH364" s="699"/>
      <c r="AI364" s="300"/>
      <c r="AJ364" s="41"/>
      <c r="AK364" s="300"/>
      <c r="AL364" s="41"/>
      <c r="AM364" s="300"/>
      <c r="AN364" s="41"/>
      <c r="AO364" s="300"/>
      <c r="AP364" s="300">
        <f t="shared" si="1038"/>
        <v>0</v>
      </c>
      <c r="AQ364" s="41"/>
      <c r="AR364" s="885"/>
      <c r="AS364" s="699" t="e">
        <f t="shared" si="891"/>
        <v>#DIV/0!</v>
      </c>
      <c r="AT364" s="885"/>
      <c r="AU364" s="699"/>
      <c r="AV364" s="300"/>
      <c r="AW364" s="41"/>
      <c r="AX364" s="885"/>
      <c r="AY364" s="41"/>
      <c r="AZ364" s="300"/>
      <c r="BA364" s="699"/>
      <c r="BB364" s="300"/>
      <c r="BC364" s="300"/>
      <c r="BD364" s="300"/>
      <c r="BE364" s="300"/>
      <c r="BF364" s="300"/>
      <c r="BG364" s="300"/>
      <c r="BH364" s="300"/>
      <c r="BI364" s="300"/>
      <c r="BJ364" s="300"/>
      <c r="BK364" s="300"/>
      <c r="BL364" s="300"/>
      <c r="BM364" s="300"/>
      <c r="BN364" s="300"/>
      <c r="BO364" s="300"/>
      <c r="BP364" s="300"/>
      <c r="BQ364" s="300"/>
      <c r="BR364" s="300"/>
      <c r="BS364" s="300"/>
      <c r="BT364" s="300"/>
      <c r="BU364" s="300"/>
      <c r="BV364" s="300"/>
      <c r="BW364" s="300"/>
      <c r="BX364" s="300"/>
      <c r="BY364" s="300"/>
      <c r="BZ364" s="300"/>
      <c r="CE364" s="699"/>
    </row>
    <row r="365" spans="2:83" s="37" customFormat="1" ht="35.25" hidden="1" customHeight="1" x14ac:dyDescent="0.25">
      <c r="B365" s="204"/>
      <c r="C365" s="110"/>
      <c r="D365" s="172"/>
      <c r="E365" s="172"/>
      <c r="F365" s="172"/>
      <c r="G365" s="172"/>
      <c r="H365" s="172"/>
      <c r="I365" s="172"/>
      <c r="J365" s="185">
        <f t="shared" si="1037"/>
        <v>0</v>
      </c>
      <c r="K365" s="172"/>
      <c r="L365" s="699" t="e">
        <f t="shared" si="887"/>
        <v>#DIV/0!</v>
      </c>
      <c r="M365" s="172"/>
      <c r="N365" s="35"/>
      <c r="O365" s="35"/>
      <c r="P365" s="35"/>
      <c r="Q365" s="35"/>
      <c r="R365" s="35"/>
      <c r="S365" s="35"/>
      <c r="T365" s="35"/>
      <c r="U365" s="35"/>
      <c r="V365" s="114">
        <f t="shared" si="1023"/>
        <v>0</v>
      </c>
      <c r="W365" s="35"/>
      <c r="X365" s="35"/>
      <c r="Y365" s="35"/>
      <c r="Z365" s="35">
        <f t="shared" si="1024"/>
        <v>0</v>
      </c>
      <c r="AA365" s="35">
        <f t="shared" si="1042"/>
        <v>0</v>
      </c>
      <c r="AB365" s="35"/>
      <c r="AC365" s="35"/>
      <c r="AD365" s="35"/>
      <c r="AE365" s="916"/>
      <c r="AF365" s="699" t="e">
        <f t="shared" si="889"/>
        <v>#DIV/0!</v>
      </c>
      <c r="AG365" s="172"/>
      <c r="AH365" s="699"/>
      <c r="AI365" s="35"/>
      <c r="AJ365" s="35"/>
      <c r="AK365" s="35"/>
      <c r="AL365" s="35"/>
      <c r="AM365" s="35"/>
      <c r="AN365" s="35"/>
      <c r="AO365" s="35"/>
      <c r="AP365" s="35">
        <f t="shared" si="1038"/>
        <v>0</v>
      </c>
      <c r="AQ365" s="35"/>
      <c r="AR365" s="172"/>
      <c r="AS365" s="699" t="e">
        <f t="shared" si="891"/>
        <v>#DIV/0!</v>
      </c>
      <c r="AT365" s="172"/>
      <c r="AU365" s="699"/>
      <c r="AV365" s="35"/>
      <c r="AW365" s="35"/>
      <c r="AX365" s="172"/>
      <c r="AY365" s="35"/>
      <c r="AZ365" s="35"/>
      <c r="BA365" s="699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E365" s="699"/>
    </row>
    <row r="366" spans="2:83" s="40" customFormat="1" ht="90" hidden="1" customHeight="1" x14ac:dyDescent="0.25">
      <c r="B366" s="200" t="s">
        <v>209</v>
      </c>
      <c r="C366" s="97" t="s">
        <v>230</v>
      </c>
      <c r="D366" s="185">
        <f>E366</f>
        <v>0</v>
      </c>
      <c r="E366" s="185"/>
      <c r="F366" s="185"/>
      <c r="G366" s="185"/>
      <c r="H366" s="186"/>
      <c r="I366" s="186"/>
      <c r="J366" s="185">
        <f t="shared" si="1037"/>
        <v>0</v>
      </c>
      <c r="K366" s="185">
        <f>M366</f>
        <v>0</v>
      </c>
      <c r="L366" s="699" t="e">
        <f t="shared" si="887"/>
        <v>#DIV/0!</v>
      </c>
      <c r="M366" s="185">
        <f>M367</f>
        <v>0</v>
      </c>
      <c r="N366" s="98"/>
      <c r="O366" s="98"/>
      <c r="P366" s="98"/>
      <c r="Q366" s="98"/>
      <c r="R366" s="98"/>
      <c r="S366" s="286"/>
      <c r="T366" s="286"/>
      <c r="U366" s="286"/>
      <c r="V366" s="114">
        <f t="shared" si="1023"/>
        <v>0</v>
      </c>
      <c r="W366" s="286"/>
      <c r="X366" s="286"/>
      <c r="Y366" s="286"/>
      <c r="Z366" s="98">
        <f t="shared" si="1024"/>
        <v>0</v>
      </c>
      <c r="AA366" s="98">
        <f t="shared" si="1042"/>
        <v>0</v>
      </c>
      <c r="AB366" s="286"/>
      <c r="AC366" s="286"/>
      <c r="AD366" s="286"/>
      <c r="AE366" s="914">
        <f>AG366</f>
        <v>0</v>
      </c>
      <c r="AF366" s="699" t="e">
        <f t="shared" si="889"/>
        <v>#DIV/0!</v>
      </c>
      <c r="AG366" s="185"/>
      <c r="AH366" s="699"/>
      <c r="AI366" s="98"/>
      <c r="AJ366" s="98"/>
      <c r="AK366" s="98"/>
      <c r="AL366" s="98"/>
      <c r="AM366" s="286"/>
      <c r="AN366" s="286"/>
      <c r="AO366" s="286"/>
      <c r="AP366" s="98">
        <f t="shared" si="1038"/>
        <v>0</v>
      </c>
      <c r="AQ366" s="98"/>
      <c r="AR366" s="185">
        <f>AT366</f>
        <v>0</v>
      </c>
      <c r="AS366" s="699" t="e">
        <f t="shared" si="891"/>
        <v>#DIV/0!</v>
      </c>
      <c r="AT366" s="185">
        <f>AT367</f>
        <v>0</v>
      </c>
      <c r="AU366" s="699"/>
      <c r="AV366" s="98"/>
      <c r="AW366" s="98"/>
      <c r="AX366" s="185"/>
      <c r="AY366" s="98"/>
      <c r="AZ366" s="286"/>
      <c r="BA366" s="699"/>
      <c r="BB366" s="286"/>
      <c r="BC366" s="286"/>
      <c r="BD366" s="286"/>
      <c r="BE366" s="98"/>
      <c r="BF366" s="98"/>
      <c r="BG366" s="98"/>
      <c r="BH366" s="286"/>
      <c r="BI366" s="286"/>
      <c r="BJ366" s="98"/>
      <c r="BK366" s="98"/>
      <c r="BL366" s="286"/>
      <c r="BM366" s="286"/>
      <c r="BN366" s="98"/>
      <c r="BO366" s="98"/>
      <c r="BP366" s="98"/>
      <c r="BQ366" s="98"/>
      <c r="BR366" s="286"/>
      <c r="BS366" s="286"/>
      <c r="BT366" s="98"/>
      <c r="BU366" s="98"/>
      <c r="BV366" s="98"/>
      <c r="BW366" s="98"/>
      <c r="BX366" s="98"/>
      <c r="BY366" s="286"/>
      <c r="BZ366" s="286"/>
      <c r="CE366" s="699"/>
    </row>
    <row r="367" spans="2:83" s="37" customFormat="1" ht="46.5" hidden="1" customHeight="1" x14ac:dyDescent="0.25">
      <c r="B367" s="206"/>
      <c r="C367" s="110" t="s">
        <v>40</v>
      </c>
      <c r="D367" s="171">
        <f>E367</f>
        <v>0</v>
      </c>
      <c r="E367" s="171"/>
      <c r="F367" s="171"/>
      <c r="G367" s="171"/>
      <c r="H367" s="172"/>
      <c r="I367" s="172"/>
      <c r="J367" s="185">
        <f t="shared" si="1037"/>
        <v>0</v>
      </c>
      <c r="K367" s="171">
        <f>M367</f>
        <v>0</v>
      </c>
      <c r="L367" s="699" t="e">
        <f t="shared" si="887"/>
        <v>#DIV/0!</v>
      </c>
      <c r="M367" s="171">
        <v>0</v>
      </c>
      <c r="N367" s="116"/>
      <c r="O367" s="116"/>
      <c r="P367" s="116"/>
      <c r="Q367" s="116"/>
      <c r="R367" s="116"/>
      <c r="S367" s="35"/>
      <c r="T367" s="35"/>
      <c r="U367" s="35"/>
      <c r="V367" s="114">
        <f t="shared" si="1023"/>
        <v>0</v>
      </c>
      <c r="W367" s="35"/>
      <c r="X367" s="35"/>
      <c r="Y367" s="35"/>
      <c r="Z367" s="116">
        <f t="shared" si="1024"/>
        <v>0</v>
      </c>
      <c r="AA367" s="116">
        <f t="shared" si="1042"/>
        <v>0</v>
      </c>
      <c r="AB367" s="35"/>
      <c r="AC367" s="35"/>
      <c r="AD367" s="35"/>
      <c r="AE367" s="915">
        <f>AG367</f>
        <v>0</v>
      </c>
      <c r="AF367" s="699" t="e">
        <f t="shared" si="889"/>
        <v>#DIV/0!</v>
      </c>
      <c r="AG367" s="171"/>
      <c r="AH367" s="699"/>
      <c r="AI367" s="116"/>
      <c r="AJ367" s="116"/>
      <c r="AK367" s="116"/>
      <c r="AL367" s="116"/>
      <c r="AM367" s="35"/>
      <c r="AN367" s="35"/>
      <c r="AO367" s="35"/>
      <c r="AP367" s="116">
        <f t="shared" si="1038"/>
        <v>0</v>
      </c>
      <c r="AQ367" s="116"/>
      <c r="AR367" s="171">
        <f>AT367</f>
        <v>0</v>
      </c>
      <c r="AS367" s="699" t="e">
        <f t="shared" si="891"/>
        <v>#DIV/0!</v>
      </c>
      <c r="AT367" s="171">
        <v>0</v>
      </c>
      <c r="AU367" s="699"/>
      <c r="AV367" s="116"/>
      <c r="AW367" s="116"/>
      <c r="AX367" s="171"/>
      <c r="AY367" s="116"/>
      <c r="AZ367" s="35"/>
      <c r="BA367" s="699"/>
      <c r="BB367" s="35"/>
      <c r="BC367" s="35"/>
      <c r="BD367" s="35"/>
      <c r="BE367" s="116"/>
      <c r="BF367" s="116"/>
      <c r="BG367" s="116"/>
      <c r="BH367" s="35"/>
      <c r="BI367" s="35"/>
      <c r="BJ367" s="116"/>
      <c r="BK367" s="116"/>
      <c r="BL367" s="35"/>
      <c r="BM367" s="35"/>
      <c r="BN367" s="116"/>
      <c r="BO367" s="116"/>
      <c r="BP367" s="116"/>
      <c r="BQ367" s="116"/>
      <c r="BR367" s="35"/>
      <c r="BS367" s="35"/>
      <c r="BT367" s="116"/>
      <c r="BU367" s="116"/>
      <c r="BV367" s="116"/>
      <c r="BW367" s="116"/>
      <c r="BX367" s="116"/>
      <c r="BY367" s="35"/>
      <c r="BZ367" s="35"/>
      <c r="CE367" s="699"/>
    </row>
    <row r="368" spans="2:83" s="37" customFormat="1" ht="42" hidden="1" customHeight="1" x14ac:dyDescent="0.25">
      <c r="B368" s="204"/>
      <c r="C368" s="110"/>
      <c r="D368" s="172"/>
      <c r="E368" s="172"/>
      <c r="F368" s="172"/>
      <c r="G368" s="172"/>
      <c r="H368" s="172"/>
      <c r="I368" s="172"/>
      <c r="J368" s="185">
        <f t="shared" si="1037"/>
        <v>0</v>
      </c>
      <c r="K368" s="172"/>
      <c r="L368" s="699" t="e">
        <f t="shared" si="887"/>
        <v>#DIV/0!</v>
      </c>
      <c r="M368" s="172"/>
      <c r="N368" s="35"/>
      <c r="O368" s="35"/>
      <c r="P368" s="35"/>
      <c r="Q368" s="35"/>
      <c r="R368" s="35"/>
      <c r="S368" s="35"/>
      <c r="T368" s="35"/>
      <c r="U368" s="35"/>
      <c r="V368" s="114">
        <f t="shared" si="1023"/>
        <v>0</v>
      </c>
      <c r="W368" s="35"/>
      <c r="X368" s="35"/>
      <c r="Y368" s="35"/>
      <c r="Z368" s="35">
        <f t="shared" si="1024"/>
        <v>0</v>
      </c>
      <c r="AA368" s="35">
        <f t="shared" si="1042"/>
        <v>0</v>
      </c>
      <c r="AB368" s="35"/>
      <c r="AC368" s="35"/>
      <c r="AD368" s="35"/>
      <c r="AE368" s="916"/>
      <c r="AF368" s="699" t="e">
        <f t="shared" si="889"/>
        <v>#DIV/0!</v>
      </c>
      <c r="AG368" s="172"/>
      <c r="AH368" s="699"/>
      <c r="AI368" s="35"/>
      <c r="AJ368" s="35"/>
      <c r="AK368" s="35"/>
      <c r="AL368" s="35"/>
      <c r="AM368" s="35"/>
      <c r="AN368" s="35"/>
      <c r="AO368" s="35"/>
      <c r="AP368" s="35">
        <f t="shared" si="1038"/>
        <v>0</v>
      </c>
      <c r="AQ368" s="35"/>
      <c r="AR368" s="172"/>
      <c r="AS368" s="699" t="e">
        <f t="shared" si="891"/>
        <v>#DIV/0!</v>
      </c>
      <c r="AT368" s="172"/>
      <c r="AU368" s="699"/>
      <c r="AV368" s="35"/>
      <c r="AW368" s="35"/>
      <c r="AX368" s="172"/>
      <c r="AY368" s="35"/>
      <c r="AZ368" s="35"/>
      <c r="BA368" s="699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E368" s="699"/>
    </row>
    <row r="369" spans="2:83" s="40" customFormat="1" ht="171.75" hidden="1" customHeight="1" x14ac:dyDescent="0.25">
      <c r="B369" s="200" t="s">
        <v>210</v>
      </c>
      <c r="C369" s="97" t="s">
        <v>53</v>
      </c>
      <c r="D369" s="166">
        <f>E369+I369</f>
        <v>0</v>
      </c>
      <c r="E369" s="185"/>
      <c r="F369" s="185"/>
      <c r="G369" s="185"/>
      <c r="H369" s="186"/>
      <c r="I369" s="186"/>
      <c r="J369" s="185">
        <f t="shared" si="1037"/>
        <v>0</v>
      </c>
      <c r="K369" s="166">
        <f>M369+U369</f>
        <v>0</v>
      </c>
      <c r="L369" s="699" t="e">
        <f t="shared" si="887"/>
        <v>#DIV/0!</v>
      </c>
      <c r="M369" s="185">
        <f>SUM(M371:M374)</f>
        <v>0</v>
      </c>
      <c r="N369" s="98"/>
      <c r="O369" s="98"/>
      <c r="P369" s="98"/>
      <c r="Q369" s="98"/>
      <c r="R369" s="98"/>
      <c r="S369" s="286"/>
      <c r="T369" s="286"/>
      <c r="U369" s="286"/>
      <c r="V369" s="114">
        <f t="shared" si="1023"/>
        <v>0</v>
      </c>
      <c r="W369" s="286"/>
      <c r="X369" s="286"/>
      <c r="Y369" s="286"/>
      <c r="Z369" s="626">
        <f t="shared" si="1024"/>
        <v>0</v>
      </c>
      <c r="AA369" s="98">
        <f t="shared" si="1042"/>
        <v>0</v>
      </c>
      <c r="AB369" s="286"/>
      <c r="AC369" s="286"/>
      <c r="AD369" s="286"/>
      <c r="AE369" s="876">
        <f>AG369+AO369</f>
        <v>0</v>
      </c>
      <c r="AF369" s="699" t="e">
        <f t="shared" si="889"/>
        <v>#DIV/0!</v>
      </c>
      <c r="AG369" s="185"/>
      <c r="AH369" s="699"/>
      <c r="AI369" s="98"/>
      <c r="AJ369" s="98"/>
      <c r="AK369" s="98"/>
      <c r="AL369" s="98"/>
      <c r="AM369" s="286"/>
      <c r="AN369" s="286"/>
      <c r="AO369" s="286"/>
      <c r="AP369" s="626">
        <f t="shared" si="1038"/>
        <v>0</v>
      </c>
      <c r="AQ369" s="687"/>
      <c r="AR369" s="166">
        <f>AT369+BB369</f>
        <v>0</v>
      </c>
      <c r="AS369" s="699" t="e">
        <f t="shared" si="891"/>
        <v>#DIV/0!</v>
      </c>
      <c r="AT369" s="185">
        <f>SUM(AT371:AT374)</f>
        <v>0</v>
      </c>
      <c r="AU369" s="699"/>
      <c r="AV369" s="98"/>
      <c r="AW369" s="98"/>
      <c r="AX369" s="185"/>
      <c r="AY369" s="98"/>
      <c r="AZ369" s="286"/>
      <c r="BA369" s="699"/>
      <c r="BB369" s="286"/>
      <c r="BC369" s="286"/>
      <c r="BD369" s="286"/>
      <c r="BE369" s="626"/>
      <c r="BF369" s="98"/>
      <c r="BG369" s="98"/>
      <c r="BH369" s="286"/>
      <c r="BI369" s="286"/>
      <c r="BJ369" s="626"/>
      <c r="BK369" s="98"/>
      <c r="BL369" s="286"/>
      <c r="BM369" s="286"/>
      <c r="BN369" s="626"/>
      <c r="BO369" s="98"/>
      <c r="BP369" s="98"/>
      <c r="BQ369" s="98"/>
      <c r="BR369" s="286"/>
      <c r="BS369" s="286"/>
      <c r="BT369" s="626"/>
      <c r="BU369" s="626"/>
      <c r="BV369" s="98"/>
      <c r="BW369" s="98"/>
      <c r="BX369" s="98"/>
      <c r="BY369" s="286"/>
      <c r="BZ369" s="286"/>
      <c r="CE369" s="699"/>
    </row>
    <row r="370" spans="2:83" s="40" customFormat="1" ht="45" hidden="1" customHeight="1" x14ac:dyDescent="0.25">
      <c r="B370" s="200"/>
      <c r="C370" s="97" t="s">
        <v>31</v>
      </c>
      <c r="D370" s="185">
        <f>E370</f>
        <v>0</v>
      </c>
      <c r="E370" s="185"/>
      <c r="F370" s="185"/>
      <c r="G370" s="185"/>
      <c r="H370" s="186"/>
      <c r="I370" s="186"/>
      <c r="J370" s="185">
        <f t="shared" si="1037"/>
        <v>0</v>
      </c>
      <c r="K370" s="185">
        <f>M370</f>
        <v>0</v>
      </c>
      <c r="L370" s="699" t="e">
        <f t="shared" ref="L370:L434" si="1043">K370/D370</f>
        <v>#DIV/0!</v>
      </c>
      <c r="M370" s="185">
        <f>M371+M373</f>
        <v>0</v>
      </c>
      <c r="N370" s="98"/>
      <c r="O370" s="98"/>
      <c r="P370" s="98"/>
      <c r="Q370" s="98"/>
      <c r="R370" s="98"/>
      <c r="S370" s="286"/>
      <c r="T370" s="286"/>
      <c r="U370" s="286"/>
      <c r="V370" s="114">
        <f t="shared" si="1023"/>
        <v>0</v>
      </c>
      <c r="W370" s="286"/>
      <c r="X370" s="286"/>
      <c r="Y370" s="286"/>
      <c r="Z370" s="98">
        <f t="shared" si="1024"/>
        <v>0</v>
      </c>
      <c r="AA370" s="98">
        <f t="shared" si="1042"/>
        <v>0</v>
      </c>
      <c r="AB370" s="286"/>
      <c r="AC370" s="286"/>
      <c r="AD370" s="286"/>
      <c r="AE370" s="914">
        <f>AG370</f>
        <v>0</v>
      </c>
      <c r="AF370" s="699" t="e">
        <f t="shared" ref="AF370:AF434" si="1044">AE370/D370</f>
        <v>#DIV/0!</v>
      </c>
      <c r="AG370" s="185"/>
      <c r="AH370" s="699"/>
      <c r="AI370" s="98"/>
      <c r="AJ370" s="98"/>
      <c r="AK370" s="98"/>
      <c r="AL370" s="98"/>
      <c r="AM370" s="286"/>
      <c r="AN370" s="286"/>
      <c r="AO370" s="286"/>
      <c r="AP370" s="98">
        <f t="shared" si="1038"/>
        <v>0</v>
      </c>
      <c r="AQ370" s="98"/>
      <c r="AR370" s="185">
        <f>AT370</f>
        <v>0</v>
      </c>
      <c r="AS370" s="699" t="e">
        <f t="shared" ref="AS370:AS434" si="1045">AR370/D370</f>
        <v>#DIV/0!</v>
      </c>
      <c r="AT370" s="185">
        <f>AT371+AT373</f>
        <v>0</v>
      </c>
      <c r="AU370" s="699"/>
      <c r="AV370" s="98"/>
      <c r="AW370" s="98"/>
      <c r="AX370" s="185"/>
      <c r="AY370" s="98"/>
      <c r="AZ370" s="286"/>
      <c r="BA370" s="699"/>
      <c r="BB370" s="286"/>
      <c r="BC370" s="286"/>
      <c r="BD370" s="286"/>
      <c r="BE370" s="98"/>
      <c r="BF370" s="98"/>
      <c r="BG370" s="98"/>
      <c r="BH370" s="286"/>
      <c r="BI370" s="286"/>
      <c r="BJ370" s="98"/>
      <c r="BK370" s="98"/>
      <c r="BL370" s="286"/>
      <c r="BM370" s="286"/>
      <c r="BN370" s="98"/>
      <c r="BO370" s="98"/>
      <c r="BP370" s="98"/>
      <c r="BQ370" s="98"/>
      <c r="BR370" s="286"/>
      <c r="BS370" s="286"/>
      <c r="BT370" s="98"/>
      <c r="BU370" s="98"/>
      <c r="BV370" s="98"/>
      <c r="BW370" s="98"/>
      <c r="BX370" s="98"/>
      <c r="BY370" s="286"/>
      <c r="BZ370" s="286"/>
      <c r="CE370" s="699"/>
    </row>
    <row r="371" spans="2:83" s="37" customFormat="1" ht="24" hidden="1" customHeight="1" x14ac:dyDescent="0.25">
      <c r="B371" s="204"/>
      <c r="C371" s="110" t="s">
        <v>39</v>
      </c>
      <c r="D371" s="171">
        <f>E371</f>
        <v>0</v>
      </c>
      <c r="E371" s="171"/>
      <c r="F371" s="171"/>
      <c r="G371" s="171"/>
      <c r="H371" s="172"/>
      <c r="I371" s="172"/>
      <c r="J371" s="185">
        <f t="shared" si="1037"/>
        <v>0</v>
      </c>
      <c r="K371" s="171">
        <f>M371</f>
        <v>0</v>
      </c>
      <c r="L371" s="699" t="e">
        <f t="shared" si="1043"/>
        <v>#DIV/0!</v>
      </c>
      <c r="M371" s="171">
        <v>0</v>
      </c>
      <c r="N371" s="116"/>
      <c r="O371" s="116"/>
      <c r="P371" s="116"/>
      <c r="Q371" s="116"/>
      <c r="R371" s="116"/>
      <c r="S371" s="35"/>
      <c r="T371" s="35"/>
      <c r="U371" s="35"/>
      <c r="V371" s="114">
        <f t="shared" si="1023"/>
        <v>0</v>
      </c>
      <c r="W371" s="35"/>
      <c r="X371" s="35"/>
      <c r="Y371" s="35"/>
      <c r="Z371" s="116">
        <f t="shared" si="1024"/>
        <v>0</v>
      </c>
      <c r="AA371" s="116">
        <f t="shared" si="1042"/>
        <v>0</v>
      </c>
      <c r="AB371" s="35"/>
      <c r="AC371" s="35"/>
      <c r="AD371" s="35"/>
      <c r="AE371" s="915">
        <f>AG371</f>
        <v>0</v>
      </c>
      <c r="AF371" s="699" t="e">
        <f t="shared" si="1044"/>
        <v>#DIV/0!</v>
      </c>
      <c r="AG371" s="171"/>
      <c r="AH371" s="699"/>
      <c r="AI371" s="116"/>
      <c r="AJ371" s="116"/>
      <c r="AK371" s="116"/>
      <c r="AL371" s="116"/>
      <c r="AM371" s="35"/>
      <c r="AN371" s="35"/>
      <c r="AO371" s="35"/>
      <c r="AP371" s="116">
        <f t="shared" si="1038"/>
        <v>0</v>
      </c>
      <c r="AQ371" s="116"/>
      <c r="AR371" s="171">
        <f>AT371</f>
        <v>0</v>
      </c>
      <c r="AS371" s="699" t="e">
        <f t="shared" si="1045"/>
        <v>#DIV/0!</v>
      </c>
      <c r="AT371" s="171">
        <v>0</v>
      </c>
      <c r="AU371" s="699"/>
      <c r="AV371" s="116"/>
      <c r="AW371" s="116"/>
      <c r="AX371" s="171"/>
      <c r="AY371" s="116"/>
      <c r="AZ371" s="35"/>
      <c r="BA371" s="699"/>
      <c r="BB371" s="35"/>
      <c r="BC371" s="35"/>
      <c r="BD371" s="35"/>
      <c r="BE371" s="116"/>
      <c r="BF371" s="116"/>
      <c r="BG371" s="116"/>
      <c r="BH371" s="35"/>
      <c r="BI371" s="35"/>
      <c r="BJ371" s="116"/>
      <c r="BK371" s="116"/>
      <c r="BL371" s="35"/>
      <c r="BM371" s="35"/>
      <c r="BN371" s="116"/>
      <c r="BO371" s="116"/>
      <c r="BP371" s="116"/>
      <c r="BQ371" s="116"/>
      <c r="BR371" s="35"/>
      <c r="BS371" s="35"/>
      <c r="BT371" s="116"/>
      <c r="BU371" s="116"/>
      <c r="BV371" s="116"/>
      <c r="BW371" s="116"/>
      <c r="BX371" s="116"/>
      <c r="BY371" s="35"/>
      <c r="BZ371" s="35"/>
      <c r="CE371" s="699"/>
    </row>
    <row r="372" spans="2:83" s="37" customFormat="1" ht="51" hidden="1" customHeight="1" x14ac:dyDescent="0.25">
      <c r="B372" s="204"/>
      <c r="C372" s="110" t="s">
        <v>43</v>
      </c>
      <c r="D372" s="172"/>
      <c r="E372" s="172"/>
      <c r="F372" s="172"/>
      <c r="G372" s="172"/>
      <c r="H372" s="172"/>
      <c r="I372" s="172"/>
      <c r="J372" s="185">
        <f t="shared" si="1037"/>
        <v>0</v>
      </c>
      <c r="K372" s="172"/>
      <c r="L372" s="699" t="e">
        <f t="shared" si="1043"/>
        <v>#DIV/0!</v>
      </c>
      <c r="M372" s="172"/>
      <c r="N372" s="35"/>
      <c r="O372" s="35"/>
      <c r="P372" s="35"/>
      <c r="Q372" s="35"/>
      <c r="R372" s="35"/>
      <c r="S372" s="35"/>
      <c r="T372" s="35"/>
      <c r="U372" s="35"/>
      <c r="V372" s="114">
        <f t="shared" si="1023"/>
        <v>0</v>
      </c>
      <c r="W372" s="35"/>
      <c r="X372" s="35"/>
      <c r="Y372" s="35"/>
      <c r="Z372" s="35">
        <f t="shared" si="1024"/>
        <v>0</v>
      </c>
      <c r="AA372" s="35">
        <f t="shared" si="1042"/>
        <v>0</v>
      </c>
      <c r="AB372" s="35"/>
      <c r="AC372" s="35"/>
      <c r="AD372" s="35"/>
      <c r="AE372" s="916"/>
      <c r="AF372" s="699" t="e">
        <f t="shared" si="1044"/>
        <v>#DIV/0!</v>
      </c>
      <c r="AG372" s="172"/>
      <c r="AH372" s="699"/>
      <c r="AI372" s="35"/>
      <c r="AJ372" s="35"/>
      <c r="AK372" s="35"/>
      <c r="AL372" s="35"/>
      <c r="AM372" s="35"/>
      <c r="AN372" s="35"/>
      <c r="AO372" s="35"/>
      <c r="AP372" s="35">
        <f t="shared" si="1038"/>
        <v>0</v>
      </c>
      <c r="AQ372" s="35"/>
      <c r="AR372" s="172"/>
      <c r="AS372" s="699" t="e">
        <f t="shared" si="1045"/>
        <v>#DIV/0!</v>
      </c>
      <c r="AT372" s="172"/>
      <c r="AU372" s="699"/>
      <c r="AV372" s="35"/>
      <c r="AW372" s="35"/>
      <c r="AX372" s="172"/>
      <c r="AY372" s="35"/>
      <c r="AZ372" s="35"/>
      <c r="BA372" s="699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E372" s="699"/>
    </row>
    <row r="373" spans="2:83" s="37" customFormat="1" ht="24" hidden="1" customHeight="1" x14ac:dyDescent="0.25">
      <c r="B373" s="204"/>
      <c r="C373" s="110" t="s">
        <v>40</v>
      </c>
      <c r="D373" s="172"/>
      <c r="E373" s="172"/>
      <c r="F373" s="172"/>
      <c r="G373" s="172"/>
      <c r="H373" s="172"/>
      <c r="I373" s="172"/>
      <c r="J373" s="185">
        <f t="shared" si="1037"/>
        <v>0</v>
      </c>
      <c r="K373" s="172"/>
      <c r="L373" s="699" t="e">
        <f t="shared" si="1043"/>
        <v>#DIV/0!</v>
      </c>
      <c r="M373" s="172"/>
      <c r="N373" s="35"/>
      <c r="O373" s="35"/>
      <c r="P373" s="35"/>
      <c r="Q373" s="35"/>
      <c r="R373" s="35"/>
      <c r="S373" s="35"/>
      <c r="T373" s="35"/>
      <c r="U373" s="35"/>
      <c r="V373" s="114">
        <f t="shared" si="1023"/>
        <v>0</v>
      </c>
      <c r="W373" s="35"/>
      <c r="X373" s="35"/>
      <c r="Y373" s="35"/>
      <c r="Z373" s="35">
        <f t="shared" si="1024"/>
        <v>0</v>
      </c>
      <c r="AA373" s="35">
        <f t="shared" si="1042"/>
        <v>0</v>
      </c>
      <c r="AB373" s="35"/>
      <c r="AC373" s="35"/>
      <c r="AD373" s="35"/>
      <c r="AE373" s="916"/>
      <c r="AF373" s="699" t="e">
        <f t="shared" si="1044"/>
        <v>#DIV/0!</v>
      </c>
      <c r="AG373" s="172"/>
      <c r="AH373" s="699"/>
      <c r="AI373" s="35"/>
      <c r="AJ373" s="35"/>
      <c r="AK373" s="35"/>
      <c r="AL373" s="35"/>
      <c r="AM373" s="35"/>
      <c r="AN373" s="35"/>
      <c r="AO373" s="35"/>
      <c r="AP373" s="35">
        <f t="shared" si="1038"/>
        <v>0</v>
      </c>
      <c r="AQ373" s="35"/>
      <c r="AR373" s="172"/>
      <c r="AS373" s="699" t="e">
        <f t="shared" si="1045"/>
        <v>#DIV/0!</v>
      </c>
      <c r="AT373" s="172"/>
      <c r="AU373" s="699"/>
      <c r="AV373" s="35"/>
      <c r="AW373" s="35"/>
      <c r="AX373" s="172"/>
      <c r="AY373" s="35"/>
      <c r="AZ373" s="35"/>
      <c r="BA373" s="699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E373" s="699"/>
    </row>
    <row r="374" spans="2:83" s="23" customFormat="1" ht="46.5" hidden="1" customHeight="1" x14ac:dyDescent="0.25">
      <c r="B374" s="201"/>
      <c r="C374" s="101" t="s">
        <v>32</v>
      </c>
      <c r="D374" s="187">
        <f>E374</f>
        <v>0</v>
      </c>
      <c r="E374" s="187"/>
      <c r="F374" s="187"/>
      <c r="G374" s="187"/>
      <c r="H374" s="187"/>
      <c r="I374" s="187"/>
      <c r="J374" s="185">
        <f t="shared" si="1037"/>
        <v>0</v>
      </c>
      <c r="K374" s="258">
        <f>M374</f>
        <v>0</v>
      </c>
      <c r="L374" s="699" t="e">
        <f t="shared" si="1043"/>
        <v>#DIV/0!</v>
      </c>
      <c r="M374" s="187">
        <v>0</v>
      </c>
      <c r="N374" s="41"/>
      <c r="O374" s="22"/>
      <c r="P374" s="41"/>
      <c r="Q374" s="22"/>
      <c r="R374" s="41"/>
      <c r="S374" s="22"/>
      <c r="T374" s="41"/>
      <c r="U374" s="22"/>
      <c r="V374" s="114">
        <f t="shared" si="1023"/>
        <v>0</v>
      </c>
      <c r="W374" s="22"/>
      <c r="X374" s="22"/>
      <c r="Y374" s="22"/>
      <c r="Z374" s="22">
        <f t="shared" si="1024"/>
        <v>0</v>
      </c>
      <c r="AA374" s="22">
        <f t="shared" si="1042"/>
        <v>0</v>
      </c>
      <c r="AB374" s="22"/>
      <c r="AC374" s="22"/>
      <c r="AD374" s="41"/>
      <c r="AE374" s="917">
        <f>AG374</f>
        <v>0</v>
      </c>
      <c r="AF374" s="699" t="e">
        <f t="shared" si="1044"/>
        <v>#DIV/0!</v>
      </c>
      <c r="AG374" s="187"/>
      <c r="AH374" s="699"/>
      <c r="AI374" s="22"/>
      <c r="AJ374" s="41"/>
      <c r="AK374" s="22"/>
      <c r="AL374" s="41"/>
      <c r="AM374" s="22"/>
      <c r="AN374" s="41"/>
      <c r="AO374" s="22"/>
      <c r="AP374" s="22">
        <f t="shared" si="1038"/>
        <v>0</v>
      </c>
      <c r="AQ374" s="41"/>
      <c r="AR374" s="187">
        <f>AT374</f>
        <v>0</v>
      </c>
      <c r="AS374" s="699" t="e">
        <f t="shared" si="1045"/>
        <v>#DIV/0!</v>
      </c>
      <c r="AT374" s="187">
        <v>0</v>
      </c>
      <c r="AU374" s="699"/>
      <c r="AV374" s="22"/>
      <c r="AW374" s="41"/>
      <c r="AX374" s="187"/>
      <c r="AY374" s="41"/>
      <c r="AZ374" s="22"/>
      <c r="BA374" s="699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E374" s="699"/>
    </row>
    <row r="375" spans="2:83" s="42" customFormat="1" ht="148.5" hidden="1" customHeight="1" x14ac:dyDescent="0.25">
      <c r="B375" s="200" t="s">
        <v>209</v>
      </c>
      <c r="C375" s="97" t="s">
        <v>54</v>
      </c>
      <c r="D375" s="258"/>
      <c r="E375" s="258"/>
      <c r="F375" s="258"/>
      <c r="G375" s="258"/>
      <c r="H375" s="258"/>
      <c r="I375" s="258"/>
      <c r="J375" s="185">
        <f t="shared" si="1037"/>
        <v>0</v>
      </c>
      <c r="K375" s="258"/>
      <c r="L375" s="699" t="e">
        <f t="shared" si="1043"/>
        <v>#DIV/0!</v>
      </c>
      <c r="M375" s="258"/>
      <c r="N375" s="41"/>
      <c r="O375" s="41"/>
      <c r="P375" s="41"/>
      <c r="Q375" s="41"/>
      <c r="R375" s="41"/>
      <c r="S375" s="41"/>
      <c r="T375" s="41"/>
      <c r="U375" s="41"/>
      <c r="V375" s="114">
        <f t="shared" si="1023"/>
        <v>0</v>
      </c>
      <c r="W375" s="41"/>
      <c r="X375" s="41"/>
      <c r="Y375" s="41"/>
      <c r="Z375" s="41">
        <f t="shared" si="1024"/>
        <v>0</v>
      </c>
      <c r="AA375" s="41">
        <f t="shared" si="1042"/>
        <v>0</v>
      </c>
      <c r="AB375" s="41"/>
      <c r="AC375" s="41"/>
      <c r="AD375" s="41"/>
      <c r="AE375" s="921"/>
      <c r="AF375" s="699" t="e">
        <f t="shared" si="1044"/>
        <v>#DIV/0!</v>
      </c>
      <c r="AG375" s="258"/>
      <c r="AH375" s="699"/>
      <c r="AI375" s="41"/>
      <c r="AJ375" s="41"/>
      <c r="AK375" s="41"/>
      <c r="AL375" s="41"/>
      <c r="AM375" s="41"/>
      <c r="AN375" s="41"/>
      <c r="AO375" s="41"/>
      <c r="AP375" s="41">
        <f t="shared" si="1038"/>
        <v>0</v>
      </c>
      <c r="AQ375" s="41"/>
      <c r="AR375" s="258"/>
      <c r="AS375" s="699" t="e">
        <f t="shared" si="1045"/>
        <v>#DIV/0!</v>
      </c>
      <c r="AT375" s="258"/>
      <c r="AU375" s="699"/>
      <c r="AV375" s="41"/>
      <c r="AW375" s="41"/>
      <c r="AX375" s="258"/>
      <c r="AY375" s="41"/>
      <c r="AZ375" s="41"/>
      <c r="BA375" s="699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E375" s="699"/>
    </row>
    <row r="376" spans="2:83" s="37" customFormat="1" ht="50.25" hidden="1" customHeight="1" x14ac:dyDescent="0.25">
      <c r="B376" s="200"/>
      <c r="C376" s="123" t="s">
        <v>31</v>
      </c>
      <c r="D376" s="172"/>
      <c r="E376" s="172"/>
      <c r="F376" s="172"/>
      <c r="G376" s="172"/>
      <c r="H376" s="172"/>
      <c r="I376" s="172"/>
      <c r="J376" s="185">
        <f t="shared" si="1037"/>
        <v>0</v>
      </c>
      <c r="K376" s="172"/>
      <c r="L376" s="699" t="e">
        <f t="shared" si="1043"/>
        <v>#DIV/0!</v>
      </c>
      <c r="M376" s="172"/>
      <c r="N376" s="35"/>
      <c r="O376" s="35"/>
      <c r="P376" s="35"/>
      <c r="Q376" s="35"/>
      <c r="R376" s="35"/>
      <c r="S376" s="35"/>
      <c r="T376" s="35"/>
      <c r="U376" s="35"/>
      <c r="V376" s="114">
        <f t="shared" si="1023"/>
        <v>0</v>
      </c>
      <c r="W376" s="35"/>
      <c r="X376" s="35"/>
      <c r="Y376" s="35"/>
      <c r="Z376" s="35">
        <f t="shared" si="1024"/>
        <v>0</v>
      </c>
      <c r="AA376" s="35">
        <f t="shared" si="1042"/>
        <v>0</v>
      </c>
      <c r="AB376" s="35"/>
      <c r="AC376" s="35"/>
      <c r="AD376" s="35"/>
      <c r="AE376" s="916"/>
      <c r="AF376" s="699" t="e">
        <f t="shared" si="1044"/>
        <v>#DIV/0!</v>
      </c>
      <c r="AG376" s="172"/>
      <c r="AH376" s="699"/>
      <c r="AI376" s="35"/>
      <c r="AJ376" s="35"/>
      <c r="AK376" s="35"/>
      <c r="AL376" s="35"/>
      <c r="AM376" s="35"/>
      <c r="AN376" s="35"/>
      <c r="AO376" s="35"/>
      <c r="AP376" s="35">
        <f t="shared" si="1038"/>
        <v>0</v>
      </c>
      <c r="AQ376" s="35"/>
      <c r="AR376" s="172"/>
      <c r="AS376" s="699" t="e">
        <f t="shared" si="1045"/>
        <v>#DIV/0!</v>
      </c>
      <c r="AT376" s="172"/>
      <c r="AU376" s="699"/>
      <c r="AV376" s="35"/>
      <c r="AW376" s="35"/>
      <c r="AX376" s="172"/>
      <c r="AY376" s="35"/>
      <c r="AZ376" s="35"/>
      <c r="BA376" s="699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E376" s="699"/>
    </row>
    <row r="377" spans="2:83" s="44" customFormat="1" ht="15" hidden="1" customHeight="1" x14ac:dyDescent="0.25">
      <c r="B377" s="204"/>
      <c r="C377" s="110" t="s">
        <v>39</v>
      </c>
      <c r="D377" s="885"/>
      <c r="E377" s="885"/>
      <c r="F377" s="885"/>
      <c r="G377" s="885"/>
      <c r="H377" s="885"/>
      <c r="I377" s="885"/>
      <c r="J377" s="185">
        <f t="shared" si="1037"/>
        <v>0</v>
      </c>
      <c r="K377" s="258"/>
      <c r="L377" s="699" t="e">
        <f t="shared" si="1043"/>
        <v>#DIV/0!</v>
      </c>
      <c r="M377" s="885"/>
      <c r="N377" s="41"/>
      <c r="O377" s="300"/>
      <c r="P377" s="41"/>
      <c r="Q377" s="300"/>
      <c r="R377" s="41"/>
      <c r="S377" s="300"/>
      <c r="T377" s="41"/>
      <c r="U377" s="300"/>
      <c r="V377" s="114">
        <f t="shared" si="1023"/>
        <v>0</v>
      </c>
      <c r="W377" s="300"/>
      <c r="X377" s="300"/>
      <c r="Y377" s="300"/>
      <c r="Z377" s="300">
        <f t="shared" si="1024"/>
        <v>0</v>
      </c>
      <c r="AA377" s="300">
        <f t="shared" si="1042"/>
        <v>0</v>
      </c>
      <c r="AB377" s="300"/>
      <c r="AC377" s="300"/>
      <c r="AD377" s="41"/>
      <c r="AE377" s="920"/>
      <c r="AF377" s="699" t="e">
        <f t="shared" si="1044"/>
        <v>#DIV/0!</v>
      </c>
      <c r="AG377" s="885"/>
      <c r="AH377" s="699"/>
      <c r="AI377" s="300"/>
      <c r="AJ377" s="41"/>
      <c r="AK377" s="300"/>
      <c r="AL377" s="41"/>
      <c r="AM377" s="300"/>
      <c r="AN377" s="41"/>
      <c r="AO377" s="300"/>
      <c r="AP377" s="300">
        <f t="shared" si="1038"/>
        <v>0</v>
      </c>
      <c r="AQ377" s="41"/>
      <c r="AR377" s="885"/>
      <c r="AS377" s="699" t="e">
        <f t="shared" si="1045"/>
        <v>#DIV/0!</v>
      </c>
      <c r="AT377" s="885"/>
      <c r="AU377" s="699"/>
      <c r="AV377" s="300"/>
      <c r="AW377" s="41"/>
      <c r="AX377" s="885"/>
      <c r="AY377" s="41"/>
      <c r="AZ377" s="300"/>
      <c r="BA377" s="699"/>
      <c r="BB377" s="300"/>
      <c r="BC377" s="300"/>
      <c r="BD377" s="300"/>
      <c r="BE377" s="300"/>
      <c r="BF377" s="300"/>
      <c r="BG377" s="300"/>
      <c r="BH377" s="300"/>
      <c r="BI377" s="300"/>
      <c r="BJ377" s="300"/>
      <c r="BK377" s="300"/>
      <c r="BL377" s="300"/>
      <c r="BM377" s="300"/>
      <c r="BN377" s="300"/>
      <c r="BO377" s="300"/>
      <c r="BP377" s="300"/>
      <c r="BQ377" s="300"/>
      <c r="BR377" s="300"/>
      <c r="BS377" s="300"/>
      <c r="BT377" s="300"/>
      <c r="BU377" s="300"/>
      <c r="BV377" s="300"/>
      <c r="BW377" s="300"/>
      <c r="BX377" s="300"/>
      <c r="BY377" s="300"/>
      <c r="BZ377" s="300"/>
      <c r="CE377" s="699"/>
    </row>
    <row r="378" spans="2:83" s="44" customFormat="1" ht="36.75" hidden="1" customHeight="1" x14ac:dyDescent="0.25">
      <c r="B378" s="204"/>
      <c r="C378" s="110" t="s">
        <v>40</v>
      </c>
      <c r="D378" s="885"/>
      <c r="E378" s="885"/>
      <c r="F378" s="885"/>
      <c r="G378" s="885"/>
      <c r="H378" s="885"/>
      <c r="I378" s="885"/>
      <c r="J378" s="185">
        <f t="shared" si="1037"/>
        <v>0</v>
      </c>
      <c r="K378" s="258"/>
      <c r="L378" s="699" t="e">
        <f t="shared" si="1043"/>
        <v>#DIV/0!</v>
      </c>
      <c r="M378" s="885"/>
      <c r="N378" s="41"/>
      <c r="O378" s="300"/>
      <c r="P378" s="41"/>
      <c r="Q378" s="300"/>
      <c r="R378" s="41"/>
      <c r="S378" s="300"/>
      <c r="T378" s="41"/>
      <c r="U378" s="300"/>
      <c r="V378" s="114">
        <f t="shared" si="1023"/>
        <v>0</v>
      </c>
      <c r="W378" s="300"/>
      <c r="X378" s="300"/>
      <c r="Y378" s="300"/>
      <c r="Z378" s="300">
        <f t="shared" si="1024"/>
        <v>0</v>
      </c>
      <c r="AA378" s="300">
        <f t="shared" si="1042"/>
        <v>0</v>
      </c>
      <c r="AB378" s="300"/>
      <c r="AC378" s="300"/>
      <c r="AD378" s="41"/>
      <c r="AE378" s="920"/>
      <c r="AF378" s="699" t="e">
        <f t="shared" si="1044"/>
        <v>#DIV/0!</v>
      </c>
      <c r="AG378" s="885"/>
      <c r="AH378" s="699"/>
      <c r="AI378" s="300"/>
      <c r="AJ378" s="41"/>
      <c r="AK378" s="300"/>
      <c r="AL378" s="41"/>
      <c r="AM378" s="300"/>
      <c r="AN378" s="41"/>
      <c r="AO378" s="300"/>
      <c r="AP378" s="300">
        <f t="shared" si="1038"/>
        <v>0</v>
      </c>
      <c r="AQ378" s="41"/>
      <c r="AR378" s="885"/>
      <c r="AS378" s="699" t="e">
        <f t="shared" si="1045"/>
        <v>#DIV/0!</v>
      </c>
      <c r="AT378" s="885"/>
      <c r="AU378" s="699"/>
      <c r="AV378" s="300"/>
      <c r="AW378" s="41"/>
      <c r="AX378" s="885"/>
      <c r="AY378" s="41"/>
      <c r="AZ378" s="300"/>
      <c r="BA378" s="699"/>
      <c r="BB378" s="300"/>
      <c r="BC378" s="300"/>
      <c r="BD378" s="300"/>
      <c r="BE378" s="300"/>
      <c r="BF378" s="300"/>
      <c r="BG378" s="300"/>
      <c r="BH378" s="300"/>
      <c r="BI378" s="300"/>
      <c r="BJ378" s="300"/>
      <c r="BK378" s="300"/>
      <c r="BL378" s="300"/>
      <c r="BM378" s="300"/>
      <c r="BN378" s="300"/>
      <c r="BO378" s="300"/>
      <c r="BP378" s="300"/>
      <c r="BQ378" s="300"/>
      <c r="BR378" s="300"/>
      <c r="BS378" s="300"/>
      <c r="BT378" s="300"/>
      <c r="BU378" s="300"/>
      <c r="BV378" s="300"/>
      <c r="BW378" s="300"/>
      <c r="BX378" s="300"/>
      <c r="BY378" s="300"/>
      <c r="BZ378" s="300"/>
      <c r="CE378" s="699"/>
    </row>
    <row r="379" spans="2:83" s="44" customFormat="1" ht="36.75" hidden="1" customHeight="1" x14ac:dyDescent="0.25">
      <c r="B379" s="204"/>
      <c r="C379" s="110"/>
      <c r="D379" s="885"/>
      <c r="E379" s="885"/>
      <c r="F379" s="885"/>
      <c r="G379" s="885"/>
      <c r="H379" s="885"/>
      <c r="I379" s="885"/>
      <c r="J379" s="185">
        <f t="shared" si="1037"/>
        <v>0</v>
      </c>
      <c r="K379" s="258"/>
      <c r="L379" s="699" t="e">
        <f t="shared" si="1043"/>
        <v>#DIV/0!</v>
      </c>
      <c r="M379" s="885"/>
      <c r="N379" s="41"/>
      <c r="O379" s="300"/>
      <c r="P379" s="41"/>
      <c r="Q379" s="300"/>
      <c r="R379" s="41"/>
      <c r="S379" s="300"/>
      <c r="T379" s="41"/>
      <c r="U379" s="300"/>
      <c r="V379" s="114">
        <f t="shared" si="1023"/>
        <v>0</v>
      </c>
      <c r="W379" s="300"/>
      <c r="X379" s="300"/>
      <c r="Y379" s="300"/>
      <c r="Z379" s="300">
        <f t="shared" si="1024"/>
        <v>0</v>
      </c>
      <c r="AA379" s="300">
        <f t="shared" si="1042"/>
        <v>0</v>
      </c>
      <c r="AB379" s="300"/>
      <c r="AC379" s="300"/>
      <c r="AD379" s="41"/>
      <c r="AE379" s="920"/>
      <c r="AF379" s="699" t="e">
        <f t="shared" si="1044"/>
        <v>#DIV/0!</v>
      </c>
      <c r="AG379" s="885"/>
      <c r="AH379" s="699"/>
      <c r="AI379" s="300"/>
      <c r="AJ379" s="41"/>
      <c r="AK379" s="300"/>
      <c r="AL379" s="41"/>
      <c r="AM379" s="300"/>
      <c r="AN379" s="41"/>
      <c r="AO379" s="300"/>
      <c r="AP379" s="300">
        <f t="shared" si="1038"/>
        <v>0</v>
      </c>
      <c r="AQ379" s="41"/>
      <c r="AR379" s="885"/>
      <c r="AS379" s="699" t="e">
        <f t="shared" si="1045"/>
        <v>#DIV/0!</v>
      </c>
      <c r="AT379" s="885"/>
      <c r="AU379" s="699"/>
      <c r="AV379" s="300"/>
      <c r="AW379" s="41"/>
      <c r="AX379" s="885"/>
      <c r="AY379" s="41"/>
      <c r="AZ379" s="300"/>
      <c r="BA379" s="699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300"/>
      <c r="BP379" s="300"/>
      <c r="BQ379" s="300"/>
      <c r="BR379" s="300"/>
      <c r="BS379" s="300"/>
      <c r="BT379" s="300"/>
      <c r="BU379" s="300"/>
      <c r="BV379" s="300"/>
      <c r="BW379" s="300"/>
      <c r="BX379" s="300"/>
      <c r="BY379" s="300"/>
      <c r="BZ379" s="300"/>
      <c r="CE379" s="699"/>
    </row>
    <row r="380" spans="2:83" s="44" customFormat="1" ht="137.25" hidden="1" customHeight="1" x14ac:dyDescent="0.25">
      <c r="B380" s="200" t="s">
        <v>10</v>
      </c>
      <c r="C380" s="97" t="s">
        <v>180</v>
      </c>
      <c r="D380" s="185">
        <f>E380+G380+H380+I380</f>
        <v>0</v>
      </c>
      <c r="E380" s="844"/>
      <c r="F380" s="844"/>
      <c r="G380" s="844">
        <f>G381</f>
        <v>0</v>
      </c>
      <c r="H380" s="885"/>
      <c r="I380" s="885"/>
      <c r="J380" s="185">
        <f t="shared" si="1037"/>
        <v>0</v>
      </c>
      <c r="K380" s="185">
        <f>M380+Q380+S380+U380</f>
        <v>0</v>
      </c>
      <c r="L380" s="699" t="e">
        <f t="shared" si="1043"/>
        <v>#DIV/0!</v>
      </c>
      <c r="M380" s="963">
        <f>M381</f>
        <v>0</v>
      </c>
      <c r="N380" s="114"/>
      <c r="O380" s="114"/>
      <c r="P380" s="114"/>
      <c r="Q380" s="114">
        <f>Q381</f>
        <v>0</v>
      </c>
      <c r="R380" s="114"/>
      <c r="S380" s="300"/>
      <c r="T380" s="41"/>
      <c r="U380" s="300"/>
      <c r="V380" s="114">
        <f t="shared" si="1023"/>
        <v>0</v>
      </c>
      <c r="W380" s="300"/>
      <c r="X380" s="300"/>
      <c r="Y380" s="300"/>
      <c r="Z380" s="114">
        <f t="shared" ref="Z380:Z469" si="1046">AA380+AB380+AC380</f>
        <v>0</v>
      </c>
      <c r="AA380" s="114">
        <f t="shared" si="1042"/>
        <v>0</v>
      </c>
      <c r="AB380" s="300"/>
      <c r="AC380" s="300"/>
      <c r="AD380" s="41"/>
      <c r="AE380" s="914">
        <f>AG380+AK380+AM380+AO380</f>
        <v>0</v>
      </c>
      <c r="AF380" s="699" t="e">
        <f t="shared" si="1044"/>
        <v>#DIV/0!</v>
      </c>
      <c r="AG380" s="963"/>
      <c r="AH380" s="699"/>
      <c r="AI380" s="114"/>
      <c r="AJ380" s="114"/>
      <c r="AK380" s="114"/>
      <c r="AL380" s="114"/>
      <c r="AM380" s="300"/>
      <c r="AN380" s="41"/>
      <c r="AO380" s="300"/>
      <c r="AP380" s="114">
        <f t="shared" si="1038"/>
        <v>0</v>
      </c>
      <c r="AQ380" s="114"/>
      <c r="AR380" s="185">
        <f>AT380+AX380+AZ380+BB380</f>
        <v>0</v>
      </c>
      <c r="AS380" s="699" t="e">
        <f t="shared" si="1045"/>
        <v>#DIV/0!</v>
      </c>
      <c r="AT380" s="963">
        <f>AT382</f>
        <v>0</v>
      </c>
      <c r="AU380" s="699"/>
      <c r="AV380" s="114"/>
      <c r="AW380" s="114"/>
      <c r="AX380" s="963"/>
      <c r="AY380" s="114"/>
      <c r="AZ380" s="300"/>
      <c r="BA380" s="699"/>
      <c r="BB380" s="300"/>
      <c r="BC380" s="300"/>
      <c r="BD380" s="300"/>
      <c r="BE380" s="98"/>
      <c r="BF380" s="114"/>
      <c r="BG380" s="114"/>
      <c r="BH380" s="300"/>
      <c r="BI380" s="300"/>
      <c r="BJ380" s="114"/>
      <c r="BK380" s="114"/>
      <c r="BL380" s="300"/>
      <c r="BM380" s="300"/>
      <c r="BN380" s="114"/>
      <c r="BO380" s="114"/>
      <c r="BP380" s="114"/>
      <c r="BQ380" s="114"/>
      <c r="BR380" s="300"/>
      <c r="BS380" s="300"/>
      <c r="BT380" s="114"/>
      <c r="BU380" s="98"/>
      <c r="BV380" s="114"/>
      <c r="BW380" s="114"/>
      <c r="BX380" s="114"/>
      <c r="BY380" s="300"/>
      <c r="BZ380" s="300"/>
      <c r="CE380" s="699"/>
    </row>
    <row r="381" spans="2:83" s="42" customFormat="1" ht="46.5" hidden="1" customHeight="1" x14ac:dyDescent="0.25">
      <c r="B381" s="388"/>
      <c r="C381" s="97" t="s">
        <v>31</v>
      </c>
      <c r="D381" s="185">
        <f>E381+G381+H381+I381</f>
        <v>0</v>
      </c>
      <c r="E381" s="844"/>
      <c r="F381" s="844"/>
      <c r="G381" s="844">
        <f>G382</f>
        <v>0</v>
      </c>
      <c r="H381" s="258"/>
      <c r="I381" s="258"/>
      <c r="J381" s="185">
        <f t="shared" si="1037"/>
        <v>0</v>
      </c>
      <c r="K381" s="185">
        <f>M381+Q381+S381+U381</f>
        <v>0</v>
      </c>
      <c r="L381" s="699" t="e">
        <f t="shared" si="1043"/>
        <v>#DIV/0!</v>
      </c>
      <c r="M381" s="963">
        <f>M382</f>
        <v>0</v>
      </c>
      <c r="N381" s="114"/>
      <c r="O381" s="114"/>
      <c r="P381" s="114"/>
      <c r="Q381" s="114">
        <f>Q382</f>
        <v>0</v>
      </c>
      <c r="R381" s="114"/>
      <c r="S381" s="41"/>
      <c r="T381" s="41"/>
      <c r="U381" s="41"/>
      <c r="V381" s="114">
        <f t="shared" ref="V381" si="1047">W381+X381+Y381</f>
        <v>0</v>
      </c>
      <c r="W381" s="41"/>
      <c r="X381" s="41"/>
      <c r="Y381" s="41"/>
      <c r="Z381" s="114">
        <f t="shared" si="1046"/>
        <v>0</v>
      </c>
      <c r="AA381" s="114">
        <f t="shared" si="1042"/>
        <v>0</v>
      </c>
      <c r="AB381" s="41"/>
      <c r="AC381" s="41"/>
      <c r="AD381" s="41"/>
      <c r="AE381" s="914">
        <f>AG381+AK381+AM381+AO381</f>
        <v>0</v>
      </c>
      <c r="AF381" s="699" t="e">
        <f t="shared" si="1044"/>
        <v>#DIV/0!</v>
      </c>
      <c r="AG381" s="963"/>
      <c r="AH381" s="699"/>
      <c r="AI381" s="114"/>
      <c r="AJ381" s="114"/>
      <c r="AK381" s="114"/>
      <c r="AL381" s="114"/>
      <c r="AM381" s="41"/>
      <c r="AN381" s="41"/>
      <c r="AO381" s="41"/>
      <c r="AP381" s="114">
        <f t="shared" ref="AP381" si="1048">AR381+AT381+AX381</f>
        <v>0</v>
      </c>
      <c r="AQ381" s="114"/>
      <c r="AR381" s="185">
        <f>AT381+AX381+AZ381+BB381</f>
        <v>0</v>
      </c>
      <c r="AS381" s="699" t="e">
        <f t="shared" si="1045"/>
        <v>#DIV/0!</v>
      </c>
      <c r="AT381" s="963">
        <f>SUM(AT382:AT384)</f>
        <v>0</v>
      </c>
      <c r="AU381" s="699"/>
      <c r="AV381" s="114"/>
      <c r="AW381" s="114"/>
      <c r="AX381" s="963"/>
      <c r="AY381" s="114"/>
      <c r="AZ381" s="41"/>
      <c r="BA381" s="699"/>
      <c r="BB381" s="41"/>
      <c r="BC381" s="41"/>
      <c r="BD381" s="41"/>
      <c r="BE381" s="98"/>
      <c r="BF381" s="114"/>
      <c r="BG381" s="114"/>
      <c r="BH381" s="41"/>
      <c r="BI381" s="41"/>
      <c r="BJ381" s="114"/>
      <c r="BK381" s="114"/>
      <c r="BL381" s="41"/>
      <c r="BM381" s="41"/>
      <c r="BN381" s="114"/>
      <c r="BO381" s="114"/>
      <c r="BP381" s="114"/>
      <c r="BQ381" s="114"/>
      <c r="BR381" s="41"/>
      <c r="BS381" s="41"/>
      <c r="BT381" s="114"/>
      <c r="BU381" s="98"/>
      <c r="BV381" s="114"/>
      <c r="BW381" s="114"/>
      <c r="BX381" s="114"/>
      <c r="BY381" s="41"/>
      <c r="BZ381" s="41"/>
      <c r="CE381" s="699"/>
    </row>
    <row r="382" spans="2:83" s="44" customFormat="1" ht="36.75" hidden="1" customHeight="1" x14ac:dyDescent="0.25">
      <c r="B382" s="204"/>
      <c r="C382" s="110" t="s">
        <v>39</v>
      </c>
      <c r="D382" s="171">
        <f>E382</f>
        <v>0</v>
      </c>
      <c r="E382" s="171"/>
      <c r="F382" s="171"/>
      <c r="G382" s="171">
        <v>0</v>
      </c>
      <c r="H382" s="885"/>
      <c r="I382" s="885"/>
      <c r="J382" s="185">
        <f t="shared" si="1037"/>
        <v>0</v>
      </c>
      <c r="K382" s="171">
        <f>M382</f>
        <v>0</v>
      </c>
      <c r="L382" s="699" t="e">
        <f t="shared" si="1043"/>
        <v>#DIV/0!</v>
      </c>
      <c r="M382" s="171">
        <v>0</v>
      </c>
      <c r="N382" s="116"/>
      <c r="O382" s="116"/>
      <c r="P382" s="116"/>
      <c r="Q382" s="116">
        <v>0</v>
      </c>
      <c r="R382" s="116"/>
      <c r="S382" s="300"/>
      <c r="T382" s="41"/>
      <c r="U382" s="300"/>
      <c r="V382" s="89">
        <f t="shared" ref="V382:V470" si="1049">W382+X382+Y382</f>
        <v>0</v>
      </c>
      <c r="W382" s="300"/>
      <c r="X382" s="300"/>
      <c r="Y382" s="300"/>
      <c r="Z382" s="116">
        <f t="shared" si="1046"/>
        <v>0</v>
      </c>
      <c r="AA382" s="116">
        <f t="shared" si="1042"/>
        <v>0</v>
      </c>
      <c r="AB382" s="300"/>
      <c r="AC382" s="300"/>
      <c r="AD382" s="41"/>
      <c r="AE382" s="915">
        <f>AG382</f>
        <v>0</v>
      </c>
      <c r="AF382" s="699" t="e">
        <f t="shared" si="1044"/>
        <v>#DIV/0!</v>
      </c>
      <c r="AG382" s="171"/>
      <c r="AH382" s="699"/>
      <c r="AI382" s="116"/>
      <c r="AJ382" s="116"/>
      <c r="AK382" s="116"/>
      <c r="AL382" s="116"/>
      <c r="AM382" s="300"/>
      <c r="AN382" s="41"/>
      <c r="AO382" s="300"/>
      <c r="AP382" s="116">
        <f t="shared" ref="AP382:AP437" si="1050">AR382+AT382+AX382</f>
        <v>0</v>
      </c>
      <c r="AQ382" s="116"/>
      <c r="AR382" s="171">
        <f>AT382</f>
        <v>0</v>
      </c>
      <c r="AS382" s="699" t="e">
        <f t="shared" si="1045"/>
        <v>#DIV/0!</v>
      </c>
      <c r="AT382" s="171">
        <v>0</v>
      </c>
      <c r="AU382" s="699"/>
      <c r="AV382" s="116"/>
      <c r="AW382" s="116"/>
      <c r="AX382" s="171"/>
      <c r="AY382" s="116"/>
      <c r="AZ382" s="300"/>
      <c r="BA382" s="699"/>
      <c r="BB382" s="300"/>
      <c r="BC382" s="300"/>
      <c r="BD382" s="300"/>
      <c r="BE382" s="116"/>
      <c r="BF382" s="116"/>
      <c r="BG382" s="116"/>
      <c r="BH382" s="300"/>
      <c r="BI382" s="300"/>
      <c r="BJ382" s="116"/>
      <c r="BK382" s="116"/>
      <c r="BL382" s="300"/>
      <c r="BM382" s="300"/>
      <c r="BN382" s="116"/>
      <c r="BO382" s="116"/>
      <c r="BP382" s="116"/>
      <c r="BQ382" s="116"/>
      <c r="BR382" s="300"/>
      <c r="BS382" s="300"/>
      <c r="BT382" s="116"/>
      <c r="BU382" s="116"/>
      <c r="BV382" s="116"/>
      <c r="BW382" s="116"/>
      <c r="BX382" s="116"/>
      <c r="BY382" s="300"/>
      <c r="BZ382" s="300"/>
      <c r="CE382" s="699"/>
    </row>
    <row r="383" spans="2:83" s="44" customFormat="1" ht="171.75" hidden="1" customHeight="1" x14ac:dyDescent="0.25">
      <c r="B383" s="200" t="s">
        <v>210</v>
      </c>
      <c r="C383" s="97" t="s">
        <v>54</v>
      </c>
      <c r="D383" s="885"/>
      <c r="E383" s="885"/>
      <c r="F383" s="885"/>
      <c r="G383" s="885"/>
      <c r="H383" s="885"/>
      <c r="I383" s="885"/>
      <c r="J383" s="185">
        <f t="shared" si="1037"/>
        <v>0</v>
      </c>
      <c r="K383" s="258"/>
      <c r="L383" s="699" t="e">
        <f t="shared" si="1043"/>
        <v>#DIV/0!</v>
      </c>
      <c r="M383" s="885"/>
      <c r="N383" s="41"/>
      <c r="O383" s="300"/>
      <c r="P383" s="41"/>
      <c r="Q383" s="300"/>
      <c r="R383" s="41"/>
      <c r="S383" s="300"/>
      <c r="T383" s="41"/>
      <c r="U383" s="300"/>
      <c r="V383" s="89">
        <f t="shared" si="1049"/>
        <v>0</v>
      </c>
      <c r="W383" s="300"/>
      <c r="X383" s="300"/>
      <c r="Y383" s="300"/>
      <c r="Z383" s="300">
        <f t="shared" si="1046"/>
        <v>0</v>
      </c>
      <c r="AA383" s="300">
        <f t="shared" si="1042"/>
        <v>0</v>
      </c>
      <c r="AB383" s="300"/>
      <c r="AC383" s="300"/>
      <c r="AD383" s="41"/>
      <c r="AE383" s="920"/>
      <c r="AF383" s="699" t="e">
        <f t="shared" si="1044"/>
        <v>#DIV/0!</v>
      </c>
      <c r="AG383" s="885"/>
      <c r="AH383" s="699"/>
      <c r="AI383" s="300"/>
      <c r="AJ383" s="41"/>
      <c r="AK383" s="300"/>
      <c r="AL383" s="41"/>
      <c r="AM383" s="300"/>
      <c r="AN383" s="41"/>
      <c r="AO383" s="300"/>
      <c r="AP383" s="300">
        <f t="shared" si="1050"/>
        <v>0</v>
      </c>
      <c r="AQ383" s="41"/>
      <c r="AR383" s="885"/>
      <c r="AS383" s="699" t="e">
        <f t="shared" si="1045"/>
        <v>#DIV/0!</v>
      </c>
      <c r="AT383" s="885"/>
      <c r="AU383" s="699"/>
      <c r="AV383" s="300"/>
      <c r="AW383" s="41"/>
      <c r="AX383" s="885"/>
      <c r="AY383" s="41"/>
      <c r="AZ383" s="300"/>
      <c r="BA383" s="699"/>
      <c r="BB383" s="300"/>
      <c r="BC383" s="300"/>
      <c r="BD383" s="300"/>
      <c r="BE383" s="300"/>
      <c r="BF383" s="300"/>
      <c r="BG383" s="300"/>
      <c r="BH383" s="300"/>
      <c r="BI383" s="300"/>
      <c r="BJ383" s="300"/>
      <c r="BK383" s="300"/>
      <c r="BL383" s="300"/>
      <c r="BM383" s="300"/>
      <c r="BN383" s="300"/>
      <c r="BO383" s="300"/>
      <c r="BP383" s="300"/>
      <c r="BQ383" s="300"/>
      <c r="BR383" s="300"/>
      <c r="BS383" s="300"/>
      <c r="BT383" s="300"/>
      <c r="BU383" s="300"/>
      <c r="BV383" s="300"/>
      <c r="BW383" s="300"/>
      <c r="BX383" s="300"/>
      <c r="BY383" s="300"/>
      <c r="BZ383" s="300"/>
      <c r="CE383" s="699"/>
    </row>
    <row r="384" spans="2:83" s="44" customFormat="1" ht="36.75" hidden="1" customHeight="1" x14ac:dyDescent="0.25">
      <c r="B384" s="204"/>
      <c r="C384" s="110" t="s">
        <v>39</v>
      </c>
      <c r="D384" s="885"/>
      <c r="E384" s="885"/>
      <c r="F384" s="885"/>
      <c r="G384" s="885"/>
      <c r="H384" s="885"/>
      <c r="I384" s="885"/>
      <c r="J384" s="185">
        <f t="shared" si="1037"/>
        <v>0</v>
      </c>
      <c r="K384" s="258"/>
      <c r="L384" s="699" t="e">
        <f t="shared" si="1043"/>
        <v>#DIV/0!</v>
      </c>
      <c r="M384" s="885"/>
      <c r="N384" s="41"/>
      <c r="O384" s="300"/>
      <c r="P384" s="41"/>
      <c r="Q384" s="300"/>
      <c r="R384" s="41"/>
      <c r="S384" s="300"/>
      <c r="T384" s="41"/>
      <c r="U384" s="300"/>
      <c r="V384" s="89">
        <f t="shared" si="1049"/>
        <v>0</v>
      </c>
      <c r="W384" s="300"/>
      <c r="X384" s="300"/>
      <c r="Y384" s="300"/>
      <c r="Z384" s="300">
        <f t="shared" si="1046"/>
        <v>0</v>
      </c>
      <c r="AA384" s="300">
        <f t="shared" ref="AA384:AA393" si="1051">E384</f>
        <v>0</v>
      </c>
      <c r="AB384" s="300"/>
      <c r="AC384" s="300"/>
      <c r="AD384" s="41"/>
      <c r="AE384" s="920"/>
      <c r="AF384" s="699" t="e">
        <f t="shared" si="1044"/>
        <v>#DIV/0!</v>
      </c>
      <c r="AG384" s="885"/>
      <c r="AH384" s="699"/>
      <c r="AI384" s="300"/>
      <c r="AJ384" s="41"/>
      <c r="AK384" s="300"/>
      <c r="AL384" s="41"/>
      <c r="AM384" s="300"/>
      <c r="AN384" s="41"/>
      <c r="AO384" s="300"/>
      <c r="AP384" s="300">
        <f t="shared" si="1050"/>
        <v>0</v>
      </c>
      <c r="AQ384" s="41"/>
      <c r="AR384" s="885"/>
      <c r="AS384" s="699" t="e">
        <f t="shared" si="1045"/>
        <v>#DIV/0!</v>
      </c>
      <c r="AT384" s="885"/>
      <c r="AU384" s="699"/>
      <c r="AV384" s="300"/>
      <c r="AW384" s="41"/>
      <c r="AX384" s="885"/>
      <c r="AY384" s="41"/>
      <c r="AZ384" s="300"/>
      <c r="BA384" s="699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300"/>
      <c r="BP384" s="300"/>
      <c r="BQ384" s="300"/>
      <c r="BR384" s="300"/>
      <c r="BS384" s="300"/>
      <c r="BT384" s="300"/>
      <c r="BU384" s="300"/>
      <c r="BV384" s="300"/>
      <c r="BW384" s="300"/>
      <c r="BX384" s="300"/>
      <c r="BY384" s="300"/>
      <c r="BZ384" s="300"/>
      <c r="CE384" s="699"/>
    </row>
    <row r="385" spans="2:83" s="44" customFormat="1" ht="36.75" hidden="1" customHeight="1" x14ac:dyDescent="0.25">
      <c r="B385" s="204"/>
      <c r="C385" s="110"/>
      <c r="D385" s="885"/>
      <c r="E385" s="885"/>
      <c r="F385" s="885"/>
      <c r="G385" s="885"/>
      <c r="H385" s="885"/>
      <c r="I385" s="885"/>
      <c r="J385" s="185">
        <f t="shared" si="1037"/>
        <v>0</v>
      </c>
      <c r="K385" s="258"/>
      <c r="L385" s="699" t="e">
        <f t="shared" si="1043"/>
        <v>#DIV/0!</v>
      </c>
      <c r="M385" s="885"/>
      <c r="N385" s="41"/>
      <c r="O385" s="300"/>
      <c r="P385" s="41"/>
      <c r="Q385" s="300"/>
      <c r="R385" s="41"/>
      <c r="S385" s="300"/>
      <c r="T385" s="41"/>
      <c r="U385" s="300"/>
      <c r="V385" s="89">
        <f t="shared" si="1049"/>
        <v>0</v>
      </c>
      <c r="W385" s="300"/>
      <c r="X385" s="300"/>
      <c r="Y385" s="300"/>
      <c r="Z385" s="300">
        <f t="shared" si="1046"/>
        <v>0</v>
      </c>
      <c r="AA385" s="300">
        <f t="shared" si="1051"/>
        <v>0</v>
      </c>
      <c r="AB385" s="300"/>
      <c r="AC385" s="300"/>
      <c r="AD385" s="41"/>
      <c r="AE385" s="920"/>
      <c r="AF385" s="699" t="e">
        <f t="shared" si="1044"/>
        <v>#DIV/0!</v>
      </c>
      <c r="AG385" s="885"/>
      <c r="AH385" s="699"/>
      <c r="AI385" s="300"/>
      <c r="AJ385" s="41"/>
      <c r="AK385" s="300"/>
      <c r="AL385" s="41"/>
      <c r="AM385" s="300"/>
      <c r="AN385" s="41"/>
      <c r="AO385" s="300"/>
      <c r="AP385" s="300">
        <f t="shared" si="1050"/>
        <v>0</v>
      </c>
      <c r="AQ385" s="41"/>
      <c r="AR385" s="885"/>
      <c r="AS385" s="699" t="e">
        <f t="shared" si="1045"/>
        <v>#DIV/0!</v>
      </c>
      <c r="AT385" s="885"/>
      <c r="AU385" s="699"/>
      <c r="AV385" s="300"/>
      <c r="AW385" s="41"/>
      <c r="AX385" s="885"/>
      <c r="AY385" s="41"/>
      <c r="AZ385" s="300"/>
      <c r="BA385" s="699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300"/>
      <c r="BP385" s="300"/>
      <c r="BQ385" s="300"/>
      <c r="BR385" s="300"/>
      <c r="BS385" s="300"/>
      <c r="BT385" s="300"/>
      <c r="BU385" s="300"/>
      <c r="BV385" s="300"/>
      <c r="BW385" s="300"/>
      <c r="BX385" s="300"/>
      <c r="BY385" s="300"/>
      <c r="BZ385" s="300"/>
      <c r="CE385" s="699"/>
    </row>
    <row r="386" spans="2:83" s="44" customFormat="1" ht="36.75" hidden="1" customHeight="1" x14ac:dyDescent="0.25">
      <c r="B386" s="204"/>
      <c r="C386" s="110"/>
      <c r="D386" s="885"/>
      <c r="E386" s="885"/>
      <c r="F386" s="885"/>
      <c r="G386" s="885"/>
      <c r="H386" s="885"/>
      <c r="I386" s="885"/>
      <c r="J386" s="185">
        <f t="shared" si="1037"/>
        <v>0</v>
      </c>
      <c r="K386" s="258"/>
      <c r="L386" s="699" t="e">
        <f t="shared" si="1043"/>
        <v>#DIV/0!</v>
      </c>
      <c r="M386" s="885"/>
      <c r="N386" s="41"/>
      <c r="O386" s="300"/>
      <c r="P386" s="41"/>
      <c r="Q386" s="300"/>
      <c r="R386" s="41"/>
      <c r="S386" s="300"/>
      <c r="T386" s="41"/>
      <c r="U386" s="300"/>
      <c r="V386" s="89">
        <f t="shared" si="1049"/>
        <v>0</v>
      </c>
      <c r="W386" s="300"/>
      <c r="X386" s="300"/>
      <c r="Y386" s="300"/>
      <c r="Z386" s="300">
        <f t="shared" si="1046"/>
        <v>0</v>
      </c>
      <c r="AA386" s="300">
        <f t="shared" si="1051"/>
        <v>0</v>
      </c>
      <c r="AB386" s="300"/>
      <c r="AC386" s="300"/>
      <c r="AD386" s="41"/>
      <c r="AE386" s="920"/>
      <c r="AF386" s="699" t="e">
        <f t="shared" si="1044"/>
        <v>#DIV/0!</v>
      </c>
      <c r="AG386" s="885"/>
      <c r="AH386" s="699"/>
      <c r="AI386" s="300"/>
      <c r="AJ386" s="41"/>
      <c r="AK386" s="300"/>
      <c r="AL386" s="41"/>
      <c r="AM386" s="300"/>
      <c r="AN386" s="41"/>
      <c r="AO386" s="300"/>
      <c r="AP386" s="300">
        <f t="shared" si="1050"/>
        <v>0</v>
      </c>
      <c r="AQ386" s="41"/>
      <c r="AR386" s="885"/>
      <c r="AS386" s="699" t="e">
        <f t="shared" si="1045"/>
        <v>#DIV/0!</v>
      </c>
      <c r="AT386" s="885"/>
      <c r="AU386" s="699"/>
      <c r="AV386" s="300"/>
      <c r="AW386" s="41"/>
      <c r="AX386" s="885"/>
      <c r="AY386" s="41"/>
      <c r="AZ386" s="300"/>
      <c r="BA386" s="699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  <c r="BW386" s="300"/>
      <c r="BX386" s="300"/>
      <c r="BY386" s="300"/>
      <c r="BZ386" s="300"/>
      <c r="CE386" s="699"/>
    </row>
    <row r="387" spans="2:83" s="44" customFormat="1" ht="36.75" hidden="1" customHeight="1" x14ac:dyDescent="0.25">
      <c r="B387" s="204"/>
      <c r="C387" s="110"/>
      <c r="D387" s="885"/>
      <c r="E387" s="885"/>
      <c r="F387" s="885"/>
      <c r="G387" s="885"/>
      <c r="H387" s="885"/>
      <c r="I387" s="885"/>
      <c r="J387" s="185">
        <f t="shared" si="1037"/>
        <v>0</v>
      </c>
      <c r="K387" s="258"/>
      <c r="L387" s="699" t="e">
        <f t="shared" si="1043"/>
        <v>#DIV/0!</v>
      </c>
      <c r="M387" s="885"/>
      <c r="N387" s="41"/>
      <c r="O387" s="300"/>
      <c r="P387" s="41"/>
      <c r="Q387" s="300"/>
      <c r="R387" s="41"/>
      <c r="S387" s="300"/>
      <c r="T387" s="41"/>
      <c r="U387" s="300"/>
      <c r="V387" s="89">
        <f t="shared" si="1049"/>
        <v>0</v>
      </c>
      <c r="W387" s="300"/>
      <c r="X387" s="300"/>
      <c r="Y387" s="300"/>
      <c r="Z387" s="300">
        <f t="shared" si="1046"/>
        <v>0</v>
      </c>
      <c r="AA387" s="300">
        <f t="shared" si="1051"/>
        <v>0</v>
      </c>
      <c r="AB387" s="300"/>
      <c r="AC387" s="300"/>
      <c r="AD387" s="41"/>
      <c r="AE387" s="920"/>
      <c r="AF387" s="699" t="e">
        <f t="shared" si="1044"/>
        <v>#DIV/0!</v>
      </c>
      <c r="AG387" s="885"/>
      <c r="AH387" s="699"/>
      <c r="AI387" s="300"/>
      <c r="AJ387" s="41"/>
      <c r="AK387" s="300"/>
      <c r="AL387" s="41"/>
      <c r="AM387" s="300"/>
      <c r="AN387" s="41"/>
      <c r="AO387" s="300"/>
      <c r="AP387" s="300">
        <f t="shared" si="1050"/>
        <v>0</v>
      </c>
      <c r="AQ387" s="41"/>
      <c r="AR387" s="885"/>
      <c r="AS387" s="699" t="e">
        <f t="shared" si="1045"/>
        <v>#DIV/0!</v>
      </c>
      <c r="AT387" s="885"/>
      <c r="AU387" s="699"/>
      <c r="AV387" s="300"/>
      <c r="AW387" s="41"/>
      <c r="AX387" s="885"/>
      <c r="AY387" s="41"/>
      <c r="AZ387" s="300"/>
      <c r="BA387" s="699"/>
      <c r="BB387" s="300"/>
      <c r="BC387" s="300"/>
      <c r="BD387" s="300"/>
      <c r="BE387" s="300"/>
      <c r="BF387" s="300"/>
      <c r="BG387" s="300"/>
      <c r="BH387" s="300"/>
      <c r="BI387" s="300"/>
      <c r="BJ387" s="300"/>
      <c r="BK387" s="300"/>
      <c r="BL387" s="300"/>
      <c r="BM387" s="300"/>
      <c r="BN387" s="300"/>
      <c r="BO387" s="300"/>
      <c r="BP387" s="300"/>
      <c r="BQ387" s="300"/>
      <c r="BR387" s="300"/>
      <c r="BS387" s="300"/>
      <c r="BT387" s="300"/>
      <c r="BU387" s="300"/>
      <c r="BV387" s="300"/>
      <c r="BW387" s="300"/>
      <c r="BX387" s="300"/>
      <c r="BY387" s="300"/>
      <c r="BZ387" s="300"/>
      <c r="CE387" s="699"/>
    </row>
    <row r="388" spans="2:83" s="44" customFormat="1" ht="36.75" hidden="1" customHeight="1" x14ac:dyDescent="0.25">
      <c r="B388" s="204"/>
      <c r="C388" s="110"/>
      <c r="D388" s="885"/>
      <c r="E388" s="885"/>
      <c r="F388" s="885"/>
      <c r="G388" s="885"/>
      <c r="H388" s="885"/>
      <c r="I388" s="885"/>
      <c r="J388" s="185">
        <f t="shared" si="1037"/>
        <v>0</v>
      </c>
      <c r="K388" s="258"/>
      <c r="L388" s="699" t="e">
        <f t="shared" si="1043"/>
        <v>#DIV/0!</v>
      </c>
      <c r="M388" s="885"/>
      <c r="N388" s="41"/>
      <c r="O388" s="300"/>
      <c r="P388" s="41"/>
      <c r="Q388" s="300"/>
      <c r="R388" s="41"/>
      <c r="S388" s="300"/>
      <c r="T388" s="41"/>
      <c r="U388" s="300"/>
      <c r="V388" s="89">
        <f t="shared" si="1049"/>
        <v>0</v>
      </c>
      <c r="W388" s="300"/>
      <c r="X388" s="300"/>
      <c r="Y388" s="300"/>
      <c r="Z388" s="300">
        <f t="shared" si="1046"/>
        <v>0</v>
      </c>
      <c r="AA388" s="300">
        <f t="shared" si="1051"/>
        <v>0</v>
      </c>
      <c r="AB388" s="300"/>
      <c r="AC388" s="300"/>
      <c r="AD388" s="41"/>
      <c r="AE388" s="920"/>
      <c r="AF388" s="699" t="e">
        <f t="shared" si="1044"/>
        <v>#DIV/0!</v>
      </c>
      <c r="AG388" s="885"/>
      <c r="AH388" s="699"/>
      <c r="AI388" s="300"/>
      <c r="AJ388" s="41"/>
      <c r="AK388" s="300"/>
      <c r="AL388" s="41"/>
      <c r="AM388" s="300"/>
      <c r="AN388" s="41"/>
      <c r="AO388" s="300"/>
      <c r="AP388" s="300">
        <f t="shared" si="1050"/>
        <v>0</v>
      </c>
      <c r="AQ388" s="41"/>
      <c r="AR388" s="885"/>
      <c r="AS388" s="699" t="e">
        <f t="shared" si="1045"/>
        <v>#DIV/0!</v>
      </c>
      <c r="AT388" s="885"/>
      <c r="AU388" s="699"/>
      <c r="AV388" s="300"/>
      <c r="AW388" s="41"/>
      <c r="AX388" s="885"/>
      <c r="AY388" s="41"/>
      <c r="AZ388" s="300"/>
      <c r="BA388" s="699"/>
      <c r="BB388" s="300"/>
      <c r="BC388" s="300"/>
      <c r="BD388" s="300"/>
      <c r="BE388" s="300"/>
      <c r="BF388" s="300"/>
      <c r="BG388" s="300"/>
      <c r="BH388" s="300"/>
      <c r="BI388" s="300"/>
      <c r="BJ388" s="300"/>
      <c r="BK388" s="300"/>
      <c r="BL388" s="300"/>
      <c r="BM388" s="300"/>
      <c r="BN388" s="300"/>
      <c r="BO388" s="300"/>
      <c r="BP388" s="300"/>
      <c r="BQ388" s="300"/>
      <c r="BR388" s="300"/>
      <c r="BS388" s="300"/>
      <c r="BT388" s="300"/>
      <c r="BU388" s="300"/>
      <c r="BV388" s="300"/>
      <c r="BW388" s="300"/>
      <c r="BX388" s="300"/>
      <c r="BY388" s="300"/>
      <c r="BZ388" s="300"/>
      <c r="CE388" s="699"/>
    </row>
    <row r="389" spans="2:83" s="44" customFormat="1" ht="36.75" hidden="1" customHeight="1" x14ac:dyDescent="0.25">
      <c r="B389" s="204"/>
      <c r="C389" s="110"/>
      <c r="D389" s="885"/>
      <c r="E389" s="885"/>
      <c r="F389" s="885"/>
      <c r="G389" s="885"/>
      <c r="H389" s="885"/>
      <c r="I389" s="885"/>
      <c r="J389" s="185">
        <f t="shared" si="1037"/>
        <v>0</v>
      </c>
      <c r="K389" s="258"/>
      <c r="L389" s="699" t="e">
        <f t="shared" si="1043"/>
        <v>#DIV/0!</v>
      </c>
      <c r="M389" s="885"/>
      <c r="N389" s="41"/>
      <c r="O389" s="300"/>
      <c r="P389" s="41"/>
      <c r="Q389" s="300"/>
      <c r="R389" s="41"/>
      <c r="S389" s="300"/>
      <c r="T389" s="41"/>
      <c r="U389" s="300"/>
      <c r="V389" s="89">
        <f t="shared" si="1049"/>
        <v>0</v>
      </c>
      <c r="W389" s="300"/>
      <c r="X389" s="300"/>
      <c r="Y389" s="300"/>
      <c r="Z389" s="300">
        <f t="shared" si="1046"/>
        <v>0</v>
      </c>
      <c r="AA389" s="300">
        <f t="shared" si="1051"/>
        <v>0</v>
      </c>
      <c r="AB389" s="300"/>
      <c r="AC389" s="300"/>
      <c r="AD389" s="41"/>
      <c r="AE389" s="920"/>
      <c r="AF389" s="699" t="e">
        <f t="shared" si="1044"/>
        <v>#DIV/0!</v>
      </c>
      <c r="AG389" s="885"/>
      <c r="AH389" s="699"/>
      <c r="AI389" s="300"/>
      <c r="AJ389" s="41"/>
      <c r="AK389" s="300"/>
      <c r="AL389" s="41"/>
      <c r="AM389" s="300"/>
      <c r="AN389" s="41"/>
      <c r="AO389" s="300"/>
      <c r="AP389" s="300">
        <f t="shared" si="1050"/>
        <v>0</v>
      </c>
      <c r="AQ389" s="41"/>
      <c r="AR389" s="885"/>
      <c r="AS389" s="699" t="e">
        <f t="shared" si="1045"/>
        <v>#DIV/0!</v>
      </c>
      <c r="AT389" s="885"/>
      <c r="AU389" s="699"/>
      <c r="AV389" s="300"/>
      <c r="AW389" s="41"/>
      <c r="AX389" s="885"/>
      <c r="AY389" s="41"/>
      <c r="AZ389" s="300"/>
      <c r="BA389" s="699"/>
      <c r="BB389" s="300"/>
      <c r="BC389" s="300"/>
      <c r="BD389" s="300"/>
      <c r="BE389" s="300"/>
      <c r="BF389" s="300"/>
      <c r="BG389" s="300"/>
      <c r="BH389" s="300"/>
      <c r="BI389" s="300"/>
      <c r="BJ389" s="300"/>
      <c r="BK389" s="300"/>
      <c r="BL389" s="300"/>
      <c r="BM389" s="300"/>
      <c r="BN389" s="300"/>
      <c r="BO389" s="300"/>
      <c r="BP389" s="300"/>
      <c r="BQ389" s="300"/>
      <c r="BR389" s="300"/>
      <c r="BS389" s="300"/>
      <c r="BT389" s="300"/>
      <c r="BU389" s="300"/>
      <c r="BV389" s="300"/>
      <c r="BW389" s="300"/>
      <c r="BX389" s="300"/>
      <c r="BY389" s="300"/>
      <c r="BZ389" s="300"/>
      <c r="CE389" s="699"/>
    </row>
    <row r="390" spans="2:83" s="44" customFormat="1" ht="36.75" hidden="1" customHeight="1" x14ac:dyDescent="0.25">
      <c r="B390" s="204"/>
      <c r="C390" s="110"/>
      <c r="D390" s="885"/>
      <c r="E390" s="885"/>
      <c r="F390" s="885"/>
      <c r="G390" s="885"/>
      <c r="H390" s="885"/>
      <c r="I390" s="885"/>
      <c r="J390" s="185">
        <f t="shared" si="1037"/>
        <v>0</v>
      </c>
      <c r="K390" s="258"/>
      <c r="L390" s="699" t="e">
        <f t="shared" si="1043"/>
        <v>#DIV/0!</v>
      </c>
      <c r="M390" s="885"/>
      <c r="N390" s="41"/>
      <c r="O390" s="300"/>
      <c r="P390" s="41"/>
      <c r="Q390" s="300"/>
      <c r="R390" s="41"/>
      <c r="S390" s="300"/>
      <c r="T390" s="41"/>
      <c r="U390" s="300"/>
      <c r="V390" s="89">
        <f t="shared" si="1049"/>
        <v>0</v>
      </c>
      <c r="W390" s="300"/>
      <c r="X390" s="300"/>
      <c r="Y390" s="300"/>
      <c r="Z390" s="300">
        <f t="shared" si="1046"/>
        <v>0</v>
      </c>
      <c r="AA390" s="300">
        <f t="shared" si="1051"/>
        <v>0</v>
      </c>
      <c r="AB390" s="300"/>
      <c r="AC390" s="300"/>
      <c r="AD390" s="41"/>
      <c r="AE390" s="920"/>
      <c r="AF390" s="699" t="e">
        <f t="shared" si="1044"/>
        <v>#DIV/0!</v>
      </c>
      <c r="AG390" s="885"/>
      <c r="AH390" s="699"/>
      <c r="AI390" s="300"/>
      <c r="AJ390" s="41"/>
      <c r="AK390" s="300"/>
      <c r="AL390" s="41"/>
      <c r="AM390" s="300"/>
      <c r="AN390" s="41"/>
      <c r="AO390" s="300"/>
      <c r="AP390" s="300">
        <f t="shared" si="1050"/>
        <v>0</v>
      </c>
      <c r="AQ390" s="41"/>
      <c r="AR390" s="885"/>
      <c r="AS390" s="699" t="e">
        <f t="shared" si="1045"/>
        <v>#DIV/0!</v>
      </c>
      <c r="AT390" s="885"/>
      <c r="AU390" s="699"/>
      <c r="AV390" s="300"/>
      <c r="AW390" s="41"/>
      <c r="AX390" s="885"/>
      <c r="AY390" s="41"/>
      <c r="AZ390" s="300"/>
      <c r="BA390" s="699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  <c r="BW390" s="300"/>
      <c r="BX390" s="300"/>
      <c r="BY390" s="300"/>
      <c r="BZ390" s="300"/>
      <c r="CE390" s="699"/>
    </row>
    <row r="391" spans="2:83" s="44" customFormat="1" ht="36.75" hidden="1" customHeight="1" x14ac:dyDescent="0.25">
      <c r="B391" s="204"/>
      <c r="C391" s="110"/>
      <c r="D391" s="885"/>
      <c r="E391" s="885"/>
      <c r="F391" s="885"/>
      <c r="G391" s="885"/>
      <c r="H391" s="885"/>
      <c r="I391" s="885"/>
      <c r="J391" s="185">
        <f t="shared" si="1037"/>
        <v>0</v>
      </c>
      <c r="K391" s="258"/>
      <c r="L391" s="699" t="e">
        <f t="shared" si="1043"/>
        <v>#DIV/0!</v>
      </c>
      <c r="M391" s="885"/>
      <c r="N391" s="41"/>
      <c r="O391" s="300"/>
      <c r="P391" s="41"/>
      <c r="Q391" s="300"/>
      <c r="R391" s="41"/>
      <c r="S391" s="300"/>
      <c r="T391" s="41"/>
      <c r="U391" s="300"/>
      <c r="V391" s="89">
        <f t="shared" si="1049"/>
        <v>0</v>
      </c>
      <c r="W391" s="300"/>
      <c r="X391" s="300"/>
      <c r="Y391" s="300"/>
      <c r="Z391" s="300">
        <f t="shared" si="1046"/>
        <v>0</v>
      </c>
      <c r="AA391" s="300">
        <f t="shared" si="1051"/>
        <v>0</v>
      </c>
      <c r="AB391" s="300"/>
      <c r="AC391" s="300"/>
      <c r="AD391" s="41"/>
      <c r="AE391" s="920"/>
      <c r="AF391" s="699" t="e">
        <f t="shared" si="1044"/>
        <v>#DIV/0!</v>
      </c>
      <c r="AG391" s="885"/>
      <c r="AH391" s="699"/>
      <c r="AI391" s="300"/>
      <c r="AJ391" s="41"/>
      <c r="AK391" s="300"/>
      <c r="AL391" s="41"/>
      <c r="AM391" s="300"/>
      <c r="AN391" s="41"/>
      <c r="AO391" s="300"/>
      <c r="AP391" s="300">
        <f t="shared" si="1050"/>
        <v>0</v>
      </c>
      <c r="AQ391" s="41"/>
      <c r="AR391" s="885"/>
      <c r="AS391" s="699" t="e">
        <f t="shared" si="1045"/>
        <v>#DIV/0!</v>
      </c>
      <c r="AT391" s="885"/>
      <c r="AU391" s="699"/>
      <c r="AV391" s="300"/>
      <c r="AW391" s="41"/>
      <c r="AX391" s="885"/>
      <c r="AY391" s="41"/>
      <c r="AZ391" s="300"/>
      <c r="BA391" s="699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300"/>
      <c r="BP391" s="300"/>
      <c r="BQ391" s="300"/>
      <c r="BR391" s="300"/>
      <c r="BS391" s="300"/>
      <c r="BT391" s="300"/>
      <c r="BU391" s="300"/>
      <c r="BV391" s="300"/>
      <c r="BW391" s="300"/>
      <c r="BX391" s="300"/>
      <c r="BY391" s="300"/>
      <c r="BZ391" s="300"/>
      <c r="CE391" s="699"/>
    </row>
    <row r="392" spans="2:83" s="44" customFormat="1" ht="179.25" hidden="1" customHeight="1" x14ac:dyDescent="0.25">
      <c r="B392" s="200" t="s">
        <v>211</v>
      </c>
      <c r="C392" s="97" t="s">
        <v>232</v>
      </c>
      <c r="D392" s="844">
        <f t="shared" ref="D392:D393" si="1052">E392</f>
        <v>0</v>
      </c>
      <c r="E392" s="258"/>
      <c r="F392" s="258"/>
      <c r="G392" s="258"/>
      <c r="H392" s="885"/>
      <c r="I392" s="885"/>
      <c r="J392" s="185">
        <f t="shared" si="1037"/>
        <v>0</v>
      </c>
      <c r="K392" s="844">
        <f t="shared" ref="K392:K393" si="1053">M392</f>
        <v>0</v>
      </c>
      <c r="L392" s="699" t="e">
        <f t="shared" si="1043"/>
        <v>#DIV/0!</v>
      </c>
      <c r="M392" s="258"/>
      <c r="N392" s="41"/>
      <c r="O392" s="41"/>
      <c r="P392" s="41"/>
      <c r="Q392" s="41"/>
      <c r="R392" s="41"/>
      <c r="S392" s="300"/>
      <c r="T392" s="41"/>
      <c r="U392" s="300"/>
      <c r="V392" s="89">
        <f t="shared" si="1049"/>
        <v>0</v>
      </c>
      <c r="W392" s="300"/>
      <c r="X392" s="300"/>
      <c r="Y392" s="300"/>
      <c r="Z392" s="114">
        <f t="shared" si="1046"/>
        <v>0</v>
      </c>
      <c r="AA392" s="41">
        <f t="shared" si="1051"/>
        <v>0</v>
      </c>
      <c r="AB392" s="300"/>
      <c r="AC392" s="300"/>
      <c r="AD392" s="41"/>
      <c r="AE392" s="919">
        <f t="shared" ref="AE392:AE393" si="1054">AG392</f>
        <v>0</v>
      </c>
      <c r="AF392" s="699" t="e">
        <f t="shared" si="1044"/>
        <v>#DIV/0!</v>
      </c>
      <c r="AG392" s="258"/>
      <c r="AH392" s="699"/>
      <c r="AI392" s="41"/>
      <c r="AJ392" s="41"/>
      <c r="AK392" s="41"/>
      <c r="AL392" s="41"/>
      <c r="AM392" s="300"/>
      <c r="AN392" s="41"/>
      <c r="AO392" s="300"/>
      <c r="AP392" s="114" t="e">
        <f t="shared" si="1050"/>
        <v>#REF!</v>
      </c>
      <c r="AQ392" s="114"/>
      <c r="AR392" s="844" t="e">
        <f t="shared" ref="AR392:AR393" si="1055">AT392</f>
        <v>#REF!</v>
      </c>
      <c r="AS392" s="699" t="e">
        <f t="shared" si="1045"/>
        <v>#REF!</v>
      </c>
      <c r="AT392" s="258" t="e">
        <f>AT393</f>
        <v>#REF!</v>
      </c>
      <c r="AU392" s="699"/>
      <c r="AV392" s="41"/>
      <c r="AW392" s="41"/>
      <c r="AX392" s="258"/>
      <c r="AY392" s="41"/>
      <c r="AZ392" s="300"/>
      <c r="BA392" s="699"/>
      <c r="BB392" s="300"/>
      <c r="BC392" s="300"/>
      <c r="BD392" s="300"/>
      <c r="BE392" s="114"/>
      <c r="BF392" s="41"/>
      <c r="BG392" s="41"/>
      <c r="BH392" s="300"/>
      <c r="BI392" s="300"/>
      <c r="BJ392" s="114"/>
      <c r="BK392" s="41"/>
      <c r="BL392" s="300"/>
      <c r="BM392" s="300"/>
      <c r="BN392" s="114"/>
      <c r="BO392" s="41"/>
      <c r="BP392" s="41"/>
      <c r="BQ392" s="41"/>
      <c r="BR392" s="300"/>
      <c r="BS392" s="300"/>
      <c r="BT392" s="114"/>
      <c r="BU392" s="114"/>
      <c r="BV392" s="41"/>
      <c r="BW392" s="41"/>
      <c r="BX392" s="41"/>
      <c r="BY392" s="300"/>
      <c r="BZ392" s="300"/>
      <c r="CE392" s="699"/>
    </row>
    <row r="393" spans="2:83" s="44" customFormat="1" ht="36.75" hidden="1" customHeight="1" x14ac:dyDescent="0.25">
      <c r="B393" s="204"/>
      <c r="C393" s="110" t="s">
        <v>40</v>
      </c>
      <c r="D393" s="171">
        <f t="shared" si="1052"/>
        <v>0</v>
      </c>
      <c r="E393" s="172"/>
      <c r="F393" s="172"/>
      <c r="G393" s="172"/>
      <c r="H393" s="885"/>
      <c r="I393" s="885"/>
      <c r="J393" s="185">
        <f t="shared" si="1037"/>
        <v>0</v>
      </c>
      <c r="K393" s="171" t="e">
        <f t="shared" si="1053"/>
        <v>#REF!</v>
      </c>
      <c r="L393" s="699" t="e">
        <f t="shared" si="1043"/>
        <v>#REF!</v>
      </c>
      <c r="M393" s="172" t="e">
        <f>#REF!</f>
        <v>#REF!</v>
      </c>
      <c r="N393" s="35"/>
      <c r="O393" s="35"/>
      <c r="P393" s="35"/>
      <c r="Q393" s="35"/>
      <c r="R393" s="35"/>
      <c r="S393" s="300"/>
      <c r="T393" s="41"/>
      <c r="U393" s="300"/>
      <c r="V393" s="89">
        <f t="shared" si="1049"/>
        <v>0</v>
      </c>
      <c r="W393" s="300"/>
      <c r="X393" s="300"/>
      <c r="Y393" s="300"/>
      <c r="Z393" s="116">
        <f t="shared" si="1046"/>
        <v>0</v>
      </c>
      <c r="AA393" s="35">
        <f t="shared" si="1051"/>
        <v>0</v>
      </c>
      <c r="AB393" s="300"/>
      <c r="AC393" s="300"/>
      <c r="AD393" s="41"/>
      <c r="AE393" s="915">
        <f t="shared" si="1054"/>
        <v>0</v>
      </c>
      <c r="AF393" s="699" t="e">
        <f t="shared" si="1044"/>
        <v>#DIV/0!</v>
      </c>
      <c r="AG393" s="172"/>
      <c r="AH393" s="699"/>
      <c r="AI393" s="35"/>
      <c r="AJ393" s="35"/>
      <c r="AK393" s="35"/>
      <c r="AL393" s="35"/>
      <c r="AM393" s="300"/>
      <c r="AN393" s="41"/>
      <c r="AO393" s="300"/>
      <c r="AP393" s="116" t="e">
        <f t="shared" si="1050"/>
        <v>#REF!</v>
      </c>
      <c r="AQ393" s="116"/>
      <c r="AR393" s="171" t="e">
        <f t="shared" si="1055"/>
        <v>#REF!</v>
      </c>
      <c r="AS393" s="699" t="e">
        <f t="shared" si="1045"/>
        <v>#REF!</v>
      </c>
      <c r="AT393" s="172" t="e">
        <f>#REF!</f>
        <v>#REF!</v>
      </c>
      <c r="AU393" s="699"/>
      <c r="AV393" s="35"/>
      <c r="AW393" s="35"/>
      <c r="AX393" s="172"/>
      <c r="AY393" s="35"/>
      <c r="AZ393" s="300"/>
      <c r="BA393" s="699"/>
      <c r="BB393" s="300"/>
      <c r="BC393" s="300"/>
      <c r="BD393" s="300"/>
      <c r="BE393" s="116"/>
      <c r="BF393" s="35"/>
      <c r="BG393" s="35"/>
      <c r="BH393" s="300"/>
      <c r="BI393" s="300"/>
      <c r="BJ393" s="116"/>
      <c r="BK393" s="35"/>
      <c r="BL393" s="300"/>
      <c r="BM393" s="300"/>
      <c r="BN393" s="116"/>
      <c r="BO393" s="35"/>
      <c r="BP393" s="35"/>
      <c r="BQ393" s="35"/>
      <c r="BR393" s="300"/>
      <c r="BS393" s="300"/>
      <c r="BT393" s="116"/>
      <c r="BU393" s="116"/>
      <c r="BV393" s="35"/>
      <c r="BW393" s="35"/>
      <c r="BX393" s="35"/>
      <c r="BY393" s="300"/>
      <c r="BZ393" s="300"/>
      <c r="CE393" s="699"/>
    </row>
    <row r="394" spans="2:83" s="44" customFormat="1" ht="174.75" hidden="1" customHeight="1" x14ac:dyDescent="0.25">
      <c r="B394" s="200" t="s">
        <v>56</v>
      </c>
      <c r="C394" s="97" t="s">
        <v>262</v>
      </c>
      <c r="D394" s="185">
        <f>E394+G394+H394+I394</f>
        <v>0</v>
      </c>
      <c r="E394" s="844"/>
      <c r="F394" s="844"/>
      <c r="G394" s="844">
        <f>G395</f>
        <v>0</v>
      </c>
      <c r="H394" s="885"/>
      <c r="I394" s="885"/>
      <c r="J394" s="185">
        <f t="shared" si="1037"/>
        <v>0</v>
      </c>
      <c r="K394" s="185">
        <f>M394+Q394+S394+U394</f>
        <v>0</v>
      </c>
      <c r="L394" s="699" t="e">
        <f t="shared" si="1043"/>
        <v>#DIV/0!</v>
      </c>
      <c r="M394" s="963">
        <f>M395</f>
        <v>0</v>
      </c>
      <c r="N394" s="114"/>
      <c r="O394" s="114"/>
      <c r="P394" s="114"/>
      <c r="Q394" s="114">
        <f>Q395</f>
        <v>0</v>
      </c>
      <c r="R394" s="114"/>
      <c r="S394" s="300"/>
      <c r="T394" s="41"/>
      <c r="U394" s="300"/>
      <c r="V394" s="114">
        <f>W394</f>
        <v>0</v>
      </c>
      <c r="W394" s="114">
        <f>W396</f>
        <v>0</v>
      </c>
      <c r="X394" s="300"/>
      <c r="Y394" s="300"/>
      <c r="Z394" s="114">
        <f t="shared" si="1046"/>
        <v>0</v>
      </c>
      <c r="AA394" s="114">
        <f>AA396</f>
        <v>0</v>
      </c>
      <c r="AB394" s="300"/>
      <c r="AC394" s="300"/>
      <c r="AD394" s="41"/>
      <c r="AE394" s="914">
        <f>AG394+AK394+AM394+AO394</f>
        <v>0</v>
      </c>
      <c r="AF394" s="699" t="e">
        <f t="shared" si="1044"/>
        <v>#DIV/0!</v>
      </c>
      <c r="AG394" s="963"/>
      <c r="AH394" s="699"/>
      <c r="AI394" s="114"/>
      <c r="AJ394" s="114"/>
      <c r="AK394" s="114"/>
      <c r="AL394" s="114"/>
      <c r="AM394" s="300"/>
      <c r="AN394" s="41"/>
      <c r="AO394" s="300"/>
      <c r="AP394" s="114"/>
      <c r="AQ394" s="114"/>
      <c r="AR394" s="185">
        <f>AT394+AX394+AZ394+BB394</f>
        <v>0</v>
      </c>
      <c r="AS394" s="699" t="e">
        <f t="shared" si="1045"/>
        <v>#DIV/0!</v>
      </c>
      <c r="AT394" s="963">
        <f>AT395</f>
        <v>0</v>
      </c>
      <c r="AU394" s="699"/>
      <c r="AV394" s="114"/>
      <c r="AW394" s="114"/>
      <c r="AX394" s="963"/>
      <c r="AY394" s="114"/>
      <c r="AZ394" s="300"/>
      <c r="BA394" s="699"/>
      <c r="BB394" s="300"/>
      <c r="BC394" s="300"/>
      <c r="BD394" s="300"/>
      <c r="BE394" s="98"/>
      <c r="BF394" s="114"/>
      <c r="BG394" s="114"/>
      <c r="BH394" s="300"/>
      <c r="BI394" s="300"/>
      <c r="BJ394" s="114"/>
      <c r="BK394" s="114"/>
      <c r="BL394" s="300"/>
      <c r="BM394" s="300"/>
      <c r="BN394" s="114"/>
      <c r="BO394" s="114"/>
      <c r="BP394" s="114"/>
      <c r="BQ394" s="114"/>
      <c r="BR394" s="300"/>
      <c r="BS394" s="300"/>
      <c r="BT394" s="114"/>
      <c r="BU394" s="98"/>
      <c r="BV394" s="114"/>
      <c r="BW394" s="114"/>
      <c r="BX394" s="114"/>
      <c r="BY394" s="300"/>
      <c r="BZ394" s="300"/>
      <c r="CE394" s="699"/>
    </row>
    <row r="395" spans="2:83" s="42" customFormat="1" ht="46.5" hidden="1" customHeight="1" x14ac:dyDescent="0.25">
      <c r="B395" s="388"/>
      <c r="C395" s="97" t="s">
        <v>31</v>
      </c>
      <c r="D395" s="185">
        <f>E395+G395+H395+I395</f>
        <v>0</v>
      </c>
      <c r="E395" s="844"/>
      <c r="F395" s="844"/>
      <c r="G395" s="844">
        <f>SUM(G396:G397)</f>
        <v>0</v>
      </c>
      <c r="H395" s="258"/>
      <c r="I395" s="258"/>
      <c r="J395" s="185">
        <f t="shared" si="1037"/>
        <v>0</v>
      </c>
      <c r="K395" s="185">
        <f>M395+Q395+S395+U395</f>
        <v>0</v>
      </c>
      <c r="L395" s="699" t="e">
        <f t="shared" si="1043"/>
        <v>#DIV/0!</v>
      </c>
      <c r="M395" s="963">
        <f>M396</f>
        <v>0</v>
      </c>
      <c r="N395" s="114"/>
      <c r="O395" s="114"/>
      <c r="P395" s="114"/>
      <c r="Q395" s="114">
        <f>SUM(Q396:Q397)</f>
        <v>0</v>
      </c>
      <c r="R395" s="114"/>
      <c r="S395" s="41"/>
      <c r="T395" s="41"/>
      <c r="U395" s="41"/>
      <c r="V395" s="114">
        <f t="shared" ref="V395" si="1056">W395+X395+Y395</f>
        <v>0</v>
      </c>
      <c r="W395" s="41"/>
      <c r="X395" s="41"/>
      <c r="Y395" s="41"/>
      <c r="Z395" s="114">
        <f t="shared" si="1046"/>
        <v>0</v>
      </c>
      <c r="AA395" s="114">
        <f t="shared" ref="AA395:AA405" si="1057">E395</f>
        <v>0</v>
      </c>
      <c r="AB395" s="41"/>
      <c r="AC395" s="41"/>
      <c r="AD395" s="41"/>
      <c r="AE395" s="914">
        <f>AG395+AK395+AM395+AO395</f>
        <v>0</v>
      </c>
      <c r="AF395" s="699" t="e">
        <f t="shared" si="1044"/>
        <v>#DIV/0!</v>
      </c>
      <c r="AG395" s="963"/>
      <c r="AH395" s="699"/>
      <c r="AI395" s="114"/>
      <c r="AJ395" s="114"/>
      <c r="AK395" s="114"/>
      <c r="AL395" s="114"/>
      <c r="AM395" s="41"/>
      <c r="AN395" s="41"/>
      <c r="AO395" s="41"/>
      <c r="AP395" s="114"/>
      <c r="AQ395" s="114"/>
      <c r="AR395" s="185">
        <f>AT395+AX395+AZ395+BB395</f>
        <v>0</v>
      </c>
      <c r="AS395" s="699" t="e">
        <f t="shared" si="1045"/>
        <v>#DIV/0!</v>
      </c>
      <c r="AT395" s="963">
        <f>AT396</f>
        <v>0</v>
      </c>
      <c r="AU395" s="699"/>
      <c r="AV395" s="114"/>
      <c r="AW395" s="114"/>
      <c r="AX395" s="963"/>
      <c r="AY395" s="114"/>
      <c r="AZ395" s="41"/>
      <c r="BA395" s="699"/>
      <c r="BB395" s="41"/>
      <c r="BC395" s="41"/>
      <c r="BD395" s="41"/>
      <c r="BE395" s="98"/>
      <c r="BF395" s="114"/>
      <c r="BG395" s="114"/>
      <c r="BH395" s="41"/>
      <c r="BI395" s="41"/>
      <c r="BJ395" s="114"/>
      <c r="BK395" s="114"/>
      <c r="BL395" s="41"/>
      <c r="BM395" s="41"/>
      <c r="BN395" s="114"/>
      <c r="BO395" s="114"/>
      <c r="BP395" s="114"/>
      <c r="BQ395" s="114"/>
      <c r="BR395" s="41"/>
      <c r="BS395" s="41"/>
      <c r="BT395" s="114"/>
      <c r="BU395" s="98"/>
      <c r="BV395" s="114"/>
      <c r="BW395" s="114"/>
      <c r="BX395" s="114"/>
      <c r="BY395" s="41"/>
      <c r="BZ395" s="41"/>
      <c r="CE395" s="699"/>
    </row>
    <row r="396" spans="2:83" s="44" customFormat="1" ht="36.75" hidden="1" customHeight="1" x14ac:dyDescent="0.25">
      <c r="B396" s="200"/>
      <c r="C396" s="110" t="s">
        <v>39</v>
      </c>
      <c r="D396" s="171">
        <f>G396</f>
        <v>0</v>
      </c>
      <c r="E396" s="171"/>
      <c r="F396" s="171"/>
      <c r="G396" s="171"/>
      <c r="H396" s="885"/>
      <c r="I396" s="885"/>
      <c r="J396" s="185">
        <f t="shared" si="1037"/>
        <v>0</v>
      </c>
      <c r="K396" s="171">
        <f>Q396</f>
        <v>0</v>
      </c>
      <c r="L396" s="699" t="e">
        <f t="shared" si="1043"/>
        <v>#DIV/0!</v>
      </c>
      <c r="M396" s="171">
        <v>0</v>
      </c>
      <c r="N396" s="116"/>
      <c r="O396" s="116"/>
      <c r="P396" s="116"/>
      <c r="Q396" s="116"/>
      <c r="R396" s="116"/>
      <c r="S396" s="300"/>
      <c r="T396" s="41"/>
      <c r="U396" s="300"/>
      <c r="V396" s="116">
        <f t="shared" si="1049"/>
        <v>0</v>
      </c>
      <c r="W396" s="116">
        <f>AA396-E396</f>
        <v>0</v>
      </c>
      <c r="X396" s="300"/>
      <c r="Y396" s="300"/>
      <c r="Z396" s="116">
        <f t="shared" si="1046"/>
        <v>0</v>
      </c>
      <c r="AA396" s="116">
        <f t="shared" si="1057"/>
        <v>0</v>
      </c>
      <c r="AB396" s="300"/>
      <c r="AC396" s="300"/>
      <c r="AD396" s="41"/>
      <c r="AE396" s="915">
        <f>AG396</f>
        <v>0</v>
      </c>
      <c r="AF396" s="699" t="e">
        <f t="shared" si="1044"/>
        <v>#DIV/0!</v>
      </c>
      <c r="AG396" s="171"/>
      <c r="AH396" s="699"/>
      <c r="AI396" s="116"/>
      <c r="AJ396" s="116"/>
      <c r="AK396" s="116"/>
      <c r="AL396" s="116"/>
      <c r="AM396" s="300"/>
      <c r="AN396" s="41"/>
      <c r="AO396" s="300"/>
      <c r="AP396" s="116"/>
      <c r="AQ396" s="116"/>
      <c r="AR396" s="171">
        <f>AT396</f>
        <v>0</v>
      </c>
      <c r="AS396" s="699" t="e">
        <f t="shared" si="1045"/>
        <v>#DIV/0!</v>
      </c>
      <c r="AT396" s="171">
        <v>0</v>
      </c>
      <c r="AU396" s="699"/>
      <c r="AV396" s="116"/>
      <c r="AW396" s="116"/>
      <c r="AX396" s="171"/>
      <c r="AY396" s="116"/>
      <c r="AZ396" s="300"/>
      <c r="BA396" s="699"/>
      <c r="BB396" s="300"/>
      <c r="BC396" s="300"/>
      <c r="BD396" s="300"/>
      <c r="BE396" s="116"/>
      <c r="BF396" s="116"/>
      <c r="BG396" s="116"/>
      <c r="BH396" s="300"/>
      <c r="BI396" s="300"/>
      <c r="BJ396" s="116"/>
      <c r="BK396" s="116"/>
      <c r="BL396" s="300"/>
      <c r="BM396" s="300"/>
      <c r="BN396" s="116"/>
      <c r="BO396" s="116"/>
      <c r="BP396" s="116"/>
      <c r="BQ396" s="116"/>
      <c r="BR396" s="300"/>
      <c r="BS396" s="300"/>
      <c r="BT396" s="116"/>
      <c r="BU396" s="116"/>
      <c r="BV396" s="116"/>
      <c r="BW396" s="116"/>
      <c r="BX396" s="116"/>
      <c r="BY396" s="300"/>
      <c r="BZ396" s="300"/>
      <c r="CE396" s="699"/>
    </row>
    <row r="397" spans="2:83" s="44" customFormat="1" ht="36.75" hidden="1" customHeight="1" x14ac:dyDescent="0.25">
      <c r="B397" s="200"/>
      <c r="C397" s="110" t="s">
        <v>40</v>
      </c>
      <c r="D397" s="171">
        <f>G397</f>
        <v>0</v>
      </c>
      <c r="E397" s="171"/>
      <c r="F397" s="171"/>
      <c r="G397" s="171"/>
      <c r="H397" s="885"/>
      <c r="I397" s="885"/>
      <c r="J397" s="185">
        <f t="shared" si="1037"/>
        <v>0</v>
      </c>
      <c r="K397" s="171">
        <f>Q397</f>
        <v>0</v>
      </c>
      <c r="L397" s="699" t="e">
        <f t="shared" si="1043"/>
        <v>#DIV/0!</v>
      </c>
      <c r="M397" s="171">
        <v>0</v>
      </c>
      <c r="N397" s="116"/>
      <c r="O397" s="116"/>
      <c r="P397" s="116"/>
      <c r="Q397" s="116"/>
      <c r="R397" s="116"/>
      <c r="S397" s="300"/>
      <c r="T397" s="41"/>
      <c r="U397" s="300"/>
      <c r="V397" s="89">
        <f t="shared" si="1049"/>
        <v>0</v>
      </c>
      <c r="W397" s="300"/>
      <c r="X397" s="300"/>
      <c r="Y397" s="300"/>
      <c r="Z397" s="116">
        <f t="shared" si="1046"/>
        <v>0</v>
      </c>
      <c r="AA397" s="116">
        <f t="shared" si="1057"/>
        <v>0</v>
      </c>
      <c r="AB397" s="300"/>
      <c r="AC397" s="300"/>
      <c r="AD397" s="41"/>
      <c r="AE397" s="915"/>
      <c r="AF397" s="699" t="e">
        <f t="shared" si="1044"/>
        <v>#DIV/0!</v>
      </c>
      <c r="AG397" s="171"/>
      <c r="AH397" s="699"/>
      <c r="AI397" s="116"/>
      <c r="AJ397" s="116"/>
      <c r="AK397" s="116"/>
      <c r="AL397" s="116"/>
      <c r="AM397" s="300"/>
      <c r="AN397" s="41"/>
      <c r="AO397" s="300"/>
      <c r="AP397" s="116"/>
      <c r="AQ397" s="116"/>
      <c r="AR397" s="171"/>
      <c r="AS397" s="699" t="e">
        <f t="shared" si="1045"/>
        <v>#DIV/0!</v>
      </c>
      <c r="AT397" s="171"/>
      <c r="AU397" s="699"/>
      <c r="AV397" s="116"/>
      <c r="AW397" s="116"/>
      <c r="AX397" s="171"/>
      <c r="AY397" s="116"/>
      <c r="AZ397" s="300"/>
      <c r="BA397" s="699"/>
      <c r="BB397" s="300"/>
      <c r="BC397" s="300"/>
      <c r="BD397" s="300"/>
      <c r="BE397" s="116"/>
      <c r="BF397" s="116"/>
      <c r="BG397" s="116"/>
      <c r="BH397" s="300"/>
      <c r="BI397" s="300"/>
      <c r="BJ397" s="116"/>
      <c r="BK397" s="116"/>
      <c r="BL397" s="300"/>
      <c r="BM397" s="300"/>
      <c r="BN397" s="116"/>
      <c r="BO397" s="116"/>
      <c r="BP397" s="116"/>
      <c r="BQ397" s="116"/>
      <c r="BR397" s="300"/>
      <c r="BS397" s="300"/>
      <c r="BT397" s="116"/>
      <c r="BU397" s="116"/>
      <c r="BV397" s="116"/>
      <c r="BW397" s="116"/>
      <c r="BX397" s="116"/>
      <c r="BY397" s="300"/>
      <c r="BZ397" s="300"/>
      <c r="CE397" s="699"/>
    </row>
    <row r="398" spans="2:83" s="44" customFormat="1" ht="132" customHeight="1" x14ac:dyDescent="0.25">
      <c r="B398" s="200" t="s">
        <v>34</v>
      </c>
      <c r="C398" s="97" t="s">
        <v>45</v>
      </c>
      <c r="D398" s="844">
        <f>G398</f>
        <v>185653.66860999996</v>
      </c>
      <c r="E398" s="844"/>
      <c r="F398" s="844"/>
      <c r="G398" s="925">
        <f>G399</f>
        <v>185653.66860999996</v>
      </c>
      <c r="H398" s="885"/>
      <c r="I398" s="885"/>
      <c r="J398" s="185">
        <f>J399</f>
        <v>-30912.070539999957</v>
      </c>
      <c r="K398" s="844">
        <f>K399</f>
        <v>154741.59807000001</v>
      </c>
      <c r="L398" s="699">
        <f t="shared" si="1043"/>
        <v>0.8334960425428678</v>
      </c>
      <c r="M398" s="963"/>
      <c r="N398" s="114"/>
      <c r="O398" s="114"/>
      <c r="P398" s="114"/>
      <c r="Q398" s="114">
        <f>Q399</f>
        <v>154741.59807000001</v>
      </c>
      <c r="R398" s="699">
        <f>Q398/G398</f>
        <v>0.8334960425428678</v>
      </c>
      <c r="S398" s="300"/>
      <c r="T398" s="41"/>
      <c r="U398" s="300"/>
      <c r="V398" s="89"/>
      <c r="W398" s="300"/>
      <c r="X398" s="300"/>
      <c r="Y398" s="300"/>
      <c r="Z398" s="114"/>
      <c r="AA398" s="114"/>
      <c r="AB398" s="300"/>
      <c r="AC398" s="300"/>
      <c r="AD398" s="41"/>
      <c r="AE398" s="963">
        <f>AK398</f>
        <v>154741.59807000004</v>
      </c>
      <c r="AF398" s="699">
        <f t="shared" si="1044"/>
        <v>0.83349604254286791</v>
      </c>
      <c r="AG398" s="963"/>
      <c r="AH398" s="699"/>
      <c r="AI398" s="114"/>
      <c r="AJ398" s="114"/>
      <c r="AK398" s="114">
        <f>AK399</f>
        <v>154741.59807000004</v>
      </c>
      <c r="AL398" s="699">
        <f t="shared" ref="AL398:AL461" si="1058">AK398/G398</f>
        <v>0.83349604254286791</v>
      </c>
      <c r="AM398" s="300"/>
      <c r="AN398" s="41"/>
      <c r="AO398" s="300"/>
      <c r="AP398" s="114">
        <f>AP399</f>
        <v>7346.7055399999854</v>
      </c>
      <c r="AQ398" s="114"/>
      <c r="AR398" s="844">
        <f>AX398</f>
        <v>162088.30361</v>
      </c>
      <c r="AS398" s="699">
        <f t="shared" si="1045"/>
        <v>0.87306814254501275</v>
      </c>
      <c r="AT398" s="963"/>
      <c r="AU398" s="699"/>
      <c r="AV398" s="114"/>
      <c r="AW398" s="699"/>
      <c r="AX398" s="963">
        <f>AX399</f>
        <v>162088.30361</v>
      </c>
      <c r="AY398" s="699">
        <f t="shared" ref="AY398:AY462" si="1059">AX398/G398</f>
        <v>0.87306814254501275</v>
      </c>
      <c r="AZ398" s="300"/>
      <c r="BA398" s="699"/>
      <c r="BB398" s="300"/>
      <c r="BC398" s="300"/>
      <c r="BD398" s="300"/>
      <c r="BE398" s="114"/>
      <c r="BF398" s="114"/>
      <c r="BG398" s="114"/>
      <c r="BH398" s="300"/>
      <c r="BI398" s="300"/>
      <c r="BJ398" s="114"/>
      <c r="BK398" s="114"/>
      <c r="BL398" s="300"/>
      <c r="BM398" s="300"/>
      <c r="BN398" s="114"/>
      <c r="BO398" s="114"/>
      <c r="BP398" s="114"/>
      <c r="BQ398" s="114"/>
      <c r="BR398" s="300"/>
      <c r="BS398" s="300"/>
      <c r="BT398" s="114"/>
      <c r="BU398" s="114"/>
      <c r="BV398" s="114"/>
      <c r="BW398" s="114"/>
      <c r="BX398" s="114"/>
      <c r="BY398" s="300"/>
      <c r="BZ398" s="300"/>
      <c r="CE398" s="699"/>
    </row>
    <row r="399" spans="2:83" s="42" customFormat="1" ht="46.5" hidden="1" customHeight="1" x14ac:dyDescent="0.25">
      <c r="B399" s="603"/>
      <c r="C399" s="97" t="s">
        <v>31</v>
      </c>
      <c r="D399" s="185">
        <f>E399+G399+H399+I399</f>
        <v>185653.66860999996</v>
      </c>
      <c r="E399" s="844"/>
      <c r="F399" s="844"/>
      <c r="G399" s="925">
        <f>SUM(G400:G402)</f>
        <v>185653.66860999996</v>
      </c>
      <c r="H399" s="258"/>
      <c r="I399" s="258"/>
      <c r="J399" s="185">
        <f t="shared" ref="J399:J402" si="1060">Q399-G399</f>
        <v>-30912.070539999957</v>
      </c>
      <c r="K399" s="185">
        <f>M399+Q399+S399+U399</f>
        <v>154741.59807000001</v>
      </c>
      <c r="L399" s="699">
        <f t="shared" si="1043"/>
        <v>0.8334960425428678</v>
      </c>
      <c r="M399" s="963">
        <f>M400</f>
        <v>0</v>
      </c>
      <c r="N399" s="114"/>
      <c r="O399" s="114"/>
      <c r="P399" s="114"/>
      <c r="Q399" s="925">
        <f>Q400+Q402</f>
        <v>154741.59807000001</v>
      </c>
      <c r="R399" s="699">
        <f t="shared" ref="R399:R402" si="1061">Q399/G399</f>
        <v>0.8334960425428678</v>
      </c>
      <c r="S399" s="41"/>
      <c r="T399" s="41"/>
      <c r="U399" s="41"/>
      <c r="V399" s="114">
        <f t="shared" ref="V399:V400" si="1062">W399+X399+Y399</f>
        <v>0</v>
      </c>
      <c r="W399" s="41"/>
      <c r="X399" s="41"/>
      <c r="Y399" s="41"/>
      <c r="Z399" s="114">
        <f t="shared" ref="Z399:Z400" si="1063">AA399+AB399+AC399</f>
        <v>0</v>
      </c>
      <c r="AA399" s="114">
        <f t="shared" ref="AA399:AA400" si="1064">E399</f>
        <v>0</v>
      </c>
      <c r="AB399" s="41"/>
      <c r="AC399" s="41"/>
      <c r="AD399" s="41"/>
      <c r="AE399" s="185">
        <f>AG399+AK399+AM399+AO399</f>
        <v>154741.59807000004</v>
      </c>
      <c r="AF399" s="699">
        <f t="shared" si="1044"/>
        <v>0.83349604254286791</v>
      </c>
      <c r="AG399" s="963"/>
      <c r="AH399" s="699"/>
      <c r="AI399" s="114"/>
      <c r="AJ399" s="114"/>
      <c r="AK399" s="935">
        <f>AK400+AK402</f>
        <v>154741.59807000004</v>
      </c>
      <c r="AL399" s="699">
        <f t="shared" si="1058"/>
        <v>0.83349604254286791</v>
      </c>
      <c r="AM399" s="41"/>
      <c r="AN399" s="41"/>
      <c r="AO399" s="41"/>
      <c r="AP399" s="114">
        <f>AP400+AP402</f>
        <v>7346.7055399999854</v>
      </c>
      <c r="AQ399" s="114"/>
      <c r="AR399" s="185">
        <f>AT399+AX399+AZ399+BB399</f>
        <v>162088.30361</v>
      </c>
      <c r="AS399" s="699">
        <f t="shared" si="1045"/>
        <v>0.87306814254501275</v>
      </c>
      <c r="AT399" s="963">
        <f>AT400</f>
        <v>0</v>
      </c>
      <c r="AU399" s="699"/>
      <c r="AV399" s="114"/>
      <c r="AW399" s="699"/>
      <c r="AX399" s="963">
        <f>AX400+AX402</f>
        <v>162088.30361</v>
      </c>
      <c r="AY399" s="699">
        <f t="shared" si="1059"/>
        <v>0.87306814254501275</v>
      </c>
      <c r="AZ399" s="41"/>
      <c r="BA399" s="699"/>
      <c r="BB399" s="41"/>
      <c r="BC399" s="41"/>
      <c r="BD399" s="41"/>
      <c r="BE399" s="98"/>
      <c r="BF399" s="114"/>
      <c r="BG399" s="114"/>
      <c r="BH399" s="41"/>
      <c r="BI399" s="41"/>
      <c r="BJ399" s="114"/>
      <c r="BK399" s="114"/>
      <c r="BL399" s="41"/>
      <c r="BM399" s="41"/>
      <c r="BN399" s="114"/>
      <c r="BO399" s="114"/>
      <c r="BP399" s="114"/>
      <c r="BQ399" s="114"/>
      <c r="BR399" s="41"/>
      <c r="BS399" s="41"/>
      <c r="BT399" s="114"/>
      <c r="BU399" s="98"/>
      <c r="BV399" s="114"/>
      <c r="BW399" s="114"/>
      <c r="BX399" s="114"/>
      <c r="BY399" s="41"/>
      <c r="BZ399" s="41"/>
      <c r="CE399" s="699"/>
    </row>
    <row r="400" spans="2:83" s="44" customFormat="1" ht="36.75" hidden="1" customHeight="1" x14ac:dyDescent="0.25">
      <c r="B400" s="200"/>
      <c r="C400" s="110" t="s">
        <v>39</v>
      </c>
      <c r="D400" s="171">
        <f>G400</f>
        <v>154891.65242999999</v>
      </c>
      <c r="E400" s="171"/>
      <c r="F400" s="171"/>
      <c r="G400" s="171">
        <v>154891.65242999999</v>
      </c>
      <c r="H400" s="885"/>
      <c r="I400" s="885"/>
      <c r="J400" s="244">
        <f t="shared" si="1060"/>
        <v>-6767.093189999985</v>
      </c>
      <c r="K400" s="171">
        <f>Q400</f>
        <v>148124.55924</v>
      </c>
      <c r="L400" s="699">
        <f t="shared" si="1043"/>
        <v>0.9563107947792201</v>
      </c>
      <c r="M400" s="171">
        <v>0</v>
      </c>
      <c r="N400" s="116"/>
      <c r="O400" s="116"/>
      <c r="P400" s="116"/>
      <c r="Q400" s="116">
        <v>148124.55924</v>
      </c>
      <c r="R400" s="699">
        <f t="shared" si="1061"/>
        <v>0.9563107947792201</v>
      </c>
      <c r="S400" s="300"/>
      <c r="T400" s="41"/>
      <c r="U400" s="300"/>
      <c r="V400" s="114">
        <f t="shared" si="1062"/>
        <v>0</v>
      </c>
      <c r="W400" s="300"/>
      <c r="X400" s="300"/>
      <c r="Y400" s="300"/>
      <c r="Z400" s="116">
        <f t="shared" si="1063"/>
        <v>0</v>
      </c>
      <c r="AA400" s="116">
        <f t="shared" si="1064"/>
        <v>0</v>
      </c>
      <c r="AB400" s="300"/>
      <c r="AC400" s="300"/>
      <c r="AD400" s="41"/>
      <c r="AE400" s="171">
        <f>AK400</f>
        <v>148124.55924000003</v>
      </c>
      <c r="AF400" s="699">
        <f t="shared" si="1044"/>
        <v>0.95631079477922021</v>
      </c>
      <c r="AG400" s="171"/>
      <c r="AH400" s="699"/>
      <c r="AI400" s="116"/>
      <c r="AJ400" s="116"/>
      <c r="AK400" s="116">
        <f>'[6]2 вариант'!$D$158</f>
        <v>148124.55924000003</v>
      </c>
      <c r="AL400" s="699">
        <f t="shared" si="1058"/>
        <v>0.95631079477922021</v>
      </c>
      <c r="AM400" s="300"/>
      <c r="AN400" s="41"/>
      <c r="AO400" s="300"/>
      <c r="AP400" s="116">
        <f>AX400-AK400</f>
        <v>6767.093189999985</v>
      </c>
      <c r="AQ400" s="116"/>
      <c r="AR400" s="171">
        <f>AX400</f>
        <v>154891.65243000002</v>
      </c>
      <c r="AS400" s="699">
        <f>AR400/D400</f>
        <v>1.0000000000000002</v>
      </c>
      <c r="AT400" s="171">
        <v>0</v>
      </c>
      <c r="AU400" s="699"/>
      <c r="AV400" s="116"/>
      <c r="AW400" s="699"/>
      <c r="AX400" s="171">
        <f>'[6]2 вариант'!$I$158</f>
        <v>154891.65243000002</v>
      </c>
      <c r="AY400" s="699">
        <f t="shared" si="1059"/>
        <v>1.0000000000000002</v>
      </c>
      <c r="AZ400" s="300"/>
      <c r="BA400" s="699"/>
      <c r="BB400" s="300"/>
      <c r="BC400" s="300"/>
      <c r="BD400" s="300"/>
      <c r="BE400" s="116"/>
      <c r="BF400" s="116"/>
      <c r="BG400" s="116"/>
      <c r="BH400" s="300"/>
      <c r="BI400" s="300"/>
      <c r="BJ400" s="116"/>
      <c r="BK400" s="116"/>
      <c r="BL400" s="300"/>
      <c r="BM400" s="300"/>
      <c r="BN400" s="116"/>
      <c r="BO400" s="116"/>
      <c r="BP400" s="116"/>
      <c r="BQ400" s="116"/>
      <c r="BR400" s="300"/>
      <c r="BS400" s="300"/>
      <c r="BT400" s="116"/>
      <c r="BU400" s="116"/>
      <c r="BV400" s="116"/>
      <c r="BW400" s="116"/>
      <c r="BX400" s="116"/>
      <c r="BY400" s="300"/>
      <c r="BZ400" s="300"/>
      <c r="CE400" s="699"/>
    </row>
    <row r="401" spans="2:83" s="44" customFormat="1" ht="36.75" hidden="1" customHeight="1" x14ac:dyDescent="0.25">
      <c r="B401" s="200"/>
      <c r="C401" s="110" t="s">
        <v>555</v>
      </c>
      <c r="D401" s="171">
        <f>G401</f>
        <v>23565.365000000002</v>
      </c>
      <c r="E401" s="171"/>
      <c r="F401" s="171"/>
      <c r="G401" s="171">
        <v>23565.365000000002</v>
      </c>
      <c r="H401" s="885"/>
      <c r="I401" s="885"/>
      <c r="J401" s="244"/>
      <c r="K401" s="171">
        <f t="shared" ref="K401:K402" si="1065">Q401</f>
        <v>0</v>
      </c>
      <c r="L401" s="699">
        <f t="shared" si="1043"/>
        <v>0</v>
      </c>
      <c r="M401" s="171"/>
      <c r="N401" s="116"/>
      <c r="O401" s="116"/>
      <c r="P401" s="116"/>
      <c r="Q401" s="116">
        <v>0</v>
      </c>
      <c r="R401" s="699">
        <f t="shared" si="1061"/>
        <v>0</v>
      </c>
      <c r="S401" s="300"/>
      <c r="T401" s="41"/>
      <c r="U401" s="300"/>
      <c r="V401" s="114"/>
      <c r="W401" s="300"/>
      <c r="X401" s="300"/>
      <c r="Y401" s="300"/>
      <c r="Z401" s="116"/>
      <c r="AA401" s="116"/>
      <c r="AB401" s="300"/>
      <c r="AC401" s="300"/>
      <c r="AD401" s="41"/>
      <c r="AE401" s="171">
        <f t="shared" ref="AE401:AE402" si="1066">AK401</f>
        <v>0</v>
      </c>
      <c r="AF401" s="699">
        <f t="shared" si="1044"/>
        <v>0</v>
      </c>
      <c r="AG401" s="171"/>
      <c r="AH401" s="699"/>
      <c r="AI401" s="116"/>
      <c r="AJ401" s="116"/>
      <c r="AK401" s="116">
        <v>0</v>
      </c>
      <c r="AL401" s="699">
        <f t="shared" si="1058"/>
        <v>0</v>
      </c>
      <c r="AM401" s="300"/>
      <c r="AN401" s="41"/>
      <c r="AO401" s="300"/>
      <c r="AP401" s="116"/>
      <c r="AQ401" s="116"/>
      <c r="AR401" s="171">
        <f>AX401</f>
        <v>0</v>
      </c>
      <c r="AS401" s="699">
        <f t="shared" ref="AS401:AS402" si="1067">AR401/D401</f>
        <v>0</v>
      </c>
      <c r="AT401" s="171"/>
      <c r="AU401" s="699"/>
      <c r="AV401" s="116"/>
      <c r="AW401" s="699"/>
      <c r="AX401" s="171">
        <v>0</v>
      </c>
      <c r="AY401" s="699">
        <f t="shared" si="1059"/>
        <v>0</v>
      </c>
      <c r="AZ401" s="300"/>
      <c r="BA401" s="699"/>
      <c r="BB401" s="300"/>
      <c r="BC401" s="300"/>
      <c r="BD401" s="300"/>
      <c r="BE401" s="116"/>
      <c r="BF401" s="116"/>
      <c r="BG401" s="116"/>
      <c r="BH401" s="300"/>
      <c r="BI401" s="300"/>
      <c r="BJ401" s="116"/>
      <c r="BK401" s="116"/>
      <c r="BL401" s="300"/>
      <c r="BM401" s="300"/>
      <c r="BN401" s="116"/>
      <c r="BO401" s="116"/>
      <c r="BP401" s="116"/>
      <c r="BQ401" s="116"/>
      <c r="BR401" s="300"/>
      <c r="BS401" s="300"/>
      <c r="BT401" s="116"/>
      <c r="BU401" s="116"/>
      <c r="BV401" s="116"/>
      <c r="BW401" s="116"/>
      <c r="BX401" s="116"/>
      <c r="BY401" s="300"/>
      <c r="BZ401" s="300"/>
      <c r="CE401" s="699"/>
    </row>
    <row r="402" spans="2:83" s="44" customFormat="1" ht="36.75" hidden="1" customHeight="1" x14ac:dyDescent="0.25">
      <c r="B402" s="200"/>
      <c r="C402" s="110" t="s">
        <v>425</v>
      </c>
      <c r="D402" s="171">
        <f>G402</f>
        <v>7196.6511799999998</v>
      </c>
      <c r="E402" s="171"/>
      <c r="F402" s="171"/>
      <c r="G402" s="171">
        <v>7196.6511799999998</v>
      </c>
      <c r="H402" s="885"/>
      <c r="I402" s="885"/>
      <c r="J402" s="244">
        <f t="shared" si="1060"/>
        <v>-579.61234999999942</v>
      </c>
      <c r="K402" s="171">
        <f t="shared" si="1065"/>
        <v>6617.0388300000004</v>
      </c>
      <c r="L402" s="699">
        <f t="shared" si="1043"/>
        <v>0.91946082483325264</v>
      </c>
      <c r="M402" s="171"/>
      <c r="N402" s="116"/>
      <c r="O402" s="116"/>
      <c r="P402" s="116"/>
      <c r="Q402" s="116">
        <v>6617.0388300000004</v>
      </c>
      <c r="R402" s="699">
        <f t="shared" si="1061"/>
        <v>0.91946082483325264</v>
      </c>
      <c r="S402" s="300"/>
      <c r="T402" s="41"/>
      <c r="U402" s="300"/>
      <c r="V402" s="114"/>
      <c r="W402" s="300"/>
      <c r="X402" s="300"/>
      <c r="Y402" s="300"/>
      <c r="Z402" s="116"/>
      <c r="AA402" s="116"/>
      <c r="AB402" s="300"/>
      <c r="AC402" s="300"/>
      <c r="AD402" s="41"/>
      <c r="AE402" s="171">
        <f t="shared" si="1066"/>
        <v>6617.0388299999995</v>
      </c>
      <c r="AF402" s="699">
        <f t="shared" si="1044"/>
        <v>0.91946082483325242</v>
      </c>
      <c r="AG402" s="171"/>
      <c r="AH402" s="699"/>
      <c r="AI402" s="116"/>
      <c r="AJ402" s="116"/>
      <c r="AK402" s="116">
        <f>'[6]2 вариант'!$D$160</f>
        <v>6617.0388299999995</v>
      </c>
      <c r="AL402" s="699">
        <f t="shared" si="1058"/>
        <v>0.91946082483325242</v>
      </c>
      <c r="AM402" s="300"/>
      <c r="AN402" s="41"/>
      <c r="AO402" s="300"/>
      <c r="AP402" s="116">
        <f>AX402-AK402</f>
        <v>579.61235000000033</v>
      </c>
      <c r="AQ402" s="116"/>
      <c r="AR402" s="171">
        <f>AX402</f>
        <v>7196.6511799999998</v>
      </c>
      <c r="AS402" s="699">
        <f t="shared" si="1067"/>
        <v>1</v>
      </c>
      <c r="AT402" s="171"/>
      <c r="AU402" s="699"/>
      <c r="AV402" s="116"/>
      <c r="AW402" s="699"/>
      <c r="AX402" s="171">
        <f>'[6]2 вариант'!$I$160</f>
        <v>7196.6511799999998</v>
      </c>
      <c r="AY402" s="699">
        <f t="shared" si="1059"/>
        <v>1</v>
      </c>
      <c r="AZ402" s="300"/>
      <c r="BA402" s="699"/>
      <c r="BB402" s="300"/>
      <c r="BC402" s="300"/>
      <c r="BD402" s="300"/>
      <c r="BE402" s="116"/>
      <c r="BF402" s="116"/>
      <c r="BG402" s="116"/>
      <c r="BH402" s="300"/>
      <c r="BI402" s="300"/>
      <c r="BJ402" s="116"/>
      <c r="BK402" s="116"/>
      <c r="BL402" s="300"/>
      <c r="BM402" s="300"/>
      <c r="BN402" s="116"/>
      <c r="BO402" s="116"/>
      <c r="BP402" s="116"/>
      <c r="BQ402" s="116"/>
      <c r="BR402" s="300"/>
      <c r="BS402" s="300"/>
      <c r="BT402" s="116"/>
      <c r="BU402" s="116"/>
      <c r="BV402" s="116"/>
      <c r="BW402" s="116"/>
      <c r="BX402" s="116"/>
      <c r="BY402" s="300"/>
      <c r="BZ402" s="300"/>
      <c r="CE402" s="699"/>
    </row>
    <row r="403" spans="2:83" s="44" customFormat="1" ht="138" customHeight="1" x14ac:dyDescent="0.25">
      <c r="B403" s="200" t="s">
        <v>63</v>
      </c>
      <c r="C403" s="97" t="s">
        <v>265</v>
      </c>
      <c r="D403" s="185">
        <f>E403+G403+H403+I403</f>
        <v>60000</v>
      </c>
      <c r="E403" s="844"/>
      <c r="F403" s="844"/>
      <c r="G403" s="925">
        <f>G404</f>
        <v>60000</v>
      </c>
      <c r="H403" s="885"/>
      <c r="I403" s="885"/>
      <c r="J403" s="185">
        <f t="shared" si="1037"/>
        <v>-53870.924119999996</v>
      </c>
      <c r="K403" s="185">
        <f>M403+Q403+S403+U403</f>
        <v>6129.0758800000003</v>
      </c>
      <c r="L403" s="699">
        <f t="shared" si="1043"/>
        <v>0.10215126466666667</v>
      </c>
      <c r="M403" s="963">
        <f>M405</f>
        <v>0</v>
      </c>
      <c r="N403" s="114"/>
      <c r="O403" s="114"/>
      <c r="P403" s="114"/>
      <c r="Q403" s="114">
        <f>Q404</f>
        <v>6129.0758800000003</v>
      </c>
      <c r="R403" s="699">
        <f>Q403/G403</f>
        <v>0.10215126466666667</v>
      </c>
      <c r="S403" s="300"/>
      <c r="T403" s="41"/>
      <c r="U403" s="300"/>
      <c r="V403" s="114">
        <f t="shared" si="1049"/>
        <v>0</v>
      </c>
      <c r="W403" s="300"/>
      <c r="X403" s="300"/>
      <c r="Y403" s="300"/>
      <c r="Z403" s="114">
        <f t="shared" si="1046"/>
        <v>0</v>
      </c>
      <c r="AA403" s="114">
        <f t="shared" si="1057"/>
        <v>0</v>
      </c>
      <c r="AB403" s="300"/>
      <c r="AC403" s="300"/>
      <c r="AD403" s="41"/>
      <c r="AE403" s="185">
        <f>AG403+AK403+AM403+AO403</f>
        <v>6129.0758800000003</v>
      </c>
      <c r="AF403" s="699">
        <f t="shared" si="1044"/>
        <v>0.10215126466666667</v>
      </c>
      <c r="AG403" s="963"/>
      <c r="AH403" s="699"/>
      <c r="AI403" s="114"/>
      <c r="AJ403" s="114"/>
      <c r="AK403" s="114">
        <f>AK404</f>
        <v>6129.0758800000003</v>
      </c>
      <c r="AL403" s="699">
        <f t="shared" si="1058"/>
        <v>0.10215126466666667</v>
      </c>
      <c r="AM403" s="300"/>
      <c r="AN403" s="41"/>
      <c r="AO403" s="300"/>
      <c r="AP403" s="114">
        <f>AR403-AK403</f>
        <v>36495.364919999993</v>
      </c>
      <c r="AQ403" s="114"/>
      <c r="AR403" s="185">
        <f>AT403+AX403+AZ403+BB403</f>
        <v>42624.440799999997</v>
      </c>
      <c r="AS403" s="699">
        <f t="shared" si="1045"/>
        <v>0.71040734666666661</v>
      </c>
      <c r="AT403" s="963">
        <f>AT405</f>
        <v>0</v>
      </c>
      <c r="AU403" s="699"/>
      <c r="AV403" s="114"/>
      <c r="AW403" s="699"/>
      <c r="AX403" s="963">
        <f>AX404</f>
        <v>42624.440799999997</v>
      </c>
      <c r="AY403" s="699">
        <f t="shared" si="1059"/>
        <v>0.71040734666666661</v>
      </c>
      <c r="AZ403" s="300"/>
      <c r="BA403" s="699"/>
      <c r="BB403" s="300"/>
      <c r="BC403" s="300"/>
      <c r="BD403" s="300"/>
      <c r="BE403" s="98"/>
      <c r="BF403" s="114"/>
      <c r="BG403" s="114"/>
      <c r="BH403" s="300"/>
      <c r="BI403" s="300"/>
      <c r="BJ403" s="114"/>
      <c r="BK403" s="114"/>
      <c r="BL403" s="300"/>
      <c r="BM403" s="300"/>
      <c r="BN403" s="114"/>
      <c r="BO403" s="114"/>
      <c r="BP403" s="114"/>
      <c r="BQ403" s="114"/>
      <c r="BR403" s="300"/>
      <c r="BS403" s="300"/>
      <c r="BT403" s="114"/>
      <c r="BU403" s="98"/>
      <c r="BV403" s="114"/>
      <c r="BW403" s="114"/>
      <c r="BX403" s="114"/>
      <c r="BY403" s="300"/>
      <c r="BZ403" s="300"/>
      <c r="CE403" s="699"/>
    </row>
    <row r="404" spans="2:83" s="42" customFormat="1" ht="46.5" hidden="1" customHeight="1" x14ac:dyDescent="0.25">
      <c r="B404" s="506"/>
      <c r="C404" s="97" t="s">
        <v>31</v>
      </c>
      <c r="D404" s="185">
        <f>E404+G404+H404+I404</f>
        <v>60000</v>
      </c>
      <c r="E404" s="844"/>
      <c r="F404" s="844"/>
      <c r="G404" s="925">
        <f>SUM(G405:G406)</f>
        <v>60000</v>
      </c>
      <c r="H404" s="258"/>
      <c r="I404" s="258"/>
      <c r="J404" s="185">
        <f t="shared" si="1037"/>
        <v>-53870.924119999996</v>
      </c>
      <c r="K404" s="185">
        <f>M404+Q404+S404+U404</f>
        <v>6129.0758800000003</v>
      </c>
      <c r="L404" s="699">
        <f t="shared" si="1043"/>
        <v>0.10215126466666667</v>
      </c>
      <c r="M404" s="963">
        <f>M405</f>
        <v>0</v>
      </c>
      <c r="N404" s="114"/>
      <c r="O404" s="114"/>
      <c r="P404" s="114"/>
      <c r="Q404" s="114">
        <f>SUM(Q405:Q406)</f>
        <v>6129.0758800000003</v>
      </c>
      <c r="R404" s="699">
        <f t="shared" ref="R404:R406" si="1068">Q404/G404</f>
        <v>0.10215126466666667</v>
      </c>
      <c r="S404" s="41"/>
      <c r="T404" s="41"/>
      <c r="U404" s="41"/>
      <c r="V404" s="114">
        <f t="shared" si="1049"/>
        <v>0</v>
      </c>
      <c r="W404" s="41"/>
      <c r="X404" s="41"/>
      <c r="Y404" s="41"/>
      <c r="Z404" s="114">
        <f t="shared" ref="Z404" si="1069">AA404+AB404+AC404</f>
        <v>0</v>
      </c>
      <c r="AA404" s="114">
        <f t="shared" si="1057"/>
        <v>0</v>
      </c>
      <c r="AB404" s="41"/>
      <c r="AC404" s="41"/>
      <c r="AD404" s="41"/>
      <c r="AE404" s="185">
        <f>AG404+AK404+AM404+AO404</f>
        <v>6129.0758800000003</v>
      </c>
      <c r="AF404" s="699">
        <f t="shared" si="1044"/>
        <v>0.10215126466666667</v>
      </c>
      <c r="AG404" s="963"/>
      <c r="AH404" s="699"/>
      <c r="AI404" s="114"/>
      <c r="AJ404" s="114"/>
      <c r="AK404" s="114">
        <f>AK405+AK406</f>
        <v>6129.0758800000003</v>
      </c>
      <c r="AL404" s="699">
        <f t="shared" si="1058"/>
        <v>0.10215126466666667</v>
      </c>
      <c r="AM404" s="41"/>
      <c r="AN404" s="41"/>
      <c r="AO404" s="41"/>
      <c r="AP404" s="114">
        <f>SUM(AP405:AP406)</f>
        <v>36495.36492</v>
      </c>
      <c r="AQ404" s="114"/>
      <c r="AR404" s="185">
        <f>AT404+AX404+AZ404+BB404</f>
        <v>42624.440799999997</v>
      </c>
      <c r="AS404" s="699">
        <f t="shared" si="1045"/>
        <v>0.71040734666666661</v>
      </c>
      <c r="AT404" s="963">
        <f>AT405</f>
        <v>0</v>
      </c>
      <c r="AU404" s="699"/>
      <c r="AV404" s="114"/>
      <c r="AW404" s="699"/>
      <c r="AX404" s="963">
        <f>AX405+AX406</f>
        <v>42624.440799999997</v>
      </c>
      <c r="AY404" s="699">
        <f t="shared" si="1059"/>
        <v>0.71040734666666661</v>
      </c>
      <c r="AZ404" s="41"/>
      <c r="BA404" s="699"/>
      <c r="BB404" s="41"/>
      <c r="BC404" s="41"/>
      <c r="BD404" s="41"/>
      <c r="BE404" s="98"/>
      <c r="BF404" s="114"/>
      <c r="BG404" s="114"/>
      <c r="BH404" s="41"/>
      <c r="BI404" s="41"/>
      <c r="BJ404" s="114"/>
      <c r="BK404" s="114"/>
      <c r="BL404" s="41"/>
      <c r="BM404" s="41"/>
      <c r="BN404" s="114"/>
      <c r="BO404" s="114"/>
      <c r="BP404" s="114"/>
      <c r="BQ404" s="114"/>
      <c r="BR404" s="41"/>
      <c r="BS404" s="41"/>
      <c r="BT404" s="114"/>
      <c r="BU404" s="98"/>
      <c r="BV404" s="114"/>
      <c r="BW404" s="114"/>
      <c r="BX404" s="114"/>
      <c r="BY404" s="41"/>
      <c r="BZ404" s="41"/>
      <c r="CE404" s="699"/>
    </row>
    <row r="405" spans="2:83" s="44" customFormat="1" ht="36.75" hidden="1" customHeight="1" x14ac:dyDescent="0.25">
      <c r="B405" s="200"/>
      <c r="C405" s="110" t="s">
        <v>39</v>
      </c>
      <c r="D405" s="171">
        <f>G405</f>
        <v>56928.972520000003</v>
      </c>
      <c r="E405" s="171"/>
      <c r="F405" s="171"/>
      <c r="G405" s="171">
        <v>56928.972520000003</v>
      </c>
      <c r="H405" s="885"/>
      <c r="I405" s="885"/>
      <c r="J405" s="244">
        <f t="shared" si="1037"/>
        <v>-50911.113660000003</v>
      </c>
      <c r="K405" s="171">
        <f>Q405</f>
        <v>6017.8588600000003</v>
      </c>
      <c r="L405" s="699">
        <f t="shared" si="1043"/>
        <v>0.10570819380036828</v>
      </c>
      <c r="M405" s="171">
        <v>0</v>
      </c>
      <c r="N405" s="116"/>
      <c r="O405" s="116"/>
      <c r="P405" s="116"/>
      <c r="Q405" s="116">
        <v>6017.8588600000003</v>
      </c>
      <c r="R405" s="699">
        <f t="shared" si="1068"/>
        <v>0.10570819380036828</v>
      </c>
      <c r="S405" s="300"/>
      <c r="T405" s="41"/>
      <c r="U405" s="300"/>
      <c r="V405" s="114">
        <f t="shared" si="1049"/>
        <v>0</v>
      </c>
      <c r="W405" s="300"/>
      <c r="X405" s="300"/>
      <c r="Y405" s="300"/>
      <c r="Z405" s="116">
        <f t="shared" si="1046"/>
        <v>0</v>
      </c>
      <c r="AA405" s="116">
        <f t="shared" si="1057"/>
        <v>0</v>
      </c>
      <c r="AB405" s="300"/>
      <c r="AC405" s="300"/>
      <c r="AD405" s="41"/>
      <c r="AE405" s="171">
        <f>AK405</f>
        <v>6017.8588600000003</v>
      </c>
      <c r="AF405" s="699">
        <f t="shared" si="1044"/>
        <v>0.10570819380036828</v>
      </c>
      <c r="AG405" s="171">
        <v>0</v>
      </c>
      <c r="AH405" s="699"/>
      <c r="AI405" s="116"/>
      <c r="AJ405" s="116"/>
      <c r="AK405" s="116">
        <f>'[6]2 вариант'!$D$184</f>
        <v>6017.8588600000003</v>
      </c>
      <c r="AL405" s="699">
        <f t="shared" si="1058"/>
        <v>0.10570819380036828</v>
      </c>
      <c r="AM405" s="300"/>
      <c r="AN405" s="41"/>
      <c r="AO405" s="300"/>
      <c r="AP405" s="116">
        <f>AX405-AK405</f>
        <v>35556.475079999997</v>
      </c>
      <c r="AQ405" s="116"/>
      <c r="AR405" s="171">
        <f>AX405</f>
        <v>41574.333939999997</v>
      </c>
      <c r="AS405" s="699">
        <f t="shared" si="1045"/>
        <v>0.73028428407686985</v>
      </c>
      <c r="AT405" s="171">
        <v>0</v>
      </c>
      <c r="AU405" s="699"/>
      <c r="AV405" s="116"/>
      <c r="AW405" s="699"/>
      <c r="AX405" s="171">
        <f>'[6]2 вариант'!$I$184</f>
        <v>41574.333939999997</v>
      </c>
      <c r="AY405" s="699">
        <f t="shared" si="1059"/>
        <v>0.73028428407686985</v>
      </c>
      <c r="AZ405" s="300"/>
      <c r="BA405" s="699"/>
      <c r="BB405" s="300"/>
      <c r="BC405" s="300"/>
      <c r="BD405" s="300"/>
      <c r="BE405" s="116"/>
      <c r="BF405" s="116"/>
      <c r="BG405" s="116"/>
      <c r="BH405" s="300"/>
      <c r="BI405" s="300"/>
      <c r="BJ405" s="116"/>
      <c r="BK405" s="116"/>
      <c r="BL405" s="300"/>
      <c r="BM405" s="300"/>
      <c r="BN405" s="116"/>
      <c r="BO405" s="116"/>
      <c r="BP405" s="116"/>
      <c r="BQ405" s="116"/>
      <c r="BR405" s="300"/>
      <c r="BS405" s="300"/>
      <c r="BT405" s="116"/>
      <c r="BU405" s="116"/>
      <c r="BV405" s="116"/>
      <c r="BW405" s="116"/>
      <c r="BX405" s="116"/>
      <c r="BY405" s="300"/>
      <c r="BZ405" s="300"/>
      <c r="CE405" s="699"/>
    </row>
    <row r="406" spans="2:83" s="44" customFormat="1" ht="36.75" hidden="1" customHeight="1" x14ac:dyDescent="0.25">
      <c r="B406" s="200"/>
      <c r="C406" s="110" t="s">
        <v>425</v>
      </c>
      <c r="D406" s="171">
        <f>G406</f>
        <v>3071.0274800000002</v>
      </c>
      <c r="E406" s="171"/>
      <c r="F406" s="171"/>
      <c r="G406" s="171">
        <v>3071.0274800000002</v>
      </c>
      <c r="H406" s="885"/>
      <c r="I406" s="885"/>
      <c r="J406" s="244">
        <f t="shared" si="1037"/>
        <v>-2959.8104600000001</v>
      </c>
      <c r="K406" s="171">
        <f>Q406</f>
        <v>111.21702000000001</v>
      </c>
      <c r="L406" s="699">
        <f t="shared" si="1043"/>
        <v>3.6214921788977283E-2</v>
      </c>
      <c r="M406" s="171"/>
      <c r="N406" s="116"/>
      <c r="O406" s="116"/>
      <c r="P406" s="116"/>
      <c r="Q406" s="116">
        <v>111.21702000000001</v>
      </c>
      <c r="R406" s="699">
        <f t="shared" si="1068"/>
        <v>3.6214921788977283E-2</v>
      </c>
      <c r="S406" s="300"/>
      <c r="T406" s="41"/>
      <c r="U406" s="300"/>
      <c r="V406" s="114"/>
      <c r="W406" s="300"/>
      <c r="X406" s="300"/>
      <c r="Y406" s="300"/>
      <c r="Z406" s="116"/>
      <c r="AA406" s="116"/>
      <c r="AB406" s="300"/>
      <c r="AC406" s="300"/>
      <c r="AD406" s="41"/>
      <c r="AE406" s="171">
        <f>AK406</f>
        <v>111.21702000000001</v>
      </c>
      <c r="AF406" s="699">
        <f t="shared" si="1044"/>
        <v>3.6214921788977283E-2</v>
      </c>
      <c r="AG406" s="171"/>
      <c r="AH406" s="699"/>
      <c r="AI406" s="116"/>
      <c r="AJ406" s="116"/>
      <c r="AK406" s="116">
        <f>'[6]2 вариант'!$D$185</f>
        <v>111.21702000000001</v>
      </c>
      <c r="AL406" s="699">
        <f t="shared" si="1058"/>
        <v>3.6214921788977283E-2</v>
      </c>
      <c r="AM406" s="300"/>
      <c r="AN406" s="41"/>
      <c r="AO406" s="300"/>
      <c r="AP406" s="116">
        <f>AX406-AK406</f>
        <v>938.88984000000005</v>
      </c>
      <c r="AQ406" s="116"/>
      <c r="AR406" s="171">
        <f>AX406</f>
        <v>1050.1068600000001</v>
      </c>
      <c r="AS406" s="699">
        <f t="shared" si="1045"/>
        <v>0.34193990996133972</v>
      </c>
      <c r="AT406" s="171"/>
      <c r="AU406" s="699"/>
      <c r="AV406" s="116"/>
      <c r="AW406" s="699"/>
      <c r="AX406" s="171">
        <f>'[6]2 вариант'!$I$185</f>
        <v>1050.1068600000001</v>
      </c>
      <c r="AY406" s="699">
        <f t="shared" si="1059"/>
        <v>0.34193990996133972</v>
      </c>
      <c r="AZ406" s="300"/>
      <c r="BA406" s="699"/>
      <c r="BB406" s="300"/>
      <c r="BC406" s="300"/>
      <c r="BD406" s="300"/>
      <c r="BE406" s="116"/>
      <c r="BF406" s="116"/>
      <c r="BG406" s="116"/>
      <c r="BH406" s="300"/>
      <c r="BI406" s="300"/>
      <c r="BJ406" s="116"/>
      <c r="BK406" s="116"/>
      <c r="BL406" s="300"/>
      <c r="BM406" s="300"/>
      <c r="BN406" s="116"/>
      <c r="BO406" s="116"/>
      <c r="BP406" s="116"/>
      <c r="BQ406" s="116"/>
      <c r="BR406" s="300"/>
      <c r="BS406" s="300"/>
      <c r="BT406" s="116"/>
      <c r="BU406" s="116"/>
      <c r="BV406" s="116"/>
      <c r="BW406" s="116"/>
      <c r="BX406" s="116"/>
      <c r="BY406" s="300"/>
      <c r="BZ406" s="300"/>
      <c r="CE406" s="699"/>
    </row>
    <row r="407" spans="2:83" s="44" customFormat="1" ht="117.75" hidden="1" customHeight="1" x14ac:dyDescent="0.25">
      <c r="B407" s="200" t="s">
        <v>63</v>
      </c>
      <c r="C407" s="97" t="s">
        <v>397</v>
      </c>
      <c r="D407" s="185">
        <f>E407+G407+H407+I407</f>
        <v>0</v>
      </c>
      <c r="E407" s="844"/>
      <c r="F407" s="844"/>
      <c r="G407" s="925">
        <f>G409</f>
        <v>0</v>
      </c>
      <c r="H407" s="885"/>
      <c r="I407" s="885"/>
      <c r="J407" s="185">
        <f t="shared" si="1037"/>
        <v>0</v>
      </c>
      <c r="K407" s="185">
        <f>M407+Q407+S407+U407</f>
        <v>0</v>
      </c>
      <c r="L407" s="699" t="e">
        <f t="shared" si="1043"/>
        <v>#DIV/0!</v>
      </c>
      <c r="M407" s="963">
        <f>M409</f>
        <v>0</v>
      </c>
      <c r="N407" s="114"/>
      <c r="O407" s="114"/>
      <c r="P407" s="114"/>
      <c r="Q407" s="114">
        <f>Q409</f>
        <v>0</v>
      </c>
      <c r="R407" s="114"/>
      <c r="S407" s="300"/>
      <c r="T407" s="41"/>
      <c r="U407" s="300"/>
      <c r="V407" s="114">
        <f t="shared" si="1049"/>
        <v>0</v>
      </c>
      <c r="W407" s="300"/>
      <c r="X407" s="300"/>
      <c r="Y407" s="300"/>
      <c r="Z407" s="114">
        <f t="shared" si="1046"/>
        <v>0</v>
      </c>
      <c r="AA407" s="114">
        <f t="shared" ref="AA407:AA415" si="1070">E407</f>
        <v>0</v>
      </c>
      <c r="AB407" s="300"/>
      <c r="AC407" s="300"/>
      <c r="AD407" s="41"/>
      <c r="AE407" s="185">
        <f>AG407+AK407+AM407+AO407</f>
        <v>0</v>
      </c>
      <c r="AF407" s="699" t="e">
        <f t="shared" si="1044"/>
        <v>#DIV/0!</v>
      </c>
      <c r="AG407" s="963"/>
      <c r="AH407" s="699"/>
      <c r="AI407" s="114"/>
      <c r="AJ407" s="114"/>
      <c r="AK407" s="114"/>
      <c r="AL407" s="699" t="e">
        <f t="shared" si="1058"/>
        <v>#DIV/0!</v>
      </c>
      <c r="AM407" s="300"/>
      <c r="AN407" s="41"/>
      <c r="AO407" s="300"/>
      <c r="AP407" s="114">
        <v>0</v>
      </c>
      <c r="AQ407" s="114"/>
      <c r="AR407" s="185">
        <f>AT407+AX407+AZ407+BB407</f>
        <v>0</v>
      </c>
      <c r="AS407" s="699" t="e">
        <f t="shared" si="1045"/>
        <v>#DIV/0!</v>
      </c>
      <c r="AT407" s="963">
        <f>AT409</f>
        <v>0</v>
      </c>
      <c r="AU407" s="699"/>
      <c r="AV407" s="114"/>
      <c r="AW407" s="699"/>
      <c r="AX407" s="963"/>
      <c r="AY407" s="699" t="e">
        <f t="shared" si="1059"/>
        <v>#DIV/0!</v>
      </c>
      <c r="AZ407" s="300"/>
      <c r="BA407" s="699"/>
      <c r="BB407" s="300"/>
      <c r="BC407" s="300"/>
      <c r="BD407" s="300"/>
      <c r="BE407" s="98"/>
      <c r="BF407" s="114"/>
      <c r="BG407" s="114"/>
      <c r="BH407" s="300"/>
      <c r="BI407" s="300"/>
      <c r="BJ407" s="114"/>
      <c r="BK407" s="114"/>
      <c r="BL407" s="300"/>
      <c r="BM407" s="300"/>
      <c r="BN407" s="114"/>
      <c r="BO407" s="114"/>
      <c r="BP407" s="114"/>
      <c r="BQ407" s="114"/>
      <c r="BR407" s="300"/>
      <c r="BS407" s="300"/>
      <c r="BT407" s="114"/>
      <c r="BU407" s="98"/>
      <c r="BV407" s="114"/>
      <c r="BW407" s="114"/>
      <c r="BX407" s="114"/>
      <c r="BY407" s="300"/>
      <c r="BZ407" s="300"/>
      <c r="CE407" s="699"/>
    </row>
    <row r="408" spans="2:83" s="42" customFormat="1" ht="46.5" hidden="1" customHeight="1" x14ac:dyDescent="0.25">
      <c r="B408" s="506"/>
      <c r="C408" s="97" t="s">
        <v>31</v>
      </c>
      <c r="D408" s="185">
        <f>E408+G408+H408+I408</f>
        <v>0</v>
      </c>
      <c r="E408" s="844"/>
      <c r="F408" s="844"/>
      <c r="G408" s="925">
        <f>G409</f>
        <v>0</v>
      </c>
      <c r="H408" s="258"/>
      <c r="I408" s="258"/>
      <c r="J408" s="185">
        <f t="shared" ref="J408:J471" si="1071">Q408-G408</f>
        <v>0</v>
      </c>
      <c r="K408" s="185">
        <f>M408+Q408+S408+U408</f>
        <v>0</v>
      </c>
      <c r="L408" s="699" t="e">
        <f t="shared" si="1043"/>
        <v>#DIV/0!</v>
      </c>
      <c r="M408" s="963">
        <f>M409</f>
        <v>0</v>
      </c>
      <c r="N408" s="114"/>
      <c r="O408" s="114"/>
      <c r="P408" s="114"/>
      <c r="Q408" s="114">
        <f>Q409</f>
        <v>0</v>
      </c>
      <c r="R408" s="114"/>
      <c r="S408" s="41"/>
      <c r="T408" s="41"/>
      <c r="U408" s="41"/>
      <c r="V408" s="114">
        <f t="shared" si="1049"/>
        <v>0</v>
      </c>
      <c r="W408" s="41"/>
      <c r="X408" s="41"/>
      <c r="Y408" s="41"/>
      <c r="Z408" s="114">
        <f t="shared" ref="Z408" si="1072">AA408+AB408+AC408</f>
        <v>0</v>
      </c>
      <c r="AA408" s="114">
        <f t="shared" si="1070"/>
        <v>0</v>
      </c>
      <c r="AB408" s="41"/>
      <c r="AC408" s="41"/>
      <c r="AD408" s="41"/>
      <c r="AE408" s="185">
        <f>AG408+AK408+AM408+AO408</f>
        <v>0</v>
      </c>
      <c r="AF408" s="699" t="e">
        <f t="shared" si="1044"/>
        <v>#DIV/0!</v>
      </c>
      <c r="AG408" s="963"/>
      <c r="AH408" s="699"/>
      <c r="AI408" s="114"/>
      <c r="AJ408" s="114"/>
      <c r="AK408" s="114"/>
      <c r="AL408" s="699" t="e">
        <f t="shared" si="1058"/>
        <v>#DIV/0!</v>
      </c>
      <c r="AM408" s="41"/>
      <c r="AN408" s="41"/>
      <c r="AO408" s="41"/>
      <c r="AP408" s="114">
        <f t="shared" ref="AP408" si="1073">AR408+AT408+AX408</f>
        <v>0</v>
      </c>
      <c r="AQ408" s="114"/>
      <c r="AR408" s="185">
        <f>AT408+AX408+AZ408+BB408</f>
        <v>0</v>
      </c>
      <c r="AS408" s="699" t="e">
        <f t="shared" si="1045"/>
        <v>#DIV/0!</v>
      </c>
      <c r="AT408" s="963">
        <f>AT409</f>
        <v>0</v>
      </c>
      <c r="AU408" s="699"/>
      <c r="AV408" s="114"/>
      <c r="AW408" s="699"/>
      <c r="AX408" s="963"/>
      <c r="AY408" s="699" t="e">
        <f t="shared" si="1059"/>
        <v>#DIV/0!</v>
      </c>
      <c r="AZ408" s="41"/>
      <c r="BA408" s="699"/>
      <c r="BB408" s="41"/>
      <c r="BC408" s="41"/>
      <c r="BD408" s="41"/>
      <c r="BE408" s="98"/>
      <c r="BF408" s="114"/>
      <c r="BG408" s="114"/>
      <c r="BH408" s="41"/>
      <c r="BI408" s="41"/>
      <c r="BJ408" s="114"/>
      <c r="BK408" s="114"/>
      <c r="BL408" s="41"/>
      <c r="BM408" s="41"/>
      <c r="BN408" s="114"/>
      <c r="BO408" s="114"/>
      <c r="BP408" s="114"/>
      <c r="BQ408" s="114"/>
      <c r="BR408" s="41"/>
      <c r="BS408" s="41"/>
      <c r="BT408" s="114"/>
      <c r="BU408" s="98"/>
      <c r="BV408" s="114"/>
      <c r="BW408" s="114"/>
      <c r="BX408" s="114"/>
      <c r="BY408" s="41"/>
      <c r="BZ408" s="41"/>
      <c r="CE408" s="699"/>
    </row>
    <row r="409" spans="2:83" s="44" customFormat="1" ht="36.75" hidden="1" customHeight="1" x14ac:dyDescent="0.25">
      <c r="B409" s="200"/>
      <c r="C409" s="110" t="s">
        <v>39</v>
      </c>
      <c r="D409" s="171">
        <f t="shared" ref="D409" si="1074">E409</f>
        <v>0</v>
      </c>
      <c r="E409" s="171"/>
      <c r="F409" s="171"/>
      <c r="G409" s="171">
        <v>0</v>
      </c>
      <c r="H409" s="885"/>
      <c r="I409" s="885"/>
      <c r="J409" s="185">
        <f t="shared" si="1071"/>
        <v>0</v>
      </c>
      <c r="K409" s="171">
        <f t="shared" ref="K409" si="1075">M409</f>
        <v>0</v>
      </c>
      <c r="L409" s="699" t="e">
        <f t="shared" si="1043"/>
        <v>#DIV/0!</v>
      </c>
      <c r="M409" s="171">
        <v>0</v>
      </c>
      <c r="N409" s="116"/>
      <c r="O409" s="116"/>
      <c r="P409" s="116"/>
      <c r="Q409" s="116">
        <v>0</v>
      </c>
      <c r="R409" s="116"/>
      <c r="S409" s="300"/>
      <c r="T409" s="41"/>
      <c r="U409" s="300"/>
      <c r="V409" s="114">
        <f t="shared" si="1049"/>
        <v>0</v>
      </c>
      <c r="W409" s="300"/>
      <c r="X409" s="300"/>
      <c r="Y409" s="300"/>
      <c r="Z409" s="116">
        <f t="shared" si="1046"/>
        <v>0</v>
      </c>
      <c r="AA409" s="116">
        <f t="shared" si="1070"/>
        <v>0</v>
      </c>
      <c r="AB409" s="300"/>
      <c r="AC409" s="300"/>
      <c r="AD409" s="41"/>
      <c r="AE409" s="171">
        <f>AK409</f>
        <v>0</v>
      </c>
      <c r="AF409" s="699" t="e">
        <f t="shared" si="1044"/>
        <v>#DIV/0!</v>
      </c>
      <c r="AG409" s="171"/>
      <c r="AH409" s="699"/>
      <c r="AI409" s="116"/>
      <c r="AJ409" s="116"/>
      <c r="AK409" s="116"/>
      <c r="AL409" s="699" t="e">
        <f t="shared" si="1058"/>
        <v>#DIV/0!</v>
      </c>
      <c r="AM409" s="300"/>
      <c r="AN409" s="41"/>
      <c r="AO409" s="300"/>
      <c r="AP409" s="116">
        <f t="shared" si="1050"/>
        <v>0</v>
      </c>
      <c r="AQ409" s="116"/>
      <c r="AR409" s="171">
        <f>AX409</f>
        <v>0</v>
      </c>
      <c r="AS409" s="699" t="e">
        <f t="shared" si="1045"/>
        <v>#DIV/0!</v>
      </c>
      <c r="AT409" s="171">
        <v>0</v>
      </c>
      <c r="AU409" s="699"/>
      <c r="AV409" s="116"/>
      <c r="AW409" s="699"/>
      <c r="AX409" s="171"/>
      <c r="AY409" s="699" t="e">
        <f t="shared" si="1059"/>
        <v>#DIV/0!</v>
      </c>
      <c r="AZ409" s="300"/>
      <c r="BA409" s="699"/>
      <c r="BB409" s="300"/>
      <c r="BC409" s="300"/>
      <c r="BD409" s="300"/>
      <c r="BE409" s="116"/>
      <c r="BF409" s="116"/>
      <c r="BG409" s="116"/>
      <c r="BH409" s="300"/>
      <c r="BI409" s="300"/>
      <c r="BJ409" s="116"/>
      <c r="BK409" s="116"/>
      <c r="BL409" s="300"/>
      <c r="BM409" s="300"/>
      <c r="BN409" s="116"/>
      <c r="BO409" s="116"/>
      <c r="BP409" s="116"/>
      <c r="BQ409" s="116"/>
      <c r="BR409" s="300"/>
      <c r="BS409" s="300"/>
      <c r="BT409" s="116"/>
      <c r="BU409" s="116"/>
      <c r="BV409" s="116"/>
      <c r="BW409" s="116"/>
      <c r="BX409" s="116"/>
      <c r="BY409" s="300"/>
      <c r="BZ409" s="300"/>
      <c r="CE409" s="699"/>
    </row>
    <row r="410" spans="2:83" s="42" customFormat="1" ht="46.5" hidden="1" customHeight="1" x14ac:dyDescent="0.25">
      <c r="B410" s="506"/>
      <c r="C410" s="97" t="s">
        <v>31</v>
      </c>
      <c r="D410" s="185">
        <f>E410+G410+H410+I410</f>
        <v>0</v>
      </c>
      <c r="E410" s="844"/>
      <c r="F410" s="844"/>
      <c r="G410" s="925">
        <f>SUM(G411:G412)</f>
        <v>0</v>
      </c>
      <c r="H410" s="258"/>
      <c r="I410" s="258"/>
      <c r="J410" s="185">
        <f t="shared" si="1071"/>
        <v>0</v>
      </c>
      <c r="K410" s="185">
        <f>M410+Q410+S410+U410</f>
        <v>0</v>
      </c>
      <c r="L410" s="699" t="e">
        <f t="shared" si="1043"/>
        <v>#DIV/0!</v>
      </c>
      <c r="M410" s="963">
        <f>M411</f>
        <v>0</v>
      </c>
      <c r="N410" s="114"/>
      <c r="O410" s="114"/>
      <c r="P410" s="114"/>
      <c r="Q410" s="114">
        <f>Q411</f>
        <v>0</v>
      </c>
      <c r="R410" s="114"/>
      <c r="S410" s="41"/>
      <c r="T410" s="41"/>
      <c r="U410" s="41"/>
      <c r="V410" s="114">
        <f t="shared" ref="V410" si="1076">W410+X410+Y410</f>
        <v>0</v>
      </c>
      <c r="W410" s="41"/>
      <c r="X410" s="41"/>
      <c r="Y410" s="41"/>
      <c r="Z410" s="114">
        <f t="shared" si="1046"/>
        <v>0</v>
      </c>
      <c r="AA410" s="114">
        <f t="shared" si="1070"/>
        <v>0</v>
      </c>
      <c r="AB410" s="41"/>
      <c r="AC410" s="41"/>
      <c r="AD410" s="41"/>
      <c r="AE410" s="185">
        <f>AG410+AK410+AM410+AO410</f>
        <v>0</v>
      </c>
      <c r="AF410" s="699" t="e">
        <f t="shared" si="1044"/>
        <v>#DIV/0!</v>
      </c>
      <c r="AG410" s="963">
        <f>AG411</f>
        <v>0</v>
      </c>
      <c r="AH410" s="699"/>
      <c r="AI410" s="114"/>
      <c r="AJ410" s="114"/>
      <c r="AK410" s="114"/>
      <c r="AL410" s="699" t="e">
        <f t="shared" si="1058"/>
        <v>#DIV/0!</v>
      </c>
      <c r="AM410" s="41"/>
      <c r="AN410" s="41"/>
      <c r="AO410" s="41"/>
      <c r="AP410" s="114"/>
      <c r="AQ410" s="114"/>
      <c r="AR410" s="185">
        <f>AT410+AX410+AZ410+BB410</f>
        <v>0</v>
      </c>
      <c r="AS410" s="699" t="e">
        <f t="shared" si="1045"/>
        <v>#DIV/0!</v>
      </c>
      <c r="AT410" s="963">
        <f>AT411</f>
        <v>0</v>
      </c>
      <c r="AU410" s="699"/>
      <c r="AV410" s="114"/>
      <c r="AW410" s="699"/>
      <c r="AX410" s="963"/>
      <c r="AY410" s="699" t="e">
        <f t="shared" si="1059"/>
        <v>#DIV/0!</v>
      </c>
      <c r="AZ410" s="41"/>
      <c r="BA410" s="699"/>
      <c r="BB410" s="41"/>
      <c r="BC410" s="41"/>
      <c r="BD410" s="41"/>
      <c r="BE410" s="98"/>
      <c r="BF410" s="114"/>
      <c r="BG410" s="114"/>
      <c r="BH410" s="41"/>
      <c r="BI410" s="41"/>
      <c r="BJ410" s="114"/>
      <c r="BK410" s="114"/>
      <c r="BL410" s="41"/>
      <c r="BM410" s="41"/>
      <c r="BN410" s="114"/>
      <c r="BO410" s="114"/>
      <c r="BP410" s="114"/>
      <c r="BQ410" s="114"/>
      <c r="BR410" s="41"/>
      <c r="BS410" s="41"/>
      <c r="BT410" s="114"/>
      <c r="BU410" s="98"/>
      <c r="BV410" s="114"/>
      <c r="BW410" s="114"/>
      <c r="BX410" s="114"/>
      <c r="BY410" s="41"/>
      <c r="BZ410" s="41"/>
      <c r="CE410" s="699"/>
    </row>
    <row r="411" spans="2:83" s="44" customFormat="1" ht="36.75" hidden="1" customHeight="1" x14ac:dyDescent="0.25">
      <c r="B411" s="200"/>
      <c r="C411" s="110" t="s">
        <v>425</v>
      </c>
      <c r="D411" s="171">
        <f>G411</f>
        <v>0</v>
      </c>
      <c r="E411" s="171"/>
      <c r="F411" s="171"/>
      <c r="G411" s="171"/>
      <c r="H411" s="885"/>
      <c r="I411" s="885"/>
      <c r="J411" s="185">
        <f t="shared" si="1071"/>
        <v>0</v>
      </c>
      <c r="K411" s="171">
        <f>M411</f>
        <v>0</v>
      </c>
      <c r="L411" s="699" t="e">
        <f t="shared" si="1043"/>
        <v>#DIV/0!</v>
      </c>
      <c r="M411" s="171">
        <v>0</v>
      </c>
      <c r="N411" s="116"/>
      <c r="O411" s="116"/>
      <c r="P411" s="116"/>
      <c r="Q411" s="116">
        <v>0</v>
      </c>
      <c r="R411" s="116"/>
      <c r="S411" s="300"/>
      <c r="T411" s="41"/>
      <c r="U411" s="300"/>
      <c r="V411" s="114">
        <f t="shared" si="1049"/>
        <v>0</v>
      </c>
      <c r="W411" s="300"/>
      <c r="X411" s="300"/>
      <c r="Y411" s="300"/>
      <c r="Z411" s="116">
        <f t="shared" si="1046"/>
        <v>0</v>
      </c>
      <c r="AA411" s="116">
        <f t="shared" si="1070"/>
        <v>0</v>
      </c>
      <c r="AB411" s="300"/>
      <c r="AC411" s="300"/>
      <c r="AD411" s="41"/>
      <c r="AE411" s="171">
        <f>AK411</f>
        <v>0</v>
      </c>
      <c r="AF411" s="699" t="e">
        <f t="shared" si="1044"/>
        <v>#DIV/0!</v>
      </c>
      <c r="AG411" s="171">
        <v>0</v>
      </c>
      <c r="AH411" s="699"/>
      <c r="AI411" s="116"/>
      <c r="AJ411" s="116"/>
      <c r="AK411" s="116"/>
      <c r="AL411" s="699" t="e">
        <f t="shared" si="1058"/>
        <v>#DIV/0!</v>
      </c>
      <c r="AM411" s="300"/>
      <c r="AN411" s="41"/>
      <c r="AO411" s="300"/>
      <c r="AP411" s="116"/>
      <c r="AQ411" s="116"/>
      <c r="AR411" s="171">
        <f>AX411</f>
        <v>0</v>
      </c>
      <c r="AS411" s="699" t="e">
        <f t="shared" si="1045"/>
        <v>#DIV/0!</v>
      </c>
      <c r="AT411" s="171">
        <v>0</v>
      </c>
      <c r="AU411" s="699"/>
      <c r="AV411" s="116"/>
      <c r="AW411" s="699"/>
      <c r="AX411" s="171"/>
      <c r="AY411" s="699" t="e">
        <f t="shared" si="1059"/>
        <v>#DIV/0!</v>
      </c>
      <c r="AZ411" s="300"/>
      <c r="BA411" s="699"/>
      <c r="BB411" s="300"/>
      <c r="BC411" s="300"/>
      <c r="BD411" s="300"/>
      <c r="BE411" s="116"/>
      <c r="BF411" s="116"/>
      <c r="BG411" s="116"/>
      <c r="BH411" s="300"/>
      <c r="BI411" s="300"/>
      <c r="BJ411" s="116"/>
      <c r="BK411" s="116"/>
      <c r="BL411" s="300"/>
      <c r="BM411" s="300"/>
      <c r="BN411" s="116"/>
      <c r="BO411" s="116"/>
      <c r="BP411" s="116"/>
      <c r="BQ411" s="116"/>
      <c r="BR411" s="300"/>
      <c r="BS411" s="300"/>
      <c r="BT411" s="116"/>
      <c r="BU411" s="116"/>
      <c r="BV411" s="116"/>
      <c r="BW411" s="116"/>
      <c r="BX411" s="116"/>
      <c r="BY411" s="300"/>
      <c r="BZ411" s="300"/>
      <c r="CE411" s="699"/>
    </row>
    <row r="412" spans="2:83" s="44" customFormat="1" ht="36.75" hidden="1" customHeight="1" x14ac:dyDescent="0.25">
      <c r="B412" s="200"/>
      <c r="C412" s="110" t="s">
        <v>39</v>
      </c>
      <c r="D412" s="171">
        <f>G412</f>
        <v>0</v>
      </c>
      <c r="E412" s="171"/>
      <c r="F412" s="171"/>
      <c r="G412" s="171"/>
      <c r="H412" s="885"/>
      <c r="I412" s="885"/>
      <c r="J412" s="185"/>
      <c r="K412" s="171"/>
      <c r="L412" s="699"/>
      <c r="M412" s="171"/>
      <c r="N412" s="116"/>
      <c r="O412" s="116"/>
      <c r="P412" s="116"/>
      <c r="Q412" s="116"/>
      <c r="R412" s="116"/>
      <c r="S412" s="300"/>
      <c r="T412" s="41"/>
      <c r="U412" s="300"/>
      <c r="V412" s="114"/>
      <c r="W412" s="300"/>
      <c r="X412" s="300"/>
      <c r="Y412" s="300"/>
      <c r="Z412" s="116"/>
      <c r="AA412" s="116"/>
      <c r="AB412" s="300"/>
      <c r="AC412" s="300"/>
      <c r="AD412" s="41"/>
      <c r="AE412" s="171"/>
      <c r="AF412" s="699"/>
      <c r="AG412" s="171"/>
      <c r="AH412" s="699"/>
      <c r="AI412" s="116"/>
      <c r="AJ412" s="116"/>
      <c r="AK412" s="116"/>
      <c r="AL412" s="699" t="e">
        <f t="shared" si="1058"/>
        <v>#DIV/0!</v>
      </c>
      <c r="AM412" s="300"/>
      <c r="AN412" s="41"/>
      <c r="AO412" s="300"/>
      <c r="AP412" s="116"/>
      <c r="AQ412" s="116"/>
      <c r="AR412" s="171"/>
      <c r="AS412" s="699"/>
      <c r="AT412" s="171"/>
      <c r="AU412" s="699"/>
      <c r="AV412" s="116"/>
      <c r="AW412" s="699"/>
      <c r="AX412" s="171"/>
      <c r="AY412" s="699"/>
      <c r="AZ412" s="300"/>
      <c r="BA412" s="699"/>
      <c r="BB412" s="300"/>
      <c r="BC412" s="300"/>
      <c r="BD412" s="300"/>
      <c r="BE412" s="116"/>
      <c r="BF412" s="116"/>
      <c r="BG412" s="116"/>
      <c r="BH412" s="300"/>
      <c r="BI412" s="300"/>
      <c r="BJ412" s="116"/>
      <c r="BK412" s="116"/>
      <c r="BL412" s="300"/>
      <c r="BM412" s="300"/>
      <c r="BN412" s="116"/>
      <c r="BO412" s="116"/>
      <c r="BP412" s="116"/>
      <c r="BQ412" s="116"/>
      <c r="BR412" s="300"/>
      <c r="BS412" s="300"/>
      <c r="BT412" s="116"/>
      <c r="BU412" s="116"/>
      <c r="BV412" s="116"/>
      <c r="BW412" s="116"/>
      <c r="BX412" s="116"/>
      <c r="BY412" s="300"/>
      <c r="BZ412" s="300"/>
      <c r="CE412" s="699"/>
    </row>
    <row r="413" spans="2:83" s="44" customFormat="1" ht="156" hidden="1" customHeight="1" x14ac:dyDescent="0.25">
      <c r="B413" s="200" t="s">
        <v>8</v>
      </c>
      <c r="C413" s="97" t="s">
        <v>267</v>
      </c>
      <c r="D413" s="185">
        <f>E413+G413+H413+I413</f>
        <v>0</v>
      </c>
      <c r="E413" s="844"/>
      <c r="F413" s="844"/>
      <c r="G413" s="925">
        <f>G415</f>
        <v>0</v>
      </c>
      <c r="H413" s="885"/>
      <c r="I413" s="885"/>
      <c r="J413" s="185">
        <f t="shared" si="1071"/>
        <v>0</v>
      </c>
      <c r="K413" s="185">
        <f>M413+Q413+S413+U413</f>
        <v>0</v>
      </c>
      <c r="L413" s="699" t="e">
        <f t="shared" si="1043"/>
        <v>#DIV/0!</v>
      </c>
      <c r="M413" s="963">
        <v>0</v>
      </c>
      <c r="N413" s="114"/>
      <c r="O413" s="114"/>
      <c r="P413" s="114"/>
      <c r="Q413" s="114">
        <f>Q415</f>
        <v>0</v>
      </c>
      <c r="R413" s="114"/>
      <c r="S413" s="300"/>
      <c r="T413" s="41"/>
      <c r="U413" s="300"/>
      <c r="V413" s="114">
        <f t="shared" si="1049"/>
        <v>0</v>
      </c>
      <c r="W413" s="300"/>
      <c r="X413" s="300"/>
      <c r="Y413" s="300"/>
      <c r="Z413" s="114">
        <f t="shared" si="1046"/>
        <v>0</v>
      </c>
      <c r="AA413" s="114">
        <f t="shared" si="1070"/>
        <v>0</v>
      </c>
      <c r="AB413" s="300"/>
      <c r="AC413" s="300"/>
      <c r="AD413" s="41"/>
      <c r="AE413" s="185">
        <f>AG413+AK413+AM413+AO413</f>
        <v>0</v>
      </c>
      <c r="AF413" s="699" t="e">
        <f t="shared" si="1044"/>
        <v>#DIV/0!</v>
      </c>
      <c r="AG413" s="963">
        <f>AG415</f>
        <v>0</v>
      </c>
      <c r="AH413" s="699"/>
      <c r="AI413" s="114"/>
      <c r="AJ413" s="114"/>
      <c r="AK413" s="114"/>
      <c r="AL413" s="699" t="e">
        <f t="shared" si="1058"/>
        <v>#DIV/0!</v>
      </c>
      <c r="AM413" s="300"/>
      <c r="AN413" s="41"/>
      <c r="AO413" s="300"/>
      <c r="AP413" s="114">
        <f>AP414</f>
        <v>0</v>
      </c>
      <c r="AQ413" s="114"/>
      <c r="AR413" s="185">
        <f>AT413+AX413+AZ413+BB413</f>
        <v>0</v>
      </c>
      <c r="AS413" s="699" t="e">
        <f t="shared" si="1045"/>
        <v>#DIV/0!</v>
      </c>
      <c r="AT413" s="963">
        <f>AT415</f>
        <v>0</v>
      </c>
      <c r="AU413" s="699"/>
      <c r="AV413" s="114"/>
      <c r="AW413" s="699"/>
      <c r="AX413" s="963"/>
      <c r="AY413" s="699" t="e">
        <f t="shared" si="1059"/>
        <v>#DIV/0!</v>
      </c>
      <c r="AZ413" s="300"/>
      <c r="BA413" s="699"/>
      <c r="BB413" s="300"/>
      <c r="BC413" s="300"/>
      <c r="BD413" s="300"/>
      <c r="BE413" s="98"/>
      <c r="BF413" s="114"/>
      <c r="BG413" s="114"/>
      <c r="BH413" s="300"/>
      <c r="BI413" s="300"/>
      <c r="BJ413" s="114"/>
      <c r="BK413" s="114"/>
      <c r="BL413" s="300"/>
      <c r="BM413" s="300"/>
      <c r="BN413" s="114"/>
      <c r="BO413" s="114"/>
      <c r="BP413" s="114"/>
      <c r="BQ413" s="114"/>
      <c r="BR413" s="300"/>
      <c r="BS413" s="300"/>
      <c r="BT413" s="114"/>
      <c r="BU413" s="98"/>
      <c r="BV413" s="114"/>
      <c r="BW413" s="114"/>
      <c r="BX413" s="114"/>
      <c r="BY413" s="300"/>
      <c r="BZ413" s="300"/>
      <c r="CE413" s="699"/>
    </row>
    <row r="414" spans="2:83" s="42" customFormat="1" ht="46.5" hidden="1" customHeight="1" x14ac:dyDescent="0.25">
      <c r="B414" s="506"/>
      <c r="C414" s="97" t="s">
        <v>31</v>
      </c>
      <c r="D414" s="185">
        <f>E414+G414+H414+I414</f>
        <v>0</v>
      </c>
      <c r="E414" s="844"/>
      <c r="F414" s="844"/>
      <c r="G414" s="925">
        <f>G415</f>
        <v>0</v>
      </c>
      <c r="H414" s="258"/>
      <c r="I414" s="258"/>
      <c r="J414" s="185">
        <f t="shared" si="1071"/>
        <v>0</v>
      </c>
      <c r="K414" s="185">
        <f>M414+Q414+S414+U414</f>
        <v>0</v>
      </c>
      <c r="L414" s="699" t="e">
        <f t="shared" si="1043"/>
        <v>#DIV/0!</v>
      </c>
      <c r="M414" s="963">
        <f>M415</f>
        <v>0</v>
      </c>
      <c r="N414" s="114"/>
      <c r="O414" s="114"/>
      <c r="P414" s="114"/>
      <c r="Q414" s="114">
        <f>Q415</f>
        <v>0</v>
      </c>
      <c r="R414" s="114"/>
      <c r="S414" s="41"/>
      <c r="T414" s="41"/>
      <c r="U414" s="41"/>
      <c r="V414" s="114">
        <f t="shared" ref="V414" si="1077">W414+X414+Y414</f>
        <v>0</v>
      </c>
      <c r="W414" s="41"/>
      <c r="X414" s="41"/>
      <c r="Y414" s="41"/>
      <c r="Z414" s="114">
        <f t="shared" si="1046"/>
        <v>0</v>
      </c>
      <c r="AA414" s="114">
        <f t="shared" si="1070"/>
        <v>0</v>
      </c>
      <c r="AB414" s="41"/>
      <c r="AC414" s="41"/>
      <c r="AD414" s="41"/>
      <c r="AE414" s="185">
        <f>AG414+AK414+AM414+AO414</f>
        <v>0</v>
      </c>
      <c r="AF414" s="699" t="e">
        <f t="shared" si="1044"/>
        <v>#DIV/0!</v>
      </c>
      <c r="AG414" s="963">
        <f>AG415</f>
        <v>0</v>
      </c>
      <c r="AH414" s="699"/>
      <c r="AI414" s="114"/>
      <c r="AJ414" s="114"/>
      <c r="AK414" s="114"/>
      <c r="AL414" s="699" t="e">
        <f t="shared" si="1058"/>
        <v>#DIV/0!</v>
      </c>
      <c r="AM414" s="41"/>
      <c r="AN414" s="41"/>
      <c r="AO414" s="41"/>
      <c r="AP414" s="114">
        <f>AP415</f>
        <v>0</v>
      </c>
      <c r="AQ414" s="114"/>
      <c r="AR414" s="185">
        <f>AT414+AX414+AZ414+BB414</f>
        <v>0</v>
      </c>
      <c r="AS414" s="699" t="e">
        <f t="shared" si="1045"/>
        <v>#DIV/0!</v>
      </c>
      <c r="AT414" s="963">
        <f>AT415</f>
        <v>0</v>
      </c>
      <c r="AU414" s="699"/>
      <c r="AV414" s="114"/>
      <c r="AW414" s="699"/>
      <c r="AX414" s="963"/>
      <c r="AY414" s="699" t="e">
        <f t="shared" si="1059"/>
        <v>#DIV/0!</v>
      </c>
      <c r="AZ414" s="41"/>
      <c r="BA414" s="699"/>
      <c r="BB414" s="41"/>
      <c r="BC414" s="41"/>
      <c r="BD414" s="41"/>
      <c r="BE414" s="98"/>
      <c r="BF414" s="114"/>
      <c r="BG414" s="114"/>
      <c r="BH414" s="41"/>
      <c r="BI414" s="41"/>
      <c r="BJ414" s="114"/>
      <c r="BK414" s="114"/>
      <c r="BL414" s="41"/>
      <c r="BM414" s="41"/>
      <c r="BN414" s="114"/>
      <c r="BO414" s="114"/>
      <c r="BP414" s="114"/>
      <c r="BQ414" s="114"/>
      <c r="BR414" s="41"/>
      <c r="BS414" s="41"/>
      <c r="BT414" s="114"/>
      <c r="BU414" s="98"/>
      <c r="BV414" s="114"/>
      <c r="BW414" s="114"/>
      <c r="BX414" s="114"/>
      <c r="BY414" s="41"/>
      <c r="BZ414" s="41"/>
      <c r="CE414" s="699"/>
    </row>
    <row r="415" spans="2:83" s="44" customFormat="1" ht="36.75" hidden="1" customHeight="1" x14ac:dyDescent="0.25">
      <c r="B415" s="200"/>
      <c r="C415" s="110" t="s">
        <v>39</v>
      </c>
      <c r="D415" s="171">
        <f>E415</f>
        <v>0</v>
      </c>
      <c r="E415" s="171"/>
      <c r="F415" s="171"/>
      <c r="G415" s="171">
        <v>0</v>
      </c>
      <c r="H415" s="885"/>
      <c r="I415" s="885"/>
      <c r="J415" s="185">
        <f t="shared" si="1071"/>
        <v>0</v>
      </c>
      <c r="K415" s="171">
        <f>M415</f>
        <v>0</v>
      </c>
      <c r="L415" s="699" t="e">
        <f t="shared" si="1043"/>
        <v>#DIV/0!</v>
      </c>
      <c r="M415" s="171">
        <v>0</v>
      </c>
      <c r="N415" s="116"/>
      <c r="O415" s="116"/>
      <c r="P415" s="116"/>
      <c r="Q415" s="116">
        <v>0</v>
      </c>
      <c r="R415" s="116"/>
      <c r="S415" s="300"/>
      <c r="T415" s="41"/>
      <c r="U415" s="300"/>
      <c r="V415" s="89">
        <f t="shared" si="1049"/>
        <v>0</v>
      </c>
      <c r="W415" s="300"/>
      <c r="X415" s="300"/>
      <c r="Y415" s="300"/>
      <c r="Z415" s="116">
        <f t="shared" si="1046"/>
        <v>0</v>
      </c>
      <c r="AA415" s="116">
        <f t="shared" si="1070"/>
        <v>0</v>
      </c>
      <c r="AB415" s="300"/>
      <c r="AC415" s="300"/>
      <c r="AD415" s="41"/>
      <c r="AE415" s="171">
        <f>AK415</f>
        <v>0</v>
      </c>
      <c r="AF415" s="699" t="e">
        <f t="shared" si="1044"/>
        <v>#DIV/0!</v>
      </c>
      <c r="AG415" s="171">
        <v>0</v>
      </c>
      <c r="AH415" s="699"/>
      <c r="AI415" s="116"/>
      <c r="AJ415" s="116"/>
      <c r="AK415" s="116"/>
      <c r="AL415" s="699" t="e">
        <f t="shared" si="1058"/>
        <v>#DIV/0!</v>
      </c>
      <c r="AM415" s="300"/>
      <c r="AN415" s="41"/>
      <c r="AO415" s="300"/>
      <c r="AP415" s="116">
        <f>AX415-AK415</f>
        <v>0</v>
      </c>
      <c r="AQ415" s="116"/>
      <c r="AR415" s="171">
        <f>AX415</f>
        <v>0</v>
      </c>
      <c r="AS415" s="699" t="e">
        <f t="shared" si="1045"/>
        <v>#DIV/0!</v>
      </c>
      <c r="AT415" s="171">
        <v>0</v>
      </c>
      <c r="AU415" s="699"/>
      <c r="AV415" s="116"/>
      <c r="AW415" s="699"/>
      <c r="AX415" s="171"/>
      <c r="AY415" s="699" t="e">
        <f t="shared" si="1059"/>
        <v>#DIV/0!</v>
      </c>
      <c r="AZ415" s="300"/>
      <c r="BA415" s="699"/>
      <c r="BB415" s="300"/>
      <c r="BC415" s="300"/>
      <c r="BD415" s="300"/>
      <c r="BE415" s="116"/>
      <c r="BF415" s="116"/>
      <c r="BG415" s="116"/>
      <c r="BH415" s="300"/>
      <c r="BI415" s="300"/>
      <c r="BJ415" s="116"/>
      <c r="BK415" s="116"/>
      <c r="BL415" s="300"/>
      <c r="BM415" s="300"/>
      <c r="BN415" s="116"/>
      <c r="BO415" s="116"/>
      <c r="BP415" s="116"/>
      <c r="BQ415" s="116"/>
      <c r="BR415" s="300"/>
      <c r="BS415" s="300"/>
      <c r="BT415" s="116"/>
      <c r="BU415" s="116"/>
      <c r="BV415" s="116"/>
      <c r="BW415" s="116"/>
      <c r="BX415" s="116"/>
      <c r="BY415" s="300"/>
      <c r="BZ415" s="300"/>
      <c r="CE415" s="699"/>
    </row>
    <row r="416" spans="2:83" s="44" customFormat="1" ht="174.75" hidden="1" customHeight="1" x14ac:dyDescent="0.25">
      <c r="B416" s="200" t="s">
        <v>7</v>
      </c>
      <c r="C416" s="97" t="s">
        <v>398</v>
      </c>
      <c r="D416" s="185">
        <f>E416+G416+H416+I416</f>
        <v>0</v>
      </c>
      <c r="E416" s="844"/>
      <c r="F416" s="844"/>
      <c r="G416" s="925">
        <f>G417</f>
        <v>0</v>
      </c>
      <c r="H416" s="885"/>
      <c r="I416" s="885"/>
      <c r="J416" s="185">
        <f t="shared" si="1071"/>
        <v>0</v>
      </c>
      <c r="K416" s="185">
        <f>M416+Q416+S416+U416</f>
        <v>0</v>
      </c>
      <c r="L416" s="699" t="e">
        <f t="shared" si="1043"/>
        <v>#DIV/0!</v>
      </c>
      <c r="M416" s="963">
        <f>M417</f>
        <v>0</v>
      </c>
      <c r="N416" s="114"/>
      <c r="O416" s="114"/>
      <c r="P416" s="114"/>
      <c r="Q416" s="114">
        <f>Q417</f>
        <v>0</v>
      </c>
      <c r="R416" s="114"/>
      <c r="S416" s="300"/>
      <c r="T416" s="41"/>
      <c r="U416" s="300"/>
      <c r="V416" s="89"/>
      <c r="W416" s="300"/>
      <c r="X416" s="300"/>
      <c r="Y416" s="300"/>
      <c r="Z416" s="114"/>
      <c r="AA416" s="114"/>
      <c r="AB416" s="300"/>
      <c r="AC416" s="300"/>
      <c r="AD416" s="41"/>
      <c r="AE416" s="185">
        <f>AG416+AK416+AM416+AO416</f>
        <v>0</v>
      </c>
      <c r="AF416" s="699" t="e">
        <f t="shared" si="1044"/>
        <v>#DIV/0!</v>
      </c>
      <c r="AG416" s="963"/>
      <c r="AH416" s="699"/>
      <c r="AI416" s="114"/>
      <c r="AJ416" s="114"/>
      <c r="AK416" s="98">
        <f>AK417</f>
        <v>0</v>
      </c>
      <c r="AL416" s="699" t="e">
        <f t="shared" si="1058"/>
        <v>#DIV/0!</v>
      </c>
      <c r="AM416" s="300"/>
      <c r="AN416" s="41"/>
      <c r="AO416" s="300"/>
      <c r="AP416" s="114">
        <f>AP417</f>
        <v>0</v>
      </c>
      <c r="AQ416" s="114"/>
      <c r="AR416" s="185">
        <f>AT416+AX416+AZ416+BB416</f>
        <v>0</v>
      </c>
      <c r="AS416" s="699" t="e">
        <f t="shared" si="1045"/>
        <v>#DIV/0!</v>
      </c>
      <c r="AT416" s="963">
        <f>AT417</f>
        <v>0</v>
      </c>
      <c r="AU416" s="699"/>
      <c r="AV416" s="114"/>
      <c r="AW416" s="699"/>
      <c r="AX416" s="963">
        <f>AX417</f>
        <v>0</v>
      </c>
      <c r="AY416" s="699" t="e">
        <f t="shared" si="1059"/>
        <v>#DIV/0!</v>
      </c>
      <c r="AZ416" s="300"/>
      <c r="BA416" s="699"/>
      <c r="BB416" s="300"/>
      <c r="BC416" s="300"/>
      <c r="BD416" s="300"/>
      <c r="BE416" s="98"/>
      <c r="BF416" s="114"/>
      <c r="BG416" s="114"/>
      <c r="BH416" s="300"/>
      <c r="BI416" s="300"/>
      <c r="BJ416" s="114"/>
      <c r="BK416" s="114"/>
      <c r="BL416" s="300"/>
      <c r="BM416" s="300"/>
      <c r="BN416" s="114"/>
      <c r="BO416" s="114"/>
      <c r="BP416" s="114"/>
      <c r="BQ416" s="114"/>
      <c r="BR416" s="300"/>
      <c r="BS416" s="300"/>
      <c r="BT416" s="114"/>
      <c r="BU416" s="98"/>
      <c r="BV416" s="114"/>
      <c r="BW416" s="114"/>
      <c r="BX416" s="114"/>
      <c r="BY416" s="300"/>
      <c r="BZ416" s="300"/>
      <c r="CE416" s="699"/>
    </row>
    <row r="417" spans="2:83" s="42" customFormat="1" ht="46.5" hidden="1" customHeight="1" x14ac:dyDescent="0.25">
      <c r="B417" s="506"/>
      <c r="C417" s="97" t="s">
        <v>31</v>
      </c>
      <c r="D417" s="185">
        <f>E417+G417+H417+I417</f>
        <v>0</v>
      </c>
      <c r="E417" s="844"/>
      <c r="F417" s="844"/>
      <c r="G417" s="925">
        <f>G418</f>
        <v>0</v>
      </c>
      <c r="H417" s="258"/>
      <c r="I417" s="258"/>
      <c r="J417" s="185">
        <f t="shared" si="1071"/>
        <v>0</v>
      </c>
      <c r="K417" s="185">
        <f>M417+Q417+S417+U417</f>
        <v>0</v>
      </c>
      <c r="L417" s="699" t="e">
        <f t="shared" si="1043"/>
        <v>#DIV/0!</v>
      </c>
      <c r="M417" s="963">
        <f>M418</f>
        <v>0</v>
      </c>
      <c r="N417" s="114"/>
      <c r="O417" s="114"/>
      <c r="P417" s="114"/>
      <c r="Q417" s="114">
        <f>Q418</f>
        <v>0</v>
      </c>
      <c r="R417" s="114"/>
      <c r="S417" s="41"/>
      <c r="T417" s="41"/>
      <c r="U417" s="41"/>
      <c r="V417" s="114">
        <f t="shared" ref="V417" si="1078">W417+X417+Y417</f>
        <v>0</v>
      </c>
      <c r="W417" s="41"/>
      <c r="X417" s="41"/>
      <c r="Y417" s="41"/>
      <c r="Z417" s="114">
        <f t="shared" ref="Z417" si="1079">AA417+AB417+AC417</f>
        <v>0</v>
      </c>
      <c r="AA417" s="114">
        <f>E417</f>
        <v>0</v>
      </c>
      <c r="AB417" s="41"/>
      <c r="AC417" s="41"/>
      <c r="AD417" s="41"/>
      <c r="AE417" s="185">
        <f>AG417+AK417+AM417+AO417</f>
        <v>0</v>
      </c>
      <c r="AF417" s="699" t="e">
        <f t="shared" si="1044"/>
        <v>#DIV/0!</v>
      </c>
      <c r="AG417" s="963"/>
      <c r="AH417" s="699"/>
      <c r="AI417" s="114"/>
      <c r="AJ417" s="114"/>
      <c r="AK417" s="114">
        <f>AK418</f>
        <v>0</v>
      </c>
      <c r="AL417" s="699" t="e">
        <f t="shared" si="1058"/>
        <v>#DIV/0!</v>
      </c>
      <c r="AM417" s="41"/>
      <c r="AN417" s="41"/>
      <c r="AO417" s="41"/>
      <c r="AP417" s="114">
        <f>AP418</f>
        <v>0</v>
      </c>
      <c r="AQ417" s="114"/>
      <c r="AR417" s="185">
        <f>AT417+AX417+AZ417+BB417</f>
        <v>0</v>
      </c>
      <c r="AS417" s="699" t="e">
        <f t="shared" si="1045"/>
        <v>#DIV/0!</v>
      </c>
      <c r="AT417" s="963">
        <f>AT418</f>
        <v>0</v>
      </c>
      <c r="AU417" s="699"/>
      <c r="AV417" s="114"/>
      <c r="AW417" s="699"/>
      <c r="AX417" s="963">
        <f>AX418</f>
        <v>0</v>
      </c>
      <c r="AY417" s="699" t="e">
        <f t="shared" si="1059"/>
        <v>#DIV/0!</v>
      </c>
      <c r="AZ417" s="41"/>
      <c r="BA417" s="699"/>
      <c r="BB417" s="41"/>
      <c r="BC417" s="41"/>
      <c r="BD417" s="41"/>
      <c r="BE417" s="98"/>
      <c r="BF417" s="114"/>
      <c r="BG417" s="114"/>
      <c r="BH417" s="41"/>
      <c r="BI417" s="41"/>
      <c r="BJ417" s="114"/>
      <c r="BK417" s="114"/>
      <c r="BL417" s="41"/>
      <c r="BM417" s="41"/>
      <c r="BN417" s="114"/>
      <c r="BO417" s="114"/>
      <c r="BP417" s="114"/>
      <c r="BQ417" s="114"/>
      <c r="BR417" s="41"/>
      <c r="BS417" s="41"/>
      <c r="BT417" s="114"/>
      <c r="BU417" s="98"/>
      <c r="BV417" s="114"/>
      <c r="BW417" s="114"/>
      <c r="BX417" s="114"/>
      <c r="BY417" s="41"/>
      <c r="BZ417" s="41"/>
      <c r="CE417" s="699"/>
    </row>
    <row r="418" spans="2:83" s="44" customFormat="1" ht="36.75" hidden="1" customHeight="1" x14ac:dyDescent="0.25">
      <c r="B418" s="200"/>
      <c r="C418" s="110" t="s">
        <v>39</v>
      </c>
      <c r="D418" s="171">
        <f>G418</f>
        <v>0</v>
      </c>
      <c r="E418" s="171"/>
      <c r="F418" s="171"/>
      <c r="G418" s="171">
        <v>0</v>
      </c>
      <c r="H418" s="885"/>
      <c r="I418" s="885"/>
      <c r="J418" s="185">
        <f t="shared" si="1071"/>
        <v>0</v>
      </c>
      <c r="K418" s="171">
        <f>Q418</f>
        <v>0</v>
      </c>
      <c r="L418" s="699" t="e">
        <f t="shared" si="1043"/>
        <v>#DIV/0!</v>
      </c>
      <c r="M418" s="171"/>
      <c r="N418" s="116"/>
      <c r="O418" s="116"/>
      <c r="P418" s="116"/>
      <c r="Q418" s="116">
        <v>0</v>
      </c>
      <c r="R418" s="116"/>
      <c r="S418" s="300"/>
      <c r="T418" s="41"/>
      <c r="U418" s="300"/>
      <c r="V418" s="89"/>
      <c r="W418" s="300"/>
      <c r="X418" s="300"/>
      <c r="Y418" s="300"/>
      <c r="Z418" s="116"/>
      <c r="AA418" s="116"/>
      <c r="AB418" s="300"/>
      <c r="AC418" s="300"/>
      <c r="AD418" s="41"/>
      <c r="AE418" s="171">
        <f>AK418</f>
        <v>0</v>
      </c>
      <c r="AF418" s="699" t="e">
        <f t="shared" si="1044"/>
        <v>#DIV/0!</v>
      </c>
      <c r="AG418" s="171"/>
      <c r="AH418" s="699"/>
      <c r="AI418" s="116"/>
      <c r="AJ418" s="116"/>
      <c r="AK418" s="116"/>
      <c r="AL418" s="699" t="e">
        <f t="shared" si="1058"/>
        <v>#DIV/0!</v>
      </c>
      <c r="AM418" s="300"/>
      <c r="AN418" s="41"/>
      <c r="AO418" s="300"/>
      <c r="AP418" s="116">
        <f>AR418-AK418</f>
        <v>0</v>
      </c>
      <c r="AQ418" s="116"/>
      <c r="AR418" s="171">
        <f>AX418</f>
        <v>0</v>
      </c>
      <c r="AS418" s="699" t="e">
        <f t="shared" si="1045"/>
        <v>#DIV/0!</v>
      </c>
      <c r="AT418" s="171"/>
      <c r="AU418" s="699"/>
      <c r="AV418" s="116"/>
      <c r="AW418" s="699"/>
      <c r="AX418" s="171"/>
      <c r="AY418" s="699" t="e">
        <f t="shared" si="1059"/>
        <v>#DIV/0!</v>
      </c>
      <c r="AZ418" s="300"/>
      <c r="BA418" s="699"/>
      <c r="BB418" s="300"/>
      <c r="BC418" s="300"/>
      <c r="BD418" s="300"/>
      <c r="BE418" s="116"/>
      <c r="BF418" s="116"/>
      <c r="BG418" s="116"/>
      <c r="BH418" s="300"/>
      <c r="BI418" s="300"/>
      <c r="BJ418" s="116"/>
      <c r="BK418" s="116"/>
      <c r="BL418" s="300"/>
      <c r="BM418" s="300"/>
      <c r="BN418" s="114"/>
      <c r="BO418" s="116"/>
      <c r="BP418" s="116"/>
      <c r="BQ418" s="116"/>
      <c r="BR418" s="300"/>
      <c r="BS418" s="300"/>
      <c r="BT418" s="116"/>
      <c r="BU418" s="116"/>
      <c r="BV418" s="116"/>
      <c r="BW418" s="116"/>
      <c r="BX418" s="116"/>
      <c r="BY418" s="300"/>
      <c r="BZ418" s="300"/>
      <c r="CE418" s="699"/>
    </row>
    <row r="419" spans="2:83" s="44" customFormat="1" ht="144" hidden="1" customHeight="1" x14ac:dyDescent="0.25">
      <c r="B419" s="200" t="s">
        <v>266</v>
      </c>
      <c r="C419" s="97" t="s">
        <v>95</v>
      </c>
      <c r="D419" s="844"/>
      <c r="E419" s="844"/>
      <c r="F419" s="844"/>
      <c r="G419" s="925"/>
      <c r="H419" s="885"/>
      <c r="I419" s="885"/>
      <c r="J419" s="185">
        <f t="shared" si="1071"/>
        <v>0</v>
      </c>
      <c r="K419" s="844"/>
      <c r="L419" s="699" t="e">
        <f t="shared" si="1043"/>
        <v>#DIV/0!</v>
      </c>
      <c r="M419" s="963"/>
      <c r="N419" s="114"/>
      <c r="O419" s="114"/>
      <c r="P419" s="114"/>
      <c r="Q419" s="114"/>
      <c r="R419" s="114"/>
      <c r="S419" s="300"/>
      <c r="T419" s="41"/>
      <c r="U419" s="300"/>
      <c r="V419" s="89"/>
      <c r="W419" s="300"/>
      <c r="X419" s="300"/>
      <c r="Y419" s="300"/>
      <c r="Z419" s="114"/>
      <c r="AA419" s="114"/>
      <c r="AB419" s="300"/>
      <c r="AC419" s="300"/>
      <c r="AD419" s="41"/>
      <c r="AE419" s="963"/>
      <c r="AF419" s="699" t="e">
        <f t="shared" si="1044"/>
        <v>#DIV/0!</v>
      </c>
      <c r="AG419" s="963"/>
      <c r="AH419" s="699"/>
      <c r="AI419" s="114"/>
      <c r="AJ419" s="114"/>
      <c r="AK419" s="114"/>
      <c r="AL419" s="699" t="e">
        <f t="shared" si="1058"/>
        <v>#DIV/0!</v>
      </c>
      <c r="AM419" s="300"/>
      <c r="AN419" s="41"/>
      <c r="AO419" s="300"/>
      <c r="AP419" s="114"/>
      <c r="AQ419" s="114"/>
      <c r="AR419" s="844"/>
      <c r="AS419" s="699" t="e">
        <f t="shared" si="1045"/>
        <v>#DIV/0!</v>
      </c>
      <c r="AT419" s="963"/>
      <c r="AU419" s="699"/>
      <c r="AV419" s="114"/>
      <c r="AW419" s="699"/>
      <c r="AX419" s="963"/>
      <c r="AY419" s="699" t="e">
        <f t="shared" si="1059"/>
        <v>#DIV/0!</v>
      </c>
      <c r="AZ419" s="300"/>
      <c r="BA419" s="699"/>
      <c r="BB419" s="300"/>
      <c r="BC419" s="300"/>
      <c r="BD419" s="300"/>
      <c r="BE419" s="114"/>
      <c r="BF419" s="114"/>
      <c r="BG419" s="114"/>
      <c r="BH419" s="300"/>
      <c r="BI419" s="300"/>
      <c r="BJ419" s="114"/>
      <c r="BK419" s="114"/>
      <c r="BL419" s="300"/>
      <c r="BM419" s="300"/>
      <c r="BN419" s="114"/>
      <c r="BO419" s="114"/>
      <c r="BP419" s="114"/>
      <c r="BQ419" s="114"/>
      <c r="BR419" s="300"/>
      <c r="BS419" s="300"/>
      <c r="BT419" s="114"/>
      <c r="BU419" s="114"/>
      <c r="BV419" s="114"/>
      <c r="BW419" s="114"/>
      <c r="BX419" s="114"/>
      <c r="BY419" s="300"/>
      <c r="BZ419" s="300"/>
      <c r="CE419" s="699"/>
    </row>
    <row r="420" spans="2:83" s="44" customFormat="1" ht="81.75" hidden="1" customHeight="1" x14ac:dyDescent="0.25">
      <c r="B420" s="200"/>
      <c r="C420" s="110" t="s">
        <v>43</v>
      </c>
      <c r="D420" s="171"/>
      <c r="E420" s="171"/>
      <c r="F420" s="171"/>
      <c r="G420" s="171"/>
      <c r="H420" s="885"/>
      <c r="I420" s="885"/>
      <c r="J420" s="185">
        <f t="shared" si="1071"/>
        <v>0</v>
      </c>
      <c r="K420" s="171"/>
      <c r="L420" s="699" t="e">
        <f t="shared" si="1043"/>
        <v>#DIV/0!</v>
      </c>
      <c r="M420" s="171"/>
      <c r="N420" s="116"/>
      <c r="O420" s="116"/>
      <c r="P420" s="116"/>
      <c r="Q420" s="116"/>
      <c r="R420" s="116"/>
      <c r="S420" s="300"/>
      <c r="T420" s="41"/>
      <c r="U420" s="300"/>
      <c r="V420" s="89"/>
      <c r="W420" s="300"/>
      <c r="X420" s="300"/>
      <c r="Y420" s="300"/>
      <c r="Z420" s="116"/>
      <c r="AA420" s="116"/>
      <c r="AB420" s="300"/>
      <c r="AC420" s="300"/>
      <c r="AD420" s="41"/>
      <c r="AE420" s="171"/>
      <c r="AF420" s="699" t="e">
        <f t="shared" si="1044"/>
        <v>#DIV/0!</v>
      </c>
      <c r="AG420" s="171"/>
      <c r="AH420" s="699"/>
      <c r="AI420" s="116"/>
      <c r="AJ420" s="116"/>
      <c r="AK420" s="116"/>
      <c r="AL420" s="699" t="e">
        <f t="shared" si="1058"/>
        <v>#DIV/0!</v>
      </c>
      <c r="AM420" s="300"/>
      <c r="AN420" s="41"/>
      <c r="AO420" s="300"/>
      <c r="AP420" s="116"/>
      <c r="AQ420" s="116"/>
      <c r="AR420" s="171"/>
      <c r="AS420" s="699" t="e">
        <f t="shared" si="1045"/>
        <v>#DIV/0!</v>
      </c>
      <c r="AT420" s="171"/>
      <c r="AU420" s="699"/>
      <c r="AV420" s="116"/>
      <c r="AW420" s="699"/>
      <c r="AX420" s="171"/>
      <c r="AY420" s="699" t="e">
        <f t="shared" si="1059"/>
        <v>#DIV/0!</v>
      </c>
      <c r="AZ420" s="300"/>
      <c r="BA420" s="699"/>
      <c r="BB420" s="300"/>
      <c r="BC420" s="300"/>
      <c r="BD420" s="300"/>
      <c r="BE420" s="116"/>
      <c r="BF420" s="116"/>
      <c r="BG420" s="116"/>
      <c r="BH420" s="300"/>
      <c r="BI420" s="300"/>
      <c r="BJ420" s="116"/>
      <c r="BK420" s="116"/>
      <c r="BL420" s="300"/>
      <c r="BM420" s="300"/>
      <c r="BN420" s="114"/>
      <c r="BO420" s="116"/>
      <c r="BP420" s="116"/>
      <c r="BQ420" s="116"/>
      <c r="BR420" s="300"/>
      <c r="BS420" s="300"/>
      <c r="BT420" s="116"/>
      <c r="BU420" s="116"/>
      <c r="BV420" s="116"/>
      <c r="BW420" s="116"/>
      <c r="BX420" s="116"/>
      <c r="BY420" s="300"/>
      <c r="BZ420" s="300"/>
      <c r="CE420" s="699"/>
    </row>
    <row r="421" spans="2:83" s="44" customFormat="1" ht="81.75" hidden="1" customHeight="1" x14ac:dyDescent="0.25">
      <c r="B421" s="200" t="s">
        <v>361</v>
      </c>
      <c r="C421" s="97" t="s">
        <v>327</v>
      </c>
      <c r="D421" s="185">
        <f>E421+G421+H421+I421</f>
        <v>0</v>
      </c>
      <c r="E421" s="171"/>
      <c r="F421" s="171"/>
      <c r="G421" s="171"/>
      <c r="H421" s="885"/>
      <c r="I421" s="885"/>
      <c r="J421" s="185">
        <f t="shared" si="1071"/>
        <v>0</v>
      </c>
      <c r="K421" s="185">
        <f>M421+Q421+S421+U421</f>
        <v>0</v>
      </c>
      <c r="L421" s="699" t="e">
        <f t="shared" si="1043"/>
        <v>#DIV/0!</v>
      </c>
      <c r="M421" s="171"/>
      <c r="N421" s="116"/>
      <c r="O421" s="116"/>
      <c r="P421" s="116"/>
      <c r="Q421" s="116"/>
      <c r="R421" s="116"/>
      <c r="S421" s="300"/>
      <c r="T421" s="41"/>
      <c r="U421" s="300"/>
      <c r="V421" s="89"/>
      <c r="W421" s="300"/>
      <c r="X421" s="300"/>
      <c r="Y421" s="300"/>
      <c r="Z421" s="116"/>
      <c r="AA421" s="116"/>
      <c r="AB421" s="300"/>
      <c r="AC421" s="300"/>
      <c r="AD421" s="41"/>
      <c r="AE421" s="185">
        <f>AG421+AK421+AM421+AO421</f>
        <v>0</v>
      </c>
      <c r="AF421" s="699" t="e">
        <f t="shared" si="1044"/>
        <v>#DIV/0!</v>
      </c>
      <c r="AG421" s="171"/>
      <c r="AH421" s="699"/>
      <c r="AI421" s="116"/>
      <c r="AJ421" s="116"/>
      <c r="AK421" s="116"/>
      <c r="AL421" s="699" t="e">
        <f t="shared" si="1058"/>
        <v>#DIV/0!</v>
      </c>
      <c r="AM421" s="300"/>
      <c r="AN421" s="41"/>
      <c r="AO421" s="300"/>
      <c r="AP421" s="116"/>
      <c r="AQ421" s="116"/>
      <c r="AR421" s="185">
        <f>AT421+AX421+AZ421+BB421</f>
        <v>0</v>
      </c>
      <c r="AS421" s="699" t="e">
        <f t="shared" si="1045"/>
        <v>#DIV/0!</v>
      </c>
      <c r="AT421" s="171"/>
      <c r="AU421" s="699"/>
      <c r="AV421" s="116"/>
      <c r="AW421" s="699"/>
      <c r="AX421" s="171"/>
      <c r="AY421" s="699" t="e">
        <f t="shared" si="1059"/>
        <v>#DIV/0!</v>
      </c>
      <c r="AZ421" s="300"/>
      <c r="BA421" s="699"/>
      <c r="BB421" s="300"/>
      <c r="BC421" s="300"/>
      <c r="BD421" s="300"/>
      <c r="BE421" s="98"/>
      <c r="BF421" s="116"/>
      <c r="BG421" s="116"/>
      <c r="BH421" s="300"/>
      <c r="BI421" s="300"/>
      <c r="BJ421" s="116"/>
      <c r="BK421" s="116"/>
      <c r="BL421" s="300"/>
      <c r="BM421" s="300"/>
      <c r="BN421" s="114"/>
      <c r="BO421" s="116"/>
      <c r="BP421" s="116"/>
      <c r="BQ421" s="116"/>
      <c r="BR421" s="300"/>
      <c r="BS421" s="300"/>
      <c r="BT421" s="116"/>
      <c r="BU421" s="98"/>
      <c r="BV421" s="116"/>
      <c r="BW421" s="116"/>
      <c r="BX421" s="116"/>
      <c r="BY421" s="300"/>
      <c r="BZ421" s="300"/>
      <c r="CE421" s="699"/>
    </row>
    <row r="422" spans="2:83" s="42" customFormat="1" ht="46.5" hidden="1" customHeight="1" x14ac:dyDescent="0.25">
      <c r="B422" s="506"/>
      <c r="C422" s="97" t="s">
        <v>31</v>
      </c>
      <c r="D422" s="185">
        <f>E422+G422+H422+I422</f>
        <v>0</v>
      </c>
      <c r="E422" s="844"/>
      <c r="F422" s="844"/>
      <c r="G422" s="925"/>
      <c r="H422" s="258"/>
      <c r="I422" s="258"/>
      <c r="J422" s="185">
        <f t="shared" si="1071"/>
        <v>0</v>
      </c>
      <c r="K422" s="185">
        <f>M422+Q422+S422+U422</f>
        <v>0</v>
      </c>
      <c r="L422" s="699" t="e">
        <f t="shared" si="1043"/>
        <v>#DIV/0!</v>
      </c>
      <c r="M422" s="963">
        <f>M423</f>
        <v>0</v>
      </c>
      <c r="N422" s="114"/>
      <c r="O422" s="114"/>
      <c r="P422" s="114"/>
      <c r="Q422" s="114"/>
      <c r="R422" s="114"/>
      <c r="S422" s="41"/>
      <c r="T422" s="41"/>
      <c r="U422" s="41"/>
      <c r="V422" s="114">
        <f t="shared" ref="V422" si="1080">W422+X422+Y422</f>
        <v>0</v>
      </c>
      <c r="W422" s="41"/>
      <c r="X422" s="41"/>
      <c r="Y422" s="41"/>
      <c r="Z422" s="114">
        <f t="shared" ref="Z422" si="1081">AA422+AB422+AC422</f>
        <v>0</v>
      </c>
      <c r="AA422" s="114">
        <f>E422</f>
        <v>0</v>
      </c>
      <c r="AB422" s="41"/>
      <c r="AC422" s="41"/>
      <c r="AD422" s="41"/>
      <c r="AE422" s="185">
        <f>AG422+AK422+AM422+AO422</f>
        <v>0</v>
      </c>
      <c r="AF422" s="699" t="e">
        <f t="shared" si="1044"/>
        <v>#DIV/0!</v>
      </c>
      <c r="AG422" s="963"/>
      <c r="AH422" s="699"/>
      <c r="AI422" s="114"/>
      <c r="AJ422" s="114"/>
      <c r="AK422" s="114"/>
      <c r="AL422" s="699" t="e">
        <f t="shared" si="1058"/>
        <v>#DIV/0!</v>
      </c>
      <c r="AM422" s="41"/>
      <c r="AN422" s="41"/>
      <c r="AO422" s="41"/>
      <c r="AP422" s="114">
        <f t="shared" ref="AP422" si="1082">AR422+AT422+AX422</f>
        <v>0</v>
      </c>
      <c r="AQ422" s="114"/>
      <c r="AR422" s="185">
        <f>AT422+AX422+AZ422+BB422</f>
        <v>0</v>
      </c>
      <c r="AS422" s="699" t="e">
        <f t="shared" si="1045"/>
        <v>#DIV/0!</v>
      </c>
      <c r="AT422" s="963">
        <f>AT423</f>
        <v>0</v>
      </c>
      <c r="AU422" s="699"/>
      <c r="AV422" s="114"/>
      <c r="AW422" s="699"/>
      <c r="AX422" s="963"/>
      <c r="AY422" s="699" t="e">
        <f t="shared" si="1059"/>
        <v>#DIV/0!</v>
      </c>
      <c r="AZ422" s="41"/>
      <c r="BA422" s="699"/>
      <c r="BB422" s="41"/>
      <c r="BC422" s="41"/>
      <c r="BD422" s="41"/>
      <c r="BE422" s="98"/>
      <c r="BF422" s="114"/>
      <c r="BG422" s="114"/>
      <c r="BH422" s="41"/>
      <c r="BI422" s="41"/>
      <c r="BJ422" s="114"/>
      <c r="BK422" s="114"/>
      <c r="BL422" s="41"/>
      <c r="BM422" s="41"/>
      <c r="BN422" s="114"/>
      <c r="BO422" s="114"/>
      <c r="BP422" s="114"/>
      <c r="BQ422" s="114"/>
      <c r="BR422" s="41"/>
      <c r="BS422" s="41"/>
      <c r="BT422" s="114"/>
      <c r="BU422" s="98"/>
      <c r="BV422" s="114"/>
      <c r="BW422" s="114"/>
      <c r="BX422" s="114"/>
      <c r="BY422" s="41"/>
      <c r="BZ422" s="41"/>
      <c r="CE422" s="699"/>
    </row>
    <row r="423" spans="2:83" s="44" customFormat="1" ht="48.75" hidden="1" customHeight="1" x14ac:dyDescent="0.25">
      <c r="B423" s="200"/>
      <c r="C423" s="110" t="s">
        <v>258</v>
      </c>
      <c r="D423" s="171"/>
      <c r="E423" s="171"/>
      <c r="F423" s="171"/>
      <c r="G423" s="171"/>
      <c r="H423" s="885"/>
      <c r="I423" s="885"/>
      <c r="J423" s="185">
        <f t="shared" si="1071"/>
        <v>0</v>
      </c>
      <c r="K423" s="171"/>
      <c r="L423" s="699" t="e">
        <f t="shared" si="1043"/>
        <v>#DIV/0!</v>
      </c>
      <c r="M423" s="171"/>
      <c r="N423" s="116"/>
      <c r="O423" s="116"/>
      <c r="P423" s="116"/>
      <c r="Q423" s="116"/>
      <c r="R423" s="116"/>
      <c r="S423" s="300"/>
      <c r="T423" s="41"/>
      <c r="U423" s="300"/>
      <c r="V423" s="89"/>
      <c r="W423" s="300"/>
      <c r="X423" s="300"/>
      <c r="Y423" s="300"/>
      <c r="Z423" s="116"/>
      <c r="AA423" s="116"/>
      <c r="AB423" s="300"/>
      <c r="AC423" s="300"/>
      <c r="AD423" s="41"/>
      <c r="AE423" s="171"/>
      <c r="AF423" s="699" t="e">
        <f t="shared" si="1044"/>
        <v>#DIV/0!</v>
      </c>
      <c r="AG423" s="171"/>
      <c r="AH423" s="699"/>
      <c r="AI423" s="116"/>
      <c r="AJ423" s="116"/>
      <c r="AK423" s="116"/>
      <c r="AL423" s="699" t="e">
        <f t="shared" si="1058"/>
        <v>#DIV/0!</v>
      </c>
      <c r="AM423" s="300"/>
      <c r="AN423" s="41"/>
      <c r="AO423" s="300"/>
      <c r="AP423" s="116"/>
      <c r="AQ423" s="116"/>
      <c r="AR423" s="171"/>
      <c r="AS423" s="699" t="e">
        <f t="shared" si="1045"/>
        <v>#DIV/0!</v>
      </c>
      <c r="AT423" s="171"/>
      <c r="AU423" s="699"/>
      <c r="AV423" s="116"/>
      <c r="AW423" s="699"/>
      <c r="AX423" s="171"/>
      <c r="AY423" s="699" t="e">
        <f t="shared" si="1059"/>
        <v>#DIV/0!</v>
      </c>
      <c r="AZ423" s="300"/>
      <c r="BA423" s="699"/>
      <c r="BB423" s="300"/>
      <c r="BC423" s="300"/>
      <c r="BD423" s="300"/>
      <c r="BE423" s="116"/>
      <c r="BF423" s="116"/>
      <c r="BG423" s="116"/>
      <c r="BH423" s="300"/>
      <c r="BI423" s="300"/>
      <c r="BJ423" s="116"/>
      <c r="BK423" s="116"/>
      <c r="BL423" s="300"/>
      <c r="BM423" s="300"/>
      <c r="BN423" s="114"/>
      <c r="BO423" s="116"/>
      <c r="BP423" s="116"/>
      <c r="BQ423" s="116"/>
      <c r="BR423" s="300"/>
      <c r="BS423" s="300"/>
      <c r="BT423" s="116"/>
      <c r="BU423" s="116"/>
      <c r="BV423" s="116"/>
      <c r="BW423" s="116"/>
      <c r="BX423" s="116"/>
      <c r="BY423" s="300"/>
      <c r="BZ423" s="300"/>
      <c r="CE423" s="699"/>
    </row>
    <row r="424" spans="2:83" s="44" customFormat="1" ht="123" hidden="1" customHeight="1" x14ac:dyDescent="0.25">
      <c r="B424" s="200" t="s">
        <v>10</v>
      </c>
      <c r="C424" s="97" t="s">
        <v>399</v>
      </c>
      <c r="D424" s="185">
        <f>E424+G424+H424+I424</f>
        <v>0</v>
      </c>
      <c r="E424" s="844"/>
      <c r="F424" s="844"/>
      <c r="G424" s="925">
        <f>G425</f>
        <v>0</v>
      </c>
      <c r="H424" s="885"/>
      <c r="I424" s="885"/>
      <c r="J424" s="185">
        <f t="shared" si="1071"/>
        <v>0</v>
      </c>
      <c r="K424" s="185">
        <f>M424+Q424+S424+U424</f>
        <v>0</v>
      </c>
      <c r="L424" s="699">
        <v>0</v>
      </c>
      <c r="M424" s="963">
        <f>M425</f>
        <v>0</v>
      </c>
      <c r="N424" s="114"/>
      <c r="O424" s="114"/>
      <c r="P424" s="114"/>
      <c r="Q424" s="114">
        <f>Q425</f>
        <v>0</v>
      </c>
      <c r="R424" s="114"/>
      <c r="S424" s="300"/>
      <c r="T424" s="41"/>
      <c r="U424" s="300"/>
      <c r="V424" s="89"/>
      <c r="W424" s="300"/>
      <c r="X424" s="300"/>
      <c r="Y424" s="300"/>
      <c r="Z424" s="114"/>
      <c r="AA424" s="114"/>
      <c r="AB424" s="300"/>
      <c r="AC424" s="300"/>
      <c r="AD424" s="41"/>
      <c r="AE424" s="185">
        <f>AG424+AK424+AM424+AO424</f>
        <v>0</v>
      </c>
      <c r="AF424" s="699" t="e">
        <f t="shared" si="1044"/>
        <v>#DIV/0!</v>
      </c>
      <c r="AG424" s="963"/>
      <c r="AH424" s="699"/>
      <c r="AI424" s="114"/>
      <c r="AJ424" s="114"/>
      <c r="AK424" s="98">
        <f>AK425</f>
        <v>0</v>
      </c>
      <c r="AL424" s="699" t="e">
        <f t="shared" si="1058"/>
        <v>#DIV/0!</v>
      </c>
      <c r="AM424" s="300"/>
      <c r="AN424" s="41"/>
      <c r="AO424" s="300"/>
      <c r="AP424" s="114">
        <v>0</v>
      </c>
      <c r="AQ424" s="114"/>
      <c r="AR424" s="185">
        <f>AT424+AX424+AZ424+BB424</f>
        <v>0</v>
      </c>
      <c r="AS424" s="699" t="e">
        <f t="shared" si="1045"/>
        <v>#DIV/0!</v>
      </c>
      <c r="AT424" s="963">
        <f>AT425</f>
        <v>0</v>
      </c>
      <c r="AU424" s="699"/>
      <c r="AV424" s="114"/>
      <c r="AW424" s="699"/>
      <c r="AX424" s="963">
        <f>AX425</f>
        <v>0</v>
      </c>
      <c r="AY424" s="699" t="e">
        <f t="shared" si="1059"/>
        <v>#DIV/0!</v>
      </c>
      <c r="AZ424" s="300"/>
      <c r="BA424" s="699"/>
      <c r="BB424" s="300"/>
      <c r="BC424" s="300"/>
      <c r="BD424" s="300"/>
      <c r="BE424" s="98"/>
      <c r="BF424" s="114"/>
      <c r="BG424" s="114"/>
      <c r="BH424" s="300"/>
      <c r="BI424" s="300"/>
      <c r="BJ424" s="114"/>
      <c r="BK424" s="114"/>
      <c r="BL424" s="300"/>
      <c r="BM424" s="300"/>
      <c r="BN424" s="114"/>
      <c r="BO424" s="114"/>
      <c r="BP424" s="114"/>
      <c r="BQ424" s="114"/>
      <c r="BR424" s="300"/>
      <c r="BS424" s="300"/>
      <c r="BT424" s="114"/>
      <c r="BU424" s="98"/>
      <c r="BV424" s="114"/>
      <c r="BW424" s="114"/>
      <c r="BX424" s="114"/>
      <c r="BY424" s="300"/>
      <c r="BZ424" s="300"/>
      <c r="CE424" s="699"/>
    </row>
    <row r="425" spans="2:83" s="42" customFormat="1" ht="46.5" hidden="1" customHeight="1" x14ac:dyDescent="0.25">
      <c r="B425" s="506"/>
      <c r="C425" s="97" t="s">
        <v>31</v>
      </c>
      <c r="D425" s="185">
        <f>E425+G425+H425+I425</f>
        <v>0</v>
      </c>
      <c r="E425" s="844"/>
      <c r="F425" s="844"/>
      <c r="G425" s="925">
        <f>G426</f>
        <v>0</v>
      </c>
      <c r="H425" s="258"/>
      <c r="I425" s="258"/>
      <c r="J425" s="185">
        <f t="shared" si="1071"/>
        <v>0</v>
      </c>
      <c r="K425" s="185">
        <f>M425+Q425+S425+U425</f>
        <v>0</v>
      </c>
      <c r="L425" s="699" t="e">
        <f t="shared" si="1043"/>
        <v>#DIV/0!</v>
      </c>
      <c r="M425" s="963">
        <f>M426</f>
        <v>0</v>
      </c>
      <c r="N425" s="114"/>
      <c r="O425" s="114"/>
      <c r="P425" s="114"/>
      <c r="Q425" s="114">
        <f>Q426</f>
        <v>0</v>
      </c>
      <c r="R425" s="114"/>
      <c r="S425" s="41"/>
      <c r="T425" s="41"/>
      <c r="U425" s="41"/>
      <c r="V425" s="114">
        <f t="shared" ref="V425" si="1083">W425+X425+Y425</f>
        <v>0</v>
      </c>
      <c r="W425" s="41"/>
      <c r="X425" s="41"/>
      <c r="Y425" s="41"/>
      <c r="Z425" s="114">
        <f t="shared" ref="Z425" si="1084">AA425+AB425+AC425</f>
        <v>0</v>
      </c>
      <c r="AA425" s="114">
        <f>E425</f>
        <v>0</v>
      </c>
      <c r="AB425" s="41"/>
      <c r="AC425" s="41"/>
      <c r="AD425" s="41"/>
      <c r="AE425" s="185">
        <f>AG425+AK425+AM425+AO425</f>
        <v>0</v>
      </c>
      <c r="AF425" s="699" t="e">
        <f t="shared" si="1044"/>
        <v>#DIV/0!</v>
      </c>
      <c r="AG425" s="963"/>
      <c r="AH425" s="699"/>
      <c r="AI425" s="114"/>
      <c r="AJ425" s="114"/>
      <c r="AK425" s="114">
        <f>AK426</f>
        <v>0</v>
      </c>
      <c r="AL425" s="699" t="e">
        <f t="shared" si="1058"/>
        <v>#DIV/0!</v>
      </c>
      <c r="AM425" s="41"/>
      <c r="AN425" s="41"/>
      <c r="AO425" s="41"/>
      <c r="AP425" s="114"/>
      <c r="AQ425" s="114"/>
      <c r="AR425" s="185">
        <f>AT425+AX425+AZ425+BB425</f>
        <v>0</v>
      </c>
      <c r="AS425" s="699" t="e">
        <f t="shared" si="1045"/>
        <v>#DIV/0!</v>
      </c>
      <c r="AT425" s="963">
        <f>AT426</f>
        <v>0</v>
      </c>
      <c r="AU425" s="699"/>
      <c r="AV425" s="114"/>
      <c r="AW425" s="699"/>
      <c r="AX425" s="963">
        <f>AX426</f>
        <v>0</v>
      </c>
      <c r="AY425" s="699" t="e">
        <f t="shared" si="1059"/>
        <v>#DIV/0!</v>
      </c>
      <c r="AZ425" s="41"/>
      <c r="BA425" s="699"/>
      <c r="BB425" s="41"/>
      <c r="BC425" s="41"/>
      <c r="BD425" s="41"/>
      <c r="BE425" s="98"/>
      <c r="BF425" s="114"/>
      <c r="BG425" s="114"/>
      <c r="BH425" s="41"/>
      <c r="BI425" s="41"/>
      <c r="BJ425" s="114"/>
      <c r="BK425" s="114"/>
      <c r="BL425" s="41"/>
      <c r="BM425" s="41"/>
      <c r="BN425" s="114"/>
      <c r="BO425" s="114"/>
      <c r="BP425" s="114"/>
      <c r="BQ425" s="114"/>
      <c r="BR425" s="41"/>
      <c r="BS425" s="41"/>
      <c r="BT425" s="114"/>
      <c r="BU425" s="98"/>
      <c r="BV425" s="114"/>
      <c r="BW425" s="114"/>
      <c r="BX425" s="114"/>
      <c r="BY425" s="41"/>
      <c r="BZ425" s="41"/>
      <c r="CE425" s="699"/>
    </row>
    <row r="426" spans="2:83" s="44" customFormat="1" ht="36.75" hidden="1" customHeight="1" x14ac:dyDescent="0.25">
      <c r="B426" s="200"/>
      <c r="C426" s="110" t="s">
        <v>39</v>
      </c>
      <c r="D426" s="171">
        <f>G426</f>
        <v>0</v>
      </c>
      <c r="E426" s="171"/>
      <c r="F426" s="171"/>
      <c r="G426" s="171">
        <v>0</v>
      </c>
      <c r="H426" s="885"/>
      <c r="I426" s="885"/>
      <c r="J426" s="185">
        <f t="shared" si="1071"/>
        <v>0</v>
      </c>
      <c r="K426" s="171">
        <f>Q426</f>
        <v>0</v>
      </c>
      <c r="L426" s="699" t="e">
        <f t="shared" si="1043"/>
        <v>#DIV/0!</v>
      </c>
      <c r="M426" s="171"/>
      <c r="N426" s="116"/>
      <c r="O426" s="116"/>
      <c r="P426" s="116"/>
      <c r="Q426" s="116">
        <v>0</v>
      </c>
      <c r="R426" s="116"/>
      <c r="S426" s="300"/>
      <c r="T426" s="41"/>
      <c r="U426" s="300"/>
      <c r="V426" s="89"/>
      <c r="W426" s="300"/>
      <c r="X426" s="300"/>
      <c r="Y426" s="300"/>
      <c r="Z426" s="116"/>
      <c r="AA426" s="116"/>
      <c r="AB426" s="300"/>
      <c r="AC426" s="300"/>
      <c r="AD426" s="41"/>
      <c r="AE426" s="171">
        <f>AK426</f>
        <v>0</v>
      </c>
      <c r="AF426" s="699" t="e">
        <f t="shared" si="1044"/>
        <v>#DIV/0!</v>
      </c>
      <c r="AG426" s="171"/>
      <c r="AH426" s="699"/>
      <c r="AI426" s="116"/>
      <c r="AJ426" s="116"/>
      <c r="AK426" s="116"/>
      <c r="AL426" s="699" t="e">
        <f t="shared" si="1058"/>
        <v>#DIV/0!</v>
      </c>
      <c r="AM426" s="300"/>
      <c r="AN426" s="41"/>
      <c r="AO426" s="300"/>
      <c r="AP426" s="116"/>
      <c r="AQ426" s="116"/>
      <c r="AR426" s="171">
        <f>AX426</f>
        <v>0</v>
      </c>
      <c r="AS426" s="699" t="e">
        <f t="shared" si="1045"/>
        <v>#DIV/0!</v>
      </c>
      <c r="AT426" s="171"/>
      <c r="AU426" s="699"/>
      <c r="AV426" s="116"/>
      <c r="AW426" s="699"/>
      <c r="AX426" s="171">
        <f>AK426</f>
        <v>0</v>
      </c>
      <c r="AY426" s="699" t="e">
        <f t="shared" si="1059"/>
        <v>#DIV/0!</v>
      </c>
      <c r="AZ426" s="300"/>
      <c r="BA426" s="699"/>
      <c r="BB426" s="300"/>
      <c r="BC426" s="300"/>
      <c r="BD426" s="300"/>
      <c r="BE426" s="116"/>
      <c r="BF426" s="116"/>
      <c r="BG426" s="116"/>
      <c r="BH426" s="300"/>
      <c r="BI426" s="300"/>
      <c r="BJ426" s="116"/>
      <c r="BK426" s="116"/>
      <c r="BL426" s="300"/>
      <c r="BM426" s="300"/>
      <c r="BN426" s="114"/>
      <c r="BO426" s="116"/>
      <c r="BP426" s="116"/>
      <c r="BQ426" s="116"/>
      <c r="BR426" s="300"/>
      <c r="BS426" s="300"/>
      <c r="BT426" s="116"/>
      <c r="BU426" s="116"/>
      <c r="BV426" s="116"/>
      <c r="BW426" s="116"/>
      <c r="BX426" s="116"/>
      <c r="BY426" s="300"/>
      <c r="BZ426" s="300"/>
      <c r="CE426" s="699"/>
    </row>
    <row r="427" spans="2:83" s="44" customFormat="1" ht="48.75" hidden="1" customHeight="1" x14ac:dyDescent="0.25">
      <c r="B427" s="200"/>
      <c r="C427" s="110"/>
      <c r="D427" s="171"/>
      <c r="E427" s="171"/>
      <c r="F427" s="171"/>
      <c r="G427" s="171"/>
      <c r="H427" s="885"/>
      <c r="I427" s="885"/>
      <c r="J427" s="185">
        <f t="shared" si="1071"/>
        <v>0</v>
      </c>
      <c r="K427" s="171"/>
      <c r="L427" s="699" t="e">
        <f t="shared" si="1043"/>
        <v>#DIV/0!</v>
      </c>
      <c r="M427" s="171"/>
      <c r="N427" s="116"/>
      <c r="O427" s="116"/>
      <c r="P427" s="116"/>
      <c r="Q427" s="116"/>
      <c r="R427" s="116"/>
      <c r="S427" s="300"/>
      <c r="T427" s="41"/>
      <c r="U427" s="300"/>
      <c r="V427" s="89"/>
      <c r="W427" s="300"/>
      <c r="X427" s="300"/>
      <c r="Y427" s="300"/>
      <c r="Z427" s="116"/>
      <c r="AA427" s="116"/>
      <c r="AB427" s="300"/>
      <c r="AC427" s="300"/>
      <c r="AD427" s="41"/>
      <c r="AE427" s="171"/>
      <c r="AF427" s="699" t="e">
        <f t="shared" si="1044"/>
        <v>#DIV/0!</v>
      </c>
      <c r="AG427" s="171"/>
      <c r="AH427" s="699"/>
      <c r="AI427" s="116"/>
      <c r="AJ427" s="116"/>
      <c r="AK427" s="116"/>
      <c r="AL427" s="699" t="e">
        <f t="shared" si="1058"/>
        <v>#DIV/0!</v>
      </c>
      <c r="AM427" s="300"/>
      <c r="AN427" s="41"/>
      <c r="AO427" s="300"/>
      <c r="AP427" s="116"/>
      <c r="AQ427" s="116"/>
      <c r="AR427" s="171"/>
      <c r="AS427" s="699" t="e">
        <f t="shared" si="1045"/>
        <v>#DIV/0!</v>
      </c>
      <c r="AT427" s="171"/>
      <c r="AU427" s="699"/>
      <c r="AV427" s="116"/>
      <c r="AW427" s="699"/>
      <c r="AX427" s="171"/>
      <c r="AY427" s="699" t="e">
        <f t="shared" si="1059"/>
        <v>#DIV/0!</v>
      </c>
      <c r="AZ427" s="300"/>
      <c r="BA427" s="699"/>
      <c r="BB427" s="300"/>
      <c r="BC427" s="300"/>
      <c r="BD427" s="300"/>
      <c r="BE427" s="116"/>
      <c r="BF427" s="116"/>
      <c r="BG427" s="116"/>
      <c r="BH427" s="300"/>
      <c r="BI427" s="300"/>
      <c r="BJ427" s="116"/>
      <c r="BK427" s="116"/>
      <c r="BL427" s="300"/>
      <c r="BM427" s="300"/>
      <c r="BN427" s="114"/>
      <c r="BO427" s="116"/>
      <c r="BP427" s="116"/>
      <c r="BQ427" s="116"/>
      <c r="BR427" s="300"/>
      <c r="BS427" s="300"/>
      <c r="BT427" s="116"/>
      <c r="BU427" s="116"/>
      <c r="BV427" s="116"/>
      <c r="BW427" s="116"/>
      <c r="BX427" s="116"/>
      <c r="BY427" s="300"/>
      <c r="BZ427" s="300"/>
      <c r="CE427" s="699"/>
    </row>
    <row r="428" spans="2:83" s="45" customFormat="1" ht="81" customHeight="1" x14ac:dyDescent="0.25">
      <c r="B428" s="200" t="s">
        <v>7</v>
      </c>
      <c r="C428" s="108" t="s">
        <v>55</v>
      </c>
      <c r="D428" s="185">
        <f>E428+G428+H428+I428</f>
        <v>150488.96071000001</v>
      </c>
      <c r="E428" s="844"/>
      <c r="F428" s="844"/>
      <c r="G428" s="925">
        <v>150488.96071000001</v>
      </c>
      <c r="H428" s="258"/>
      <c r="I428" s="237"/>
      <c r="J428" s="185">
        <f t="shared" si="1071"/>
        <v>-130167.02634000001</v>
      </c>
      <c r="K428" s="185">
        <f>M428+Q428+S428+U428</f>
        <v>20321.934369999999</v>
      </c>
      <c r="L428" s="699">
        <f t="shared" si="1043"/>
        <v>0.13503936949343026</v>
      </c>
      <c r="M428" s="963">
        <f>M429</f>
        <v>0</v>
      </c>
      <c r="N428" s="114"/>
      <c r="O428" s="114"/>
      <c r="P428" s="114"/>
      <c r="Q428" s="114">
        <v>20321.934369999999</v>
      </c>
      <c r="R428" s="114"/>
      <c r="S428" s="41"/>
      <c r="T428" s="41"/>
      <c r="U428" s="19"/>
      <c r="V428" s="626">
        <f t="shared" si="1049"/>
        <v>0</v>
      </c>
      <c r="W428" s="19"/>
      <c r="X428" s="19"/>
      <c r="Y428" s="19"/>
      <c r="Z428" s="114">
        <f t="shared" si="1046"/>
        <v>0</v>
      </c>
      <c r="AA428" s="114">
        <f t="shared" ref="AA428:AA434" si="1085">E428</f>
        <v>0</v>
      </c>
      <c r="AB428" s="19"/>
      <c r="AC428" s="19"/>
      <c r="AD428" s="19"/>
      <c r="AE428" s="185">
        <f>AG428+AK428+AM428+AO428</f>
        <v>24777.306690000001</v>
      </c>
      <c r="AF428" s="699">
        <f t="shared" si="1044"/>
        <v>0.16464534390497351</v>
      </c>
      <c r="AG428" s="963"/>
      <c r="AH428" s="699"/>
      <c r="AI428" s="114"/>
      <c r="AJ428" s="114"/>
      <c r="AK428" s="114">
        <f>'[6]2 вариант'!$D$286</f>
        <v>24777.306690000001</v>
      </c>
      <c r="AL428" s="699">
        <f t="shared" si="1058"/>
        <v>0.16464534390497351</v>
      </c>
      <c r="AM428" s="41"/>
      <c r="AN428" s="41"/>
      <c r="AO428" s="19"/>
      <c r="AP428" s="114">
        <f>AX428-AK428</f>
        <v>107863.64481</v>
      </c>
      <c r="AQ428" s="114"/>
      <c r="AR428" s="185">
        <f>AT428+AX428+AZ428+BB428</f>
        <v>132640.9515</v>
      </c>
      <c r="AS428" s="699">
        <f t="shared" si="1045"/>
        <v>0.88139987726811364</v>
      </c>
      <c r="AT428" s="963">
        <f>AT429</f>
        <v>0</v>
      </c>
      <c r="AU428" s="699"/>
      <c r="AV428" s="114"/>
      <c r="AW428" s="699"/>
      <c r="AX428" s="963">
        <f>'[6]2 вариант'!$I$286</f>
        <v>132640.9515</v>
      </c>
      <c r="AY428" s="699">
        <f t="shared" si="1059"/>
        <v>0.88139987726811364</v>
      </c>
      <c r="AZ428" s="41"/>
      <c r="BA428" s="699"/>
      <c r="BB428" s="19"/>
      <c r="BC428" s="41"/>
      <c r="BD428" s="19"/>
      <c r="BE428" s="98"/>
      <c r="BF428" s="114"/>
      <c r="BG428" s="114"/>
      <c r="BH428" s="41"/>
      <c r="BI428" s="19"/>
      <c r="BJ428" s="114"/>
      <c r="BK428" s="114"/>
      <c r="BL428" s="41"/>
      <c r="BM428" s="19"/>
      <c r="BN428" s="114"/>
      <c r="BO428" s="114"/>
      <c r="BP428" s="114"/>
      <c r="BQ428" s="114"/>
      <c r="BR428" s="41"/>
      <c r="BS428" s="19"/>
      <c r="BT428" s="114"/>
      <c r="BU428" s="98"/>
      <c r="BV428" s="114"/>
      <c r="BW428" s="114"/>
      <c r="BX428" s="114"/>
      <c r="BY428" s="41"/>
      <c r="BZ428" s="19"/>
      <c r="CE428" s="699"/>
    </row>
    <row r="429" spans="2:83" s="37" customFormat="1" ht="46.5" hidden="1" customHeight="1" x14ac:dyDescent="0.25">
      <c r="B429" s="204"/>
      <c r="C429" s="123" t="s">
        <v>31</v>
      </c>
      <c r="D429" s="244">
        <f>E429+G429+H429+I429</f>
        <v>0</v>
      </c>
      <c r="E429" s="171">
        <v>0</v>
      </c>
      <c r="F429" s="171"/>
      <c r="G429" s="171"/>
      <c r="H429" s="172"/>
      <c r="I429" s="172"/>
      <c r="J429" s="185">
        <f t="shared" si="1071"/>
        <v>0</v>
      </c>
      <c r="K429" s="244">
        <f>M429+Q429+S429+U429</f>
        <v>0</v>
      </c>
      <c r="L429" s="699" t="e">
        <f t="shared" si="1043"/>
        <v>#DIV/0!</v>
      </c>
      <c r="M429" s="171">
        <v>0</v>
      </c>
      <c r="N429" s="116"/>
      <c r="O429" s="116"/>
      <c r="P429" s="116"/>
      <c r="Q429" s="116">
        <f>G429</f>
        <v>0</v>
      </c>
      <c r="R429" s="116"/>
      <c r="S429" s="35"/>
      <c r="T429" s="35"/>
      <c r="U429" s="35"/>
      <c r="V429" s="116">
        <f t="shared" si="1049"/>
        <v>0</v>
      </c>
      <c r="W429" s="35"/>
      <c r="X429" s="35"/>
      <c r="Y429" s="35"/>
      <c r="Z429" s="116">
        <f t="shared" si="1046"/>
        <v>0</v>
      </c>
      <c r="AA429" s="116">
        <f t="shared" si="1085"/>
        <v>0</v>
      </c>
      <c r="AB429" s="35"/>
      <c r="AC429" s="35"/>
      <c r="AD429" s="35"/>
      <c r="AE429" s="244">
        <f>AG429+AK429+AM429+AO429</f>
        <v>0</v>
      </c>
      <c r="AF429" s="699" t="e">
        <f t="shared" si="1044"/>
        <v>#DIV/0!</v>
      </c>
      <c r="AG429" s="171">
        <v>0</v>
      </c>
      <c r="AH429" s="699"/>
      <c r="AI429" s="116"/>
      <c r="AJ429" s="116"/>
      <c r="AK429" s="116"/>
      <c r="AL429" s="699" t="e">
        <f t="shared" si="1058"/>
        <v>#DIV/0!</v>
      </c>
      <c r="AM429" s="35"/>
      <c r="AN429" s="35"/>
      <c r="AO429" s="35"/>
      <c r="AP429" s="116"/>
      <c r="AQ429" s="116"/>
      <c r="AR429" s="244">
        <f>AT429+AX429+AZ429+BB429</f>
        <v>0</v>
      </c>
      <c r="AS429" s="699" t="e">
        <f t="shared" si="1045"/>
        <v>#DIV/0!</v>
      </c>
      <c r="AT429" s="171">
        <v>0</v>
      </c>
      <c r="AU429" s="699"/>
      <c r="AV429" s="116"/>
      <c r="AW429" s="699"/>
      <c r="AX429" s="171">
        <f>AK429</f>
        <v>0</v>
      </c>
      <c r="AY429" s="699" t="e">
        <f t="shared" si="1059"/>
        <v>#DIV/0!</v>
      </c>
      <c r="AZ429" s="35"/>
      <c r="BA429" s="699"/>
      <c r="BB429" s="35"/>
      <c r="BC429" s="35"/>
      <c r="BD429" s="35"/>
      <c r="BE429" s="191"/>
      <c r="BF429" s="116"/>
      <c r="BG429" s="116"/>
      <c r="BH429" s="35"/>
      <c r="BI429" s="35"/>
      <c r="BJ429" s="116"/>
      <c r="BK429" s="116"/>
      <c r="BL429" s="35"/>
      <c r="BM429" s="35"/>
      <c r="BN429" s="116"/>
      <c r="BO429" s="116"/>
      <c r="BP429" s="116"/>
      <c r="BQ429" s="116"/>
      <c r="BR429" s="35"/>
      <c r="BS429" s="35"/>
      <c r="BT429" s="116"/>
      <c r="BU429" s="191"/>
      <c r="BV429" s="116"/>
      <c r="BW429" s="116"/>
      <c r="BX429" s="116"/>
      <c r="BY429" s="35"/>
      <c r="BZ429" s="35"/>
      <c r="CE429" s="699"/>
    </row>
    <row r="430" spans="2:83" s="48" customFormat="1" ht="88.5" hidden="1" customHeight="1" x14ac:dyDescent="0.25">
      <c r="B430" s="506" t="s">
        <v>11</v>
      </c>
      <c r="C430" s="124" t="s">
        <v>268</v>
      </c>
      <c r="D430" s="185">
        <f>E430+G430+H430+I430</f>
        <v>0</v>
      </c>
      <c r="E430" s="185">
        <f>E432</f>
        <v>0</v>
      </c>
      <c r="F430" s="185"/>
      <c r="G430" s="185">
        <f>G432</f>
        <v>0</v>
      </c>
      <c r="H430" s="186"/>
      <c r="I430" s="886"/>
      <c r="J430" s="185">
        <f t="shared" si="1071"/>
        <v>0</v>
      </c>
      <c r="K430" s="185">
        <f>M430+Q430+S430+U430</f>
        <v>0</v>
      </c>
      <c r="L430" s="699" t="e">
        <f t="shared" si="1043"/>
        <v>#DIV/0!</v>
      </c>
      <c r="M430" s="185">
        <f>M432</f>
        <v>0</v>
      </c>
      <c r="N430" s="98"/>
      <c r="O430" s="98"/>
      <c r="P430" s="98"/>
      <c r="Q430" s="98">
        <f>Q432</f>
        <v>0</v>
      </c>
      <c r="R430" s="98"/>
      <c r="S430" s="286"/>
      <c r="T430" s="286"/>
      <c r="U430" s="280"/>
      <c r="V430" s="626">
        <f t="shared" si="1049"/>
        <v>0</v>
      </c>
      <c r="W430" s="280"/>
      <c r="X430" s="280"/>
      <c r="Y430" s="280"/>
      <c r="Z430" s="98">
        <f t="shared" si="1046"/>
        <v>0</v>
      </c>
      <c r="AA430" s="98">
        <f t="shared" si="1085"/>
        <v>0</v>
      </c>
      <c r="AB430" s="280"/>
      <c r="AC430" s="280"/>
      <c r="AD430" s="280"/>
      <c r="AE430" s="185">
        <f>AG430+AK430+AM430+AO430</f>
        <v>0</v>
      </c>
      <c r="AF430" s="699" t="e">
        <f t="shared" si="1044"/>
        <v>#DIV/0!</v>
      </c>
      <c r="AG430" s="185">
        <f>AG432</f>
        <v>0</v>
      </c>
      <c r="AH430" s="699"/>
      <c r="AI430" s="98"/>
      <c r="AJ430" s="98"/>
      <c r="AK430" s="98">
        <f>AK432</f>
        <v>0</v>
      </c>
      <c r="AL430" s="699" t="e">
        <f t="shared" si="1058"/>
        <v>#DIV/0!</v>
      </c>
      <c r="AM430" s="286"/>
      <c r="AN430" s="286"/>
      <c r="AO430" s="280"/>
      <c r="AP430" s="98"/>
      <c r="AQ430" s="98"/>
      <c r="AR430" s="185">
        <f>AT430+AX430+AZ430+BB430</f>
        <v>0</v>
      </c>
      <c r="AS430" s="699" t="e">
        <f t="shared" si="1045"/>
        <v>#DIV/0!</v>
      </c>
      <c r="AT430" s="185">
        <f>AT432</f>
        <v>0</v>
      </c>
      <c r="AU430" s="699"/>
      <c r="AV430" s="98"/>
      <c r="AW430" s="699"/>
      <c r="AX430" s="185">
        <f>AX432</f>
        <v>0</v>
      </c>
      <c r="AY430" s="699" t="e">
        <f t="shared" si="1059"/>
        <v>#DIV/0!</v>
      </c>
      <c r="AZ430" s="286"/>
      <c r="BA430" s="699"/>
      <c r="BB430" s="280"/>
      <c r="BC430" s="286"/>
      <c r="BD430" s="280"/>
      <c r="BE430" s="98"/>
      <c r="BF430" s="98"/>
      <c r="BG430" s="98"/>
      <c r="BH430" s="286"/>
      <c r="BI430" s="280"/>
      <c r="BJ430" s="98"/>
      <c r="BK430" s="98"/>
      <c r="BL430" s="286"/>
      <c r="BM430" s="280"/>
      <c r="BN430" s="98"/>
      <c r="BO430" s="98"/>
      <c r="BP430" s="98"/>
      <c r="BQ430" s="98"/>
      <c r="BR430" s="286"/>
      <c r="BS430" s="280"/>
      <c r="BT430" s="98"/>
      <c r="BU430" s="98"/>
      <c r="BV430" s="98"/>
      <c r="BW430" s="98"/>
      <c r="BX430" s="98"/>
      <c r="BY430" s="286"/>
      <c r="BZ430" s="280"/>
      <c r="CE430" s="699"/>
    </row>
    <row r="431" spans="2:83" s="42" customFormat="1" ht="46.5" hidden="1" customHeight="1" x14ac:dyDescent="0.25">
      <c r="B431" s="506"/>
      <c r="C431" s="97" t="s">
        <v>31</v>
      </c>
      <c r="D431" s="185">
        <f>E431+G431+H431+I431</f>
        <v>0</v>
      </c>
      <c r="E431" s="844">
        <f>E432</f>
        <v>0</v>
      </c>
      <c r="F431" s="844"/>
      <c r="G431" s="925">
        <f>G432</f>
        <v>0</v>
      </c>
      <c r="H431" s="258"/>
      <c r="I431" s="258"/>
      <c r="J431" s="185">
        <f t="shared" si="1071"/>
        <v>0</v>
      </c>
      <c r="K431" s="185">
        <f>M431+Q431+S431+U431</f>
        <v>0</v>
      </c>
      <c r="L431" s="699" t="e">
        <f t="shared" si="1043"/>
        <v>#DIV/0!</v>
      </c>
      <c r="M431" s="963">
        <f>M432</f>
        <v>0</v>
      </c>
      <c r="N431" s="114"/>
      <c r="O431" s="114"/>
      <c r="P431" s="114"/>
      <c r="Q431" s="114">
        <f>Q432</f>
        <v>0</v>
      </c>
      <c r="R431" s="114"/>
      <c r="S431" s="41"/>
      <c r="T431" s="41"/>
      <c r="U431" s="41"/>
      <c r="V431" s="114">
        <f t="shared" ref="V431" si="1086">W431+X431+Y431</f>
        <v>0</v>
      </c>
      <c r="W431" s="41"/>
      <c r="X431" s="41"/>
      <c r="Y431" s="41"/>
      <c r="Z431" s="114">
        <f t="shared" ref="Z431" si="1087">AA431+AB431+AC431</f>
        <v>0</v>
      </c>
      <c r="AA431" s="114">
        <f t="shared" si="1085"/>
        <v>0</v>
      </c>
      <c r="AB431" s="41"/>
      <c r="AC431" s="41"/>
      <c r="AD431" s="41"/>
      <c r="AE431" s="185">
        <f>AG431+AK431+AM431+AO431</f>
        <v>0</v>
      </c>
      <c r="AF431" s="699" t="e">
        <f t="shared" si="1044"/>
        <v>#DIV/0!</v>
      </c>
      <c r="AG431" s="963">
        <f>AG432</f>
        <v>0</v>
      </c>
      <c r="AH431" s="699"/>
      <c r="AI431" s="114"/>
      <c r="AJ431" s="114"/>
      <c r="AK431" s="114">
        <f>AK432</f>
        <v>0</v>
      </c>
      <c r="AL431" s="699" t="e">
        <f t="shared" si="1058"/>
        <v>#DIV/0!</v>
      </c>
      <c r="AM431" s="41"/>
      <c r="AN431" s="41"/>
      <c r="AO431" s="41"/>
      <c r="AP431" s="114">
        <f t="shared" ref="AP431" si="1088">AR431+AT431+AX431</f>
        <v>0</v>
      </c>
      <c r="AQ431" s="114"/>
      <c r="AR431" s="185">
        <f>AT431+AX431+AZ431+BB431</f>
        <v>0</v>
      </c>
      <c r="AS431" s="699" t="e">
        <f t="shared" si="1045"/>
        <v>#DIV/0!</v>
      </c>
      <c r="AT431" s="963">
        <f>AT432</f>
        <v>0</v>
      </c>
      <c r="AU431" s="699"/>
      <c r="AV431" s="114"/>
      <c r="AW431" s="699"/>
      <c r="AX431" s="963">
        <f>AX432</f>
        <v>0</v>
      </c>
      <c r="AY431" s="699" t="e">
        <f t="shared" si="1059"/>
        <v>#DIV/0!</v>
      </c>
      <c r="AZ431" s="41"/>
      <c r="BA431" s="699"/>
      <c r="BB431" s="41"/>
      <c r="BC431" s="41"/>
      <c r="BD431" s="41"/>
      <c r="BE431" s="98"/>
      <c r="BF431" s="114"/>
      <c r="BG431" s="114"/>
      <c r="BH431" s="41"/>
      <c r="BI431" s="41"/>
      <c r="BJ431" s="114"/>
      <c r="BK431" s="114"/>
      <c r="BL431" s="41"/>
      <c r="BM431" s="41"/>
      <c r="BN431" s="114"/>
      <c r="BO431" s="114"/>
      <c r="BP431" s="114"/>
      <c r="BQ431" s="114"/>
      <c r="BR431" s="41"/>
      <c r="BS431" s="41"/>
      <c r="BT431" s="114"/>
      <c r="BU431" s="98"/>
      <c r="BV431" s="114"/>
      <c r="BW431" s="114"/>
      <c r="BX431" s="114"/>
      <c r="BY431" s="41"/>
      <c r="BZ431" s="41"/>
      <c r="CE431" s="699"/>
    </row>
    <row r="432" spans="2:83" s="37" customFormat="1" ht="22.5" hidden="1" customHeight="1" x14ac:dyDescent="0.25">
      <c r="B432" s="204"/>
      <c r="C432" s="110" t="s">
        <v>39</v>
      </c>
      <c r="D432" s="171">
        <f>E432+G432</f>
        <v>0</v>
      </c>
      <c r="E432" s="171">
        <v>0</v>
      </c>
      <c r="F432" s="171"/>
      <c r="G432" s="171">
        <v>0</v>
      </c>
      <c r="H432" s="172"/>
      <c r="I432" s="172"/>
      <c r="J432" s="185">
        <f t="shared" si="1071"/>
        <v>0</v>
      </c>
      <c r="K432" s="171">
        <f>M432+Q432</f>
        <v>0</v>
      </c>
      <c r="L432" s="699" t="e">
        <f t="shared" si="1043"/>
        <v>#DIV/0!</v>
      </c>
      <c r="M432" s="171">
        <v>0</v>
      </c>
      <c r="N432" s="116"/>
      <c r="O432" s="116"/>
      <c r="P432" s="116"/>
      <c r="Q432" s="116"/>
      <c r="R432" s="116"/>
      <c r="S432" s="35"/>
      <c r="T432" s="35"/>
      <c r="U432" s="35"/>
      <c r="V432" s="626">
        <f t="shared" si="1049"/>
        <v>0</v>
      </c>
      <c r="W432" s="35"/>
      <c r="X432" s="35"/>
      <c r="Y432" s="35"/>
      <c r="Z432" s="116">
        <f t="shared" si="1046"/>
        <v>0</v>
      </c>
      <c r="AA432" s="116">
        <f t="shared" si="1085"/>
        <v>0</v>
      </c>
      <c r="AB432" s="35"/>
      <c r="AC432" s="35"/>
      <c r="AD432" s="35"/>
      <c r="AE432" s="171">
        <f>AK432</f>
        <v>0</v>
      </c>
      <c r="AF432" s="699" t="e">
        <f t="shared" si="1044"/>
        <v>#DIV/0!</v>
      </c>
      <c r="AG432" s="171">
        <v>0</v>
      </c>
      <c r="AH432" s="699"/>
      <c r="AI432" s="116"/>
      <c r="AJ432" s="116"/>
      <c r="AK432" s="116">
        <v>0</v>
      </c>
      <c r="AL432" s="699" t="e">
        <f t="shared" si="1058"/>
        <v>#DIV/0!</v>
      </c>
      <c r="AM432" s="35"/>
      <c r="AN432" s="35"/>
      <c r="AO432" s="35"/>
      <c r="AP432" s="116">
        <f t="shared" si="1050"/>
        <v>0</v>
      </c>
      <c r="AQ432" s="116"/>
      <c r="AR432" s="171">
        <f>AX432</f>
        <v>0</v>
      </c>
      <c r="AS432" s="699" t="e">
        <f t="shared" si="1045"/>
        <v>#DIV/0!</v>
      </c>
      <c r="AT432" s="171">
        <v>0</v>
      </c>
      <c r="AU432" s="699"/>
      <c r="AV432" s="116"/>
      <c r="AW432" s="699"/>
      <c r="AX432" s="171">
        <v>0</v>
      </c>
      <c r="AY432" s="699" t="e">
        <f t="shared" si="1059"/>
        <v>#DIV/0!</v>
      </c>
      <c r="AZ432" s="35"/>
      <c r="BA432" s="699"/>
      <c r="BB432" s="35"/>
      <c r="BC432" s="35"/>
      <c r="BD432" s="35"/>
      <c r="BE432" s="116"/>
      <c r="BF432" s="116"/>
      <c r="BG432" s="116"/>
      <c r="BH432" s="35"/>
      <c r="BI432" s="35"/>
      <c r="BJ432" s="116"/>
      <c r="BK432" s="116"/>
      <c r="BL432" s="35"/>
      <c r="BM432" s="35"/>
      <c r="BN432" s="116"/>
      <c r="BO432" s="116"/>
      <c r="BP432" s="116"/>
      <c r="BQ432" s="116"/>
      <c r="BR432" s="35"/>
      <c r="BS432" s="35"/>
      <c r="BT432" s="116"/>
      <c r="BU432" s="116"/>
      <c r="BV432" s="116"/>
      <c r="BW432" s="116"/>
      <c r="BX432" s="116"/>
      <c r="BY432" s="35"/>
      <c r="BZ432" s="35"/>
      <c r="CE432" s="699"/>
    </row>
    <row r="433" spans="2:83" s="37" customFormat="1" ht="22.5" hidden="1" customHeight="1" x14ac:dyDescent="0.25">
      <c r="B433" s="204"/>
      <c r="C433" s="110" t="s">
        <v>40</v>
      </c>
      <c r="D433" s="172"/>
      <c r="E433" s="172"/>
      <c r="F433" s="172"/>
      <c r="G433" s="172"/>
      <c r="H433" s="172"/>
      <c r="I433" s="172"/>
      <c r="J433" s="185">
        <f t="shared" si="1071"/>
        <v>0</v>
      </c>
      <c r="K433" s="172"/>
      <c r="L433" s="699" t="e">
        <f t="shared" si="1043"/>
        <v>#DIV/0!</v>
      </c>
      <c r="M433" s="172"/>
      <c r="N433" s="35"/>
      <c r="O433" s="35"/>
      <c r="P433" s="35"/>
      <c r="Q433" s="35"/>
      <c r="R433" s="35"/>
      <c r="S433" s="35"/>
      <c r="T433" s="35"/>
      <c r="U433" s="35"/>
      <c r="V433" s="626">
        <f t="shared" si="1049"/>
        <v>0</v>
      </c>
      <c r="W433" s="35"/>
      <c r="X433" s="35"/>
      <c r="Y433" s="35"/>
      <c r="Z433" s="35">
        <f t="shared" si="1046"/>
        <v>0</v>
      </c>
      <c r="AA433" s="35">
        <f t="shared" si="1085"/>
        <v>0</v>
      </c>
      <c r="AB433" s="35"/>
      <c r="AC433" s="35"/>
      <c r="AD433" s="35"/>
      <c r="AE433" s="172"/>
      <c r="AF433" s="699" t="e">
        <f t="shared" si="1044"/>
        <v>#DIV/0!</v>
      </c>
      <c r="AG433" s="172"/>
      <c r="AH433" s="699"/>
      <c r="AI433" s="35"/>
      <c r="AJ433" s="35"/>
      <c r="AK433" s="35"/>
      <c r="AL433" s="699" t="e">
        <f t="shared" si="1058"/>
        <v>#DIV/0!</v>
      </c>
      <c r="AM433" s="35"/>
      <c r="AN433" s="35"/>
      <c r="AO433" s="35"/>
      <c r="AP433" s="35">
        <f t="shared" si="1050"/>
        <v>0</v>
      </c>
      <c r="AQ433" s="35"/>
      <c r="AR433" s="172"/>
      <c r="AS433" s="699" t="e">
        <f t="shared" si="1045"/>
        <v>#DIV/0!</v>
      </c>
      <c r="AT433" s="172"/>
      <c r="AU433" s="699"/>
      <c r="AV433" s="35"/>
      <c r="AW433" s="699"/>
      <c r="AX433" s="172"/>
      <c r="AY433" s="699" t="e">
        <f t="shared" si="1059"/>
        <v>#DIV/0!</v>
      </c>
      <c r="AZ433" s="35"/>
      <c r="BA433" s="699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E433" s="699"/>
    </row>
    <row r="434" spans="2:83" s="48" customFormat="1" ht="114.75" hidden="1" customHeight="1" x14ac:dyDescent="0.25">
      <c r="B434" s="506" t="s">
        <v>186</v>
      </c>
      <c r="C434" s="124" t="s">
        <v>58</v>
      </c>
      <c r="D434" s="185">
        <f>E434</f>
        <v>0</v>
      </c>
      <c r="E434" s="185">
        <f>E436</f>
        <v>0</v>
      </c>
      <c r="F434" s="185"/>
      <c r="G434" s="185"/>
      <c r="H434" s="186"/>
      <c r="I434" s="886"/>
      <c r="J434" s="185">
        <f t="shared" si="1071"/>
        <v>0</v>
      </c>
      <c r="K434" s="185">
        <f>M434</f>
        <v>0</v>
      </c>
      <c r="L434" s="699" t="e">
        <f t="shared" si="1043"/>
        <v>#DIV/0!</v>
      </c>
      <c r="M434" s="185">
        <f>M436</f>
        <v>0</v>
      </c>
      <c r="N434" s="98"/>
      <c r="O434" s="98"/>
      <c r="P434" s="98"/>
      <c r="Q434" s="98"/>
      <c r="R434" s="98"/>
      <c r="S434" s="286"/>
      <c r="T434" s="286"/>
      <c r="U434" s="280"/>
      <c r="V434" s="626">
        <f t="shared" si="1049"/>
        <v>0</v>
      </c>
      <c r="W434" s="280"/>
      <c r="X434" s="280"/>
      <c r="Y434" s="280"/>
      <c r="Z434" s="98">
        <f t="shared" si="1046"/>
        <v>0</v>
      </c>
      <c r="AA434" s="98">
        <f t="shared" si="1085"/>
        <v>0</v>
      </c>
      <c r="AB434" s="280"/>
      <c r="AC434" s="280"/>
      <c r="AD434" s="280"/>
      <c r="AE434" s="185">
        <f>AG434</f>
        <v>0</v>
      </c>
      <c r="AF434" s="699" t="e">
        <f t="shared" si="1044"/>
        <v>#DIV/0!</v>
      </c>
      <c r="AG434" s="185">
        <f>AG436</f>
        <v>0</v>
      </c>
      <c r="AH434" s="699"/>
      <c r="AI434" s="98"/>
      <c r="AJ434" s="98"/>
      <c r="AK434" s="98"/>
      <c r="AL434" s="699" t="e">
        <f t="shared" si="1058"/>
        <v>#DIV/0!</v>
      </c>
      <c r="AM434" s="286"/>
      <c r="AN434" s="286"/>
      <c r="AO434" s="280"/>
      <c r="AP434" s="98">
        <f t="shared" si="1050"/>
        <v>0</v>
      </c>
      <c r="AQ434" s="98"/>
      <c r="AR434" s="185">
        <f>AT434</f>
        <v>0</v>
      </c>
      <c r="AS434" s="699" t="e">
        <f t="shared" si="1045"/>
        <v>#DIV/0!</v>
      </c>
      <c r="AT434" s="185">
        <f>AT436</f>
        <v>0</v>
      </c>
      <c r="AU434" s="699"/>
      <c r="AV434" s="98"/>
      <c r="AW434" s="699"/>
      <c r="AX434" s="185"/>
      <c r="AY434" s="699" t="e">
        <f t="shared" si="1059"/>
        <v>#DIV/0!</v>
      </c>
      <c r="AZ434" s="286"/>
      <c r="BA434" s="699"/>
      <c r="BB434" s="280"/>
      <c r="BC434" s="286"/>
      <c r="BD434" s="280"/>
      <c r="BE434" s="98"/>
      <c r="BF434" s="98"/>
      <c r="BG434" s="98"/>
      <c r="BH434" s="286"/>
      <c r="BI434" s="280"/>
      <c r="BJ434" s="98"/>
      <c r="BK434" s="98"/>
      <c r="BL434" s="286"/>
      <c r="BM434" s="280"/>
      <c r="BN434" s="98"/>
      <c r="BO434" s="98"/>
      <c r="BP434" s="98"/>
      <c r="BQ434" s="98"/>
      <c r="BR434" s="286"/>
      <c r="BS434" s="280"/>
      <c r="BT434" s="98"/>
      <c r="BU434" s="98"/>
      <c r="BV434" s="98"/>
      <c r="BW434" s="98"/>
      <c r="BX434" s="98"/>
      <c r="BY434" s="286"/>
      <c r="BZ434" s="280"/>
      <c r="CE434" s="699"/>
    </row>
    <row r="435" spans="2:83" s="48" customFormat="1" ht="114.75" hidden="1" customHeight="1" x14ac:dyDescent="0.25">
      <c r="B435" s="506"/>
      <c r="C435" s="124"/>
      <c r="D435" s="185"/>
      <c r="E435" s="185"/>
      <c r="F435" s="185"/>
      <c r="G435" s="185"/>
      <c r="H435" s="186"/>
      <c r="I435" s="886"/>
      <c r="J435" s="185">
        <f t="shared" si="1071"/>
        <v>0</v>
      </c>
      <c r="K435" s="185"/>
      <c r="L435" s="699" t="e">
        <f t="shared" ref="L435:L499" si="1089">K435/D435</f>
        <v>#DIV/0!</v>
      </c>
      <c r="M435" s="185"/>
      <c r="N435" s="98"/>
      <c r="O435" s="98"/>
      <c r="P435" s="98"/>
      <c r="Q435" s="98"/>
      <c r="R435" s="98"/>
      <c r="S435" s="286"/>
      <c r="T435" s="286"/>
      <c r="U435" s="280"/>
      <c r="V435" s="626"/>
      <c r="W435" s="280"/>
      <c r="X435" s="280"/>
      <c r="Y435" s="280"/>
      <c r="Z435" s="98"/>
      <c r="AA435" s="98"/>
      <c r="AB435" s="280"/>
      <c r="AC435" s="280"/>
      <c r="AD435" s="280"/>
      <c r="AE435" s="185"/>
      <c r="AF435" s="699" t="e">
        <f t="shared" ref="AF435:AF499" si="1090">AE435/D435</f>
        <v>#DIV/0!</v>
      </c>
      <c r="AG435" s="185"/>
      <c r="AH435" s="699"/>
      <c r="AI435" s="98"/>
      <c r="AJ435" s="98"/>
      <c r="AK435" s="98"/>
      <c r="AL435" s="699" t="e">
        <f t="shared" si="1058"/>
        <v>#DIV/0!</v>
      </c>
      <c r="AM435" s="286"/>
      <c r="AN435" s="286"/>
      <c r="AO435" s="280"/>
      <c r="AP435" s="98"/>
      <c r="AQ435" s="98"/>
      <c r="AR435" s="185"/>
      <c r="AS435" s="699" t="e">
        <f t="shared" ref="AS435:AS499" si="1091">AR435/D435</f>
        <v>#DIV/0!</v>
      </c>
      <c r="AT435" s="185"/>
      <c r="AU435" s="699"/>
      <c r="AV435" s="98"/>
      <c r="AW435" s="699"/>
      <c r="AX435" s="185"/>
      <c r="AY435" s="699" t="e">
        <f t="shared" si="1059"/>
        <v>#DIV/0!</v>
      </c>
      <c r="AZ435" s="286"/>
      <c r="BA435" s="699"/>
      <c r="BB435" s="280"/>
      <c r="BC435" s="286"/>
      <c r="BD435" s="280"/>
      <c r="BE435" s="98"/>
      <c r="BF435" s="98"/>
      <c r="BG435" s="98"/>
      <c r="BH435" s="286"/>
      <c r="BI435" s="280"/>
      <c r="BJ435" s="98"/>
      <c r="BK435" s="98"/>
      <c r="BL435" s="286"/>
      <c r="BM435" s="280"/>
      <c r="BN435" s="98"/>
      <c r="BO435" s="98"/>
      <c r="BP435" s="98"/>
      <c r="BQ435" s="98"/>
      <c r="BR435" s="286"/>
      <c r="BS435" s="280"/>
      <c r="BT435" s="98"/>
      <c r="BU435" s="98"/>
      <c r="BV435" s="98"/>
      <c r="BW435" s="98"/>
      <c r="BX435" s="98"/>
      <c r="BY435" s="286"/>
      <c r="BZ435" s="280"/>
      <c r="CE435" s="699"/>
    </row>
    <row r="436" spans="2:83" s="37" customFormat="1" ht="22.5" hidden="1" customHeight="1" x14ac:dyDescent="0.25">
      <c r="B436" s="204"/>
      <c r="C436" s="110" t="s">
        <v>39</v>
      </c>
      <c r="D436" s="171">
        <f>E436</f>
        <v>0</v>
      </c>
      <c r="E436" s="171">
        <v>0</v>
      </c>
      <c r="F436" s="171"/>
      <c r="G436" s="171"/>
      <c r="H436" s="172"/>
      <c r="I436" s="172"/>
      <c r="J436" s="185">
        <f t="shared" si="1071"/>
        <v>0</v>
      </c>
      <c r="K436" s="171">
        <f>M436</f>
        <v>0</v>
      </c>
      <c r="L436" s="699" t="e">
        <f t="shared" si="1089"/>
        <v>#DIV/0!</v>
      </c>
      <c r="M436" s="171">
        <v>0</v>
      </c>
      <c r="N436" s="116"/>
      <c r="O436" s="116"/>
      <c r="P436" s="116"/>
      <c r="Q436" s="116"/>
      <c r="R436" s="116"/>
      <c r="S436" s="35"/>
      <c r="T436" s="35"/>
      <c r="U436" s="35"/>
      <c r="V436" s="626">
        <f t="shared" si="1049"/>
        <v>0</v>
      </c>
      <c r="W436" s="35"/>
      <c r="X436" s="35"/>
      <c r="Y436" s="35"/>
      <c r="Z436" s="116">
        <f t="shared" si="1046"/>
        <v>0</v>
      </c>
      <c r="AA436" s="116">
        <f>E436</f>
        <v>0</v>
      </c>
      <c r="AB436" s="35"/>
      <c r="AC436" s="35"/>
      <c r="AD436" s="35"/>
      <c r="AE436" s="171">
        <f>AG436</f>
        <v>0</v>
      </c>
      <c r="AF436" s="699" t="e">
        <f t="shared" si="1090"/>
        <v>#DIV/0!</v>
      </c>
      <c r="AG436" s="171"/>
      <c r="AH436" s="699"/>
      <c r="AI436" s="116"/>
      <c r="AJ436" s="116"/>
      <c r="AK436" s="116"/>
      <c r="AL436" s="699" t="e">
        <f t="shared" si="1058"/>
        <v>#DIV/0!</v>
      </c>
      <c r="AM436" s="35"/>
      <c r="AN436" s="35"/>
      <c r="AO436" s="35"/>
      <c r="AP436" s="116">
        <f t="shared" si="1050"/>
        <v>0</v>
      </c>
      <c r="AQ436" s="116"/>
      <c r="AR436" s="171">
        <f>AT436</f>
        <v>0</v>
      </c>
      <c r="AS436" s="699" t="e">
        <f t="shared" si="1091"/>
        <v>#DIV/0!</v>
      </c>
      <c r="AT436" s="171"/>
      <c r="AU436" s="699"/>
      <c r="AV436" s="116"/>
      <c r="AW436" s="699"/>
      <c r="AX436" s="171"/>
      <c r="AY436" s="699" t="e">
        <f t="shared" si="1059"/>
        <v>#DIV/0!</v>
      </c>
      <c r="AZ436" s="35"/>
      <c r="BA436" s="699"/>
      <c r="BB436" s="35"/>
      <c r="BC436" s="35"/>
      <c r="BD436" s="35"/>
      <c r="BE436" s="116"/>
      <c r="BF436" s="116"/>
      <c r="BG436" s="116"/>
      <c r="BH436" s="35"/>
      <c r="BI436" s="35"/>
      <c r="BJ436" s="116"/>
      <c r="BK436" s="116"/>
      <c r="BL436" s="35"/>
      <c r="BM436" s="35"/>
      <c r="BN436" s="116"/>
      <c r="BO436" s="116"/>
      <c r="BP436" s="116"/>
      <c r="BQ436" s="116"/>
      <c r="BR436" s="35"/>
      <c r="BS436" s="35"/>
      <c r="BT436" s="116"/>
      <c r="BU436" s="116"/>
      <c r="BV436" s="116"/>
      <c r="BW436" s="116"/>
      <c r="BX436" s="116"/>
      <c r="BY436" s="35"/>
      <c r="BZ436" s="35"/>
      <c r="CE436" s="699"/>
    </row>
    <row r="437" spans="2:83" s="37" customFormat="1" ht="22.5" hidden="1" customHeight="1" x14ac:dyDescent="0.25">
      <c r="B437" s="204"/>
      <c r="C437" s="110" t="s">
        <v>40</v>
      </c>
      <c r="D437" s="171"/>
      <c r="E437" s="171"/>
      <c r="F437" s="171"/>
      <c r="G437" s="171"/>
      <c r="H437" s="172"/>
      <c r="I437" s="172"/>
      <c r="J437" s="185">
        <f t="shared" si="1071"/>
        <v>0</v>
      </c>
      <c r="K437" s="171"/>
      <c r="L437" s="699" t="e">
        <f t="shared" si="1089"/>
        <v>#DIV/0!</v>
      </c>
      <c r="M437" s="171"/>
      <c r="N437" s="116"/>
      <c r="O437" s="116"/>
      <c r="P437" s="116"/>
      <c r="Q437" s="116"/>
      <c r="R437" s="116"/>
      <c r="S437" s="35"/>
      <c r="T437" s="35"/>
      <c r="U437" s="35"/>
      <c r="V437" s="626">
        <f t="shared" si="1049"/>
        <v>0</v>
      </c>
      <c r="W437" s="35"/>
      <c r="X437" s="35"/>
      <c r="Y437" s="35"/>
      <c r="Z437" s="116">
        <f t="shared" si="1046"/>
        <v>0</v>
      </c>
      <c r="AA437" s="116">
        <f>E437</f>
        <v>0</v>
      </c>
      <c r="AB437" s="35"/>
      <c r="AC437" s="35"/>
      <c r="AD437" s="35"/>
      <c r="AE437" s="171"/>
      <c r="AF437" s="699" t="e">
        <f t="shared" si="1090"/>
        <v>#DIV/0!</v>
      </c>
      <c r="AG437" s="171"/>
      <c r="AH437" s="699"/>
      <c r="AI437" s="116"/>
      <c r="AJ437" s="116"/>
      <c r="AK437" s="116"/>
      <c r="AL437" s="699" t="e">
        <f t="shared" si="1058"/>
        <v>#DIV/0!</v>
      </c>
      <c r="AM437" s="35"/>
      <c r="AN437" s="35"/>
      <c r="AO437" s="35"/>
      <c r="AP437" s="116">
        <f t="shared" si="1050"/>
        <v>0</v>
      </c>
      <c r="AQ437" s="116"/>
      <c r="AR437" s="171"/>
      <c r="AS437" s="699" t="e">
        <f t="shared" si="1091"/>
        <v>#DIV/0!</v>
      </c>
      <c r="AT437" s="171"/>
      <c r="AU437" s="699"/>
      <c r="AV437" s="116"/>
      <c r="AW437" s="699"/>
      <c r="AX437" s="171"/>
      <c r="AY437" s="699" t="e">
        <f t="shared" si="1059"/>
        <v>#DIV/0!</v>
      </c>
      <c r="AZ437" s="35"/>
      <c r="BA437" s="699"/>
      <c r="BB437" s="35"/>
      <c r="BC437" s="35"/>
      <c r="BD437" s="35"/>
      <c r="BE437" s="116"/>
      <c r="BF437" s="116"/>
      <c r="BG437" s="116"/>
      <c r="BH437" s="35"/>
      <c r="BI437" s="35"/>
      <c r="BJ437" s="116"/>
      <c r="BK437" s="116"/>
      <c r="BL437" s="35"/>
      <c r="BM437" s="35"/>
      <c r="BN437" s="116"/>
      <c r="BO437" s="116"/>
      <c r="BP437" s="116"/>
      <c r="BQ437" s="116"/>
      <c r="BR437" s="35"/>
      <c r="BS437" s="35"/>
      <c r="BT437" s="116"/>
      <c r="BU437" s="116"/>
      <c r="BV437" s="116"/>
      <c r="BW437" s="116"/>
      <c r="BX437" s="116"/>
      <c r="BY437" s="35"/>
      <c r="BZ437" s="35"/>
      <c r="CE437" s="699"/>
    </row>
    <row r="438" spans="2:83" s="49" customFormat="1" ht="138.75" customHeight="1" x14ac:dyDescent="0.25">
      <c r="B438" s="506" t="s">
        <v>8</v>
      </c>
      <c r="C438" s="124" t="s">
        <v>269</v>
      </c>
      <c r="D438" s="185">
        <f>E438+G438+H438+I438</f>
        <v>160781.66094</v>
      </c>
      <c r="E438" s="185"/>
      <c r="F438" s="185"/>
      <c r="G438" s="185">
        <f>G439</f>
        <v>160781.66094</v>
      </c>
      <c r="H438" s="186"/>
      <c r="I438" s="886"/>
      <c r="J438" s="185">
        <f t="shared" si="1071"/>
        <v>-144095.91493999999</v>
      </c>
      <c r="K438" s="185">
        <f>M438+Q438+S438+U438</f>
        <v>16685.745999999999</v>
      </c>
      <c r="L438" s="699">
        <f t="shared" si="1089"/>
        <v>0.10377891298328318</v>
      </c>
      <c r="M438" s="185">
        <f>M440</f>
        <v>0</v>
      </c>
      <c r="N438" s="98"/>
      <c r="O438" s="98"/>
      <c r="P438" s="98"/>
      <c r="Q438" s="98">
        <f>Q439</f>
        <v>16685.745999999999</v>
      </c>
      <c r="R438" s="98"/>
      <c r="S438" s="286"/>
      <c r="T438" s="286"/>
      <c r="U438" s="280"/>
      <c r="V438" s="626">
        <f t="shared" si="1049"/>
        <v>0</v>
      </c>
      <c r="W438" s="280"/>
      <c r="X438" s="280"/>
      <c r="Y438" s="280"/>
      <c r="Z438" s="98">
        <f t="shared" si="1046"/>
        <v>0</v>
      </c>
      <c r="AA438" s="98">
        <f>E438</f>
        <v>0</v>
      </c>
      <c r="AB438" s="280"/>
      <c r="AC438" s="280"/>
      <c r="AD438" s="280"/>
      <c r="AE438" s="185">
        <f>AG438+AK438+AM438+AO438</f>
        <v>16685.745999999999</v>
      </c>
      <c r="AF438" s="699">
        <f t="shared" si="1090"/>
        <v>0.10377891298328318</v>
      </c>
      <c r="AG438" s="185"/>
      <c r="AH438" s="699"/>
      <c r="AI438" s="98"/>
      <c r="AJ438" s="98"/>
      <c r="AK438" s="98">
        <f>AK439</f>
        <v>16685.745999999999</v>
      </c>
      <c r="AL438" s="699">
        <f t="shared" si="1058"/>
        <v>0.10377891298328318</v>
      </c>
      <c r="AM438" s="286"/>
      <c r="AN438" s="286"/>
      <c r="AO438" s="280"/>
      <c r="AP438" s="98">
        <f>AP439</f>
        <v>0</v>
      </c>
      <c r="AQ438" s="98"/>
      <c r="AR438" s="185">
        <f>AT438+AX438+AZ438+BB438</f>
        <v>44860.099239999996</v>
      </c>
      <c r="AS438" s="699">
        <f t="shared" si="1091"/>
        <v>0.27901253773426776</v>
      </c>
      <c r="AT438" s="185">
        <f>AT440</f>
        <v>0</v>
      </c>
      <c r="AU438" s="699"/>
      <c r="AV438" s="98"/>
      <c r="AW438" s="699"/>
      <c r="AX438" s="185">
        <f>AX439</f>
        <v>44860.099239999996</v>
      </c>
      <c r="AY438" s="699">
        <f t="shared" si="1059"/>
        <v>0.27901253773426776</v>
      </c>
      <c r="AZ438" s="286"/>
      <c r="BA438" s="699"/>
      <c r="BB438" s="280"/>
      <c r="BC438" s="286"/>
      <c r="BD438" s="280"/>
      <c r="BE438" s="98"/>
      <c r="BF438" s="98"/>
      <c r="BG438" s="98"/>
      <c r="BH438" s="286"/>
      <c r="BI438" s="280"/>
      <c r="BJ438" s="98"/>
      <c r="BK438" s="98"/>
      <c r="BL438" s="286"/>
      <c r="BM438" s="280"/>
      <c r="BN438" s="98"/>
      <c r="BO438" s="98"/>
      <c r="BP438" s="98"/>
      <c r="BQ438" s="98"/>
      <c r="BR438" s="286"/>
      <c r="BS438" s="280"/>
      <c r="BT438" s="98"/>
      <c r="BU438" s="98"/>
      <c r="BV438" s="98"/>
      <c r="BW438" s="98"/>
      <c r="BX438" s="98"/>
      <c r="BY438" s="286"/>
      <c r="BZ438" s="280"/>
      <c r="CE438" s="699"/>
    </row>
    <row r="439" spans="2:83" s="45" customFormat="1" ht="62.25" hidden="1" customHeight="1" x14ac:dyDescent="0.25">
      <c r="B439" s="200"/>
      <c r="C439" s="97" t="s">
        <v>31</v>
      </c>
      <c r="D439" s="185">
        <f>E439+G439+H439+I439</f>
        <v>160781.66094</v>
      </c>
      <c r="E439" s="166"/>
      <c r="F439" s="166"/>
      <c r="G439" s="166">
        <f>SUM(G440:G442)</f>
        <v>160781.66094</v>
      </c>
      <c r="H439" s="236"/>
      <c r="I439" s="236"/>
      <c r="J439" s="185">
        <f t="shared" si="1071"/>
        <v>-144095.91493999999</v>
      </c>
      <c r="K439" s="185">
        <f>M439+Q439+S439+U439</f>
        <v>16685.745999999999</v>
      </c>
      <c r="L439" s="699">
        <f t="shared" si="1089"/>
        <v>0.10377891298328318</v>
      </c>
      <c r="M439" s="166">
        <f>M440</f>
        <v>0</v>
      </c>
      <c r="N439" s="687"/>
      <c r="O439" s="626"/>
      <c r="P439" s="687"/>
      <c r="Q439" s="626">
        <f>SUM(Q440:Q442)</f>
        <v>16685.745999999999</v>
      </c>
      <c r="R439" s="752">
        <f>Q439/G439</f>
        <v>0.10377891298328318</v>
      </c>
      <c r="S439" s="31"/>
      <c r="T439" s="31"/>
      <c r="U439" s="31"/>
      <c r="V439" s="626">
        <f t="shared" ref="V439" si="1092">W439+X439+Y439</f>
        <v>0</v>
      </c>
      <c r="W439" s="31"/>
      <c r="X439" s="31"/>
      <c r="Y439" s="31"/>
      <c r="Z439" s="626">
        <f t="shared" ref="Z439" si="1093">AA439+AB439+AC439</f>
        <v>0</v>
      </c>
      <c r="AA439" s="626">
        <f>E439</f>
        <v>0</v>
      </c>
      <c r="AB439" s="31"/>
      <c r="AC439" s="31"/>
      <c r="AD439" s="31"/>
      <c r="AE439" s="185">
        <f>AG439+AK439+AM439+AO439</f>
        <v>16685.745999999999</v>
      </c>
      <c r="AF439" s="699">
        <f t="shared" si="1090"/>
        <v>0.10377891298328318</v>
      </c>
      <c r="AG439" s="166"/>
      <c r="AH439" s="699"/>
      <c r="AI439" s="626"/>
      <c r="AJ439" s="687"/>
      <c r="AK439" s="833">
        <f>AK441</f>
        <v>16685.745999999999</v>
      </c>
      <c r="AL439" s="699">
        <f t="shared" si="1058"/>
        <v>0.10377891298328318</v>
      </c>
      <c r="AM439" s="31"/>
      <c r="AN439" s="31"/>
      <c r="AO439" s="31"/>
      <c r="AP439" s="626">
        <f>AP440</f>
        <v>0</v>
      </c>
      <c r="AQ439" s="687"/>
      <c r="AR439" s="185">
        <f>AT439+AX439+AZ439+BB439</f>
        <v>44860.099239999996</v>
      </c>
      <c r="AS439" s="699">
        <f t="shared" si="1091"/>
        <v>0.27901253773426776</v>
      </c>
      <c r="AT439" s="166">
        <f>AT440</f>
        <v>0</v>
      </c>
      <c r="AU439" s="699"/>
      <c r="AV439" s="626"/>
      <c r="AW439" s="699"/>
      <c r="AX439" s="166">
        <f>AX441+AX442</f>
        <v>44860.099239999996</v>
      </c>
      <c r="AY439" s="699">
        <f t="shared" si="1059"/>
        <v>0.27901253773426776</v>
      </c>
      <c r="AZ439" s="31"/>
      <c r="BA439" s="699"/>
      <c r="BB439" s="31"/>
      <c r="BC439" s="31"/>
      <c r="BD439" s="31"/>
      <c r="BE439" s="98"/>
      <c r="BF439" s="626"/>
      <c r="BG439" s="626"/>
      <c r="BH439" s="31"/>
      <c r="BI439" s="31"/>
      <c r="BJ439" s="626"/>
      <c r="BK439" s="626"/>
      <c r="BL439" s="31"/>
      <c r="BM439" s="31"/>
      <c r="BN439" s="626"/>
      <c r="BO439" s="626"/>
      <c r="BP439" s="626"/>
      <c r="BQ439" s="626"/>
      <c r="BR439" s="31"/>
      <c r="BS439" s="31"/>
      <c r="BT439" s="626"/>
      <c r="BU439" s="98"/>
      <c r="BV439" s="507"/>
      <c r="BW439" s="522"/>
      <c r="BX439" s="507"/>
      <c r="BY439" s="31"/>
      <c r="BZ439" s="31"/>
      <c r="CE439" s="699"/>
    </row>
    <row r="440" spans="2:83" s="37" customFormat="1" ht="62.25" hidden="1" customHeight="1" x14ac:dyDescent="0.25">
      <c r="B440" s="204"/>
      <c r="C440" s="110" t="s">
        <v>39</v>
      </c>
      <c r="D440" s="171">
        <f>G440</f>
        <v>80000</v>
      </c>
      <c r="E440" s="171"/>
      <c r="F440" s="171"/>
      <c r="G440" s="171">
        <v>80000</v>
      </c>
      <c r="H440" s="172"/>
      <c r="I440" s="172"/>
      <c r="J440" s="185">
        <f t="shared" si="1071"/>
        <v>-80000</v>
      </c>
      <c r="K440" s="171">
        <f>M440</f>
        <v>0</v>
      </c>
      <c r="L440" s="699">
        <f t="shared" si="1089"/>
        <v>0</v>
      </c>
      <c r="M440" s="171">
        <v>0</v>
      </c>
      <c r="N440" s="116"/>
      <c r="O440" s="116"/>
      <c r="P440" s="116"/>
      <c r="Q440" s="116"/>
      <c r="R440" s="116"/>
      <c r="S440" s="35"/>
      <c r="T440" s="35"/>
      <c r="U440" s="35"/>
      <c r="V440" s="89">
        <f t="shared" si="1049"/>
        <v>0</v>
      </c>
      <c r="W440" s="35"/>
      <c r="X440" s="35"/>
      <c r="Y440" s="35"/>
      <c r="Z440" s="116">
        <f t="shared" si="1046"/>
        <v>0</v>
      </c>
      <c r="AA440" s="116">
        <f>E440</f>
        <v>0</v>
      </c>
      <c r="AB440" s="35"/>
      <c r="AC440" s="35"/>
      <c r="AD440" s="35"/>
      <c r="AE440" s="171">
        <f>AK440</f>
        <v>0</v>
      </c>
      <c r="AF440" s="699">
        <f t="shared" si="1090"/>
        <v>0</v>
      </c>
      <c r="AG440" s="171"/>
      <c r="AH440" s="699"/>
      <c r="AI440" s="116"/>
      <c r="AJ440" s="116"/>
      <c r="AK440" s="116"/>
      <c r="AL440" s="699">
        <f t="shared" si="1058"/>
        <v>0</v>
      </c>
      <c r="AM440" s="35"/>
      <c r="AN440" s="35"/>
      <c r="AO440" s="35"/>
      <c r="AP440" s="116">
        <f>AX440-AK440</f>
        <v>0</v>
      </c>
      <c r="AQ440" s="116"/>
      <c r="AR440" s="171">
        <f>AX440</f>
        <v>0</v>
      </c>
      <c r="AS440" s="699">
        <f t="shared" si="1091"/>
        <v>0</v>
      </c>
      <c r="AT440" s="171">
        <v>0</v>
      </c>
      <c r="AU440" s="699"/>
      <c r="AV440" s="116"/>
      <c r="AW440" s="699"/>
      <c r="AX440" s="171"/>
      <c r="AY440" s="699">
        <f t="shared" si="1059"/>
        <v>0</v>
      </c>
      <c r="AZ440" s="35"/>
      <c r="BA440" s="699"/>
      <c r="BB440" s="35"/>
      <c r="BC440" s="35"/>
      <c r="BD440" s="35"/>
      <c r="BE440" s="116"/>
      <c r="BF440" s="116"/>
      <c r="BG440" s="116"/>
      <c r="BH440" s="35"/>
      <c r="BI440" s="35"/>
      <c r="BJ440" s="116"/>
      <c r="BK440" s="116"/>
      <c r="BL440" s="35"/>
      <c r="BM440" s="35"/>
      <c r="BN440" s="116"/>
      <c r="BO440" s="116"/>
      <c r="BP440" s="116"/>
      <c r="BQ440" s="116"/>
      <c r="BR440" s="35"/>
      <c r="BS440" s="35"/>
      <c r="BT440" s="116"/>
      <c r="BU440" s="116"/>
      <c r="BV440" s="116"/>
      <c r="BW440" s="116"/>
      <c r="BX440" s="116"/>
      <c r="BY440" s="35"/>
      <c r="BZ440" s="35"/>
      <c r="CE440" s="699"/>
    </row>
    <row r="441" spans="2:83" s="37" customFormat="1" ht="62.25" hidden="1" customHeight="1" x14ac:dyDescent="0.25">
      <c r="B441" s="204"/>
      <c r="C441" s="110" t="s">
        <v>43</v>
      </c>
      <c r="D441" s="171">
        <f t="shared" ref="D441:D442" si="1094">G441</f>
        <v>25000</v>
      </c>
      <c r="E441" s="171"/>
      <c r="F441" s="171"/>
      <c r="G441" s="171">
        <v>25000</v>
      </c>
      <c r="H441" s="172"/>
      <c r="I441" s="172"/>
      <c r="J441" s="185">
        <f t="shared" si="1071"/>
        <v>-8314.2540000000008</v>
      </c>
      <c r="K441" s="171">
        <f>Q441</f>
        <v>16685.745999999999</v>
      </c>
      <c r="L441" s="699">
        <f t="shared" si="1089"/>
        <v>0.66742983999999994</v>
      </c>
      <c r="M441" s="171"/>
      <c r="N441" s="116"/>
      <c r="O441" s="116"/>
      <c r="P441" s="116"/>
      <c r="Q441" s="116">
        <v>16685.745999999999</v>
      </c>
      <c r="R441" s="750">
        <f>Q441/G441</f>
        <v>0.66742983999999994</v>
      </c>
      <c r="S441" s="35"/>
      <c r="T441" s="35"/>
      <c r="U441" s="35"/>
      <c r="V441" s="89"/>
      <c r="W441" s="35"/>
      <c r="X441" s="35"/>
      <c r="Y441" s="35"/>
      <c r="Z441" s="116"/>
      <c r="AA441" s="116"/>
      <c r="AB441" s="35"/>
      <c r="AC441" s="35"/>
      <c r="AD441" s="35"/>
      <c r="AE441" s="171">
        <f t="shared" ref="AE441:AE442" si="1095">AK441</f>
        <v>16685.745999999999</v>
      </c>
      <c r="AF441" s="699">
        <f t="shared" si="1090"/>
        <v>0.66742983999999994</v>
      </c>
      <c r="AG441" s="171"/>
      <c r="AH441" s="699"/>
      <c r="AI441" s="116"/>
      <c r="AJ441" s="116"/>
      <c r="AK441" s="116">
        <v>16685.745999999999</v>
      </c>
      <c r="AL441" s="699">
        <f t="shared" si="1058"/>
        <v>0.66742983999999994</v>
      </c>
      <c r="AM441" s="35"/>
      <c r="AN441" s="35"/>
      <c r="AO441" s="35"/>
      <c r="AP441" s="116"/>
      <c r="AQ441" s="116"/>
      <c r="AR441" s="171">
        <f t="shared" ref="AR441:AR442" si="1096">AX441</f>
        <v>16685.745999999999</v>
      </c>
      <c r="AS441" s="699">
        <f t="shared" si="1091"/>
        <v>0.66742983999999994</v>
      </c>
      <c r="AT441" s="171"/>
      <c r="AU441" s="699"/>
      <c r="AV441" s="116"/>
      <c r="AW441" s="699"/>
      <c r="AX441" s="171">
        <v>16685.745999999999</v>
      </c>
      <c r="AY441" s="699">
        <f t="shared" si="1059"/>
        <v>0.66742983999999994</v>
      </c>
      <c r="AZ441" s="35"/>
      <c r="BA441" s="699"/>
      <c r="BB441" s="35"/>
      <c r="BC441" s="35"/>
      <c r="BD441" s="35"/>
      <c r="BE441" s="116"/>
      <c r="BF441" s="116"/>
      <c r="BG441" s="116"/>
      <c r="BH441" s="35"/>
      <c r="BI441" s="35"/>
      <c r="BJ441" s="116"/>
      <c r="BK441" s="116"/>
      <c r="BL441" s="35"/>
      <c r="BM441" s="35"/>
      <c r="BN441" s="116"/>
      <c r="BO441" s="116"/>
      <c r="BP441" s="116"/>
      <c r="BQ441" s="116"/>
      <c r="BR441" s="35"/>
      <c r="BS441" s="35"/>
      <c r="BT441" s="116"/>
      <c r="BU441" s="116"/>
      <c r="BV441" s="116"/>
      <c r="BW441" s="116"/>
      <c r="BX441" s="116"/>
      <c r="BY441" s="35"/>
      <c r="BZ441" s="35"/>
      <c r="CE441" s="699"/>
    </row>
    <row r="442" spans="2:83" s="37" customFormat="1" ht="62.25" hidden="1" customHeight="1" x14ac:dyDescent="0.25">
      <c r="B442" s="204"/>
      <c r="C442" s="110" t="s">
        <v>40</v>
      </c>
      <c r="D442" s="171">
        <f t="shared" si="1094"/>
        <v>55781.660940000002</v>
      </c>
      <c r="E442" s="172"/>
      <c r="F442" s="172"/>
      <c r="G442" s="171">
        <v>55781.660940000002</v>
      </c>
      <c r="H442" s="172"/>
      <c r="I442" s="172"/>
      <c r="J442" s="185">
        <f t="shared" si="1071"/>
        <v>-55781.660940000002</v>
      </c>
      <c r="K442" s="171">
        <f t="shared" ref="K442" si="1097">M442</f>
        <v>0</v>
      </c>
      <c r="L442" s="699">
        <f t="shared" si="1089"/>
        <v>0</v>
      </c>
      <c r="M442" s="172"/>
      <c r="N442" s="35"/>
      <c r="O442" s="35"/>
      <c r="P442" s="35"/>
      <c r="Q442" s="116"/>
      <c r="R442" s="116"/>
      <c r="S442" s="35"/>
      <c r="T442" s="35"/>
      <c r="U442" s="35"/>
      <c r="V442" s="89">
        <f t="shared" si="1049"/>
        <v>0</v>
      </c>
      <c r="W442" s="35"/>
      <c r="X442" s="35"/>
      <c r="Y442" s="35"/>
      <c r="Z442" s="35">
        <f t="shared" si="1046"/>
        <v>0</v>
      </c>
      <c r="AA442" s="35">
        <f t="shared" ref="AA442:AA472" si="1098">E442</f>
        <v>0</v>
      </c>
      <c r="AB442" s="35"/>
      <c r="AC442" s="35"/>
      <c r="AD442" s="35"/>
      <c r="AE442" s="171">
        <f t="shared" si="1095"/>
        <v>0</v>
      </c>
      <c r="AF442" s="699">
        <f t="shared" si="1090"/>
        <v>0</v>
      </c>
      <c r="AG442" s="172"/>
      <c r="AH442" s="699"/>
      <c r="AI442" s="35"/>
      <c r="AJ442" s="35"/>
      <c r="AK442" s="35"/>
      <c r="AL442" s="699">
        <f t="shared" si="1058"/>
        <v>0</v>
      </c>
      <c r="AM442" s="35"/>
      <c r="AN442" s="35"/>
      <c r="AO442" s="35"/>
      <c r="AP442" s="35"/>
      <c r="AQ442" s="35"/>
      <c r="AR442" s="171">
        <f t="shared" si="1096"/>
        <v>28174.353239999997</v>
      </c>
      <c r="AS442" s="699">
        <f t="shared" si="1091"/>
        <v>0.50508272369847429</v>
      </c>
      <c r="AT442" s="172"/>
      <c r="AU442" s="699"/>
      <c r="AV442" s="35"/>
      <c r="AW442" s="699"/>
      <c r="AX442" s="171">
        <f>'[6]2 вариант'!$I$178-'[6]2 вариант'!$I$182</f>
        <v>28174.353239999997</v>
      </c>
      <c r="AY442" s="699">
        <f t="shared" si="1059"/>
        <v>0.50508272369847429</v>
      </c>
      <c r="AZ442" s="35"/>
      <c r="BA442" s="699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E442" s="699"/>
    </row>
    <row r="443" spans="2:83" s="49" customFormat="1" ht="62.25" hidden="1" customHeight="1" x14ac:dyDescent="0.25">
      <c r="B443" s="506" t="s">
        <v>266</v>
      </c>
      <c r="C443" s="124" t="s">
        <v>228</v>
      </c>
      <c r="D443" s="185">
        <f>E443+G443+H443+I443</f>
        <v>0</v>
      </c>
      <c r="E443" s="185"/>
      <c r="F443" s="185"/>
      <c r="G443" s="185">
        <v>0</v>
      </c>
      <c r="H443" s="186"/>
      <c r="I443" s="886"/>
      <c r="J443" s="185">
        <f t="shared" si="1071"/>
        <v>0</v>
      </c>
      <c r="K443" s="185">
        <f>M443+Q443+S443+U443</f>
        <v>0</v>
      </c>
      <c r="L443" s="699" t="e">
        <f t="shared" si="1089"/>
        <v>#DIV/0!</v>
      </c>
      <c r="M443" s="185">
        <f>M444+M448</f>
        <v>0</v>
      </c>
      <c r="N443" s="98"/>
      <c r="O443" s="98"/>
      <c r="P443" s="98"/>
      <c r="Q443" s="98">
        <f>Q444+Q448</f>
        <v>0</v>
      </c>
      <c r="R443" s="98"/>
      <c r="S443" s="286"/>
      <c r="T443" s="286"/>
      <c r="U443" s="280"/>
      <c r="V443" s="626">
        <f t="shared" si="1049"/>
        <v>0</v>
      </c>
      <c r="W443" s="280"/>
      <c r="X443" s="280"/>
      <c r="Y443" s="280"/>
      <c r="Z443" s="98">
        <f t="shared" si="1046"/>
        <v>0</v>
      </c>
      <c r="AA443" s="98">
        <f t="shared" si="1098"/>
        <v>0</v>
      </c>
      <c r="AB443" s="280"/>
      <c r="AC443" s="280"/>
      <c r="AD443" s="280"/>
      <c r="AE443" s="185">
        <f>AG443+AK443+AM443+AO443</f>
        <v>0</v>
      </c>
      <c r="AF443" s="699" t="e">
        <f t="shared" si="1090"/>
        <v>#DIV/0!</v>
      </c>
      <c r="AG443" s="185"/>
      <c r="AH443" s="699"/>
      <c r="AI443" s="98"/>
      <c r="AJ443" s="98"/>
      <c r="AK443" s="98"/>
      <c r="AL443" s="699" t="e">
        <f t="shared" si="1058"/>
        <v>#DIV/0!</v>
      </c>
      <c r="AM443" s="286"/>
      <c r="AN443" s="286"/>
      <c r="AO443" s="280"/>
      <c r="AP443" s="98"/>
      <c r="AQ443" s="98"/>
      <c r="AR443" s="185">
        <f>AT443+AX443+AZ443+BB443</f>
        <v>0</v>
      </c>
      <c r="AS443" s="699" t="e">
        <f t="shared" si="1091"/>
        <v>#DIV/0!</v>
      </c>
      <c r="AT443" s="185">
        <f>AT444+AT448</f>
        <v>0</v>
      </c>
      <c r="AU443" s="699"/>
      <c r="AV443" s="98"/>
      <c r="AW443" s="699"/>
      <c r="AX443" s="185"/>
      <c r="AY443" s="699" t="e">
        <f t="shared" si="1059"/>
        <v>#DIV/0!</v>
      </c>
      <c r="AZ443" s="286"/>
      <c r="BA443" s="699"/>
      <c r="BB443" s="280"/>
      <c r="BC443" s="286"/>
      <c r="BD443" s="280"/>
      <c r="BE443" s="98"/>
      <c r="BF443" s="98"/>
      <c r="BG443" s="98"/>
      <c r="BH443" s="286"/>
      <c r="BI443" s="280"/>
      <c r="BJ443" s="98"/>
      <c r="BK443" s="98"/>
      <c r="BL443" s="286"/>
      <c r="BM443" s="280"/>
      <c r="BN443" s="98"/>
      <c r="BO443" s="98"/>
      <c r="BP443" s="98"/>
      <c r="BQ443" s="98"/>
      <c r="BR443" s="286"/>
      <c r="BS443" s="280"/>
      <c r="BT443" s="98"/>
      <c r="BU443" s="98"/>
      <c r="BV443" s="98"/>
      <c r="BW443" s="98"/>
      <c r="BX443" s="98"/>
      <c r="BY443" s="286"/>
      <c r="BZ443" s="280"/>
      <c r="CE443" s="699"/>
    </row>
    <row r="444" spans="2:83" s="45" customFormat="1" ht="62.25" hidden="1" customHeight="1" x14ac:dyDescent="0.25">
      <c r="B444" s="200"/>
      <c r="C444" s="97" t="s">
        <v>31</v>
      </c>
      <c r="D444" s="185">
        <f>E444+G444+H444+I444</f>
        <v>0</v>
      </c>
      <c r="E444" s="166"/>
      <c r="F444" s="166"/>
      <c r="G444" s="166"/>
      <c r="H444" s="236"/>
      <c r="I444" s="236"/>
      <c r="J444" s="185">
        <f t="shared" si="1071"/>
        <v>0</v>
      </c>
      <c r="K444" s="185">
        <f>M444+Q444+S444+U444</f>
        <v>0</v>
      </c>
      <c r="L444" s="699" t="e">
        <f t="shared" si="1089"/>
        <v>#DIV/0!</v>
      </c>
      <c r="M444" s="166">
        <f>SUM(M445:M447)</f>
        <v>0</v>
      </c>
      <c r="N444" s="687"/>
      <c r="O444" s="626"/>
      <c r="P444" s="687"/>
      <c r="Q444" s="626">
        <f>Q445+Q446</f>
        <v>0</v>
      </c>
      <c r="R444" s="687"/>
      <c r="S444" s="31"/>
      <c r="T444" s="31"/>
      <c r="U444" s="31"/>
      <c r="V444" s="626">
        <f t="shared" si="1049"/>
        <v>0</v>
      </c>
      <c r="W444" s="31"/>
      <c r="X444" s="31"/>
      <c r="Y444" s="31"/>
      <c r="Z444" s="626">
        <f t="shared" si="1046"/>
        <v>0</v>
      </c>
      <c r="AA444" s="626">
        <f t="shared" si="1098"/>
        <v>0</v>
      </c>
      <c r="AB444" s="31"/>
      <c r="AC444" s="31"/>
      <c r="AD444" s="31"/>
      <c r="AE444" s="185">
        <f>AG444+AK444+AM444+AO444</f>
        <v>0</v>
      </c>
      <c r="AF444" s="699" t="e">
        <f t="shared" si="1090"/>
        <v>#DIV/0!</v>
      </c>
      <c r="AG444" s="166"/>
      <c r="AH444" s="699"/>
      <c r="AI444" s="626"/>
      <c r="AJ444" s="687"/>
      <c r="AK444" s="833"/>
      <c r="AL444" s="699" t="e">
        <f t="shared" si="1058"/>
        <v>#DIV/0!</v>
      </c>
      <c r="AM444" s="31"/>
      <c r="AN444" s="31"/>
      <c r="AO444" s="31"/>
      <c r="AP444" s="626"/>
      <c r="AQ444" s="687"/>
      <c r="AR444" s="185">
        <f>AT444+AX444+AZ444+BB444</f>
        <v>0</v>
      </c>
      <c r="AS444" s="699" t="e">
        <f t="shared" si="1091"/>
        <v>#DIV/0!</v>
      </c>
      <c r="AT444" s="166">
        <f>SUM(AT445:AT447)</f>
        <v>0</v>
      </c>
      <c r="AU444" s="699"/>
      <c r="AV444" s="626"/>
      <c r="AW444" s="699"/>
      <c r="AX444" s="166"/>
      <c r="AY444" s="699" t="e">
        <f t="shared" si="1059"/>
        <v>#DIV/0!</v>
      </c>
      <c r="AZ444" s="31"/>
      <c r="BA444" s="699"/>
      <c r="BB444" s="31"/>
      <c r="BC444" s="31"/>
      <c r="BD444" s="31"/>
      <c r="BE444" s="98"/>
      <c r="BF444" s="626"/>
      <c r="BG444" s="626"/>
      <c r="BH444" s="31"/>
      <c r="BI444" s="31"/>
      <c r="BJ444" s="626"/>
      <c r="BK444" s="626"/>
      <c r="BL444" s="31"/>
      <c r="BM444" s="31"/>
      <c r="BN444" s="626"/>
      <c r="BO444" s="626"/>
      <c r="BP444" s="626"/>
      <c r="BQ444" s="626"/>
      <c r="BR444" s="31"/>
      <c r="BS444" s="31"/>
      <c r="BT444" s="626"/>
      <c r="BU444" s="98"/>
      <c r="BV444" s="507"/>
      <c r="BW444" s="522"/>
      <c r="BX444" s="507"/>
      <c r="BY444" s="31"/>
      <c r="BZ444" s="31"/>
      <c r="CE444" s="699"/>
    </row>
    <row r="445" spans="2:83" s="37" customFormat="1" ht="62.25" hidden="1" customHeight="1" x14ac:dyDescent="0.25">
      <c r="B445" s="204"/>
      <c r="C445" s="110" t="s">
        <v>39</v>
      </c>
      <c r="D445" s="171">
        <f>E445+G445</f>
        <v>0</v>
      </c>
      <c r="E445" s="171"/>
      <c r="F445" s="171"/>
      <c r="G445" s="171"/>
      <c r="H445" s="172"/>
      <c r="I445" s="172"/>
      <c r="J445" s="185">
        <f t="shared" si="1071"/>
        <v>0</v>
      </c>
      <c r="K445" s="171">
        <f>M445+Q445</f>
        <v>0</v>
      </c>
      <c r="L445" s="699" t="e">
        <f t="shared" si="1089"/>
        <v>#DIV/0!</v>
      </c>
      <c r="M445" s="171"/>
      <c r="N445" s="116"/>
      <c r="O445" s="116"/>
      <c r="P445" s="116"/>
      <c r="Q445" s="116"/>
      <c r="R445" s="116"/>
      <c r="S445" s="35"/>
      <c r="T445" s="35"/>
      <c r="U445" s="35"/>
      <c r="V445" s="626">
        <f t="shared" si="1049"/>
        <v>0</v>
      </c>
      <c r="W445" s="35"/>
      <c r="X445" s="35"/>
      <c r="Y445" s="35"/>
      <c r="Z445" s="116">
        <f t="shared" si="1046"/>
        <v>0</v>
      </c>
      <c r="AA445" s="116">
        <f t="shared" si="1098"/>
        <v>0</v>
      </c>
      <c r="AB445" s="35"/>
      <c r="AC445" s="35"/>
      <c r="AD445" s="35"/>
      <c r="AE445" s="171">
        <f t="shared" ref="AE445:AE450" si="1099">AG445</f>
        <v>0</v>
      </c>
      <c r="AF445" s="699" t="e">
        <f t="shared" si="1090"/>
        <v>#DIV/0!</v>
      </c>
      <c r="AG445" s="171"/>
      <c r="AH445" s="699"/>
      <c r="AI445" s="116"/>
      <c r="AJ445" s="116"/>
      <c r="AK445" s="116"/>
      <c r="AL445" s="699" t="e">
        <f t="shared" si="1058"/>
        <v>#DIV/0!</v>
      </c>
      <c r="AM445" s="35"/>
      <c r="AN445" s="35"/>
      <c r="AO445" s="35"/>
      <c r="AP445" s="116"/>
      <c r="AQ445" s="116"/>
      <c r="AR445" s="171">
        <f t="shared" ref="AR445:AR450" si="1100">AT445</f>
        <v>0</v>
      </c>
      <c r="AS445" s="699" t="e">
        <f t="shared" si="1091"/>
        <v>#DIV/0!</v>
      </c>
      <c r="AT445" s="171">
        <v>0</v>
      </c>
      <c r="AU445" s="699"/>
      <c r="AV445" s="116"/>
      <c r="AW445" s="699"/>
      <c r="AX445" s="171"/>
      <c r="AY445" s="699" t="e">
        <f t="shared" si="1059"/>
        <v>#DIV/0!</v>
      </c>
      <c r="AZ445" s="35"/>
      <c r="BA445" s="699"/>
      <c r="BB445" s="35"/>
      <c r="BC445" s="35"/>
      <c r="BD445" s="35"/>
      <c r="BE445" s="116"/>
      <c r="BF445" s="116"/>
      <c r="BG445" s="116"/>
      <c r="BH445" s="35"/>
      <c r="BI445" s="35"/>
      <c r="BJ445" s="116"/>
      <c r="BK445" s="116"/>
      <c r="BL445" s="35"/>
      <c r="BM445" s="35"/>
      <c r="BN445" s="116"/>
      <c r="BO445" s="116"/>
      <c r="BP445" s="116"/>
      <c r="BQ445" s="116"/>
      <c r="BR445" s="35"/>
      <c r="BS445" s="35"/>
      <c r="BT445" s="116"/>
      <c r="BU445" s="116"/>
      <c r="BV445" s="116"/>
      <c r="BW445" s="116"/>
      <c r="BX445" s="116"/>
      <c r="BY445" s="35"/>
      <c r="BZ445" s="35"/>
      <c r="CE445" s="699"/>
    </row>
    <row r="446" spans="2:83" s="37" customFormat="1" ht="62.25" hidden="1" customHeight="1" x14ac:dyDescent="0.25">
      <c r="B446" s="204"/>
      <c r="C446" s="110" t="s">
        <v>40</v>
      </c>
      <c r="D446" s="171">
        <f t="shared" ref="D446:D447" si="1101">E446+G446</f>
        <v>0</v>
      </c>
      <c r="E446" s="171"/>
      <c r="F446" s="171"/>
      <c r="G446" s="171"/>
      <c r="H446" s="172"/>
      <c r="I446" s="172"/>
      <c r="J446" s="185">
        <f t="shared" si="1071"/>
        <v>0</v>
      </c>
      <c r="K446" s="171">
        <f t="shared" ref="K446:K447" si="1102">M446+Q446</f>
        <v>0</v>
      </c>
      <c r="L446" s="699" t="e">
        <f t="shared" si="1089"/>
        <v>#DIV/0!</v>
      </c>
      <c r="M446" s="171"/>
      <c r="N446" s="116"/>
      <c r="O446" s="116"/>
      <c r="P446" s="116"/>
      <c r="Q446" s="116"/>
      <c r="R446" s="116"/>
      <c r="S446" s="35"/>
      <c r="T446" s="35"/>
      <c r="U446" s="35"/>
      <c r="V446" s="626">
        <f t="shared" si="1049"/>
        <v>0</v>
      </c>
      <c r="W446" s="35"/>
      <c r="X446" s="35"/>
      <c r="Y446" s="35"/>
      <c r="Z446" s="116">
        <f t="shared" si="1046"/>
        <v>0</v>
      </c>
      <c r="AA446" s="116">
        <f t="shared" si="1098"/>
        <v>0</v>
      </c>
      <c r="AB446" s="35"/>
      <c r="AC446" s="35"/>
      <c r="AD446" s="35"/>
      <c r="AE446" s="171">
        <f t="shared" si="1099"/>
        <v>0</v>
      </c>
      <c r="AF446" s="699" t="e">
        <f t="shared" si="1090"/>
        <v>#DIV/0!</v>
      </c>
      <c r="AG446" s="171"/>
      <c r="AH446" s="699"/>
      <c r="AI446" s="116"/>
      <c r="AJ446" s="116"/>
      <c r="AK446" s="116"/>
      <c r="AL446" s="699" t="e">
        <f t="shared" si="1058"/>
        <v>#DIV/0!</v>
      </c>
      <c r="AM446" s="35"/>
      <c r="AN446" s="35"/>
      <c r="AO446" s="35"/>
      <c r="AP446" s="116"/>
      <c r="AQ446" s="116"/>
      <c r="AR446" s="171">
        <f t="shared" si="1100"/>
        <v>0</v>
      </c>
      <c r="AS446" s="699" t="e">
        <f t="shared" si="1091"/>
        <v>#DIV/0!</v>
      </c>
      <c r="AT446" s="171">
        <v>0</v>
      </c>
      <c r="AU446" s="699"/>
      <c r="AV446" s="116"/>
      <c r="AW446" s="699"/>
      <c r="AX446" s="171"/>
      <c r="AY446" s="699" t="e">
        <f t="shared" si="1059"/>
        <v>#DIV/0!</v>
      </c>
      <c r="AZ446" s="35"/>
      <c r="BA446" s="699"/>
      <c r="BB446" s="35"/>
      <c r="BC446" s="35"/>
      <c r="BD446" s="35"/>
      <c r="BE446" s="116"/>
      <c r="BF446" s="116"/>
      <c r="BG446" s="116"/>
      <c r="BH446" s="35"/>
      <c r="BI446" s="35"/>
      <c r="BJ446" s="116"/>
      <c r="BK446" s="116"/>
      <c r="BL446" s="35"/>
      <c r="BM446" s="35"/>
      <c r="BN446" s="116"/>
      <c r="BO446" s="116"/>
      <c r="BP446" s="116"/>
      <c r="BQ446" s="116"/>
      <c r="BR446" s="35"/>
      <c r="BS446" s="35"/>
      <c r="BT446" s="116"/>
      <c r="BU446" s="116"/>
      <c r="BV446" s="116"/>
      <c r="BW446" s="116"/>
      <c r="BX446" s="116"/>
      <c r="BY446" s="35"/>
      <c r="BZ446" s="35"/>
      <c r="CE446" s="699"/>
    </row>
    <row r="447" spans="2:83" s="37" customFormat="1" ht="62.25" hidden="1" customHeight="1" x14ac:dyDescent="0.25">
      <c r="B447" s="204"/>
      <c r="C447" s="110" t="s">
        <v>43</v>
      </c>
      <c r="D447" s="171">
        <f t="shared" si="1101"/>
        <v>0</v>
      </c>
      <c r="E447" s="171"/>
      <c r="F447" s="171"/>
      <c r="G447" s="171"/>
      <c r="H447" s="172"/>
      <c r="I447" s="172"/>
      <c r="J447" s="185">
        <f t="shared" si="1071"/>
        <v>0</v>
      </c>
      <c r="K447" s="171">
        <f t="shared" si="1102"/>
        <v>0</v>
      </c>
      <c r="L447" s="699" t="e">
        <f t="shared" si="1089"/>
        <v>#DIV/0!</v>
      </c>
      <c r="M447" s="171"/>
      <c r="N447" s="116"/>
      <c r="O447" s="116"/>
      <c r="P447" s="116"/>
      <c r="Q447" s="116">
        <v>0</v>
      </c>
      <c r="R447" s="116"/>
      <c r="S447" s="35"/>
      <c r="T447" s="35"/>
      <c r="U447" s="35"/>
      <c r="V447" s="626">
        <f t="shared" si="1049"/>
        <v>0</v>
      </c>
      <c r="W447" s="35"/>
      <c r="X447" s="35"/>
      <c r="Y447" s="35"/>
      <c r="Z447" s="116">
        <f t="shared" si="1046"/>
        <v>0</v>
      </c>
      <c r="AA447" s="116">
        <f t="shared" si="1098"/>
        <v>0</v>
      </c>
      <c r="AB447" s="35"/>
      <c r="AC447" s="35"/>
      <c r="AD447" s="35"/>
      <c r="AE447" s="171">
        <f t="shared" si="1099"/>
        <v>0</v>
      </c>
      <c r="AF447" s="699" t="e">
        <f t="shared" si="1090"/>
        <v>#DIV/0!</v>
      </c>
      <c r="AG447" s="171"/>
      <c r="AH447" s="699"/>
      <c r="AI447" s="116"/>
      <c r="AJ447" s="116"/>
      <c r="AK447" s="116"/>
      <c r="AL447" s="699" t="e">
        <f t="shared" si="1058"/>
        <v>#DIV/0!</v>
      </c>
      <c r="AM447" s="35"/>
      <c r="AN447" s="35"/>
      <c r="AO447" s="35"/>
      <c r="AP447" s="116"/>
      <c r="AQ447" s="116"/>
      <c r="AR447" s="171">
        <f t="shared" si="1100"/>
        <v>0</v>
      </c>
      <c r="AS447" s="699" t="e">
        <f t="shared" si="1091"/>
        <v>#DIV/0!</v>
      </c>
      <c r="AT447" s="171">
        <v>0</v>
      </c>
      <c r="AU447" s="699"/>
      <c r="AV447" s="116"/>
      <c r="AW447" s="699"/>
      <c r="AX447" s="171"/>
      <c r="AY447" s="699" t="e">
        <f t="shared" si="1059"/>
        <v>#DIV/0!</v>
      </c>
      <c r="AZ447" s="35"/>
      <c r="BA447" s="699"/>
      <c r="BB447" s="35"/>
      <c r="BC447" s="35"/>
      <c r="BD447" s="35"/>
      <c r="BE447" s="116"/>
      <c r="BF447" s="116"/>
      <c r="BG447" s="116"/>
      <c r="BH447" s="35"/>
      <c r="BI447" s="35"/>
      <c r="BJ447" s="116"/>
      <c r="BK447" s="116"/>
      <c r="BL447" s="35"/>
      <c r="BM447" s="35"/>
      <c r="BN447" s="116"/>
      <c r="BO447" s="116"/>
      <c r="BP447" s="116"/>
      <c r="BQ447" s="116"/>
      <c r="BR447" s="35"/>
      <c r="BS447" s="35"/>
      <c r="BT447" s="116"/>
      <c r="BU447" s="116"/>
      <c r="BV447" s="116"/>
      <c r="BW447" s="116"/>
      <c r="BX447" s="116"/>
      <c r="BY447" s="35"/>
      <c r="BZ447" s="35"/>
      <c r="CE447" s="699"/>
    </row>
    <row r="448" spans="2:83" s="23" customFormat="1" ht="62.25" hidden="1" customHeight="1" x14ac:dyDescent="0.25">
      <c r="B448" s="201"/>
      <c r="C448" s="101" t="s">
        <v>32</v>
      </c>
      <c r="D448" s="167">
        <f t="shared" ref="D448:D450" si="1103">E448</f>
        <v>0</v>
      </c>
      <c r="E448" s="167"/>
      <c r="F448" s="167"/>
      <c r="G448" s="167"/>
      <c r="H448" s="187"/>
      <c r="I448" s="187"/>
      <c r="J448" s="185">
        <f t="shared" si="1071"/>
        <v>0</v>
      </c>
      <c r="K448" s="844">
        <f t="shared" ref="K448:K450" si="1104">M448</f>
        <v>0</v>
      </c>
      <c r="L448" s="699" t="e">
        <f t="shared" si="1089"/>
        <v>#DIV/0!</v>
      </c>
      <c r="M448" s="167">
        <v>0</v>
      </c>
      <c r="N448" s="114"/>
      <c r="O448" s="102"/>
      <c r="P448" s="114"/>
      <c r="Q448" s="102"/>
      <c r="R448" s="114"/>
      <c r="S448" s="22"/>
      <c r="T448" s="41"/>
      <c r="U448" s="22"/>
      <c r="V448" s="626">
        <f t="shared" si="1049"/>
        <v>0</v>
      </c>
      <c r="W448" s="22"/>
      <c r="X448" s="22"/>
      <c r="Y448" s="22"/>
      <c r="Z448" s="102">
        <f t="shared" si="1046"/>
        <v>0</v>
      </c>
      <c r="AA448" s="102">
        <f t="shared" si="1098"/>
        <v>0</v>
      </c>
      <c r="AB448" s="22"/>
      <c r="AC448" s="22"/>
      <c r="AD448" s="41"/>
      <c r="AE448" s="167">
        <f t="shared" si="1099"/>
        <v>0</v>
      </c>
      <c r="AF448" s="699" t="e">
        <f t="shared" si="1090"/>
        <v>#DIV/0!</v>
      </c>
      <c r="AG448" s="167"/>
      <c r="AH448" s="699"/>
      <c r="AI448" s="102"/>
      <c r="AJ448" s="114"/>
      <c r="AK448" s="102"/>
      <c r="AL448" s="699" t="e">
        <f t="shared" si="1058"/>
        <v>#DIV/0!</v>
      </c>
      <c r="AM448" s="22"/>
      <c r="AN448" s="41"/>
      <c r="AO448" s="22"/>
      <c r="AP448" s="102"/>
      <c r="AQ448" s="114"/>
      <c r="AR448" s="167">
        <f t="shared" si="1100"/>
        <v>0</v>
      </c>
      <c r="AS448" s="699" t="e">
        <f t="shared" si="1091"/>
        <v>#DIV/0!</v>
      </c>
      <c r="AT448" s="167">
        <v>0</v>
      </c>
      <c r="AU448" s="699"/>
      <c r="AV448" s="102"/>
      <c r="AW448" s="699"/>
      <c r="AX448" s="167"/>
      <c r="AY448" s="699" t="e">
        <f t="shared" si="1059"/>
        <v>#DIV/0!</v>
      </c>
      <c r="AZ448" s="22"/>
      <c r="BA448" s="699"/>
      <c r="BB448" s="22"/>
      <c r="BC448" s="22"/>
      <c r="BD448" s="22"/>
      <c r="BE448" s="102"/>
      <c r="BF448" s="102"/>
      <c r="BG448" s="102"/>
      <c r="BH448" s="22"/>
      <c r="BI448" s="22"/>
      <c r="BJ448" s="102"/>
      <c r="BK448" s="102"/>
      <c r="BL448" s="22"/>
      <c r="BM448" s="22"/>
      <c r="BN448" s="102"/>
      <c r="BO448" s="102"/>
      <c r="BP448" s="102"/>
      <c r="BQ448" s="102"/>
      <c r="BR448" s="22"/>
      <c r="BS448" s="22"/>
      <c r="BT448" s="102"/>
      <c r="BU448" s="102"/>
      <c r="BV448" s="102"/>
      <c r="BW448" s="102"/>
      <c r="BX448" s="102"/>
      <c r="BY448" s="22"/>
      <c r="BZ448" s="22"/>
      <c r="CE448" s="699"/>
    </row>
    <row r="449" spans="2:83" s="48" customFormat="1" ht="62.25" hidden="1" customHeight="1" x14ac:dyDescent="0.25">
      <c r="B449" s="506" t="s">
        <v>59</v>
      </c>
      <c r="C449" s="124" t="s">
        <v>60</v>
      </c>
      <c r="D449" s="186">
        <f t="shared" si="1103"/>
        <v>0</v>
      </c>
      <c r="E449" s="186"/>
      <c r="F449" s="186"/>
      <c r="G449" s="186"/>
      <c r="H449" s="186"/>
      <c r="I449" s="885"/>
      <c r="J449" s="185">
        <f t="shared" si="1071"/>
        <v>0</v>
      </c>
      <c r="K449" s="186" t="e">
        <f t="shared" si="1104"/>
        <v>#REF!</v>
      </c>
      <c r="L449" s="699" t="e">
        <f t="shared" si="1089"/>
        <v>#REF!</v>
      </c>
      <c r="M449" s="186" t="e">
        <f>M450</f>
        <v>#REF!</v>
      </c>
      <c r="N449" s="286"/>
      <c r="O449" s="286"/>
      <c r="P449" s="286"/>
      <c r="Q449" s="286"/>
      <c r="R449" s="286"/>
      <c r="S449" s="286"/>
      <c r="T449" s="286"/>
      <c r="U449" s="300"/>
      <c r="V449" s="626">
        <f t="shared" si="1049"/>
        <v>0</v>
      </c>
      <c r="W449" s="300"/>
      <c r="X449" s="300"/>
      <c r="Y449" s="300"/>
      <c r="Z449" s="286">
        <f t="shared" si="1046"/>
        <v>0</v>
      </c>
      <c r="AA449" s="286">
        <f t="shared" si="1098"/>
        <v>0</v>
      </c>
      <c r="AB449" s="300"/>
      <c r="AC449" s="300"/>
      <c r="AD449" s="41"/>
      <c r="AE449" s="186">
        <f t="shared" si="1099"/>
        <v>0</v>
      </c>
      <c r="AF449" s="699" t="e">
        <f t="shared" si="1090"/>
        <v>#DIV/0!</v>
      </c>
      <c r="AG449" s="186"/>
      <c r="AH449" s="699"/>
      <c r="AI449" s="286"/>
      <c r="AJ449" s="286"/>
      <c r="AK449" s="286"/>
      <c r="AL449" s="699" t="e">
        <f t="shared" si="1058"/>
        <v>#DIV/0!</v>
      </c>
      <c r="AM449" s="286"/>
      <c r="AN449" s="286"/>
      <c r="AO449" s="300"/>
      <c r="AP449" s="286"/>
      <c r="AQ449" s="286"/>
      <c r="AR449" s="186">
        <f t="shared" si="1100"/>
        <v>0</v>
      </c>
      <c r="AS449" s="699" t="e">
        <f t="shared" si="1091"/>
        <v>#DIV/0!</v>
      </c>
      <c r="AT449" s="186">
        <f>AT450</f>
        <v>0</v>
      </c>
      <c r="AU449" s="699"/>
      <c r="AV449" s="286"/>
      <c r="AW449" s="699"/>
      <c r="AX449" s="186"/>
      <c r="AY449" s="699" t="e">
        <f t="shared" si="1059"/>
        <v>#DIV/0!</v>
      </c>
      <c r="AZ449" s="286"/>
      <c r="BA449" s="699"/>
      <c r="BB449" s="300"/>
      <c r="BC449" s="286"/>
      <c r="BD449" s="300"/>
      <c r="BE449" s="286"/>
      <c r="BF449" s="286"/>
      <c r="BG449" s="286"/>
      <c r="BH449" s="286"/>
      <c r="BI449" s="300"/>
      <c r="BJ449" s="286"/>
      <c r="BK449" s="286"/>
      <c r="BL449" s="286"/>
      <c r="BM449" s="300"/>
      <c r="BN449" s="286"/>
      <c r="BO449" s="286"/>
      <c r="BP449" s="286"/>
      <c r="BQ449" s="286"/>
      <c r="BR449" s="286"/>
      <c r="BS449" s="300"/>
      <c r="BT449" s="286"/>
      <c r="BU449" s="286"/>
      <c r="BV449" s="286"/>
      <c r="BW449" s="286"/>
      <c r="BX449" s="286"/>
      <c r="BY449" s="286"/>
      <c r="BZ449" s="300"/>
      <c r="CE449" s="699"/>
    </row>
    <row r="450" spans="2:83" s="48" customFormat="1" ht="62.25" hidden="1" customHeight="1" x14ac:dyDescent="0.25">
      <c r="B450" s="506"/>
      <c r="C450" s="125"/>
      <c r="D450" s="241">
        <f t="shared" si="1103"/>
        <v>0</v>
      </c>
      <c r="E450" s="241"/>
      <c r="F450" s="241"/>
      <c r="G450" s="241"/>
      <c r="H450" s="241"/>
      <c r="I450" s="885"/>
      <c r="J450" s="185">
        <f t="shared" si="1071"/>
        <v>0</v>
      </c>
      <c r="K450" s="258" t="e">
        <f t="shared" si="1104"/>
        <v>#REF!</v>
      </c>
      <c r="L450" s="699" t="e">
        <f t="shared" si="1089"/>
        <v>#REF!</v>
      </c>
      <c r="M450" s="241" t="e">
        <f>#REF!</f>
        <v>#REF!</v>
      </c>
      <c r="N450" s="41"/>
      <c r="O450" s="43"/>
      <c r="P450" s="41"/>
      <c r="Q450" s="43"/>
      <c r="R450" s="41"/>
      <c r="S450" s="43"/>
      <c r="T450" s="41"/>
      <c r="U450" s="300"/>
      <c r="V450" s="626">
        <f t="shared" si="1049"/>
        <v>0</v>
      </c>
      <c r="W450" s="300"/>
      <c r="X450" s="300"/>
      <c r="Y450" s="300"/>
      <c r="Z450" s="43">
        <f t="shared" si="1046"/>
        <v>0</v>
      </c>
      <c r="AA450" s="43">
        <f t="shared" si="1098"/>
        <v>0</v>
      </c>
      <c r="AB450" s="300"/>
      <c r="AC450" s="300"/>
      <c r="AD450" s="41"/>
      <c r="AE450" s="241">
        <f t="shared" si="1099"/>
        <v>0</v>
      </c>
      <c r="AF450" s="699" t="e">
        <f t="shared" si="1090"/>
        <v>#DIV/0!</v>
      </c>
      <c r="AG450" s="241"/>
      <c r="AH450" s="699"/>
      <c r="AI450" s="43"/>
      <c r="AJ450" s="41"/>
      <c r="AK450" s="43"/>
      <c r="AL450" s="699" t="e">
        <f t="shared" si="1058"/>
        <v>#DIV/0!</v>
      </c>
      <c r="AM450" s="43"/>
      <c r="AN450" s="41"/>
      <c r="AO450" s="300"/>
      <c r="AP450" s="43"/>
      <c r="AQ450" s="41"/>
      <c r="AR450" s="241">
        <f t="shared" si="1100"/>
        <v>0</v>
      </c>
      <c r="AS450" s="699" t="e">
        <f t="shared" si="1091"/>
        <v>#DIV/0!</v>
      </c>
      <c r="AT450" s="241">
        <f>U450</f>
        <v>0</v>
      </c>
      <c r="AU450" s="699"/>
      <c r="AV450" s="43"/>
      <c r="AW450" s="699"/>
      <c r="AX450" s="241"/>
      <c r="AY450" s="699" t="e">
        <f t="shared" si="1059"/>
        <v>#DIV/0!</v>
      </c>
      <c r="AZ450" s="43"/>
      <c r="BA450" s="699"/>
      <c r="BB450" s="300"/>
      <c r="BC450" s="43"/>
      <c r="BD450" s="300"/>
      <c r="BE450" s="43"/>
      <c r="BF450" s="43"/>
      <c r="BG450" s="43"/>
      <c r="BH450" s="43"/>
      <c r="BI450" s="300"/>
      <c r="BJ450" s="43"/>
      <c r="BK450" s="43"/>
      <c r="BL450" s="43"/>
      <c r="BM450" s="300"/>
      <c r="BN450" s="43"/>
      <c r="BO450" s="43"/>
      <c r="BP450" s="43"/>
      <c r="BQ450" s="43"/>
      <c r="BR450" s="43"/>
      <c r="BS450" s="300"/>
      <c r="BT450" s="43"/>
      <c r="BU450" s="43"/>
      <c r="BV450" s="43"/>
      <c r="BW450" s="43"/>
      <c r="BX450" s="43"/>
      <c r="BY450" s="43"/>
      <c r="BZ450" s="300"/>
      <c r="CE450" s="699"/>
    </row>
    <row r="451" spans="2:83" s="37" customFormat="1" ht="62.25" hidden="1" customHeight="1" x14ac:dyDescent="0.25">
      <c r="B451" s="204"/>
      <c r="C451" s="110" t="s">
        <v>40</v>
      </c>
      <c r="D451" s="172"/>
      <c r="E451" s="172"/>
      <c r="F451" s="172"/>
      <c r="G451" s="172"/>
      <c r="H451" s="172"/>
      <c r="I451" s="172"/>
      <c r="J451" s="185">
        <f t="shared" si="1071"/>
        <v>0</v>
      </c>
      <c r="K451" s="172"/>
      <c r="L451" s="699" t="e">
        <f t="shared" si="1089"/>
        <v>#DIV/0!</v>
      </c>
      <c r="M451" s="172"/>
      <c r="N451" s="35"/>
      <c r="O451" s="35"/>
      <c r="P451" s="35"/>
      <c r="Q451" s="35"/>
      <c r="R451" s="35"/>
      <c r="S451" s="35"/>
      <c r="T451" s="35"/>
      <c r="U451" s="35"/>
      <c r="V451" s="626">
        <f t="shared" si="1049"/>
        <v>0</v>
      </c>
      <c r="W451" s="35"/>
      <c r="X451" s="35"/>
      <c r="Y451" s="35"/>
      <c r="Z451" s="35">
        <f t="shared" si="1046"/>
        <v>0</v>
      </c>
      <c r="AA451" s="35">
        <f t="shared" si="1098"/>
        <v>0</v>
      </c>
      <c r="AB451" s="35"/>
      <c r="AC451" s="35"/>
      <c r="AD451" s="35"/>
      <c r="AE451" s="172"/>
      <c r="AF451" s="699" t="e">
        <f t="shared" si="1090"/>
        <v>#DIV/0!</v>
      </c>
      <c r="AG451" s="172"/>
      <c r="AH451" s="699"/>
      <c r="AI451" s="35"/>
      <c r="AJ451" s="35"/>
      <c r="AK451" s="35"/>
      <c r="AL451" s="699" t="e">
        <f t="shared" si="1058"/>
        <v>#DIV/0!</v>
      </c>
      <c r="AM451" s="35"/>
      <c r="AN451" s="35"/>
      <c r="AO451" s="35"/>
      <c r="AP451" s="35"/>
      <c r="AQ451" s="35"/>
      <c r="AR451" s="172"/>
      <c r="AS451" s="699" t="e">
        <f t="shared" si="1091"/>
        <v>#DIV/0!</v>
      </c>
      <c r="AT451" s="172"/>
      <c r="AU451" s="699"/>
      <c r="AV451" s="35"/>
      <c r="AW451" s="699"/>
      <c r="AX451" s="172"/>
      <c r="AY451" s="699" t="e">
        <f t="shared" si="1059"/>
        <v>#DIV/0!</v>
      </c>
      <c r="AZ451" s="35"/>
      <c r="BA451" s="699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E451" s="699"/>
    </row>
    <row r="452" spans="2:83" s="48" customFormat="1" ht="62.25" hidden="1" customHeight="1" x14ac:dyDescent="0.25">
      <c r="B452" s="506" t="s">
        <v>61</v>
      </c>
      <c r="C452" s="124" t="s">
        <v>62</v>
      </c>
      <c r="D452" s="186">
        <f>E452</f>
        <v>0</v>
      </c>
      <c r="E452" s="186"/>
      <c r="F452" s="186"/>
      <c r="G452" s="186"/>
      <c r="H452" s="186"/>
      <c r="I452" s="885"/>
      <c r="J452" s="185">
        <f t="shared" si="1071"/>
        <v>0</v>
      </c>
      <c r="K452" s="186">
        <f>M452</f>
        <v>0</v>
      </c>
      <c r="L452" s="699" t="e">
        <f t="shared" si="1089"/>
        <v>#DIV/0!</v>
      </c>
      <c r="M452" s="186">
        <f>M453</f>
        <v>0</v>
      </c>
      <c r="N452" s="286"/>
      <c r="O452" s="286"/>
      <c r="P452" s="286"/>
      <c r="Q452" s="286"/>
      <c r="R452" s="286"/>
      <c r="S452" s="286"/>
      <c r="T452" s="286"/>
      <c r="U452" s="300"/>
      <c r="V452" s="626">
        <f t="shared" si="1049"/>
        <v>0</v>
      </c>
      <c r="W452" s="300"/>
      <c r="X452" s="300"/>
      <c r="Y452" s="300"/>
      <c r="Z452" s="286">
        <f t="shared" si="1046"/>
        <v>0</v>
      </c>
      <c r="AA452" s="286">
        <f t="shared" si="1098"/>
        <v>0</v>
      </c>
      <c r="AB452" s="300"/>
      <c r="AC452" s="300"/>
      <c r="AD452" s="41"/>
      <c r="AE452" s="186">
        <f>AG452</f>
        <v>0</v>
      </c>
      <c r="AF452" s="699" t="e">
        <f t="shared" si="1090"/>
        <v>#DIV/0!</v>
      </c>
      <c r="AG452" s="186"/>
      <c r="AH452" s="699"/>
      <c r="AI452" s="286"/>
      <c r="AJ452" s="286"/>
      <c r="AK452" s="286"/>
      <c r="AL452" s="699" t="e">
        <f t="shared" si="1058"/>
        <v>#DIV/0!</v>
      </c>
      <c r="AM452" s="286"/>
      <c r="AN452" s="286"/>
      <c r="AO452" s="300"/>
      <c r="AP452" s="286"/>
      <c r="AQ452" s="286"/>
      <c r="AR452" s="186">
        <f>AT452</f>
        <v>0</v>
      </c>
      <c r="AS452" s="699" t="e">
        <f t="shared" si="1091"/>
        <v>#DIV/0!</v>
      </c>
      <c r="AT452" s="186">
        <f>AT453</f>
        <v>0</v>
      </c>
      <c r="AU452" s="699"/>
      <c r="AV452" s="286"/>
      <c r="AW452" s="699"/>
      <c r="AX452" s="186"/>
      <c r="AY452" s="699" t="e">
        <f t="shared" si="1059"/>
        <v>#DIV/0!</v>
      </c>
      <c r="AZ452" s="286"/>
      <c r="BA452" s="699"/>
      <c r="BB452" s="300"/>
      <c r="BC452" s="286"/>
      <c r="BD452" s="300"/>
      <c r="BE452" s="286"/>
      <c r="BF452" s="286"/>
      <c r="BG452" s="286"/>
      <c r="BH452" s="286"/>
      <c r="BI452" s="300"/>
      <c r="BJ452" s="286"/>
      <c r="BK452" s="286"/>
      <c r="BL452" s="286"/>
      <c r="BM452" s="300"/>
      <c r="BN452" s="286"/>
      <c r="BO452" s="286"/>
      <c r="BP452" s="286"/>
      <c r="BQ452" s="286"/>
      <c r="BR452" s="286"/>
      <c r="BS452" s="300"/>
      <c r="BT452" s="286"/>
      <c r="BU452" s="286"/>
      <c r="BV452" s="286"/>
      <c r="BW452" s="286"/>
      <c r="BX452" s="286"/>
      <c r="BY452" s="286"/>
      <c r="BZ452" s="300"/>
      <c r="CE452" s="699"/>
    </row>
    <row r="453" spans="2:83" s="37" customFormat="1" ht="62.25" hidden="1" customHeight="1" x14ac:dyDescent="0.25">
      <c r="B453" s="204"/>
      <c r="C453" s="110" t="s">
        <v>39</v>
      </c>
      <c r="D453" s="172">
        <f>E453</f>
        <v>0</v>
      </c>
      <c r="E453" s="172"/>
      <c r="F453" s="172"/>
      <c r="G453" s="172"/>
      <c r="H453" s="172"/>
      <c r="I453" s="172"/>
      <c r="J453" s="185">
        <f t="shared" si="1071"/>
        <v>0</v>
      </c>
      <c r="K453" s="172">
        <f>M453</f>
        <v>0</v>
      </c>
      <c r="L453" s="699" t="e">
        <f t="shared" si="1089"/>
        <v>#DIV/0!</v>
      </c>
      <c r="M453" s="172">
        <v>0</v>
      </c>
      <c r="N453" s="35"/>
      <c r="O453" s="35"/>
      <c r="P453" s="35"/>
      <c r="Q453" s="35"/>
      <c r="R453" s="35"/>
      <c r="S453" s="35"/>
      <c r="T453" s="35"/>
      <c r="U453" s="35"/>
      <c r="V453" s="626">
        <f t="shared" si="1049"/>
        <v>0</v>
      </c>
      <c r="W453" s="35"/>
      <c r="X453" s="35"/>
      <c r="Y453" s="35"/>
      <c r="Z453" s="35">
        <f t="shared" si="1046"/>
        <v>0</v>
      </c>
      <c r="AA453" s="35">
        <f t="shared" si="1098"/>
        <v>0</v>
      </c>
      <c r="AB453" s="35"/>
      <c r="AC453" s="35"/>
      <c r="AD453" s="35"/>
      <c r="AE453" s="172">
        <f>AG453</f>
        <v>0</v>
      </c>
      <c r="AF453" s="699" t="e">
        <f t="shared" si="1090"/>
        <v>#DIV/0!</v>
      </c>
      <c r="AG453" s="172"/>
      <c r="AH453" s="699"/>
      <c r="AI453" s="35"/>
      <c r="AJ453" s="35"/>
      <c r="AK453" s="35"/>
      <c r="AL453" s="699" t="e">
        <f t="shared" si="1058"/>
        <v>#DIV/0!</v>
      </c>
      <c r="AM453" s="35"/>
      <c r="AN453" s="35"/>
      <c r="AO453" s="35"/>
      <c r="AP453" s="35"/>
      <c r="AQ453" s="35"/>
      <c r="AR453" s="172">
        <f>AT453</f>
        <v>0</v>
      </c>
      <c r="AS453" s="699" t="e">
        <f t="shared" si="1091"/>
        <v>#DIV/0!</v>
      </c>
      <c r="AT453" s="172">
        <v>0</v>
      </c>
      <c r="AU453" s="699"/>
      <c r="AV453" s="35"/>
      <c r="AW453" s="699"/>
      <c r="AX453" s="172"/>
      <c r="AY453" s="699" t="e">
        <f t="shared" si="1059"/>
        <v>#DIV/0!</v>
      </c>
      <c r="AZ453" s="35"/>
      <c r="BA453" s="699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E453" s="699"/>
    </row>
    <row r="454" spans="2:83" s="37" customFormat="1" ht="62.25" hidden="1" customHeight="1" x14ac:dyDescent="0.25">
      <c r="B454" s="204"/>
      <c r="C454" s="110" t="s">
        <v>40</v>
      </c>
      <c r="D454" s="172"/>
      <c r="E454" s="172"/>
      <c r="F454" s="172"/>
      <c r="G454" s="172"/>
      <c r="H454" s="172"/>
      <c r="I454" s="172"/>
      <c r="J454" s="185">
        <f t="shared" si="1071"/>
        <v>0</v>
      </c>
      <c r="K454" s="172"/>
      <c r="L454" s="699" t="e">
        <f t="shared" si="1089"/>
        <v>#DIV/0!</v>
      </c>
      <c r="M454" s="172"/>
      <c r="N454" s="35"/>
      <c r="O454" s="35"/>
      <c r="P454" s="35"/>
      <c r="Q454" s="35"/>
      <c r="R454" s="35"/>
      <c r="S454" s="35"/>
      <c r="T454" s="35"/>
      <c r="U454" s="35"/>
      <c r="V454" s="626">
        <f t="shared" si="1049"/>
        <v>0</v>
      </c>
      <c r="W454" s="35"/>
      <c r="X454" s="35"/>
      <c r="Y454" s="35"/>
      <c r="Z454" s="35">
        <f t="shared" si="1046"/>
        <v>0</v>
      </c>
      <c r="AA454" s="35">
        <f t="shared" si="1098"/>
        <v>0</v>
      </c>
      <c r="AB454" s="35"/>
      <c r="AC454" s="35"/>
      <c r="AD454" s="35"/>
      <c r="AE454" s="172"/>
      <c r="AF454" s="699" t="e">
        <f t="shared" si="1090"/>
        <v>#DIV/0!</v>
      </c>
      <c r="AG454" s="172"/>
      <c r="AH454" s="699"/>
      <c r="AI454" s="35"/>
      <c r="AJ454" s="35"/>
      <c r="AK454" s="35"/>
      <c r="AL454" s="699" t="e">
        <f t="shared" si="1058"/>
        <v>#DIV/0!</v>
      </c>
      <c r="AM454" s="35"/>
      <c r="AN454" s="35"/>
      <c r="AO454" s="35"/>
      <c r="AP454" s="35"/>
      <c r="AQ454" s="35"/>
      <c r="AR454" s="172"/>
      <c r="AS454" s="699" t="e">
        <f t="shared" si="1091"/>
        <v>#DIV/0!</v>
      </c>
      <c r="AT454" s="172"/>
      <c r="AU454" s="699"/>
      <c r="AV454" s="35"/>
      <c r="AW454" s="699"/>
      <c r="AX454" s="172"/>
      <c r="AY454" s="699" t="e">
        <f t="shared" si="1059"/>
        <v>#DIV/0!</v>
      </c>
      <c r="AZ454" s="35"/>
      <c r="BA454" s="699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E454" s="699"/>
    </row>
    <row r="455" spans="2:83" s="49" customFormat="1" ht="62.25" hidden="1" customHeight="1" x14ac:dyDescent="0.25">
      <c r="B455" s="506" t="s">
        <v>74</v>
      </c>
      <c r="C455" s="124" t="s">
        <v>229</v>
      </c>
      <c r="D455" s="185">
        <f t="shared" ref="D455:D460" si="1105">E455</f>
        <v>0</v>
      </c>
      <c r="E455" s="185"/>
      <c r="F455" s="185"/>
      <c r="G455" s="185"/>
      <c r="H455" s="186"/>
      <c r="I455" s="886"/>
      <c r="J455" s="185">
        <f t="shared" si="1071"/>
        <v>0</v>
      </c>
      <c r="K455" s="185">
        <f t="shared" ref="K455:K460" si="1106">M455</f>
        <v>0</v>
      </c>
      <c r="L455" s="699" t="e">
        <f t="shared" si="1089"/>
        <v>#DIV/0!</v>
      </c>
      <c r="M455" s="185">
        <f>M456+M460</f>
        <v>0</v>
      </c>
      <c r="N455" s="98"/>
      <c r="O455" s="98"/>
      <c r="P455" s="98"/>
      <c r="Q455" s="98"/>
      <c r="R455" s="98"/>
      <c r="S455" s="286"/>
      <c r="T455" s="286"/>
      <c r="U455" s="280"/>
      <c r="V455" s="626">
        <f t="shared" si="1049"/>
        <v>0</v>
      </c>
      <c r="W455" s="280"/>
      <c r="X455" s="280"/>
      <c r="Y455" s="280"/>
      <c r="Z455" s="98">
        <f t="shared" si="1046"/>
        <v>0</v>
      </c>
      <c r="AA455" s="98">
        <f t="shared" si="1098"/>
        <v>0</v>
      </c>
      <c r="AB455" s="280"/>
      <c r="AC455" s="280"/>
      <c r="AD455" s="280"/>
      <c r="AE455" s="185">
        <f t="shared" ref="AE455:AE460" si="1107">AG455</f>
        <v>0</v>
      </c>
      <c r="AF455" s="699" t="e">
        <f t="shared" si="1090"/>
        <v>#DIV/0!</v>
      </c>
      <c r="AG455" s="185"/>
      <c r="AH455" s="699"/>
      <c r="AI455" s="98"/>
      <c r="AJ455" s="98"/>
      <c r="AK455" s="98"/>
      <c r="AL455" s="699" t="e">
        <f t="shared" si="1058"/>
        <v>#DIV/0!</v>
      </c>
      <c r="AM455" s="286"/>
      <c r="AN455" s="286"/>
      <c r="AO455" s="280"/>
      <c r="AP455" s="98"/>
      <c r="AQ455" s="98"/>
      <c r="AR455" s="185">
        <f t="shared" ref="AR455:AR460" si="1108">AT455</f>
        <v>0</v>
      </c>
      <c r="AS455" s="699" t="e">
        <f t="shared" si="1091"/>
        <v>#DIV/0!</v>
      </c>
      <c r="AT455" s="185">
        <f>AT456+AT460</f>
        <v>0</v>
      </c>
      <c r="AU455" s="699"/>
      <c r="AV455" s="98"/>
      <c r="AW455" s="699"/>
      <c r="AX455" s="185"/>
      <c r="AY455" s="699" t="e">
        <f t="shared" si="1059"/>
        <v>#DIV/0!</v>
      </c>
      <c r="AZ455" s="286"/>
      <c r="BA455" s="699"/>
      <c r="BB455" s="280"/>
      <c r="BC455" s="286"/>
      <c r="BD455" s="280"/>
      <c r="BE455" s="98"/>
      <c r="BF455" s="98"/>
      <c r="BG455" s="98"/>
      <c r="BH455" s="286"/>
      <c r="BI455" s="280"/>
      <c r="BJ455" s="98"/>
      <c r="BK455" s="98"/>
      <c r="BL455" s="286"/>
      <c r="BM455" s="280"/>
      <c r="BN455" s="98"/>
      <c r="BO455" s="98"/>
      <c r="BP455" s="98"/>
      <c r="BQ455" s="98"/>
      <c r="BR455" s="286"/>
      <c r="BS455" s="280"/>
      <c r="BT455" s="98"/>
      <c r="BU455" s="98"/>
      <c r="BV455" s="98"/>
      <c r="BW455" s="98"/>
      <c r="BX455" s="98"/>
      <c r="BY455" s="286"/>
      <c r="BZ455" s="280"/>
      <c r="CE455" s="699"/>
    </row>
    <row r="456" spans="2:83" s="45" customFormat="1" ht="62.25" hidden="1" customHeight="1" x14ac:dyDescent="0.25">
      <c r="B456" s="200"/>
      <c r="C456" s="97" t="s">
        <v>31</v>
      </c>
      <c r="D456" s="166">
        <f t="shared" si="1105"/>
        <v>0</v>
      </c>
      <c r="E456" s="166"/>
      <c r="F456" s="166"/>
      <c r="G456" s="166"/>
      <c r="H456" s="236"/>
      <c r="I456" s="236"/>
      <c r="J456" s="185">
        <f t="shared" si="1071"/>
        <v>0</v>
      </c>
      <c r="K456" s="166">
        <f t="shared" si="1106"/>
        <v>0</v>
      </c>
      <c r="L456" s="699" t="e">
        <f t="shared" si="1089"/>
        <v>#DIV/0!</v>
      </c>
      <c r="M456" s="166">
        <f>SUM(M457:M459)</f>
        <v>0</v>
      </c>
      <c r="N456" s="687"/>
      <c r="O456" s="626"/>
      <c r="P456" s="687"/>
      <c r="Q456" s="626"/>
      <c r="R456" s="687"/>
      <c r="S456" s="31"/>
      <c r="T456" s="31"/>
      <c r="U456" s="31"/>
      <c r="V456" s="626">
        <f t="shared" si="1049"/>
        <v>0</v>
      </c>
      <c r="W456" s="31"/>
      <c r="X456" s="31"/>
      <c r="Y456" s="31"/>
      <c r="Z456" s="626">
        <f t="shared" si="1046"/>
        <v>0</v>
      </c>
      <c r="AA456" s="626">
        <f t="shared" si="1098"/>
        <v>0</v>
      </c>
      <c r="AB456" s="31"/>
      <c r="AC456" s="31"/>
      <c r="AD456" s="31"/>
      <c r="AE456" s="166">
        <f t="shared" si="1107"/>
        <v>0</v>
      </c>
      <c r="AF456" s="699" t="e">
        <f t="shared" si="1090"/>
        <v>#DIV/0!</v>
      </c>
      <c r="AG456" s="166"/>
      <c r="AH456" s="699"/>
      <c r="AI456" s="626"/>
      <c r="AJ456" s="687"/>
      <c r="AK456" s="833"/>
      <c r="AL456" s="699" t="e">
        <f t="shared" si="1058"/>
        <v>#DIV/0!</v>
      </c>
      <c r="AM456" s="31"/>
      <c r="AN456" s="31"/>
      <c r="AO456" s="31"/>
      <c r="AP456" s="626"/>
      <c r="AQ456" s="687"/>
      <c r="AR456" s="166">
        <f t="shared" si="1108"/>
        <v>0</v>
      </c>
      <c r="AS456" s="699" t="e">
        <f t="shared" si="1091"/>
        <v>#DIV/0!</v>
      </c>
      <c r="AT456" s="166">
        <f>SUM(AT457:AT459)</f>
        <v>0</v>
      </c>
      <c r="AU456" s="699"/>
      <c r="AV456" s="626"/>
      <c r="AW456" s="699"/>
      <c r="AX456" s="166"/>
      <c r="AY456" s="699" t="e">
        <f t="shared" si="1059"/>
        <v>#DIV/0!</v>
      </c>
      <c r="AZ456" s="31"/>
      <c r="BA456" s="699"/>
      <c r="BB456" s="31"/>
      <c r="BC456" s="31"/>
      <c r="BD456" s="31"/>
      <c r="BE456" s="626"/>
      <c r="BF456" s="626"/>
      <c r="BG456" s="626"/>
      <c r="BH456" s="31"/>
      <c r="BI456" s="31"/>
      <c r="BJ456" s="626"/>
      <c r="BK456" s="626"/>
      <c r="BL456" s="31"/>
      <c r="BM456" s="31"/>
      <c r="BN456" s="626"/>
      <c r="BO456" s="626"/>
      <c r="BP456" s="626"/>
      <c r="BQ456" s="626"/>
      <c r="BR456" s="31"/>
      <c r="BS456" s="31"/>
      <c r="BT456" s="626"/>
      <c r="BU456" s="626"/>
      <c r="BV456" s="507"/>
      <c r="BW456" s="522"/>
      <c r="BX456" s="507"/>
      <c r="BY456" s="31"/>
      <c r="BZ456" s="31"/>
      <c r="CE456" s="699"/>
    </row>
    <row r="457" spans="2:83" s="37" customFormat="1" ht="62.25" hidden="1" customHeight="1" x14ac:dyDescent="0.25">
      <c r="B457" s="204"/>
      <c r="C457" s="110" t="s">
        <v>39</v>
      </c>
      <c r="D457" s="171">
        <f t="shared" si="1105"/>
        <v>0</v>
      </c>
      <c r="E457" s="171"/>
      <c r="F457" s="171"/>
      <c r="G457" s="171"/>
      <c r="H457" s="172"/>
      <c r="I457" s="172"/>
      <c r="J457" s="185">
        <f t="shared" si="1071"/>
        <v>0</v>
      </c>
      <c r="K457" s="171">
        <f t="shared" si="1106"/>
        <v>0</v>
      </c>
      <c r="L457" s="699" t="e">
        <f t="shared" si="1089"/>
        <v>#DIV/0!</v>
      </c>
      <c r="M457" s="171">
        <v>0</v>
      </c>
      <c r="N457" s="116"/>
      <c r="O457" s="116"/>
      <c r="P457" s="116"/>
      <c r="Q457" s="116"/>
      <c r="R457" s="116"/>
      <c r="S457" s="35"/>
      <c r="T457" s="35"/>
      <c r="U457" s="35"/>
      <c r="V457" s="626">
        <f t="shared" si="1049"/>
        <v>0</v>
      </c>
      <c r="W457" s="35"/>
      <c r="X457" s="35"/>
      <c r="Y457" s="35"/>
      <c r="Z457" s="116">
        <f t="shared" si="1046"/>
        <v>0</v>
      </c>
      <c r="AA457" s="116">
        <f t="shared" si="1098"/>
        <v>0</v>
      </c>
      <c r="AB457" s="35"/>
      <c r="AC457" s="35"/>
      <c r="AD457" s="35"/>
      <c r="AE457" s="171">
        <f t="shared" si="1107"/>
        <v>0</v>
      </c>
      <c r="AF457" s="699" t="e">
        <f t="shared" si="1090"/>
        <v>#DIV/0!</v>
      </c>
      <c r="AG457" s="171"/>
      <c r="AH457" s="699"/>
      <c r="AI457" s="116"/>
      <c r="AJ457" s="116"/>
      <c r="AK457" s="116"/>
      <c r="AL457" s="699" t="e">
        <f t="shared" si="1058"/>
        <v>#DIV/0!</v>
      </c>
      <c r="AM457" s="35"/>
      <c r="AN457" s="35"/>
      <c r="AO457" s="35"/>
      <c r="AP457" s="116"/>
      <c r="AQ457" s="116"/>
      <c r="AR457" s="171">
        <f t="shared" si="1108"/>
        <v>0</v>
      </c>
      <c r="AS457" s="699" t="e">
        <f t="shared" si="1091"/>
        <v>#DIV/0!</v>
      </c>
      <c r="AT457" s="171">
        <v>0</v>
      </c>
      <c r="AU457" s="699"/>
      <c r="AV457" s="116"/>
      <c r="AW457" s="699"/>
      <c r="AX457" s="171"/>
      <c r="AY457" s="699" t="e">
        <f t="shared" si="1059"/>
        <v>#DIV/0!</v>
      </c>
      <c r="AZ457" s="35"/>
      <c r="BA457" s="699"/>
      <c r="BB457" s="35"/>
      <c r="BC457" s="35"/>
      <c r="BD457" s="35"/>
      <c r="BE457" s="116"/>
      <c r="BF457" s="116"/>
      <c r="BG457" s="116"/>
      <c r="BH457" s="35"/>
      <c r="BI457" s="35"/>
      <c r="BJ457" s="116"/>
      <c r="BK457" s="116"/>
      <c r="BL457" s="35"/>
      <c r="BM457" s="35"/>
      <c r="BN457" s="116"/>
      <c r="BO457" s="116"/>
      <c r="BP457" s="116"/>
      <c r="BQ457" s="116"/>
      <c r="BR457" s="35"/>
      <c r="BS457" s="35"/>
      <c r="BT457" s="116"/>
      <c r="BU457" s="116"/>
      <c r="BV457" s="116"/>
      <c r="BW457" s="116"/>
      <c r="BX457" s="116"/>
      <c r="BY457" s="35"/>
      <c r="BZ457" s="35"/>
      <c r="CE457" s="699"/>
    </row>
    <row r="458" spans="2:83" s="37" customFormat="1" ht="62.25" hidden="1" customHeight="1" x14ac:dyDescent="0.25">
      <c r="B458" s="204"/>
      <c r="C458" s="110" t="s">
        <v>40</v>
      </c>
      <c r="D458" s="171">
        <f t="shared" si="1105"/>
        <v>0</v>
      </c>
      <c r="E458" s="171"/>
      <c r="F458" s="171"/>
      <c r="G458" s="171"/>
      <c r="H458" s="172"/>
      <c r="I458" s="172"/>
      <c r="J458" s="185">
        <f t="shared" si="1071"/>
        <v>0</v>
      </c>
      <c r="K458" s="171">
        <f t="shared" si="1106"/>
        <v>0</v>
      </c>
      <c r="L458" s="699" t="e">
        <f t="shared" si="1089"/>
        <v>#DIV/0!</v>
      </c>
      <c r="M458" s="171">
        <v>0</v>
      </c>
      <c r="N458" s="116"/>
      <c r="O458" s="116"/>
      <c r="P458" s="116"/>
      <c r="Q458" s="116"/>
      <c r="R458" s="116"/>
      <c r="S458" s="35"/>
      <c r="T458" s="35"/>
      <c r="U458" s="35"/>
      <c r="V458" s="626">
        <f t="shared" si="1049"/>
        <v>0</v>
      </c>
      <c r="W458" s="35"/>
      <c r="X458" s="35"/>
      <c r="Y458" s="35"/>
      <c r="Z458" s="116">
        <f t="shared" si="1046"/>
        <v>0</v>
      </c>
      <c r="AA458" s="116">
        <f t="shared" si="1098"/>
        <v>0</v>
      </c>
      <c r="AB458" s="35"/>
      <c r="AC458" s="35"/>
      <c r="AD458" s="35"/>
      <c r="AE458" s="171">
        <f t="shared" si="1107"/>
        <v>0</v>
      </c>
      <c r="AF458" s="699" t="e">
        <f t="shared" si="1090"/>
        <v>#DIV/0!</v>
      </c>
      <c r="AG458" s="171"/>
      <c r="AH458" s="699"/>
      <c r="AI458" s="116"/>
      <c r="AJ458" s="116"/>
      <c r="AK458" s="116"/>
      <c r="AL458" s="699" t="e">
        <f t="shared" si="1058"/>
        <v>#DIV/0!</v>
      </c>
      <c r="AM458" s="35"/>
      <c r="AN458" s="35"/>
      <c r="AO458" s="35"/>
      <c r="AP458" s="116"/>
      <c r="AQ458" s="116"/>
      <c r="AR458" s="171">
        <f t="shared" si="1108"/>
        <v>0</v>
      </c>
      <c r="AS458" s="699" t="e">
        <f t="shared" si="1091"/>
        <v>#DIV/0!</v>
      </c>
      <c r="AT458" s="171">
        <v>0</v>
      </c>
      <c r="AU458" s="699"/>
      <c r="AV458" s="116"/>
      <c r="AW458" s="699"/>
      <c r="AX458" s="171"/>
      <c r="AY458" s="699" t="e">
        <f t="shared" si="1059"/>
        <v>#DIV/0!</v>
      </c>
      <c r="AZ458" s="35"/>
      <c r="BA458" s="699"/>
      <c r="BB458" s="35"/>
      <c r="BC458" s="35"/>
      <c r="BD458" s="35"/>
      <c r="BE458" s="116"/>
      <c r="BF458" s="116"/>
      <c r="BG458" s="116"/>
      <c r="BH458" s="35"/>
      <c r="BI458" s="35"/>
      <c r="BJ458" s="116"/>
      <c r="BK458" s="116"/>
      <c r="BL458" s="35"/>
      <c r="BM458" s="35"/>
      <c r="BN458" s="116"/>
      <c r="BO458" s="116"/>
      <c r="BP458" s="116"/>
      <c r="BQ458" s="116"/>
      <c r="BR458" s="35"/>
      <c r="BS458" s="35"/>
      <c r="BT458" s="116"/>
      <c r="BU458" s="116"/>
      <c r="BV458" s="116"/>
      <c r="BW458" s="116"/>
      <c r="BX458" s="116"/>
      <c r="BY458" s="35"/>
      <c r="BZ458" s="35"/>
      <c r="CE458" s="699"/>
    </row>
    <row r="459" spans="2:83" s="37" customFormat="1" ht="62.25" hidden="1" customHeight="1" x14ac:dyDescent="0.25">
      <c r="B459" s="204"/>
      <c r="C459" s="110" t="s">
        <v>43</v>
      </c>
      <c r="D459" s="171">
        <f t="shared" si="1105"/>
        <v>0</v>
      </c>
      <c r="E459" s="171"/>
      <c r="F459" s="171"/>
      <c r="G459" s="171"/>
      <c r="H459" s="172"/>
      <c r="I459" s="172"/>
      <c r="J459" s="185">
        <f t="shared" si="1071"/>
        <v>0</v>
      </c>
      <c r="K459" s="171">
        <f t="shared" si="1106"/>
        <v>0</v>
      </c>
      <c r="L459" s="699" t="e">
        <f t="shared" si="1089"/>
        <v>#DIV/0!</v>
      </c>
      <c r="M459" s="171">
        <v>0</v>
      </c>
      <c r="N459" s="116"/>
      <c r="O459" s="116"/>
      <c r="P459" s="116"/>
      <c r="Q459" s="116"/>
      <c r="R459" s="116"/>
      <c r="S459" s="35"/>
      <c r="T459" s="35"/>
      <c r="U459" s="35"/>
      <c r="V459" s="626">
        <f t="shared" si="1049"/>
        <v>0</v>
      </c>
      <c r="W459" s="35"/>
      <c r="X459" s="35"/>
      <c r="Y459" s="35"/>
      <c r="Z459" s="116">
        <f t="shared" si="1046"/>
        <v>0</v>
      </c>
      <c r="AA459" s="116">
        <f t="shared" si="1098"/>
        <v>0</v>
      </c>
      <c r="AB459" s="35"/>
      <c r="AC459" s="35"/>
      <c r="AD459" s="35"/>
      <c r="AE459" s="171">
        <f t="shared" si="1107"/>
        <v>0</v>
      </c>
      <c r="AF459" s="699" t="e">
        <f t="shared" si="1090"/>
        <v>#DIV/0!</v>
      </c>
      <c r="AG459" s="171"/>
      <c r="AH459" s="699"/>
      <c r="AI459" s="116"/>
      <c r="AJ459" s="116"/>
      <c r="AK459" s="116"/>
      <c r="AL459" s="699" t="e">
        <f t="shared" si="1058"/>
        <v>#DIV/0!</v>
      </c>
      <c r="AM459" s="35"/>
      <c r="AN459" s="35"/>
      <c r="AO459" s="35"/>
      <c r="AP459" s="116"/>
      <c r="AQ459" s="116"/>
      <c r="AR459" s="171">
        <f t="shared" si="1108"/>
        <v>0</v>
      </c>
      <c r="AS459" s="699" t="e">
        <f t="shared" si="1091"/>
        <v>#DIV/0!</v>
      </c>
      <c r="AT459" s="171">
        <v>0</v>
      </c>
      <c r="AU459" s="699"/>
      <c r="AV459" s="116"/>
      <c r="AW459" s="699"/>
      <c r="AX459" s="171"/>
      <c r="AY459" s="699" t="e">
        <f t="shared" si="1059"/>
        <v>#DIV/0!</v>
      </c>
      <c r="AZ459" s="35"/>
      <c r="BA459" s="699"/>
      <c r="BB459" s="35"/>
      <c r="BC459" s="35"/>
      <c r="BD459" s="35"/>
      <c r="BE459" s="116"/>
      <c r="BF459" s="116"/>
      <c r="BG459" s="116"/>
      <c r="BH459" s="35"/>
      <c r="BI459" s="35"/>
      <c r="BJ459" s="116"/>
      <c r="BK459" s="116"/>
      <c r="BL459" s="35"/>
      <c r="BM459" s="35"/>
      <c r="BN459" s="116"/>
      <c r="BO459" s="116"/>
      <c r="BP459" s="116"/>
      <c r="BQ459" s="116"/>
      <c r="BR459" s="35"/>
      <c r="BS459" s="35"/>
      <c r="BT459" s="116"/>
      <c r="BU459" s="116"/>
      <c r="BV459" s="116"/>
      <c r="BW459" s="116"/>
      <c r="BX459" s="116"/>
      <c r="BY459" s="35"/>
      <c r="BZ459" s="35"/>
      <c r="CE459" s="699"/>
    </row>
    <row r="460" spans="2:83" s="23" customFormat="1" ht="62.25" hidden="1" customHeight="1" x14ac:dyDescent="0.25">
      <c r="B460" s="201"/>
      <c r="C460" s="101" t="s">
        <v>32</v>
      </c>
      <c r="D460" s="167">
        <f t="shared" si="1105"/>
        <v>0</v>
      </c>
      <c r="E460" s="167"/>
      <c r="F460" s="167"/>
      <c r="G460" s="167"/>
      <c r="H460" s="187"/>
      <c r="I460" s="187"/>
      <c r="J460" s="185">
        <f t="shared" si="1071"/>
        <v>0</v>
      </c>
      <c r="K460" s="844">
        <f t="shared" si="1106"/>
        <v>0</v>
      </c>
      <c r="L460" s="699" t="e">
        <f t="shared" si="1089"/>
        <v>#DIV/0!</v>
      </c>
      <c r="M460" s="167">
        <v>0</v>
      </c>
      <c r="N460" s="114"/>
      <c r="O460" s="102"/>
      <c r="P460" s="114"/>
      <c r="Q460" s="102"/>
      <c r="R460" s="114"/>
      <c r="S460" s="22"/>
      <c r="T460" s="41"/>
      <c r="U460" s="22"/>
      <c r="V460" s="626">
        <f t="shared" si="1049"/>
        <v>0</v>
      </c>
      <c r="W460" s="22"/>
      <c r="X460" s="22"/>
      <c r="Y460" s="22"/>
      <c r="Z460" s="102">
        <f t="shared" si="1046"/>
        <v>0</v>
      </c>
      <c r="AA460" s="102">
        <f t="shared" si="1098"/>
        <v>0</v>
      </c>
      <c r="AB460" s="22"/>
      <c r="AC460" s="22"/>
      <c r="AD460" s="41"/>
      <c r="AE460" s="167">
        <f t="shared" si="1107"/>
        <v>0</v>
      </c>
      <c r="AF460" s="699" t="e">
        <f t="shared" si="1090"/>
        <v>#DIV/0!</v>
      </c>
      <c r="AG460" s="167"/>
      <c r="AH460" s="699"/>
      <c r="AI460" s="102"/>
      <c r="AJ460" s="114"/>
      <c r="AK460" s="102"/>
      <c r="AL460" s="699" t="e">
        <f t="shared" si="1058"/>
        <v>#DIV/0!</v>
      </c>
      <c r="AM460" s="22"/>
      <c r="AN460" s="41"/>
      <c r="AO460" s="22"/>
      <c r="AP460" s="102"/>
      <c r="AQ460" s="114"/>
      <c r="AR460" s="167">
        <f t="shared" si="1108"/>
        <v>0</v>
      </c>
      <c r="AS460" s="699" t="e">
        <f t="shared" si="1091"/>
        <v>#DIV/0!</v>
      </c>
      <c r="AT460" s="167">
        <v>0</v>
      </c>
      <c r="AU460" s="699"/>
      <c r="AV460" s="102"/>
      <c r="AW460" s="699"/>
      <c r="AX460" s="167"/>
      <c r="AY460" s="699" t="e">
        <f t="shared" si="1059"/>
        <v>#DIV/0!</v>
      </c>
      <c r="AZ460" s="22"/>
      <c r="BA460" s="699"/>
      <c r="BB460" s="22"/>
      <c r="BC460" s="22"/>
      <c r="BD460" s="22"/>
      <c r="BE460" s="102"/>
      <c r="BF460" s="102"/>
      <c r="BG460" s="102"/>
      <c r="BH460" s="22"/>
      <c r="BI460" s="22"/>
      <c r="BJ460" s="102"/>
      <c r="BK460" s="102"/>
      <c r="BL460" s="22"/>
      <c r="BM460" s="22"/>
      <c r="BN460" s="102"/>
      <c r="BO460" s="102"/>
      <c r="BP460" s="102"/>
      <c r="BQ460" s="102"/>
      <c r="BR460" s="22"/>
      <c r="BS460" s="22"/>
      <c r="BT460" s="102"/>
      <c r="BU460" s="102"/>
      <c r="BV460" s="102"/>
      <c r="BW460" s="102"/>
      <c r="BX460" s="102"/>
      <c r="BY460" s="22"/>
      <c r="BZ460" s="22"/>
      <c r="CE460" s="699"/>
    </row>
    <row r="461" spans="2:83" s="37" customFormat="1" ht="62.25" hidden="1" customHeight="1" x14ac:dyDescent="0.25">
      <c r="B461" s="204"/>
      <c r="C461" s="110"/>
      <c r="D461" s="172"/>
      <c r="E461" s="172"/>
      <c r="F461" s="172"/>
      <c r="G461" s="172"/>
      <c r="H461" s="172"/>
      <c r="I461" s="172"/>
      <c r="J461" s="185">
        <f t="shared" si="1071"/>
        <v>0</v>
      </c>
      <c r="K461" s="172"/>
      <c r="L461" s="699" t="e">
        <f t="shared" si="1089"/>
        <v>#DIV/0!</v>
      </c>
      <c r="M461" s="172"/>
      <c r="N461" s="35"/>
      <c r="O461" s="35"/>
      <c r="P461" s="35"/>
      <c r="Q461" s="35"/>
      <c r="R461" s="35"/>
      <c r="S461" s="35"/>
      <c r="T461" s="35"/>
      <c r="U461" s="35"/>
      <c r="V461" s="626">
        <f t="shared" si="1049"/>
        <v>0</v>
      </c>
      <c r="W461" s="35"/>
      <c r="X461" s="35"/>
      <c r="Y461" s="35"/>
      <c r="Z461" s="35">
        <f t="shared" si="1046"/>
        <v>0</v>
      </c>
      <c r="AA461" s="35">
        <f t="shared" si="1098"/>
        <v>0</v>
      </c>
      <c r="AB461" s="35"/>
      <c r="AC461" s="35"/>
      <c r="AD461" s="35"/>
      <c r="AE461" s="172"/>
      <c r="AF461" s="699" t="e">
        <f t="shared" si="1090"/>
        <v>#DIV/0!</v>
      </c>
      <c r="AG461" s="172"/>
      <c r="AH461" s="699"/>
      <c r="AI461" s="35"/>
      <c r="AJ461" s="35"/>
      <c r="AK461" s="35"/>
      <c r="AL461" s="699" t="e">
        <f t="shared" si="1058"/>
        <v>#DIV/0!</v>
      </c>
      <c r="AM461" s="35"/>
      <c r="AN461" s="35"/>
      <c r="AO461" s="35"/>
      <c r="AP461" s="35"/>
      <c r="AQ461" s="35"/>
      <c r="AR461" s="172"/>
      <c r="AS461" s="699" t="e">
        <f t="shared" si="1091"/>
        <v>#DIV/0!</v>
      </c>
      <c r="AT461" s="172"/>
      <c r="AU461" s="699"/>
      <c r="AV461" s="35"/>
      <c r="AW461" s="699"/>
      <c r="AX461" s="172"/>
      <c r="AY461" s="699" t="e">
        <f t="shared" si="1059"/>
        <v>#DIV/0!</v>
      </c>
      <c r="AZ461" s="35"/>
      <c r="BA461" s="699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E461" s="699"/>
    </row>
    <row r="462" spans="2:83" s="37" customFormat="1" ht="62.25" hidden="1" customHeight="1" x14ac:dyDescent="0.25">
      <c r="B462" s="204"/>
      <c r="C462" s="110"/>
      <c r="D462" s="172"/>
      <c r="E462" s="172"/>
      <c r="F462" s="172"/>
      <c r="G462" s="172"/>
      <c r="H462" s="172"/>
      <c r="I462" s="172"/>
      <c r="J462" s="185">
        <f t="shared" si="1071"/>
        <v>0</v>
      </c>
      <c r="K462" s="172"/>
      <c r="L462" s="699" t="e">
        <f t="shared" si="1089"/>
        <v>#DIV/0!</v>
      </c>
      <c r="M462" s="172"/>
      <c r="N462" s="35"/>
      <c r="O462" s="35"/>
      <c r="P462" s="35"/>
      <c r="Q462" s="35"/>
      <c r="R462" s="35"/>
      <c r="S462" s="35"/>
      <c r="T462" s="35"/>
      <c r="U462" s="35"/>
      <c r="V462" s="626">
        <f t="shared" si="1049"/>
        <v>0</v>
      </c>
      <c r="W462" s="35"/>
      <c r="X462" s="35"/>
      <c r="Y462" s="35"/>
      <c r="Z462" s="35">
        <f t="shared" si="1046"/>
        <v>0</v>
      </c>
      <c r="AA462" s="35">
        <f t="shared" si="1098"/>
        <v>0</v>
      </c>
      <c r="AB462" s="35"/>
      <c r="AC462" s="35"/>
      <c r="AD462" s="35"/>
      <c r="AE462" s="172"/>
      <c r="AF462" s="699" t="e">
        <f t="shared" si="1090"/>
        <v>#DIV/0!</v>
      </c>
      <c r="AG462" s="172"/>
      <c r="AH462" s="699"/>
      <c r="AI462" s="35"/>
      <c r="AJ462" s="35"/>
      <c r="AK462" s="35"/>
      <c r="AL462" s="699" t="e">
        <f t="shared" ref="AL462:AL537" si="1109">AK462/G462</f>
        <v>#DIV/0!</v>
      </c>
      <c r="AM462" s="35"/>
      <c r="AN462" s="35"/>
      <c r="AO462" s="35"/>
      <c r="AP462" s="35"/>
      <c r="AQ462" s="35"/>
      <c r="AR462" s="172"/>
      <c r="AS462" s="699" t="e">
        <f t="shared" si="1091"/>
        <v>#DIV/0!</v>
      </c>
      <c r="AT462" s="172"/>
      <c r="AU462" s="699"/>
      <c r="AV462" s="35"/>
      <c r="AW462" s="699"/>
      <c r="AX462" s="172"/>
      <c r="AY462" s="699" t="e">
        <f t="shared" si="1059"/>
        <v>#DIV/0!</v>
      </c>
      <c r="AZ462" s="35"/>
      <c r="BA462" s="699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E462" s="699"/>
    </row>
    <row r="463" spans="2:83" s="42" customFormat="1" ht="62.25" hidden="1" customHeight="1" x14ac:dyDescent="0.25">
      <c r="B463" s="506" t="s">
        <v>81</v>
      </c>
      <c r="C463" s="97" t="s">
        <v>231</v>
      </c>
      <c r="D463" s="844">
        <f>E463</f>
        <v>0</v>
      </c>
      <c r="E463" s="844"/>
      <c r="F463" s="844"/>
      <c r="G463" s="925"/>
      <c r="H463" s="258"/>
      <c r="I463" s="258"/>
      <c r="J463" s="185">
        <f t="shared" si="1071"/>
        <v>0</v>
      </c>
      <c r="K463" s="844">
        <f>M463</f>
        <v>0</v>
      </c>
      <c r="L463" s="699" t="e">
        <f t="shared" si="1089"/>
        <v>#DIV/0!</v>
      </c>
      <c r="M463" s="963">
        <f>M464</f>
        <v>0</v>
      </c>
      <c r="N463" s="114"/>
      <c r="O463" s="114"/>
      <c r="P463" s="114"/>
      <c r="Q463" s="114"/>
      <c r="R463" s="114"/>
      <c r="S463" s="41"/>
      <c r="T463" s="41"/>
      <c r="U463" s="41"/>
      <c r="V463" s="626">
        <f t="shared" si="1049"/>
        <v>0</v>
      </c>
      <c r="W463" s="41"/>
      <c r="X463" s="41"/>
      <c r="Y463" s="41"/>
      <c r="Z463" s="114">
        <f t="shared" si="1046"/>
        <v>0</v>
      </c>
      <c r="AA463" s="114">
        <f t="shared" si="1098"/>
        <v>0</v>
      </c>
      <c r="AB463" s="41"/>
      <c r="AC463" s="41"/>
      <c r="AD463" s="41"/>
      <c r="AE463" s="963">
        <f>AG463</f>
        <v>0</v>
      </c>
      <c r="AF463" s="699" t="e">
        <f t="shared" si="1090"/>
        <v>#DIV/0!</v>
      </c>
      <c r="AG463" s="963"/>
      <c r="AH463" s="699"/>
      <c r="AI463" s="114"/>
      <c r="AJ463" s="114"/>
      <c r="AK463" s="114"/>
      <c r="AL463" s="699" t="e">
        <f t="shared" si="1109"/>
        <v>#DIV/0!</v>
      </c>
      <c r="AM463" s="41"/>
      <c r="AN463" s="41"/>
      <c r="AO463" s="41"/>
      <c r="AP463" s="114"/>
      <c r="AQ463" s="114"/>
      <c r="AR463" s="844">
        <f>AT463</f>
        <v>0</v>
      </c>
      <c r="AS463" s="699" t="e">
        <f t="shared" si="1091"/>
        <v>#DIV/0!</v>
      </c>
      <c r="AT463" s="963">
        <f>AT464</f>
        <v>0</v>
      </c>
      <c r="AU463" s="699"/>
      <c r="AV463" s="114"/>
      <c r="AW463" s="699"/>
      <c r="AX463" s="963"/>
      <c r="AY463" s="699" t="e">
        <f t="shared" ref="AY463:AY515" si="1110">AX463/G463</f>
        <v>#DIV/0!</v>
      </c>
      <c r="AZ463" s="41"/>
      <c r="BA463" s="699"/>
      <c r="BB463" s="41"/>
      <c r="BC463" s="41"/>
      <c r="BD463" s="41"/>
      <c r="BE463" s="114"/>
      <c r="BF463" s="114"/>
      <c r="BG463" s="114"/>
      <c r="BH463" s="41"/>
      <c r="BI463" s="41"/>
      <c r="BJ463" s="114"/>
      <c r="BK463" s="114"/>
      <c r="BL463" s="41"/>
      <c r="BM463" s="41"/>
      <c r="BN463" s="114"/>
      <c r="BO463" s="114"/>
      <c r="BP463" s="114"/>
      <c r="BQ463" s="114"/>
      <c r="BR463" s="41"/>
      <c r="BS463" s="41"/>
      <c r="BT463" s="114"/>
      <c r="BU463" s="114"/>
      <c r="BV463" s="114"/>
      <c r="BW463" s="114"/>
      <c r="BX463" s="114"/>
      <c r="BY463" s="41"/>
      <c r="BZ463" s="41"/>
      <c r="CE463" s="699"/>
    </row>
    <row r="464" spans="2:83" s="37" customFormat="1" ht="62.25" hidden="1" customHeight="1" x14ac:dyDescent="0.25">
      <c r="B464" s="204"/>
      <c r="C464" s="110" t="s">
        <v>40</v>
      </c>
      <c r="D464" s="171">
        <f>E464</f>
        <v>0</v>
      </c>
      <c r="E464" s="171"/>
      <c r="F464" s="171"/>
      <c r="G464" s="171"/>
      <c r="H464" s="172"/>
      <c r="I464" s="172"/>
      <c r="J464" s="185">
        <f t="shared" si="1071"/>
        <v>0</v>
      </c>
      <c r="K464" s="171">
        <f>M464</f>
        <v>0</v>
      </c>
      <c r="L464" s="699" t="e">
        <f t="shared" si="1089"/>
        <v>#DIV/0!</v>
      </c>
      <c r="M464" s="171">
        <v>0</v>
      </c>
      <c r="N464" s="116"/>
      <c r="O464" s="116"/>
      <c r="P464" s="116"/>
      <c r="Q464" s="116"/>
      <c r="R464" s="116"/>
      <c r="S464" s="35"/>
      <c r="T464" s="35"/>
      <c r="U464" s="35"/>
      <c r="V464" s="626">
        <f t="shared" si="1049"/>
        <v>0</v>
      </c>
      <c r="W464" s="35"/>
      <c r="X464" s="35"/>
      <c r="Y464" s="35"/>
      <c r="Z464" s="116">
        <f t="shared" si="1046"/>
        <v>0</v>
      </c>
      <c r="AA464" s="116">
        <f t="shared" si="1098"/>
        <v>0</v>
      </c>
      <c r="AB464" s="35"/>
      <c r="AC464" s="35"/>
      <c r="AD464" s="35"/>
      <c r="AE464" s="171">
        <f>AG464</f>
        <v>0</v>
      </c>
      <c r="AF464" s="699" t="e">
        <f t="shared" si="1090"/>
        <v>#DIV/0!</v>
      </c>
      <c r="AG464" s="171"/>
      <c r="AH464" s="699"/>
      <c r="AI464" s="116"/>
      <c r="AJ464" s="116"/>
      <c r="AK464" s="116"/>
      <c r="AL464" s="699" t="e">
        <f t="shared" si="1109"/>
        <v>#DIV/0!</v>
      </c>
      <c r="AM464" s="35"/>
      <c r="AN464" s="35"/>
      <c r="AO464" s="35"/>
      <c r="AP464" s="116"/>
      <c r="AQ464" s="116"/>
      <c r="AR464" s="171">
        <f>AT464</f>
        <v>0</v>
      </c>
      <c r="AS464" s="699" t="e">
        <f t="shared" si="1091"/>
        <v>#DIV/0!</v>
      </c>
      <c r="AT464" s="171">
        <v>0</v>
      </c>
      <c r="AU464" s="699"/>
      <c r="AV464" s="116"/>
      <c r="AW464" s="699"/>
      <c r="AX464" s="171"/>
      <c r="AY464" s="699" t="e">
        <f t="shared" si="1110"/>
        <v>#DIV/0!</v>
      </c>
      <c r="AZ464" s="35"/>
      <c r="BA464" s="699"/>
      <c r="BB464" s="35"/>
      <c r="BC464" s="35"/>
      <c r="BD464" s="35"/>
      <c r="BE464" s="116"/>
      <c r="BF464" s="116"/>
      <c r="BG464" s="116"/>
      <c r="BH464" s="35"/>
      <c r="BI464" s="35"/>
      <c r="BJ464" s="116"/>
      <c r="BK464" s="116"/>
      <c r="BL464" s="35"/>
      <c r="BM464" s="35"/>
      <c r="BN464" s="116"/>
      <c r="BO464" s="116"/>
      <c r="BP464" s="116"/>
      <c r="BQ464" s="116"/>
      <c r="BR464" s="35"/>
      <c r="BS464" s="35"/>
      <c r="BT464" s="116"/>
      <c r="BU464" s="116"/>
      <c r="BV464" s="116"/>
      <c r="BW464" s="116"/>
      <c r="BX464" s="116"/>
      <c r="BY464" s="35"/>
      <c r="BZ464" s="35"/>
      <c r="CE464" s="699"/>
    </row>
    <row r="465" spans="2:83" s="48" customFormat="1" ht="62.25" hidden="1" customHeight="1" x14ac:dyDescent="0.25">
      <c r="B465" s="506"/>
      <c r="C465" s="122"/>
      <c r="D465" s="885"/>
      <c r="E465" s="885"/>
      <c r="F465" s="885"/>
      <c r="G465" s="885"/>
      <c r="H465" s="885"/>
      <c r="I465" s="885"/>
      <c r="J465" s="185">
        <f t="shared" si="1071"/>
        <v>0</v>
      </c>
      <c r="K465" s="258"/>
      <c r="L465" s="699" t="e">
        <f t="shared" si="1089"/>
        <v>#DIV/0!</v>
      </c>
      <c r="M465" s="885"/>
      <c r="N465" s="41"/>
      <c r="O465" s="300"/>
      <c r="P465" s="41"/>
      <c r="Q465" s="300"/>
      <c r="R465" s="41"/>
      <c r="S465" s="300"/>
      <c r="T465" s="41"/>
      <c r="U465" s="300"/>
      <c r="V465" s="626">
        <f t="shared" si="1049"/>
        <v>0</v>
      </c>
      <c r="W465" s="300"/>
      <c r="X465" s="300"/>
      <c r="Y465" s="300"/>
      <c r="Z465" s="300">
        <f t="shared" si="1046"/>
        <v>0</v>
      </c>
      <c r="AA465" s="300">
        <f t="shared" si="1098"/>
        <v>0</v>
      </c>
      <c r="AB465" s="300"/>
      <c r="AC465" s="300"/>
      <c r="AD465" s="41"/>
      <c r="AE465" s="885"/>
      <c r="AF465" s="699" t="e">
        <f t="shared" si="1090"/>
        <v>#DIV/0!</v>
      </c>
      <c r="AG465" s="885"/>
      <c r="AH465" s="699"/>
      <c r="AI465" s="300"/>
      <c r="AJ465" s="41"/>
      <c r="AK465" s="300"/>
      <c r="AL465" s="699" t="e">
        <f t="shared" si="1109"/>
        <v>#DIV/0!</v>
      </c>
      <c r="AM465" s="300"/>
      <c r="AN465" s="41"/>
      <c r="AO465" s="300"/>
      <c r="AP465" s="300"/>
      <c r="AQ465" s="41"/>
      <c r="AR465" s="885"/>
      <c r="AS465" s="699" t="e">
        <f t="shared" si="1091"/>
        <v>#DIV/0!</v>
      </c>
      <c r="AT465" s="885"/>
      <c r="AU465" s="699"/>
      <c r="AV465" s="300"/>
      <c r="AW465" s="699"/>
      <c r="AX465" s="885"/>
      <c r="AY465" s="699" t="e">
        <f t="shared" si="1110"/>
        <v>#DIV/0!</v>
      </c>
      <c r="AZ465" s="300"/>
      <c r="BA465" s="699"/>
      <c r="BB465" s="300"/>
      <c r="BC465" s="300"/>
      <c r="BD465" s="300"/>
      <c r="BE465" s="300"/>
      <c r="BF465" s="300"/>
      <c r="BG465" s="300"/>
      <c r="BH465" s="300"/>
      <c r="BI465" s="300"/>
      <c r="BJ465" s="300"/>
      <c r="BK465" s="300"/>
      <c r="BL465" s="300"/>
      <c r="BM465" s="300"/>
      <c r="BN465" s="300"/>
      <c r="BO465" s="300"/>
      <c r="BP465" s="300"/>
      <c r="BQ465" s="300"/>
      <c r="BR465" s="300"/>
      <c r="BS465" s="300"/>
      <c r="BT465" s="300"/>
      <c r="BU465" s="300"/>
      <c r="BV465" s="300"/>
      <c r="BW465" s="300"/>
      <c r="BX465" s="300"/>
      <c r="BY465" s="300"/>
      <c r="BZ465" s="300"/>
      <c r="CE465" s="699"/>
    </row>
    <row r="466" spans="2:83" s="48" customFormat="1" ht="62.25" hidden="1" customHeight="1" x14ac:dyDescent="0.25">
      <c r="B466" s="506"/>
      <c r="C466" s="122"/>
      <c r="D466" s="885"/>
      <c r="E466" s="885"/>
      <c r="F466" s="885"/>
      <c r="G466" s="885"/>
      <c r="H466" s="885"/>
      <c r="I466" s="885"/>
      <c r="J466" s="185">
        <f t="shared" si="1071"/>
        <v>0</v>
      </c>
      <c r="K466" s="258"/>
      <c r="L466" s="699" t="e">
        <f t="shared" si="1089"/>
        <v>#DIV/0!</v>
      </c>
      <c r="M466" s="885"/>
      <c r="N466" s="41"/>
      <c r="O466" s="300"/>
      <c r="P466" s="41"/>
      <c r="Q466" s="300"/>
      <c r="R466" s="41"/>
      <c r="S466" s="300"/>
      <c r="T466" s="41"/>
      <c r="U466" s="300"/>
      <c r="V466" s="626">
        <f t="shared" si="1049"/>
        <v>0</v>
      </c>
      <c r="W466" s="300"/>
      <c r="X466" s="300"/>
      <c r="Y466" s="300"/>
      <c r="Z466" s="300">
        <f t="shared" si="1046"/>
        <v>0</v>
      </c>
      <c r="AA466" s="300">
        <f t="shared" si="1098"/>
        <v>0</v>
      </c>
      <c r="AB466" s="300"/>
      <c r="AC466" s="300"/>
      <c r="AD466" s="41"/>
      <c r="AE466" s="885"/>
      <c r="AF466" s="699" t="e">
        <f t="shared" si="1090"/>
        <v>#DIV/0!</v>
      </c>
      <c r="AG466" s="885"/>
      <c r="AH466" s="699"/>
      <c r="AI466" s="300"/>
      <c r="AJ466" s="41"/>
      <c r="AK466" s="300"/>
      <c r="AL466" s="699" t="e">
        <f t="shared" si="1109"/>
        <v>#DIV/0!</v>
      </c>
      <c r="AM466" s="300"/>
      <c r="AN466" s="41"/>
      <c r="AO466" s="300"/>
      <c r="AP466" s="300"/>
      <c r="AQ466" s="41"/>
      <c r="AR466" s="885"/>
      <c r="AS466" s="699" t="e">
        <f t="shared" si="1091"/>
        <v>#DIV/0!</v>
      </c>
      <c r="AT466" s="885"/>
      <c r="AU466" s="699"/>
      <c r="AV466" s="300"/>
      <c r="AW466" s="699"/>
      <c r="AX466" s="885"/>
      <c r="AY466" s="699" t="e">
        <f t="shared" si="1110"/>
        <v>#DIV/0!</v>
      </c>
      <c r="AZ466" s="300"/>
      <c r="BA466" s="699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300"/>
      <c r="BP466" s="300"/>
      <c r="BQ466" s="300"/>
      <c r="BR466" s="300"/>
      <c r="BS466" s="300"/>
      <c r="BT466" s="300"/>
      <c r="BU466" s="300"/>
      <c r="BV466" s="300"/>
      <c r="BW466" s="300"/>
      <c r="BX466" s="300"/>
      <c r="BY466" s="300"/>
      <c r="BZ466" s="300"/>
      <c r="CE466" s="699"/>
    </row>
    <row r="467" spans="2:83" s="48" customFormat="1" ht="62.25" hidden="1" customHeight="1" x14ac:dyDescent="0.25">
      <c r="B467" s="506" t="s">
        <v>14</v>
      </c>
      <c r="C467" s="124" t="s">
        <v>287</v>
      </c>
      <c r="D467" s="185">
        <f>E467+G467+H467+I467</f>
        <v>0</v>
      </c>
      <c r="E467" s="166"/>
      <c r="F467" s="166"/>
      <c r="G467" s="166">
        <f>G468</f>
        <v>0</v>
      </c>
      <c r="H467" s="885"/>
      <c r="I467" s="885"/>
      <c r="J467" s="185">
        <f t="shared" si="1071"/>
        <v>0</v>
      </c>
      <c r="K467" s="185">
        <f>M467+Q467+S467+U467</f>
        <v>0</v>
      </c>
      <c r="L467" s="699" t="e">
        <f t="shared" si="1089"/>
        <v>#DIV/0!</v>
      </c>
      <c r="M467" s="166">
        <f>M468</f>
        <v>0</v>
      </c>
      <c r="N467" s="687"/>
      <c r="O467" s="626"/>
      <c r="P467" s="687"/>
      <c r="Q467" s="626">
        <f>Q468</f>
        <v>0</v>
      </c>
      <c r="R467" s="687"/>
      <c r="S467" s="300"/>
      <c r="T467" s="41"/>
      <c r="U467" s="300"/>
      <c r="V467" s="626">
        <f t="shared" si="1049"/>
        <v>0</v>
      </c>
      <c r="W467" s="300"/>
      <c r="X467" s="300"/>
      <c r="Y467" s="300"/>
      <c r="Z467" s="626">
        <f t="shared" si="1046"/>
        <v>0</v>
      </c>
      <c r="AA467" s="626">
        <f t="shared" si="1098"/>
        <v>0</v>
      </c>
      <c r="AB467" s="300"/>
      <c r="AC467" s="300"/>
      <c r="AD467" s="41"/>
      <c r="AE467" s="185">
        <f>AG467+AK467+AM467+AO467</f>
        <v>0</v>
      </c>
      <c r="AF467" s="699" t="e">
        <f t="shared" si="1090"/>
        <v>#DIV/0!</v>
      </c>
      <c r="AG467" s="166"/>
      <c r="AH467" s="699"/>
      <c r="AI467" s="626"/>
      <c r="AJ467" s="687"/>
      <c r="AK467" s="833">
        <f>AK468</f>
        <v>0</v>
      </c>
      <c r="AL467" s="699" t="e">
        <f t="shared" si="1109"/>
        <v>#DIV/0!</v>
      </c>
      <c r="AM467" s="300"/>
      <c r="AN467" s="41"/>
      <c r="AO467" s="300"/>
      <c r="AP467" s="626">
        <f>AP468</f>
        <v>0</v>
      </c>
      <c r="AQ467" s="687"/>
      <c r="AR467" s="185">
        <f>AT467+AX467+AZ467+BB467</f>
        <v>0</v>
      </c>
      <c r="AS467" s="699" t="e">
        <f t="shared" si="1091"/>
        <v>#DIV/0!</v>
      </c>
      <c r="AT467" s="166">
        <f>AT468</f>
        <v>0</v>
      </c>
      <c r="AU467" s="699"/>
      <c r="AV467" s="626"/>
      <c r="AW467" s="699"/>
      <c r="AX467" s="166">
        <f>AX468</f>
        <v>0</v>
      </c>
      <c r="AY467" s="699" t="e">
        <f t="shared" si="1110"/>
        <v>#DIV/0!</v>
      </c>
      <c r="AZ467" s="300"/>
      <c r="BA467" s="699"/>
      <c r="BB467" s="300"/>
      <c r="BC467" s="300"/>
      <c r="BD467" s="300"/>
      <c r="BE467" s="98"/>
      <c r="BF467" s="626"/>
      <c r="BG467" s="626"/>
      <c r="BH467" s="300"/>
      <c r="BI467" s="300"/>
      <c r="BJ467" s="626"/>
      <c r="BK467" s="626"/>
      <c r="BL467" s="300"/>
      <c r="BM467" s="300"/>
      <c r="BN467" s="626"/>
      <c r="BO467" s="626"/>
      <c r="BP467" s="626"/>
      <c r="BQ467" s="626"/>
      <c r="BR467" s="300"/>
      <c r="BS467" s="300"/>
      <c r="BT467" s="626"/>
      <c r="BU467" s="98"/>
      <c r="BV467" s="507"/>
      <c r="BW467" s="522"/>
      <c r="BX467" s="507"/>
      <c r="BY467" s="300"/>
      <c r="BZ467" s="300"/>
      <c r="CE467" s="699"/>
    </row>
    <row r="468" spans="2:83" s="45" customFormat="1" ht="62.25" hidden="1" customHeight="1" x14ac:dyDescent="0.25">
      <c r="B468" s="200"/>
      <c r="C468" s="97" t="s">
        <v>31</v>
      </c>
      <c r="D468" s="185">
        <f>E468+G468+H468+I468</f>
        <v>0</v>
      </c>
      <c r="E468" s="166"/>
      <c r="F468" s="166"/>
      <c r="G468" s="166">
        <f>G469</f>
        <v>0</v>
      </c>
      <c r="H468" s="236"/>
      <c r="I468" s="236"/>
      <c r="J468" s="185">
        <f t="shared" si="1071"/>
        <v>0</v>
      </c>
      <c r="K468" s="185">
        <f>M468+Q468+S468+U468</f>
        <v>0</v>
      </c>
      <c r="L468" s="699" t="e">
        <f t="shared" si="1089"/>
        <v>#DIV/0!</v>
      </c>
      <c r="M468" s="166">
        <f>SUM(M469:M472)</f>
        <v>0</v>
      </c>
      <c r="N468" s="687"/>
      <c r="O468" s="626"/>
      <c r="P468" s="687"/>
      <c r="Q468" s="626">
        <f>Q469</f>
        <v>0</v>
      </c>
      <c r="R468" s="687"/>
      <c r="S468" s="31"/>
      <c r="T468" s="31"/>
      <c r="U468" s="31"/>
      <c r="V468" s="626">
        <f t="shared" ref="V468" si="1111">W468+X468+Y468</f>
        <v>0</v>
      </c>
      <c r="W468" s="31"/>
      <c r="X468" s="31"/>
      <c r="Y468" s="31"/>
      <c r="Z468" s="626">
        <f t="shared" ref="Z468" si="1112">AA468+AB468+AC468</f>
        <v>0</v>
      </c>
      <c r="AA468" s="626">
        <f t="shared" si="1098"/>
        <v>0</v>
      </c>
      <c r="AB468" s="31"/>
      <c r="AC468" s="31"/>
      <c r="AD468" s="31"/>
      <c r="AE468" s="185">
        <f>AG468+AK468+AM468+AO468</f>
        <v>0</v>
      </c>
      <c r="AF468" s="699" t="e">
        <f t="shared" si="1090"/>
        <v>#DIV/0!</v>
      </c>
      <c r="AG468" s="166"/>
      <c r="AH468" s="699"/>
      <c r="AI468" s="626"/>
      <c r="AJ468" s="687"/>
      <c r="AK468" s="833">
        <f>AK469</f>
        <v>0</v>
      </c>
      <c r="AL468" s="699" t="e">
        <f t="shared" si="1109"/>
        <v>#DIV/0!</v>
      </c>
      <c r="AM468" s="31"/>
      <c r="AN468" s="31"/>
      <c r="AO468" s="31"/>
      <c r="AP468" s="626">
        <f>AP469</f>
        <v>0</v>
      </c>
      <c r="AQ468" s="687"/>
      <c r="AR468" s="185">
        <f>AT468+AX468+AZ468+BB468</f>
        <v>0</v>
      </c>
      <c r="AS468" s="699" t="e">
        <f t="shared" si="1091"/>
        <v>#DIV/0!</v>
      </c>
      <c r="AT468" s="166">
        <f>AT469</f>
        <v>0</v>
      </c>
      <c r="AU468" s="699"/>
      <c r="AV468" s="626"/>
      <c r="AW468" s="699"/>
      <c r="AX468" s="166">
        <f>AX469</f>
        <v>0</v>
      </c>
      <c r="AY468" s="699" t="e">
        <f t="shared" si="1110"/>
        <v>#DIV/0!</v>
      </c>
      <c r="AZ468" s="31"/>
      <c r="BA468" s="699"/>
      <c r="BB468" s="31"/>
      <c r="BC468" s="31"/>
      <c r="BD468" s="31"/>
      <c r="BE468" s="98"/>
      <c r="BF468" s="626"/>
      <c r="BG468" s="626"/>
      <c r="BH468" s="31"/>
      <c r="BI468" s="31"/>
      <c r="BJ468" s="626"/>
      <c r="BK468" s="626"/>
      <c r="BL468" s="31"/>
      <c r="BM468" s="31"/>
      <c r="BN468" s="626"/>
      <c r="BO468" s="626"/>
      <c r="BP468" s="626"/>
      <c r="BQ468" s="626"/>
      <c r="BR468" s="31"/>
      <c r="BS468" s="31"/>
      <c r="BT468" s="626"/>
      <c r="BU468" s="98"/>
      <c r="BV468" s="507"/>
      <c r="BW468" s="522"/>
      <c r="BX468" s="507"/>
      <c r="BY468" s="31"/>
      <c r="BZ468" s="31"/>
      <c r="CE468" s="699"/>
    </row>
    <row r="469" spans="2:83" s="37" customFormat="1" ht="62.25" hidden="1" customHeight="1" x14ac:dyDescent="0.25">
      <c r="B469" s="204"/>
      <c r="C469" s="110" t="s">
        <v>39</v>
      </c>
      <c r="D469" s="171">
        <f>E469</f>
        <v>0</v>
      </c>
      <c r="E469" s="171"/>
      <c r="F469" s="171"/>
      <c r="G469" s="171">
        <v>0</v>
      </c>
      <c r="H469" s="172"/>
      <c r="I469" s="172"/>
      <c r="J469" s="185">
        <f t="shared" si="1071"/>
        <v>0</v>
      </c>
      <c r="K469" s="171">
        <f>M469</f>
        <v>0</v>
      </c>
      <c r="L469" s="699" t="e">
        <f t="shared" si="1089"/>
        <v>#DIV/0!</v>
      </c>
      <c r="M469" s="171">
        <v>0</v>
      </c>
      <c r="N469" s="116"/>
      <c r="O469" s="116"/>
      <c r="P469" s="116"/>
      <c r="Q469" s="116">
        <v>0</v>
      </c>
      <c r="R469" s="116"/>
      <c r="S469" s="35"/>
      <c r="T469" s="35"/>
      <c r="U469" s="35"/>
      <c r="V469" s="626">
        <f t="shared" si="1049"/>
        <v>0</v>
      </c>
      <c r="W469" s="35"/>
      <c r="X469" s="35"/>
      <c r="Y469" s="35"/>
      <c r="Z469" s="116">
        <f t="shared" si="1046"/>
        <v>0</v>
      </c>
      <c r="AA469" s="116">
        <f t="shared" si="1098"/>
        <v>0</v>
      </c>
      <c r="AB469" s="35"/>
      <c r="AC469" s="35"/>
      <c r="AD469" s="35"/>
      <c r="AE469" s="171">
        <f>AG469+AK469</f>
        <v>0</v>
      </c>
      <c r="AF469" s="699" t="e">
        <f t="shared" si="1090"/>
        <v>#DIV/0!</v>
      </c>
      <c r="AG469" s="171"/>
      <c r="AH469" s="699"/>
      <c r="AI469" s="116"/>
      <c r="AJ469" s="116"/>
      <c r="AK469" s="116"/>
      <c r="AL469" s="699" t="e">
        <f t="shared" si="1109"/>
        <v>#DIV/0!</v>
      </c>
      <c r="AM469" s="35"/>
      <c r="AN469" s="35"/>
      <c r="AO469" s="35"/>
      <c r="AP469" s="116">
        <f>AX469-AK469</f>
        <v>0</v>
      </c>
      <c r="AQ469" s="116"/>
      <c r="AR469" s="171">
        <f>AT469+AX469</f>
        <v>0</v>
      </c>
      <c r="AS469" s="699" t="e">
        <f t="shared" si="1091"/>
        <v>#DIV/0!</v>
      </c>
      <c r="AT469" s="171">
        <v>0</v>
      </c>
      <c r="AU469" s="699"/>
      <c r="AV469" s="116"/>
      <c r="AW469" s="699"/>
      <c r="AX469" s="171"/>
      <c r="AY469" s="699" t="e">
        <f t="shared" si="1110"/>
        <v>#DIV/0!</v>
      </c>
      <c r="AZ469" s="35"/>
      <c r="BA469" s="699"/>
      <c r="BB469" s="35"/>
      <c r="BC469" s="35"/>
      <c r="BD469" s="35"/>
      <c r="BE469" s="116"/>
      <c r="BF469" s="116"/>
      <c r="BG469" s="116"/>
      <c r="BH469" s="35"/>
      <c r="BI469" s="35"/>
      <c r="BJ469" s="116"/>
      <c r="BK469" s="116"/>
      <c r="BL469" s="35"/>
      <c r="BM469" s="35"/>
      <c r="BN469" s="626"/>
      <c r="BO469" s="116"/>
      <c r="BP469" s="116"/>
      <c r="BQ469" s="116"/>
      <c r="BR469" s="35"/>
      <c r="BS469" s="35"/>
      <c r="BT469" s="116"/>
      <c r="BU469" s="116"/>
      <c r="BV469" s="116"/>
      <c r="BW469" s="116"/>
      <c r="BX469" s="116"/>
      <c r="BY469" s="35"/>
      <c r="BZ469" s="35"/>
      <c r="CE469" s="699"/>
    </row>
    <row r="470" spans="2:83" s="48" customFormat="1" ht="62.25" hidden="1" customHeight="1" x14ac:dyDescent="0.25">
      <c r="B470" s="506" t="s">
        <v>289</v>
      </c>
      <c r="C470" s="124" t="s">
        <v>270</v>
      </c>
      <c r="D470" s="185">
        <f>E470+G470+H470+I470</f>
        <v>0</v>
      </c>
      <c r="E470" s="166"/>
      <c r="F470" s="166"/>
      <c r="G470" s="166">
        <f>G472</f>
        <v>0</v>
      </c>
      <c r="H470" s="885"/>
      <c r="I470" s="885"/>
      <c r="J470" s="185">
        <f t="shared" si="1071"/>
        <v>0</v>
      </c>
      <c r="K470" s="185">
        <f>M470+Q470+S470+U470</f>
        <v>0</v>
      </c>
      <c r="L470" s="699" t="e">
        <f t="shared" si="1089"/>
        <v>#DIV/0!</v>
      </c>
      <c r="M470" s="166">
        <f>M472</f>
        <v>0</v>
      </c>
      <c r="N470" s="687"/>
      <c r="O470" s="626"/>
      <c r="P470" s="687"/>
      <c r="Q470" s="626">
        <f>Q472</f>
        <v>0</v>
      </c>
      <c r="R470" s="687"/>
      <c r="S470" s="300"/>
      <c r="T470" s="41"/>
      <c r="U470" s="300"/>
      <c r="V470" s="626">
        <f t="shared" si="1049"/>
        <v>0</v>
      </c>
      <c r="W470" s="300"/>
      <c r="X470" s="300"/>
      <c r="Y470" s="300"/>
      <c r="Z470" s="626">
        <f t="shared" ref="Z470:Z609" si="1113">AA470+AB470+AC470</f>
        <v>0</v>
      </c>
      <c r="AA470" s="626">
        <f t="shared" si="1098"/>
        <v>0</v>
      </c>
      <c r="AB470" s="300"/>
      <c r="AC470" s="300"/>
      <c r="AD470" s="41"/>
      <c r="AE470" s="185">
        <f>AG470+AK470+AM470+AO470</f>
        <v>0</v>
      </c>
      <c r="AF470" s="699" t="e">
        <f t="shared" si="1090"/>
        <v>#DIV/0!</v>
      </c>
      <c r="AG470" s="166"/>
      <c r="AH470" s="699"/>
      <c r="AI470" s="626"/>
      <c r="AJ470" s="687"/>
      <c r="AK470" s="833">
        <f>AK472</f>
        <v>0</v>
      </c>
      <c r="AL470" s="699" t="e">
        <f t="shared" si="1109"/>
        <v>#DIV/0!</v>
      </c>
      <c r="AM470" s="300"/>
      <c r="AN470" s="41"/>
      <c r="AO470" s="300"/>
      <c r="AP470" s="626">
        <f>AP471</f>
        <v>0</v>
      </c>
      <c r="AQ470" s="687"/>
      <c r="AR470" s="185">
        <f>AT470+AX470+AZ470+BB470</f>
        <v>0</v>
      </c>
      <c r="AS470" s="699" t="e">
        <f t="shared" si="1091"/>
        <v>#DIV/0!</v>
      </c>
      <c r="AT470" s="166">
        <f>AT472</f>
        <v>0</v>
      </c>
      <c r="AU470" s="699"/>
      <c r="AV470" s="626"/>
      <c r="AW470" s="699"/>
      <c r="AX470" s="166">
        <f>AX472</f>
        <v>0</v>
      </c>
      <c r="AY470" s="699" t="e">
        <f t="shared" si="1110"/>
        <v>#DIV/0!</v>
      </c>
      <c r="AZ470" s="300"/>
      <c r="BA470" s="699"/>
      <c r="BB470" s="300"/>
      <c r="BC470" s="300"/>
      <c r="BD470" s="300"/>
      <c r="BE470" s="98"/>
      <c r="BF470" s="626"/>
      <c r="BG470" s="626"/>
      <c r="BH470" s="300"/>
      <c r="BI470" s="300"/>
      <c r="BJ470" s="626"/>
      <c r="BK470" s="626"/>
      <c r="BL470" s="300"/>
      <c r="BM470" s="300"/>
      <c r="BN470" s="626"/>
      <c r="BO470" s="626"/>
      <c r="BP470" s="626"/>
      <c r="BQ470" s="626"/>
      <c r="BR470" s="300"/>
      <c r="BS470" s="300"/>
      <c r="BT470" s="626"/>
      <c r="BU470" s="98"/>
      <c r="BV470" s="507"/>
      <c r="BW470" s="522"/>
      <c r="BX470" s="507"/>
      <c r="BY470" s="300"/>
      <c r="BZ470" s="300"/>
      <c r="CE470" s="699"/>
    </row>
    <row r="471" spans="2:83" s="45" customFormat="1" ht="62.25" hidden="1" customHeight="1" x14ac:dyDescent="0.25">
      <c r="B471" s="200"/>
      <c r="C471" s="97" t="s">
        <v>31</v>
      </c>
      <c r="D471" s="185">
        <f>E471+G471+H471+I471</f>
        <v>0</v>
      </c>
      <c r="E471" s="166"/>
      <c r="F471" s="166"/>
      <c r="G471" s="166">
        <f>G472</f>
        <v>0</v>
      </c>
      <c r="H471" s="236"/>
      <c r="I471" s="236"/>
      <c r="J471" s="185">
        <f t="shared" si="1071"/>
        <v>0</v>
      </c>
      <c r="K471" s="185">
        <f>M471+Q471+S471+U471</f>
        <v>0</v>
      </c>
      <c r="L471" s="699" t="e">
        <f t="shared" si="1089"/>
        <v>#DIV/0!</v>
      </c>
      <c r="M471" s="166">
        <f>M472</f>
        <v>0</v>
      </c>
      <c r="N471" s="687"/>
      <c r="O471" s="626"/>
      <c r="P471" s="687"/>
      <c r="Q471" s="626">
        <f>Q472</f>
        <v>0</v>
      </c>
      <c r="R471" s="687"/>
      <c r="S471" s="31"/>
      <c r="T471" s="31"/>
      <c r="U471" s="31"/>
      <c r="V471" s="626">
        <f t="shared" ref="V471" si="1114">W471+X471+Y471</f>
        <v>0</v>
      </c>
      <c r="W471" s="31"/>
      <c r="X471" s="31"/>
      <c r="Y471" s="31"/>
      <c r="Z471" s="626">
        <f t="shared" si="1113"/>
        <v>0</v>
      </c>
      <c r="AA471" s="626">
        <f t="shared" si="1098"/>
        <v>0</v>
      </c>
      <c r="AB471" s="31"/>
      <c r="AC471" s="31"/>
      <c r="AD471" s="31"/>
      <c r="AE471" s="185">
        <f>AG471+AK471+AM471+AO471</f>
        <v>0</v>
      </c>
      <c r="AF471" s="699" t="e">
        <f t="shared" si="1090"/>
        <v>#DIV/0!</v>
      </c>
      <c r="AG471" s="166"/>
      <c r="AH471" s="699"/>
      <c r="AI471" s="626"/>
      <c r="AJ471" s="687"/>
      <c r="AK471" s="833">
        <f>AK472</f>
        <v>0</v>
      </c>
      <c r="AL471" s="699" t="e">
        <f t="shared" si="1109"/>
        <v>#DIV/0!</v>
      </c>
      <c r="AM471" s="31"/>
      <c r="AN471" s="31"/>
      <c r="AO471" s="31"/>
      <c r="AP471" s="626">
        <f>AP472</f>
        <v>0</v>
      </c>
      <c r="AQ471" s="687"/>
      <c r="AR471" s="185">
        <f>AT471+AX471+AZ471+BB471</f>
        <v>0</v>
      </c>
      <c r="AS471" s="699" t="e">
        <f t="shared" si="1091"/>
        <v>#DIV/0!</v>
      </c>
      <c r="AT471" s="166">
        <f>AT472</f>
        <v>0</v>
      </c>
      <c r="AU471" s="699"/>
      <c r="AV471" s="626"/>
      <c r="AW471" s="699"/>
      <c r="AX471" s="166">
        <f>AX472</f>
        <v>0</v>
      </c>
      <c r="AY471" s="699" t="e">
        <f t="shared" si="1110"/>
        <v>#DIV/0!</v>
      </c>
      <c r="AZ471" s="31"/>
      <c r="BA471" s="699"/>
      <c r="BB471" s="31"/>
      <c r="BC471" s="31"/>
      <c r="BD471" s="31"/>
      <c r="BE471" s="98"/>
      <c r="BF471" s="626"/>
      <c r="BG471" s="626"/>
      <c r="BH471" s="31"/>
      <c r="BI471" s="31"/>
      <c r="BJ471" s="626"/>
      <c r="BK471" s="626"/>
      <c r="BL471" s="31"/>
      <c r="BM471" s="31"/>
      <c r="BN471" s="626"/>
      <c r="BO471" s="626"/>
      <c r="BP471" s="626"/>
      <c r="BQ471" s="626"/>
      <c r="BR471" s="31"/>
      <c r="BS471" s="31"/>
      <c r="BT471" s="626"/>
      <c r="BU471" s="98"/>
      <c r="BV471" s="507"/>
      <c r="BW471" s="522"/>
      <c r="BX471" s="507"/>
      <c r="BY471" s="31"/>
      <c r="BZ471" s="31"/>
      <c r="CE471" s="699"/>
    </row>
    <row r="472" spans="2:83" s="37" customFormat="1" ht="62.25" hidden="1" customHeight="1" x14ac:dyDescent="0.25">
      <c r="B472" s="204"/>
      <c r="C472" s="110" t="s">
        <v>39</v>
      </c>
      <c r="D472" s="166">
        <f t="shared" ref="D472" si="1115">E472</f>
        <v>0</v>
      </c>
      <c r="E472" s="171"/>
      <c r="F472" s="171"/>
      <c r="G472" s="171">
        <v>0</v>
      </c>
      <c r="H472" s="172"/>
      <c r="I472" s="172"/>
      <c r="J472" s="185">
        <f t="shared" ref="J472:J497" si="1116">Q472-G472</f>
        <v>0</v>
      </c>
      <c r="K472" s="166">
        <f t="shared" ref="K472" si="1117">M472</f>
        <v>0</v>
      </c>
      <c r="L472" s="699" t="e">
        <f t="shared" si="1089"/>
        <v>#DIV/0!</v>
      </c>
      <c r="M472" s="171">
        <v>0</v>
      </c>
      <c r="N472" s="116"/>
      <c r="O472" s="116"/>
      <c r="P472" s="116"/>
      <c r="Q472" s="116">
        <v>0</v>
      </c>
      <c r="R472" s="116"/>
      <c r="S472" s="35"/>
      <c r="T472" s="35"/>
      <c r="U472" s="35"/>
      <c r="V472" s="89">
        <f t="shared" ref="V472:V610" si="1118">W472+X472+Y472</f>
        <v>0</v>
      </c>
      <c r="W472" s="35"/>
      <c r="X472" s="35"/>
      <c r="Y472" s="35"/>
      <c r="Z472" s="116">
        <f t="shared" si="1113"/>
        <v>0</v>
      </c>
      <c r="AA472" s="116">
        <f t="shared" si="1098"/>
        <v>0</v>
      </c>
      <c r="AB472" s="35"/>
      <c r="AC472" s="35"/>
      <c r="AD472" s="35"/>
      <c r="AE472" s="171">
        <f>AG472+AK472</f>
        <v>0</v>
      </c>
      <c r="AF472" s="699" t="e">
        <f t="shared" si="1090"/>
        <v>#DIV/0!</v>
      </c>
      <c r="AG472" s="171"/>
      <c r="AH472" s="699"/>
      <c r="AI472" s="116"/>
      <c r="AJ472" s="116"/>
      <c r="AK472" s="116"/>
      <c r="AL472" s="699" t="e">
        <f t="shared" si="1109"/>
        <v>#DIV/0!</v>
      </c>
      <c r="AM472" s="35"/>
      <c r="AN472" s="35"/>
      <c r="AO472" s="35"/>
      <c r="AP472" s="116">
        <f>AX472-AK472</f>
        <v>0</v>
      </c>
      <c r="AQ472" s="116"/>
      <c r="AR472" s="171">
        <f>AT472+AX472</f>
        <v>0</v>
      </c>
      <c r="AS472" s="699" t="e">
        <f t="shared" si="1091"/>
        <v>#DIV/0!</v>
      </c>
      <c r="AT472" s="171">
        <v>0</v>
      </c>
      <c r="AU472" s="699"/>
      <c r="AV472" s="116"/>
      <c r="AW472" s="699"/>
      <c r="AX472" s="171">
        <f>AK472</f>
        <v>0</v>
      </c>
      <c r="AY472" s="699" t="e">
        <f t="shared" si="1110"/>
        <v>#DIV/0!</v>
      </c>
      <c r="AZ472" s="35"/>
      <c r="BA472" s="699"/>
      <c r="BB472" s="35"/>
      <c r="BC472" s="35"/>
      <c r="BD472" s="35"/>
      <c r="BE472" s="116"/>
      <c r="BF472" s="116"/>
      <c r="BG472" s="116"/>
      <c r="BH472" s="35"/>
      <c r="BI472" s="35"/>
      <c r="BJ472" s="116"/>
      <c r="BK472" s="116"/>
      <c r="BL472" s="35"/>
      <c r="BM472" s="35"/>
      <c r="BN472" s="626"/>
      <c r="BO472" s="116"/>
      <c r="BP472" s="116"/>
      <c r="BQ472" s="116"/>
      <c r="BR472" s="35"/>
      <c r="BS472" s="35"/>
      <c r="BT472" s="116"/>
      <c r="BU472" s="116"/>
      <c r="BV472" s="116"/>
      <c r="BW472" s="116"/>
      <c r="BX472" s="116"/>
      <c r="BY472" s="35"/>
      <c r="BZ472" s="35"/>
      <c r="CE472" s="699"/>
    </row>
    <row r="473" spans="2:83" s="37" customFormat="1" ht="129.75" customHeight="1" x14ac:dyDescent="0.25">
      <c r="B473" s="506" t="s">
        <v>10</v>
      </c>
      <c r="C473" s="124" t="s">
        <v>318</v>
      </c>
      <c r="D473" s="185">
        <f>E473+G473+H473+I473</f>
        <v>31149.633000000002</v>
      </c>
      <c r="E473" s="166"/>
      <c r="F473" s="166"/>
      <c r="G473" s="166">
        <f>G474</f>
        <v>31149.633000000002</v>
      </c>
      <c r="H473" s="172"/>
      <c r="I473" s="172"/>
      <c r="J473" s="185">
        <f t="shared" si="1116"/>
        <v>-31149.633000000002</v>
      </c>
      <c r="K473" s="185">
        <f>M473+Q473+S473+U473</f>
        <v>0</v>
      </c>
      <c r="L473" s="699">
        <f t="shared" si="1089"/>
        <v>0</v>
      </c>
      <c r="M473" s="166">
        <f>M476</f>
        <v>0</v>
      </c>
      <c r="N473" s="687"/>
      <c r="O473" s="626"/>
      <c r="P473" s="687"/>
      <c r="Q473" s="626">
        <f>Q476</f>
        <v>0</v>
      </c>
      <c r="R473" s="687"/>
      <c r="S473" s="35"/>
      <c r="T473" s="35"/>
      <c r="U473" s="35"/>
      <c r="V473" s="89"/>
      <c r="W473" s="35"/>
      <c r="X473" s="35"/>
      <c r="Y473" s="35"/>
      <c r="Z473" s="116"/>
      <c r="AA473" s="116"/>
      <c r="AB473" s="35"/>
      <c r="AC473" s="35"/>
      <c r="AD473" s="35"/>
      <c r="AE473" s="185">
        <f>AG473+AK473+AM473+AO473</f>
        <v>0</v>
      </c>
      <c r="AF473" s="699">
        <f t="shared" si="1090"/>
        <v>0</v>
      </c>
      <c r="AG473" s="166"/>
      <c r="AH473" s="699"/>
      <c r="AI473" s="626"/>
      <c r="AJ473" s="687"/>
      <c r="AK473" s="833">
        <f>AK474</f>
        <v>0</v>
      </c>
      <c r="AL473" s="699">
        <f t="shared" si="1109"/>
        <v>0</v>
      </c>
      <c r="AM473" s="35"/>
      <c r="AN473" s="35"/>
      <c r="AO473" s="35"/>
      <c r="AP473" s="114">
        <f>AP474</f>
        <v>0</v>
      </c>
      <c r="AQ473" s="114"/>
      <c r="AR473" s="185">
        <f>AT473+AX473+AZ473+BB473</f>
        <v>31149.633000000002</v>
      </c>
      <c r="AS473" s="699">
        <f t="shared" si="1091"/>
        <v>1</v>
      </c>
      <c r="AT473" s="166">
        <f>AT476</f>
        <v>0</v>
      </c>
      <c r="AU473" s="699"/>
      <c r="AV473" s="626"/>
      <c r="AW473" s="699"/>
      <c r="AX473" s="166">
        <f>AX474</f>
        <v>31149.633000000002</v>
      </c>
      <c r="AY473" s="699">
        <f t="shared" si="1110"/>
        <v>1</v>
      </c>
      <c r="AZ473" s="35"/>
      <c r="BA473" s="699"/>
      <c r="BB473" s="35"/>
      <c r="BC473" s="35"/>
      <c r="BD473" s="35"/>
      <c r="BE473" s="98"/>
      <c r="BF473" s="626"/>
      <c r="BG473" s="626"/>
      <c r="BH473" s="35"/>
      <c r="BI473" s="35"/>
      <c r="BJ473" s="116"/>
      <c r="BK473" s="116"/>
      <c r="BL473" s="35"/>
      <c r="BM473" s="35"/>
      <c r="BN473" s="626"/>
      <c r="BO473" s="116"/>
      <c r="BP473" s="116"/>
      <c r="BQ473" s="626"/>
      <c r="BR473" s="35"/>
      <c r="BS473" s="35"/>
      <c r="BT473" s="114"/>
      <c r="BU473" s="98"/>
      <c r="BV473" s="507"/>
      <c r="BW473" s="522"/>
      <c r="BX473" s="507"/>
      <c r="BY473" s="35"/>
      <c r="BZ473" s="35"/>
      <c r="CE473" s="699"/>
    </row>
    <row r="474" spans="2:83" s="45" customFormat="1" ht="45.75" hidden="1" customHeight="1" x14ac:dyDescent="0.25">
      <c r="B474" s="200"/>
      <c r="C474" s="97" t="s">
        <v>31</v>
      </c>
      <c r="D474" s="185">
        <f>E474+G474+H474+I474</f>
        <v>31149.633000000002</v>
      </c>
      <c r="E474" s="166">
        <f>E476</f>
        <v>0</v>
      </c>
      <c r="F474" s="166"/>
      <c r="G474" s="166">
        <f>SUM(G475:G476)</f>
        <v>31149.633000000002</v>
      </c>
      <c r="H474" s="236"/>
      <c r="I474" s="236"/>
      <c r="J474" s="185">
        <f t="shared" si="1116"/>
        <v>-31149.633000000002</v>
      </c>
      <c r="K474" s="185">
        <f>M474+Q474+S474+U474</f>
        <v>0</v>
      </c>
      <c r="L474" s="699">
        <f t="shared" si="1089"/>
        <v>0</v>
      </c>
      <c r="M474" s="166">
        <f>M476</f>
        <v>0</v>
      </c>
      <c r="N474" s="687"/>
      <c r="O474" s="626"/>
      <c r="P474" s="687"/>
      <c r="Q474" s="626">
        <f>Q475+Q476</f>
        <v>0</v>
      </c>
      <c r="R474" s="687"/>
      <c r="S474" s="31"/>
      <c r="T474" s="31"/>
      <c r="U474" s="31"/>
      <c r="V474" s="626">
        <f t="shared" ref="V474" si="1119">W474+X474+Y474</f>
        <v>0</v>
      </c>
      <c r="W474" s="31"/>
      <c r="X474" s="31"/>
      <c r="Y474" s="31"/>
      <c r="Z474" s="626">
        <f t="shared" ref="Z474" si="1120">AA474+AB474+AC474</f>
        <v>0</v>
      </c>
      <c r="AA474" s="626">
        <f>E474</f>
        <v>0</v>
      </c>
      <c r="AB474" s="31"/>
      <c r="AC474" s="31"/>
      <c r="AD474" s="31"/>
      <c r="AE474" s="185">
        <f>AG474+AK474+AM474+AO474</f>
        <v>0</v>
      </c>
      <c r="AF474" s="699">
        <f t="shared" si="1090"/>
        <v>0</v>
      </c>
      <c r="AG474" s="166">
        <f>AG476</f>
        <v>0</v>
      </c>
      <c r="AH474" s="699" t="e">
        <f t="shared" ref="AH474:AH488" si="1121">AG474/E474</f>
        <v>#DIV/0!</v>
      </c>
      <c r="AI474" s="626"/>
      <c r="AJ474" s="687"/>
      <c r="AK474" s="626">
        <f>AK475+AK476</f>
        <v>0</v>
      </c>
      <c r="AL474" s="699">
        <f t="shared" si="1109"/>
        <v>0</v>
      </c>
      <c r="AM474" s="31"/>
      <c r="AN474" s="31"/>
      <c r="AO474" s="31"/>
      <c r="AP474" s="626">
        <f>AP476</f>
        <v>0</v>
      </c>
      <c r="AQ474" s="687"/>
      <c r="AR474" s="185">
        <f>AT474+AX474+AZ474+BB474</f>
        <v>31149.633000000002</v>
      </c>
      <c r="AS474" s="699">
        <f t="shared" si="1091"/>
        <v>1</v>
      </c>
      <c r="AT474" s="166">
        <f>AT476</f>
        <v>0</v>
      </c>
      <c r="AU474" s="699"/>
      <c r="AV474" s="626"/>
      <c r="AW474" s="699"/>
      <c r="AX474" s="166">
        <f>AX475</f>
        <v>31149.633000000002</v>
      </c>
      <c r="AY474" s="699">
        <f t="shared" si="1110"/>
        <v>1</v>
      </c>
      <c r="AZ474" s="31"/>
      <c r="BA474" s="699"/>
      <c r="BB474" s="31"/>
      <c r="BC474" s="31"/>
      <c r="BD474" s="31"/>
      <c r="BE474" s="98"/>
      <c r="BF474" s="626"/>
      <c r="BG474" s="626"/>
      <c r="BH474" s="31"/>
      <c r="BI474" s="31"/>
      <c r="BJ474" s="626"/>
      <c r="BK474" s="626"/>
      <c r="BL474" s="31"/>
      <c r="BM474" s="31"/>
      <c r="BN474" s="626"/>
      <c r="BO474" s="626"/>
      <c r="BP474" s="626"/>
      <c r="BQ474" s="626"/>
      <c r="BR474" s="31"/>
      <c r="BS474" s="31"/>
      <c r="BT474" s="626"/>
      <c r="BU474" s="98"/>
      <c r="BV474" s="507"/>
      <c r="BW474" s="522"/>
      <c r="BX474" s="507"/>
      <c r="BY474" s="31"/>
      <c r="BZ474" s="31"/>
      <c r="CE474" s="699"/>
    </row>
    <row r="475" spans="2:83" s="54" customFormat="1" ht="45.75" hidden="1" customHeight="1" x14ac:dyDescent="0.2">
      <c r="B475" s="206"/>
      <c r="C475" s="110" t="s">
        <v>40</v>
      </c>
      <c r="D475" s="171">
        <f>G475</f>
        <v>31149.633000000002</v>
      </c>
      <c r="E475" s="109"/>
      <c r="F475" s="109"/>
      <c r="G475" s="109">
        <v>31149.633000000002</v>
      </c>
      <c r="H475" s="236"/>
      <c r="I475" s="236"/>
      <c r="J475" s="244">
        <f t="shared" si="1116"/>
        <v>-31149.633000000002</v>
      </c>
      <c r="K475" s="171">
        <f>Q475</f>
        <v>0</v>
      </c>
      <c r="L475" s="749">
        <f t="shared" si="1089"/>
        <v>0</v>
      </c>
      <c r="M475" s="109"/>
      <c r="N475" s="106"/>
      <c r="O475" s="106"/>
      <c r="P475" s="106"/>
      <c r="Q475" s="106">
        <v>0</v>
      </c>
      <c r="R475" s="106"/>
      <c r="S475" s="31"/>
      <c r="T475" s="31"/>
      <c r="U475" s="31"/>
      <c r="V475" s="106"/>
      <c r="W475" s="31"/>
      <c r="X475" s="31"/>
      <c r="Y475" s="31"/>
      <c r="Z475" s="106"/>
      <c r="AA475" s="106"/>
      <c r="AB475" s="31"/>
      <c r="AC475" s="31"/>
      <c r="AD475" s="31"/>
      <c r="AE475" s="244">
        <f>AG475+AK475+AM475+AO475</f>
        <v>0</v>
      </c>
      <c r="AF475" s="749">
        <f t="shared" si="1090"/>
        <v>0</v>
      </c>
      <c r="AG475" s="109"/>
      <c r="AH475" s="749" t="e">
        <f t="shared" si="1121"/>
        <v>#DIV/0!</v>
      </c>
      <c r="AI475" s="106"/>
      <c r="AJ475" s="106"/>
      <c r="AK475" s="106">
        <v>0</v>
      </c>
      <c r="AL475" s="749">
        <f t="shared" si="1109"/>
        <v>0</v>
      </c>
      <c r="AM475" s="31"/>
      <c r="AN475" s="31"/>
      <c r="AO475" s="31"/>
      <c r="AP475" s="106"/>
      <c r="AQ475" s="106"/>
      <c r="AR475" s="244">
        <f>AX475</f>
        <v>31149.633000000002</v>
      </c>
      <c r="AS475" s="749">
        <f t="shared" si="1091"/>
        <v>1</v>
      </c>
      <c r="AT475" s="109"/>
      <c r="AU475" s="749"/>
      <c r="AV475" s="106"/>
      <c r="AW475" s="749"/>
      <c r="AX475" s="109">
        <f>'[8]2 вариант'!$I$212</f>
        <v>31149.633000000002</v>
      </c>
      <c r="AY475" s="749">
        <f t="shared" si="1110"/>
        <v>1</v>
      </c>
      <c r="AZ475" s="31"/>
      <c r="BA475" s="749"/>
      <c r="BB475" s="31"/>
      <c r="BC475" s="31"/>
      <c r="BD475" s="31"/>
      <c r="BE475" s="191"/>
      <c r="BF475" s="106"/>
      <c r="BG475" s="106"/>
      <c r="BH475" s="31"/>
      <c r="BI475" s="31"/>
      <c r="BJ475" s="106"/>
      <c r="BK475" s="106"/>
      <c r="BL475" s="31"/>
      <c r="BM475" s="31"/>
      <c r="BN475" s="106"/>
      <c r="BO475" s="106"/>
      <c r="BP475" s="106"/>
      <c r="BQ475" s="106"/>
      <c r="BR475" s="31"/>
      <c r="BS475" s="31"/>
      <c r="BT475" s="106"/>
      <c r="BU475" s="191"/>
      <c r="BV475" s="106"/>
      <c r="BW475" s="106"/>
      <c r="BX475" s="106"/>
      <c r="BY475" s="31"/>
      <c r="BZ475" s="31"/>
      <c r="CE475" s="749"/>
    </row>
    <row r="476" spans="2:83" s="37" customFormat="1" ht="32.25" hidden="1" customHeight="1" x14ac:dyDescent="0.25">
      <c r="B476" s="204"/>
      <c r="C476" s="110" t="s">
        <v>39</v>
      </c>
      <c r="D476" s="171">
        <f>E476+G476</f>
        <v>0</v>
      </c>
      <c r="E476" s="171">
        <v>0</v>
      </c>
      <c r="F476" s="171"/>
      <c r="G476" s="171">
        <v>0</v>
      </c>
      <c r="H476" s="172"/>
      <c r="I476" s="172"/>
      <c r="J476" s="244">
        <f t="shared" si="1116"/>
        <v>0</v>
      </c>
      <c r="K476" s="171">
        <f>M476+Q476</f>
        <v>0</v>
      </c>
      <c r="L476" s="749" t="e">
        <f t="shared" si="1089"/>
        <v>#DIV/0!</v>
      </c>
      <c r="M476" s="171">
        <v>0</v>
      </c>
      <c r="N476" s="116"/>
      <c r="O476" s="116"/>
      <c r="P476" s="116"/>
      <c r="Q476" s="116"/>
      <c r="R476" s="116"/>
      <c r="S476" s="35"/>
      <c r="T476" s="35"/>
      <c r="U476" s="35"/>
      <c r="V476" s="295"/>
      <c r="W476" s="35"/>
      <c r="X476" s="35"/>
      <c r="Y476" s="35"/>
      <c r="Z476" s="116"/>
      <c r="AA476" s="116"/>
      <c r="AB476" s="35"/>
      <c r="AC476" s="35"/>
      <c r="AD476" s="35"/>
      <c r="AE476" s="171">
        <f>AG476+AK476</f>
        <v>0</v>
      </c>
      <c r="AF476" s="749" t="e">
        <f t="shared" si="1090"/>
        <v>#DIV/0!</v>
      </c>
      <c r="AG476" s="171">
        <v>0</v>
      </c>
      <c r="AH476" s="749" t="e">
        <f t="shared" si="1121"/>
        <v>#DIV/0!</v>
      </c>
      <c r="AI476" s="116"/>
      <c r="AJ476" s="116"/>
      <c r="AK476" s="116">
        <v>0</v>
      </c>
      <c r="AL476" s="749" t="e">
        <f t="shared" si="1109"/>
        <v>#DIV/0!</v>
      </c>
      <c r="AM476" s="35"/>
      <c r="AN476" s="35"/>
      <c r="AO476" s="35"/>
      <c r="AP476" s="116">
        <f>AX476-AK476</f>
        <v>0</v>
      </c>
      <c r="AQ476" s="116"/>
      <c r="AR476" s="171">
        <f>AT476+AX476</f>
        <v>0</v>
      </c>
      <c r="AS476" s="749" t="e">
        <f t="shared" si="1091"/>
        <v>#DIV/0!</v>
      </c>
      <c r="AT476" s="171">
        <v>0</v>
      </c>
      <c r="AU476" s="749"/>
      <c r="AV476" s="116"/>
      <c r="AW476" s="749"/>
      <c r="AX476" s="171">
        <v>0</v>
      </c>
      <c r="AY476" s="749" t="e">
        <f t="shared" si="1110"/>
        <v>#DIV/0!</v>
      </c>
      <c r="AZ476" s="35"/>
      <c r="BA476" s="749"/>
      <c r="BB476" s="35"/>
      <c r="BC476" s="35"/>
      <c r="BD476" s="35"/>
      <c r="BE476" s="116"/>
      <c r="BF476" s="116"/>
      <c r="BG476" s="116"/>
      <c r="BH476" s="35"/>
      <c r="BI476" s="35"/>
      <c r="BJ476" s="116"/>
      <c r="BK476" s="116"/>
      <c r="BL476" s="35"/>
      <c r="BM476" s="35"/>
      <c r="BN476" s="106"/>
      <c r="BO476" s="116"/>
      <c r="BP476" s="116"/>
      <c r="BQ476" s="116"/>
      <c r="BR476" s="35"/>
      <c r="BS476" s="35"/>
      <c r="BT476" s="116"/>
      <c r="BU476" s="116"/>
      <c r="BV476" s="116"/>
      <c r="BW476" s="116"/>
      <c r="BX476" s="116"/>
      <c r="BY476" s="35"/>
      <c r="BZ476" s="35"/>
      <c r="CE476" s="749"/>
    </row>
    <row r="477" spans="2:83" s="37" customFormat="1" ht="80.25" hidden="1" customHeight="1" x14ac:dyDescent="0.25">
      <c r="B477" s="506" t="s">
        <v>426</v>
      </c>
      <c r="C477" s="124" t="s">
        <v>249</v>
      </c>
      <c r="D477" s="171">
        <v>0</v>
      </c>
      <c r="E477" s="171">
        <v>0</v>
      </c>
      <c r="F477" s="171"/>
      <c r="G477" s="171"/>
      <c r="H477" s="172"/>
      <c r="I477" s="172"/>
      <c r="J477" s="185">
        <f t="shared" si="1116"/>
        <v>0</v>
      </c>
      <c r="K477" s="166">
        <f t="shared" ref="K477:K493" si="1122">Q477</f>
        <v>0</v>
      </c>
      <c r="L477" s="699" t="e">
        <f t="shared" si="1089"/>
        <v>#DIV/0!</v>
      </c>
      <c r="M477" s="171"/>
      <c r="N477" s="116"/>
      <c r="O477" s="116"/>
      <c r="P477" s="116"/>
      <c r="Q477" s="626">
        <f>Q478</f>
        <v>0</v>
      </c>
      <c r="R477" s="687"/>
      <c r="S477" s="35"/>
      <c r="T477" s="35"/>
      <c r="U477" s="35"/>
      <c r="V477" s="89"/>
      <c r="W477" s="35"/>
      <c r="X477" s="35"/>
      <c r="Y477" s="35"/>
      <c r="Z477" s="116"/>
      <c r="AA477" s="116"/>
      <c r="AB477" s="35"/>
      <c r="AC477" s="35"/>
      <c r="AD477" s="35"/>
      <c r="AE477" s="171"/>
      <c r="AF477" s="699" t="e">
        <f t="shared" si="1090"/>
        <v>#DIV/0!</v>
      </c>
      <c r="AG477" s="171"/>
      <c r="AH477" s="699" t="e">
        <f t="shared" si="1121"/>
        <v>#DIV/0!</v>
      </c>
      <c r="AI477" s="116"/>
      <c r="AJ477" s="116"/>
      <c r="AK477" s="116"/>
      <c r="AL477" s="699" t="e">
        <f t="shared" si="1109"/>
        <v>#DIV/0!</v>
      </c>
      <c r="AM477" s="35"/>
      <c r="AN477" s="35"/>
      <c r="AO477" s="35"/>
      <c r="AP477" s="116"/>
      <c r="AQ477" s="116"/>
      <c r="AR477" s="171"/>
      <c r="AS477" s="699" t="e">
        <f t="shared" si="1091"/>
        <v>#DIV/0!</v>
      </c>
      <c r="AT477" s="171"/>
      <c r="AU477" s="699"/>
      <c r="AV477" s="116"/>
      <c r="AW477" s="699"/>
      <c r="AX477" s="171"/>
      <c r="AY477" s="699" t="e">
        <f t="shared" si="1110"/>
        <v>#DIV/0!</v>
      </c>
      <c r="AZ477" s="35"/>
      <c r="BA477" s="699"/>
      <c r="BB477" s="35"/>
      <c r="BC477" s="35"/>
      <c r="BD477" s="35"/>
      <c r="BE477" s="116"/>
      <c r="BF477" s="116"/>
      <c r="BG477" s="116"/>
      <c r="BH477" s="35"/>
      <c r="BI477" s="35"/>
      <c r="BJ477" s="116"/>
      <c r="BK477" s="116"/>
      <c r="BL477" s="35"/>
      <c r="BM477" s="35"/>
      <c r="BN477" s="116"/>
      <c r="BO477" s="116"/>
      <c r="BP477" s="116"/>
      <c r="BQ477" s="116"/>
      <c r="BR477" s="35"/>
      <c r="BS477" s="35"/>
      <c r="BT477" s="116"/>
      <c r="BU477" s="116"/>
      <c r="BV477" s="116"/>
      <c r="BW477" s="116"/>
      <c r="BX477" s="116"/>
      <c r="BY477" s="35"/>
      <c r="BZ477" s="35"/>
      <c r="CE477" s="699"/>
    </row>
    <row r="478" spans="2:83" s="42" customFormat="1" ht="57" hidden="1" customHeight="1" x14ac:dyDescent="0.25">
      <c r="B478" s="506"/>
      <c r="C478" s="97" t="s">
        <v>31</v>
      </c>
      <c r="D478" s="844">
        <v>0</v>
      </c>
      <c r="E478" s="844">
        <v>0</v>
      </c>
      <c r="F478" s="844"/>
      <c r="G478" s="925"/>
      <c r="H478" s="258"/>
      <c r="I478" s="258"/>
      <c r="J478" s="185">
        <f t="shared" si="1116"/>
        <v>0</v>
      </c>
      <c r="K478" s="166">
        <f t="shared" si="1122"/>
        <v>0</v>
      </c>
      <c r="L478" s="699" t="e">
        <f t="shared" si="1089"/>
        <v>#DIV/0!</v>
      </c>
      <c r="M478" s="963"/>
      <c r="N478" s="114"/>
      <c r="O478" s="114"/>
      <c r="P478" s="114"/>
      <c r="Q478" s="626">
        <f>Q479+Q480</f>
        <v>0</v>
      </c>
      <c r="R478" s="687"/>
      <c r="S478" s="41"/>
      <c r="T478" s="41"/>
      <c r="U478" s="41"/>
      <c r="V478" s="89"/>
      <c r="W478" s="41"/>
      <c r="X478" s="41"/>
      <c r="Y478" s="41"/>
      <c r="Z478" s="114"/>
      <c r="AA478" s="114"/>
      <c r="AB478" s="41"/>
      <c r="AC478" s="41"/>
      <c r="AD478" s="41"/>
      <c r="AE478" s="963"/>
      <c r="AF478" s="699" t="e">
        <f t="shared" si="1090"/>
        <v>#DIV/0!</v>
      </c>
      <c r="AG478" s="963"/>
      <c r="AH478" s="699" t="e">
        <f t="shared" si="1121"/>
        <v>#DIV/0!</v>
      </c>
      <c r="AI478" s="114"/>
      <c r="AJ478" s="114"/>
      <c r="AK478" s="114"/>
      <c r="AL478" s="699" t="e">
        <f t="shared" si="1109"/>
        <v>#DIV/0!</v>
      </c>
      <c r="AM478" s="41"/>
      <c r="AN478" s="41"/>
      <c r="AO478" s="41"/>
      <c r="AP478" s="114"/>
      <c r="AQ478" s="114"/>
      <c r="AR478" s="844"/>
      <c r="AS478" s="699" t="e">
        <f t="shared" si="1091"/>
        <v>#DIV/0!</v>
      </c>
      <c r="AT478" s="963"/>
      <c r="AU478" s="699"/>
      <c r="AV478" s="114"/>
      <c r="AW478" s="699"/>
      <c r="AX478" s="963"/>
      <c r="AY478" s="699" t="e">
        <f t="shared" si="1110"/>
        <v>#DIV/0!</v>
      </c>
      <c r="AZ478" s="41"/>
      <c r="BA478" s="699"/>
      <c r="BB478" s="41"/>
      <c r="BC478" s="41"/>
      <c r="BD478" s="41"/>
      <c r="BE478" s="114"/>
      <c r="BF478" s="114"/>
      <c r="BG478" s="114"/>
      <c r="BH478" s="41"/>
      <c r="BI478" s="41"/>
      <c r="BJ478" s="114"/>
      <c r="BK478" s="114"/>
      <c r="BL478" s="41"/>
      <c r="BM478" s="41"/>
      <c r="BN478" s="114"/>
      <c r="BO478" s="114"/>
      <c r="BP478" s="114"/>
      <c r="BQ478" s="114"/>
      <c r="BR478" s="41"/>
      <c r="BS478" s="41"/>
      <c r="BT478" s="114"/>
      <c r="BU478" s="114"/>
      <c r="BV478" s="114"/>
      <c r="BW478" s="114"/>
      <c r="BX478" s="114"/>
      <c r="BY478" s="41"/>
      <c r="BZ478" s="41"/>
      <c r="CE478" s="699"/>
    </row>
    <row r="479" spans="2:83" s="42" customFormat="1" ht="43.5" hidden="1" customHeight="1" x14ac:dyDescent="0.25">
      <c r="B479" s="506"/>
      <c r="C479" s="110" t="s">
        <v>39</v>
      </c>
      <c r="D479" s="844"/>
      <c r="E479" s="844"/>
      <c r="F479" s="844"/>
      <c r="G479" s="925"/>
      <c r="H479" s="258"/>
      <c r="I479" s="258"/>
      <c r="J479" s="185">
        <f t="shared" si="1116"/>
        <v>0</v>
      </c>
      <c r="K479" s="171">
        <f t="shared" si="1122"/>
        <v>0</v>
      </c>
      <c r="L479" s="699" t="e">
        <f t="shared" si="1089"/>
        <v>#DIV/0!</v>
      </c>
      <c r="M479" s="963"/>
      <c r="N479" s="114"/>
      <c r="O479" s="114"/>
      <c r="P479" s="114"/>
      <c r="Q479" s="116"/>
      <c r="R479" s="116"/>
      <c r="S479" s="41"/>
      <c r="T479" s="41"/>
      <c r="U479" s="41"/>
      <c r="V479" s="89"/>
      <c r="W479" s="41"/>
      <c r="X479" s="41"/>
      <c r="Y479" s="41"/>
      <c r="Z479" s="114"/>
      <c r="AA479" s="114"/>
      <c r="AB479" s="41"/>
      <c r="AC479" s="41"/>
      <c r="AD479" s="41"/>
      <c r="AE479" s="963"/>
      <c r="AF479" s="699" t="e">
        <f t="shared" si="1090"/>
        <v>#DIV/0!</v>
      </c>
      <c r="AG479" s="963"/>
      <c r="AH479" s="699" t="e">
        <f t="shared" si="1121"/>
        <v>#DIV/0!</v>
      </c>
      <c r="AI479" s="114"/>
      <c r="AJ479" s="114"/>
      <c r="AK479" s="114"/>
      <c r="AL479" s="699" t="e">
        <f t="shared" si="1109"/>
        <v>#DIV/0!</v>
      </c>
      <c r="AM479" s="41"/>
      <c r="AN479" s="41"/>
      <c r="AO479" s="41"/>
      <c r="AP479" s="114"/>
      <c r="AQ479" s="114"/>
      <c r="AR479" s="844"/>
      <c r="AS479" s="699" t="e">
        <f t="shared" si="1091"/>
        <v>#DIV/0!</v>
      </c>
      <c r="AT479" s="963"/>
      <c r="AU479" s="699"/>
      <c r="AV479" s="114"/>
      <c r="AW479" s="699"/>
      <c r="AX479" s="963"/>
      <c r="AY479" s="699" t="e">
        <f t="shared" si="1110"/>
        <v>#DIV/0!</v>
      </c>
      <c r="AZ479" s="41"/>
      <c r="BA479" s="699"/>
      <c r="BB479" s="41"/>
      <c r="BC479" s="41"/>
      <c r="BD479" s="41"/>
      <c r="BE479" s="114"/>
      <c r="BF479" s="114"/>
      <c r="BG479" s="114"/>
      <c r="BH479" s="41"/>
      <c r="BI479" s="41"/>
      <c r="BJ479" s="114"/>
      <c r="BK479" s="114"/>
      <c r="BL479" s="41"/>
      <c r="BM479" s="41"/>
      <c r="BN479" s="114"/>
      <c r="BO479" s="114"/>
      <c r="BP479" s="114"/>
      <c r="BQ479" s="114"/>
      <c r="BR479" s="41"/>
      <c r="BS479" s="41"/>
      <c r="BT479" s="114"/>
      <c r="BU479" s="114"/>
      <c r="BV479" s="114"/>
      <c r="BW479" s="114"/>
      <c r="BX479" s="114"/>
      <c r="BY479" s="41"/>
      <c r="BZ479" s="41"/>
      <c r="CE479" s="699"/>
    </row>
    <row r="480" spans="2:83" s="37" customFormat="1" ht="32.25" hidden="1" customHeight="1" x14ac:dyDescent="0.25">
      <c r="B480" s="204"/>
      <c r="C480" s="110" t="s">
        <v>40</v>
      </c>
      <c r="D480" s="171">
        <v>0</v>
      </c>
      <c r="E480" s="171">
        <v>0</v>
      </c>
      <c r="F480" s="171"/>
      <c r="G480" s="171"/>
      <c r="H480" s="172"/>
      <c r="I480" s="172"/>
      <c r="J480" s="185">
        <f t="shared" si="1116"/>
        <v>0</v>
      </c>
      <c r="K480" s="171">
        <f t="shared" si="1122"/>
        <v>0</v>
      </c>
      <c r="L480" s="699" t="e">
        <f t="shared" si="1089"/>
        <v>#DIV/0!</v>
      </c>
      <c r="M480" s="171"/>
      <c r="N480" s="116"/>
      <c r="O480" s="116"/>
      <c r="P480" s="116"/>
      <c r="Q480" s="116"/>
      <c r="R480" s="116"/>
      <c r="S480" s="35"/>
      <c r="T480" s="35"/>
      <c r="U480" s="35"/>
      <c r="V480" s="89"/>
      <c r="W480" s="35"/>
      <c r="X480" s="35"/>
      <c r="Y480" s="35"/>
      <c r="Z480" s="116"/>
      <c r="AA480" s="116"/>
      <c r="AB480" s="35"/>
      <c r="AC480" s="35"/>
      <c r="AD480" s="35"/>
      <c r="AE480" s="171"/>
      <c r="AF480" s="699" t="e">
        <f t="shared" si="1090"/>
        <v>#DIV/0!</v>
      </c>
      <c r="AG480" s="171"/>
      <c r="AH480" s="699" t="e">
        <f t="shared" si="1121"/>
        <v>#DIV/0!</v>
      </c>
      <c r="AI480" s="116"/>
      <c r="AJ480" s="116"/>
      <c r="AK480" s="116"/>
      <c r="AL480" s="699" t="e">
        <f t="shared" si="1109"/>
        <v>#DIV/0!</v>
      </c>
      <c r="AM480" s="35"/>
      <c r="AN480" s="35"/>
      <c r="AO480" s="35"/>
      <c r="AP480" s="116"/>
      <c r="AQ480" s="116"/>
      <c r="AR480" s="171"/>
      <c r="AS480" s="699" t="e">
        <f t="shared" si="1091"/>
        <v>#DIV/0!</v>
      </c>
      <c r="AT480" s="171"/>
      <c r="AU480" s="699"/>
      <c r="AV480" s="116"/>
      <c r="AW480" s="699"/>
      <c r="AX480" s="171"/>
      <c r="AY480" s="699" t="e">
        <f t="shared" si="1110"/>
        <v>#DIV/0!</v>
      </c>
      <c r="AZ480" s="35"/>
      <c r="BA480" s="699"/>
      <c r="BB480" s="35"/>
      <c r="BC480" s="35"/>
      <c r="BD480" s="35"/>
      <c r="BE480" s="116"/>
      <c r="BF480" s="116"/>
      <c r="BG480" s="116"/>
      <c r="BH480" s="35"/>
      <c r="BI480" s="35"/>
      <c r="BJ480" s="116"/>
      <c r="BK480" s="116"/>
      <c r="BL480" s="35"/>
      <c r="BM480" s="35"/>
      <c r="BN480" s="116"/>
      <c r="BO480" s="116"/>
      <c r="BP480" s="116"/>
      <c r="BQ480" s="116"/>
      <c r="BR480" s="35"/>
      <c r="BS480" s="35"/>
      <c r="BT480" s="116"/>
      <c r="BU480" s="116"/>
      <c r="BV480" s="116"/>
      <c r="BW480" s="116"/>
      <c r="BX480" s="116"/>
      <c r="BY480" s="35"/>
      <c r="BZ480" s="35"/>
      <c r="CE480" s="699"/>
    </row>
    <row r="481" spans="2:83" s="37" customFormat="1" ht="95.25" hidden="1" customHeight="1" x14ac:dyDescent="0.25">
      <c r="B481" s="506" t="s">
        <v>428</v>
      </c>
      <c r="C481" s="124" t="s">
        <v>427</v>
      </c>
      <c r="D481" s="171">
        <v>0</v>
      </c>
      <c r="E481" s="171">
        <v>0</v>
      </c>
      <c r="F481" s="171"/>
      <c r="G481" s="171"/>
      <c r="H481" s="172"/>
      <c r="I481" s="172"/>
      <c r="J481" s="185">
        <f t="shared" si="1116"/>
        <v>0</v>
      </c>
      <c r="K481" s="166">
        <f t="shared" si="1122"/>
        <v>0</v>
      </c>
      <c r="L481" s="699" t="e">
        <f t="shared" si="1089"/>
        <v>#DIV/0!</v>
      </c>
      <c r="M481" s="171"/>
      <c r="N481" s="116"/>
      <c r="O481" s="116"/>
      <c r="P481" s="116"/>
      <c r="Q481" s="626">
        <f>Q482</f>
        <v>0</v>
      </c>
      <c r="R481" s="687"/>
      <c r="S481" s="35"/>
      <c r="T481" s="35"/>
      <c r="U481" s="35"/>
      <c r="V481" s="89"/>
      <c r="W481" s="35"/>
      <c r="X481" s="35"/>
      <c r="Y481" s="35"/>
      <c r="Z481" s="116"/>
      <c r="AA481" s="116"/>
      <c r="AB481" s="35"/>
      <c r="AC481" s="35"/>
      <c r="AD481" s="35"/>
      <c r="AE481" s="171"/>
      <c r="AF481" s="699" t="e">
        <f t="shared" si="1090"/>
        <v>#DIV/0!</v>
      </c>
      <c r="AG481" s="171"/>
      <c r="AH481" s="699" t="e">
        <f t="shared" si="1121"/>
        <v>#DIV/0!</v>
      </c>
      <c r="AI481" s="116"/>
      <c r="AJ481" s="116"/>
      <c r="AK481" s="116"/>
      <c r="AL481" s="699" t="e">
        <f t="shared" si="1109"/>
        <v>#DIV/0!</v>
      </c>
      <c r="AM481" s="35"/>
      <c r="AN481" s="35"/>
      <c r="AO481" s="35"/>
      <c r="AP481" s="116"/>
      <c r="AQ481" s="116"/>
      <c r="AR481" s="171"/>
      <c r="AS481" s="699" t="e">
        <f t="shared" si="1091"/>
        <v>#DIV/0!</v>
      </c>
      <c r="AT481" s="171"/>
      <c r="AU481" s="699"/>
      <c r="AV481" s="116"/>
      <c r="AW481" s="699"/>
      <c r="AX481" s="171"/>
      <c r="AY481" s="699" t="e">
        <f t="shared" si="1110"/>
        <v>#DIV/0!</v>
      </c>
      <c r="AZ481" s="35"/>
      <c r="BA481" s="699"/>
      <c r="BB481" s="35"/>
      <c r="BC481" s="35"/>
      <c r="BD481" s="35"/>
      <c r="BE481" s="116"/>
      <c r="BF481" s="116"/>
      <c r="BG481" s="116"/>
      <c r="BH481" s="35"/>
      <c r="BI481" s="35"/>
      <c r="BJ481" s="116"/>
      <c r="BK481" s="116"/>
      <c r="BL481" s="35"/>
      <c r="BM481" s="35"/>
      <c r="BN481" s="116"/>
      <c r="BO481" s="116"/>
      <c r="BP481" s="116"/>
      <c r="BQ481" s="116"/>
      <c r="BR481" s="35"/>
      <c r="BS481" s="35"/>
      <c r="BT481" s="116"/>
      <c r="BU481" s="116"/>
      <c r="BV481" s="116"/>
      <c r="BW481" s="116"/>
      <c r="BX481" s="116"/>
      <c r="BY481" s="35"/>
      <c r="BZ481" s="35"/>
      <c r="CE481" s="699"/>
    </row>
    <row r="482" spans="2:83" s="37" customFormat="1" ht="47.25" hidden="1" customHeight="1" x14ac:dyDescent="0.25">
      <c r="B482" s="204"/>
      <c r="C482" s="97" t="s">
        <v>31</v>
      </c>
      <c r="D482" s="844">
        <v>0</v>
      </c>
      <c r="E482" s="844">
        <v>0</v>
      </c>
      <c r="F482" s="844"/>
      <c r="G482" s="171"/>
      <c r="H482" s="172"/>
      <c r="I482" s="172"/>
      <c r="J482" s="185">
        <f t="shared" si="1116"/>
        <v>0</v>
      </c>
      <c r="K482" s="166">
        <f t="shared" si="1122"/>
        <v>0</v>
      </c>
      <c r="L482" s="699" t="e">
        <f t="shared" si="1089"/>
        <v>#DIV/0!</v>
      </c>
      <c r="M482" s="963"/>
      <c r="N482" s="114"/>
      <c r="O482" s="114"/>
      <c r="P482" s="114"/>
      <c r="Q482" s="626">
        <f>SUM(Q483:Q484)</f>
        <v>0</v>
      </c>
      <c r="R482" s="687"/>
      <c r="S482" s="35"/>
      <c r="T482" s="35"/>
      <c r="U482" s="35"/>
      <c r="V482" s="89"/>
      <c r="W482" s="35"/>
      <c r="X482" s="35"/>
      <c r="Y482" s="35"/>
      <c r="Z482" s="116"/>
      <c r="AA482" s="116"/>
      <c r="AB482" s="35"/>
      <c r="AC482" s="35"/>
      <c r="AD482" s="35"/>
      <c r="AE482" s="171"/>
      <c r="AF482" s="699" t="e">
        <f t="shared" si="1090"/>
        <v>#DIV/0!</v>
      </c>
      <c r="AG482" s="171"/>
      <c r="AH482" s="699" t="e">
        <f t="shared" si="1121"/>
        <v>#DIV/0!</v>
      </c>
      <c r="AI482" s="116"/>
      <c r="AJ482" s="116"/>
      <c r="AK482" s="116"/>
      <c r="AL482" s="699" t="e">
        <f t="shared" si="1109"/>
        <v>#DIV/0!</v>
      </c>
      <c r="AM482" s="35"/>
      <c r="AN482" s="35"/>
      <c r="AO482" s="35"/>
      <c r="AP482" s="116"/>
      <c r="AQ482" s="116"/>
      <c r="AR482" s="171"/>
      <c r="AS482" s="699" t="e">
        <f t="shared" si="1091"/>
        <v>#DIV/0!</v>
      </c>
      <c r="AT482" s="171"/>
      <c r="AU482" s="699"/>
      <c r="AV482" s="116"/>
      <c r="AW482" s="699"/>
      <c r="AX482" s="171"/>
      <c r="AY482" s="699" t="e">
        <f t="shared" si="1110"/>
        <v>#DIV/0!</v>
      </c>
      <c r="AZ482" s="35"/>
      <c r="BA482" s="699"/>
      <c r="BB482" s="35"/>
      <c r="BC482" s="35"/>
      <c r="BD482" s="35"/>
      <c r="BE482" s="116"/>
      <c r="BF482" s="116"/>
      <c r="BG482" s="116"/>
      <c r="BH482" s="35"/>
      <c r="BI482" s="35"/>
      <c r="BJ482" s="116"/>
      <c r="BK482" s="116"/>
      <c r="BL482" s="35"/>
      <c r="BM482" s="35"/>
      <c r="BN482" s="116"/>
      <c r="BO482" s="116"/>
      <c r="BP482" s="116"/>
      <c r="BQ482" s="116"/>
      <c r="BR482" s="35"/>
      <c r="BS482" s="35"/>
      <c r="BT482" s="116"/>
      <c r="BU482" s="116"/>
      <c r="BV482" s="116"/>
      <c r="BW482" s="116"/>
      <c r="BX482" s="116"/>
      <c r="BY482" s="35"/>
      <c r="BZ482" s="35"/>
      <c r="CE482" s="699"/>
    </row>
    <row r="483" spans="2:83" s="37" customFormat="1" ht="32.25" hidden="1" customHeight="1" x14ac:dyDescent="0.25">
      <c r="B483" s="204"/>
      <c r="C483" s="110" t="s">
        <v>39</v>
      </c>
      <c r="D483" s="171">
        <v>0</v>
      </c>
      <c r="E483" s="171">
        <v>0</v>
      </c>
      <c r="F483" s="171"/>
      <c r="G483" s="171"/>
      <c r="H483" s="172"/>
      <c r="I483" s="172"/>
      <c r="J483" s="185">
        <f t="shared" si="1116"/>
        <v>0</v>
      </c>
      <c r="K483" s="171">
        <f t="shared" si="1122"/>
        <v>0</v>
      </c>
      <c r="L483" s="699" t="e">
        <f t="shared" si="1089"/>
        <v>#DIV/0!</v>
      </c>
      <c r="M483" s="171"/>
      <c r="N483" s="116"/>
      <c r="O483" s="116"/>
      <c r="P483" s="116"/>
      <c r="Q483" s="116"/>
      <c r="R483" s="116"/>
      <c r="S483" s="35"/>
      <c r="T483" s="35"/>
      <c r="U483" s="35"/>
      <c r="V483" s="89"/>
      <c r="W483" s="35"/>
      <c r="X483" s="35"/>
      <c r="Y483" s="35"/>
      <c r="Z483" s="116"/>
      <c r="AA483" s="116"/>
      <c r="AB483" s="35"/>
      <c r="AC483" s="35"/>
      <c r="AD483" s="35"/>
      <c r="AE483" s="171"/>
      <c r="AF483" s="699" t="e">
        <f t="shared" si="1090"/>
        <v>#DIV/0!</v>
      </c>
      <c r="AG483" s="171"/>
      <c r="AH483" s="699" t="e">
        <f t="shared" si="1121"/>
        <v>#DIV/0!</v>
      </c>
      <c r="AI483" s="116"/>
      <c r="AJ483" s="116"/>
      <c r="AK483" s="116"/>
      <c r="AL483" s="699" t="e">
        <f t="shared" si="1109"/>
        <v>#DIV/0!</v>
      </c>
      <c r="AM483" s="35"/>
      <c r="AN483" s="35"/>
      <c r="AO483" s="35"/>
      <c r="AP483" s="116"/>
      <c r="AQ483" s="116"/>
      <c r="AR483" s="171"/>
      <c r="AS483" s="699" t="e">
        <f t="shared" si="1091"/>
        <v>#DIV/0!</v>
      </c>
      <c r="AT483" s="171"/>
      <c r="AU483" s="699"/>
      <c r="AV483" s="116"/>
      <c r="AW483" s="699"/>
      <c r="AX483" s="171"/>
      <c r="AY483" s="699" t="e">
        <f t="shared" si="1110"/>
        <v>#DIV/0!</v>
      </c>
      <c r="AZ483" s="35"/>
      <c r="BA483" s="699"/>
      <c r="BB483" s="35"/>
      <c r="BC483" s="35"/>
      <c r="BD483" s="35"/>
      <c r="BE483" s="116"/>
      <c r="BF483" s="116"/>
      <c r="BG483" s="116"/>
      <c r="BH483" s="35"/>
      <c r="BI483" s="35"/>
      <c r="BJ483" s="116"/>
      <c r="BK483" s="116"/>
      <c r="BL483" s="35"/>
      <c r="BM483" s="35"/>
      <c r="BN483" s="116"/>
      <c r="BO483" s="116"/>
      <c r="BP483" s="116"/>
      <c r="BQ483" s="116"/>
      <c r="BR483" s="35"/>
      <c r="BS483" s="35"/>
      <c r="BT483" s="116"/>
      <c r="BU483" s="116"/>
      <c r="BV483" s="116"/>
      <c r="BW483" s="116"/>
      <c r="BX483" s="116"/>
      <c r="BY483" s="35"/>
      <c r="BZ483" s="35"/>
      <c r="CE483" s="699"/>
    </row>
    <row r="484" spans="2:83" s="37" customFormat="1" ht="32.25" hidden="1" customHeight="1" x14ac:dyDescent="0.25">
      <c r="B484" s="204"/>
      <c r="C484" s="110" t="s">
        <v>40</v>
      </c>
      <c r="D484" s="171">
        <v>0</v>
      </c>
      <c r="E484" s="171">
        <v>0</v>
      </c>
      <c r="F484" s="171"/>
      <c r="G484" s="171"/>
      <c r="H484" s="172"/>
      <c r="I484" s="172"/>
      <c r="J484" s="185">
        <f t="shared" si="1116"/>
        <v>0</v>
      </c>
      <c r="K484" s="171">
        <f t="shared" si="1122"/>
        <v>0</v>
      </c>
      <c r="L484" s="699" t="e">
        <f t="shared" si="1089"/>
        <v>#DIV/0!</v>
      </c>
      <c r="M484" s="171"/>
      <c r="N484" s="116"/>
      <c r="O484" s="116"/>
      <c r="P484" s="116"/>
      <c r="Q484" s="116"/>
      <c r="R484" s="116"/>
      <c r="S484" s="35"/>
      <c r="T484" s="35"/>
      <c r="U484" s="35"/>
      <c r="V484" s="89"/>
      <c r="W484" s="35"/>
      <c r="X484" s="35"/>
      <c r="Y484" s="35"/>
      <c r="Z484" s="116"/>
      <c r="AA484" s="116"/>
      <c r="AB484" s="35"/>
      <c r="AC484" s="35"/>
      <c r="AD484" s="35"/>
      <c r="AE484" s="171"/>
      <c r="AF484" s="699" t="e">
        <f t="shared" si="1090"/>
        <v>#DIV/0!</v>
      </c>
      <c r="AG484" s="171"/>
      <c r="AH484" s="699" t="e">
        <f t="shared" si="1121"/>
        <v>#DIV/0!</v>
      </c>
      <c r="AI484" s="116"/>
      <c r="AJ484" s="116"/>
      <c r="AK484" s="116"/>
      <c r="AL484" s="699" t="e">
        <f t="shared" si="1109"/>
        <v>#DIV/0!</v>
      </c>
      <c r="AM484" s="35"/>
      <c r="AN484" s="35"/>
      <c r="AO484" s="35"/>
      <c r="AP484" s="116"/>
      <c r="AQ484" s="116"/>
      <c r="AR484" s="171"/>
      <c r="AS484" s="699" t="e">
        <f t="shared" si="1091"/>
        <v>#DIV/0!</v>
      </c>
      <c r="AT484" s="171"/>
      <c r="AU484" s="699"/>
      <c r="AV484" s="116"/>
      <c r="AW484" s="699"/>
      <c r="AX484" s="171"/>
      <c r="AY484" s="699" t="e">
        <f t="shared" si="1110"/>
        <v>#DIV/0!</v>
      </c>
      <c r="AZ484" s="35"/>
      <c r="BA484" s="699"/>
      <c r="BB484" s="35"/>
      <c r="BC484" s="35"/>
      <c r="BD484" s="35"/>
      <c r="BE484" s="116"/>
      <c r="BF484" s="116"/>
      <c r="BG484" s="116"/>
      <c r="BH484" s="35"/>
      <c r="BI484" s="35"/>
      <c r="BJ484" s="116"/>
      <c r="BK484" s="116"/>
      <c r="BL484" s="35"/>
      <c r="BM484" s="35"/>
      <c r="BN484" s="116"/>
      <c r="BO484" s="116"/>
      <c r="BP484" s="116"/>
      <c r="BQ484" s="116"/>
      <c r="BR484" s="35"/>
      <c r="BS484" s="35"/>
      <c r="BT484" s="116"/>
      <c r="BU484" s="116"/>
      <c r="BV484" s="116"/>
      <c r="BW484" s="116"/>
      <c r="BX484" s="116"/>
      <c r="BY484" s="35"/>
      <c r="BZ484" s="35"/>
      <c r="CE484" s="699"/>
    </row>
    <row r="485" spans="2:83" s="42" customFormat="1" ht="66" customHeight="1" x14ac:dyDescent="0.25">
      <c r="B485" s="535" t="s">
        <v>11</v>
      </c>
      <c r="C485" s="124" t="s">
        <v>429</v>
      </c>
      <c r="D485" s="844">
        <f t="shared" ref="D485:D515" si="1123">G485</f>
        <v>55265.862549999998</v>
      </c>
      <c r="E485" s="844"/>
      <c r="F485" s="844"/>
      <c r="G485" s="925">
        <f>G486</f>
        <v>55265.862549999998</v>
      </c>
      <c r="H485" s="258"/>
      <c r="I485" s="258"/>
      <c r="J485" s="185">
        <f>J486</f>
        <v>-50000</v>
      </c>
      <c r="K485" s="166">
        <f t="shared" si="1122"/>
        <v>0</v>
      </c>
      <c r="L485" s="699">
        <f t="shared" si="1089"/>
        <v>0</v>
      </c>
      <c r="M485" s="963"/>
      <c r="N485" s="114"/>
      <c r="O485" s="114"/>
      <c r="P485" s="114"/>
      <c r="Q485" s="626">
        <f>Q486</f>
        <v>0</v>
      </c>
      <c r="R485" s="687"/>
      <c r="S485" s="41"/>
      <c r="T485" s="41"/>
      <c r="U485" s="41"/>
      <c r="V485" s="89"/>
      <c r="W485" s="41"/>
      <c r="X485" s="41"/>
      <c r="Y485" s="41"/>
      <c r="Z485" s="114"/>
      <c r="AA485" s="114"/>
      <c r="AB485" s="41"/>
      <c r="AC485" s="41"/>
      <c r="AD485" s="41"/>
      <c r="AE485" s="963">
        <v>0</v>
      </c>
      <c r="AF485" s="699">
        <f t="shared" si="1090"/>
        <v>0</v>
      </c>
      <c r="AG485" s="963"/>
      <c r="AH485" s="699"/>
      <c r="AI485" s="114"/>
      <c r="AJ485" s="114"/>
      <c r="AK485" s="114"/>
      <c r="AL485" s="699">
        <f t="shared" si="1109"/>
        <v>0</v>
      </c>
      <c r="AM485" s="41"/>
      <c r="AN485" s="41"/>
      <c r="AO485" s="41"/>
      <c r="AP485" s="114">
        <f>AX485</f>
        <v>53265.862549999998</v>
      </c>
      <c r="AQ485" s="114"/>
      <c r="AR485" s="166">
        <f>AX485</f>
        <v>53265.862549999998</v>
      </c>
      <c r="AS485" s="699">
        <f t="shared" si="1091"/>
        <v>0.96381129493472462</v>
      </c>
      <c r="AT485" s="963"/>
      <c r="AU485" s="699"/>
      <c r="AV485" s="114"/>
      <c r="AW485" s="699"/>
      <c r="AX485" s="963">
        <f>AX486</f>
        <v>53265.862549999998</v>
      </c>
      <c r="AY485" s="699">
        <f t="shared" si="1110"/>
        <v>0.96381129493472462</v>
      </c>
      <c r="AZ485" s="41"/>
      <c r="BA485" s="699"/>
      <c r="BB485" s="41"/>
      <c r="BC485" s="41"/>
      <c r="BD485" s="41"/>
      <c r="BE485" s="114"/>
      <c r="BF485" s="114"/>
      <c r="BG485" s="114"/>
      <c r="BH485" s="41"/>
      <c r="BI485" s="41"/>
      <c r="BJ485" s="114"/>
      <c r="BK485" s="114"/>
      <c r="BL485" s="41"/>
      <c r="BM485" s="41"/>
      <c r="BN485" s="114"/>
      <c r="BO485" s="114"/>
      <c r="BP485" s="114"/>
      <c r="BQ485" s="114"/>
      <c r="BR485" s="41"/>
      <c r="BS485" s="41"/>
      <c r="BT485" s="114"/>
      <c r="BU485" s="114"/>
      <c r="BV485" s="114"/>
      <c r="BW485" s="114"/>
      <c r="BX485" s="114"/>
      <c r="BY485" s="41"/>
      <c r="BZ485" s="41"/>
      <c r="CE485" s="699"/>
    </row>
    <row r="486" spans="2:83" s="37" customFormat="1" ht="45.75" hidden="1" customHeight="1" x14ac:dyDescent="0.25">
      <c r="B486" s="204"/>
      <c r="C486" s="97" t="s">
        <v>31</v>
      </c>
      <c r="D486" s="171">
        <f t="shared" si="1123"/>
        <v>55265.862549999998</v>
      </c>
      <c r="E486" s="171"/>
      <c r="F486" s="171"/>
      <c r="G486" s="171">
        <f>SUM(G487:G488)</f>
        <v>55265.862549999998</v>
      </c>
      <c r="H486" s="172"/>
      <c r="I486" s="172"/>
      <c r="J486" s="185">
        <f>J487</f>
        <v>-50000</v>
      </c>
      <c r="K486" s="166">
        <f t="shared" si="1122"/>
        <v>0</v>
      </c>
      <c r="L486" s="699">
        <f t="shared" si="1089"/>
        <v>0</v>
      </c>
      <c r="M486" s="963"/>
      <c r="N486" s="114"/>
      <c r="O486" s="114"/>
      <c r="P486" s="114"/>
      <c r="Q486" s="626">
        <f>Q487+Q488</f>
        <v>0</v>
      </c>
      <c r="R486" s="687"/>
      <c r="S486" s="35"/>
      <c r="T486" s="35"/>
      <c r="U486" s="35"/>
      <c r="V486" s="89"/>
      <c r="W486" s="35"/>
      <c r="X486" s="35"/>
      <c r="Y486" s="35"/>
      <c r="Z486" s="116"/>
      <c r="AA486" s="116"/>
      <c r="AB486" s="35"/>
      <c r="AC486" s="35"/>
      <c r="AD486" s="35"/>
      <c r="AE486" s="963"/>
      <c r="AF486" s="699">
        <f t="shared" si="1090"/>
        <v>0</v>
      </c>
      <c r="AG486" s="171"/>
      <c r="AH486" s="699" t="e">
        <f t="shared" si="1121"/>
        <v>#DIV/0!</v>
      </c>
      <c r="AI486" s="116"/>
      <c r="AJ486" s="116"/>
      <c r="AK486" s="116"/>
      <c r="AL486" s="699">
        <f t="shared" si="1109"/>
        <v>0</v>
      </c>
      <c r="AM486" s="35"/>
      <c r="AN486" s="35"/>
      <c r="AO486" s="35"/>
      <c r="AP486" s="114">
        <f>AR486</f>
        <v>53265.862549999998</v>
      </c>
      <c r="AQ486" s="114"/>
      <c r="AR486" s="166">
        <f>AX486</f>
        <v>53265.862549999998</v>
      </c>
      <c r="AS486" s="699">
        <f t="shared" si="1091"/>
        <v>0.96381129493472462</v>
      </c>
      <c r="AT486" s="171"/>
      <c r="AU486" s="699"/>
      <c r="AV486" s="116"/>
      <c r="AW486" s="699"/>
      <c r="AX486" s="171">
        <f>AX487+AX488</f>
        <v>53265.862549999998</v>
      </c>
      <c r="AY486" s="699">
        <f t="shared" si="1110"/>
        <v>0.96381129493472462</v>
      </c>
      <c r="AZ486" s="35"/>
      <c r="BA486" s="699"/>
      <c r="BB486" s="35"/>
      <c r="BC486" s="35"/>
      <c r="BD486" s="35"/>
      <c r="BE486" s="116"/>
      <c r="BF486" s="116"/>
      <c r="BG486" s="116"/>
      <c r="BH486" s="35"/>
      <c r="BI486" s="35"/>
      <c r="BJ486" s="116"/>
      <c r="BK486" s="116"/>
      <c r="BL486" s="35"/>
      <c r="BM486" s="35"/>
      <c r="BN486" s="116"/>
      <c r="BO486" s="116"/>
      <c r="BP486" s="116"/>
      <c r="BQ486" s="116"/>
      <c r="BR486" s="35"/>
      <c r="BS486" s="35"/>
      <c r="BT486" s="116"/>
      <c r="BU486" s="116"/>
      <c r="BV486" s="116"/>
      <c r="BW486" s="116"/>
      <c r="BX486" s="116"/>
      <c r="BY486" s="35"/>
      <c r="BZ486" s="35"/>
      <c r="CE486" s="699"/>
    </row>
    <row r="487" spans="2:83" s="37" customFormat="1" ht="32.25" hidden="1" customHeight="1" x14ac:dyDescent="0.25">
      <c r="B487" s="204"/>
      <c r="C487" s="110" t="s">
        <v>39</v>
      </c>
      <c r="D487" s="171">
        <f t="shared" si="1123"/>
        <v>50000</v>
      </c>
      <c r="E487" s="171"/>
      <c r="F487" s="171"/>
      <c r="G487" s="171">
        <v>50000</v>
      </c>
      <c r="H487" s="172"/>
      <c r="I487" s="172"/>
      <c r="J487" s="185">
        <f t="shared" si="1116"/>
        <v>-50000</v>
      </c>
      <c r="K487" s="171">
        <f t="shared" si="1122"/>
        <v>0</v>
      </c>
      <c r="L487" s="699">
        <f t="shared" si="1089"/>
        <v>0</v>
      </c>
      <c r="M487" s="171"/>
      <c r="N487" s="116"/>
      <c r="O487" s="116"/>
      <c r="P487" s="116"/>
      <c r="Q487" s="626"/>
      <c r="R487" s="687"/>
      <c r="S487" s="35"/>
      <c r="T487" s="35"/>
      <c r="U487" s="35"/>
      <c r="V487" s="89"/>
      <c r="W487" s="35"/>
      <c r="X487" s="35"/>
      <c r="Y487" s="35"/>
      <c r="Z487" s="116"/>
      <c r="AA487" s="116"/>
      <c r="AB487" s="35"/>
      <c r="AC487" s="35"/>
      <c r="AD487" s="35"/>
      <c r="AE487" s="963"/>
      <c r="AF487" s="699">
        <f t="shared" si="1090"/>
        <v>0</v>
      </c>
      <c r="AG487" s="171"/>
      <c r="AH487" s="699" t="e">
        <f t="shared" si="1121"/>
        <v>#DIV/0!</v>
      </c>
      <c r="AI487" s="116"/>
      <c r="AJ487" s="116"/>
      <c r="AK487" s="116"/>
      <c r="AL487" s="699">
        <f t="shared" si="1109"/>
        <v>0</v>
      </c>
      <c r="AM487" s="35"/>
      <c r="AN487" s="35"/>
      <c r="AO487" s="35"/>
      <c r="AP487" s="116">
        <f>AX487-AK487</f>
        <v>50000</v>
      </c>
      <c r="AQ487" s="116"/>
      <c r="AR487" s="171">
        <f>AX487</f>
        <v>50000</v>
      </c>
      <c r="AS487" s="699">
        <f t="shared" si="1091"/>
        <v>1</v>
      </c>
      <c r="AT487" s="171"/>
      <c r="AU487" s="699"/>
      <c r="AV487" s="116"/>
      <c r="AW487" s="699"/>
      <c r="AX487" s="171">
        <f>'[6]2 вариант'!$I$240</f>
        <v>50000</v>
      </c>
      <c r="AY487" s="699">
        <f t="shared" si="1110"/>
        <v>1</v>
      </c>
      <c r="AZ487" s="35"/>
      <c r="BA487" s="699"/>
      <c r="BB487" s="35"/>
      <c r="BC487" s="35"/>
      <c r="BD487" s="35"/>
      <c r="BE487" s="116"/>
      <c r="BF487" s="116"/>
      <c r="BG487" s="116"/>
      <c r="BH487" s="35"/>
      <c r="BI487" s="35"/>
      <c r="BJ487" s="116"/>
      <c r="BK487" s="116"/>
      <c r="BL487" s="35"/>
      <c r="BM487" s="35"/>
      <c r="BN487" s="116"/>
      <c r="BO487" s="116"/>
      <c r="BP487" s="116"/>
      <c r="BQ487" s="116"/>
      <c r="BR487" s="35"/>
      <c r="BS487" s="35"/>
      <c r="BT487" s="116"/>
      <c r="BU487" s="116"/>
      <c r="BV487" s="116"/>
      <c r="BW487" s="116"/>
      <c r="BX487" s="116"/>
      <c r="BY487" s="35"/>
      <c r="BZ487" s="35"/>
      <c r="CE487" s="699"/>
    </row>
    <row r="488" spans="2:83" s="37" customFormat="1" ht="32.25" hidden="1" customHeight="1" x14ac:dyDescent="0.25">
      <c r="B488" s="204"/>
      <c r="C488" s="110" t="s">
        <v>40</v>
      </c>
      <c r="D488" s="171">
        <f t="shared" si="1123"/>
        <v>5265.8625499999998</v>
      </c>
      <c r="E488" s="171"/>
      <c r="F488" s="171"/>
      <c r="G488" s="171">
        <v>5265.8625499999998</v>
      </c>
      <c r="H488" s="172"/>
      <c r="I488" s="172"/>
      <c r="J488" s="185">
        <f t="shared" si="1116"/>
        <v>-5265.8625499999998</v>
      </c>
      <c r="K488" s="171">
        <f t="shared" si="1122"/>
        <v>0</v>
      </c>
      <c r="L488" s="699">
        <f t="shared" si="1089"/>
        <v>0</v>
      </c>
      <c r="M488" s="171"/>
      <c r="N488" s="116"/>
      <c r="O488" s="116"/>
      <c r="P488" s="116"/>
      <c r="Q488" s="678"/>
      <c r="R488" s="687"/>
      <c r="S488" s="35"/>
      <c r="T488" s="35"/>
      <c r="U488" s="35"/>
      <c r="V488" s="89"/>
      <c r="W488" s="35"/>
      <c r="X488" s="35"/>
      <c r="Y488" s="35"/>
      <c r="Z488" s="116"/>
      <c r="AA488" s="116"/>
      <c r="AB488" s="35"/>
      <c r="AC488" s="35"/>
      <c r="AD488" s="35"/>
      <c r="AE488" s="963"/>
      <c r="AF488" s="699">
        <f t="shared" si="1090"/>
        <v>0</v>
      </c>
      <c r="AG488" s="171"/>
      <c r="AH488" s="699" t="e">
        <f t="shared" si="1121"/>
        <v>#DIV/0!</v>
      </c>
      <c r="AI488" s="116"/>
      <c r="AJ488" s="116"/>
      <c r="AK488" s="116"/>
      <c r="AL488" s="699">
        <f t="shared" si="1109"/>
        <v>0</v>
      </c>
      <c r="AM488" s="35"/>
      <c r="AN488" s="35"/>
      <c r="AO488" s="35"/>
      <c r="AP488" s="116">
        <f>AX488-AK488</f>
        <v>3265.8625499999998</v>
      </c>
      <c r="AQ488" s="116"/>
      <c r="AR488" s="171">
        <f>AX488</f>
        <v>3265.8625499999998</v>
      </c>
      <c r="AS488" s="699">
        <f t="shared" si="1091"/>
        <v>0.62019517581217531</v>
      </c>
      <c r="AT488" s="171"/>
      <c r="AU488" s="699"/>
      <c r="AV488" s="116"/>
      <c r="AW488" s="699"/>
      <c r="AX488" s="171">
        <f>'[6]2 вариант'!$I$241</f>
        <v>3265.8625499999998</v>
      </c>
      <c r="AY488" s="699">
        <f t="shared" si="1110"/>
        <v>0.62019517581217531</v>
      </c>
      <c r="AZ488" s="35"/>
      <c r="BA488" s="699"/>
      <c r="BB488" s="35"/>
      <c r="BC488" s="35"/>
      <c r="BD488" s="35"/>
      <c r="BE488" s="116"/>
      <c r="BF488" s="116"/>
      <c r="BG488" s="116"/>
      <c r="BH488" s="35"/>
      <c r="BI488" s="35"/>
      <c r="BJ488" s="116"/>
      <c r="BK488" s="116"/>
      <c r="BL488" s="35"/>
      <c r="BM488" s="35"/>
      <c r="BN488" s="116"/>
      <c r="BO488" s="116"/>
      <c r="BP488" s="116"/>
      <c r="BQ488" s="116"/>
      <c r="BR488" s="35"/>
      <c r="BS488" s="35"/>
      <c r="BT488" s="116"/>
      <c r="BU488" s="116"/>
      <c r="BV488" s="116"/>
      <c r="BW488" s="116"/>
      <c r="BX488" s="116"/>
      <c r="BY488" s="35"/>
      <c r="BZ488" s="35"/>
      <c r="CE488" s="699"/>
    </row>
    <row r="489" spans="2:83" s="37" customFormat="1" ht="102" customHeight="1" x14ac:dyDescent="0.25">
      <c r="B489" s="506" t="s">
        <v>15</v>
      </c>
      <c r="C489" s="124" t="s">
        <v>430</v>
      </c>
      <c r="D489" s="844">
        <f t="shared" si="1123"/>
        <v>62900</v>
      </c>
      <c r="E489" s="844"/>
      <c r="F489" s="844"/>
      <c r="G489" s="925">
        <f>G490</f>
        <v>62900</v>
      </c>
      <c r="H489" s="172"/>
      <c r="I489" s="172"/>
      <c r="J489" s="185">
        <f t="shared" si="1116"/>
        <v>-62900</v>
      </c>
      <c r="K489" s="166">
        <f t="shared" ref="K489:K491" si="1124">Q489</f>
        <v>0</v>
      </c>
      <c r="L489" s="699">
        <f t="shared" si="1089"/>
        <v>0</v>
      </c>
      <c r="M489" s="963"/>
      <c r="N489" s="114"/>
      <c r="O489" s="114"/>
      <c r="P489" s="114"/>
      <c r="Q489" s="626">
        <f>Q490</f>
        <v>0</v>
      </c>
      <c r="R489" s="687"/>
      <c r="S489" s="35"/>
      <c r="T489" s="35"/>
      <c r="U489" s="35"/>
      <c r="V489" s="89"/>
      <c r="W489" s="35"/>
      <c r="X489" s="35"/>
      <c r="Y489" s="35"/>
      <c r="Z489" s="116"/>
      <c r="AA489" s="116"/>
      <c r="AB489" s="35"/>
      <c r="AC489" s="35"/>
      <c r="AD489" s="35"/>
      <c r="AE489" s="963">
        <v>0</v>
      </c>
      <c r="AF489" s="699">
        <f t="shared" si="1090"/>
        <v>0</v>
      </c>
      <c r="AG489" s="171"/>
      <c r="AH489" s="699"/>
      <c r="AI489" s="116"/>
      <c r="AJ489" s="116"/>
      <c r="AK489" s="116"/>
      <c r="AL489" s="699">
        <f t="shared" si="1109"/>
        <v>0</v>
      </c>
      <c r="AM489" s="35"/>
      <c r="AN489" s="35"/>
      <c r="AO489" s="35"/>
      <c r="AP489" s="114">
        <f>AX489</f>
        <v>62560.978419999999</v>
      </c>
      <c r="AQ489" s="114"/>
      <c r="AR489" s="166">
        <f t="shared" ref="AR489:AR497" si="1125">AX489</f>
        <v>62560.978419999999</v>
      </c>
      <c r="AS489" s="699">
        <f t="shared" si="1091"/>
        <v>0.99461014976152617</v>
      </c>
      <c r="AT489" s="171"/>
      <c r="AU489" s="699"/>
      <c r="AV489" s="116"/>
      <c r="AW489" s="699"/>
      <c r="AX489" s="166">
        <f>AX490</f>
        <v>62560.978419999999</v>
      </c>
      <c r="AY489" s="699">
        <f t="shared" si="1110"/>
        <v>0.99461014976152617</v>
      </c>
      <c r="AZ489" s="35"/>
      <c r="BA489" s="699"/>
      <c r="BB489" s="35"/>
      <c r="BC489" s="35"/>
      <c r="BD489" s="35"/>
      <c r="BE489" s="116"/>
      <c r="BF489" s="116"/>
      <c r="BG489" s="116"/>
      <c r="BH489" s="35"/>
      <c r="BI489" s="35"/>
      <c r="BJ489" s="116"/>
      <c r="BK489" s="116"/>
      <c r="BL489" s="35"/>
      <c r="BM489" s="35"/>
      <c r="BN489" s="114"/>
      <c r="BO489" s="114"/>
      <c r="BP489" s="114"/>
      <c r="BQ489" s="114"/>
      <c r="BR489" s="41"/>
      <c r="BS489" s="41"/>
      <c r="BT489" s="114"/>
      <c r="BU489" s="114"/>
      <c r="BV489" s="116"/>
      <c r="BW489" s="116"/>
      <c r="BX489" s="116"/>
      <c r="BY489" s="35"/>
      <c r="BZ489" s="35"/>
      <c r="CE489" s="699"/>
    </row>
    <row r="490" spans="2:83" s="37" customFormat="1" ht="50.25" hidden="1" customHeight="1" x14ac:dyDescent="0.25">
      <c r="B490" s="204"/>
      <c r="C490" s="123" t="s">
        <v>31</v>
      </c>
      <c r="D490" s="171">
        <f t="shared" si="1123"/>
        <v>62900</v>
      </c>
      <c r="E490" s="171"/>
      <c r="F490" s="171"/>
      <c r="G490" s="171">
        <f>SUM(G491:G493)</f>
        <v>62900</v>
      </c>
      <c r="H490" s="172"/>
      <c r="I490" s="172"/>
      <c r="J490" s="244">
        <f t="shared" si="1116"/>
        <v>-62900</v>
      </c>
      <c r="K490" s="109">
        <f t="shared" si="1124"/>
        <v>0</v>
      </c>
      <c r="L490" s="699">
        <f t="shared" si="1089"/>
        <v>0</v>
      </c>
      <c r="M490" s="171"/>
      <c r="N490" s="116"/>
      <c r="O490" s="116"/>
      <c r="P490" s="116"/>
      <c r="Q490" s="106">
        <f>SUM(Q491:Q493)</f>
        <v>0</v>
      </c>
      <c r="R490" s="106"/>
      <c r="S490" s="35"/>
      <c r="T490" s="35"/>
      <c r="U490" s="35"/>
      <c r="V490" s="295"/>
      <c r="W490" s="35"/>
      <c r="X490" s="35"/>
      <c r="Y490" s="35"/>
      <c r="Z490" s="116"/>
      <c r="AA490" s="116"/>
      <c r="AB490" s="35"/>
      <c r="AC490" s="35"/>
      <c r="AD490" s="35"/>
      <c r="AE490" s="963"/>
      <c r="AF490" s="699">
        <f t="shared" si="1090"/>
        <v>0</v>
      </c>
      <c r="AG490" s="171"/>
      <c r="AH490" s="699"/>
      <c r="AI490" s="116"/>
      <c r="AJ490" s="116"/>
      <c r="AK490" s="116"/>
      <c r="AL490" s="699">
        <f t="shared" si="1109"/>
        <v>0</v>
      </c>
      <c r="AM490" s="35"/>
      <c r="AN490" s="35"/>
      <c r="AO490" s="35"/>
      <c r="AP490" s="116">
        <f>AR490</f>
        <v>62560.978419999999</v>
      </c>
      <c r="AQ490" s="116"/>
      <c r="AR490" s="109">
        <f t="shared" si="1125"/>
        <v>62560.978419999999</v>
      </c>
      <c r="AS490" s="699">
        <f t="shared" si="1091"/>
        <v>0.99461014976152617</v>
      </c>
      <c r="AT490" s="171"/>
      <c r="AU490" s="699"/>
      <c r="AV490" s="116"/>
      <c r="AW490" s="699"/>
      <c r="AX490" s="171">
        <f>AX491+AX492+AX493</f>
        <v>62560.978419999999</v>
      </c>
      <c r="AY490" s="699">
        <f t="shared" si="1110"/>
        <v>0.99461014976152617</v>
      </c>
      <c r="AZ490" s="35"/>
      <c r="BA490" s="699"/>
      <c r="BB490" s="35"/>
      <c r="BC490" s="35"/>
      <c r="BD490" s="35"/>
      <c r="BE490" s="116"/>
      <c r="BF490" s="116"/>
      <c r="BG490" s="116"/>
      <c r="BH490" s="35"/>
      <c r="BI490" s="35"/>
      <c r="BJ490" s="116"/>
      <c r="BK490" s="116"/>
      <c r="BL490" s="35"/>
      <c r="BM490" s="35"/>
      <c r="BN490" s="114"/>
      <c r="BO490" s="114"/>
      <c r="BP490" s="114"/>
      <c r="BQ490" s="114"/>
      <c r="BR490" s="41"/>
      <c r="BS490" s="41"/>
      <c r="BT490" s="114"/>
      <c r="BU490" s="114"/>
      <c r="BV490" s="116"/>
      <c r="BW490" s="116"/>
      <c r="BX490" s="116"/>
      <c r="BY490" s="35"/>
      <c r="BZ490" s="35"/>
      <c r="CE490" s="699"/>
    </row>
    <row r="491" spans="2:83" s="37" customFormat="1" ht="32.25" hidden="1" customHeight="1" x14ac:dyDescent="0.25">
      <c r="B491" s="204"/>
      <c r="C491" s="110" t="s">
        <v>39</v>
      </c>
      <c r="D491" s="171">
        <f t="shared" si="1123"/>
        <v>52887.088369999998</v>
      </c>
      <c r="E491" s="171"/>
      <c r="F491" s="171"/>
      <c r="G491" s="171">
        <v>52887.088369999998</v>
      </c>
      <c r="H491" s="172"/>
      <c r="I491" s="172"/>
      <c r="J491" s="171">
        <f t="shared" si="1116"/>
        <v>-52887.088369999998</v>
      </c>
      <c r="K491" s="171">
        <f t="shared" si="1124"/>
        <v>0</v>
      </c>
      <c r="L491" s="699">
        <f t="shared" si="1089"/>
        <v>0</v>
      </c>
      <c r="M491" s="171"/>
      <c r="N491" s="116"/>
      <c r="O491" s="116"/>
      <c r="P491" s="116"/>
      <c r="Q491" s="106"/>
      <c r="R491" s="106"/>
      <c r="S491" s="35"/>
      <c r="T491" s="35"/>
      <c r="U491" s="35"/>
      <c r="V491" s="89"/>
      <c r="W491" s="35"/>
      <c r="X491" s="35"/>
      <c r="Y491" s="35"/>
      <c r="Z491" s="116"/>
      <c r="AA491" s="116"/>
      <c r="AB491" s="35"/>
      <c r="AC491" s="35"/>
      <c r="AD491" s="35"/>
      <c r="AE491" s="963"/>
      <c r="AF491" s="699">
        <f t="shared" si="1090"/>
        <v>0</v>
      </c>
      <c r="AG491" s="171"/>
      <c r="AH491" s="699"/>
      <c r="AI491" s="116"/>
      <c r="AJ491" s="116"/>
      <c r="AK491" s="116"/>
      <c r="AL491" s="699">
        <f t="shared" si="1109"/>
        <v>0</v>
      </c>
      <c r="AM491" s="35"/>
      <c r="AN491" s="35"/>
      <c r="AO491" s="35"/>
      <c r="AP491" s="116">
        <f>AX491-AK491</f>
        <v>52887.088369999998</v>
      </c>
      <c r="AQ491" s="116"/>
      <c r="AR491" s="171">
        <f t="shared" si="1125"/>
        <v>52887.088369999998</v>
      </c>
      <c r="AS491" s="699">
        <f t="shared" si="1091"/>
        <v>1</v>
      </c>
      <c r="AT491" s="171"/>
      <c r="AU491" s="699"/>
      <c r="AV491" s="116"/>
      <c r="AW491" s="699"/>
      <c r="AX491" s="171">
        <f>'[6]2 вариант'!$I$245</f>
        <v>52887.088369999998</v>
      </c>
      <c r="AY491" s="699">
        <f t="shared" si="1110"/>
        <v>1</v>
      </c>
      <c r="AZ491" s="35"/>
      <c r="BA491" s="699"/>
      <c r="BB491" s="35"/>
      <c r="BC491" s="35"/>
      <c r="BD491" s="35"/>
      <c r="BE491" s="116"/>
      <c r="BF491" s="116"/>
      <c r="BG491" s="116"/>
      <c r="BH491" s="35"/>
      <c r="BI491" s="35"/>
      <c r="BJ491" s="116"/>
      <c r="BK491" s="116"/>
      <c r="BL491" s="35"/>
      <c r="BM491" s="35"/>
      <c r="BN491" s="114"/>
      <c r="BO491" s="114"/>
      <c r="BP491" s="114"/>
      <c r="BQ491" s="114"/>
      <c r="BR491" s="41"/>
      <c r="BS491" s="41"/>
      <c r="BT491" s="114"/>
      <c r="BU491" s="114"/>
      <c r="BV491" s="116"/>
      <c r="BW491" s="116"/>
      <c r="BX491" s="116"/>
      <c r="BY491" s="35"/>
      <c r="BZ491" s="35"/>
      <c r="CE491" s="699"/>
    </row>
    <row r="492" spans="2:83" s="37" customFormat="1" ht="32.25" hidden="1" customHeight="1" x14ac:dyDescent="0.25">
      <c r="B492" s="204"/>
      <c r="C492" s="110" t="s">
        <v>509</v>
      </c>
      <c r="D492" s="171">
        <f t="shared" si="1123"/>
        <v>200</v>
      </c>
      <c r="E492" s="171"/>
      <c r="F492" s="171"/>
      <c r="G492" s="171">
        <v>200</v>
      </c>
      <c r="H492" s="172"/>
      <c r="I492" s="172"/>
      <c r="J492" s="171">
        <f t="shared" si="1116"/>
        <v>-200</v>
      </c>
      <c r="K492" s="171"/>
      <c r="L492" s="699"/>
      <c r="M492" s="171"/>
      <c r="N492" s="116"/>
      <c r="O492" s="116"/>
      <c r="P492" s="116"/>
      <c r="Q492" s="106"/>
      <c r="R492" s="106"/>
      <c r="S492" s="35"/>
      <c r="T492" s="35"/>
      <c r="U492" s="35"/>
      <c r="V492" s="89"/>
      <c r="W492" s="35"/>
      <c r="X492" s="35"/>
      <c r="Y492" s="35"/>
      <c r="Z492" s="116"/>
      <c r="AA492" s="116"/>
      <c r="AB492" s="35"/>
      <c r="AC492" s="35"/>
      <c r="AD492" s="35"/>
      <c r="AE492" s="963"/>
      <c r="AF492" s="699"/>
      <c r="AG492" s="171"/>
      <c r="AH492" s="699"/>
      <c r="AI492" s="116"/>
      <c r="AJ492" s="116"/>
      <c r="AK492" s="116"/>
      <c r="AL492" s="699">
        <f t="shared" si="1109"/>
        <v>0</v>
      </c>
      <c r="AM492" s="35"/>
      <c r="AN492" s="35"/>
      <c r="AO492" s="35"/>
      <c r="AP492" s="116"/>
      <c r="AQ492" s="116"/>
      <c r="AR492" s="171"/>
      <c r="AS492" s="699"/>
      <c r="AT492" s="171"/>
      <c r="AU492" s="699"/>
      <c r="AV492" s="116"/>
      <c r="AW492" s="699"/>
      <c r="AX492" s="171">
        <f>'[6]2 вариант'!$I$267</f>
        <v>0</v>
      </c>
      <c r="AY492" s="699">
        <f t="shared" si="1110"/>
        <v>0</v>
      </c>
      <c r="AZ492" s="35"/>
      <c r="BA492" s="699"/>
      <c r="BB492" s="35"/>
      <c r="BC492" s="35"/>
      <c r="BD492" s="35"/>
      <c r="BE492" s="116"/>
      <c r="BF492" s="116"/>
      <c r="BG492" s="116"/>
      <c r="BH492" s="35"/>
      <c r="BI492" s="35"/>
      <c r="BJ492" s="116"/>
      <c r="BK492" s="116"/>
      <c r="BL492" s="35"/>
      <c r="BM492" s="35"/>
      <c r="BN492" s="114"/>
      <c r="BO492" s="114"/>
      <c r="BP492" s="114"/>
      <c r="BQ492" s="114"/>
      <c r="BR492" s="41"/>
      <c r="BS492" s="41"/>
      <c r="BT492" s="114"/>
      <c r="BU492" s="114"/>
      <c r="BV492" s="116"/>
      <c r="BW492" s="116"/>
      <c r="BX492" s="116"/>
      <c r="BY492" s="35"/>
      <c r="BZ492" s="35"/>
      <c r="CE492" s="699"/>
    </row>
    <row r="493" spans="2:83" s="37" customFormat="1" ht="32.25" hidden="1" customHeight="1" x14ac:dyDescent="0.25">
      <c r="B493" s="204"/>
      <c r="C493" s="110" t="s">
        <v>40</v>
      </c>
      <c r="D493" s="171">
        <f t="shared" si="1123"/>
        <v>9812.9116300000005</v>
      </c>
      <c r="E493" s="171"/>
      <c r="F493" s="171"/>
      <c r="G493" s="171">
        <v>9812.9116300000005</v>
      </c>
      <c r="H493" s="172"/>
      <c r="I493" s="172"/>
      <c r="J493" s="171">
        <f t="shared" si="1116"/>
        <v>-9812.9116300000005</v>
      </c>
      <c r="K493" s="171">
        <f t="shared" si="1122"/>
        <v>0</v>
      </c>
      <c r="L493" s="699">
        <f t="shared" si="1089"/>
        <v>0</v>
      </c>
      <c r="M493" s="171"/>
      <c r="N493" s="116"/>
      <c r="O493" s="116"/>
      <c r="P493" s="116"/>
      <c r="Q493" s="106"/>
      <c r="R493" s="106"/>
      <c r="S493" s="35"/>
      <c r="T493" s="35"/>
      <c r="U493" s="35"/>
      <c r="V493" s="89"/>
      <c r="W493" s="35"/>
      <c r="X493" s="35"/>
      <c r="Y493" s="35"/>
      <c r="Z493" s="116"/>
      <c r="AA493" s="116"/>
      <c r="AB493" s="35"/>
      <c r="AC493" s="35"/>
      <c r="AD493" s="35"/>
      <c r="AE493" s="963"/>
      <c r="AF493" s="699">
        <f t="shared" si="1090"/>
        <v>0</v>
      </c>
      <c r="AG493" s="171"/>
      <c r="AH493" s="699"/>
      <c r="AI493" s="116"/>
      <c r="AJ493" s="116"/>
      <c r="AK493" s="116"/>
      <c r="AL493" s="699">
        <f t="shared" si="1109"/>
        <v>0</v>
      </c>
      <c r="AM493" s="35"/>
      <c r="AN493" s="35"/>
      <c r="AO493" s="35"/>
      <c r="AP493" s="116">
        <f>AX493-AK493</f>
        <v>9673.89005</v>
      </c>
      <c r="AQ493" s="116"/>
      <c r="AR493" s="171">
        <f t="shared" si="1125"/>
        <v>9673.89005</v>
      </c>
      <c r="AS493" s="699">
        <f t="shared" si="1091"/>
        <v>0.98583278997693358</v>
      </c>
      <c r="AT493" s="171"/>
      <c r="AU493" s="699"/>
      <c r="AV493" s="116"/>
      <c r="AW493" s="699"/>
      <c r="AX493" s="171">
        <f>'[6]2 вариант'!$I$246</f>
        <v>9673.89005</v>
      </c>
      <c r="AY493" s="699">
        <f t="shared" si="1110"/>
        <v>0.98583278997693358</v>
      </c>
      <c r="AZ493" s="35"/>
      <c r="BA493" s="699"/>
      <c r="BB493" s="35"/>
      <c r="BC493" s="35"/>
      <c r="BD493" s="35"/>
      <c r="BE493" s="116"/>
      <c r="BF493" s="116"/>
      <c r="BG493" s="116"/>
      <c r="BH493" s="35"/>
      <c r="BI493" s="35"/>
      <c r="BJ493" s="116"/>
      <c r="BK493" s="116"/>
      <c r="BL493" s="35"/>
      <c r="BM493" s="35"/>
      <c r="BN493" s="114"/>
      <c r="BO493" s="114"/>
      <c r="BP493" s="114"/>
      <c r="BQ493" s="114"/>
      <c r="BR493" s="41"/>
      <c r="BS493" s="41"/>
      <c r="BT493" s="114"/>
      <c r="BU493" s="114"/>
      <c r="BV493" s="116"/>
      <c r="BW493" s="116"/>
      <c r="BX493" s="116"/>
      <c r="BY493" s="35"/>
      <c r="BZ493" s="35"/>
      <c r="CE493" s="699"/>
    </row>
    <row r="494" spans="2:83" s="37" customFormat="1" ht="89.25" customHeight="1" x14ac:dyDescent="0.25">
      <c r="B494" s="506" t="s">
        <v>12</v>
      </c>
      <c r="C494" s="124" t="s">
        <v>431</v>
      </c>
      <c r="D494" s="844">
        <f t="shared" si="1123"/>
        <v>10000</v>
      </c>
      <c r="E494" s="844"/>
      <c r="F494" s="844"/>
      <c r="G494" s="925">
        <f>G495</f>
        <v>10000</v>
      </c>
      <c r="H494" s="172"/>
      <c r="I494" s="172"/>
      <c r="J494" s="185">
        <f t="shared" si="1116"/>
        <v>-10000</v>
      </c>
      <c r="K494" s="844">
        <f>Q494</f>
        <v>0</v>
      </c>
      <c r="L494" s="699">
        <f t="shared" si="1089"/>
        <v>0</v>
      </c>
      <c r="M494" s="963"/>
      <c r="N494" s="114"/>
      <c r="O494" s="114"/>
      <c r="P494" s="114"/>
      <c r="Q494" s="114">
        <f>Q495</f>
        <v>0</v>
      </c>
      <c r="R494" s="114"/>
      <c r="S494" s="35"/>
      <c r="T494" s="35"/>
      <c r="U494" s="35"/>
      <c r="V494" s="89"/>
      <c r="W494" s="35"/>
      <c r="X494" s="35"/>
      <c r="Y494" s="35"/>
      <c r="Z494" s="116"/>
      <c r="AA494" s="116"/>
      <c r="AB494" s="35"/>
      <c r="AC494" s="35"/>
      <c r="AD494" s="35"/>
      <c r="AE494" s="963">
        <v>0</v>
      </c>
      <c r="AF494" s="699">
        <f t="shared" si="1090"/>
        <v>0</v>
      </c>
      <c r="AG494" s="171"/>
      <c r="AH494" s="699"/>
      <c r="AI494" s="116"/>
      <c r="AJ494" s="116"/>
      <c r="AK494" s="116"/>
      <c r="AL494" s="699">
        <f t="shared" si="1109"/>
        <v>0</v>
      </c>
      <c r="AM494" s="35"/>
      <c r="AN494" s="35"/>
      <c r="AO494" s="35"/>
      <c r="AP494" s="114">
        <f>AX494</f>
        <v>1246.7850000000001</v>
      </c>
      <c r="AQ494" s="114"/>
      <c r="AR494" s="166">
        <f t="shared" si="1125"/>
        <v>1246.7850000000001</v>
      </c>
      <c r="AS494" s="699">
        <f t="shared" si="1091"/>
        <v>0.12467850000000001</v>
      </c>
      <c r="AT494" s="171"/>
      <c r="AU494" s="699"/>
      <c r="AV494" s="116"/>
      <c r="AW494" s="699"/>
      <c r="AX494" s="166">
        <f>AX495</f>
        <v>1246.7850000000001</v>
      </c>
      <c r="AY494" s="699">
        <f t="shared" si="1110"/>
        <v>0.12467850000000001</v>
      </c>
      <c r="AZ494" s="35"/>
      <c r="BA494" s="699"/>
      <c r="BB494" s="35"/>
      <c r="BC494" s="35"/>
      <c r="BD494" s="35"/>
      <c r="BE494" s="116"/>
      <c r="BF494" s="116"/>
      <c r="BG494" s="116"/>
      <c r="BH494" s="35"/>
      <c r="BI494" s="35"/>
      <c r="BJ494" s="116"/>
      <c r="BK494" s="116"/>
      <c r="BL494" s="35"/>
      <c r="BM494" s="35"/>
      <c r="BN494" s="114"/>
      <c r="BO494" s="114"/>
      <c r="BP494" s="114"/>
      <c r="BQ494" s="114"/>
      <c r="BR494" s="41"/>
      <c r="BS494" s="41"/>
      <c r="BT494" s="114"/>
      <c r="BU494" s="114"/>
      <c r="BV494" s="116"/>
      <c r="BW494" s="116"/>
      <c r="BX494" s="116"/>
      <c r="BY494" s="35"/>
      <c r="BZ494" s="35"/>
      <c r="CE494" s="699"/>
    </row>
    <row r="495" spans="2:83" s="37" customFormat="1" ht="54" hidden="1" customHeight="1" x14ac:dyDescent="0.25">
      <c r="B495" s="204"/>
      <c r="C495" s="97" t="s">
        <v>31</v>
      </c>
      <c r="D495" s="171">
        <f t="shared" si="1123"/>
        <v>10000</v>
      </c>
      <c r="E495" s="171"/>
      <c r="F495" s="171"/>
      <c r="G495" s="171">
        <f>G496+G497</f>
        <v>10000</v>
      </c>
      <c r="H495" s="172"/>
      <c r="I495" s="172"/>
      <c r="J495" s="185">
        <f t="shared" si="1116"/>
        <v>-10000</v>
      </c>
      <c r="K495" s="171">
        <f>Q495</f>
        <v>0</v>
      </c>
      <c r="L495" s="699">
        <f t="shared" si="1089"/>
        <v>0</v>
      </c>
      <c r="M495" s="171"/>
      <c r="N495" s="116"/>
      <c r="O495" s="116"/>
      <c r="P495" s="116"/>
      <c r="Q495" s="116">
        <f>Q496</f>
        <v>0</v>
      </c>
      <c r="R495" s="116"/>
      <c r="S495" s="35"/>
      <c r="T495" s="35"/>
      <c r="U495" s="35"/>
      <c r="V495" s="89"/>
      <c r="W495" s="35"/>
      <c r="X495" s="35"/>
      <c r="Y495" s="35"/>
      <c r="Z495" s="116"/>
      <c r="AA495" s="116"/>
      <c r="AB495" s="35"/>
      <c r="AC495" s="35"/>
      <c r="AD495" s="35"/>
      <c r="AE495" s="171"/>
      <c r="AF495" s="699">
        <f t="shared" si="1090"/>
        <v>0</v>
      </c>
      <c r="AG495" s="171"/>
      <c r="AH495" s="699"/>
      <c r="AI495" s="116"/>
      <c r="AJ495" s="116"/>
      <c r="AK495" s="116"/>
      <c r="AL495" s="699">
        <f t="shared" si="1109"/>
        <v>0</v>
      </c>
      <c r="AM495" s="35"/>
      <c r="AN495" s="35"/>
      <c r="AO495" s="35"/>
      <c r="AP495" s="114">
        <f>AR495</f>
        <v>1246.7850000000001</v>
      </c>
      <c r="AQ495" s="114"/>
      <c r="AR495" s="166">
        <f t="shared" si="1125"/>
        <v>1246.7850000000001</v>
      </c>
      <c r="AS495" s="699">
        <f t="shared" si="1091"/>
        <v>0.12467850000000001</v>
      </c>
      <c r="AT495" s="963"/>
      <c r="AU495" s="699"/>
      <c r="AV495" s="114"/>
      <c r="AW495" s="699"/>
      <c r="AX495" s="171">
        <f>AX497</f>
        <v>1246.7850000000001</v>
      </c>
      <c r="AY495" s="699">
        <f t="shared" si="1110"/>
        <v>0.12467850000000001</v>
      </c>
      <c r="AZ495" s="35"/>
      <c r="BA495" s="699"/>
      <c r="BB495" s="35"/>
      <c r="BC495" s="35"/>
      <c r="BD495" s="35"/>
      <c r="BE495" s="116"/>
      <c r="BF495" s="116"/>
      <c r="BG495" s="116"/>
      <c r="BH495" s="35"/>
      <c r="BI495" s="35"/>
      <c r="BJ495" s="116"/>
      <c r="BK495" s="116"/>
      <c r="BL495" s="35"/>
      <c r="BM495" s="35"/>
      <c r="BN495" s="116"/>
      <c r="BO495" s="116"/>
      <c r="BP495" s="116"/>
      <c r="BQ495" s="116"/>
      <c r="BR495" s="35"/>
      <c r="BS495" s="35"/>
      <c r="BT495" s="116"/>
      <c r="BU495" s="116"/>
      <c r="BV495" s="116"/>
      <c r="BW495" s="116"/>
      <c r="BX495" s="116"/>
      <c r="BY495" s="35"/>
      <c r="BZ495" s="35"/>
      <c r="CE495" s="699"/>
    </row>
    <row r="496" spans="2:83" s="37" customFormat="1" ht="32.25" hidden="1" customHeight="1" x14ac:dyDescent="0.25">
      <c r="B496" s="204"/>
      <c r="C496" s="110" t="s">
        <v>39</v>
      </c>
      <c r="D496" s="171">
        <f t="shared" si="1123"/>
        <v>0</v>
      </c>
      <c r="E496" s="171"/>
      <c r="F496" s="171"/>
      <c r="G496" s="171">
        <v>0</v>
      </c>
      <c r="H496" s="172"/>
      <c r="I496" s="172"/>
      <c r="J496" s="185">
        <f t="shared" si="1116"/>
        <v>0</v>
      </c>
      <c r="K496" s="171">
        <f>Q496</f>
        <v>0</v>
      </c>
      <c r="L496" s="699" t="e">
        <f t="shared" si="1089"/>
        <v>#DIV/0!</v>
      </c>
      <c r="M496" s="171"/>
      <c r="N496" s="116"/>
      <c r="O496" s="116"/>
      <c r="P496" s="116"/>
      <c r="Q496" s="116"/>
      <c r="R496" s="116"/>
      <c r="S496" s="35"/>
      <c r="T496" s="35"/>
      <c r="U496" s="35"/>
      <c r="V496" s="89"/>
      <c r="W496" s="35"/>
      <c r="X496" s="35"/>
      <c r="Y496" s="35"/>
      <c r="Z496" s="116"/>
      <c r="AA496" s="116"/>
      <c r="AB496" s="35"/>
      <c r="AC496" s="35"/>
      <c r="AD496" s="35"/>
      <c r="AE496" s="171"/>
      <c r="AF496" s="699" t="e">
        <f t="shared" si="1090"/>
        <v>#DIV/0!</v>
      </c>
      <c r="AG496" s="171"/>
      <c r="AH496" s="699"/>
      <c r="AI496" s="116"/>
      <c r="AJ496" s="116"/>
      <c r="AK496" s="116"/>
      <c r="AL496" s="699" t="e">
        <f t="shared" si="1109"/>
        <v>#DIV/0!</v>
      </c>
      <c r="AM496" s="35"/>
      <c r="AN496" s="35"/>
      <c r="AO496" s="35"/>
      <c r="AP496" s="116">
        <f>AX496-AK496</f>
        <v>0</v>
      </c>
      <c r="AQ496" s="116"/>
      <c r="AR496" s="171">
        <f t="shared" si="1125"/>
        <v>0</v>
      </c>
      <c r="AS496" s="699" t="e">
        <f t="shared" si="1091"/>
        <v>#DIV/0!</v>
      </c>
      <c r="AT496" s="171"/>
      <c r="AU496" s="699"/>
      <c r="AV496" s="116"/>
      <c r="AW496" s="699"/>
      <c r="AX496" s="171"/>
      <c r="AY496" s="699" t="e">
        <f t="shared" si="1110"/>
        <v>#DIV/0!</v>
      </c>
      <c r="AZ496" s="35"/>
      <c r="BA496" s="699"/>
      <c r="BB496" s="35"/>
      <c r="BC496" s="35"/>
      <c r="BD496" s="35"/>
      <c r="BE496" s="116"/>
      <c r="BF496" s="116"/>
      <c r="BG496" s="116"/>
      <c r="BH496" s="35"/>
      <c r="BI496" s="35"/>
      <c r="BJ496" s="116"/>
      <c r="BK496" s="116"/>
      <c r="BL496" s="35"/>
      <c r="BM496" s="35"/>
      <c r="BN496" s="116"/>
      <c r="BO496" s="116"/>
      <c r="BP496" s="116"/>
      <c r="BQ496" s="116"/>
      <c r="BR496" s="35"/>
      <c r="BS496" s="35"/>
      <c r="BT496" s="116"/>
      <c r="BU496" s="116"/>
      <c r="BV496" s="116"/>
      <c r="BW496" s="116"/>
      <c r="BX496" s="116"/>
      <c r="BY496" s="35"/>
      <c r="BZ496" s="35"/>
      <c r="CE496" s="699"/>
    </row>
    <row r="497" spans="2:83" s="37" customFormat="1" ht="32.25" hidden="1" customHeight="1" x14ac:dyDescent="0.25">
      <c r="B497" s="204"/>
      <c r="C497" s="110" t="s">
        <v>40</v>
      </c>
      <c r="D497" s="171">
        <f t="shared" si="1123"/>
        <v>10000</v>
      </c>
      <c r="E497" s="171"/>
      <c r="F497" s="171"/>
      <c r="G497" s="171">
        <v>10000</v>
      </c>
      <c r="H497" s="172"/>
      <c r="I497" s="172"/>
      <c r="J497" s="185">
        <f t="shared" si="1116"/>
        <v>-10000</v>
      </c>
      <c r="K497" s="171">
        <f>Q497</f>
        <v>0</v>
      </c>
      <c r="L497" s="699">
        <f t="shared" si="1089"/>
        <v>0</v>
      </c>
      <c r="M497" s="171"/>
      <c r="N497" s="116"/>
      <c r="O497" s="116"/>
      <c r="P497" s="116"/>
      <c r="Q497" s="116"/>
      <c r="R497" s="116"/>
      <c r="S497" s="35"/>
      <c r="T497" s="35"/>
      <c r="U497" s="35"/>
      <c r="V497" s="89"/>
      <c r="W497" s="35"/>
      <c r="X497" s="35"/>
      <c r="Y497" s="35"/>
      <c r="Z497" s="116"/>
      <c r="AA497" s="116"/>
      <c r="AB497" s="35"/>
      <c r="AC497" s="35"/>
      <c r="AD497" s="35"/>
      <c r="AE497" s="171"/>
      <c r="AF497" s="699">
        <f t="shared" si="1090"/>
        <v>0</v>
      </c>
      <c r="AG497" s="171"/>
      <c r="AH497" s="699"/>
      <c r="AI497" s="116"/>
      <c r="AJ497" s="116"/>
      <c r="AK497" s="116"/>
      <c r="AL497" s="699">
        <f t="shared" si="1109"/>
        <v>0</v>
      </c>
      <c r="AM497" s="35"/>
      <c r="AN497" s="35"/>
      <c r="AO497" s="35"/>
      <c r="AP497" s="116">
        <f>AX497-AK497</f>
        <v>1246.7850000000001</v>
      </c>
      <c r="AQ497" s="116"/>
      <c r="AR497" s="171">
        <f t="shared" si="1125"/>
        <v>1246.7850000000001</v>
      </c>
      <c r="AS497" s="699">
        <f t="shared" si="1091"/>
        <v>0.12467850000000001</v>
      </c>
      <c r="AT497" s="171"/>
      <c r="AU497" s="699"/>
      <c r="AV497" s="116"/>
      <c r="AW497" s="699"/>
      <c r="AX497" s="171">
        <f>'[6]2 вариант'!$I$195</f>
        <v>1246.7850000000001</v>
      </c>
      <c r="AY497" s="699">
        <f t="shared" si="1110"/>
        <v>0.12467850000000001</v>
      </c>
      <c r="AZ497" s="35"/>
      <c r="BA497" s="699"/>
      <c r="BB497" s="35"/>
      <c r="BC497" s="35"/>
      <c r="BD497" s="35"/>
      <c r="BE497" s="116"/>
      <c r="BF497" s="116"/>
      <c r="BG497" s="116"/>
      <c r="BH497" s="35"/>
      <c r="BI497" s="35"/>
      <c r="BJ497" s="116"/>
      <c r="BK497" s="116"/>
      <c r="BL497" s="35"/>
      <c r="BM497" s="35"/>
      <c r="BN497" s="116"/>
      <c r="BO497" s="116"/>
      <c r="BP497" s="116"/>
      <c r="BQ497" s="116"/>
      <c r="BR497" s="35"/>
      <c r="BS497" s="35"/>
      <c r="BT497" s="116"/>
      <c r="BU497" s="116"/>
      <c r="BV497" s="116"/>
      <c r="BW497" s="116"/>
      <c r="BX497" s="116"/>
      <c r="BY497" s="35"/>
      <c r="BZ497" s="35"/>
      <c r="CE497" s="699"/>
    </row>
    <row r="498" spans="2:83" s="37" customFormat="1" ht="205.5" customHeight="1" x14ac:dyDescent="0.25">
      <c r="B498" s="506" t="s">
        <v>13</v>
      </c>
      <c r="C498" s="124" t="s">
        <v>451</v>
      </c>
      <c r="D498" s="185">
        <f t="shared" si="1123"/>
        <v>40000</v>
      </c>
      <c r="E498" s="844"/>
      <c r="F498" s="844"/>
      <c r="G498" s="166">
        <f>G499</f>
        <v>40000</v>
      </c>
      <c r="H498" s="844"/>
      <c r="I498" s="172"/>
      <c r="J498" s="185">
        <f>K498-G498</f>
        <v>-40000</v>
      </c>
      <c r="K498" s="844">
        <f>Q498</f>
        <v>0</v>
      </c>
      <c r="L498" s="699">
        <f t="shared" si="1089"/>
        <v>0</v>
      </c>
      <c r="M498" s="963"/>
      <c r="N498" s="114"/>
      <c r="O498" s="114"/>
      <c r="P498" s="114"/>
      <c r="Q498" s="114">
        <f>Q499</f>
        <v>0</v>
      </c>
      <c r="R498" s="114"/>
      <c r="S498" s="35"/>
      <c r="T498" s="35"/>
      <c r="U498" s="35"/>
      <c r="V498" s="89"/>
      <c r="W498" s="35"/>
      <c r="X498" s="35"/>
      <c r="Y498" s="35"/>
      <c r="Z498" s="116"/>
      <c r="AA498" s="116"/>
      <c r="AB498" s="35"/>
      <c r="AC498" s="35"/>
      <c r="AD498" s="35"/>
      <c r="AE498" s="963">
        <f>AK498</f>
        <v>0</v>
      </c>
      <c r="AF498" s="699">
        <f t="shared" si="1090"/>
        <v>0</v>
      </c>
      <c r="AG498" s="171"/>
      <c r="AH498" s="699"/>
      <c r="AI498" s="116"/>
      <c r="AJ498" s="116"/>
      <c r="AK498" s="114">
        <f>AK499</f>
        <v>0</v>
      </c>
      <c r="AL498" s="699">
        <f t="shared" si="1109"/>
        <v>0</v>
      </c>
      <c r="AM498" s="35"/>
      <c r="AN498" s="35"/>
      <c r="AO498" s="35"/>
      <c r="AP498" s="114">
        <f>AR498-AE498</f>
        <v>4505.2531900000004</v>
      </c>
      <c r="AQ498" s="114"/>
      <c r="AR498" s="844">
        <f>AX498</f>
        <v>4505.2531900000004</v>
      </c>
      <c r="AS498" s="699">
        <f t="shared" si="1091"/>
        <v>0.11263132975000001</v>
      </c>
      <c r="AT498" s="963"/>
      <c r="AU498" s="699"/>
      <c r="AV498" s="114"/>
      <c r="AW498" s="699"/>
      <c r="AX498" s="963">
        <f>AX499</f>
        <v>4505.2531900000004</v>
      </c>
      <c r="AY498" s="699">
        <f t="shared" si="1110"/>
        <v>0.11263132975000001</v>
      </c>
      <c r="AZ498" s="35"/>
      <c r="BA498" s="699"/>
      <c r="BB498" s="35"/>
      <c r="BC498" s="35"/>
      <c r="BD498" s="35"/>
      <c r="BE498" s="116"/>
      <c r="BF498" s="116"/>
      <c r="BG498" s="116"/>
      <c r="BH498" s="35"/>
      <c r="BI498" s="35"/>
      <c r="BJ498" s="116"/>
      <c r="BK498" s="116"/>
      <c r="BL498" s="35"/>
      <c r="BM498" s="35"/>
      <c r="BN498" s="114"/>
      <c r="BO498" s="116"/>
      <c r="BP498" s="116"/>
      <c r="BQ498" s="114"/>
      <c r="BR498" s="35"/>
      <c r="BS498" s="35"/>
      <c r="BT498" s="114"/>
      <c r="BU498" s="114"/>
      <c r="BV498" s="114"/>
      <c r="BW498" s="114"/>
      <c r="BX498" s="114"/>
      <c r="BY498" s="35"/>
      <c r="BZ498" s="35"/>
      <c r="CE498" s="699"/>
    </row>
    <row r="499" spans="2:83" s="37" customFormat="1" ht="54" hidden="1" customHeight="1" x14ac:dyDescent="0.25">
      <c r="B499" s="204"/>
      <c r="C499" s="97" t="s">
        <v>31</v>
      </c>
      <c r="D499" s="185">
        <f t="shared" si="1123"/>
        <v>40000</v>
      </c>
      <c r="E499" s="166"/>
      <c r="F499" s="166"/>
      <c r="G499" s="925">
        <f>G500+G501</f>
        <v>40000</v>
      </c>
      <c r="H499" s="166"/>
      <c r="I499" s="172"/>
      <c r="J499" s="185">
        <f t="shared" ref="J499:J501" si="1126">J500</f>
        <v>0</v>
      </c>
      <c r="K499" s="166">
        <f t="shared" ref="K499:K500" si="1127">Q499</f>
        <v>0</v>
      </c>
      <c r="L499" s="699">
        <f t="shared" si="1089"/>
        <v>0</v>
      </c>
      <c r="M499" s="963"/>
      <c r="N499" s="114"/>
      <c r="O499" s="114"/>
      <c r="P499" s="114"/>
      <c r="Q499" s="626">
        <f>Q500+Q501</f>
        <v>0</v>
      </c>
      <c r="R499" s="687"/>
      <c r="S499" s="35"/>
      <c r="T499" s="35"/>
      <c r="U499" s="35"/>
      <c r="V499" s="89"/>
      <c r="W499" s="35"/>
      <c r="X499" s="35"/>
      <c r="Y499" s="35"/>
      <c r="Z499" s="116"/>
      <c r="AA499" s="116"/>
      <c r="AB499" s="35"/>
      <c r="AC499" s="35"/>
      <c r="AD499" s="35"/>
      <c r="AE499" s="171">
        <f>AK499</f>
        <v>0</v>
      </c>
      <c r="AF499" s="699">
        <f t="shared" si="1090"/>
        <v>0</v>
      </c>
      <c r="AG499" s="171"/>
      <c r="AH499" s="699"/>
      <c r="AI499" s="116"/>
      <c r="AJ499" s="116"/>
      <c r="AK499" s="114">
        <f>AK500</f>
        <v>0</v>
      </c>
      <c r="AL499" s="699">
        <f t="shared" si="1109"/>
        <v>0</v>
      </c>
      <c r="AM499" s="35"/>
      <c r="AN499" s="35"/>
      <c r="AO499" s="35"/>
      <c r="AP499" s="114">
        <f>AR499</f>
        <v>4505.2531900000004</v>
      </c>
      <c r="AQ499" s="114"/>
      <c r="AR499" s="166">
        <f t="shared" ref="AR499:AR500" si="1128">AX499</f>
        <v>4505.2531900000004</v>
      </c>
      <c r="AS499" s="699">
        <f t="shared" si="1091"/>
        <v>0.11263132975000001</v>
      </c>
      <c r="AT499" s="963"/>
      <c r="AU499" s="699"/>
      <c r="AV499" s="114"/>
      <c r="AW499" s="699"/>
      <c r="AX499" s="963">
        <f>AX501</f>
        <v>4505.2531900000004</v>
      </c>
      <c r="AY499" s="699">
        <f t="shared" si="1110"/>
        <v>0.11263132975000001</v>
      </c>
      <c r="AZ499" s="35"/>
      <c r="BA499" s="699"/>
      <c r="BB499" s="35"/>
      <c r="BC499" s="35"/>
      <c r="BD499" s="35"/>
      <c r="BE499" s="116"/>
      <c r="BF499" s="116"/>
      <c r="BG499" s="116"/>
      <c r="BH499" s="35"/>
      <c r="BI499" s="35"/>
      <c r="BJ499" s="116"/>
      <c r="BK499" s="116"/>
      <c r="BL499" s="35"/>
      <c r="BM499" s="35"/>
      <c r="BN499" s="116"/>
      <c r="BO499" s="116"/>
      <c r="BP499" s="116"/>
      <c r="BQ499" s="114"/>
      <c r="BR499" s="35"/>
      <c r="BS499" s="35"/>
      <c r="BT499" s="114"/>
      <c r="BU499" s="114"/>
      <c r="BV499" s="114"/>
      <c r="BW499" s="114"/>
      <c r="BX499" s="114"/>
      <c r="BY499" s="35"/>
      <c r="BZ499" s="35"/>
      <c r="CE499" s="699"/>
    </row>
    <row r="500" spans="2:83" s="37" customFormat="1" ht="32.25" hidden="1" customHeight="1" x14ac:dyDescent="0.25">
      <c r="B500" s="204"/>
      <c r="C500" s="110" t="s">
        <v>39</v>
      </c>
      <c r="D500" s="244">
        <f t="shared" si="1123"/>
        <v>30000</v>
      </c>
      <c r="E500" s="171"/>
      <c r="F500" s="171"/>
      <c r="G500" s="171">
        <v>30000</v>
      </c>
      <c r="H500" s="172"/>
      <c r="I500" s="172"/>
      <c r="J500" s="244">
        <f t="shared" si="1126"/>
        <v>0</v>
      </c>
      <c r="K500" s="171">
        <f t="shared" si="1127"/>
        <v>0</v>
      </c>
      <c r="L500" s="749">
        <f t="shared" ref="L500:L585" si="1129">K500/D500</f>
        <v>0</v>
      </c>
      <c r="M500" s="171"/>
      <c r="N500" s="116"/>
      <c r="O500" s="116"/>
      <c r="P500" s="116"/>
      <c r="Q500" s="116"/>
      <c r="R500" s="116"/>
      <c r="S500" s="35"/>
      <c r="T500" s="35"/>
      <c r="U500" s="35"/>
      <c r="V500" s="295"/>
      <c r="W500" s="35"/>
      <c r="X500" s="35"/>
      <c r="Y500" s="35"/>
      <c r="Z500" s="116"/>
      <c r="AA500" s="116"/>
      <c r="AB500" s="35"/>
      <c r="AC500" s="35"/>
      <c r="AD500" s="35"/>
      <c r="AE500" s="171">
        <f>AK500</f>
        <v>0</v>
      </c>
      <c r="AF500" s="749">
        <f t="shared" ref="AF500:AF585" si="1130">AE500/D500</f>
        <v>0</v>
      </c>
      <c r="AG500" s="171"/>
      <c r="AH500" s="749"/>
      <c r="AI500" s="116"/>
      <c r="AJ500" s="116"/>
      <c r="AK500" s="116"/>
      <c r="AL500" s="749">
        <f t="shared" si="1109"/>
        <v>0</v>
      </c>
      <c r="AM500" s="35"/>
      <c r="AN500" s="35"/>
      <c r="AO500" s="35"/>
      <c r="AP500" s="116">
        <f>AX500-AK500</f>
        <v>0</v>
      </c>
      <c r="AQ500" s="116"/>
      <c r="AR500" s="171">
        <f t="shared" si="1128"/>
        <v>0</v>
      </c>
      <c r="AS500" s="749">
        <f t="shared" ref="AS500:AS585" si="1131">AR500/D500</f>
        <v>0</v>
      </c>
      <c r="AT500" s="171"/>
      <c r="AU500" s="749"/>
      <c r="AV500" s="116"/>
      <c r="AW500" s="749"/>
      <c r="AX500" s="171"/>
      <c r="AY500" s="749">
        <f t="shared" si="1110"/>
        <v>0</v>
      </c>
      <c r="AZ500" s="35"/>
      <c r="BA500" s="749"/>
      <c r="BB500" s="35"/>
      <c r="BC500" s="35"/>
      <c r="BD500" s="35"/>
      <c r="BE500" s="116"/>
      <c r="BF500" s="116"/>
      <c r="BG500" s="116"/>
      <c r="BH500" s="35"/>
      <c r="BI500" s="35"/>
      <c r="BJ500" s="116"/>
      <c r="BK500" s="116"/>
      <c r="BL500" s="35"/>
      <c r="BM500" s="35"/>
      <c r="BN500" s="116"/>
      <c r="BO500" s="116"/>
      <c r="BP500" s="116"/>
      <c r="BQ500" s="116"/>
      <c r="BR500" s="35"/>
      <c r="BS500" s="35"/>
      <c r="BT500" s="116"/>
      <c r="BU500" s="116"/>
      <c r="BV500" s="116"/>
      <c r="BW500" s="116"/>
      <c r="BX500" s="116"/>
      <c r="BY500" s="35"/>
      <c r="BZ500" s="35"/>
      <c r="CE500" s="749"/>
    </row>
    <row r="501" spans="2:83" s="37" customFormat="1" ht="32.25" hidden="1" customHeight="1" x14ac:dyDescent="0.25">
      <c r="B501" s="204"/>
      <c r="C501" s="484" t="s">
        <v>551</v>
      </c>
      <c r="D501" s="244">
        <f t="shared" si="1123"/>
        <v>10000</v>
      </c>
      <c r="E501" s="171"/>
      <c r="F501" s="171"/>
      <c r="G501" s="171">
        <v>10000</v>
      </c>
      <c r="H501" s="172"/>
      <c r="I501" s="172"/>
      <c r="J501" s="244">
        <f t="shared" si="1126"/>
        <v>0</v>
      </c>
      <c r="K501" s="171"/>
      <c r="L501" s="749">
        <f t="shared" si="1129"/>
        <v>0</v>
      </c>
      <c r="M501" s="171"/>
      <c r="N501" s="116"/>
      <c r="O501" s="116"/>
      <c r="P501" s="116"/>
      <c r="Q501" s="116"/>
      <c r="R501" s="116"/>
      <c r="S501" s="35"/>
      <c r="T501" s="35"/>
      <c r="U501" s="35"/>
      <c r="V501" s="295"/>
      <c r="W501" s="35"/>
      <c r="X501" s="35"/>
      <c r="Y501" s="35"/>
      <c r="Z501" s="116"/>
      <c r="AA501" s="116"/>
      <c r="AB501" s="35"/>
      <c r="AC501" s="35"/>
      <c r="AD501" s="35"/>
      <c r="AE501" s="171"/>
      <c r="AF501" s="749">
        <f t="shared" si="1130"/>
        <v>0</v>
      </c>
      <c r="AG501" s="171"/>
      <c r="AH501" s="749"/>
      <c r="AI501" s="116"/>
      <c r="AJ501" s="116"/>
      <c r="AK501" s="116"/>
      <c r="AL501" s="749">
        <f t="shared" si="1109"/>
        <v>0</v>
      </c>
      <c r="AM501" s="35"/>
      <c r="AN501" s="35"/>
      <c r="AO501" s="35"/>
      <c r="AP501" s="116"/>
      <c r="AQ501" s="116"/>
      <c r="AR501" s="171">
        <f>AX501</f>
        <v>4505.2531900000004</v>
      </c>
      <c r="AS501" s="749">
        <f t="shared" si="1131"/>
        <v>0.45052531900000004</v>
      </c>
      <c r="AT501" s="171"/>
      <c r="AU501" s="749"/>
      <c r="AV501" s="116"/>
      <c r="AW501" s="749"/>
      <c r="AX501" s="171">
        <f>'[6]2 вариант'!$I$201</f>
        <v>4505.2531900000004</v>
      </c>
      <c r="AY501" s="749">
        <f t="shared" si="1110"/>
        <v>0.45052531900000004</v>
      </c>
      <c r="AZ501" s="35"/>
      <c r="BA501" s="749"/>
      <c r="BB501" s="35"/>
      <c r="BC501" s="35"/>
      <c r="BD501" s="35"/>
      <c r="BE501" s="116"/>
      <c r="BF501" s="116"/>
      <c r="BG501" s="116"/>
      <c r="BH501" s="35"/>
      <c r="BI501" s="35"/>
      <c r="BJ501" s="116"/>
      <c r="BK501" s="116"/>
      <c r="BL501" s="35"/>
      <c r="BM501" s="35"/>
      <c r="BN501" s="116"/>
      <c r="BO501" s="116"/>
      <c r="BP501" s="116"/>
      <c r="BQ501" s="116"/>
      <c r="BR501" s="35"/>
      <c r="BS501" s="35"/>
      <c r="BT501" s="116"/>
      <c r="BU501" s="116"/>
      <c r="BV501" s="116"/>
      <c r="BW501" s="116"/>
      <c r="BX501" s="116"/>
      <c r="BY501" s="35"/>
      <c r="BZ501" s="35"/>
      <c r="CE501" s="749"/>
    </row>
    <row r="502" spans="2:83" s="37" customFormat="1" ht="102.75" customHeight="1" x14ac:dyDescent="0.25">
      <c r="B502" s="538" t="s">
        <v>14</v>
      </c>
      <c r="C502" s="124" t="s">
        <v>470</v>
      </c>
      <c r="D502" s="185">
        <f t="shared" si="1123"/>
        <v>100000</v>
      </c>
      <c r="E502" s="171"/>
      <c r="F502" s="171"/>
      <c r="G502" s="166">
        <f>G503+G504</f>
        <v>100000</v>
      </c>
      <c r="H502" s="172"/>
      <c r="I502" s="172"/>
      <c r="J502" s="185">
        <f>J504</f>
        <v>0</v>
      </c>
      <c r="K502" s="844">
        <f>Q502</f>
        <v>0</v>
      </c>
      <c r="L502" s="699">
        <f t="shared" si="1129"/>
        <v>0</v>
      </c>
      <c r="M502" s="963"/>
      <c r="N502" s="114"/>
      <c r="O502" s="114"/>
      <c r="P502" s="114"/>
      <c r="Q502" s="626">
        <f>Q504</f>
        <v>0</v>
      </c>
      <c r="R502" s="687"/>
      <c r="S502" s="35"/>
      <c r="T502" s="35"/>
      <c r="U502" s="35"/>
      <c r="V502" s="89"/>
      <c r="W502" s="35"/>
      <c r="X502" s="35"/>
      <c r="Y502" s="35"/>
      <c r="Z502" s="116"/>
      <c r="AA502" s="116"/>
      <c r="AB502" s="35"/>
      <c r="AC502" s="35"/>
      <c r="AD502" s="35"/>
      <c r="AE502" s="963">
        <f>AK502</f>
        <v>0</v>
      </c>
      <c r="AF502" s="699">
        <f t="shared" si="1130"/>
        <v>0</v>
      </c>
      <c r="AG502" s="963"/>
      <c r="AH502" s="699"/>
      <c r="AI502" s="114"/>
      <c r="AJ502" s="114"/>
      <c r="AK502" s="114">
        <f>AK504</f>
        <v>0</v>
      </c>
      <c r="AL502" s="699">
        <f t="shared" si="1109"/>
        <v>0</v>
      </c>
      <c r="AM502" s="35"/>
      <c r="AN502" s="35"/>
      <c r="AO502" s="35"/>
      <c r="AP502" s="114">
        <v>0</v>
      </c>
      <c r="AQ502" s="114"/>
      <c r="AR502" s="844">
        <f>AX502</f>
        <v>99758.084470000002</v>
      </c>
      <c r="AS502" s="699">
        <f t="shared" si="1131"/>
        <v>0.99758084469999997</v>
      </c>
      <c r="AT502" s="963"/>
      <c r="AU502" s="699"/>
      <c r="AV502" s="114"/>
      <c r="AW502" s="699"/>
      <c r="AX502" s="963">
        <f>AX503+AX504</f>
        <v>99758.084470000002</v>
      </c>
      <c r="AY502" s="699">
        <f t="shared" si="1110"/>
        <v>0.99758084469999997</v>
      </c>
      <c r="AZ502" s="35"/>
      <c r="BA502" s="699"/>
      <c r="BB502" s="35"/>
      <c r="BC502" s="35"/>
      <c r="BD502" s="35"/>
      <c r="BE502" s="116"/>
      <c r="BF502" s="116"/>
      <c r="BG502" s="116"/>
      <c r="BH502" s="35"/>
      <c r="BI502" s="35"/>
      <c r="BJ502" s="116"/>
      <c r="BK502" s="116"/>
      <c r="BL502" s="35"/>
      <c r="BM502" s="35"/>
      <c r="BN502" s="114"/>
      <c r="BO502" s="114"/>
      <c r="BP502" s="114"/>
      <c r="BQ502" s="114"/>
      <c r="BR502" s="35"/>
      <c r="BS502" s="35"/>
      <c r="BT502" s="114"/>
      <c r="BU502" s="114"/>
      <c r="BV502" s="114"/>
      <c r="BW502" s="114"/>
      <c r="BX502" s="114"/>
      <c r="BY502" s="35"/>
      <c r="BZ502" s="35"/>
      <c r="CE502" s="699"/>
    </row>
    <row r="503" spans="2:83" s="37" customFormat="1" ht="56.25" hidden="1" customHeight="1" x14ac:dyDescent="0.25">
      <c r="B503" s="693"/>
      <c r="C503" s="484" t="s">
        <v>258</v>
      </c>
      <c r="D503" s="244">
        <f>G503</f>
        <v>17478.753199999999</v>
      </c>
      <c r="E503" s="171"/>
      <c r="F503" s="171"/>
      <c r="G503" s="109">
        <v>17478.753199999999</v>
      </c>
      <c r="H503" s="172"/>
      <c r="I503" s="172"/>
      <c r="J503" s="185"/>
      <c r="K503" s="844"/>
      <c r="L503" s="699"/>
      <c r="M503" s="963"/>
      <c r="N503" s="114"/>
      <c r="O503" s="114"/>
      <c r="P503" s="114"/>
      <c r="Q503" s="687"/>
      <c r="R503" s="687"/>
      <c r="S503" s="35"/>
      <c r="T503" s="35"/>
      <c r="U503" s="35"/>
      <c r="V503" s="89"/>
      <c r="W503" s="35"/>
      <c r="X503" s="35"/>
      <c r="Y503" s="35"/>
      <c r="Z503" s="116"/>
      <c r="AA503" s="116"/>
      <c r="AB503" s="35"/>
      <c r="AC503" s="35"/>
      <c r="AD503" s="35"/>
      <c r="AE503" s="963"/>
      <c r="AF503" s="699"/>
      <c r="AG503" s="963"/>
      <c r="AH503" s="699"/>
      <c r="AI503" s="114"/>
      <c r="AJ503" s="114"/>
      <c r="AK503" s="114"/>
      <c r="AL503" s="699">
        <f t="shared" si="1109"/>
        <v>0</v>
      </c>
      <c r="AM503" s="35"/>
      <c r="AN503" s="35"/>
      <c r="AO503" s="35"/>
      <c r="AP503" s="114"/>
      <c r="AQ503" s="114"/>
      <c r="AR503" s="171">
        <f>AX503</f>
        <v>17236.837670000001</v>
      </c>
      <c r="AS503" s="699">
        <f t="shared" si="1131"/>
        <v>0.98615945157918938</v>
      </c>
      <c r="AT503" s="963"/>
      <c r="AU503" s="699"/>
      <c r="AV503" s="114"/>
      <c r="AW503" s="699"/>
      <c r="AX503" s="171">
        <f>'[6]2 вариант'!$I$208</f>
        <v>17236.837670000001</v>
      </c>
      <c r="AY503" s="699">
        <f t="shared" si="1110"/>
        <v>0.98615945157918938</v>
      </c>
      <c r="AZ503" s="35"/>
      <c r="BA503" s="699"/>
      <c r="BB503" s="35"/>
      <c r="BC503" s="35"/>
      <c r="BD503" s="35"/>
      <c r="BE503" s="116"/>
      <c r="BF503" s="116"/>
      <c r="BG503" s="116"/>
      <c r="BH503" s="35"/>
      <c r="BI503" s="35"/>
      <c r="BJ503" s="116"/>
      <c r="BK503" s="116"/>
      <c r="BL503" s="35"/>
      <c r="BM503" s="35"/>
      <c r="BN503" s="114"/>
      <c r="BO503" s="114"/>
      <c r="BP503" s="114"/>
      <c r="BQ503" s="114"/>
      <c r="BR503" s="35"/>
      <c r="BS503" s="35"/>
      <c r="BT503" s="114"/>
      <c r="BU503" s="114"/>
      <c r="BV503" s="114"/>
      <c r="BW503" s="114"/>
      <c r="BX503" s="114"/>
      <c r="BY503" s="35"/>
      <c r="BZ503" s="35"/>
      <c r="CE503" s="699"/>
    </row>
    <row r="504" spans="2:83" s="37" customFormat="1" ht="32.25" hidden="1" customHeight="1" x14ac:dyDescent="0.25">
      <c r="B504" s="204"/>
      <c r="C504" s="484" t="s">
        <v>108</v>
      </c>
      <c r="D504" s="171">
        <f>G504</f>
        <v>82521.246799999994</v>
      </c>
      <c r="E504" s="171"/>
      <c r="F504" s="171"/>
      <c r="G504" s="171">
        <v>82521.246799999994</v>
      </c>
      <c r="H504" s="172"/>
      <c r="I504" s="172"/>
      <c r="J504" s="185"/>
      <c r="K504" s="844">
        <f t="shared" ref="K504:K505" si="1132">Q504</f>
        <v>0</v>
      </c>
      <c r="L504" s="699">
        <f t="shared" si="1129"/>
        <v>0</v>
      </c>
      <c r="M504" s="171"/>
      <c r="N504" s="116"/>
      <c r="O504" s="116"/>
      <c r="P504" s="116"/>
      <c r="Q504" s="116"/>
      <c r="R504" s="116"/>
      <c r="S504" s="35"/>
      <c r="T504" s="35"/>
      <c r="U504" s="35"/>
      <c r="V504" s="89"/>
      <c r="W504" s="35"/>
      <c r="X504" s="35"/>
      <c r="Y504" s="35"/>
      <c r="Z504" s="116"/>
      <c r="AA504" s="116"/>
      <c r="AB504" s="35"/>
      <c r="AC504" s="35"/>
      <c r="AD504" s="35"/>
      <c r="AE504" s="171">
        <f>AK504</f>
        <v>0</v>
      </c>
      <c r="AF504" s="699">
        <f t="shared" si="1130"/>
        <v>0</v>
      </c>
      <c r="AG504" s="171"/>
      <c r="AH504" s="699"/>
      <c r="AI504" s="116"/>
      <c r="AJ504" s="116"/>
      <c r="AK504" s="116"/>
      <c r="AL504" s="699">
        <f t="shared" si="1109"/>
        <v>0</v>
      </c>
      <c r="AM504" s="35"/>
      <c r="AN504" s="35"/>
      <c r="AO504" s="35"/>
      <c r="AP504" s="116"/>
      <c r="AQ504" s="116"/>
      <c r="AR504" s="171">
        <f>AX504</f>
        <v>82521.246799999994</v>
      </c>
      <c r="AS504" s="699">
        <f t="shared" si="1131"/>
        <v>1</v>
      </c>
      <c r="AT504" s="171"/>
      <c r="AU504" s="699"/>
      <c r="AV504" s="116"/>
      <c r="AW504" s="699"/>
      <c r="AX504" s="171">
        <f>'[6]2 вариант'!$I$207</f>
        <v>82521.246799999994</v>
      </c>
      <c r="AY504" s="699">
        <f t="shared" si="1110"/>
        <v>1</v>
      </c>
      <c r="AZ504" s="35"/>
      <c r="BA504" s="699"/>
      <c r="BB504" s="35"/>
      <c r="BC504" s="35"/>
      <c r="BD504" s="35"/>
      <c r="BE504" s="116"/>
      <c r="BF504" s="116"/>
      <c r="BG504" s="116"/>
      <c r="BH504" s="35"/>
      <c r="BI504" s="35"/>
      <c r="BJ504" s="116"/>
      <c r="BK504" s="116"/>
      <c r="BL504" s="35"/>
      <c r="BM504" s="35"/>
      <c r="BN504" s="116"/>
      <c r="BO504" s="116"/>
      <c r="BP504" s="116"/>
      <c r="BQ504" s="116"/>
      <c r="BR504" s="35"/>
      <c r="BS504" s="35"/>
      <c r="BT504" s="116"/>
      <c r="BU504" s="116"/>
      <c r="BV504" s="116"/>
      <c r="BW504" s="116"/>
      <c r="BX504" s="116"/>
      <c r="BY504" s="35"/>
      <c r="BZ504" s="35"/>
      <c r="CE504" s="699"/>
    </row>
    <row r="505" spans="2:83" s="37" customFormat="1" ht="112.5" customHeight="1" x14ac:dyDescent="0.25">
      <c r="B505" s="560" t="s">
        <v>289</v>
      </c>
      <c r="C505" s="561" t="s">
        <v>480</v>
      </c>
      <c r="D505" s="185">
        <f t="shared" si="1123"/>
        <v>11607.079089999999</v>
      </c>
      <c r="E505" s="171"/>
      <c r="F505" s="171"/>
      <c r="G505" s="925">
        <f>G506+G507</f>
        <v>11607.079089999999</v>
      </c>
      <c r="H505" s="172"/>
      <c r="I505" s="172"/>
      <c r="J505" s="185">
        <f>K505-G505</f>
        <v>-11607.079089999999</v>
      </c>
      <c r="K505" s="844">
        <f t="shared" si="1132"/>
        <v>0</v>
      </c>
      <c r="L505" s="699">
        <f t="shared" si="1129"/>
        <v>0</v>
      </c>
      <c r="M505" s="171"/>
      <c r="N505" s="116"/>
      <c r="O505" s="116"/>
      <c r="P505" s="116"/>
      <c r="Q505" s="626"/>
      <c r="R505" s="687"/>
      <c r="S505" s="35"/>
      <c r="T505" s="35"/>
      <c r="U505" s="35"/>
      <c r="V505" s="89"/>
      <c r="W505" s="35"/>
      <c r="X505" s="35"/>
      <c r="Y505" s="35"/>
      <c r="Z505" s="116"/>
      <c r="AA505" s="116"/>
      <c r="AB505" s="35"/>
      <c r="AC505" s="35"/>
      <c r="AD505" s="35"/>
      <c r="AE505" s="963">
        <f>AK505</f>
        <v>0</v>
      </c>
      <c r="AF505" s="699">
        <f t="shared" si="1130"/>
        <v>0</v>
      </c>
      <c r="AG505" s="171"/>
      <c r="AH505" s="699"/>
      <c r="AI505" s="116"/>
      <c r="AJ505" s="116"/>
      <c r="AK505" s="114"/>
      <c r="AL505" s="699">
        <f t="shared" si="1109"/>
        <v>0</v>
      </c>
      <c r="AM505" s="35"/>
      <c r="AN505" s="35"/>
      <c r="AO505" s="35"/>
      <c r="AP505" s="116">
        <v>0</v>
      </c>
      <c r="AQ505" s="116"/>
      <c r="AR505" s="844">
        <f>AX505</f>
        <v>8438.1291399999991</v>
      </c>
      <c r="AS505" s="699">
        <f t="shared" si="1131"/>
        <v>0.72698127363238285</v>
      </c>
      <c r="AT505" s="963"/>
      <c r="AU505" s="699"/>
      <c r="AV505" s="114"/>
      <c r="AW505" s="699"/>
      <c r="AX505" s="963">
        <f>AX506+AX507</f>
        <v>8438.1291399999991</v>
      </c>
      <c r="AY505" s="699">
        <f t="shared" si="1110"/>
        <v>0.72698127363238285</v>
      </c>
      <c r="AZ505" s="35"/>
      <c r="BA505" s="699"/>
      <c r="BB505" s="35"/>
      <c r="BC505" s="35"/>
      <c r="BD505" s="35"/>
      <c r="BE505" s="116"/>
      <c r="BF505" s="116"/>
      <c r="BG505" s="116"/>
      <c r="BH505" s="35"/>
      <c r="BI505" s="35"/>
      <c r="BJ505" s="116"/>
      <c r="BK505" s="116"/>
      <c r="BL505" s="35"/>
      <c r="BM505" s="35"/>
      <c r="BN505" s="114"/>
      <c r="BO505" s="116"/>
      <c r="BP505" s="116"/>
      <c r="BQ505" s="114"/>
      <c r="BR505" s="35"/>
      <c r="BS505" s="35"/>
      <c r="BT505" s="116"/>
      <c r="BU505" s="114"/>
      <c r="BV505" s="114"/>
      <c r="BW505" s="114"/>
      <c r="BX505" s="114"/>
      <c r="BY505" s="35"/>
      <c r="BZ505" s="35"/>
      <c r="CE505" s="699"/>
    </row>
    <row r="506" spans="2:83" s="37" customFormat="1" ht="60" hidden="1" customHeight="1" x14ac:dyDescent="0.25">
      <c r="B506" s="204"/>
      <c r="C506" s="929" t="s">
        <v>105</v>
      </c>
      <c r="D506" s="244">
        <f>G506</f>
        <v>357.74576000000002</v>
      </c>
      <c r="E506" s="171"/>
      <c r="F506" s="171"/>
      <c r="G506" s="171">
        <v>357.74576000000002</v>
      </c>
      <c r="H506" s="172"/>
      <c r="I506" s="172"/>
      <c r="J506" s="244"/>
      <c r="K506" s="171"/>
      <c r="L506" s="749"/>
      <c r="M506" s="171"/>
      <c r="N506" s="116"/>
      <c r="O506" s="116"/>
      <c r="P506" s="116"/>
      <c r="Q506" s="106"/>
      <c r="R506" s="106"/>
      <c r="S506" s="35"/>
      <c r="T506" s="35"/>
      <c r="U506" s="35"/>
      <c r="V506" s="295"/>
      <c r="W506" s="35"/>
      <c r="X506" s="35"/>
      <c r="Y506" s="35"/>
      <c r="Z506" s="116"/>
      <c r="AA506" s="116"/>
      <c r="AB506" s="35"/>
      <c r="AC506" s="35"/>
      <c r="AD506" s="35"/>
      <c r="AE506" s="171"/>
      <c r="AF506" s="749"/>
      <c r="AG506" s="171"/>
      <c r="AH506" s="749"/>
      <c r="AI506" s="116"/>
      <c r="AJ506" s="116"/>
      <c r="AK506" s="116"/>
      <c r="AL506" s="749"/>
      <c r="AM506" s="35"/>
      <c r="AN506" s="35"/>
      <c r="AO506" s="35"/>
      <c r="AP506" s="116"/>
      <c r="AQ506" s="116"/>
      <c r="AR506" s="171"/>
      <c r="AS506" s="749"/>
      <c r="AT506" s="171"/>
      <c r="AU506" s="749"/>
      <c r="AV506" s="116"/>
      <c r="AW506" s="749"/>
      <c r="AX506" s="171"/>
      <c r="AY506" s="749"/>
      <c r="AZ506" s="35"/>
      <c r="BA506" s="749"/>
      <c r="BB506" s="35"/>
      <c r="BC506" s="35"/>
      <c r="BD506" s="35"/>
      <c r="BE506" s="116"/>
      <c r="BF506" s="116"/>
      <c r="BG506" s="116"/>
      <c r="BH506" s="35"/>
      <c r="BI506" s="35"/>
      <c r="BJ506" s="116"/>
      <c r="BK506" s="116"/>
      <c r="BL506" s="35"/>
      <c r="BM506" s="35"/>
      <c r="BN506" s="116"/>
      <c r="BO506" s="116"/>
      <c r="BP506" s="116"/>
      <c r="BQ506" s="116"/>
      <c r="BR506" s="35"/>
      <c r="BS506" s="35"/>
      <c r="BT506" s="116"/>
      <c r="BU506" s="116"/>
      <c r="BV506" s="116"/>
      <c r="BW506" s="116"/>
      <c r="BX506" s="116"/>
      <c r="BY506" s="35"/>
      <c r="BZ506" s="35"/>
      <c r="CE506" s="749"/>
    </row>
    <row r="507" spans="2:83" s="37" customFormat="1" ht="47.25" hidden="1" customHeight="1" x14ac:dyDescent="0.25">
      <c r="B507" s="204"/>
      <c r="C507" s="929" t="s">
        <v>551</v>
      </c>
      <c r="D507" s="244">
        <f>G507</f>
        <v>11249.333329999999</v>
      </c>
      <c r="E507" s="171"/>
      <c r="F507" s="171"/>
      <c r="G507" s="171">
        <v>11249.333329999999</v>
      </c>
      <c r="H507" s="172"/>
      <c r="I507" s="172"/>
      <c r="J507" s="244"/>
      <c r="K507" s="171"/>
      <c r="L507" s="749"/>
      <c r="M507" s="171"/>
      <c r="N507" s="116"/>
      <c r="O507" s="116"/>
      <c r="P507" s="116"/>
      <c r="Q507" s="106"/>
      <c r="R507" s="106"/>
      <c r="S507" s="35"/>
      <c r="T507" s="35"/>
      <c r="U507" s="35"/>
      <c r="V507" s="295"/>
      <c r="W507" s="35"/>
      <c r="X507" s="35"/>
      <c r="Y507" s="35"/>
      <c r="Z507" s="116"/>
      <c r="AA507" s="116"/>
      <c r="AB507" s="35"/>
      <c r="AC507" s="35"/>
      <c r="AD507" s="35"/>
      <c r="AE507" s="171"/>
      <c r="AF507" s="749"/>
      <c r="AG507" s="171"/>
      <c r="AH507" s="749"/>
      <c r="AI507" s="116"/>
      <c r="AJ507" s="116"/>
      <c r="AK507" s="116"/>
      <c r="AL507" s="749"/>
      <c r="AM507" s="35"/>
      <c r="AN507" s="35"/>
      <c r="AO507" s="35"/>
      <c r="AP507" s="116"/>
      <c r="AQ507" s="116"/>
      <c r="AR507" s="171">
        <f>AX507</f>
        <v>8438.1291399999991</v>
      </c>
      <c r="AS507" s="749"/>
      <c r="AT507" s="171"/>
      <c r="AU507" s="749"/>
      <c r="AV507" s="116"/>
      <c r="AW507" s="749"/>
      <c r="AX507" s="171">
        <f>'[6]2 вариант'!$I$204</f>
        <v>8438.1291399999991</v>
      </c>
      <c r="AY507" s="749">
        <f>AX507/D507</f>
        <v>0.75010037417035091</v>
      </c>
      <c r="AZ507" s="35"/>
      <c r="BA507" s="749"/>
      <c r="BB507" s="35"/>
      <c r="BC507" s="35"/>
      <c r="BD507" s="35"/>
      <c r="BE507" s="116"/>
      <c r="BF507" s="116"/>
      <c r="BG507" s="116"/>
      <c r="BH507" s="35"/>
      <c r="BI507" s="35"/>
      <c r="BJ507" s="116"/>
      <c r="BK507" s="116"/>
      <c r="BL507" s="35"/>
      <c r="BM507" s="35"/>
      <c r="BN507" s="116"/>
      <c r="BO507" s="116"/>
      <c r="BP507" s="116"/>
      <c r="BQ507" s="116"/>
      <c r="BR507" s="35"/>
      <c r="BS507" s="35"/>
      <c r="BT507" s="116"/>
      <c r="BU507" s="116"/>
      <c r="BV507" s="116"/>
      <c r="BW507" s="116"/>
      <c r="BX507" s="116"/>
      <c r="BY507" s="35"/>
      <c r="BZ507" s="35"/>
      <c r="CE507" s="749"/>
    </row>
    <row r="508" spans="2:83" s="37" customFormat="1" ht="93" hidden="1" customHeight="1" x14ac:dyDescent="0.25">
      <c r="B508" s="560" t="s">
        <v>456</v>
      </c>
      <c r="C508" s="561" t="s">
        <v>479</v>
      </c>
      <c r="D508" s="185">
        <f t="shared" si="1123"/>
        <v>0</v>
      </c>
      <c r="E508" s="844"/>
      <c r="F508" s="844"/>
      <c r="G508" s="925">
        <v>0</v>
      </c>
      <c r="H508" s="258"/>
      <c r="I508" s="258"/>
      <c r="J508" s="185">
        <v>0</v>
      </c>
      <c r="K508" s="844">
        <v>0</v>
      </c>
      <c r="L508" s="699" t="e">
        <f t="shared" si="1129"/>
        <v>#DIV/0!</v>
      </c>
      <c r="M508" s="963"/>
      <c r="N508" s="114"/>
      <c r="O508" s="114"/>
      <c r="P508" s="114"/>
      <c r="Q508" s="114"/>
      <c r="R508" s="114"/>
      <c r="S508" s="41"/>
      <c r="T508" s="41"/>
      <c r="U508" s="41"/>
      <c r="V508" s="89"/>
      <c r="W508" s="41"/>
      <c r="X508" s="41"/>
      <c r="Y508" s="41"/>
      <c r="Z508" s="114"/>
      <c r="AA508" s="114"/>
      <c r="AB508" s="41"/>
      <c r="AC508" s="41"/>
      <c r="AD508" s="41"/>
      <c r="AE508" s="963">
        <f>AK508</f>
        <v>0</v>
      </c>
      <c r="AF508" s="699" t="e">
        <f t="shared" si="1130"/>
        <v>#DIV/0!</v>
      </c>
      <c r="AG508" s="963"/>
      <c r="AH508" s="699"/>
      <c r="AI508" s="114"/>
      <c r="AJ508" s="114"/>
      <c r="AK508" s="114"/>
      <c r="AL508" s="699" t="e">
        <f t="shared" si="1109"/>
        <v>#DIV/0!</v>
      </c>
      <c r="AM508" s="41"/>
      <c r="AN508" s="41"/>
      <c r="AO508" s="41"/>
      <c r="AP508" s="114">
        <v>0</v>
      </c>
      <c r="AQ508" s="114"/>
      <c r="AR508" s="844">
        <f t="shared" ref="AR508:AR509" si="1133">AX508</f>
        <v>0</v>
      </c>
      <c r="AS508" s="699" t="e">
        <f t="shared" si="1131"/>
        <v>#DIV/0!</v>
      </c>
      <c r="AT508" s="963"/>
      <c r="AU508" s="699"/>
      <c r="AV508" s="114"/>
      <c r="AW508" s="699"/>
      <c r="AX508" s="963">
        <f t="shared" ref="AX508:AX509" si="1134">AK508</f>
        <v>0</v>
      </c>
      <c r="AY508" s="699" t="e">
        <f t="shared" si="1110"/>
        <v>#DIV/0!</v>
      </c>
      <c r="AZ508" s="41"/>
      <c r="BA508" s="699"/>
      <c r="BB508" s="41"/>
      <c r="BC508" s="41"/>
      <c r="BD508" s="41"/>
      <c r="BE508" s="114"/>
      <c r="BF508" s="114"/>
      <c r="BG508" s="114"/>
      <c r="BH508" s="41"/>
      <c r="BI508" s="41"/>
      <c r="BJ508" s="114"/>
      <c r="BK508" s="114"/>
      <c r="BL508" s="41"/>
      <c r="BM508" s="41"/>
      <c r="BN508" s="114"/>
      <c r="BO508" s="114"/>
      <c r="BP508" s="114"/>
      <c r="BQ508" s="114"/>
      <c r="BR508" s="41"/>
      <c r="BS508" s="41"/>
      <c r="BT508" s="114"/>
      <c r="BU508" s="114"/>
      <c r="BV508" s="116"/>
      <c r="BW508" s="116"/>
      <c r="BX508" s="114"/>
      <c r="BY508" s="35"/>
      <c r="BZ508" s="35"/>
      <c r="CE508" s="699"/>
    </row>
    <row r="509" spans="2:83" s="37" customFormat="1" ht="92.25" hidden="1" customHeight="1" x14ac:dyDescent="0.25">
      <c r="B509" s="542" t="s">
        <v>481</v>
      </c>
      <c r="C509" s="124" t="s">
        <v>469</v>
      </c>
      <c r="D509" s="185">
        <f t="shared" si="1123"/>
        <v>0</v>
      </c>
      <c r="E509" s="844"/>
      <c r="F509" s="844"/>
      <c r="G509" s="166">
        <v>0</v>
      </c>
      <c r="H509" s="258"/>
      <c r="I509" s="258"/>
      <c r="J509" s="185">
        <v>0</v>
      </c>
      <c r="K509" s="844">
        <f>Q509</f>
        <v>0</v>
      </c>
      <c r="L509" s="699" t="e">
        <f t="shared" si="1129"/>
        <v>#DIV/0!</v>
      </c>
      <c r="M509" s="963"/>
      <c r="N509" s="114"/>
      <c r="O509" s="114"/>
      <c r="P509" s="114"/>
      <c r="Q509" s="114">
        <f>G509</f>
        <v>0</v>
      </c>
      <c r="R509" s="114"/>
      <c r="S509" s="41"/>
      <c r="T509" s="41"/>
      <c r="U509" s="41"/>
      <c r="V509" s="89"/>
      <c r="W509" s="41"/>
      <c r="X509" s="41"/>
      <c r="Y509" s="41"/>
      <c r="Z509" s="114"/>
      <c r="AA509" s="114"/>
      <c r="AB509" s="41"/>
      <c r="AC509" s="41"/>
      <c r="AD509" s="41"/>
      <c r="AE509" s="963">
        <f>AK509</f>
        <v>0</v>
      </c>
      <c r="AF509" s="699" t="e">
        <f t="shared" si="1130"/>
        <v>#DIV/0!</v>
      </c>
      <c r="AG509" s="963"/>
      <c r="AH509" s="699" t="e">
        <f t="shared" ref="AH509:AH556" si="1135">AG509/E509</f>
        <v>#DIV/0!</v>
      </c>
      <c r="AI509" s="114"/>
      <c r="AJ509" s="114"/>
      <c r="AK509" s="114"/>
      <c r="AL509" s="699" t="e">
        <f t="shared" si="1109"/>
        <v>#DIV/0!</v>
      </c>
      <c r="AM509" s="41"/>
      <c r="AN509" s="41"/>
      <c r="AO509" s="41"/>
      <c r="AP509" s="114">
        <v>0</v>
      </c>
      <c r="AQ509" s="114"/>
      <c r="AR509" s="844">
        <f t="shared" si="1133"/>
        <v>0</v>
      </c>
      <c r="AS509" s="699" t="e">
        <f t="shared" si="1131"/>
        <v>#DIV/0!</v>
      </c>
      <c r="AT509" s="963"/>
      <c r="AU509" s="699"/>
      <c r="AV509" s="114"/>
      <c r="AW509" s="699"/>
      <c r="AX509" s="963">
        <f t="shared" si="1134"/>
        <v>0</v>
      </c>
      <c r="AY509" s="699" t="e">
        <f t="shared" si="1110"/>
        <v>#DIV/0!</v>
      </c>
      <c r="AZ509" s="41"/>
      <c r="BA509" s="699"/>
      <c r="BB509" s="41"/>
      <c r="BC509" s="41"/>
      <c r="BD509" s="41"/>
      <c r="BE509" s="114"/>
      <c r="BF509" s="114"/>
      <c r="BG509" s="114"/>
      <c r="BH509" s="41"/>
      <c r="BI509" s="41"/>
      <c r="BJ509" s="114"/>
      <c r="BK509" s="114"/>
      <c r="BL509" s="41"/>
      <c r="BM509" s="41"/>
      <c r="BN509" s="114"/>
      <c r="BO509" s="114"/>
      <c r="BP509" s="114"/>
      <c r="BQ509" s="114"/>
      <c r="BR509" s="41"/>
      <c r="BS509" s="41"/>
      <c r="BT509" s="114"/>
      <c r="BU509" s="114"/>
      <c r="BV509" s="116"/>
      <c r="BW509" s="116"/>
      <c r="BX509" s="114"/>
      <c r="BY509" s="35"/>
      <c r="BZ509" s="35"/>
      <c r="CE509" s="699"/>
    </row>
    <row r="510" spans="2:83" s="37" customFormat="1" ht="153.75" hidden="1" customHeight="1" x14ac:dyDescent="0.25">
      <c r="B510" s="677" t="s">
        <v>492</v>
      </c>
      <c r="C510" s="605" t="s">
        <v>508</v>
      </c>
      <c r="D510" s="185">
        <f t="shared" si="1123"/>
        <v>0</v>
      </c>
      <c r="E510" s="844"/>
      <c r="F510" s="844"/>
      <c r="G510" s="166"/>
      <c r="H510" s="258"/>
      <c r="I510" s="258"/>
      <c r="J510" s="185">
        <f>J511</f>
        <v>0</v>
      </c>
      <c r="K510" s="844">
        <f>Q510</f>
        <v>0</v>
      </c>
      <c r="L510" s="699" t="e">
        <f t="shared" si="1129"/>
        <v>#DIV/0!</v>
      </c>
      <c r="M510" s="963"/>
      <c r="N510" s="114"/>
      <c r="O510" s="114"/>
      <c r="P510" s="114"/>
      <c r="Q510" s="114">
        <f>Q511</f>
        <v>0</v>
      </c>
      <c r="R510" s="114"/>
      <c r="S510" s="41"/>
      <c r="T510" s="41"/>
      <c r="U510" s="41"/>
      <c r="V510" s="89"/>
      <c r="W510" s="41"/>
      <c r="X510" s="41"/>
      <c r="Y510" s="41"/>
      <c r="Z510" s="114"/>
      <c r="AA510" s="114"/>
      <c r="AB510" s="41"/>
      <c r="AC510" s="41"/>
      <c r="AD510" s="41"/>
      <c r="AE510" s="963"/>
      <c r="AF510" s="699" t="e">
        <f t="shared" si="1130"/>
        <v>#DIV/0!</v>
      </c>
      <c r="AG510" s="963"/>
      <c r="AH510" s="699" t="e">
        <f t="shared" si="1135"/>
        <v>#DIV/0!</v>
      </c>
      <c r="AI510" s="114"/>
      <c r="AJ510" s="114"/>
      <c r="AK510" s="114"/>
      <c r="AL510" s="699" t="e">
        <f t="shared" si="1109"/>
        <v>#DIV/0!</v>
      </c>
      <c r="AM510" s="41"/>
      <c r="AN510" s="41"/>
      <c r="AO510" s="41"/>
      <c r="AP510" s="114"/>
      <c r="AQ510" s="114"/>
      <c r="AR510" s="844"/>
      <c r="AS510" s="699" t="e">
        <f t="shared" si="1131"/>
        <v>#DIV/0!</v>
      </c>
      <c r="AT510" s="963"/>
      <c r="AU510" s="699"/>
      <c r="AV510" s="114"/>
      <c r="AW510" s="699"/>
      <c r="AX510" s="963"/>
      <c r="AY510" s="699" t="e">
        <f t="shared" si="1110"/>
        <v>#DIV/0!</v>
      </c>
      <c r="AZ510" s="41"/>
      <c r="BA510" s="699"/>
      <c r="BB510" s="41"/>
      <c r="BC510" s="41"/>
      <c r="BD510" s="41"/>
      <c r="BE510" s="114"/>
      <c r="BF510" s="114"/>
      <c r="BG510" s="114"/>
      <c r="BH510" s="41"/>
      <c r="BI510" s="41"/>
      <c r="BJ510" s="114"/>
      <c r="BK510" s="114"/>
      <c r="BL510" s="41"/>
      <c r="BM510" s="41"/>
      <c r="BN510" s="114"/>
      <c r="BO510" s="114"/>
      <c r="BP510" s="114"/>
      <c r="BQ510" s="114"/>
      <c r="BR510" s="41"/>
      <c r="BS510" s="41"/>
      <c r="BT510" s="114"/>
      <c r="BU510" s="114"/>
      <c r="BV510" s="116"/>
      <c r="BW510" s="116"/>
      <c r="BX510" s="114"/>
      <c r="BY510" s="35"/>
      <c r="BZ510" s="35"/>
      <c r="CE510" s="699"/>
    </row>
    <row r="511" spans="2:83" s="42" customFormat="1" ht="46.5" hidden="1" customHeight="1" x14ac:dyDescent="0.25">
      <c r="B511" s="677"/>
      <c r="C511" s="97" t="s">
        <v>31</v>
      </c>
      <c r="D511" s="185">
        <f>E511+G511+H511+I511</f>
        <v>0</v>
      </c>
      <c r="E511" s="844"/>
      <c r="F511" s="844"/>
      <c r="G511" s="925">
        <f>G512</f>
        <v>0</v>
      </c>
      <c r="H511" s="258"/>
      <c r="I511" s="258"/>
      <c r="J511" s="185">
        <f t="shared" ref="J511:J514" si="1136">Q511-G511</f>
        <v>0</v>
      </c>
      <c r="K511" s="185">
        <f>M511+Q511+S511+U511</f>
        <v>0</v>
      </c>
      <c r="L511" s="699" t="e">
        <f t="shared" si="1129"/>
        <v>#DIV/0!</v>
      </c>
      <c r="M511" s="963">
        <f>M512</f>
        <v>0</v>
      </c>
      <c r="N511" s="114"/>
      <c r="O511" s="114"/>
      <c r="P511" s="114"/>
      <c r="Q511" s="114">
        <f>SUM(Q512:Q514)</f>
        <v>0</v>
      </c>
      <c r="R511" s="114"/>
      <c r="S511" s="41"/>
      <c r="T511" s="41"/>
      <c r="U511" s="41"/>
      <c r="V511" s="114">
        <f t="shared" ref="V511:V512" si="1137">W511+X511+Y511</f>
        <v>0</v>
      </c>
      <c r="W511" s="41"/>
      <c r="X511" s="41"/>
      <c r="Y511" s="41"/>
      <c r="Z511" s="114">
        <f t="shared" ref="Z511:Z512" si="1138">AA511+AB511+AC511</f>
        <v>0</v>
      </c>
      <c r="AA511" s="114">
        <f t="shared" ref="AA511:AA512" si="1139">E511</f>
        <v>0</v>
      </c>
      <c r="AB511" s="41"/>
      <c r="AC511" s="41"/>
      <c r="AD511" s="41"/>
      <c r="AE511" s="185">
        <f>AG511+AK511+AM511+AO511</f>
        <v>0</v>
      </c>
      <c r="AF511" s="699" t="e">
        <f t="shared" si="1130"/>
        <v>#DIV/0!</v>
      </c>
      <c r="AG511" s="963"/>
      <c r="AH511" s="699" t="e">
        <f t="shared" si="1135"/>
        <v>#DIV/0!</v>
      </c>
      <c r="AI511" s="114"/>
      <c r="AJ511" s="114"/>
      <c r="AK511" s="114">
        <f>AK512</f>
        <v>0</v>
      </c>
      <c r="AL511" s="699" t="e">
        <f t="shared" si="1109"/>
        <v>#DIV/0!</v>
      </c>
      <c r="AM511" s="41"/>
      <c r="AN511" s="41"/>
      <c r="AO511" s="41"/>
      <c r="AP511" s="114">
        <f>AP512+AP513</f>
        <v>0</v>
      </c>
      <c r="AQ511" s="114"/>
      <c r="AR511" s="185">
        <f>AT511+AX511+AZ511+BB511</f>
        <v>0</v>
      </c>
      <c r="AS511" s="699" t="e">
        <f t="shared" si="1131"/>
        <v>#DIV/0!</v>
      </c>
      <c r="AT511" s="963">
        <f>AT512</f>
        <v>0</v>
      </c>
      <c r="AU511" s="699"/>
      <c r="AV511" s="114"/>
      <c r="AW511" s="699"/>
      <c r="AX511" s="963">
        <f>SUM(AX512:AX513)</f>
        <v>0</v>
      </c>
      <c r="AY511" s="699" t="e">
        <f t="shared" si="1110"/>
        <v>#DIV/0!</v>
      </c>
      <c r="AZ511" s="41"/>
      <c r="BA511" s="699"/>
      <c r="BB511" s="41"/>
      <c r="BC511" s="41"/>
      <c r="BD511" s="41"/>
      <c r="BE511" s="98"/>
      <c r="BF511" s="114"/>
      <c r="BG511" s="114"/>
      <c r="BH511" s="41"/>
      <c r="BI511" s="41"/>
      <c r="BJ511" s="114"/>
      <c r="BK511" s="114"/>
      <c r="BL511" s="41"/>
      <c r="BM511" s="41"/>
      <c r="BN511" s="114"/>
      <c r="BO511" s="114"/>
      <c r="BP511" s="114"/>
      <c r="BQ511" s="114"/>
      <c r="BR511" s="41"/>
      <c r="BS511" s="41"/>
      <c r="BT511" s="114"/>
      <c r="BU511" s="98"/>
      <c r="BV511" s="114"/>
      <c r="BW511" s="114"/>
      <c r="BX511" s="114"/>
      <c r="BY511" s="41"/>
      <c r="BZ511" s="41"/>
      <c r="CE511" s="699"/>
    </row>
    <row r="512" spans="2:83" s="44" customFormat="1" ht="36.75" hidden="1" customHeight="1" x14ac:dyDescent="0.25">
      <c r="B512" s="200"/>
      <c r="C512" s="110" t="s">
        <v>39</v>
      </c>
      <c r="D512" s="171">
        <f>G512</f>
        <v>0</v>
      </c>
      <c r="E512" s="171"/>
      <c r="F512" s="171"/>
      <c r="G512" s="171"/>
      <c r="H512" s="885"/>
      <c r="I512" s="885"/>
      <c r="J512" s="244">
        <f t="shared" si="1136"/>
        <v>0</v>
      </c>
      <c r="K512" s="171">
        <f>Q512</f>
        <v>0</v>
      </c>
      <c r="L512" s="699" t="e">
        <f t="shared" si="1129"/>
        <v>#DIV/0!</v>
      </c>
      <c r="M512" s="171">
        <v>0</v>
      </c>
      <c r="N512" s="116"/>
      <c r="O512" s="116"/>
      <c r="P512" s="116"/>
      <c r="Q512" s="116"/>
      <c r="R512" s="116"/>
      <c r="S512" s="300"/>
      <c r="T512" s="41"/>
      <c r="U512" s="300"/>
      <c r="V512" s="114">
        <f t="shared" si="1137"/>
        <v>0</v>
      </c>
      <c r="W512" s="300"/>
      <c r="X512" s="300"/>
      <c r="Y512" s="300"/>
      <c r="Z512" s="116">
        <f t="shared" si="1138"/>
        <v>0</v>
      </c>
      <c r="AA512" s="116">
        <f t="shared" si="1139"/>
        <v>0</v>
      </c>
      <c r="AB512" s="300"/>
      <c r="AC512" s="300"/>
      <c r="AD512" s="41"/>
      <c r="AE512" s="171">
        <f>AK512</f>
        <v>0</v>
      </c>
      <c r="AF512" s="699" t="e">
        <f t="shared" si="1130"/>
        <v>#DIV/0!</v>
      </c>
      <c r="AG512" s="171"/>
      <c r="AH512" s="699" t="e">
        <f t="shared" si="1135"/>
        <v>#DIV/0!</v>
      </c>
      <c r="AI512" s="116"/>
      <c r="AJ512" s="116"/>
      <c r="AK512" s="116"/>
      <c r="AL512" s="699" t="e">
        <f t="shared" si="1109"/>
        <v>#DIV/0!</v>
      </c>
      <c r="AM512" s="300"/>
      <c r="AN512" s="41"/>
      <c r="AO512" s="300"/>
      <c r="AP512" s="116">
        <f>AX512-AK512</f>
        <v>0</v>
      </c>
      <c r="AQ512" s="116"/>
      <c r="AR512" s="171">
        <f>AX512</f>
        <v>0</v>
      </c>
      <c r="AS512" s="699" t="e">
        <f t="shared" si="1131"/>
        <v>#DIV/0!</v>
      </c>
      <c r="AT512" s="171">
        <v>0</v>
      </c>
      <c r="AU512" s="699"/>
      <c r="AV512" s="116"/>
      <c r="AW512" s="699"/>
      <c r="AX512" s="171"/>
      <c r="AY512" s="699" t="e">
        <f t="shared" si="1110"/>
        <v>#DIV/0!</v>
      </c>
      <c r="AZ512" s="300"/>
      <c r="BA512" s="699"/>
      <c r="BB512" s="300"/>
      <c r="BC512" s="300"/>
      <c r="BD512" s="300"/>
      <c r="BE512" s="116"/>
      <c r="BF512" s="116"/>
      <c r="BG512" s="116"/>
      <c r="BH512" s="300"/>
      <c r="BI512" s="300"/>
      <c r="BJ512" s="116"/>
      <c r="BK512" s="116"/>
      <c r="BL512" s="300"/>
      <c r="BM512" s="300"/>
      <c r="BN512" s="116"/>
      <c r="BO512" s="116"/>
      <c r="BP512" s="116"/>
      <c r="BQ512" s="116"/>
      <c r="BR512" s="300"/>
      <c r="BS512" s="300"/>
      <c r="BT512" s="116"/>
      <c r="BU512" s="116"/>
      <c r="BV512" s="116"/>
      <c r="BW512" s="116"/>
      <c r="BX512" s="116"/>
      <c r="BY512" s="300"/>
      <c r="BZ512" s="300"/>
      <c r="CE512" s="699"/>
    </row>
    <row r="513" spans="2:83" s="44" customFormat="1" ht="36.75" hidden="1" customHeight="1" x14ac:dyDescent="0.25">
      <c r="B513" s="200"/>
      <c r="C513" s="110" t="s">
        <v>425</v>
      </c>
      <c r="D513" s="171"/>
      <c r="E513" s="171"/>
      <c r="F513" s="171"/>
      <c r="G513" s="171"/>
      <c r="H513" s="885"/>
      <c r="I513" s="885"/>
      <c r="J513" s="244">
        <f t="shared" si="1136"/>
        <v>0</v>
      </c>
      <c r="K513" s="171">
        <f>Q513</f>
        <v>0</v>
      </c>
      <c r="L513" s="699" t="e">
        <f t="shared" si="1129"/>
        <v>#DIV/0!</v>
      </c>
      <c r="M513" s="171"/>
      <c r="N513" s="116"/>
      <c r="O513" s="116"/>
      <c r="P513" s="116"/>
      <c r="Q513" s="116"/>
      <c r="R513" s="116"/>
      <c r="S513" s="300"/>
      <c r="T513" s="41"/>
      <c r="U513" s="300"/>
      <c r="V513" s="114"/>
      <c r="W513" s="300"/>
      <c r="X513" s="300"/>
      <c r="Y513" s="300"/>
      <c r="Z513" s="116"/>
      <c r="AA513" s="116"/>
      <c r="AB513" s="300"/>
      <c r="AC513" s="300"/>
      <c r="AD513" s="41"/>
      <c r="AE513" s="171"/>
      <c r="AF513" s="699" t="e">
        <f t="shared" si="1130"/>
        <v>#DIV/0!</v>
      </c>
      <c r="AG513" s="171"/>
      <c r="AH513" s="699" t="e">
        <f t="shared" si="1135"/>
        <v>#DIV/0!</v>
      </c>
      <c r="AI513" s="116"/>
      <c r="AJ513" s="116"/>
      <c r="AK513" s="116"/>
      <c r="AL513" s="699" t="e">
        <f t="shared" si="1109"/>
        <v>#DIV/0!</v>
      </c>
      <c r="AM513" s="300"/>
      <c r="AN513" s="41"/>
      <c r="AO513" s="300"/>
      <c r="AP513" s="116">
        <f>AX513-AK513</f>
        <v>0</v>
      </c>
      <c r="AQ513" s="116"/>
      <c r="AR513" s="171">
        <f>AX513</f>
        <v>0</v>
      </c>
      <c r="AS513" s="699" t="e">
        <f t="shared" si="1131"/>
        <v>#DIV/0!</v>
      </c>
      <c r="AT513" s="171"/>
      <c r="AU513" s="699"/>
      <c r="AV513" s="116"/>
      <c r="AW513" s="699"/>
      <c r="AX513" s="171"/>
      <c r="AY513" s="699" t="e">
        <f t="shared" si="1110"/>
        <v>#DIV/0!</v>
      </c>
      <c r="AZ513" s="300"/>
      <c r="BA513" s="699"/>
      <c r="BB513" s="300"/>
      <c r="BC513" s="300"/>
      <c r="BD513" s="300"/>
      <c r="BE513" s="116"/>
      <c r="BF513" s="116"/>
      <c r="BG513" s="116"/>
      <c r="BH513" s="300"/>
      <c r="BI513" s="300"/>
      <c r="BJ513" s="116"/>
      <c r="BK513" s="116"/>
      <c r="BL513" s="300"/>
      <c r="BM513" s="300"/>
      <c r="BN513" s="116"/>
      <c r="BO513" s="116"/>
      <c r="BP513" s="116"/>
      <c r="BQ513" s="116"/>
      <c r="BR513" s="300"/>
      <c r="BS513" s="300"/>
      <c r="BT513" s="116"/>
      <c r="BU513" s="116"/>
      <c r="BV513" s="116"/>
      <c r="BW513" s="116"/>
      <c r="BX513" s="116"/>
      <c r="BY513" s="300"/>
      <c r="BZ513" s="300"/>
      <c r="CE513" s="699"/>
    </row>
    <row r="514" spans="2:83" s="37" customFormat="1" ht="39.75" hidden="1" customHeight="1" x14ac:dyDescent="0.25">
      <c r="B514" s="677"/>
      <c r="C514" s="110" t="s">
        <v>509</v>
      </c>
      <c r="D514" s="185"/>
      <c r="E514" s="844"/>
      <c r="F514" s="844"/>
      <c r="G514" s="166"/>
      <c r="H514" s="258"/>
      <c r="I514" s="258"/>
      <c r="J514" s="244">
        <f t="shared" si="1136"/>
        <v>0</v>
      </c>
      <c r="K514" s="171">
        <f>Q514</f>
        <v>0</v>
      </c>
      <c r="L514" s="699" t="e">
        <f t="shared" si="1129"/>
        <v>#DIV/0!</v>
      </c>
      <c r="M514" s="244"/>
      <c r="N514" s="191"/>
      <c r="O514" s="116"/>
      <c r="P514" s="116"/>
      <c r="Q514" s="191"/>
      <c r="R514" s="191"/>
      <c r="S514" s="41"/>
      <c r="T514" s="41"/>
      <c r="U514" s="41"/>
      <c r="V514" s="89"/>
      <c r="W514" s="41"/>
      <c r="X514" s="41"/>
      <c r="Y514" s="41"/>
      <c r="Z514" s="114"/>
      <c r="AA514" s="114"/>
      <c r="AB514" s="41"/>
      <c r="AC514" s="41"/>
      <c r="AD514" s="41"/>
      <c r="AE514" s="963"/>
      <c r="AF514" s="699" t="e">
        <f t="shared" si="1130"/>
        <v>#DIV/0!</v>
      </c>
      <c r="AG514" s="963"/>
      <c r="AH514" s="699" t="e">
        <f t="shared" si="1135"/>
        <v>#DIV/0!</v>
      </c>
      <c r="AI514" s="114"/>
      <c r="AJ514" s="114"/>
      <c r="AK514" s="114"/>
      <c r="AL514" s="699" t="e">
        <f t="shared" si="1109"/>
        <v>#DIV/0!</v>
      </c>
      <c r="AM514" s="41"/>
      <c r="AN514" s="41"/>
      <c r="AO514" s="41"/>
      <c r="AP514" s="114"/>
      <c r="AQ514" s="114"/>
      <c r="AR514" s="844"/>
      <c r="AS514" s="699" t="e">
        <f t="shared" si="1131"/>
        <v>#DIV/0!</v>
      </c>
      <c r="AT514" s="963"/>
      <c r="AU514" s="699"/>
      <c r="AV514" s="114"/>
      <c r="AW514" s="699"/>
      <c r="AX514" s="963"/>
      <c r="AY514" s="699" t="e">
        <f t="shared" si="1110"/>
        <v>#DIV/0!</v>
      </c>
      <c r="AZ514" s="41"/>
      <c r="BA514" s="699"/>
      <c r="BB514" s="41"/>
      <c r="BC514" s="41"/>
      <c r="BD514" s="41"/>
      <c r="BE514" s="114"/>
      <c r="BF514" s="114"/>
      <c r="BG514" s="114"/>
      <c r="BH514" s="41"/>
      <c r="BI514" s="41"/>
      <c r="BJ514" s="114"/>
      <c r="BK514" s="114"/>
      <c r="BL514" s="41"/>
      <c r="BM514" s="41"/>
      <c r="BN514" s="114"/>
      <c r="BO514" s="114"/>
      <c r="BP514" s="114"/>
      <c r="BQ514" s="114"/>
      <c r="BR514" s="41"/>
      <c r="BS514" s="41"/>
      <c r="BT514" s="114"/>
      <c r="BU514" s="114"/>
      <c r="BV514" s="116"/>
      <c r="BW514" s="116"/>
      <c r="BX514" s="114"/>
      <c r="BY514" s="35"/>
      <c r="BZ514" s="35"/>
      <c r="CE514" s="699"/>
    </row>
    <row r="515" spans="2:83" s="37" customFormat="1" ht="318.75" customHeight="1" x14ac:dyDescent="0.25">
      <c r="B515" s="603" t="s">
        <v>361</v>
      </c>
      <c r="C515" s="605" t="s">
        <v>379</v>
      </c>
      <c r="D515" s="185">
        <f t="shared" si="1123"/>
        <v>40000</v>
      </c>
      <c r="E515" s="844"/>
      <c r="F515" s="844"/>
      <c r="G515" s="166">
        <f>G516</f>
        <v>40000</v>
      </c>
      <c r="H515" s="258"/>
      <c r="I515" s="258"/>
      <c r="J515" s="185">
        <f>K515-D515</f>
        <v>-40000</v>
      </c>
      <c r="K515" s="844">
        <f>Q515</f>
        <v>0</v>
      </c>
      <c r="L515" s="699">
        <f t="shared" si="1129"/>
        <v>0</v>
      </c>
      <c r="M515" s="963"/>
      <c r="N515" s="114"/>
      <c r="O515" s="114"/>
      <c r="P515" s="114"/>
      <c r="Q515" s="114"/>
      <c r="R515" s="114"/>
      <c r="S515" s="41"/>
      <c r="T515" s="41"/>
      <c r="U515" s="41"/>
      <c r="V515" s="89"/>
      <c r="W515" s="41"/>
      <c r="X515" s="41"/>
      <c r="Y515" s="41"/>
      <c r="Z515" s="114"/>
      <c r="AA515" s="114"/>
      <c r="AB515" s="41"/>
      <c r="AC515" s="41"/>
      <c r="AD515" s="41"/>
      <c r="AE515" s="185">
        <f t="shared" ref="AE515" si="1140">AK515</f>
        <v>0</v>
      </c>
      <c r="AF515" s="699">
        <f t="shared" si="1130"/>
        <v>0</v>
      </c>
      <c r="AG515" s="963"/>
      <c r="AH515" s="699" t="e">
        <f t="shared" si="1135"/>
        <v>#DIV/0!</v>
      </c>
      <c r="AI515" s="114"/>
      <c r="AJ515" s="114"/>
      <c r="AK515" s="114"/>
      <c r="AL515" s="699">
        <f t="shared" si="1109"/>
        <v>0</v>
      </c>
      <c r="AM515" s="41"/>
      <c r="AN515" s="41"/>
      <c r="AO515" s="41"/>
      <c r="AP515" s="98">
        <f>AR515-AE515</f>
        <v>0</v>
      </c>
      <c r="AQ515" s="98"/>
      <c r="AR515" s="844">
        <f>AX515</f>
        <v>0</v>
      </c>
      <c r="AS515" s="699">
        <f t="shared" si="1131"/>
        <v>0</v>
      </c>
      <c r="AT515" s="963"/>
      <c r="AU515" s="699"/>
      <c r="AV515" s="114"/>
      <c r="AW515" s="699"/>
      <c r="AX515" s="963"/>
      <c r="AY515" s="699">
        <f t="shared" si="1110"/>
        <v>0</v>
      </c>
      <c r="AZ515" s="41"/>
      <c r="BA515" s="699"/>
      <c r="BB515" s="41"/>
      <c r="BC515" s="41"/>
      <c r="BD515" s="41"/>
      <c r="BE515" s="114"/>
      <c r="BF515" s="114"/>
      <c r="BG515" s="114"/>
      <c r="BH515" s="41"/>
      <c r="BI515" s="41"/>
      <c r="BJ515" s="114"/>
      <c r="BK515" s="114"/>
      <c r="BL515" s="41"/>
      <c r="BM515" s="41"/>
      <c r="BN515" s="114"/>
      <c r="BO515" s="114"/>
      <c r="BP515" s="114"/>
      <c r="BQ515" s="114"/>
      <c r="BR515" s="41"/>
      <c r="BS515" s="41"/>
      <c r="BT515" s="114"/>
      <c r="BU515" s="114"/>
      <c r="BV515" s="116"/>
      <c r="BW515" s="116"/>
      <c r="BX515" s="114"/>
      <c r="BY515" s="35"/>
      <c r="BZ515" s="35"/>
      <c r="CE515" s="699"/>
    </row>
    <row r="516" spans="2:83" s="37" customFormat="1" ht="84.75" hidden="1" customHeight="1" x14ac:dyDescent="0.25">
      <c r="B516" s="204"/>
      <c r="C516" s="748" t="s">
        <v>105</v>
      </c>
      <c r="D516" s="244">
        <f t="shared" ref="D516:D522" si="1141">G516</f>
        <v>40000</v>
      </c>
      <c r="E516" s="171"/>
      <c r="F516" s="171"/>
      <c r="G516" s="109">
        <v>40000</v>
      </c>
      <c r="H516" s="172"/>
      <c r="I516" s="172"/>
      <c r="J516" s="244"/>
      <c r="K516" s="171"/>
      <c r="L516" s="749"/>
      <c r="M516" s="171"/>
      <c r="N516" s="116"/>
      <c r="O516" s="116"/>
      <c r="P516" s="116"/>
      <c r="Q516" s="116"/>
      <c r="R516" s="116"/>
      <c r="S516" s="35"/>
      <c r="T516" s="35"/>
      <c r="U516" s="35"/>
      <c r="V516" s="295"/>
      <c r="W516" s="35"/>
      <c r="X516" s="35"/>
      <c r="Y516" s="35"/>
      <c r="Z516" s="116"/>
      <c r="AA516" s="116"/>
      <c r="AB516" s="35"/>
      <c r="AC516" s="35"/>
      <c r="AD516" s="35"/>
      <c r="AE516" s="244"/>
      <c r="AF516" s="749"/>
      <c r="AG516" s="171"/>
      <c r="AH516" s="749"/>
      <c r="AI516" s="116"/>
      <c r="AJ516" s="116"/>
      <c r="AK516" s="116"/>
      <c r="AL516" s="749"/>
      <c r="AM516" s="35"/>
      <c r="AN516" s="35"/>
      <c r="AO516" s="35"/>
      <c r="AP516" s="191"/>
      <c r="AQ516" s="191"/>
      <c r="AR516" s="171"/>
      <c r="AS516" s="749"/>
      <c r="AT516" s="171"/>
      <c r="AU516" s="749"/>
      <c r="AV516" s="116"/>
      <c r="AW516" s="749"/>
      <c r="AX516" s="171"/>
      <c r="AY516" s="749"/>
      <c r="AZ516" s="35"/>
      <c r="BA516" s="749"/>
      <c r="BB516" s="35"/>
      <c r="BC516" s="35"/>
      <c r="BD516" s="35"/>
      <c r="BE516" s="116"/>
      <c r="BF516" s="116"/>
      <c r="BG516" s="116"/>
      <c r="BH516" s="35"/>
      <c r="BI516" s="35"/>
      <c r="BJ516" s="116"/>
      <c r="BK516" s="116"/>
      <c r="BL516" s="35"/>
      <c r="BM516" s="35"/>
      <c r="BN516" s="116"/>
      <c r="BO516" s="116"/>
      <c r="BP516" s="116"/>
      <c r="BQ516" s="116"/>
      <c r="BR516" s="35"/>
      <c r="BS516" s="35"/>
      <c r="BT516" s="116"/>
      <c r="BU516" s="116"/>
      <c r="BV516" s="116"/>
      <c r="BW516" s="116"/>
      <c r="BX516" s="116"/>
      <c r="BY516" s="35"/>
      <c r="BZ516" s="35"/>
      <c r="CE516" s="749"/>
    </row>
    <row r="517" spans="2:83" s="37" customFormat="1" ht="72" hidden="1" customHeight="1" x14ac:dyDescent="0.25">
      <c r="B517" s="927"/>
      <c r="C517" s="605" t="s">
        <v>31</v>
      </c>
      <c r="D517" s="185">
        <f t="shared" si="1141"/>
        <v>56000</v>
      </c>
      <c r="E517" s="925"/>
      <c r="F517" s="925"/>
      <c r="G517" s="166">
        <f>G518+G519</f>
        <v>56000</v>
      </c>
      <c r="H517" s="172"/>
      <c r="I517" s="172"/>
      <c r="J517" s="185"/>
      <c r="K517" s="925"/>
      <c r="L517" s="699"/>
      <c r="M517" s="963"/>
      <c r="N517" s="114"/>
      <c r="O517" s="114"/>
      <c r="P517" s="114"/>
      <c r="Q517" s="114"/>
      <c r="R517" s="114"/>
      <c r="S517" s="35"/>
      <c r="T517" s="35"/>
      <c r="U517" s="35"/>
      <c r="V517" s="89"/>
      <c r="W517" s="35"/>
      <c r="X517" s="35"/>
      <c r="Y517" s="35"/>
      <c r="Z517" s="116"/>
      <c r="AA517" s="116"/>
      <c r="AB517" s="35"/>
      <c r="AC517" s="35"/>
      <c r="AD517" s="35"/>
      <c r="AE517" s="185"/>
      <c r="AF517" s="699"/>
      <c r="AG517" s="963"/>
      <c r="AH517" s="699"/>
      <c r="AI517" s="114"/>
      <c r="AJ517" s="114"/>
      <c r="AK517" s="114"/>
      <c r="AL517" s="699"/>
      <c r="AM517" s="35"/>
      <c r="AN517" s="35"/>
      <c r="AO517" s="35"/>
      <c r="AP517" s="98"/>
      <c r="AQ517" s="98"/>
      <c r="AR517" s="925"/>
      <c r="AS517" s="699"/>
      <c r="AT517" s="963"/>
      <c r="AU517" s="699"/>
      <c r="AV517" s="114"/>
      <c r="AW517" s="699"/>
      <c r="AX517" s="963"/>
      <c r="AY517" s="699"/>
      <c r="AZ517" s="35"/>
      <c r="BA517" s="699"/>
      <c r="BB517" s="35"/>
      <c r="BC517" s="35"/>
      <c r="BD517" s="35"/>
      <c r="BE517" s="116"/>
      <c r="BF517" s="116"/>
      <c r="BG517" s="116"/>
      <c r="BH517" s="35"/>
      <c r="BI517" s="35"/>
      <c r="BJ517" s="116"/>
      <c r="BK517" s="116"/>
      <c r="BL517" s="35"/>
      <c r="BM517" s="35"/>
      <c r="BN517" s="114"/>
      <c r="BO517" s="116"/>
      <c r="BP517" s="116"/>
      <c r="BQ517" s="114"/>
      <c r="BR517" s="35"/>
      <c r="BS517" s="35"/>
      <c r="BT517" s="114"/>
      <c r="BU517" s="114"/>
      <c r="BV517" s="116"/>
      <c r="BW517" s="116"/>
      <c r="BX517" s="114"/>
      <c r="BY517" s="35"/>
      <c r="BZ517" s="35"/>
      <c r="CE517" s="699"/>
    </row>
    <row r="518" spans="2:83" s="37" customFormat="1" ht="37.5" hidden="1" customHeight="1" x14ac:dyDescent="0.25">
      <c r="B518" s="204"/>
      <c r="C518" s="748" t="s">
        <v>108</v>
      </c>
      <c r="D518" s="244">
        <f t="shared" si="1141"/>
        <v>42743.13349</v>
      </c>
      <c r="E518" s="171"/>
      <c r="F518" s="171"/>
      <c r="G518" s="109">
        <v>42743.13349</v>
      </c>
      <c r="H518" s="172"/>
      <c r="I518" s="172"/>
      <c r="J518" s="244"/>
      <c r="K518" s="171"/>
      <c r="L518" s="749"/>
      <c r="M518" s="171"/>
      <c r="N518" s="116"/>
      <c r="O518" s="116"/>
      <c r="P518" s="116"/>
      <c r="Q518" s="116"/>
      <c r="R518" s="116"/>
      <c r="S518" s="35"/>
      <c r="T518" s="35"/>
      <c r="U518" s="35"/>
      <c r="V518" s="295"/>
      <c r="W518" s="35"/>
      <c r="X518" s="35"/>
      <c r="Y518" s="35"/>
      <c r="Z518" s="116"/>
      <c r="AA518" s="116"/>
      <c r="AB518" s="35"/>
      <c r="AC518" s="35"/>
      <c r="AD518" s="35"/>
      <c r="AE518" s="244"/>
      <c r="AF518" s="749"/>
      <c r="AG518" s="171"/>
      <c r="AH518" s="749"/>
      <c r="AI518" s="116"/>
      <c r="AJ518" s="116"/>
      <c r="AK518" s="116"/>
      <c r="AL518" s="749"/>
      <c r="AM518" s="35"/>
      <c r="AN518" s="35"/>
      <c r="AO518" s="35"/>
      <c r="AP518" s="191"/>
      <c r="AQ518" s="191"/>
      <c r="AR518" s="171"/>
      <c r="AS518" s="749"/>
      <c r="AT518" s="171"/>
      <c r="AU518" s="749"/>
      <c r="AV518" s="116"/>
      <c r="AW518" s="749"/>
      <c r="AX518" s="171"/>
      <c r="AY518" s="749"/>
      <c r="AZ518" s="35"/>
      <c r="BA518" s="749"/>
      <c r="BB518" s="35"/>
      <c r="BC518" s="35"/>
      <c r="BD518" s="35"/>
      <c r="BE518" s="116"/>
      <c r="BF518" s="116"/>
      <c r="BG518" s="116"/>
      <c r="BH518" s="35"/>
      <c r="BI518" s="35"/>
      <c r="BJ518" s="116"/>
      <c r="BK518" s="116"/>
      <c r="BL518" s="35"/>
      <c r="BM518" s="35"/>
      <c r="BN518" s="116"/>
      <c r="BO518" s="116"/>
      <c r="BP518" s="116"/>
      <c r="BQ518" s="116"/>
      <c r="BR518" s="35"/>
      <c r="BS518" s="35"/>
      <c r="BT518" s="116"/>
      <c r="BU518" s="116"/>
      <c r="BV518" s="116"/>
      <c r="BW518" s="116"/>
      <c r="BX518" s="116"/>
      <c r="BY518" s="35"/>
      <c r="BZ518" s="35"/>
      <c r="CE518" s="749"/>
    </row>
    <row r="519" spans="2:83" s="37" customFormat="1" ht="38.25" hidden="1" customHeight="1" x14ac:dyDescent="0.25">
      <c r="B519" s="204"/>
      <c r="C519" s="748" t="s">
        <v>258</v>
      </c>
      <c r="D519" s="244">
        <f t="shared" si="1141"/>
        <v>13256.86651</v>
      </c>
      <c r="E519" s="171"/>
      <c r="F519" s="171"/>
      <c r="G519" s="109">
        <v>13256.86651</v>
      </c>
      <c r="H519" s="172"/>
      <c r="I519" s="172"/>
      <c r="J519" s="244"/>
      <c r="K519" s="171"/>
      <c r="L519" s="749">
        <f t="shared" si="1129"/>
        <v>0</v>
      </c>
      <c r="M519" s="171"/>
      <c r="N519" s="116"/>
      <c r="O519" s="116"/>
      <c r="P519" s="116"/>
      <c r="Q519" s="116"/>
      <c r="R519" s="116"/>
      <c r="S519" s="35"/>
      <c r="T519" s="35"/>
      <c r="U519" s="35"/>
      <c r="V519" s="295"/>
      <c r="W519" s="35"/>
      <c r="X519" s="35"/>
      <c r="Y519" s="35"/>
      <c r="Z519" s="116"/>
      <c r="AA519" s="116"/>
      <c r="AB519" s="35"/>
      <c r="AC519" s="35"/>
      <c r="AD519" s="35"/>
      <c r="AE519" s="244"/>
      <c r="AF519" s="749">
        <f t="shared" si="1130"/>
        <v>0</v>
      </c>
      <c r="AG519" s="171"/>
      <c r="AH519" s="749" t="e">
        <f t="shared" si="1135"/>
        <v>#DIV/0!</v>
      </c>
      <c r="AI519" s="116"/>
      <c r="AJ519" s="116"/>
      <c r="AK519" s="106"/>
      <c r="AL519" s="749">
        <f t="shared" si="1109"/>
        <v>0</v>
      </c>
      <c r="AM519" s="35"/>
      <c r="AN519" s="35"/>
      <c r="AO519" s="35"/>
      <c r="AP519" s="191"/>
      <c r="AQ519" s="191"/>
      <c r="AR519" s="171"/>
      <c r="AS519" s="749">
        <f t="shared" si="1131"/>
        <v>0</v>
      </c>
      <c r="AT519" s="171"/>
      <c r="AU519" s="749"/>
      <c r="AV519" s="116"/>
      <c r="AW519" s="749"/>
      <c r="AX519" s="171"/>
      <c r="AY519" s="116"/>
      <c r="AZ519" s="35"/>
      <c r="BA519" s="749"/>
      <c r="BB519" s="35"/>
      <c r="BC519" s="35"/>
      <c r="BD519" s="35"/>
      <c r="BE519" s="116"/>
      <c r="BF519" s="116"/>
      <c r="BG519" s="116"/>
      <c r="BH519" s="35"/>
      <c r="BI519" s="35"/>
      <c r="BJ519" s="116"/>
      <c r="BK519" s="116"/>
      <c r="BL519" s="35"/>
      <c r="BM519" s="35"/>
      <c r="BN519" s="116"/>
      <c r="BO519" s="116"/>
      <c r="BP519" s="116"/>
      <c r="BQ519" s="116"/>
      <c r="BR519" s="35"/>
      <c r="BS519" s="35"/>
      <c r="BT519" s="116"/>
      <c r="BU519" s="116"/>
      <c r="BV519" s="116"/>
      <c r="BW519" s="116"/>
      <c r="BX519" s="116"/>
      <c r="BY519" s="35"/>
      <c r="BZ519" s="35"/>
      <c r="CE519" s="749"/>
    </row>
    <row r="520" spans="2:83" s="37" customFormat="1" ht="159.75" customHeight="1" x14ac:dyDescent="0.25">
      <c r="B520" s="677" t="s">
        <v>452</v>
      </c>
      <c r="C520" s="605" t="s">
        <v>508</v>
      </c>
      <c r="D520" s="185">
        <f t="shared" si="1141"/>
        <v>3000</v>
      </c>
      <c r="E520" s="844"/>
      <c r="F520" s="844"/>
      <c r="G520" s="166">
        <f>SUM(G521:G522)</f>
        <v>3000</v>
      </c>
      <c r="H520" s="172"/>
      <c r="I520" s="172"/>
      <c r="J520" s="185">
        <v>0</v>
      </c>
      <c r="K520" s="844">
        <f>Q520</f>
        <v>461.88850000000002</v>
      </c>
      <c r="L520" s="699">
        <f t="shared" si="1129"/>
        <v>0.15396283333333335</v>
      </c>
      <c r="M520" s="963"/>
      <c r="N520" s="114"/>
      <c r="O520" s="114"/>
      <c r="P520" s="114"/>
      <c r="Q520" s="166">
        <f>SUM(Q521:Q522)</f>
        <v>461.88850000000002</v>
      </c>
      <c r="R520" s="768">
        <f>Q520/G520</f>
        <v>0.15396283333333335</v>
      </c>
      <c r="S520" s="35"/>
      <c r="T520" s="35"/>
      <c r="U520" s="35"/>
      <c r="V520" s="89"/>
      <c r="W520" s="35"/>
      <c r="X520" s="35"/>
      <c r="Y520" s="35"/>
      <c r="Z520" s="116"/>
      <c r="AA520" s="116"/>
      <c r="AB520" s="35"/>
      <c r="AC520" s="35"/>
      <c r="AD520" s="35"/>
      <c r="AE520" s="185">
        <f>AK520</f>
        <v>461.88850000000002</v>
      </c>
      <c r="AF520" s="699">
        <f t="shared" si="1130"/>
        <v>0.15396283333333335</v>
      </c>
      <c r="AG520" s="963"/>
      <c r="AH520" s="699"/>
      <c r="AI520" s="114"/>
      <c r="AJ520" s="114"/>
      <c r="AK520" s="678">
        <f>AK521+AK522</f>
        <v>461.88850000000002</v>
      </c>
      <c r="AL520" s="699">
        <f t="shared" si="1109"/>
        <v>0.15396283333333335</v>
      </c>
      <c r="AM520" s="35"/>
      <c r="AN520" s="35"/>
      <c r="AO520" s="35"/>
      <c r="AP520" s="98">
        <f>AR520-AK520</f>
        <v>0</v>
      </c>
      <c r="AQ520" s="98"/>
      <c r="AR520" s="844">
        <f t="shared" ref="AR520:AR532" si="1142">AX520</f>
        <v>461.88850000000002</v>
      </c>
      <c r="AS520" s="699">
        <f t="shared" si="1131"/>
        <v>0.15396283333333335</v>
      </c>
      <c r="AT520" s="963"/>
      <c r="AU520" s="699"/>
      <c r="AV520" s="114"/>
      <c r="AW520" s="699"/>
      <c r="AX520" s="963">
        <f>AX521+AX522</f>
        <v>461.88850000000002</v>
      </c>
      <c r="AY520" s="699">
        <f t="shared" ref="AY520:AY585" si="1143">AX520/G520</f>
        <v>0.15396283333333335</v>
      </c>
      <c r="AZ520" s="35"/>
      <c r="BA520" s="699"/>
      <c r="BB520" s="35"/>
      <c r="BC520" s="35"/>
      <c r="BD520" s="35"/>
      <c r="BE520" s="116"/>
      <c r="BF520" s="116"/>
      <c r="BG520" s="116"/>
      <c r="BH520" s="35"/>
      <c r="BI520" s="35"/>
      <c r="BJ520" s="116"/>
      <c r="BK520" s="116"/>
      <c r="BL520" s="35"/>
      <c r="BM520" s="35"/>
      <c r="BN520" s="114"/>
      <c r="BO520" s="116"/>
      <c r="BP520" s="116"/>
      <c r="BQ520" s="114"/>
      <c r="BR520" s="35"/>
      <c r="BS520" s="35"/>
      <c r="BT520" s="116"/>
      <c r="BU520" s="114"/>
      <c r="BV520" s="116"/>
      <c r="BW520" s="116"/>
      <c r="BX520" s="114"/>
      <c r="BY520" s="35"/>
      <c r="BZ520" s="35"/>
      <c r="CE520" s="699"/>
    </row>
    <row r="521" spans="2:83" s="37" customFormat="1" ht="52.5" hidden="1" customHeight="1" x14ac:dyDescent="0.25">
      <c r="B521" s="204"/>
      <c r="C521" s="748" t="s">
        <v>509</v>
      </c>
      <c r="D521" s="244">
        <f t="shared" si="1141"/>
        <v>2465.3527399999998</v>
      </c>
      <c r="E521" s="171"/>
      <c r="F521" s="171"/>
      <c r="G521" s="109">
        <v>2465.3527399999998</v>
      </c>
      <c r="H521" s="172"/>
      <c r="I521" s="172"/>
      <c r="J521" s="244"/>
      <c r="K521" s="171">
        <f>Q521</f>
        <v>349.84224</v>
      </c>
      <c r="L521" s="699">
        <f t="shared" si="1129"/>
        <v>0.14190352330677031</v>
      </c>
      <c r="M521" s="171"/>
      <c r="N521" s="116"/>
      <c r="O521" s="116"/>
      <c r="P521" s="116"/>
      <c r="Q521" s="116">
        <v>349.84224</v>
      </c>
      <c r="R521" s="768">
        <f t="shared" ref="R521:R522" si="1144">Q521/G521</f>
        <v>0.14190352330677031</v>
      </c>
      <c r="S521" s="35"/>
      <c r="T521" s="35"/>
      <c r="U521" s="35"/>
      <c r="V521" s="295"/>
      <c r="W521" s="35"/>
      <c r="X521" s="35"/>
      <c r="Y521" s="35"/>
      <c r="Z521" s="116"/>
      <c r="AA521" s="116"/>
      <c r="AB521" s="35"/>
      <c r="AC521" s="35"/>
      <c r="AD521" s="35"/>
      <c r="AE521" s="244">
        <f>AK521</f>
        <v>349.84224</v>
      </c>
      <c r="AF521" s="699">
        <f t="shared" si="1130"/>
        <v>0.14190352330677031</v>
      </c>
      <c r="AG521" s="171"/>
      <c r="AH521" s="749"/>
      <c r="AI521" s="116"/>
      <c r="AJ521" s="116"/>
      <c r="AK521" s="116">
        <v>349.84224</v>
      </c>
      <c r="AL521" s="699">
        <f t="shared" si="1109"/>
        <v>0.14190352330677031</v>
      </c>
      <c r="AM521" s="35"/>
      <c r="AN521" s="35"/>
      <c r="AO521" s="35"/>
      <c r="AP521" s="191"/>
      <c r="AQ521" s="191"/>
      <c r="AR521" s="171">
        <f>AX521</f>
        <v>349.84224</v>
      </c>
      <c r="AS521" s="699">
        <f t="shared" si="1131"/>
        <v>0.14190352330677031</v>
      </c>
      <c r="AT521" s="171"/>
      <c r="AU521" s="749"/>
      <c r="AV521" s="116"/>
      <c r="AW521" s="749"/>
      <c r="AX521" s="171">
        <v>349.84224</v>
      </c>
      <c r="AY521" s="699">
        <f t="shared" si="1143"/>
        <v>0.14190352330677031</v>
      </c>
      <c r="AZ521" s="35"/>
      <c r="BA521" s="749"/>
      <c r="BB521" s="35"/>
      <c r="BC521" s="35"/>
      <c r="BD521" s="35"/>
      <c r="BE521" s="116"/>
      <c r="BF521" s="116"/>
      <c r="BG521" s="116"/>
      <c r="BH521" s="35"/>
      <c r="BI521" s="35"/>
      <c r="BJ521" s="116"/>
      <c r="BK521" s="116"/>
      <c r="BL521" s="35"/>
      <c r="BM521" s="35"/>
      <c r="BN521" s="116"/>
      <c r="BO521" s="116"/>
      <c r="BP521" s="116"/>
      <c r="BQ521" s="116"/>
      <c r="BR521" s="35"/>
      <c r="BS521" s="35"/>
      <c r="BT521" s="116"/>
      <c r="BU521" s="116"/>
      <c r="BV521" s="116"/>
      <c r="BW521" s="116"/>
      <c r="BX521" s="116"/>
      <c r="BY521" s="35"/>
      <c r="BZ521" s="35"/>
      <c r="CE521" s="749"/>
    </row>
    <row r="522" spans="2:83" s="37" customFormat="1" ht="54.75" hidden="1" customHeight="1" x14ac:dyDescent="0.25">
      <c r="B522" s="211"/>
      <c r="C522" s="748" t="s">
        <v>425</v>
      </c>
      <c r="D522" s="244">
        <f t="shared" si="1141"/>
        <v>534.64725999999996</v>
      </c>
      <c r="E522" s="171"/>
      <c r="F522" s="171"/>
      <c r="G522" s="109">
        <v>534.64725999999996</v>
      </c>
      <c r="H522" s="172"/>
      <c r="I522" s="172"/>
      <c r="J522" s="244"/>
      <c r="K522" s="171">
        <f>Q522</f>
        <v>112.04626</v>
      </c>
      <c r="L522" s="699">
        <f t="shared" si="1129"/>
        <v>0.20957043715140336</v>
      </c>
      <c r="M522" s="171"/>
      <c r="N522" s="116"/>
      <c r="O522" s="116"/>
      <c r="P522" s="116"/>
      <c r="Q522" s="116">
        <v>112.04626</v>
      </c>
      <c r="R522" s="768">
        <f t="shared" si="1144"/>
        <v>0.20957043715140336</v>
      </c>
      <c r="S522" s="35"/>
      <c r="T522" s="35"/>
      <c r="U522" s="35"/>
      <c r="V522" s="295"/>
      <c r="W522" s="35"/>
      <c r="X522" s="35"/>
      <c r="Y522" s="35"/>
      <c r="Z522" s="116"/>
      <c r="AA522" s="116"/>
      <c r="AB522" s="35"/>
      <c r="AC522" s="35"/>
      <c r="AD522" s="35"/>
      <c r="AE522" s="244">
        <f>AK522</f>
        <v>112.04626</v>
      </c>
      <c r="AF522" s="699">
        <f t="shared" si="1130"/>
        <v>0.20957043715140336</v>
      </c>
      <c r="AG522" s="171"/>
      <c r="AH522" s="749"/>
      <c r="AI522" s="116"/>
      <c r="AJ522" s="116"/>
      <c r="AK522" s="116">
        <v>112.04626</v>
      </c>
      <c r="AL522" s="699">
        <f t="shared" si="1109"/>
        <v>0.20957043715140336</v>
      </c>
      <c r="AM522" s="35"/>
      <c r="AN522" s="35"/>
      <c r="AO522" s="35"/>
      <c r="AP522" s="191"/>
      <c r="AQ522" s="191"/>
      <c r="AR522" s="171">
        <f>AX522</f>
        <v>112.04626</v>
      </c>
      <c r="AS522" s="699">
        <f t="shared" si="1131"/>
        <v>0.20957043715140336</v>
      </c>
      <c r="AT522" s="171"/>
      <c r="AU522" s="749"/>
      <c r="AV522" s="116"/>
      <c r="AW522" s="749"/>
      <c r="AX522" s="171">
        <v>112.04626</v>
      </c>
      <c r="AY522" s="699">
        <f t="shared" si="1143"/>
        <v>0.20957043715140336</v>
      </c>
      <c r="AZ522" s="35"/>
      <c r="BA522" s="749"/>
      <c r="BB522" s="35"/>
      <c r="BC522" s="35"/>
      <c r="BD522" s="35"/>
      <c r="BE522" s="116"/>
      <c r="BF522" s="116"/>
      <c r="BG522" s="116"/>
      <c r="BH522" s="35"/>
      <c r="BI522" s="35"/>
      <c r="BJ522" s="116"/>
      <c r="BK522" s="116"/>
      <c r="BL522" s="35"/>
      <c r="BM522" s="35"/>
      <c r="BN522" s="116"/>
      <c r="BO522" s="116"/>
      <c r="BP522" s="116"/>
      <c r="BQ522" s="116"/>
      <c r="BR522" s="35"/>
      <c r="BS522" s="35"/>
      <c r="BT522" s="116"/>
      <c r="BU522" s="116"/>
      <c r="BV522" s="116"/>
      <c r="BW522" s="116"/>
      <c r="BX522" s="116"/>
      <c r="BY522" s="35"/>
      <c r="BZ522" s="35"/>
      <c r="CE522" s="749"/>
    </row>
    <row r="523" spans="2:83" s="42" customFormat="1" ht="131.25" hidden="1" customHeight="1" x14ac:dyDescent="0.25">
      <c r="B523" s="927"/>
      <c r="C523" s="605"/>
      <c r="D523" s="185"/>
      <c r="E523" s="925"/>
      <c r="F523" s="925"/>
      <c r="G523" s="166"/>
      <c r="H523" s="258"/>
      <c r="I523" s="258"/>
      <c r="J523" s="185"/>
      <c r="K523" s="925"/>
      <c r="L523" s="699"/>
      <c r="M523" s="963"/>
      <c r="N523" s="114"/>
      <c r="O523" s="114"/>
      <c r="P523" s="114"/>
      <c r="Q523" s="166"/>
      <c r="R523" s="699"/>
      <c r="S523" s="41"/>
      <c r="T523" s="41"/>
      <c r="U523" s="41"/>
      <c r="V523" s="89"/>
      <c r="W523" s="41"/>
      <c r="X523" s="41"/>
      <c r="Y523" s="41"/>
      <c r="Z523" s="114"/>
      <c r="AA523" s="114"/>
      <c r="AB523" s="41"/>
      <c r="AC523" s="41"/>
      <c r="AD523" s="41"/>
      <c r="AE523" s="185"/>
      <c r="AF523" s="699"/>
      <c r="AG523" s="963"/>
      <c r="AH523" s="699"/>
      <c r="AI523" s="114"/>
      <c r="AJ523" s="114"/>
      <c r="AK523" s="923"/>
      <c r="AL523" s="699"/>
      <c r="AM523" s="41"/>
      <c r="AN523" s="41"/>
      <c r="AO523" s="41"/>
      <c r="AP523" s="98"/>
      <c r="AQ523" s="98"/>
      <c r="AR523" s="925"/>
      <c r="AS523" s="699"/>
      <c r="AT523" s="963"/>
      <c r="AU523" s="699"/>
      <c r="AV523" s="114"/>
      <c r="AW523" s="699"/>
      <c r="AX523" s="963"/>
      <c r="AY523" s="699"/>
      <c r="AZ523" s="41"/>
      <c r="BA523" s="699"/>
      <c r="BB523" s="41"/>
      <c r="BC523" s="41"/>
      <c r="BD523" s="41"/>
      <c r="BE523" s="114"/>
      <c r="BF523" s="114"/>
      <c r="BG523" s="114"/>
      <c r="BH523" s="41"/>
      <c r="BI523" s="41"/>
      <c r="BJ523" s="114"/>
      <c r="BK523" s="114"/>
      <c r="BL523" s="41"/>
      <c r="BM523" s="41"/>
      <c r="BN523" s="114"/>
      <c r="BO523" s="114"/>
      <c r="BP523" s="114"/>
      <c r="BQ523" s="114"/>
      <c r="BR523" s="41"/>
      <c r="BS523" s="41"/>
      <c r="BT523" s="114"/>
      <c r="BU523" s="114"/>
      <c r="BV523" s="114"/>
      <c r="BW523" s="114"/>
      <c r="BX523" s="114"/>
      <c r="BY523" s="41"/>
      <c r="BZ523" s="41"/>
      <c r="CE523" s="699"/>
    </row>
    <row r="524" spans="2:83" s="37" customFormat="1" ht="52.5" hidden="1" customHeight="1" x14ac:dyDescent="0.25">
      <c r="B524" s="204"/>
      <c r="C524" s="748"/>
      <c r="D524" s="244"/>
      <c r="E524" s="171"/>
      <c r="F524" s="171"/>
      <c r="G524" s="109"/>
      <c r="H524" s="172"/>
      <c r="I524" s="172"/>
      <c r="J524" s="244"/>
      <c r="K524" s="171"/>
      <c r="L524" s="749"/>
      <c r="M524" s="171"/>
      <c r="N524" s="116"/>
      <c r="O524" s="116"/>
      <c r="P524" s="116"/>
      <c r="Q524" s="116"/>
      <c r="R524" s="749"/>
      <c r="S524" s="35"/>
      <c r="T524" s="35"/>
      <c r="U524" s="35"/>
      <c r="V524" s="295"/>
      <c r="W524" s="35"/>
      <c r="X524" s="35"/>
      <c r="Y524" s="35"/>
      <c r="Z524" s="116"/>
      <c r="AA524" s="116"/>
      <c r="AB524" s="35"/>
      <c r="AC524" s="35"/>
      <c r="AD524" s="35"/>
      <c r="AE524" s="244"/>
      <c r="AF524" s="749"/>
      <c r="AG524" s="171"/>
      <c r="AH524" s="749"/>
      <c r="AI524" s="116"/>
      <c r="AJ524" s="116"/>
      <c r="AK524" s="106"/>
      <c r="AL524" s="749"/>
      <c r="AM524" s="35"/>
      <c r="AN524" s="35"/>
      <c r="AO524" s="35"/>
      <c r="AP524" s="191"/>
      <c r="AQ524" s="191"/>
      <c r="AR524" s="171"/>
      <c r="AS524" s="749"/>
      <c r="AT524" s="171"/>
      <c r="AU524" s="749"/>
      <c r="AV524" s="116"/>
      <c r="AW524" s="749"/>
      <c r="AX524" s="171"/>
      <c r="AY524" s="749"/>
      <c r="AZ524" s="35"/>
      <c r="BA524" s="749"/>
      <c r="BB524" s="35"/>
      <c r="BC524" s="35"/>
      <c r="BD524" s="35"/>
      <c r="BE524" s="116"/>
      <c r="BF524" s="116"/>
      <c r="BG524" s="116"/>
      <c r="BH524" s="35"/>
      <c r="BI524" s="35"/>
      <c r="BJ524" s="116"/>
      <c r="BK524" s="116"/>
      <c r="BL524" s="35"/>
      <c r="BM524" s="35"/>
      <c r="BN524" s="116"/>
      <c r="BO524" s="116"/>
      <c r="BP524" s="116"/>
      <c r="BQ524" s="116"/>
      <c r="BR524" s="35"/>
      <c r="BS524" s="35"/>
      <c r="BT524" s="116"/>
      <c r="BU524" s="116"/>
      <c r="BV524" s="116"/>
      <c r="BW524" s="116"/>
      <c r="BX524" s="116"/>
      <c r="BY524" s="35"/>
      <c r="BZ524" s="35"/>
      <c r="CE524" s="749"/>
    </row>
    <row r="525" spans="2:83" s="42" customFormat="1" ht="144" hidden="1" customHeight="1" x14ac:dyDescent="0.25">
      <c r="B525" s="927"/>
      <c r="C525" s="605"/>
      <c r="D525" s="185"/>
      <c r="E525" s="925"/>
      <c r="F525" s="925"/>
      <c r="G525" s="166"/>
      <c r="H525" s="258"/>
      <c r="I525" s="258"/>
      <c r="J525" s="185"/>
      <c r="K525" s="925"/>
      <c r="L525" s="699"/>
      <c r="M525" s="963"/>
      <c r="N525" s="114"/>
      <c r="O525" s="114"/>
      <c r="P525" s="114"/>
      <c r="Q525" s="166"/>
      <c r="R525" s="699"/>
      <c r="S525" s="41"/>
      <c r="T525" s="41"/>
      <c r="U525" s="41"/>
      <c r="V525" s="89"/>
      <c r="W525" s="41"/>
      <c r="X525" s="41"/>
      <c r="Y525" s="41"/>
      <c r="Z525" s="114"/>
      <c r="AA525" s="114"/>
      <c r="AB525" s="41"/>
      <c r="AC525" s="41"/>
      <c r="AD525" s="41"/>
      <c r="AE525" s="185"/>
      <c r="AF525" s="699"/>
      <c r="AG525" s="963"/>
      <c r="AH525" s="699"/>
      <c r="AI525" s="114"/>
      <c r="AJ525" s="114"/>
      <c r="AK525" s="923"/>
      <c r="AL525" s="699"/>
      <c r="AM525" s="41"/>
      <c r="AN525" s="41"/>
      <c r="AO525" s="41"/>
      <c r="AP525" s="98"/>
      <c r="AQ525" s="98"/>
      <c r="AR525" s="925"/>
      <c r="AS525" s="699"/>
      <c r="AT525" s="963"/>
      <c r="AU525" s="699"/>
      <c r="AV525" s="114"/>
      <c r="AW525" s="699"/>
      <c r="AX525" s="963"/>
      <c r="AY525" s="699"/>
      <c r="AZ525" s="41"/>
      <c r="BA525" s="699"/>
      <c r="BB525" s="41"/>
      <c r="BC525" s="41"/>
      <c r="BD525" s="41"/>
      <c r="BE525" s="114"/>
      <c r="BF525" s="114"/>
      <c r="BG525" s="114"/>
      <c r="BH525" s="41"/>
      <c r="BI525" s="41"/>
      <c r="BJ525" s="114"/>
      <c r="BK525" s="114"/>
      <c r="BL525" s="41"/>
      <c r="BM525" s="41"/>
      <c r="BN525" s="114"/>
      <c r="BO525" s="114"/>
      <c r="BP525" s="114"/>
      <c r="BQ525" s="114"/>
      <c r="BR525" s="41"/>
      <c r="BS525" s="41"/>
      <c r="BT525" s="114"/>
      <c r="BU525" s="114"/>
      <c r="BV525" s="114"/>
      <c r="BW525" s="114"/>
      <c r="BX525" s="114"/>
      <c r="BY525" s="41"/>
      <c r="BZ525" s="41"/>
      <c r="CE525" s="699"/>
    </row>
    <row r="526" spans="2:83" s="37" customFormat="1" ht="52.5" hidden="1" customHeight="1" x14ac:dyDescent="0.25">
      <c r="B526" s="204"/>
      <c r="C526" s="748"/>
      <c r="D526" s="244"/>
      <c r="E526" s="171"/>
      <c r="F526" s="171"/>
      <c r="G526" s="109"/>
      <c r="H526" s="172"/>
      <c r="I526" s="172"/>
      <c r="J526" s="244"/>
      <c r="K526" s="171"/>
      <c r="L526" s="749"/>
      <c r="M526" s="171"/>
      <c r="N526" s="116"/>
      <c r="O526" s="116"/>
      <c r="P526" s="116"/>
      <c r="Q526" s="109"/>
      <c r="R526" s="749"/>
      <c r="S526" s="35"/>
      <c r="T526" s="35"/>
      <c r="U526" s="35"/>
      <c r="V526" s="295"/>
      <c r="W526" s="35"/>
      <c r="X526" s="35"/>
      <c r="Y526" s="35"/>
      <c r="Z526" s="116"/>
      <c r="AA526" s="116"/>
      <c r="AB526" s="35"/>
      <c r="AC526" s="35"/>
      <c r="AD526" s="35"/>
      <c r="AE526" s="244"/>
      <c r="AF526" s="749"/>
      <c r="AG526" s="171"/>
      <c r="AH526" s="749"/>
      <c r="AI526" s="116"/>
      <c r="AJ526" s="116"/>
      <c r="AK526" s="106"/>
      <c r="AL526" s="749"/>
      <c r="AM526" s="35"/>
      <c r="AN526" s="35"/>
      <c r="AO526" s="35"/>
      <c r="AP526" s="191"/>
      <c r="AQ526" s="191"/>
      <c r="AR526" s="171"/>
      <c r="AS526" s="749"/>
      <c r="AT526" s="171"/>
      <c r="AU526" s="749"/>
      <c r="AV526" s="116"/>
      <c r="AW526" s="749"/>
      <c r="AX526" s="171"/>
      <c r="AY526" s="749"/>
      <c r="AZ526" s="35"/>
      <c r="BA526" s="749"/>
      <c r="BB526" s="35"/>
      <c r="BC526" s="35"/>
      <c r="BD526" s="35"/>
      <c r="BE526" s="116"/>
      <c r="BF526" s="116"/>
      <c r="BG526" s="116"/>
      <c r="BH526" s="35"/>
      <c r="BI526" s="35"/>
      <c r="BJ526" s="116"/>
      <c r="BK526" s="116"/>
      <c r="BL526" s="35"/>
      <c r="BM526" s="35"/>
      <c r="BN526" s="116"/>
      <c r="BO526" s="116"/>
      <c r="BP526" s="116"/>
      <c r="BQ526" s="116"/>
      <c r="BR526" s="35"/>
      <c r="BS526" s="35"/>
      <c r="BT526" s="116"/>
      <c r="BU526" s="116"/>
      <c r="BV526" s="116"/>
      <c r="BW526" s="116"/>
      <c r="BX526" s="116"/>
      <c r="BY526" s="35"/>
      <c r="BZ526" s="35"/>
      <c r="CE526" s="749"/>
    </row>
    <row r="527" spans="2:83" s="37" customFormat="1" ht="52.5" hidden="1" customHeight="1" x14ac:dyDescent="0.25">
      <c r="B527" s="204"/>
      <c r="C527" s="748"/>
      <c r="D527" s="244"/>
      <c r="E527" s="171"/>
      <c r="F527" s="171"/>
      <c r="G527" s="109"/>
      <c r="H527" s="172"/>
      <c r="I527" s="172"/>
      <c r="J527" s="244"/>
      <c r="K527" s="171"/>
      <c r="L527" s="749"/>
      <c r="M527" s="171"/>
      <c r="N527" s="116"/>
      <c r="O527" s="116"/>
      <c r="P527" s="116"/>
      <c r="Q527" s="109"/>
      <c r="R527" s="749"/>
      <c r="S527" s="35"/>
      <c r="T527" s="35"/>
      <c r="U527" s="35"/>
      <c r="V527" s="295"/>
      <c r="W527" s="35"/>
      <c r="X527" s="35"/>
      <c r="Y527" s="35"/>
      <c r="Z527" s="116"/>
      <c r="AA527" s="116"/>
      <c r="AB527" s="35"/>
      <c r="AC527" s="35"/>
      <c r="AD527" s="35"/>
      <c r="AE527" s="244"/>
      <c r="AF527" s="749"/>
      <c r="AG527" s="171"/>
      <c r="AH527" s="749"/>
      <c r="AI527" s="116"/>
      <c r="AJ527" s="116"/>
      <c r="AK527" s="106"/>
      <c r="AL527" s="749"/>
      <c r="AM527" s="35"/>
      <c r="AN527" s="35"/>
      <c r="AO527" s="35"/>
      <c r="AP527" s="191"/>
      <c r="AQ527" s="191"/>
      <c r="AR527" s="171"/>
      <c r="AS527" s="749"/>
      <c r="AT527" s="171"/>
      <c r="AU527" s="749"/>
      <c r="AV527" s="116"/>
      <c r="AW527" s="749"/>
      <c r="AX527" s="171"/>
      <c r="AY527" s="749"/>
      <c r="AZ527" s="35"/>
      <c r="BA527" s="749"/>
      <c r="BB527" s="35"/>
      <c r="BC527" s="35"/>
      <c r="BD527" s="35"/>
      <c r="BE527" s="116"/>
      <c r="BF527" s="116"/>
      <c r="BG527" s="116"/>
      <c r="BH527" s="35"/>
      <c r="BI527" s="35"/>
      <c r="BJ527" s="116"/>
      <c r="BK527" s="116"/>
      <c r="BL527" s="35"/>
      <c r="BM527" s="35"/>
      <c r="BN527" s="116"/>
      <c r="BO527" s="116"/>
      <c r="BP527" s="116"/>
      <c r="BQ527" s="116"/>
      <c r="BR527" s="35"/>
      <c r="BS527" s="35"/>
      <c r="BT527" s="116"/>
      <c r="BU527" s="116"/>
      <c r="BV527" s="116"/>
      <c r="BW527" s="116"/>
      <c r="BX527" s="116"/>
      <c r="BY527" s="35"/>
      <c r="BZ527" s="35"/>
      <c r="CE527" s="749"/>
    </row>
    <row r="528" spans="2:83" s="60" customFormat="1" ht="131.25" customHeight="1" x14ac:dyDescent="0.25">
      <c r="B528" s="211" t="s">
        <v>63</v>
      </c>
      <c r="C528" s="746" t="s">
        <v>519</v>
      </c>
      <c r="D528" s="887">
        <f>G528</f>
        <v>136369.34484000001</v>
      </c>
      <c r="E528" s="240"/>
      <c r="F528" s="240"/>
      <c r="G528" s="168">
        <f>G529</f>
        <v>136369.34484000001</v>
      </c>
      <c r="H528" s="246"/>
      <c r="I528" s="246"/>
      <c r="J528" s="887"/>
      <c r="K528" s="844">
        <f t="shared" ref="K528:K529" si="1145">Q528</f>
        <v>102268.44562999999</v>
      </c>
      <c r="L528" s="699">
        <f t="shared" si="1129"/>
        <v>0.74993720729530478</v>
      </c>
      <c r="M528" s="240"/>
      <c r="N528" s="111"/>
      <c r="O528" s="111"/>
      <c r="P528" s="111"/>
      <c r="Q528" s="835">
        <f>Q529</f>
        <v>102268.44562999999</v>
      </c>
      <c r="R528" s="768">
        <f t="shared" ref="R528:R529" si="1146">Q528/G528</f>
        <v>0.74993720729530478</v>
      </c>
      <c r="S528" s="303"/>
      <c r="T528" s="303"/>
      <c r="U528" s="303"/>
      <c r="V528" s="89"/>
      <c r="W528" s="303"/>
      <c r="X528" s="303"/>
      <c r="Y528" s="303"/>
      <c r="Z528" s="127"/>
      <c r="AA528" s="127"/>
      <c r="AB528" s="303"/>
      <c r="AC528" s="303"/>
      <c r="AD528" s="303"/>
      <c r="AE528" s="887">
        <f t="shared" ref="AE528:AE534" si="1147">AK528</f>
        <v>100944.81556999999</v>
      </c>
      <c r="AF528" s="696">
        <f>AE528/D528</f>
        <v>0.74023099317839314</v>
      </c>
      <c r="AG528" s="240"/>
      <c r="AH528" s="696"/>
      <c r="AI528" s="111"/>
      <c r="AJ528" s="111"/>
      <c r="AK528" s="835">
        <f>AK529</f>
        <v>100944.81556999999</v>
      </c>
      <c r="AL528" s="699">
        <f t="shared" si="1109"/>
        <v>0.74023099317839314</v>
      </c>
      <c r="AM528" s="303"/>
      <c r="AN528" s="303"/>
      <c r="AO528" s="303"/>
      <c r="AP528" s="747"/>
      <c r="AQ528" s="747"/>
      <c r="AR528" s="240">
        <f t="shared" si="1142"/>
        <v>136369.34484000001</v>
      </c>
      <c r="AS528" s="696">
        <f>AR528/D528</f>
        <v>1</v>
      </c>
      <c r="AT528" s="240"/>
      <c r="AU528" s="696"/>
      <c r="AV528" s="111"/>
      <c r="AW528" s="696"/>
      <c r="AX528" s="240">
        <f>AX529</f>
        <v>136369.34484000001</v>
      </c>
      <c r="AY528" s="696">
        <f>AX528/D528</f>
        <v>1</v>
      </c>
      <c r="AZ528" s="303"/>
      <c r="BA528" s="696"/>
      <c r="BB528" s="303"/>
      <c r="BC528" s="303"/>
      <c r="BD528" s="303"/>
      <c r="BE528" s="127"/>
      <c r="BF528" s="127"/>
      <c r="BG528" s="127"/>
      <c r="BH528" s="303"/>
      <c r="BI528" s="303"/>
      <c r="BJ528" s="127"/>
      <c r="BK528" s="127"/>
      <c r="BL528" s="303"/>
      <c r="BM528" s="303"/>
      <c r="BN528" s="111"/>
      <c r="BO528" s="127"/>
      <c r="BP528" s="127"/>
      <c r="BQ528" s="111"/>
      <c r="BR528" s="303"/>
      <c r="BS528" s="303"/>
      <c r="BT528" s="127"/>
      <c r="BU528" s="111"/>
      <c r="BV528" s="127"/>
      <c r="BW528" s="127"/>
      <c r="BX528" s="111"/>
      <c r="BY528" s="303"/>
      <c r="BZ528" s="303"/>
      <c r="CE528" s="696"/>
    </row>
    <row r="529" spans="1:12295" s="37" customFormat="1" ht="56.25" customHeight="1" x14ac:dyDescent="0.25">
      <c r="B529" s="693"/>
      <c r="C529" s="605" t="s">
        <v>31</v>
      </c>
      <c r="D529" s="185">
        <f>G529</f>
        <v>136369.34484000001</v>
      </c>
      <c r="E529" s="844"/>
      <c r="F529" s="844"/>
      <c r="G529" s="166">
        <f>G530+G532</f>
        <v>136369.34484000001</v>
      </c>
      <c r="H529" s="172"/>
      <c r="I529" s="172"/>
      <c r="J529" s="185"/>
      <c r="K529" s="844">
        <f t="shared" si="1145"/>
        <v>102268.44562999999</v>
      </c>
      <c r="L529" s="699">
        <f t="shared" si="1129"/>
        <v>0.74993720729530478</v>
      </c>
      <c r="M529" s="963"/>
      <c r="N529" s="114"/>
      <c r="O529" s="114"/>
      <c r="P529" s="114"/>
      <c r="Q529" s="763">
        <f>Q530+Q532</f>
        <v>102268.44562999999</v>
      </c>
      <c r="R529" s="768">
        <f t="shared" si="1146"/>
        <v>0.74993720729530478</v>
      </c>
      <c r="S529" s="35"/>
      <c r="T529" s="35"/>
      <c r="U529" s="35"/>
      <c r="V529" s="89"/>
      <c r="W529" s="35"/>
      <c r="X529" s="35"/>
      <c r="Y529" s="35"/>
      <c r="Z529" s="116"/>
      <c r="AA529" s="116"/>
      <c r="AB529" s="35"/>
      <c r="AC529" s="35"/>
      <c r="AD529" s="35"/>
      <c r="AE529" s="185">
        <f t="shared" si="1147"/>
        <v>100944.81556999999</v>
      </c>
      <c r="AF529" s="696">
        <f>AE529/D529</f>
        <v>0.74023099317839314</v>
      </c>
      <c r="AG529" s="963"/>
      <c r="AH529" s="699"/>
      <c r="AI529" s="114"/>
      <c r="AJ529" s="114"/>
      <c r="AK529" s="687">
        <f>AK530+AK532</f>
        <v>100944.81556999999</v>
      </c>
      <c r="AL529" s="699">
        <f t="shared" si="1109"/>
        <v>0.74023099317839314</v>
      </c>
      <c r="AM529" s="35"/>
      <c r="AN529" s="35"/>
      <c r="AO529" s="35"/>
      <c r="AP529" s="98"/>
      <c r="AQ529" s="98"/>
      <c r="AR529" s="844">
        <f t="shared" si="1142"/>
        <v>136369.34484000001</v>
      </c>
      <c r="AS529" s="699">
        <f>AR529/D529</f>
        <v>1</v>
      </c>
      <c r="AT529" s="963"/>
      <c r="AU529" s="699"/>
      <c r="AV529" s="114"/>
      <c r="AW529" s="699"/>
      <c r="AX529" s="963">
        <f>AX530+AX532</f>
        <v>136369.34484000001</v>
      </c>
      <c r="AY529" s="696">
        <f t="shared" ref="AY529:AY531" si="1148">AX529/D529</f>
        <v>1</v>
      </c>
      <c r="AZ529" s="35"/>
      <c r="BA529" s="699"/>
      <c r="BB529" s="35"/>
      <c r="BC529" s="35"/>
      <c r="BD529" s="35"/>
      <c r="BE529" s="116"/>
      <c r="BF529" s="116"/>
      <c r="BG529" s="116"/>
      <c r="BH529" s="35"/>
      <c r="BI529" s="35"/>
      <c r="BJ529" s="116"/>
      <c r="BK529" s="116"/>
      <c r="BL529" s="35"/>
      <c r="BM529" s="35"/>
      <c r="BN529" s="114"/>
      <c r="BO529" s="116"/>
      <c r="BP529" s="116"/>
      <c r="BQ529" s="114"/>
      <c r="BR529" s="35"/>
      <c r="BS529" s="35"/>
      <c r="BT529" s="116"/>
      <c r="BU529" s="114"/>
      <c r="BV529" s="116"/>
      <c r="BW529" s="116"/>
      <c r="BX529" s="114"/>
      <c r="BY529" s="35"/>
      <c r="BZ529" s="35"/>
      <c r="CE529" s="699"/>
    </row>
    <row r="530" spans="1:12295" s="37" customFormat="1" ht="138.75" customHeight="1" x14ac:dyDescent="0.25">
      <c r="B530" s="693" t="s">
        <v>34</v>
      </c>
      <c r="C530" s="605" t="s">
        <v>45</v>
      </c>
      <c r="D530" s="185">
        <f>G530</f>
        <v>547.03547000000003</v>
      </c>
      <c r="E530" s="844"/>
      <c r="F530" s="844"/>
      <c r="G530" s="166">
        <f>G531</f>
        <v>547.03547000000003</v>
      </c>
      <c r="H530" s="172"/>
      <c r="I530" s="172"/>
      <c r="J530" s="185"/>
      <c r="K530" s="844">
        <f>Q530</f>
        <v>179.75729000000001</v>
      </c>
      <c r="L530" s="699">
        <f>K530/D530</f>
        <v>0.32860262242227184</v>
      </c>
      <c r="M530" s="963"/>
      <c r="N530" s="114"/>
      <c r="O530" s="114"/>
      <c r="P530" s="114"/>
      <c r="Q530" s="114">
        <v>179.75729000000001</v>
      </c>
      <c r="R530" s="768">
        <f>Q530/G530</f>
        <v>0.32860262242227184</v>
      </c>
      <c r="S530" s="35"/>
      <c r="T530" s="35"/>
      <c r="U530" s="35"/>
      <c r="V530" s="89"/>
      <c r="W530" s="35"/>
      <c r="X530" s="35"/>
      <c r="Y530" s="35"/>
      <c r="Z530" s="116"/>
      <c r="AA530" s="116"/>
      <c r="AB530" s="35"/>
      <c r="AC530" s="35"/>
      <c r="AD530" s="35"/>
      <c r="AE530" s="185">
        <f t="shared" si="1147"/>
        <v>179.75729000000001</v>
      </c>
      <c r="AF530" s="699">
        <f t="shared" si="1130"/>
        <v>0.32860262242227184</v>
      </c>
      <c r="AG530" s="963"/>
      <c r="AH530" s="699"/>
      <c r="AI530" s="114"/>
      <c r="AJ530" s="114"/>
      <c r="AK530" s="687">
        <f>AK531</f>
        <v>179.75729000000001</v>
      </c>
      <c r="AL530" s="699">
        <f t="shared" si="1109"/>
        <v>0.32860262242227184</v>
      </c>
      <c r="AM530" s="35"/>
      <c r="AN530" s="35"/>
      <c r="AO530" s="35"/>
      <c r="AP530" s="98"/>
      <c r="AQ530" s="98"/>
      <c r="AR530" s="844">
        <f t="shared" si="1142"/>
        <v>547.03547000000003</v>
      </c>
      <c r="AS530" s="699">
        <f>AR530/D530</f>
        <v>1</v>
      </c>
      <c r="AT530" s="963"/>
      <c r="AU530" s="699"/>
      <c r="AV530" s="114"/>
      <c r="AW530" s="699"/>
      <c r="AX530" s="963">
        <f>AX531</f>
        <v>547.03547000000003</v>
      </c>
      <c r="AY530" s="696">
        <f t="shared" si="1148"/>
        <v>1</v>
      </c>
      <c r="AZ530" s="35"/>
      <c r="BA530" s="699"/>
      <c r="BB530" s="35"/>
      <c r="BC530" s="35"/>
      <c r="BD530" s="35"/>
      <c r="BE530" s="116"/>
      <c r="BF530" s="116"/>
      <c r="BG530" s="116"/>
      <c r="BH530" s="35"/>
      <c r="BI530" s="35"/>
      <c r="BJ530" s="116"/>
      <c r="BK530" s="116"/>
      <c r="BL530" s="35"/>
      <c r="BM530" s="35"/>
      <c r="BN530" s="114"/>
      <c r="BO530" s="116"/>
      <c r="BP530" s="116"/>
      <c r="BQ530" s="114"/>
      <c r="BR530" s="35"/>
      <c r="BS530" s="35"/>
      <c r="BT530" s="116"/>
      <c r="BU530" s="114"/>
      <c r="BV530" s="116"/>
      <c r="BW530" s="116"/>
      <c r="BX530" s="114"/>
      <c r="BY530" s="35"/>
      <c r="BZ530" s="35"/>
      <c r="CE530" s="699"/>
    </row>
    <row r="531" spans="1:12295" s="37" customFormat="1" ht="56.25" hidden="1" customHeight="1" x14ac:dyDescent="0.25">
      <c r="B531" s="204"/>
      <c r="C531" s="748" t="s">
        <v>520</v>
      </c>
      <c r="D531" s="244">
        <f t="shared" ref="D531:D534" si="1149">G531</f>
        <v>547.03547000000003</v>
      </c>
      <c r="E531" s="171"/>
      <c r="F531" s="171"/>
      <c r="G531" s="109">
        <f>547.03547</f>
        <v>547.03547000000003</v>
      </c>
      <c r="H531" s="172"/>
      <c r="I531" s="172"/>
      <c r="J531" s="244"/>
      <c r="K531" s="171">
        <f>Q531</f>
        <v>179.75729000000001</v>
      </c>
      <c r="L531" s="749">
        <f>K531/D531</f>
        <v>0.32860262242227184</v>
      </c>
      <c r="M531" s="171"/>
      <c r="N531" s="116"/>
      <c r="O531" s="116"/>
      <c r="P531" s="116"/>
      <c r="Q531" s="116">
        <f>Q530</f>
        <v>179.75729000000001</v>
      </c>
      <c r="R531" s="750">
        <f>Q531/G531</f>
        <v>0.32860262242227184</v>
      </c>
      <c r="S531" s="35"/>
      <c r="T531" s="35"/>
      <c r="U531" s="35"/>
      <c r="V531" s="295"/>
      <c r="W531" s="35"/>
      <c r="X531" s="35"/>
      <c r="Y531" s="35"/>
      <c r="Z531" s="116"/>
      <c r="AA531" s="116"/>
      <c r="AB531" s="35"/>
      <c r="AC531" s="35"/>
      <c r="AD531" s="35"/>
      <c r="AE531" s="244">
        <f t="shared" si="1147"/>
        <v>179.75729000000001</v>
      </c>
      <c r="AF531" s="699">
        <f t="shared" si="1130"/>
        <v>0.32860262242227184</v>
      </c>
      <c r="AG531" s="171"/>
      <c r="AH531" s="749"/>
      <c r="AI531" s="116"/>
      <c r="AJ531" s="116"/>
      <c r="AK531" s="106">
        <f>'[6]2 вариант'!$D$284</f>
        <v>179.75729000000001</v>
      </c>
      <c r="AL531" s="749">
        <f t="shared" si="1109"/>
        <v>0.32860262242227184</v>
      </c>
      <c r="AM531" s="35"/>
      <c r="AN531" s="35"/>
      <c r="AO531" s="35"/>
      <c r="AP531" s="191"/>
      <c r="AQ531" s="191"/>
      <c r="AR531" s="171">
        <f t="shared" si="1142"/>
        <v>547.03547000000003</v>
      </c>
      <c r="AS531" s="749">
        <f>AR531/D531</f>
        <v>1</v>
      </c>
      <c r="AT531" s="171"/>
      <c r="AU531" s="749"/>
      <c r="AV531" s="116"/>
      <c r="AW531" s="749"/>
      <c r="AX531" s="171">
        <f>'[6]2 вариант'!$I$284</f>
        <v>547.03547000000003</v>
      </c>
      <c r="AY531" s="958">
        <f t="shared" si="1148"/>
        <v>1</v>
      </c>
      <c r="AZ531" s="35"/>
      <c r="BA531" s="749"/>
      <c r="BB531" s="35"/>
      <c r="BC531" s="35"/>
      <c r="BD531" s="35"/>
      <c r="BE531" s="116"/>
      <c r="BF531" s="116"/>
      <c r="BG531" s="116"/>
      <c r="BH531" s="35"/>
      <c r="BI531" s="35"/>
      <c r="BJ531" s="116"/>
      <c r="BK531" s="116"/>
      <c r="BL531" s="35"/>
      <c r="BM531" s="35"/>
      <c r="BN531" s="116"/>
      <c r="BO531" s="116"/>
      <c r="BP531" s="116"/>
      <c r="BQ531" s="116"/>
      <c r="BR531" s="35"/>
      <c r="BS531" s="35"/>
      <c r="BT531" s="116"/>
      <c r="BU531" s="116"/>
      <c r="BV531" s="116"/>
      <c r="BW531" s="116"/>
      <c r="BX531" s="116"/>
      <c r="BY531" s="35"/>
      <c r="BZ531" s="35"/>
      <c r="CE531" s="749"/>
    </row>
    <row r="532" spans="1:12295" s="37" customFormat="1" ht="152.25" customHeight="1" x14ac:dyDescent="0.25">
      <c r="B532" s="693" t="s">
        <v>63</v>
      </c>
      <c r="C532" s="605" t="s">
        <v>508</v>
      </c>
      <c r="D532" s="185">
        <f t="shared" si="1149"/>
        <v>135822.30937</v>
      </c>
      <c r="E532" s="844"/>
      <c r="F532" s="844"/>
      <c r="G532" s="166">
        <f>G533+G534</f>
        <v>135822.30937</v>
      </c>
      <c r="H532" s="172"/>
      <c r="I532" s="172"/>
      <c r="J532" s="185"/>
      <c r="K532" s="844">
        <f>Q532</f>
        <v>102088.68833999999</v>
      </c>
      <c r="L532" s="699">
        <f>K532/D532</f>
        <v>0.7516341668281854</v>
      </c>
      <c r="M532" s="963"/>
      <c r="N532" s="114"/>
      <c r="O532" s="114"/>
      <c r="P532" s="114"/>
      <c r="Q532" s="114">
        <f>Q533+Q534</f>
        <v>102088.68833999999</v>
      </c>
      <c r="R532" s="768">
        <f>Q532/G532</f>
        <v>0.7516341668281854</v>
      </c>
      <c r="S532" s="35"/>
      <c r="T532" s="35"/>
      <c r="U532" s="35"/>
      <c r="V532" s="89"/>
      <c r="W532" s="35"/>
      <c r="X532" s="35"/>
      <c r="Y532" s="35"/>
      <c r="Z532" s="116"/>
      <c r="AA532" s="116"/>
      <c r="AB532" s="35"/>
      <c r="AC532" s="35"/>
      <c r="AD532" s="35"/>
      <c r="AE532" s="185">
        <f t="shared" si="1147"/>
        <v>100765.05828</v>
      </c>
      <c r="AF532" s="699">
        <f>AE532/D532</f>
        <v>0.74188886013932454</v>
      </c>
      <c r="AG532" s="963"/>
      <c r="AH532" s="699"/>
      <c r="AI532" s="114"/>
      <c r="AJ532" s="114"/>
      <c r="AK532" s="687">
        <f>AK533+AK534</f>
        <v>100765.05828</v>
      </c>
      <c r="AL532" s="699">
        <f t="shared" si="1109"/>
        <v>0.74188886013932454</v>
      </c>
      <c r="AM532" s="35"/>
      <c r="AN532" s="35"/>
      <c r="AO532" s="35"/>
      <c r="AP532" s="98"/>
      <c r="AQ532" s="98"/>
      <c r="AR532" s="844">
        <f t="shared" si="1142"/>
        <v>135822.30937</v>
      </c>
      <c r="AS532" s="699">
        <f>AR532/D532</f>
        <v>1</v>
      </c>
      <c r="AT532" s="963"/>
      <c r="AU532" s="699"/>
      <c r="AV532" s="114"/>
      <c r="AW532" s="699"/>
      <c r="AX532" s="963">
        <f>AX533+AX534</f>
        <v>135822.30937</v>
      </c>
      <c r="AY532" s="699">
        <f>AX532/D532</f>
        <v>1</v>
      </c>
      <c r="AZ532" s="35"/>
      <c r="BA532" s="699"/>
      <c r="BB532" s="35"/>
      <c r="BC532" s="35"/>
      <c r="BD532" s="35"/>
      <c r="BE532" s="116"/>
      <c r="BF532" s="116"/>
      <c r="BG532" s="116"/>
      <c r="BH532" s="35"/>
      <c r="BI532" s="35"/>
      <c r="BJ532" s="116"/>
      <c r="BK532" s="116"/>
      <c r="BL532" s="35"/>
      <c r="BM532" s="35"/>
      <c r="BN532" s="114"/>
      <c r="BO532" s="116"/>
      <c r="BP532" s="116"/>
      <c r="BQ532" s="114"/>
      <c r="BR532" s="35"/>
      <c r="BS532" s="35"/>
      <c r="BT532" s="116"/>
      <c r="BU532" s="114"/>
      <c r="BV532" s="116"/>
      <c r="BW532" s="116"/>
      <c r="BX532" s="114"/>
      <c r="BY532" s="35"/>
      <c r="BZ532" s="35"/>
      <c r="CE532" s="699"/>
    </row>
    <row r="533" spans="1:12295" s="37" customFormat="1" ht="58.5" hidden="1" customHeight="1" x14ac:dyDescent="0.25">
      <c r="B533" s="204"/>
      <c r="C533" s="748" t="s">
        <v>520</v>
      </c>
      <c r="D533" s="244">
        <f>G533</f>
        <v>1056.83502</v>
      </c>
      <c r="E533" s="171"/>
      <c r="F533" s="171"/>
      <c r="G533" s="109">
        <v>1056.83502</v>
      </c>
      <c r="H533" s="172"/>
      <c r="I533" s="172"/>
      <c r="J533" s="244"/>
      <c r="K533" s="171">
        <f>Q533</f>
        <v>836.55427999999995</v>
      </c>
      <c r="L533" s="749">
        <f>K533/D533</f>
        <v>0.79156563150225656</v>
      </c>
      <c r="M533" s="171"/>
      <c r="N533" s="116"/>
      <c r="O533" s="116"/>
      <c r="P533" s="116"/>
      <c r="Q533" s="116">
        <v>836.55427999999995</v>
      </c>
      <c r="R533" s="750">
        <f>Q533/G533</f>
        <v>0.79156563150225656</v>
      </c>
      <c r="S533" s="35"/>
      <c r="T533" s="35"/>
      <c r="U533" s="35"/>
      <c r="V533" s="295"/>
      <c r="W533" s="35"/>
      <c r="X533" s="35"/>
      <c r="Y533" s="35"/>
      <c r="Z533" s="116"/>
      <c r="AA533" s="116"/>
      <c r="AB533" s="35"/>
      <c r="AC533" s="35"/>
      <c r="AD533" s="35"/>
      <c r="AE533" s="244">
        <f t="shared" si="1147"/>
        <v>836.55428000000006</v>
      </c>
      <c r="AF533" s="749">
        <f t="shared" ref="AF533:AF534" si="1150">AE533/D533</f>
        <v>0.79156563150225667</v>
      </c>
      <c r="AG533" s="171"/>
      <c r="AH533" s="749"/>
      <c r="AI533" s="116"/>
      <c r="AJ533" s="116"/>
      <c r="AK533" s="106">
        <f>'[6]2 вариант'!$D$280</f>
        <v>836.55428000000006</v>
      </c>
      <c r="AL533" s="749">
        <f t="shared" si="1109"/>
        <v>0.79156563150225667</v>
      </c>
      <c r="AM533" s="35"/>
      <c r="AN533" s="35"/>
      <c r="AO533" s="35"/>
      <c r="AP533" s="191"/>
      <c r="AQ533" s="191"/>
      <c r="AR533" s="171">
        <f t="shared" ref="AR533:AR534" si="1151">AX533</f>
        <v>1056.83502</v>
      </c>
      <c r="AS533" s="749">
        <f t="shared" ref="AS533:AS534" si="1152">AR533/D533</f>
        <v>1</v>
      </c>
      <c r="AT533" s="171"/>
      <c r="AU533" s="749"/>
      <c r="AV533" s="116"/>
      <c r="AW533" s="749"/>
      <c r="AX533" s="171">
        <f>'[6]2 вариант'!$I$280</f>
        <v>1056.83502</v>
      </c>
      <c r="AY533" s="749">
        <f t="shared" ref="AY533:AY534" si="1153">AX533/D533</f>
        <v>1</v>
      </c>
      <c r="AZ533" s="35"/>
      <c r="BA533" s="749"/>
      <c r="BB533" s="35"/>
      <c r="BC533" s="35"/>
      <c r="BD533" s="35"/>
      <c r="BE533" s="116"/>
      <c r="BF533" s="116"/>
      <c r="BG533" s="116"/>
      <c r="BH533" s="35"/>
      <c r="BI533" s="35"/>
      <c r="BJ533" s="116"/>
      <c r="BK533" s="116"/>
      <c r="BL533" s="35"/>
      <c r="BM533" s="35"/>
      <c r="BN533" s="116"/>
      <c r="BO533" s="116"/>
      <c r="BP533" s="116"/>
      <c r="BQ533" s="116"/>
      <c r="BR533" s="35"/>
      <c r="BS533" s="35"/>
      <c r="BT533" s="116"/>
      <c r="BU533" s="116"/>
      <c r="BV533" s="116"/>
      <c r="BW533" s="116"/>
      <c r="BX533" s="116"/>
      <c r="BY533" s="35"/>
      <c r="BZ533" s="35"/>
      <c r="CE533" s="749"/>
    </row>
    <row r="534" spans="1:12295" s="37" customFormat="1" ht="67.5" hidden="1" customHeight="1" x14ac:dyDescent="0.25">
      <c r="B534" s="204"/>
      <c r="C534" s="748" t="s">
        <v>105</v>
      </c>
      <c r="D534" s="244">
        <f t="shared" si="1149"/>
        <v>134765.47435</v>
      </c>
      <c r="E534" s="171"/>
      <c r="F534" s="171"/>
      <c r="G534" s="109">
        <v>134765.47435</v>
      </c>
      <c r="H534" s="172"/>
      <c r="I534" s="172"/>
      <c r="J534" s="244"/>
      <c r="K534" s="171">
        <f>Q534</f>
        <v>101252.13406</v>
      </c>
      <c r="L534" s="749">
        <f>K534/D534</f>
        <v>0.75132102304658266</v>
      </c>
      <c r="M534" s="171"/>
      <c r="N534" s="116"/>
      <c r="O534" s="116"/>
      <c r="P534" s="116"/>
      <c r="Q534" s="116">
        <v>101252.13406</v>
      </c>
      <c r="R534" s="750">
        <f>Q534/G534</f>
        <v>0.75132102304658266</v>
      </c>
      <c r="S534" s="35"/>
      <c r="T534" s="35"/>
      <c r="U534" s="35"/>
      <c r="V534" s="295"/>
      <c r="W534" s="35"/>
      <c r="X534" s="35"/>
      <c r="Y534" s="35"/>
      <c r="Z534" s="116"/>
      <c r="AA534" s="116"/>
      <c r="AB534" s="35"/>
      <c r="AC534" s="35"/>
      <c r="AD534" s="35"/>
      <c r="AE534" s="244">
        <f t="shared" si="1147"/>
        <v>99928.504000000001</v>
      </c>
      <c r="AF534" s="749">
        <f t="shared" si="1150"/>
        <v>0.74149929336111153</v>
      </c>
      <c r="AG534" s="171"/>
      <c r="AH534" s="749"/>
      <c r="AI534" s="116"/>
      <c r="AJ534" s="116"/>
      <c r="AK534" s="106">
        <f>'[6]2 вариант'!$D$279</f>
        <v>99928.504000000001</v>
      </c>
      <c r="AL534" s="749">
        <f t="shared" si="1109"/>
        <v>0.74149929336111153</v>
      </c>
      <c r="AM534" s="35"/>
      <c r="AN534" s="35"/>
      <c r="AO534" s="35"/>
      <c r="AP534" s="191"/>
      <c r="AQ534" s="191"/>
      <c r="AR534" s="171">
        <f t="shared" si="1151"/>
        <v>134765.47435</v>
      </c>
      <c r="AS534" s="749">
        <f t="shared" si="1152"/>
        <v>1</v>
      </c>
      <c r="AT534" s="171"/>
      <c r="AU534" s="749"/>
      <c r="AV534" s="116"/>
      <c r="AW534" s="749"/>
      <c r="AX534" s="171">
        <f>'[6]2 вариант'!$I$279</f>
        <v>134765.47435</v>
      </c>
      <c r="AY534" s="749">
        <f t="shared" si="1153"/>
        <v>1</v>
      </c>
      <c r="AZ534" s="35"/>
      <c r="BA534" s="749"/>
      <c r="BB534" s="35"/>
      <c r="BC534" s="35"/>
      <c r="BD534" s="35"/>
      <c r="BE534" s="116"/>
      <c r="BF534" s="116"/>
      <c r="BG534" s="116"/>
      <c r="BH534" s="35"/>
      <c r="BI534" s="35"/>
      <c r="BJ534" s="116"/>
      <c r="BK534" s="116"/>
      <c r="BL534" s="35"/>
      <c r="BM534" s="35"/>
      <c r="BN534" s="116"/>
      <c r="BO534" s="116"/>
      <c r="BP534" s="116"/>
      <c r="BQ534" s="116"/>
      <c r="BR534" s="35"/>
      <c r="BS534" s="35"/>
      <c r="BT534" s="116"/>
      <c r="BU534" s="116"/>
      <c r="BV534" s="116"/>
      <c r="BW534" s="116"/>
      <c r="BX534" s="116"/>
      <c r="BY534" s="35"/>
      <c r="BZ534" s="35"/>
      <c r="CE534" s="749"/>
    </row>
    <row r="535" spans="1:12295" s="37" customFormat="1" ht="159.75" hidden="1" customHeight="1" x14ac:dyDescent="0.25">
      <c r="B535" s="693"/>
      <c r="C535" s="605"/>
      <c r="D535" s="185"/>
      <c r="E535" s="844"/>
      <c r="F535" s="844"/>
      <c r="G535" s="166"/>
      <c r="H535" s="172"/>
      <c r="I535" s="172"/>
      <c r="J535" s="185"/>
      <c r="K535" s="844"/>
      <c r="L535" s="699"/>
      <c r="M535" s="963"/>
      <c r="N535" s="114"/>
      <c r="O535" s="114"/>
      <c r="P535" s="114"/>
      <c r="Q535" s="114"/>
      <c r="R535" s="114"/>
      <c r="S535" s="35"/>
      <c r="T535" s="35"/>
      <c r="U535" s="35"/>
      <c r="V535" s="89"/>
      <c r="W535" s="35"/>
      <c r="X535" s="35"/>
      <c r="Y535" s="35"/>
      <c r="Z535" s="116"/>
      <c r="AA535" s="116"/>
      <c r="AB535" s="35"/>
      <c r="AC535" s="35"/>
      <c r="AD535" s="35"/>
      <c r="AE535" s="185"/>
      <c r="AF535" s="699"/>
      <c r="AG535" s="963"/>
      <c r="AH535" s="699"/>
      <c r="AI535" s="114"/>
      <c r="AJ535" s="114"/>
      <c r="AK535" s="687"/>
      <c r="AL535" s="699" t="e">
        <f t="shared" si="1109"/>
        <v>#DIV/0!</v>
      </c>
      <c r="AM535" s="35"/>
      <c r="AN535" s="35"/>
      <c r="AO535" s="35"/>
      <c r="AP535" s="98"/>
      <c r="AQ535" s="98"/>
      <c r="AR535" s="844"/>
      <c r="AS535" s="699"/>
      <c r="AT535" s="963"/>
      <c r="AU535" s="699"/>
      <c r="AV535" s="114"/>
      <c r="AW535" s="699"/>
      <c r="AX535" s="963"/>
      <c r="AY535" s="699"/>
      <c r="AZ535" s="35"/>
      <c r="BA535" s="699"/>
      <c r="BB535" s="35"/>
      <c r="BC535" s="35"/>
      <c r="BD535" s="35"/>
      <c r="BE535" s="116"/>
      <c r="BF535" s="116"/>
      <c r="BG535" s="116"/>
      <c r="BH535" s="35"/>
      <c r="BI535" s="35"/>
      <c r="BJ535" s="116"/>
      <c r="BK535" s="116"/>
      <c r="BL535" s="35"/>
      <c r="BM535" s="35"/>
      <c r="BN535" s="114"/>
      <c r="BO535" s="116"/>
      <c r="BP535" s="116"/>
      <c r="BQ535" s="114"/>
      <c r="BR535" s="35"/>
      <c r="BS535" s="35"/>
      <c r="BT535" s="116"/>
      <c r="BU535" s="114"/>
      <c r="BV535" s="116"/>
      <c r="BW535" s="116"/>
      <c r="BX535" s="114"/>
      <c r="BY535" s="35"/>
      <c r="BZ535" s="35"/>
      <c r="CE535" s="699"/>
    </row>
    <row r="536" spans="1:12295" s="253" customFormat="1" ht="54" customHeight="1" x14ac:dyDescent="0.25">
      <c r="B536" s="254" t="s">
        <v>7</v>
      </c>
      <c r="C536" s="547" t="s">
        <v>238</v>
      </c>
      <c r="D536" s="888">
        <f>E536+G536+H536+I536</f>
        <v>4064364.9427100001</v>
      </c>
      <c r="E536" s="888"/>
      <c r="F536" s="888"/>
      <c r="G536" s="888">
        <f>G537+G538</f>
        <v>4064364.9427100001</v>
      </c>
      <c r="H536" s="888"/>
      <c r="I536" s="888"/>
      <c r="J536" s="888">
        <f>J537+J538</f>
        <v>-3875569.3172999998</v>
      </c>
      <c r="K536" s="888">
        <f>M536+Q536+S536+U536</f>
        <v>188795.62541000001</v>
      </c>
      <c r="L536" s="827">
        <f t="shared" si="1129"/>
        <v>4.6451445200222742E-2</v>
      </c>
      <c r="M536" s="888">
        <f>M537+M538</f>
        <v>0</v>
      </c>
      <c r="N536" s="129"/>
      <c r="O536" s="129"/>
      <c r="P536" s="129"/>
      <c r="Q536" s="129">
        <f>Q537+Q538</f>
        <v>188795.62541000001</v>
      </c>
      <c r="R536" s="944">
        <f>Q536/G536</f>
        <v>4.6451445200222742E-2</v>
      </c>
      <c r="S536" s="129"/>
      <c r="T536" s="129"/>
      <c r="U536" s="129">
        <f>U537+U538</f>
        <v>0</v>
      </c>
      <c r="V536" s="129">
        <f t="shared" si="1118"/>
        <v>0</v>
      </c>
      <c r="W536" s="129">
        <f>W537+W538</f>
        <v>0</v>
      </c>
      <c r="X536" s="129"/>
      <c r="Y536" s="129"/>
      <c r="Z536" s="129">
        <f t="shared" si="1113"/>
        <v>0</v>
      </c>
      <c r="AA536" s="129">
        <f>AA537+AA538</f>
        <v>0</v>
      </c>
      <c r="AB536" s="129"/>
      <c r="AC536" s="129"/>
      <c r="AD536" s="129"/>
      <c r="AE536" s="888">
        <f>AG536+AK536+AM536+AO536</f>
        <v>548092.10692000005</v>
      </c>
      <c r="AF536" s="827">
        <f t="shared" si="1130"/>
        <v>0.13485307413230177</v>
      </c>
      <c r="AG536" s="888"/>
      <c r="AH536" s="827"/>
      <c r="AI536" s="129"/>
      <c r="AJ536" s="129"/>
      <c r="AK536" s="129">
        <f>AK537+AK538</f>
        <v>548092.10692000005</v>
      </c>
      <c r="AL536" s="827">
        <f t="shared" si="1109"/>
        <v>0.13485307413230177</v>
      </c>
      <c r="AM536" s="129"/>
      <c r="AN536" s="129"/>
      <c r="AO536" s="129"/>
      <c r="AP536" s="129">
        <f>AP537+AP538</f>
        <v>3492447.4428099999</v>
      </c>
      <c r="AQ536" s="129"/>
      <c r="AR536" s="888">
        <f>AT536+AX536+AZ536+BB536</f>
        <v>4040539.5497300001</v>
      </c>
      <c r="AS536" s="827">
        <f t="shared" si="1131"/>
        <v>0.99413797891778044</v>
      </c>
      <c r="AT536" s="888">
        <f>AT537+AT538</f>
        <v>0</v>
      </c>
      <c r="AU536" s="827"/>
      <c r="AV536" s="129"/>
      <c r="AW536" s="827"/>
      <c r="AX536" s="888">
        <f>AX537+AX538</f>
        <v>4040539.5497300001</v>
      </c>
      <c r="AY536" s="827">
        <f t="shared" si="1143"/>
        <v>0.99413797891778044</v>
      </c>
      <c r="AZ536" s="129"/>
      <c r="BA536" s="827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29"/>
      <c r="BY536" s="129"/>
      <c r="BZ536" s="129"/>
      <c r="CE536" s="827"/>
    </row>
    <row r="537" spans="1:12295" s="20" customFormat="1" ht="41.25" customHeight="1" x14ac:dyDescent="0.25">
      <c r="B537" s="200"/>
      <c r="C537" s="97" t="s">
        <v>31</v>
      </c>
      <c r="D537" s="185">
        <f>E537+G537+H537+I537</f>
        <v>359258.75270999997</v>
      </c>
      <c r="E537" s="185"/>
      <c r="F537" s="185"/>
      <c r="G537" s="185">
        <f>G541+G563+G553</f>
        <v>359258.75270999997</v>
      </c>
      <c r="H537" s="185"/>
      <c r="I537" s="185"/>
      <c r="J537" s="185">
        <f>K537-D537</f>
        <v>-170463.12729999996</v>
      </c>
      <c r="K537" s="185">
        <f>M537+Q537+S537+U537</f>
        <v>188795.62541000001</v>
      </c>
      <c r="L537" s="699">
        <f t="shared" si="1129"/>
        <v>0.52551433746806775</v>
      </c>
      <c r="M537" s="185">
        <f>M541+M553+M563</f>
        <v>0</v>
      </c>
      <c r="N537" s="98"/>
      <c r="O537" s="98"/>
      <c r="P537" s="98"/>
      <c r="Q537" s="185">
        <f>Q541+Q563+Q553</f>
        <v>188795.62541000001</v>
      </c>
      <c r="R537" s="768">
        <f>Q537/G537</f>
        <v>0.52551433746806775</v>
      </c>
      <c r="S537" s="286"/>
      <c r="T537" s="286"/>
      <c r="U537" s="286"/>
      <c r="V537" s="98">
        <f t="shared" si="1118"/>
        <v>0</v>
      </c>
      <c r="W537" s="98">
        <f>W541+W553+W563</f>
        <v>0</v>
      </c>
      <c r="X537" s="286"/>
      <c r="Y537" s="286"/>
      <c r="Z537" s="98">
        <f t="shared" si="1113"/>
        <v>0</v>
      </c>
      <c r="AA537" s="98">
        <f>AA541+AA553+AA563</f>
        <v>0</v>
      </c>
      <c r="AB537" s="286"/>
      <c r="AC537" s="286"/>
      <c r="AD537" s="286"/>
      <c r="AE537" s="185">
        <f>AG537+AK537+AM537+AO537</f>
        <v>188596.19447000002</v>
      </c>
      <c r="AF537" s="699">
        <f t="shared" si="1130"/>
        <v>0.52495921963587677</v>
      </c>
      <c r="AG537" s="185"/>
      <c r="AH537" s="699"/>
      <c r="AI537" s="98"/>
      <c r="AJ537" s="98"/>
      <c r="AK537" s="98">
        <f>AK541+AK553+AK563</f>
        <v>188596.19447000002</v>
      </c>
      <c r="AL537" s="699">
        <f t="shared" si="1109"/>
        <v>0.52495921963587677</v>
      </c>
      <c r="AM537" s="286"/>
      <c r="AN537" s="286"/>
      <c r="AO537" s="286"/>
      <c r="AP537" s="98">
        <f>AR537-AE537</f>
        <v>170556.01839999997</v>
      </c>
      <c r="AQ537" s="98"/>
      <c r="AR537" s="185">
        <f>AT537+AX537+AZ537+BB537</f>
        <v>359152.21286999999</v>
      </c>
      <c r="AS537" s="699">
        <f t="shared" si="1131"/>
        <v>0.99970344538804878</v>
      </c>
      <c r="AT537" s="185">
        <f>AT541+AT553+AT563</f>
        <v>0</v>
      </c>
      <c r="AU537" s="699"/>
      <c r="AV537" s="98"/>
      <c r="AW537" s="699"/>
      <c r="AX537" s="185">
        <f>AX541+AX553+AX563</f>
        <v>359152.21286999999</v>
      </c>
      <c r="AY537" s="699">
        <f t="shared" si="1143"/>
        <v>0.99970344538804878</v>
      </c>
      <c r="AZ537" s="286"/>
      <c r="BA537" s="699"/>
      <c r="BB537" s="286"/>
      <c r="BC537" s="286"/>
      <c r="BD537" s="286"/>
      <c r="BE537" s="98"/>
      <c r="BF537" s="98"/>
      <c r="BG537" s="98"/>
      <c r="BH537" s="286"/>
      <c r="BI537" s="286"/>
      <c r="BJ537" s="98"/>
      <c r="BK537" s="98"/>
      <c r="BL537" s="286"/>
      <c r="BM537" s="286"/>
      <c r="BN537" s="98"/>
      <c r="BO537" s="98"/>
      <c r="BP537" s="98"/>
      <c r="BQ537" s="98"/>
      <c r="BR537" s="98"/>
      <c r="BS537" s="286"/>
      <c r="BT537" s="98"/>
      <c r="BU537" s="98"/>
      <c r="BV537" s="98"/>
      <c r="BW537" s="98"/>
      <c r="BX537" s="98"/>
      <c r="BY537" s="286"/>
      <c r="BZ537" s="286"/>
      <c r="CE537" s="699"/>
    </row>
    <row r="538" spans="1:12295" s="525" customFormat="1" ht="54" customHeight="1" x14ac:dyDescent="0.25">
      <c r="B538" s="429"/>
      <c r="C538" s="473" t="s">
        <v>248</v>
      </c>
      <c r="D538" s="882">
        <f>E538+G538+H538+I538</f>
        <v>3705106.19</v>
      </c>
      <c r="E538" s="882"/>
      <c r="F538" s="882"/>
      <c r="G538" s="882">
        <f>G546+G558+G566</f>
        <v>3705106.19</v>
      </c>
      <c r="H538" s="882"/>
      <c r="I538" s="882"/>
      <c r="J538" s="882">
        <f>K538-D538</f>
        <v>-3705106.19</v>
      </c>
      <c r="K538" s="882">
        <f>M538+Q538+S538+U538</f>
        <v>0</v>
      </c>
      <c r="L538" s="823">
        <f t="shared" si="1129"/>
        <v>0</v>
      </c>
      <c r="M538" s="882">
        <f>M546+M558+M566</f>
        <v>0</v>
      </c>
      <c r="N538" s="831"/>
      <c r="O538" s="831"/>
      <c r="P538" s="831"/>
      <c r="Q538" s="831">
        <f>Q546+Q558+Q566</f>
        <v>0</v>
      </c>
      <c r="R538" s="831"/>
      <c r="S538" s="831"/>
      <c r="T538" s="831"/>
      <c r="U538" s="831"/>
      <c r="V538" s="831">
        <f t="shared" si="1118"/>
        <v>0</v>
      </c>
      <c r="W538" s="831"/>
      <c r="X538" s="831"/>
      <c r="Y538" s="831"/>
      <c r="Z538" s="831">
        <f t="shared" si="1113"/>
        <v>0</v>
      </c>
      <c r="AA538" s="831">
        <f>E538</f>
        <v>0</v>
      </c>
      <c r="AB538" s="831"/>
      <c r="AC538" s="831"/>
      <c r="AD538" s="831"/>
      <c r="AE538" s="882">
        <f>AG538+AK538+AM538+AO538</f>
        <v>359495.91245</v>
      </c>
      <c r="AF538" s="823">
        <f t="shared" si="1130"/>
        <v>9.7027154962595022E-2</v>
      </c>
      <c r="AG538" s="882"/>
      <c r="AH538" s="823"/>
      <c r="AI538" s="831"/>
      <c r="AJ538" s="831"/>
      <c r="AK538" s="831">
        <f>AK546+AK558+AK566</f>
        <v>359495.91245</v>
      </c>
      <c r="AL538" s="823">
        <f t="shared" ref="AL538:AL571" si="1154">AK538/G538</f>
        <v>9.7027154962595022E-2</v>
      </c>
      <c r="AM538" s="831"/>
      <c r="AN538" s="831"/>
      <c r="AO538" s="831"/>
      <c r="AP538" s="831">
        <f>AR538-AE538</f>
        <v>3321891.42441</v>
      </c>
      <c r="AQ538" s="831"/>
      <c r="AR538" s="882">
        <f>AT538+AX538+AZ538+BB538</f>
        <v>3681387.3368600002</v>
      </c>
      <c r="AS538" s="823">
        <f t="shared" si="1131"/>
        <v>0.99359833377946993</v>
      </c>
      <c r="AT538" s="882">
        <f>AT546+AT558+AT566</f>
        <v>0</v>
      </c>
      <c r="AU538" s="823"/>
      <c r="AV538" s="831"/>
      <c r="AW538" s="823"/>
      <c r="AX538" s="882">
        <f>AX546+AX558+AX566</f>
        <v>3681387.3368600002</v>
      </c>
      <c r="AY538" s="823">
        <f t="shared" si="1143"/>
        <v>0.99359833377946993</v>
      </c>
      <c r="AZ538" s="831"/>
      <c r="BA538" s="823"/>
      <c r="BB538" s="831"/>
      <c r="BC538" s="831"/>
      <c r="BD538" s="831"/>
      <c r="BE538" s="831"/>
      <c r="BF538" s="831"/>
      <c r="BG538" s="831"/>
      <c r="BH538" s="831"/>
      <c r="BI538" s="831"/>
      <c r="BJ538" s="831"/>
      <c r="BK538" s="831"/>
      <c r="BL538" s="831"/>
      <c r="BM538" s="831"/>
      <c r="BN538" s="831"/>
      <c r="BO538" s="831"/>
      <c r="BP538" s="831"/>
      <c r="BQ538" s="831"/>
      <c r="BR538" s="831"/>
      <c r="BS538" s="831"/>
      <c r="BT538" s="831"/>
      <c r="BU538" s="831"/>
      <c r="BV538" s="831"/>
      <c r="BW538" s="831"/>
      <c r="BX538" s="831"/>
      <c r="BY538" s="831"/>
      <c r="BZ538" s="831"/>
      <c r="CE538" s="823"/>
    </row>
    <row r="539" spans="1:12295" s="25" customFormat="1" ht="24.75" customHeight="1" x14ac:dyDescent="0.25">
      <c r="B539" s="506"/>
      <c r="C539" s="124" t="s">
        <v>37</v>
      </c>
      <c r="D539" s="258"/>
      <c r="E539" s="258"/>
      <c r="F539" s="258"/>
      <c r="G539" s="258"/>
      <c r="H539" s="258"/>
      <c r="I539" s="258"/>
      <c r="J539" s="844"/>
      <c r="K539" s="258"/>
      <c r="L539" s="699"/>
      <c r="M539" s="258"/>
      <c r="N539" s="41"/>
      <c r="O539" s="41"/>
      <c r="P539" s="41"/>
      <c r="Q539" s="41"/>
      <c r="R539" s="41"/>
      <c r="S539" s="41"/>
      <c r="T539" s="41"/>
      <c r="U539" s="41"/>
      <c r="V539" s="89"/>
      <c r="W539" s="41"/>
      <c r="X539" s="41"/>
      <c r="Y539" s="41"/>
      <c r="Z539" s="279"/>
      <c r="AA539" s="279"/>
      <c r="AB539" s="41"/>
      <c r="AC539" s="41"/>
      <c r="AD539" s="41"/>
      <c r="AE539" s="258"/>
      <c r="AF539" s="699"/>
      <c r="AG539" s="258"/>
      <c r="AH539" s="699"/>
      <c r="AI539" s="41"/>
      <c r="AJ539" s="41"/>
      <c r="AK539" s="41"/>
      <c r="AL539" s="699"/>
      <c r="AM539" s="41"/>
      <c r="AN539" s="41"/>
      <c r="AO539" s="41"/>
      <c r="AP539" s="41"/>
      <c r="AQ539" s="41"/>
      <c r="AR539" s="258"/>
      <c r="AS539" s="699"/>
      <c r="AT539" s="258"/>
      <c r="AU539" s="699"/>
      <c r="AV539" s="41"/>
      <c r="AW539" s="699"/>
      <c r="AX539" s="258"/>
      <c r="AY539" s="699"/>
      <c r="AZ539" s="41"/>
      <c r="BA539" s="699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E539" s="699"/>
    </row>
    <row r="540" spans="1:12295" s="70" customFormat="1" ht="109.5" customHeight="1" x14ac:dyDescent="0.3">
      <c r="A540" s="203"/>
      <c r="B540" s="126" t="s">
        <v>34</v>
      </c>
      <c r="C540" s="99" t="s">
        <v>239</v>
      </c>
      <c r="D540" s="168">
        <f>E540+G540+H540</f>
        <v>415111.76328999997</v>
      </c>
      <c r="E540" s="168"/>
      <c r="F540" s="168"/>
      <c r="G540" s="168">
        <f>G541+G546</f>
        <v>415111.76328999997</v>
      </c>
      <c r="H540" s="168"/>
      <c r="I540" s="168"/>
      <c r="J540" s="168">
        <f>J541+J546</f>
        <v>-226375.92574999999</v>
      </c>
      <c r="K540" s="168">
        <f>M540+Q540+S540</f>
        <v>188735.83754000001</v>
      </c>
      <c r="L540" s="699">
        <f t="shared" si="1129"/>
        <v>0.45466270587988095</v>
      </c>
      <c r="M540" s="168">
        <f>M541+M546</f>
        <v>0</v>
      </c>
      <c r="N540" s="687"/>
      <c r="O540" s="632"/>
      <c r="P540" s="687"/>
      <c r="Q540" s="632">
        <f>Q541+Q546</f>
        <v>188735.83754000001</v>
      </c>
      <c r="R540" s="752">
        <f>Q540/G540</f>
        <v>0.45466270587988095</v>
      </c>
      <c r="S540" s="632"/>
      <c r="T540" s="687"/>
      <c r="U540" s="632"/>
      <c r="V540" s="632">
        <f t="shared" ref="V540:V541" si="1155">W540</f>
        <v>0</v>
      </c>
      <c r="W540" s="632">
        <f>W541+W546</f>
        <v>0</v>
      </c>
      <c r="X540" s="632"/>
      <c r="Y540" s="632"/>
      <c r="Z540" s="632">
        <f t="shared" ref="Z540:Z541" si="1156">AA540</f>
        <v>0</v>
      </c>
      <c r="AA540" s="632">
        <f>AA541+AA546</f>
        <v>0</v>
      </c>
      <c r="AB540" s="632"/>
      <c r="AC540" s="632"/>
      <c r="AD540" s="687"/>
      <c r="AE540" s="168">
        <f>AG540+AK540+AM540</f>
        <v>266843.73405999999</v>
      </c>
      <c r="AF540" s="699">
        <f t="shared" si="1130"/>
        <v>0.64282383121381481</v>
      </c>
      <c r="AG540" s="168"/>
      <c r="AH540" s="699"/>
      <c r="AI540" s="632"/>
      <c r="AJ540" s="687"/>
      <c r="AK540" s="632">
        <f>AK541+AK546</f>
        <v>266843.73405999999</v>
      </c>
      <c r="AL540" s="699">
        <f t="shared" si="1154"/>
        <v>0.64282383121381481</v>
      </c>
      <c r="AM540" s="632"/>
      <c r="AN540" s="687"/>
      <c r="AO540" s="632"/>
      <c r="AP540" s="632">
        <f>AP541</f>
        <v>170552.15974999999</v>
      </c>
      <c r="AQ540" s="687"/>
      <c r="AR540" s="168">
        <f>AT540+AX540+AZ540</f>
        <v>415111.76328999997</v>
      </c>
      <c r="AS540" s="699">
        <f t="shared" si="1131"/>
        <v>1</v>
      </c>
      <c r="AT540" s="168">
        <f>AT541+AT546</f>
        <v>0</v>
      </c>
      <c r="AU540" s="699"/>
      <c r="AV540" s="632"/>
      <c r="AW540" s="699"/>
      <c r="AX540" s="168">
        <f>AX541+AX546</f>
        <v>415111.76328999997</v>
      </c>
      <c r="AY540" s="699">
        <f t="shared" si="1143"/>
        <v>1</v>
      </c>
      <c r="AZ540" s="632"/>
      <c r="BA540" s="699"/>
      <c r="BB540" s="632"/>
      <c r="BC540" s="632"/>
      <c r="BD540" s="632"/>
      <c r="BE540" s="632"/>
      <c r="BF540" s="632"/>
      <c r="BG540" s="632"/>
      <c r="BH540" s="632"/>
      <c r="BI540" s="632"/>
      <c r="BJ540" s="632"/>
      <c r="BK540" s="632"/>
      <c r="BL540" s="632"/>
      <c r="BM540" s="632"/>
      <c r="BN540" s="632"/>
      <c r="BO540" s="632"/>
      <c r="BP540" s="632"/>
      <c r="BQ540" s="632"/>
      <c r="BR540" s="632"/>
      <c r="BS540" s="632"/>
      <c r="BT540" s="632"/>
      <c r="BU540" s="632"/>
      <c r="BV540" s="511"/>
      <c r="BW540" s="515"/>
      <c r="BX540" s="511"/>
      <c r="BY540" s="511"/>
      <c r="BZ540" s="226"/>
      <c r="CA540" s="511"/>
      <c r="CB540" s="511"/>
      <c r="CC540" s="511"/>
      <c r="CD540" s="511"/>
      <c r="CE540" s="699"/>
      <c r="CF540" s="511"/>
      <c r="CG540" s="511"/>
      <c r="CH540" s="511"/>
      <c r="CI540" s="511"/>
      <c r="CJ540" s="511"/>
      <c r="CK540" s="511"/>
      <c r="CL540" s="511"/>
      <c r="CM540" s="511"/>
      <c r="CN540" s="511"/>
      <c r="CO540" s="89"/>
      <c r="CP540" s="89"/>
      <c r="CQ540" s="89"/>
      <c r="CR540" s="89"/>
      <c r="CS540" s="89"/>
      <c r="CT540" s="511"/>
      <c r="CU540" s="511"/>
      <c r="CV540" s="89"/>
      <c r="CW540" s="89"/>
      <c r="CX540" s="511"/>
      <c r="CY540" s="511"/>
      <c r="CZ540" s="89"/>
      <c r="DA540" s="89"/>
      <c r="DB540" s="511"/>
      <c r="DC540" s="511"/>
      <c r="DD540" s="511"/>
      <c r="DE540" s="511"/>
      <c r="DF540" s="511"/>
      <c r="DG540" s="511"/>
      <c r="DH540" s="511"/>
      <c r="DI540" s="89"/>
      <c r="DJ540" s="89"/>
      <c r="DK540" s="511"/>
      <c r="DL540" s="511"/>
      <c r="DM540" s="89"/>
      <c r="DN540" s="89"/>
      <c r="DO540" s="511"/>
      <c r="DP540" s="511"/>
      <c r="DQ540" s="511"/>
      <c r="DR540" s="511"/>
      <c r="DS540" s="511"/>
      <c r="DT540" s="203"/>
      <c r="DU540" s="107"/>
      <c r="DV540" s="511"/>
      <c r="DW540" s="511"/>
      <c r="DX540" s="511"/>
      <c r="DY540" s="511"/>
      <c r="DZ540" s="511"/>
      <c r="EA540" s="511"/>
      <c r="EB540" s="511"/>
      <c r="EC540" s="168"/>
      <c r="ED540" s="168"/>
      <c r="EE540" s="168"/>
      <c r="EF540" s="168"/>
      <c r="EG540" s="168"/>
      <c r="EH540" s="168"/>
      <c r="EI540" s="168"/>
      <c r="EJ540" s="168"/>
      <c r="EK540" s="168"/>
      <c r="EL540" s="168"/>
      <c r="EM540" s="168"/>
      <c r="EN540" s="168"/>
      <c r="EO540" s="168"/>
      <c r="EP540" s="168"/>
      <c r="EQ540" s="168"/>
      <c r="ER540" s="168"/>
      <c r="ES540" s="168"/>
      <c r="ET540" s="168"/>
      <c r="EU540" s="168"/>
      <c r="EV540" s="168"/>
      <c r="EW540" s="168"/>
      <c r="EX540" s="168"/>
      <c r="EY540" s="168"/>
      <c r="EZ540" s="168"/>
      <c r="FA540" s="168"/>
      <c r="FB540" s="168"/>
      <c r="FC540" s="168"/>
      <c r="FD540" s="168"/>
      <c r="FE540" s="168"/>
      <c r="FF540" s="168"/>
      <c r="FG540" s="168"/>
      <c r="FH540" s="168"/>
      <c r="FI540" s="168"/>
      <c r="FJ540" s="168"/>
      <c r="FK540" s="168"/>
      <c r="FL540" s="168"/>
      <c r="FM540" s="168"/>
      <c r="FN540" s="168"/>
      <c r="FO540" s="168"/>
      <c r="FP540" s="168"/>
      <c r="FQ540" s="168"/>
      <c r="FR540" s="168"/>
      <c r="FS540" s="168"/>
      <c r="FT540" s="168"/>
      <c r="FU540" s="511"/>
      <c r="FV540" s="511"/>
      <c r="FW540" s="511"/>
      <c r="FX540" s="511"/>
      <c r="FY540" s="511"/>
      <c r="FZ540" s="511"/>
      <c r="GA540" s="511"/>
      <c r="GB540" s="511"/>
      <c r="GC540" s="511"/>
      <c r="GD540" s="511"/>
      <c r="GE540" s="511"/>
      <c r="GF540" s="511"/>
      <c r="GG540" s="511"/>
      <c r="GH540" s="511"/>
      <c r="GI540" s="511"/>
      <c r="GJ540" s="511"/>
      <c r="GK540" s="511"/>
      <c r="GL540" s="511"/>
      <c r="GM540" s="511"/>
      <c r="GN540" s="511"/>
      <c r="GO540" s="511"/>
      <c r="GP540" s="511"/>
      <c r="GQ540" s="511"/>
      <c r="GR540" s="511"/>
      <c r="GS540" s="89"/>
      <c r="GT540" s="89"/>
      <c r="GU540" s="89"/>
      <c r="GV540" s="89"/>
      <c r="GW540" s="89"/>
      <c r="GX540" s="511"/>
      <c r="GY540" s="511"/>
      <c r="GZ540" s="89"/>
      <c r="HA540" s="89"/>
      <c r="HB540" s="511"/>
      <c r="HC540" s="511"/>
      <c r="HD540" s="89"/>
      <c r="HE540" s="89"/>
      <c r="HF540" s="511"/>
      <c r="HG540" s="511"/>
      <c r="HH540" s="511"/>
      <c r="HI540" s="511"/>
      <c r="HJ540" s="511"/>
      <c r="HK540" s="511"/>
      <c r="HL540" s="511"/>
      <c r="HM540" s="89"/>
      <c r="HN540" s="89"/>
      <c r="HO540" s="511"/>
      <c r="HP540" s="511"/>
      <c r="HQ540" s="89"/>
      <c r="HR540" s="89"/>
      <c r="HS540" s="511"/>
      <c r="HT540" s="511"/>
      <c r="HU540" s="511"/>
      <c r="HV540" s="511"/>
      <c r="HW540" s="511"/>
      <c r="HX540" s="203"/>
      <c r="HY540" s="107"/>
      <c r="HZ540" s="511"/>
      <c r="IA540" s="511"/>
      <c r="IB540" s="511"/>
      <c r="IC540" s="511"/>
      <c r="ID540" s="511"/>
      <c r="IE540" s="511"/>
      <c r="IF540" s="511"/>
      <c r="IG540" s="168"/>
      <c r="IH540" s="168"/>
      <c r="II540" s="168"/>
      <c r="IJ540" s="168"/>
      <c r="IK540" s="168"/>
      <c r="IL540" s="168"/>
      <c r="IM540" s="168"/>
      <c r="IN540" s="168"/>
      <c r="IO540" s="168"/>
      <c r="IP540" s="168"/>
      <c r="IQ540" s="168"/>
      <c r="IR540" s="168"/>
      <c r="IS540" s="168"/>
      <c r="IT540" s="168"/>
      <c r="IU540" s="168"/>
      <c r="IV540" s="168"/>
      <c r="IW540" s="168"/>
      <c r="IX540" s="168"/>
      <c r="IY540" s="168"/>
      <c r="IZ540" s="168"/>
      <c r="JA540" s="168"/>
      <c r="JB540" s="168"/>
      <c r="JC540" s="168"/>
      <c r="JD540" s="168"/>
      <c r="JE540" s="168"/>
      <c r="JF540" s="168"/>
      <c r="JG540" s="168"/>
      <c r="JH540" s="168"/>
      <c r="JI540" s="168"/>
      <c r="JJ540" s="168"/>
      <c r="JK540" s="168"/>
      <c r="JL540" s="168"/>
      <c r="JM540" s="168"/>
      <c r="JN540" s="168"/>
      <c r="JO540" s="168"/>
      <c r="JP540" s="168"/>
      <c r="JQ540" s="168"/>
      <c r="JR540" s="168"/>
      <c r="JS540" s="168"/>
      <c r="JT540" s="168"/>
      <c r="JU540" s="168"/>
      <c r="JV540" s="168"/>
      <c r="JW540" s="168"/>
      <c r="JX540" s="168"/>
      <c r="JY540" s="511"/>
      <c r="JZ540" s="511"/>
      <c r="KA540" s="511"/>
      <c r="KB540" s="511"/>
      <c r="KC540" s="511"/>
      <c r="KD540" s="511"/>
      <c r="KE540" s="511"/>
      <c r="KF540" s="511"/>
      <c r="KG540" s="511"/>
      <c r="KH540" s="511"/>
      <c r="KI540" s="511"/>
      <c r="KJ540" s="511"/>
      <c r="KK540" s="511"/>
      <c r="KL540" s="511"/>
      <c r="KM540" s="511"/>
      <c r="KN540" s="511"/>
      <c r="KO540" s="511"/>
      <c r="KP540" s="511"/>
      <c r="KQ540" s="511"/>
      <c r="KR540" s="511"/>
      <c r="KS540" s="511"/>
      <c r="KT540" s="511"/>
      <c r="KU540" s="511"/>
      <c r="KV540" s="511"/>
      <c r="KW540" s="89"/>
      <c r="KX540" s="89"/>
      <c r="KY540" s="89"/>
      <c r="KZ540" s="89"/>
      <c r="LA540" s="89"/>
      <c r="LB540" s="511"/>
      <c r="LC540" s="511"/>
      <c r="LD540" s="89"/>
      <c r="LE540" s="89"/>
      <c r="LF540" s="511"/>
      <c r="LG540" s="511"/>
      <c r="LH540" s="89"/>
      <c r="LI540" s="89"/>
      <c r="LJ540" s="511"/>
      <c r="LK540" s="511"/>
      <c r="LL540" s="511"/>
      <c r="LM540" s="511"/>
      <c r="LN540" s="511"/>
      <c r="LO540" s="511"/>
      <c r="LP540" s="511"/>
      <c r="LQ540" s="89"/>
      <c r="LR540" s="89"/>
      <c r="LS540" s="511"/>
      <c r="LT540" s="511"/>
      <c r="LU540" s="89"/>
      <c r="LV540" s="89"/>
      <c r="LW540" s="511"/>
      <c r="LX540" s="511"/>
      <c r="LY540" s="511"/>
      <c r="LZ540" s="511"/>
      <c r="MA540" s="511"/>
      <c r="MB540" s="203"/>
      <c r="MC540" s="107"/>
      <c r="MD540" s="511"/>
      <c r="ME540" s="511"/>
      <c r="MF540" s="511"/>
      <c r="MG540" s="511"/>
      <c r="MH540" s="511"/>
      <c r="MI540" s="511"/>
      <c r="MJ540" s="511"/>
      <c r="MK540" s="168"/>
      <c r="ML540" s="168"/>
      <c r="MM540" s="168"/>
      <c r="MN540" s="168"/>
      <c r="MO540" s="168"/>
      <c r="MP540" s="168"/>
      <c r="MQ540" s="168"/>
      <c r="MR540" s="168"/>
      <c r="MS540" s="168"/>
      <c r="MT540" s="168"/>
      <c r="MU540" s="168"/>
      <c r="MV540" s="168"/>
      <c r="MW540" s="168"/>
      <c r="MX540" s="168"/>
      <c r="MY540" s="168"/>
      <c r="MZ540" s="168"/>
      <c r="NA540" s="168"/>
      <c r="NB540" s="168"/>
      <c r="NC540" s="168"/>
      <c r="ND540" s="168"/>
      <c r="NE540" s="168"/>
      <c r="NF540" s="168"/>
      <c r="NG540" s="168"/>
      <c r="NH540" s="168"/>
      <c r="NI540" s="168"/>
      <c r="NJ540" s="168"/>
      <c r="NK540" s="168"/>
      <c r="NL540" s="168"/>
      <c r="NM540" s="168"/>
      <c r="NN540" s="168"/>
      <c r="NO540" s="168"/>
      <c r="NP540" s="168"/>
      <c r="NQ540" s="168"/>
      <c r="NR540" s="168"/>
      <c r="NS540" s="168"/>
      <c r="NT540" s="168"/>
      <c r="NU540" s="168"/>
      <c r="NV540" s="168"/>
      <c r="NW540" s="168"/>
      <c r="NX540" s="168"/>
      <c r="NY540" s="168"/>
      <c r="NZ540" s="168"/>
      <c r="OA540" s="168"/>
      <c r="OB540" s="168"/>
      <c r="OC540" s="511"/>
      <c r="OD540" s="511"/>
      <c r="OE540" s="511"/>
      <c r="OF540" s="511"/>
      <c r="OG540" s="511"/>
      <c r="OH540" s="511"/>
      <c r="OI540" s="511"/>
      <c r="OJ540" s="511"/>
      <c r="OK540" s="511"/>
      <c r="OL540" s="511"/>
      <c r="OM540" s="511"/>
      <c r="ON540" s="511"/>
      <c r="OO540" s="511"/>
      <c r="OP540" s="511"/>
      <c r="OQ540" s="511"/>
      <c r="OR540" s="511"/>
      <c r="OS540" s="511"/>
      <c r="OT540" s="511"/>
      <c r="OU540" s="511"/>
      <c r="OV540" s="511"/>
      <c r="OW540" s="511"/>
      <c r="OX540" s="511"/>
      <c r="OY540" s="511"/>
      <c r="OZ540" s="511"/>
      <c r="PA540" s="89"/>
      <c r="PB540" s="89"/>
      <c r="PC540" s="89"/>
      <c r="PD540" s="89"/>
      <c r="PE540" s="89"/>
      <c r="PF540" s="511"/>
      <c r="PG540" s="511"/>
      <c r="PH540" s="89"/>
      <c r="PI540" s="89"/>
      <c r="PJ540" s="511"/>
      <c r="PK540" s="511"/>
      <c r="PL540" s="89"/>
      <c r="PM540" s="89"/>
      <c r="PN540" s="511"/>
      <c r="PO540" s="511"/>
      <c r="PP540" s="511"/>
      <c r="PQ540" s="511"/>
      <c r="PR540" s="511"/>
      <c r="PS540" s="511"/>
      <c r="PT540" s="511"/>
      <c r="PU540" s="89"/>
      <c r="PV540" s="89"/>
      <c r="PW540" s="511"/>
      <c r="PX540" s="511"/>
      <c r="PY540" s="89"/>
      <c r="PZ540" s="89"/>
      <c r="QA540" s="511"/>
      <c r="QB540" s="511"/>
      <c r="QC540" s="511"/>
      <c r="QD540" s="511"/>
      <c r="QE540" s="511"/>
      <c r="QF540" s="203"/>
      <c r="QG540" s="107"/>
      <c r="QH540" s="511"/>
      <c r="QI540" s="511"/>
      <c r="QJ540" s="511"/>
      <c r="QK540" s="511"/>
      <c r="QL540" s="511"/>
      <c r="QM540" s="511"/>
      <c r="QN540" s="511"/>
      <c r="QO540" s="168"/>
      <c r="QP540" s="168"/>
      <c r="QQ540" s="168"/>
      <c r="QR540" s="168"/>
      <c r="QS540" s="168"/>
      <c r="QT540" s="168"/>
      <c r="QU540" s="168"/>
      <c r="QV540" s="168"/>
      <c r="QW540" s="168"/>
      <c r="QX540" s="168"/>
      <c r="QY540" s="168"/>
      <c r="QZ540" s="168"/>
      <c r="RA540" s="168"/>
      <c r="RB540" s="168"/>
      <c r="RC540" s="168"/>
      <c r="RD540" s="168"/>
      <c r="RE540" s="168"/>
      <c r="RF540" s="168"/>
      <c r="RG540" s="168"/>
      <c r="RH540" s="168"/>
      <c r="RI540" s="168"/>
      <c r="RJ540" s="168"/>
      <c r="RK540" s="168"/>
      <c r="RL540" s="168"/>
      <c r="RM540" s="168"/>
      <c r="RN540" s="168"/>
      <c r="RO540" s="168"/>
      <c r="RP540" s="168"/>
      <c r="RQ540" s="168"/>
      <c r="RR540" s="168"/>
      <c r="RS540" s="168"/>
      <c r="RT540" s="168"/>
      <c r="RU540" s="168"/>
      <c r="RV540" s="168"/>
      <c r="RW540" s="168"/>
      <c r="RX540" s="168"/>
      <c r="RY540" s="168"/>
      <c r="RZ540" s="168"/>
      <c r="SA540" s="168"/>
      <c r="SB540" s="168"/>
      <c r="SC540" s="168"/>
      <c r="SD540" s="168"/>
      <c r="SE540" s="168"/>
      <c r="SF540" s="168"/>
      <c r="SG540" s="511"/>
      <c r="SH540" s="511"/>
      <c r="SI540" s="511"/>
      <c r="SJ540" s="511"/>
      <c r="SK540" s="511"/>
      <c r="SL540" s="511"/>
      <c r="SM540" s="511"/>
      <c r="SN540" s="511"/>
      <c r="SO540" s="511"/>
      <c r="SP540" s="511"/>
      <c r="SQ540" s="511"/>
      <c r="SR540" s="511"/>
      <c r="SS540" s="511"/>
      <c r="ST540" s="511"/>
      <c r="SU540" s="511"/>
      <c r="SV540" s="511"/>
      <c r="SW540" s="511"/>
      <c r="SX540" s="511"/>
      <c r="SY540" s="511"/>
      <c r="SZ540" s="511"/>
      <c r="TA540" s="511"/>
      <c r="TB540" s="511"/>
      <c r="TC540" s="511"/>
      <c r="TD540" s="511"/>
      <c r="TE540" s="89"/>
      <c r="TF540" s="89"/>
      <c r="TG540" s="89"/>
      <c r="TH540" s="89"/>
      <c r="TI540" s="89"/>
      <c r="TJ540" s="511"/>
      <c r="TK540" s="511"/>
      <c r="TL540" s="89"/>
      <c r="TM540" s="89"/>
      <c r="TN540" s="511"/>
      <c r="TO540" s="511"/>
      <c r="TP540" s="89"/>
      <c r="TQ540" s="89"/>
      <c r="TR540" s="511"/>
      <c r="TS540" s="511"/>
      <c r="TT540" s="511"/>
      <c r="TU540" s="511"/>
      <c r="TV540" s="511"/>
      <c r="TW540" s="511"/>
      <c r="TX540" s="511"/>
      <c r="TY540" s="89"/>
      <c r="TZ540" s="89"/>
      <c r="UA540" s="511"/>
      <c r="UB540" s="511"/>
      <c r="UC540" s="89"/>
      <c r="UD540" s="89"/>
      <c r="UE540" s="511"/>
      <c r="UF540" s="511"/>
      <c r="UG540" s="511"/>
      <c r="UH540" s="511"/>
      <c r="UI540" s="511"/>
      <c r="UJ540" s="203"/>
      <c r="UK540" s="107"/>
      <c r="UL540" s="511"/>
      <c r="UM540" s="511"/>
      <c r="UN540" s="511"/>
      <c r="UO540" s="511"/>
      <c r="UP540" s="511"/>
      <c r="UQ540" s="511"/>
      <c r="UR540" s="511"/>
      <c r="US540" s="168"/>
      <c r="UT540" s="168"/>
      <c r="UU540" s="168"/>
      <c r="UV540" s="168"/>
      <c r="UW540" s="168"/>
      <c r="UX540" s="168"/>
      <c r="UY540" s="168"/>
      <c r="UZ540" s="168"/>
      <c r="VA540" s="168"/>
      <c r="VB540" s="168"/>
      <c r="VC540" s="168"/>
      <c r="VD540" s="168"/>
      <c r="VE540" s="168"/>
      <c r="VF540" s="168"/>
      <c r="VG540" s="168"/>
      <c r="VH540" s="168"/>
      <c r="VI540" s="168"/>
      <c r="VJ540" s="168"/>
      <c r="VK540" s="168"/>
      <c r="VL540" s="168"/>
      <c r="VM540" s="168"/>
      <c r="VN540" s="168"/>
      <c r="VO540" s="168"/>
      <c r="VP540" s="168"/>
      <c r="VQ540" s="168"/>
      <c r="VR540" s="168"/>
      <c r="VS540" s="168"/>
      <c r="VT540" s="168"/>
      <c r="VU540" s="168"/>
      <c r="VV540" s="168"/>
      <c r="VW540" s="168"/>
      <c r="VX540" s="168"/>
      <c r="VY540" s="168"/>
      <c r="VZ540" s="168"/>
      <c r="WA540" s="168"/>
      <c r="WB540" s="168"/>
      <c r="WC540" s="168"/>
      <c r="WD540" s="168"/>
      <c r="WE540" s="168"/>
      <c r="WF540" s="168"/>
      <c r="WG540" s="168"/>
      <c r="WH540" s="168"/>
      <c r="WI540" s="168"/>
      <c r="WJ540" s="168"/>
      <c r="WK540" s="511"/>
      <c r="WL540" s="511"/>
      <c r="WM540" s="511"/>
      <c r="WN540" s="511"/>
      <c r="WO540" s="511"/>
      <c r="WP540" s="511"/>
      <c r="WQ540" s="511"/>
      <c r="WR540" s="511"/>
      <c r="WS540" s="511"/>
      <c r="WT540" s="511"/>
      <c r="WU540" s="511"/>
      <c r="WV540" s="511"/>
      <c r="WW540" s="511"/>
      <c r="WX540" s="511"/>
      <c r="WY540" s="511"/>
      <c r="WZ540" s="511"/>
      <c r="XA540" s="511"/>
      <c r="XB540" s="511"/>
      <c r="XC540" s="511"/>
      <c r="XD540" s="511"/>
      <c r="XE540" s="511"/>
      <c r="XF540" s="511"/>
      <c r="XG540" s="511"/>
      <c r="XH540" s="511"/>
      <c r="XI540" s="89"/>
      <c r="XJ540" s="89"/>
      <c r="XK540" s="89"/>
      <c r="XL540" s="89"/>
      <c r="XM540" s="89"/>
      <c r="XN540" s="511"/>
      <c r="XO540" s="511"/>
      <c r="XP540" s="89"/>
      <c r="XQ540" s="89"/>
      <c r="XR540" s="511"/>
      <c r="XS540" s="511"/>
      <c r="XT540" s="89"/>
      <c r="XU540" s="89"/>
      <c r="XV540" s="511"/>
      <c r="XW540" s="511"/>
      <c r="XX540" s="511"/>
      <c r="XY540" s="511"/>
      <c r="XZ540" s="511"/>
      <c r="YA540" s="511"/>
      <c r="YB540" s="511"/>
      <c r="YC540" s="89"/>
      <c r="YD540" s="89"/>
      <c r="YE540" s="511"/>
      <c r="YF540" s="511"/>
      <c r="YG540" s="89"/>
      <c r="YH540" s="89"/>
      <c r="YI540" s="511"/>
      <c r="YJ540" s="511"/>
      <c r="YK540" s="511"/>
      <c r="YL540" s="511"/>
      <c r="YM540" s="511"/>
      <c r="YN540" s="203"/>
      <c r="YO540" s="107"/>
      <c r="YP540" s="511"/>
      <c r="YQ540" s="511"/>
      <c r="YR540" s="511"/>
      <c r="YS540" s="511"/>
      <c r="YT540" s="511"/>
      <c r="YU540" s="511"/>
      <c r="YV540" s="511"/>
      <c r="YW540" s="168"/>
      <c r="YX540" s="168"/>
      <c r="YY540" s="168"/>
      <c r="YZ540" s="168"/>
      <c r="ZA540" s="168"/>
      <c r="ZB540" s="168"/>
      <c r="ZC540" s="168"/>
      <c r="ZD540" s="168"/>
      <c r="ZE540" s="168"/>
      <c r="ZF540" s="168"/>
      <c r="ZG540" s="168"/>
      <c r="ZH540" s="168"/>
      <c r="ZI540" s="168"/>
      <c r="ZJ540" s="168"/>
      <c r="ZK540" s="168"/>
      <c r="ZL540" s="168"/>
      <c r="ZM540" s="168"/>
      <c r="ZN540" s="168"/>
      <c r="ZO540" s="168"/>
      <c r="ZP540" s="168"/>
      <c r="ZQ540" s="168"/>
      <c r="ZR540" s="168"/>
      <c r="ZS540" s="168"/>
      <c r="ZT540" s="168"/>
      <c r="ZU540" s="168"/>
      <c r="ZV540" s="168"/>
      <c r="ZW540" s="168"/>
      <c r="ZX540" s="168"/>
      <c r="ZY540" s="168"/>
      <c r="ZZ540" s="168"/>
      <c r="AAA540" s="168"/>
      <c r="AAB540" s="168"/>
      <c r="AAC540" s="168"/>
      <c r="AAD540" s="168"/>
      <c r="AAE540" s="168"/>
      <c r="AAF540" s="168"/>
      <c r="AAG540" s="168"/>
      <c r="AAH540" s="168"/>
      <c r="AAI540" s="168"/>
      <c r="AAJ540" s="168"/>
      <c r="AAK540" s="168"/>
      <c r="AAL540" s="168"/>
      <c r="AAM540" s="168"/>
      <c r="AAN540" s="168"/>
      <c r="AAO540" s="511"/>
      <c r="AAP540" s="511"/>
      <c r="AAQ540" s="511"/>
      <c r="AAR540" s="511"/>
      <c r="AAS540" s="511"/>
      <c r="AAT540" s="511"/>
      <c r="AAU540" s="511"/>
      <c r="AAV540" s="511"/>
      <c r="AAW540" s="511"/>
      <c r="AAX540" s="511"/>
      <c r="AAY540" s="511"/>
      <c r="AAZ540" s="511"/>
      <c r="ABA540" s="511"/>
      <c r="ABB540" s="511"/>
      <c r="ABC540" s="511"/>
      <c r="ABD540" s="511"/>
      <c r="ABE540" s="511"/>
      <c r="ABF540" s="511"/>
      <c r="ABG540" s="511"/>
      <c r="ABH540" s="511"/>
      <c r="ABI540" s="511"/>
      <c r="ABJ540" s="511"/>
      <c r="ABK540" s="511"/>
      <c r="ABL540" s="511"/>
      <c r="ABM540" s="89"/>
      <c r="ABN540" s="89"/>
      <c r="ABO540" s="89"/>
      <c r="ABP540" s="89"/>
      <c r="ABQ540" s="89"/>
      <c r="ABR540" s="511"/>
      <c r="ABS540" s="511"/>
      <c r="ABT540" s="89"/>
      <c r="ABU540" s="89"/>
      <c r="ABV540" s="511"/>
      <c r="ABW540" s="511"/>
      <c r="ABX540" s="89"/>
      <c r="ABY540" s="89"/>
      <c r="ABZ540" s="511"/>
      <c r="ACA540" s="511"/>
      <c r="ACB540" s="511"/>
      <c r="ACC540" s="511"/>
      <c r="ACD540" s="511"/>
      <c r="ACE540" s="511"/>
      <c r="ACF540" s="511"/>
      <c r="ACG540" s="89"/>
      <c r="ACH540" s="89"/>
      <c r="ACI540" s="511"/>
      <c r="ACJ540" s="511"/>
      <c r="ACK540" s="89"/>
      <c r="ACL540" s="89"/>
      <c r="ACM540" s="511"/>
      <c r="ACN540" s="511"/>
      <c r="ACO540" s="511"/>
      <c r="ACP540" s="511"/>
      <c r="ACQ540" s="511"/>
      <c r="ACR540" s="203"/>
      <c r="ACS540" s="107"/>
      <c r="ACT540" s="511"/>
      <c r="ACU540" s="511"/>
      <c r="ACV540" s="511"/>
      <c r="ACW540" s="511"/>
      <c r="ACX540" s="511"/>
      <c r="ACY540" s="511"/>
      <c r="ACZ540" s="511"/>
      <c r="ADA540" s="168"/>
      <c r="ADB540" s="168"/>
      <c r="ADC540" s="168"/>
      <c r="ADD540" s="168"/>
      <c r="ADE540" s="168"/>
      <c r="ADF540" s="168"/>
      <c r="ADG540" s="168"/>
      <c r="ADH540" s="168"/>
      <c r="ADI540" s="168"/>
      <c r="ADJ540" s="168"/>
      <c r="ADK540" s="168"/>
      <c r="ADL540" s="168"/>
      <c r="ADM540" s="168"/>
      <c r="ADN540" s="168"/>
      <c r="ADO540" s="168"/>
      <c r="ADP540" s="168"/>
      <c r="ADQ540" s="168"/>
      <c r="ADR540" s="168"/>
      <c r="ADS540" s="168"/>
      <c r="ADT540" s="168"/>
      <c r="ADU540" s="168"/>
      <c r="ADV540" s="168"/>
      <c r="ADW540" s="168"/>
      <c r="ADX540" s="168"/>
      <c r="ADY540" s="168"/>
      <c r="ADZ540" s="168"/>
      <c r="AEA540" s="168"/>
      <c r="AEB540" s="168"/>
      <c r="AEC540" s="168"/>
      <c r="AED540" s="168"/>
      <c r="AEE540" s="168"/>
      <c r="AEF540" s="168"/>
      <c r="AEG540" s="168"/>
      <c r="AEH540" s="168"/>
      <c r="AEI540" s="168"/>
      <c r="AEJ540" s="168"/>
      <c r="AEK540" s="168"/>
      <c r="AEL540" s="168"/>
      <c r="AEM540" s="168"/>
      <c r="AEN540" s="168"/>
      <c r="AEO540" s="168"/>
      <c r="AEP540" s="168"/>
      <c r="AEQ540" s="168"/>
      <c r="AER540" s="168"/>
      <c r="AES540" s="511"/>
      <c r="AET540" s="511"/>
      <c r="AEU540" s="511"/>
      <c r="AEV540" s="511"/>
      <c r="AEW540" s="511"/>
      <c r="AEX540" s="511"/>
      <c r="AEY540" s="511"/>
      <c r="AEZ540" s="511"/>
      <c r="AFA540" s="511"/>
      <c r="AFB540" s="511"/>
      <c r="AFC540" s="511"/>
      <c r="AFD540" s="511"/>
      <c r="AFE540" s="511"/>
      <c r="AFF540" s="511"/>
      <c r="AFG540" s="511"/>
      <c r="AFH540" s="511"/>
      <c r="AFI540" s="511"/>
      <c r="AFJ540" s="511"/>
      <c r="AFK540" s="511"/>
      <c r="AFL540" s="511"/>
      <c r="AFM540" s="511"/>
      <c r="AFN540" s="511"/>
      <c r="AFO540" s="511"/>
      <c r="AFP540" s="511"/>
      <c r="AFQ540" s="89"/>
      <c r="AFR540" s="89"/>
      <c r="AFS540" s="89"/>
      <c r="AFT540" s="89"/>
      <c r="AFU540" s="89"/>
      <c r="AFV540" s="511"/>
      <c r="AFW540" s="511"/>
      <c r="AFX540" s="89"/>
      <c r="AFY540" s="89"/>
      <c r="AFZ540" s="511"/>
      <c r="AGA540" s="511"/>
      <c r="AGB540" s="89"/>
      <c r="AGC540" s="89"/>
      <c r="AGD540" s="511"/>
      <c r="AGE540" s="511"/>
      <c r="AGF540" s="511"/>
      <c r="AGG540" s="511"/>
      <c r="AGH540" s="511"/>
      <c r="AGI540" s="511"/>
      <c r="AGJ540" s="511"/>
      <c r="AGK540" s="89"/>
      <c r="AGL540" s="89"/>
      <c r="AGM540" s="511"/>
      <c r="AGN540" s="511"/>
      <c r="AGO540" s="89"/>
      <c r="AGP540" s="89"/>
      <c r="AGQ540" s="511"/>
      <c r="AGR540" s="511"/>
      <c r="AGS540" s="511"/>
      <c r="AGT540" s="511"/>
      <c r="AGU540" s="511"/>
      <c r="AGV540" s="203"/>
      <c r="AGW540" s="107"/>
      <c r="AGX540" s="511"/>
      <c r="AGY540" s="511"/>
      <c r="AGZ540" s="511"/>
      <c r="AHA540" s="511"/>
      <c r="AHB540" s="511"/>
      <c r="AHC540" s="511"/>
      <c r="AHD540" s="511"/>
      <c r="AHE540" s="168"/>
      <c r="AHF540" s="168"/>
      <c r="AHG540" s="168"/>
      <c r="AHH540" s="168"/>
      <c r="AHI540" s="168"/>
      <c r="AHJ540" s="168"/>
      <c r="AHK540" s="168"/>
      <c r="AHL540" s="168"/>
      <c r="AHM540" s="168"/>
      <c r="AHN540" s="168"/>
      <c r="AHO540" s="168"/>
      <c r="AHP540" s="168"/>
      <c r="AHQ540" s="168"/>
      <c r="AHR540" s="168"/>
      <c r="AHS540" s="168"/>
      <c r="AHT540" s="168"/>
      <c r="AHU540" s="168"/>
      <c r="AHV540" s="168"/>
      <c r="AHW540" s="168"/>
      <c r="AHX540" s="168"/>
      <c r="AHY540" s="168"/>
      <c r="AHZ540" s="168"/>
      <c r="AIA540" s="168"/>
      <c r="AIB540" s="168"/>
      <c r="AIC540" s="168"/>
      <c r="AID540" s="168"/>
      <c r="AIE540" s="168"/>
      <c r="AIF540" s="168"/>
      <c r="AIG540" s="168"/>
      <c r="AIH540" s="168"/>
      <c r="AII540" s="168"/>
      <c r="AIJ540" s="168"/>
      <c r="AIK540" s="168"/>
      <c r="AIL540" s="168"/>
      <c r="AIM540" s="168"/>
      <c r="AIN540" s="168"/>
      <c r="AIO540" s="168"/>
      <c r="AIP540" s="168"/>
      <c r="AIQ540" s="168"/>
      <c r="AIR540" s="168"/>
      <c r="AIS540" s="168"/>
      <c r="AIT540" s="168"/>
      <c r="AIU540" s="168"/>
      <c r="AIV540" s="168"/>
      <c r="AIW540" s="511"/>
      <c r="AIX540" s="511"/>
      <c r="AIY540" s="511"/>
      <c r="AIZ540" s="511"/>
      <c r="AJA540" s="511"/>
      <c r="AJB540" s="511"/>
      <c r="AJC540" s="511"/>
      <c r="AJD540" s="511"/>
      <c r="AJE540" s="511"/>
      <c r="AJF540" s="511"/>
      <c r="AJG540" s="511"/>
      <c r="AJH540" s="511"/>
      <c r="AJI540" s="511"/>
      <c r="AJJ540" s="511"/>
      <c r="AJK540" s="511"/>
      <c r="AJL540" s="511"/>
      <c r="AJM540" s="511"/>
      <c r="AJN540" s="511"/>
      <c r="AJO540" s="511"/>
      <c r="AJP540" s="511"/>
      <c r="AJQ540" s="511"/>
      <c r="AJR540" s="511"/>
      <c r="AJS540" s="511"/>
      <c r="AJT540" s="511"/>
      <c r="AJU540" s="89"/>
      <c r="AJV540" s="89"/>
      <c r="AJW540" s="89"/>
      <c r="AJX540" s="89"/>
      <c r="AJY540" s="89"/>
      <c r="AJZ540" s="511"/>
      <c r="AKA540" s="511"/>
      <c r="AKB540" s="89"/>
      <c r="AKC540" s="89"/>
      <c r="AKD540" s="511"/>
      <c r="AKE540" s="511"/>
      <c r="AKF540" s="89"/>
      <c r="AKG540" s="89"/>
      <c r="AKH540" s="511"/>
      <c r="AKI540" s="511"/>
      <c r="AKJ540" s="511"/>
      <c r="AKK540" s="511"/>
      <c r="AKL540" s="511"/>
      <c r="AKM540" s="511"/>
      <c r="AKN540" s="511"/>
      <c r="AKO540" s="89"/>
      <c r="AKP540" s="89"/>
      <c r="AKQ540" s="511"/>
      <c r="AKR540" s="511"/>
      <c r="AKS540" s="89"/>
      <c r="AKT540" s="89"/>
      <c r="AKU540" s="511"/>
      <c r="AKV540" s="511"/>
      <c r="AKW540" s="511"/>
      <c r="AKX540" s="511"/>
      <c r="AKY540" s="511"/>
      <c r="AKZ540" s="203"/>
      <c r="ALA540" s="107"/>
      <c r="ALB540" s="511"/>
      <c r="ALC540" s="511"/>
      <c r="ALD540" s="511"/>
      <c r="ALE540" s="511"/>
      <c r="ALF540" s="511"/>
      <c r="ALG540" s="511"/>
      <c r="ALH540" s="511"/>
      <c r="ALI540" s="168"/>
      <c r="ALJ540" s="168"/>
      <c r="ALK540" s="168"/>
      <c r="ALL540" s="168"/>
      <c r="ALM540" s="168"/>
      <c r="ALN540" s="168"/>
      <c r="ALO540" s="168"/>
      <c r="ALP540" s="168"/>
      <c r="ALQ540" s="168"/>
      <c r="ALR540" s="168"/>
      <c r="ALS540" s="168"/>
      <c r="ALT540" s="168"/>
      <c r="ALU540" s="168"/>
      <c r="ALV540" s="168"/>
      <c r="ALW540" s="168"/>
      <c r="ALX540" s="168"/>
      <c r="ALY540" s="168"/>
      <c r="ALZ540" s="168"/>
      <c r="AMA540" s="168"/>
      <c r="AMB540" s="168"/>
      <c r="AMC540" s="168"/>
      <c r="AMD540" s="168"/>
      <c r="AME540" s="168"/>
      <c r="AMF540" s="168"/>
      <c r="AMG540" s="168"/>
      <c r="AMH540" s="168"/>
      <c r="AMI540" s="168"/>
      <c r="AMJ540" s="168"/>
      <c r="AMK540" s="168"/>
      <c r="AML540" s="168"/>
      <c r="AMM540" s="168"/>
      <c r="AMN540" s="168"/>
      <c r="AMO540" s="168"/>
      <c r="AMP540" s="168"/>
      <c r="AMQ540" s="168"/>
      <c r="AMR540" s="168"/>
      <c r="AMS540" s="168"/>
      <c r="AMT540" s="168"/>
      <c r="AMU540" s="168"/>
      <c r="AMV540" s="168"/>
      <c r="AMW540" s="168"/>
      <c r="AMX540" s="168"/>
      <c r="AMY540" s="168"/>
      <c r="AMZ540" s="168"/>
      <c r="ANA540" s="511"/>
      <c r="ANB540" s="511"/>
      <c r="ANC540" s="511"/>
      <c r="AND540" s="511"/>
      <c r="ANE540" s="511"/>
      <c r="ANF540" s="511"/>
      <c r="ANG540" s="511"/>
      <c r="ANH540" s="511"/>
      <c r="ANI540" s="511"/>
      <c r="ANJ540" s="511"/>
      <c r="ANK540" s="511"/>
      <c r="ANL540" s="511"/>
      <c r="ANM540" s="511"/>
      <c r="ANN540" s="511"/>
      <c r="ANO540" s="511"/>
      <c r="ANP540" s="511"/>
      <c r="ANQ540" s="511"/>
      <c r="ANR540" s="511"/>
      <c r="ANS540" s="511"/>
      <c r="ANT540" s="511"/>
      <c r="ANU540" s="511"/>
      <c r="ANV540" s="511"/>
      <c r="ANW540" s="511"/>
      <c r="ANX540" s="511"/>
      <c r="ANY540" s="89"/>
      <c r="ANZ540" s="89"/>
      <c r="AOA540" s="89"/>
      <c r="AOB540" s="89"/>
      <c r="AOC540" s="89"/>
      <c r="AOD540" s="511"/>
      <c r="AOE540" s="511"/>
      <c r="AOF540" s="89"/>
      <c r="AOG540" s="89"/>
      <c r="AOH540" s="511"/>
      <c r="AOI540" s="511"/>
      <c r="AOJ540" s="89"/>
      <c r="AOK540" s="89"/>
      <c r="AOL540" s="511"/>
      <c r="AOM540" s="511"/>
      <c r="AON540" s="511"/>
      <c r="AOO540" s="511"/>
      <c r="AOP540" s="511"/>
      <c r="AOQ540" s="511"/>
      <c r="AOR540" s="511"/>
      <c r="AOS540" s="89"/>
      <c r="AOT540" s="89"/>
      <c r="AOU540" s="511"/>
      <c r="AOV540" s="511"/>
      <c r="AOW540" s="89"/>
      <c r="AOX540" s="89"/>
      <c r="AOY540" s="511"/>
      <c r="AOZ540" s="511"/>
      <c r="APA540" s="511"/>
      <c r="APB540" s="511"/>
      <c r="APC540" s="511"/>
      <c r="APD540" s="203"/>
      <c r="APE540" s="107"/>
      <c r="APF540" s="511"/>
      <c r="APG540" s="511"/>
      <c r="APH540" s="511"/>
      <c r="API540" s="511"/>
      <c r="APJ540" s="511"/>
      <c r="APK540" s="511"/>
      <c r="APL540" s="511"/>
      <c r="APM540" s="168"/>
      <c r="APN540" s="168"/>
      <c r="APO540" s="168"/>
      <c r="APP540" s="168"/>
      <c r="APQ540" s="168"/>
      <c r="APR540" s="168"/>
      <c r="APS540" s="168"/>
      <c r="APT540" s="168"/>
      <c r="APU540" s="168"/>
      <c r="APV540" s="168"/>
      <c r="APW540" s="168"/>
      <c r="APX540" s="168"/>
      <c r="APY540" s="168"/>
      <c r="APZ540" s="168"/>
      <c r="AQA540" s="168"/>
      <c r="AQB540" s="168"/>
      <c r="AQC540" s="168"/>
      <c r="AQD540" s="168"/>
      <c r="AQE540" s="168"/>
      <c r="AQF540" s="168"/>
      <c r="AQG540" s="168"/>
      <c r="AQH540" s="168"/>
      <c r="AQI540" s="168"/>
      <c r="AQJ540" s="168"/>
      <c r="AQK540" s="168"/>
      <c r="AQL540" s="168"/>
      <c r="AQM540" s="168"/>
      <c r="AQN540" s="168"/>
      <c r="AQO540" s="168"/>
      <c r="AQP540" s="168"/>
      <c r="AQQ540" s="168"/>
      <c r="AQR540" s="168"/>
      <c r="AQS540" s="168"/>
      <c r="AQT540" s="168"/>
      <c r="AQU540" s="168"/>
      <c r="AQV540" s="168"/>
      <c r="AQW540" s="168"/>
      <c r="AQX540" s="168"/>
      <c r="AQY540" s="168"/>
      <c r="AQZ540" s="168"/>
      <c r="ARA540" s="168"/>
      <c r="ARB540" s="168"/>
      <c r="ARC540" s="168"/>
      <c r="ARD540" s="168"/>
      <c r="ARE540" s="511"/>
      <c r="ARF540" s="511"/>
      <c r="ARG540" s="511"/>
      <c r="ARH540" s="511"/>
      <c r="ARI540" s="511"/>
      <c r="ARJ540" s="511"/>
      <c r="ARK540" s="511"/>
      <c r="ARL540" s="511"/>
      <c r="ARM540" s="511"/>
      <c r="ARN540" s="511"/>
      <c r="ARO540" s="511"/>
      <c r="ARP540" s="511"/>
      <c r="ARQ540" s="511"/>
      <c r="ARR540" s="511"/>
      <c r="ARS540" s="511"/>
      <c r="ART540" s="511"/>
      <c r="ARU540" s="511"/>
      <c r="ARV540" s="511"/>
      <c r="ARW540" s="511"/>
      <c r="ARX540" s="511"/>
      <c r="ARY540" s="511"/>
      <c r="ARZ540" s="511"/>
      <c r="ASA540" s="511"/>
      <c r="ASB540" s="511"/>
      <c r="ASC540" s="89"/>
      <c r="ASD540" s="89"/>
      <c r="ASE540" s="89"/>
      <c r="ASF540" s="89"/>
      <c r="ASG540" s="89"/>
      <c r="ASH540" s="511"/>
      <c r="ASI540" s="511"/>
      <c r="ASJ540" s="89"/>
      <c r="ASK540" s="89"/>
      <c r="ASL540" s="511"/>
      <c r="ASM540" s="511"/>
      <c r="ASN540" s="89"/>
      <c r="ASO540" s="89"/>
      <c r="ASP540" s="511"/>
      <c r="ASQ540" s="511"/>
      <c r="ASR540" s="511"/>
      <c r="ASS540" s="511"/>
      <c r="AST540" s="511"/>
      <c r="ASU540" s="511"/>
      <c r="ASV540" s="511"/>
      <c r="ASW540" s="89"/>
      <c r="ASX540" s="89"/>
      <c r="ASY540" s="511"/>
      <c r="ASZ540" s="511"/>
      <c r="ATA540" s="89"/>
      <c r="ATB540" s="89"/>
      <c r="ATC540" s="511"/>
      <c r="ATD540" s="511"/>
      <c r="ATE540" s="511"/>
      <c r="ATF540" s="511"/>
      <c r="ATG540" s="511"/>
      <c r="ATH540" s="203"/>
      <c r="ATI540" s="107"/>
      <c r="ATJ540" s="511"/>
      <c r="ATK540" s="511"/>
      <c r="ATL540" s="511"/>
      <c r="ATM540" s="511"/>
      <c r="ATN540" s="511"/>
      <c r="ATO540" s="511"/>
      <c r="ATP540" s="511"/>
      <c r="ATQ540" s="168"/>
      <c r="ATR540" s="168"/>
      <c r="ATS540" s="168"/>
      <c r="ATT540" s="168"/>
      <c r="ATU540" s="168"/>
      <c r="ATV540" s="168"/>
      <c r="ATW540" s="168"/>
      <c r="ATX540" s="168"/>
      <c r="ATY540" s="168"/>
      <c r="ATZ540" s="168"/>
      <c r="AUA540" s="168"/>
      <c r="AUB540" s="168"/>
      <c r="AUC540" s="168"/>
      <c r="AUD540" s="168"/>
      <c r="AUE540" s="168"/>
      <c r="AUF540" s="168"/>
      <c r="AUG540" s="168"/>
      <c r="AUH540" s="168"/>
      <c r="AUI540" s="168"/>
      <c r="AUJ540" s="168"/>
      <c r="AUK540" s="168"/>
      <c r="AUL540" s="168"/>
      <c r="AUM540" s="168"/>
      <c r="AUN540" s="168"/>
      <c r="AUO540" s="168"/>
      <c r="AUP540" s="168"/>
      <c r="AUQ540" s="168"/>
      <c r="AUR540" s="168"/>
      <c r="AUS540" s="168"/>
      <c r="AUT540" s="168"/>
      <c r="AUU540" s="168"/>
      <c r="AUV540" s="168"/>
      <c r="AUW540" s="168"/>
      <c r="AUX540" s="168"/>
      <c r="AUY540" s="168"/>
      <c r="AUZ540" s="168"/>
      <c r="AVA540" s="168"/>
      <c r="AVB540" s="168"/>
      <c r="AVC540" s="168"/>
      <c r="AVD540" s="168"/>
      <c r="AVE540" s="168"/>
      <c r="AVF540" s="168"/>
      <c r="AVG540" s="168"/>
      <c r="AVH540" s="168"/>
      <c r="AVI540" s="511"/>
      <c r="AVJ540" s="511"/>
      <c r="AVK540" s="511"/>
      <c r="AVL540" s="511"/>
      <c r="AVM540" s="511"/>
      <c r="AVN540" s="511"/>
      <c r="AVO540" s="511"/>
      <c r="AVP540" s="511"/>
      <c r="AVQ540" s="511"/>
      <c r="AVR540" s="511"/>
      <c r="AVS540" s="511"/>
      <c r="AVT540" s="511"/>
      <c r="AVU540" s="511"/>
      <c r="AVV540" s="511"/>
      <c r="AVW540" s="511"/>
      <c r="AVX540" s="511"/>
      <c r="AVY540" s="511"/>
      <c r="AVZ540" s="511"/>
      <c r="AWA540" s="511"/>
      <c r="AWB540" s="511"/>
      <c r="AWC540" s="511"/>
      <c r="AWD540" s="511"/>
      <c r="AWE540" s="511"/>
      <c r="AWF540" s="511"/>
      <c r="AWG540" s="89"/>
      <c r="AWH540" s="89"/>
      <c r="AWI540" s="89"/>
      <c r="AWJ540" s="89"/>
      <c r="AWK540" s="89"/>
      <c r="AWL540" s="511"/>
      <c r="AWM540" s="511"/>
      <c r="AWN540" s="89"/>
      <c r="AWO540" s="89"/>
      <c r="AWP540" s="511"/>
      <c r="AWQ540" s="511"/>
      <c r="AWR540" s="89"/>
      <c r="AWS540" s="89"/>
      <c r="AWT540" s="511"/>
      <c r="AWU540" s="511"/>
      <c r="AWV540" s="511"/>
      <c r="AWW540" s="511"/>
      <c r="AWX540" s="511"/>
      <c r="AWY540" s="511"/>
      <c r="AWZ540" s="511"/>
      <c r="AXA540" s="89"/>
      <c r="AXB540" s="89"/>
      <c r="AXC540" s="511"/>
      <c r="AXD540" s="511"/>
      <c r="AXE540" s="89"/>
      <c r="AXF540" s="89"/>
      <c r="AXG540" s="511"/>
      <c r="AXH540" s="511"/>
      <c r="AXI540" s="511"/>
      <c r="AXJ540" s="511"/>
      <c r="AXK540" s="511"/>
      <c r="AXL540" s="203"/>
      <c r="AXM540" s="107"/>
      <c r="AXN540" s="511"/>
      <c r="AXO540" s="511"/>
      <c r="AXP540" s="511"/>
      <c r="AXQ540" s="511"/>
      <c r="AXR540" s="511"/>
      <c r="AXS540" s="511"/>
      <c r="AXT540" s="511"/>
      <c r="AXU540" s="168"/>
      <c r="AXV540" s="168"/>
      <c r="AXW540" s="168"/>
      <c r="AXX540" s="168"/>
      <c r="AXY540" s="168"/>
      <c r="AXZ540" s="168"/>
      <c r="AYA540" s="168"/>
      <c r="AYB540" s="168"/>
      <c r="AYC540" s="168"/>
      <c r="AYD540" s="168"/>
      <c r="AYE540" s="168"/>
      <c r="AYF540" s="168"/>
      <c r="AYG540" s="168"/>
      <c r="AYH540" s="168"/>
      <c r="AYI540" s="168"/>
      <c r="AYJ540" s="168"/>
      <c r="AYK540" s="168"/>
      <c r="AYL540" s="168"/>
      <c r="AYM540" s="168"/>
      <c r="AYN540" s="168"/>
      <c r="AYO540" s="168"/>
      <c r="AYP540" s="168"/>
      <c r="AYQ540" s="168"/>
      <c r="AYR540" s="168"/>
      <c r="AYS540" s="168"/>
      <c r="AYT540" s="168"/>
      <c r="AYU540" s="168"/>
      <c r="AYV540" s="168"/>
      <c r="AYW540" s="168"/>
      <c r="AYX540" s="168"/>
      <c r="AYY540" s="168"/>
      <c r="AYZ540" s="168"/>
      <c r="AZA540" s="168"/>
      <c r="AZB540" s="168"/>
      <c r="AZC540" s="168"/>
      <c r="AZD540" s="168"/>
      <c r="AZE540" s="168"/>
      <c r="AZF540" s="168"/>
      <c r="AZG540" s="168"/>
      <c r="AZH540" s="168"/>
      <c r="AZI540" s="168"/>
      <c r="AZJ540" s="168"/>
      <c r="AZK540" s="168"/>
      <c r="AZL540" s="168"/>
      <c r="AZM540" s="511"/>
      <c r="AZN540" s="511"/>
      <c r="AZO540" s="511"/>
      <c r="AZP540" s="511"/>
      <c r="AZQ540" s="511"/>
      <c r="AZR540" s="511"/>
      <c r="AZS540" s="511"/>
      <c r="AZT540" s="511"/>
      <c r="AZU540" s="511"/>
      <c r="AZV540" s="511"/>
      <c r="AZW540" s="511"/>
      <c r="AZX540" s="511"/>
      <c r="AZY540" s="511"/>
      <c r="AZZ540" s="511"/>
      <c r="BAA540" s="511"/>
      <c r="BAB540" s="511"/>
      <c r="BAC540" s="511"/>
      <c r="BAD540" s="511"/>
      <c r="BAE540" s="511"/>
      <c r="BAF540" s="511"/>
      <c r="BAG540" s="511"/>
      <c r="BAH540" s="511"/>
      <c r="BAI540" s="511"/>
      <c r="BAJ540" s="511"/>
      <c r="BAK540" s="89"/>
      <c r="BAL540" s="89"/>
      <c r="BAM540" s="89"/>
      <c r="BAN540" s="89"/>
      <c r="BAO540" s="89"/>
      <c r="BAP540" s="511"/>
      <c r="BAQ540" s="511"/>
      <c r="BAR540" s="89"/>
      <c r="BAS540" s="89"/>
      <c r="BAT540" s="511"/>
      <c r="BAU540" s="511"/>
      <c r="BAV540" s="89"/>
      <c r="BAW540" s="89"/>
      <c r="BAX540" s="511"/>
      <c r="BAY540" s="511"/>
      <c r="BAZ540" s="511"/>
      <c r="BBA540" s="511"/>
      <c r="BBB540" s="511"/>
      <c r="BBC540" s="511"/>
      <c r="BBD540" s="511"/>
      <c r="BBE540" s="89"/>
      <c r="BBF540" s="89"/>
      <c r="BBG540" s="511"/>
      <c r="BBH540" s="511"/>
      <c r="BBI540" s="89"/>
      <c r="BBJ540" s="89"/>
      <c r="BBK540" s="511"/>
      <c r="BBL540" s="511"/>
      <c r="BBM540" s="511"/>
      <c r="BBN540" s="511"/>
      <c r="BBO540" s="511"/>
      <c r="BBP540" s="203"/>
      <c r="BBQ540" s="107"/>
      <c r="BBR540" s="511"/>
      <c r="BBS540" s="511"/>
      <c r="BBT540" s="511"/>
      <c r="BBU540" s="511"/>
      <c r="BBV540" s="511"/>
      <c r="BBW540" s="511"/>
      <c r="BBX540" s="511"/>
      <c r="BBY540" s="168"/>
      <c r="BBZ540" s="168"/>
      <c r="BCA540" s="168"/>
      <c r="BCB540" s="168"/>
      <c r="BCC540" s="168"/>
      <c r="BCD540" s="168"/>
      <c r="BCE540" s="168"/>
      <c r="BCF540" s="168"/>
      <c r="BCG540" s="168"/>
      <c r="BCH540" s="168"/>
      <c r="BCI540" s="168"/>
      <c r="BCJ540" s="168"/>
      <c r="BCK540" s="168"/>
      <c r="BCL540" s="168"/>
      <c r="BCM540" s="168"/>
      <c r="BCN540" s="168"/>
      <c r="BCO540" s="168"/>
      <c r="BCP540" s="168"/>
      <c r="BCQ540" s="168"/>
      <c r="BCR540" s="168"/>
      <c r="BCS540" s="168"/>
      <c r="BCT540" s="168"/>
      <c r="BCU540" s="168"/>
      <c r="BCV540" s="168"/>
      <c r="BCW540" s="168"/>
      <c r="BCX540" s="168"/>
      <c r="BCY540" s="168"/>
      <c r="BCZ540" s="168"/>
      <c r="BDA540" s="168"/>
      <c r="BDB540" s="168"/>
      <c r="BDC540" s="168"/>
      <c r="BDD540" s="168"/>
      <c r="BDE540" s="168"/>
      <c r="BDF540" s="168"/>
      <c r="BDG540" s="168"/>
      <c r="BDH540" s="168"/>
      <c r="BDI540" s="168"/>
      <c r="BDJ540" s="168"/>
      <c r="BDK540" s="168"/>
      <c r="BDL540" s="168"/>
      <c r="BDM540" s="168"/>
      <c r="BDN540" s="168"/>
      <c r="BDO540" s="168"/>
      <c r="BDP540" s="168"/>
      <c r="BDQ540" s="511"/>
      <c r="BDR540" s="511"/>
      <c r="BDS540" s="511"/>
      <c r="BDT540" s="511"/>
      <c r="BDU540" s="511"/>
      <c r="BDV540" s="511"/>
      <c r="BDW540" s="511"/>
      <c r="BDX540" s="511"/>
      <c r="BDY540" s="511"/>
      <c r="BDZ540" s="511"/>
      <c r="BEA540" s="511"/>
      <c r="BEB540" s="511"/>
      <c r="BEC540" s="511"/>
      <c r="BED540" s="511"/>
      <c r="BEE540" s="511"/>
      <c r="BEF540" s="511"/>
      <c r="BEG540" s="511"/>
      <c r="BEH540" s="511"/>
      <c r="BEI540" s="511"/>
      <c r="BEJ540" s="511"/>
      <c r="BEK540" s="511"/>
      <c r="BEL540" s="511"/>
      <c r="BEM540" s="511"/>
      <c r="BEN540" s="511"/>
      <c r="BEO540" s="89"/>
      <c r="BEP540" s="89"/>
      <c r="BEQ540" s="89"/>
      <c r="BER540" s="89"/>
      <c r="BES540" s="89"/>
      <c r="BET540" s="511"/>
      <c r="BEU540" s="511"/>
      <c r="BEV540" s="89"/>
      <c r="BEW540" s="89"/>
      <c r="BEX540" s="511"/>
      <c r="BEY540" s="511"/>
      <c r="BEZ540" s="89"/>
      <c r="BFA540" s="89"/>
      <c r="BFB540" s="511"/>
      <c r="BFC540" s="511"/>
      <c r="BFD540" s="511"/>
      <c r="BFE540" s="511"/>
      <c r="BFF540" s="511"/>
      <c r="BFG540" s="511"/>
      <c r="BFH540" s="511"/>
      <c r="BFI540" s="89"/>
      <c r="BFJ540" s="89"/>
      <c r="BFK540" s="511"/>
      <c r="BFL540" s="511"/>
      <c r="BFM540" s="89"/>
      <c r="BFN540" s="89"/>
      <c r="BFO540" s="511"/>
      <c r="BFP540" s="511"/>
      <c r="BFQ540" s="511"/>
      <c r="BFR540" s="511"/>
      <c r="BFS540" s="511"/>
      <c r="BFT540" s="203"/>
      <c r="BFU540" s="107"/>
      <c r="BFV540" s="511"/>
      <c r="BFW540" s="511"/>
      <c r="BFX540" s="511"/>
      <c r="BFY540" s="511"/>
      <c r="BFZ540" s="511"/>
      <c r="BGA540" s="511"/>
      <c r="BGB540" s="511"/>
      <c r="BGC540" s="168"/>
      <c r="BGD540" s="168"/>
      <c r="BGE540" s="168"/>
      <c r="BGF540" s="168"/>
      <c r="BGG540" s="168"/>
      <c r="BGH540" s="168"/>
      <c r="BGI540" s="168"/>
      <c r="BGJ540" s="168"/>
      <c r="BGK540" s="168"/>
      <c r="BGL540" s="168"/>
      <c r="BGM540" s="168"/>
      <c r="BGN540" s="168"/>
      <c r="BGO540" s="168"/>
      <c r="BGP540" s="168"/>
      <c r="BGQ540" s="168"/>
      <c r="BGR540" s="168"/>
      <c r="BGS540" s="168"/>
      <c r="BGT540" s="168"/>
      <c r="BGU540" s="168"/>
      <c r="BGV540" s="168"/>
      <c r="BGW540" s="168"/>
      <c r="BGX540" s="168"/>
      <c r="BGY540" s="168"/>
      <c r="BGZ540" s="168"/>
      <c r="BHA540" s="168"/>
      <c r="BHB540" s="168"/>
      <c r="BHC540" s="168"/>
      <c r="BHD540" s="168"/>
      <c r="BHE540" s="168"/>
      <c r="BHF540" s="168"/>
      <c r="BHG540" s="168"/>
      <c r="BHH540" s="168"/>
      <c r="BHI540" s="168"/>
      <c r="BHJ540" s="168"/>
      <c r="BHK540" s="168"/>
      <c r="BHL540" s="168"/>
      <c r="BHM540" s="168"/>
      <c r="BHN540" s="168"/>
      <c r="BHO540" s="168"/>
      <c r="BHP540" s="168"/>
      <c r="BHQ540" s="168"/>
      <c r="BHR540" s="168"/>
      <c r="BHS540" s="168"/>
      <c r="BHT540" s="168"/>
      <c r="BHU540" s="511"/>
      <c r="BHV540" s="511"/>
      <c r="BHW540" s="511"/>
      <c r="BHX540" s="511"/>
      <c r="BHY540" s="511"/>
      <c r="BHZ540" s="511"/>
      <c r="BIA540" s="511"/>
      <c r="BIB540" s="511"/>
      <c r="BIC540" s="511"/>
      <c r="BID540" s="511"/>
      <c r="BIE540" s="511"/>
      <c r="BIF540" s="511"/>
      <c r="BIG540" s="511"/>
      <c r="BIH540" s="511"/>
      <c r="BII540" s="511"/>
      <c r="BIJ540" s="511"/>
      <c r="BIK540" s="511"/>
      <c r="BIL540" s="511"/>
      <c r="BIM540" s="511"/>
      <c r="BIN540" s="511"/>
      <c r="BIO540" s="511"/>
      <c r="BIP540" s="511"/>
      <c r="BIQ540" s="511"/>
      <c r="BIR540" s="511"/>
      <c r="BIS540" s="89"/>
      <c r="BIT540" s="89"/>
      <c r="BIU540" s="89"/>
      <c r="BIV540" s="89"/>
      <c r="BIW540" s="89"/>
      <c r="BIX540" s="511"/>
      <c r="BIY540" s="511"/>
      <c r="BIZ540" s="89"/>
      <c r="BJA540" s="89"/>
      <c r="BJB540" s="511"/>
      <c r="BJC540" s="511"/>
      <c r="BJD540" s="89"/>
      <c r="BJE540" s="89"/>
      <c r="BJF540" s="511"/>
      <c r="BJG540" s="511"/>
      <c r="BJH540" s="511"/>
      <c r="BJI540" s="511"/>
      <c r="BJJ540" s="511"/>
      <c r="BJK540" s="511"/>
      <c r="BJL540" s="511"/>
      <c r="BJM540" s="89"/>
      <c r="BJN540" s="89"/>
      <c r="BJO540" s="511"/>
      <c r="BJP540" s="511"/>
      <c r="BJQ540" s="89"/>
      <c r="BJR540" s="89"/>
      <c r="BJS540" s="511"/>
      <c r="BJT540" s="511"/>
      <c r="BJU540" s="511"/>
      <c r="BJV540" s="511"/>
      <c r="BJW540" s="511"/>
      <c r="BJX540" s="203"/>
      <c r="BJY540" s="107"/>
      <c r="BJZ540" s="511"/>
      <c r="BKA540" s="511"/>
      <c r="BKB540" s="511"/>
      <c r="BKC540" s="511"/>
      <c r="BKD540" s="511"/>
      <c r="BKE540" s="511"/>
      <c r="BKF540" s="511"/>
      <c r="BKG540" s="168"/>
      <c r="BKH540" s="168"/>
      <c r="BKI540" s="168"/>
      <c r="BKJ540" s="168"/>
      <c r="BKK540" s="168"/>
      <c r="BKL540" s="168"/>
      <c r="BKM540" s="168"/>
      <c r="BKN540" s="168"/>
      <c r="BKO540" s="168"/>
      <c r="BKP540" s="168"/>
      <c r="BKQ540" s="168"/>
      <c r="BKR540" s="168"/>
      <c r="BKS540" s="168"/>
      <c r="BKT540" s="168"/>
      <c r="BKU540" s="168"/>
      <c r="BKV540" s="168"/>
      <c r="BKW540" s="168"/>
      <c r="BKX540" s="168"/>
      <c r="BKY540" s="168"/>
      <c r="BKZ540" s="168"/>
      <c r="BLA540" s="168"/>
      <c r="BLB540" s="168"/>
      <c r="BLC540" s="168"/>
      <c r="BLD540" s="168"/>
      <c r="BLE540" s="168"/>
      <c r="BLF540" s="168"/>
      <c r="BLG540" s="168"/>
      <c r="BLH540" s="168"/>
      <c r="BLI540" s="168"/>
      <c r="BLJ540" s="168"/>
      <c r="BLK540" s="168"/>
      <c r="BLL540" s="168"/>
      <c r="BLM540" s="168"/>
      <c r="BLN540" s="168"/>
      <c r="BLO540" s="168"/>
      <c r="BLP540" s="168"/>
      <c r="BLQ540" s="168"/>
      <c r="BLR540" s="168"/>
      <c r="BLS540" s="168"/>
      <c r="BLT540" s="168"/>
      <c r="BLU540" s="168"/>
      <c r="BLV540" s="168"/>
      <c r="BLW540" s="168"/>
      <c r="BLX540" s="168"/>
      <c r="BLY540" s="511"/>
      <c r="BLZ540" s="511"/>
      <c r="BMA540" s="511"/>
      <c r="BMB540" s="511"/>
      <c r="BMC540" s="511"/>
      <c r="BMD540" s="511"/>
      <c r="BME540" s="511"/>
      <c r="BMF540" s="511"/>
      <c r="BMG540" s="511"/>
      <c r="BMH540" s="511"/>
      <c r="BMI540" s="511"/>
      <c r="BMJ540" s="511"/>
      <c r="BMK540" s="511"/>
      <c r="BML540" s="511"/>
      <c r="BMM540" s="511"/>
      <c r="BMN540" s="511"/>
      <c r="BMO540" s="511"/>
      <c r="BMP540" s="511"/>
      <c r="BMQ540" s="511"/>
      <c r="BMR540" s="511"/>
      <c r="BMS540" s="511"/>
      <c r="BMT540" s="511"/>
      <c r="BMU540" s="511"/>
      <c r="BMV540" s="511"/>
      <c r="BMW540" s="89"/>
      <c r="BMX540" s="89"/>
      <c r="BMY540" s="89"/>
      <c r="BMZ540" s="89"/>
      <c r="BNA540" s="89"/>
      <c r="BNB540" s="511"/>
      <c r="BNC540" s="511"/>
      <c r="BND540" s="89"/>
      <c r="BNE540" s="89"/>
      <c r="BNF540" s="511"/>
      <c r="BNG540" s="511"/>
      <c r="BNH540" s="89"/>
      <c r="BNI540" s="89"/>
      <c r="BNJ540" s="511"/>
      <c r="BNK540" s="511"/>
      <c r="BNL540" s="511"/>
      <c r="BNM540" s="511"/>
      <c r="BNN540" s="511"/>
      <c r="BNO540" s="511"/>
      <c r="BNP540" s="511"/>
      <c r="BNQ540" s="89"/>
      <c r="BNR540" s="89"/>
      <c r="BNS540" s="511"/>
      <c r="BNT540" s="511"/>
      <c r="BNU540" s="89"/>
      <c r="BNV540" s="89"/>
      <c r="BNW540" s="511"/>
      <c r="BNX540" s="511"/>
      <c r="BNY540" s="511"/>
      <c r="BNZ540" s="511"/>
      <c r="BOA540" s="511"/>
      <c r="BOB540" s="203"/>
      <c r="BOC540" s="107"/>
      <c r="BOD540" s="511"/>
      <c r="BOE540" s="511"/>
      <c r="BOF540" s="511"/>
      <c r="BOG540" s="511"/>
      <c r="BOH540" s="511"/>
      <c r="BOI540" s="511"/>
      <c r="BOJ540" s="511"/>
      <c r="BOK540" s="168"/>
      <c r="BOL540" s="168"/>
      <c r="BOM540" s="168"/>
      <c r="BON540" s="168"/>
      <c r="BOO540" s="168"/>
      <c r="BOP540" s="168"/>
      <c r="BOQ540" s="168"/>
      <c r="BOR540" s="168"/>
      <c r="BOS540" s="168"/>
      <c r="BOT540" s="168"/>
      <c r="BOU540" s="168"/>
      <c r="BOV540" s="168"/>
      <c r="BOW540" s="168"/>
      <c r="BOX540" s="168"/>
      <c r="BOY540" s="168"/>
      <c r="BOZ540" s="168"/>
      <c r="BPA540" s="168"/>
      <c r="BPB540" s="168"/>
      <c r="BPC540" s="168"/>
      <c r="BPD540" s="168"/>
      <c r="BPE540" s="168"/>
      <c r="BPF540" s="168"/>
      <c r="BPG540" s="168"/>
      <c r="BPH540" s="168"/>
      <c r="BPI540" s="168"/>
      <c r="BPJ540" s="168"/>
      <c r="BPK540" s="168"/>
      <c r="BPL540" s="168"/>
      <c r="BPM540" s="168"/>
      <c r="BPN540" s="168"/>
      <c r="BPO540" s="168"/>
      <c r="BPP540" s="168"/>
      <c r="BPQ540" s="168"/>
      <c r="BPR540" s="168"/>
      <c r="BPS540" s="168"/>
      <c r="BPT540" s="168"/>
      <c r="BPU540" s="168"/>
      <c r="BPV540" s="168"/>
      <c r="BPW540" s="168"/>
      <c r="BPX540" s="168"/>
      <c r="BPY540" s="168"/>
      <c r="BPZ540" s="168"/>
      <c r="BQA540" s="168"/>
      <c r="BQB540" s="168"/>
      <c r="BQC540" s="511"/>
      <c r="BQD540" s="511"/>
      <c r="BQE540" s="511"/>
      <c r="BQF540" s="511"/>
      <c r="BQG540" s="511"/>
      <c r="BQH540" s="511"/>
      <c r="BQI540" s="511"/>
      <c r="BQJ540" s="511"/>
      <c r="BQK540" s="511"/>
      <c r="BQL540" s="511"/>
      <c r="BQM540" s="511"/>
      <c r="BQN540" s="511"/>
      <c r="BQO540" s="511"/>
      <c r="BQP540" s="511"/>
      <c r="BQQ540" s="511"/>
      <c r="BQR540" s="511"/>
      <c r="BQS540" s="511"/>
      <c r="BQT540" s="511"/>
      <c r="BQU540" s="511"/>
      <c r="BQV540" s="511"/>
      <c r="BQW540" s="511"/>
      <c r="BQX540" s="511"/>
      <c r="BQY540" s="511"/>
      <c r="BQZ540" s="511"/>
      <c r="BRA540" s="89"/>
      <c r="BRB540" s="89"/>
      <c r="BRC540" s="89"/>
      <c r="BRD540" s="89"/>
      <c r="BRE540" s="89"/>
      <c r="BRF540" s="511"/>
      <c r="BRG540" s="511"/>
      <c r="BRH540" s="89"/>
      <c r="BRI540" s="89"/>
      <c r="BRJ540" s="511"/>
      <c r="BRK540" s="511"/>
      <c r="BRL540" s="89"/>
      <c r="BRM540" s="89"/>
      <c r="BRN540" s="511"/>
      <c r="BRO540" s="511"/>
      <c r="BRP540" s="511"/>
      <c r="BRQ540" s="511"/>
      <c r="BRR540" s="511"/>
      <c r="BRS540" s="511"/>
      <c r="BRT540" s="511"/>
      <c r="BRU540" s="89"/>
      <c r="BRV540" s="89"/>
      <c r="BRW540" s="511"/>
      <c r="BRX540" s="511"/>
      <c r="BRY540" s="89"/>
      <c r="BRZ540" s="89"/>
      <c r="BSA540" s="511"/>
      <c r="BSB540" s="511"/>
      <c r="BSC540" s="511"/>
      <c r="BSD540" s="511"/>
      <c r="BSE540" s="511"/>
      <c r="BSF540" s="203"/>
      <c r="BSG540" s="107"/>
      <c r="BSH540" s="511"/>
      <c r="BSI540" s="511"/>
      <c r="BSJ540" s="511"/>
      <c r="BSK540" s="511"/>
      <c r="BSL540" s="511"/>
      <c r="BSM540" s="511"/>
      <c r="BSN540" s="511"/>
      <c r="BSO540" s="168"/>
      <c r="BSP540" s="168"/>
      <c r="BSQ540" s="168"/>
      <c r="BSR540" s="168"/>
      <c r="BSS540" s="168"/>
      <c r="BST540" s="168"/>
      <c r="BSU540" s="168"/>
      <c r="BSV540" s="168"/>
      <c r="BSW540" s="168"/>
      <c r="BSX540" s="168"/>
      <c r="BSY540" s="168"/>
      <c r="BSZ540" s="168"/>
      <c r="BTA540" s="168"/>
      <c r="BTB540" s="168"/>
      <c r="BTC540" s="168"/>
      <c r="BTD540" s="168"/>
      <c r="BTE540" s="168"/>
      <c r="BTF540" s="168"/>
      <c r="BTG540" s="168"/>
      <c r="BTH540" s="168"/>
      <c r="BTI540" s="168"/>
      <c r="BTJ540" s="168"/>
      <c r="BTK540" s="168"/>
      <c r="BTL540" s="168"/>
      <c r="BTM540" s="168"/>
      <c r="BTN540" s="168"/>
      <c r="BTO540" s="168"/>
      <c r="BTP540" s="168"/>
      <c r="BTQ540" s="168"/>
      <c r="BTR540" s="168"/>
      <c r="BTS540" s="168"/>
      <c r="BTT540" s="168"/>
      <c r="BTU540" s="168"/>
      <c r="BTV540" s="168"/>
      <c r="BTW540" s="168"/>
      <c r="BTX540" s="168"/>
      <c r="BTY540" s="168"/>
      <c r="BTZ540" s="168"/>
      <c r="BUA540" s="168"/>
      <c r="BUB540" s="168"/>
      <c r="BUC540" s="168"/>
      <c r="BUD540" s="168"/>
      <c r="BUE540" s="168"/>
      <c r="BUF540" s="168"/>
      <c r="BUG540" s="511"/>
      <c r="BUH540" s="511"/>
      <c r="BUI540" s="511"/>
      <c r="BUJ540" s="511"/>
      <c r="BUK540" s="511"/>
      <c r="BUL540" s="511"/>
      <c r="BUM540" s="511"/>
      <c r="BUN540" s="511"/>
      <c r="BUO540" s="511"/>
      <c r="BUP540" s="511"/>
      <c r="BUQ540" s="511"/>
      <c r="BUR540" s="511"/>
      <c r="BUS540" s="511"/>
      <c r="BUT540" s="511"/>
      <c r="BUU540" s="511"/>
      <c r="BUV540" s="511"/>
      <c r="BUW540" s="511"/>
      <c r="BUX540" s="511"/>
      <c r="BUY540" s="511"/>
      <c r="BUZ540" s="511"/>
      <c r="BVA540" s="511"/>
      <c r="BVB540" s="511"/>
      <c r="BVC540" s="511"/>
      <c r="BVD540" s="511"/>
      <c r="BVE540" s="89"/>
      <c r="BVF540" s="89"/>
      <c r="BVG540" s="89"/>
      <c r="BVH540" s="89"/>
      <c r="BVI540" s="89"/>
      <c r="BVJ540" s="511"/>
      <c r="BVK540" s="511"/>
      <c r="BVL540" s="89"/>
      <c r="BVM540" s="89"/>
      <c r="BVN540" s="511"/>
      <c r="BVO540" s="511"/>
      <c r="BVP540" s="89"/>
      <c r="BVQ540" s="89"/>
      <c r="BVR540" s="511"/>
      <c r="BVS540" s="511"/>
      <c r="BVT540" s="511"/>
      <c r="BVU540" s="511"/>
      <c r="BVV540" s="511"/>
      <c r="BVW540" s="511"/>
      <c r="BVX540" s="511"/>
      <c r="BVY540" s="89"/>
      <c r="BVZ540" s="89"/>
      <c r="BWA540" s="511"/>
      <c r="BWB540" s="511"/>
      <c r="BWC540" s="89"/>
      <c r="BWD540" s="89"/>
      <c r="BWE540" s="511"/>
      <c r="BWF540" s="511"/>
      <c r="BWG540" s="511"/>
      <c r="BWH540" s="511"/>
      <c r="BWI540" s="511"/>
      <c r="BWJ540" s="203"/>
      <c r="BWK540" s="107"/>
      <c r="BWL540" s="511"/>
      <c r="BWM540" s="511"/>
      <c r="BWN540" s="511"/>
      <c r="BWO540" s="511"/>
      <c r="BWP540" s="511"/>
      <c r="BWQ540" s="511"/>
      <c r="BWR540" s="511"/>
      <c r="BWS540" s="168"/>
      <c r="BWT540" s="168"/>
      <c r="BWU540" s="168"/>
      <c r="BWV540" s="168"/>
      <c r="BWW540" s="168"/>
      <c r="BWX540" s="168"/>
      <c r="BWY540" s="168"/>
      <c r="BWZ540" s="168"/>
      <c r="BXA540" s="168"/>
      <c r="BXB540" s="168"/>
      <c r="BXC540" s="168"/>
      <c r="BXD540" s="168"/>
      <c r="BXE540" s="168"/>
      <c r="BXF540" s="168"/>
      <c r="BXG540" s="168"/>
      <c r="BXH540" s="168"/>
      <c r="BXI540" s="168"/>
      <c r="BXJ540" s="168"/>
      <c r="BXK540" s="168"/>
      <c r="BXL540" s="168"/>
      <c r="BXM540" s="168"/>
      <c r="BXN540" s="168"/>
      <c r="BXO540" s="168"/>
      <c r="BXP540" s="168"/>
      <c r="BXQ540" s="168"/>
      <c r="BXR540" s="168"/>
      <c r="BXS540" s="168"/>
      <c r="BXT540" s="168"/>
      <c r="BXU540" s="168"/>
      <c r="BXV540" s="168"/>
      <c r="BXW540" s="168"/>
      <c r="BXX540" s="168"/>
      <c r="BXY540" s="168"/>
      <c r="BXZ540" s="168"/>
      <c r="BYA540" s="168"/>
      <c r="BYB540" s="168"/>
      <c r="BYC540" s="168"/>
      <c r="BYD540" s="168"/>
      <c r="BYE540" s="168"/>
      <c r="BYF540" s="168"/>
      <c r="BYG540" s="168"/>
      <c r="BYH540" s="168"/>
      <c r="BYI540" s="168"/>
      <c r="BYJ540" s="168"/>
      <c r="BYK540" s="511"/>
      <c r="BYL540" s="511"/>
      <c r="BYM540" s="511"/>
      <c r="BYN540" s="511"/>
      <c r="BYO540" s="511"/>
      <c r="BYP540" s="511"/>
      <c r="BYQ540" s="511"/>
      <c r="BYR540" s="511"/>
      <c r="BYS540" s="511"/>
      <c r="BYT540" s="511"/>
      <c r="BYU540" s="511"/>
      <c r="BYV540" s="511"/>
      <c r="BYW540" s="511"/>
      <c r="BYX540" s="511"/>
      <c r="BYY540" s="511"/>
      <c r="BYZ540" s="511"/>
      <c r="BZA540" s="511"/>
      <c r="BZB540" s="511"/>
      <c r="BZC540" s="511"/>
      <c r="BZD540" s="511"/>
      <c r="BZE540" s="511"/>
      <c r="BZF540" s="511"/>
      <c r="BZG540" s="511"/>
      <c r="BZH540" s="511"/>
      <c r="BZI540" s="89"/>
      <c r="BZJ540" s="89"/>
      <c r="BZK540" s="89"/>
      <c r="BZL540" s="89"/>
      <c r="BZM540" s="89"/>
      <c r="BZN540" s="511"/>
      <c r="BZO540" s="511"/>
      <c r="BZP540" s="89"/>
      <c r="BZQ540" s="89"/>
      <c r="BZR540" s="511"/>
      <c r="BZS540" s="511"/>
      <c r="BZT540" s="89"/>
      <c r="BZU540" s="89"/>
      <c r="BZV540" s="511"/>
      <c r="BZW540" s="511"/>
      <c r="BZX540" s="511"/>
      <c r="BZY540" s="511"/>
      <c r="BZZ540" s="511"/>
      <c r="CAA540" s="511"/>
      <c r="CAB540" s="511"/>
      <c r="CAC540" s="89"/>
      <c r="CAD540" s="89"/>
      <c r="CAE540" s="511"/>
      <c r="CAF540" s="511"/>
      <c r="CAG540" s="89"/>
      <c r="CAH540" s="89"/>
      <c r="CAI540" s="511"/>
      <c r="CAJ540" s="511"/>
      <c r="CAK540" s="511"/>
      <c r="CAL540" s="511"/>
      <c r="CAM540" s="511"/>
      <c r="CAN540" s="203"/>
      <c r="CAO540" s="107"/>
      <c r="CAP540" s="511"/>
      <c r="CAQ540" s="511"/>
      <c r="CAR540" s="511"/>
      <c r="CAS540" s="511"/>
      <c r="CAT540" s="511"/>
      <c r="CAU540" s="511"/>
      <c r="CAV540" s="511"/>
      <c r="CAW540" s="168"/>
      <c r="CAX540" s="168"/>
      <c r="CAY540" s="168"/>
      <c r="CAZ540" s="168"/>
      <c r="CBA540" s="168"/>
      <c r="CBB540" s="168"/>
      <c r="CBC540" s="168"/>
      <c r="CBD540" s="168"/>
      <c r="CBE540" s="168"/>
      <c r="CBF540" s="168"/>
      <c r="CBG540" s="168"/>
      <c r="CBH540" s="168"/>
      <c r="CBI540" s="168"/>
      <c r="CBJ540" s="168"/>
      <c r="CBK540" s="168"/>
      <c r="CBL540" s="168"/>
      <c r="CBM540" s="168"/>
      <c r="CBN540" s="168"/>
      <c r="CBO540" s="168"/>
      <c r="CBP540" s="168"/>
      <c r="CBQ540" s="168"/>
      <c r="CBR540" s="168"/>
      <c r="CBS540" s="168"/>
      <c r="CBT540" s="168"/>
      <c r="CBU540" s="168"/>
      <c r="CBV540" s="168"/>
      <c r="CBW540" s="168"/>
      <c r="CBX540" s="168"/>
      <c r="CBY540" s="168"/>
      <c r="CBZ540" s="168"/>
      <c r="CCA540" s="168"/>
      <c r="CCB540" s="168"/>
      <c r="CCC540" s="168"/>
      <c r="CCD540" s="168"/>
      <c r="CCE540" s="168"/>
      <c r="CCF540" s="168"/>
      <c r="CCG540" s="168"/>
      <c r="CCH540" s="168"/>
      <c r="CCI540" s="168"/>
      <c r="CCJ540" s="168"/>
      <c r="CCK540" s="168"/>
      <c r="CCL540" s="168"/>
      <c r="CCM540" s="168"/>
      <c r="CCN540" s="168"/>
      <c r="CCO540" s="511"/>
      <c r="CCP540" s="511"/>
      <c r="CCQ540" s="511"/>
      <c r="CCR540" s="511"/>
      <c r="CCS540" s="511"/>
      <c r="CCT540" s="511"/>
      <c r="CCU540" s="511"/>
      <c r="CCV540" s="511"/>
      <c r="CCW540" s="511"/>
      <c r="CCX540" s="511"/>
      <c r="CCY540" s="511"/>
      <c r="CCZ540" s="511"/>
      <c r="CDA540" s="511"/>
      <c r="CDB540" s="511"/>
      <c r="CDC540" s="511"/>
      <c r="CDD540" s="511"/>
      <c r="CDE540" s="511"/>
      <c r="CDF540" s="511"/>
      <c r="CDG540" s="511"/>
      <c r="CDH540" s="511"/>
      <c r="CDI540" s="511"/>
      <c r="CDJ540" s="511"/>
      <c r="CDK540" s="511"/>
      <c r="CDL540" s="511"/>
      <c r="CDM540" s="89"/>
      <c r="CDN540" s="89"/>
      <c r="CDO540" s="89"/>
      <c r="CDP540" s="89"/>
      <c r="CDQ540" s="89"/>
      <c r="CDR540" s="511"/>
      <c r="CDS540" s="511"/>
      <c r="CDT540" s="89"/>
      <c r="CDU540" s="89"/>
      <c r="CDV540" s="511"/>
      <c r="CDW540" s="511"/>
      <c r="CDX540" s="89"/>
      <c r="CDY540" s="89"/>
      <c r="CDZ540" s="511"/>
      <c r="CEA540" s="511"/>
      <c r="CEB540" s="511"/>
      <c r="CEC540" s="511"/>
      <c r="CED540" s="511"/>
      <c r="CEE540" s="511"/>
      <c r="CEF540" s="511"/>
      <c r="CEG540" s="89"/>
      <c r="CEH540" s="89"/>
      <c r="CEI540" s="511"/>
      <c r="CEJ540" s="511"/>
      <c r="CEK540" s="89"/>
      <c r="CEL540" s="89"/>
      <c r="CEM540" s="511"/>
      <c r="CEN540" s="511"/>
      <c r="CEO540" s="511"/>
      <c r="CEP540" s="511"/>
      <c r="CEQ540" s="511"/>
      <c r="CER540" s="203"/>
      <c r="CES540" s="107"/>
      <c r="CET540" s="511"/>
      <c r="CEU540" s="511"/>
      <c r="CEV540" s="511"/>
      <c r="CEW540" s="511"/>
      <c r="CEX540" s="511"/>
      <c r="CEY540" s="511"/>
      <c r="CEZ540" s="511"/>
      <c r="CFA540" s="168"/>
      <c r="CFB540" s="168"/>
      <c r="CFC540" s="168"/>
      <c r="CFD540" s="168"/>
      <c r="CFE540" s="168"/>
      <c r="CFF540" s="168"/>
      <c r="CFG540" s="168"/>
      <c r="CFH540" s="168"/>
      <c r="CFI540" s="168"/>
      <c r="CFJ540" s="168"/>
      <c r="CFK540" s="168"/>
      <c r="CFL540" s="168"/>
      <c r="CFM540" s="168"/>
      <c r="CFN540" s="168"/>
      <c r="CFO540" s="168"/>
      <c r="CFP540" s="168"/>
      <c r="CFQ540" s="168"/>
      <c r="CFR540" s="168"/>
      <c r="CFS540" s="168"/>
      <c r="CFT540" s="168"/>
      <c r="CFU540" s="168"/>
      <c r="CFV540" s="168"/>
      <c r="CFW540" s="168"/>
      <c r="CFX540" s="168"/>
      <c r="CFY540" s="168"/>
      <c r="CFZ540" s="168"/>
      <c r="CGA540" s="168"/>
      <c r="CGB540" s="168"/>
      <c r="CGC540" s="168"/>
      <c r="CGD540" s="168"/>
      <c r="CGE540" s="168"/>
      <c r="CGF540" s="168"/>
      <c r="CGG540" s="168"/>
      <c r="CGH540" s="168"/>
      <c r="CGI540" s="168"/>
      <c r="CGJ540" s="168"/>
      <c r="CGK540" s="168"/>
      <c r="CGL540" s="168"/>
      <c r="CGM540" s="168"/>
      <c r="CGN540" s="168"/>
      <c r="CGO540" s="168"/>
      <c r="CGP540" s="168"/>
      <c r="CGQ540" s="168"/>
      <c r="CGR540" s="168"/>
      <c r="CGS540" s="511"/>
      <c r="CGT540" s="511"/>
      <c r="CGU540" s="511"/>
      <c r="CGV540" s="511"/>
      <c r="CGW540" s="511"/>
      <c r="CGX540" s="511"/>
      <c r="CGY540" s="511"/>
      <c r="CGZ540" s="511"/>
      <c r="CHA540" s="511"/>
      <c r="CHB540" s="511"/>
      <c r="CHC540" s="511"/>
      <c r="CHD540" s="511"/>
      <c r="CHE540" s="511"/>
      <c r="CHF540" s="511"/>
      <c r="CHG540" s="511"/>
      <c r="CHH540" s="511"/>
      <c r="CHI540" s="511"/>
      <c r="CHJ540" s="511"/>
      <c r="CHK540" s="511"/>
      <c r="CHL540" s="511"/>
      <c r="CHM540" s="511"/>
      <c r="CHN540" s="511"/>
      <c r="CHO540" s="511"/>
      <c r="CHP540" s="511"/>
      <c r="CHQ540" s="89"/>
      <c r="CHR540" s="89"/>
      <c r="CHS540" s="89"/>
      <c r="CHT540" s="89"/>
      <c r="CHU540" s="89"/>
      <c r="CHV540" s="511"/>
      <c r="CHW540" s="511"/>
      <c r="CHX540" s="89"/>
      <c r="CHY540" s="89"/>
      <c r="CHZ540" s="511"/>
      <c r="CIA540" s="511"/>
      <c r="CIB540" s="89"/>
      <c r="CIC540" s="89"/>
      <c r="CID540" s="511"/>
      <c r="CIE540" s="511"/>
      <c r="CIF540" s="511"/>
      <c r="CIG540" s="511"/>
      <c r="CIH540" s="511"/>
      <c r="CII540" s="511"/>
      <c r="CIJ540" s="511"/>
      <c r="CIK540" s="89"/>
      <c r="CIL540" s="89"/>
      <c r="CIM540" s="511"/>
      <c r="CIN540" s="511"/>
      <c r="CIO540" s="89"/>
      <c r="CIP540" s="89"/>
      <c r="CIQ540" s="511"/>
      <c r="CIR540" s="511"/>
      <c r="CIS540" s="511"/>
      <c r="CIT540" s="511"/>
      <c r="CIU540" s="511"/>
      <c r="CIV540" s="203"/>
      <c r="CIW540" s="107"/>
      <c r="CIX540" s="511"/>
      <c r="CIY540" s="511"/>
      <c r="CIZ540" s="511"/>
      <c r="CJA540" s="511"/>
      <c r="CJB540" s="511"/>
      <c r="CJC540" s="511"/>
      <c r="CJD540" s="511"/>
      <c r="CJE540" s="168"/>
      <c r="CJF540" s="168"/>
      <c r="CJG540" s="168"/>
      <c r="CJH540" s="168"/>
      <c r="CJI540" s="168"/>
      <c r="CJJ540" s="168"/>
      <c r="CJK540" s="168"/>
      <c r="CJL540" s="168"/>
      <c r="CJM540" s="168"/>
      <c r="CJN540" s="168"/>
      <c r="CJO540" s="168"/>
      <c r="CJP540" s="168"/>
      <c r="CJQ540" s="168"/>
      <c r="CJR540" s="168"/>
      <c r="CJS540" s="168"/>
      <c r="CJT540" s="168"/>
      <c r="CJU540" s="168"/>
      <c r="CJV540" s="168"/>
      <c r="CJW540" s="168"/>
      <c r="CJX540" s="168"/>
      <c r="CJY540" s="168"/>
      <c r="CJZ540" s="168"/>
      <c r="CKA540" s="168"/>
      <c r="CKB540" s="168"/>
      <c r="CKC540" s="168"/>
      <c r="CKD540" s="168"/>
      <c r="CKE540" s="168"/>
      <c r="CKF540" s="168"/>
      <c r="CKG540" s="168"/>
      <c r="CKH540" s="168"/>
      <c r="CKI540" s="168"/>
      <c r="CKJ540" s="168"/>
      <c r="CKK540" s="168"/>
      <c r="CKL540" s="168"/>
      <c r="CKM540" s="168"/>
      <c r="CKN540" s="168"/>
      <c r="CKO540" s="168"/>
      <c r="CKP540" s="168"/>
      <c r="CKQ540" s="168"/>
      <c r="CKR540" s="168"/>
      <c r="CKS540" s="168"/>
      <c r="CKT540" s="168"/>
      <c r="CKU540" s="168"/>
      <c r="CKV540" s="168"/>
      <c r="CKW540" s="511"/>
      <c r="CKX540" s="511"/>
      <c r="CKY540" s="511"/>
      <c r="CKZ540" s="511"/>
      <c r="CLA540" s="511"/>
      <c r="CLB540" s="511"/>
      <c r="CLC540" s="511"/>
      <c r="CLD540" s="511"/>
      <c r="CLE540" s="511"/>
      <c r="CLF540" s="511"/>
      <c r="CLG540" s="511"/>
      <c r="CLH540" s="511"/>
      <c r="CLI540" s="511"/>
      <c r="CLJ540" s="511"/>
      <c r="CLK540" s="511"/>
      <c r="CLL540" s="511"/>
      <c r="CLM540" s="511"/>
      <c r="CLN540" s="511"/>
      <c r="CLO540" s="511"/>
      <c r="CLP540" s="511"/>
      <c r="CLQ540" s="511"/>
      <c r="CLR540" s="511"/>
      <c r="CLS540" s="511"/>
      <c r="CLT540" s="511"/>
      <c r="CLU540" s="89"/>
      <c r="CLV540" s="89"/>
      <c r="CLW540" s="89"/>
      <c r="CLX540" s="89"/>
      <c r="CLY540" s="89"/>
      <c r="CLZ540" s="511"/>
      <c r="CMA540" s="511"/>
      <c r="CMB540" s="89"/>
      <c r="CMC540" s="89"/>
      <c r="CMD540" s="511"/>
      <c r="CME540" s="511"/>
      <c r="CMF540" s="89"/>
      <c r="CMG540" s="89"/>
      <c r="CMH540" s="511"/>
      <c r="CMI540" s="511"/>
      <c r="CMJ540" s="511"/>
      <c r="CMK540" s="511"/>
      <c r="CML540" s="511"/>
      <c r="CMM540" s="511"/>
      <c r="CMN540" s="511"/>
      <c r="CMO540" s="89"/>
      <c r="CMP540" s="89"/>
      <c r="CMQ540" s="511"/>
      <c r="CMR540" s="511"/>
      <c r="CMS540" s="89"/>
      <c r="CMT540" s="89"/>
      <c r="CMU540" s="511"/>
      <c r="CMV540" s="511"/>
      <c r="CMW540" s="511"/>
      <c r="CMX540" s="511"/>
      <c r="CMY540" s="511"/>
      <c r="CMZ540" s="203"/>
      <c r="CNA540" s="107"/>
      <c r="CNB540" s="511"/>
      <c r="CNC540" s="511"/>
      <c r="CND540" s="511"/>
      <c r="CNE540" s="511"/>
      <c r="CNF540" s="511"/>
      <c r="CNG540" s="511"/>
      <c r="CNH540" s="511"/>
      <c r="CNI540" s="168"/>
      <c r="CNJ540" s="168"/>
      <c r="CNK540" s="168"/>
      <c r="CNL540" s="168"/>
      <c r="CNM540" s="168"/>
      <c r="CNN540" s="168"/>
      <c r="CNO540" s="168"/>
      <c r="CNP540" s="168"/>
      <c r="CNQ540" s="168"/>
      <c r="CNR540" s="168"/>
      <c r="CNS540" s="168"/>
      <c r="CNT540" s="168"/>
      <c r="CNU540" s="168"/>
      <c r="CNV540" s="168"/>
      <c r="CNW540" s="168"/>
      <c r="CNX540" s="168"/>
      <c r="CNY540" s="168"/>
      <c r="CNZ540" s="168"/>
      <c r="COA540" s="168"/>
      <c r="COB540" s="168"/>
      <c r="COC540" s="168"/>
      <c r="COD540" s="168"/>
      <c r="COE540" s="168"/>
      <c r="COF540" s="168"/>
      <c r="COG540" s="168"/>
      <c r="COH540" s="168"/>
      <c r="COI540" s="168"/>
      <c r="COJ540" s="168"/>
      <c r="COK540" s="168"/>
      <c r="COL540" s="168"/>
      <c r="COM540" s="168"/>
      <c r="CON540" s="168"/>
      <c r="COO540" s="168"/>
      <c r="COP540" s="168"/>
      <c r="COQ540" s="168"/>
      <c r="COR540" s="168"/>
      <c r="COS540" s="168"/>
      <c r="COT540" s="168"/>
      <c r="COU540" s="168"/>
      <c r="COV540" s="168"/>
      <c r="COW540" s="168"/>
      <c r="COX540" s="168"/>
      <c r="COY540" s="168"/>
      <c r="COZ540" s="168"/>
      <c r="CPA540" s="511"/>
      <c r="CPB540" s="511"/>
      <c r="CPC540" s="511"/>
      <c r="CPD540" s="511"/>
      <c r="CPE540" s="511"/>
      <c r="CPF540" s="511"/>
      <c r="CPG540" s="511"/>
      <c r="CPH540" s="511"/>
      <c r="CPI540" s="511"/>
      <c r="CPJ540" s="511"/>
      <c r="CPK540" s="511"/>
      <c r="CPL540" s="511"/>
      <c r="CPM540" s="511"/>
      <c r="CPN540" s="511"/>
      <c r="CPO540" s="511"/>
      <c r="CPP540" s="511"/>
      <c r="CPQ540" s="511"/>
      <c r="CPR540" s="511"/>
      <c r="CPS540" s="511"/>
      <c r="CPT540" s="511"/>
      <c r="CPU540" s="511"/>
      <c r="CPV540" s="511"/>
      <c r="CPW540" s="511"/>
      <c r="CPX540" s="511"/>
      <c r="CPY540" s="89"/>
      <c r="CPZ540" s="89"/>
      <c r="CQA540" s="89"/>
      <c r="CQB540" s="89"/>
      <c r="CQC540" s="89"/>
      <c r="CQD540" s="511"/>
      <c r="CQE540" s="511"/>
      <c r="CQF540" s="89"/>
      <c r="CQG540" s="89"/>
      <c r="CQH540" s="511"/>
      <c r="CQI540" s="511"/>
      <c r="CQJ540" s="89"/>
      <c r="CQK540" s="89"/>
      <c r="CQL540" s="511"/>
      <c r="CQM540" s="511"/>
      <c r="CQN540" s="511"/>
      <c r="CQO540" s="511"/>
      <c r="CQP540" s="511"/>
      <c r="CQQ540" s="511"/>
      <c r="CQR540" s="511"/>
      <c r="CQS540" s="89"/>
      <c r="CQT540" s="89"/>
      <c r="CQU540" s="511"/>
      <c r="CQV540" s="511"/>
      <c r="CQW540" s="89"/>
      <c r="CQX540" s="89"/>
      <c r="CQY540" s="511"/>
      <c r="CQZ540" s="511"/>
      <c r="CRA540" s="511"/>
      <c r="CRB540" s="511"/>
      <c r="CRC540" s="511"/>
      <c r="CRD540" s="203"/>
      <c r="CRE540" s="107"/>
      <c r="CRF540" s="511"/>
      <c r="CRG540" s="511"/>
      <c r="CRH540" s="511"/>
      <c r="CRI540" s="511"/>
      <c r="CRJ540" s="511"/>
      <c r="CRK540" s="511"/>
      <c r="CRL540" s="511"/>
      <c r="CRM540" s="168"/>
      <c r="CRN540" s="168"/>
      <c r="CRO540" s="168"/>
      <c r="CRP540" s="168"/>
      <c r="CRQ540" s="168"/>
      <c r="CRR540" s="168"/>
      <c r="CRS540" s="168"/>
      <c r="CRT540" s="168"/>
      <c r="CRU540" s="168"/>
      <c r="CRV540" s="168"/>
      <c r="CRW540" s="168"/>
      <c r="CRX540" s="168"/>
      <c r="CRY540" s="168"/>
      <c r="CRZ540" s="168"/>
      <c r="CSA540" s="168"/>
      <c r="CSB540" s="168"/>
      <c r="CSC540" s="168"/>
      <c r="CSD540" s="168"/>
      <c r="CSE540" s="168"/>
      <c r="CSF540" s="168"/>
      <c r="CSG540" s="168"/>
      <c r="CSH540" s="168"/>
      <c r="CSI540" s="168"/>
      <c r="CSJ540" s="168"/>
      <c r="CSK540" s="168"/>
      <c r="CSL540" s="168"/>
      <c r="CSM540" s="168"/>
      <c r="CSN540" s="168"/>
      <c r="CSO540" s="168"/>
      <c r="CSP540" s="168"/>
      <c r="CSQ540" s="168"/>
      <c r="CSR540" s="168"/>
      <c r="CSS540" s="168"/>
      <c r="CST540" s="168"/>
      <c r="CSU540" s="168"/>
      <c r="CSV540" s="168"/>
      <c r="CSW540" s="168"/>
      <c r="CSX540" s="168"/>
      <c r="CSY540" s="168"/>
      <c r="CSZ540" s="168"/>
      <c r="CTA540" s="168"/>
      <c r="CTB540" s="168"/>
      <c r="CTC540" s="168"/>
      <c r="CTD540" s="168"/>
      <c r="CTE540" s="511"/>
      <c r="CTF540" s="511"/>
      <c r="CTG540" s="511"/>
      <c r="CTH540" s="511"/>
      <c r="CTI540" s="511"/>
      <c r="CTJ540" s="511"/>
      <c r="CTK540" s="511"/>
      <c r="CTL540" s="511"/>
      <c r="CTM540" s="511"/>
      <c r="CTN540" s="511"/>
      <c r="CTO540" s="511"/>
      <c r="CTP540" s="511"/>
      <c r="CTQ540" s="511"/>
      <c r="CTR540" s="511"/>
      <c r="CTS540" s="511"/>
      <c r="CTT540" s="511"/>
      <c r="CTU540" s="511"/>
      <c r="CTV540" s="511"/>
      <c r="CTW540" s="511"/>
      <c r="CTX540" s="511"/>
      <c r="CTY540" s="511"/>
      <c r="CTZ540" s="511"/>
      <c r="CUA540" s="511"/>
      <c r="CUB540" s="511"/>
      <c r="CUC540" s="89"/>
      <c r="CUD540" s="89"/>
      <c r="CUE540" s="89"/>
      <c r="CUF540" s="89"/>
      <c r="CUG540" s="89"/>
      <c r="CUH540" s="511"/>
      <c r="CUI540" s="511"/>
      <c r="CUJ540" s="89"/>
      <c r="CUK540" s="89"/>
      <c r="CUL540" s="511"/>
      <c r="CUM540" s="511"/>
      <c r="CUN540" s="89"/>
      <c r="CUO540" s="89"/>
      <c r="CUP540" s="511"/>
      <c r="CUQ540" s="511"/>
      <c r="CUR540" s="511"/>
      <c r="CUS540" s="511"/>
      <c r="CUT540" s="511"/>
      <c r="CUU540" s="511"/>
      <c r="CUV540" s="511"/>
      <c r="CUW540" s="89"/>
      <c r="CUX540" s="89"/>
      <c r="CUY540" s="511"/>
      <c r="CUZ540" s="511"/>
      <c r="CVA540" s="89"/>
      <c r="CVB540" s="89"/>
      <c r="CVC540" s="511"/>
      <c r="CVD540" s="511"/>
      <c r="CVE540" s="511"/>
      <c r="CVF540" s="511"/>
      <c r="CVG540" s="511"/>
      <c r="CVH540" s="203"/>
      <c r="CVI540" s="107"/>
      <c r="CVJ540" s="511"/>
      <c r="CVK540" s="511"/>
      <c r="CVL540" s="511"/>
      <c r="CVM540" s="511"/>
      <c r="CVN540" s="511"/>
      <c r="CVO540" s="511"/>
      <c r="CVP540" s="511"/>
      <c r="CVQ540" s="168"/>
      <c r="CVR540" s="168"/>
      <c r="CVS540" s="168"/>
      <c r="CVT540" s="168"/>
      <c r="CVU540" s="168"/>
      <c r="CVV540" s="168"/>
      <c r="CVW540" s="168"/>
      <c r="CVX540" s="168"/>
      <c r="CVY540" s="168"/>
      <c r="CVZ540" s="168"/>
      <c r="CWA540" s="168"/>
      <c r="CWB540" s="168"/>
      <c r="CWC540" s="168"/>
      <c r="CWD540" s="168"/>
      <c r="CWE540" s="168"/>
      <c r="CWF540" s="168"/>
      <c r="CWG540" s="168"/>
      <c r="CWH540" s="168"/>
      <c r="CWI540" s="168"/>
      <c r="CWJ540" s="168"/>
      <c r="CWK540" s="168"/>
      <c r="CWL540" s="168"/>
      <c r="CWM540" s="168"/>
      <c r="CWN540" s="168"/>
      <c r="CWO540" s="168"/>
      <c r="CWP540" s="168"/>
      <c r="CWQ540" s="168"/>
      <c r="CWR540" s="168"/>
      <c r="CWS540" s="168"/>
      <c r="CWT540" s="168"/>
      <c r="CWU540" s="168"/>
      <c r="CWV540" s="168"/>
      <c r="CWW540" s="168"/>
      <c r="CWX540" s="168"/>
      <c r="CWY540" s="168"/>
      <c r="CWZ540" s="168"/>
      <c r="CXA540" s="168"/>
      <c r="CXB540" s="168"/>
      <c r="CXC540" s="168"/>
      <c r="CXD540" s="168"/>
      <c r="CXE540" s="168"/>
      <c r="CXF540" s="168"/>
      <c r="CXG540" s="168"/>
      <c r="CXH540" s="168"/>
      <c r="CXI540" s="511"/>
      <c r="CXJ540" s="511"/>
      <c r="CXK540" s="511"/>
      <c r="CXL540" s="511"/>
      <c r="CXM540" s="511"/>
      <c r="CXN540" s="511"/>
      <c r="CXO540" s="511"/>
      <c r="CXP540" s="511"/>
      <c r="CXQ540" s="511"/>
      <c r="CXR540" s="511"/>
      <c r="CXS540" s="511"/>
      <c r="CXT540" s="511"/>
      <c r="CXU540" s="511"/>
      <c r="CXV540" s="511"/>
      <c r="CXW540" s="511"/>
      <c r="CXX540" s="511"/>
      <c r="CXY540" s="511"/>
      <c r="CXZ540" s="511"/>
      <c r="CYA540" s="511"/>
      <c r="CYB540" s="511"/>
      <c r="CYC540" s="511"/>
      <c r="CYD540" s="511"/>
      <c r="CYE540" s="511"/>
      <c r="CYF540" s="511"/>
      <c r="CYG540" s="89"/>
      <c r="CYH540" s="89"/>
      <c r="CYI540" s="89"/>
      <c r="CYJ540" s="89"/>
      <c r="CYK540" s="89"/>
      <c r="CYL540" s="511"/>
      <c r="CYM540" s="511"/>
      <c r="CYN540" s="89"/>
      <c r="CYO540" s="89"/>
      <c r="CYP540" s="511"/>
      <c r="CYQ540" s="511"/>
      <c r="CYR540" s="89"/>
      <c r="CYS540" s="89"/>
      <c r="CYT540" s="511"/>
      <c r="CYU540" s="511"/>
      <c r="CYV540" s="511"/>
      <c r="CYW540" s="511"/>
      <c r="CYX540" s="511"/>
      <c r="CYY540" s="511"/>
      <c r="CYZ540" s="511"/>
      <c r="CZA540" s="89"/>
      <c r="CZB540" s="89"/>
      <c r="CZC540" s="511"/>
      <c r="CZD540" s="511"/>
      <c r="CZE540" s="89"/>
      <c r="CZF540" s="89"/>
      <c r="CZG540" s="511"/>
      <c r="CZH540" s="511"/>
      <c r="CZI540" s="511"/>
      <c r="CZJ540" s="511"/>
      <c r="CZK540" s="511"/>
      <c r="CZL540" s="203"/>
      <c r="CZM540" s="107"/>
      <c r="CZN540" s="511"/>
      <c r="CZO540" s="511"/>
      <c r="CZP540" s="511"/>
      <c r="CZQ540" s="511"/>
      <c r="CZR540" s="511"/>
      <c r="CZS540" s="511"/>
      <c r="CZT540" s="511"/>
      <c r="CZU540" s="168"/>
      <c r="CZV540" s="168"/>
      <c r="CZW540" s="168"/>
      <c r="CZX540" s="168"/>
      <c r="CZY540" s="168"/>
      <c r="CZZ540" s="168"/>
      <c r="DAA540" s="168"/>
      <c r="DAB540" s="168"/>
      <c r="DAC540" s="168"/>
      <c r="DAD540" s="168"/>
      <c r="DAE540" s="168"/>
      <c r="DAF540" s="168"/>
      <c r="DAG540" s="168"/>
      <c r="DAH540" s="168"/>
      <c r="DAI540" s="168"/>
      <c r="DAJ540" s="168"/>
      <c r="DAK540" s="168"/>
      <c r="DAL540" s="168"/>
      <c r="DAM540" s="168"/>
      <c r="DAN540" s="168"/>
      <c r="DAO540" s="168"/>
      <c r="DAP540" s="168"/>
      <c r="DAQ540" s="168"/>
      <c r="DAR540" s="168"/>
      <c r="DAS540" s="168"/>
      <c r="DAT540" s="168"/>
      <c r="DAU540" s="168"/>
      <c r="DAV540" s="168"/>
      <c r="DAW540" s="168"/>
      <c r="DAX540" s="168"/>
      <c r="DAY540" s="168"/>
      <c r="DAZ540" s="168"/>
      <c r="DBA540" s="168"/>
      <c r="DBB540" s="168"/>
      <c r="DBC540" s="168"/>
      <c r="DBD540" s="168"/>
      <c r="DBE540" s="168"/>
      <c r="DBF540" s="168"/>
      <c r="DBG540" s="168"/>
      <c r="DBH540" s="168"/>
      <c r="DBI540" s="168"/>
      <c r="DBJ540" s="168"/>
      <c r="DBK540" s="168"/>
      <c r="DBL540" s="168"/>
      <c r="DBM540" s="511"/>
      <c r="DBN540" s="511"/>
      <c r="DBO540" s="511"/>
      <c r="DBP540" s="511"/>
      <c r="DBQ540" s="511"/>
      <c r="DBR540" s="511"/>
      <c r="DBS540" s="511"/>
      <c r="DBT540" s="511"/>
      <c r="DBU540" s="511"/>
      <c r="DBV540" s="511"/>
      <c r="DBW540" s="511"/>
      <c r="DBX540" s="511"/>
      <c r="DBY540" s="511"/>
      <c r="DBZ540" s="511"/>
      <c r="DCA540" s="511"/>
      <c r="DCB540" s="511"/>
      <c r="DCC540" s="511"/>
      <c r="DCD540" s="511"/>
      <c r="DCE540" s="511"/>
      <c r="DCF540" s="511"/>
      <c r="DCG540" s="511"/>
      <c r="DCH540" s="511"/>
      <c r="DCI540" s="511"/>
      <c r="DCJ540" s="511"/>
      <c r="DCK540" s="89"/>
      <c r="DCL540" s="89"/>
      <c r="DCM540" s="89"/>
      <c r="DCN540" s="89"/>
      <c r="DCO540" s="89"/>
      <c r="DCP540" s="511"/>
      <c r="DCQ540" s="511"/>
      <c r="DCR540" s="89"/>
      <c r="DCS540" s="89"/>
      <c r="DCT540" s="511"/>
      <c r="DCU540" s="511"/>
      <c r="DCV540" s="89"/>
      <c r="DCW540" s="89"/>
      <c r="DCX540" s="511"/>
      <c r="DCY540" s="511"/>
      <c r="DCZ540" s="511"/>
      <c r="DDA540" s="511"/>
      <c r="DDB540" s="511"/>
      <c r="DDC540" s="511"/>
      <c r="DDD540" s="511"/>
      <c r="DDE540" s="89"/>
      <c r="DDF540" s="89"/>
      <c r="DDG540" s="511"/>
      <c r="DDH540" s="511"/>
      <c r="DDI540" s="89"/>
      <c r="DDJ540" s="89"/>
      <c r="DDK540" s="511"/>
      <c r="DDL540" s="511"/>
      <c r="DDM540" s="511"/>
      <c r="DDN540" s="511"/>
      <c r="DDO540" s="511"/>
      <c r="DDP540" s="203"/>
      <c r="DDQ540" s="107"/>
      <c r="DDR540" s="511"/>
      <c r="DDS540" s="511"/>
      <c r="DDT540" s="511"/>
      <c r="DDU540" s="511"/>
      <c r="DDV540" s="511"/>
      <c r="DDW540" s="511"/>
      <c r="DDX540" s="511"/>
      <c r="DDY540" s="168"/>
      <c r="DDZ540" s="168"/>
      <c r="DEA540" s="168"/>
      <c r="DEB540" s="168"/>
      <c r="DEC540" s="168"/>
      <c r="DED540" s="168"/>
      <c r="DEE540" s="168"/>
      <c r="DEF540" s="168"/>
      <c r="DEG540" s="168"/>
      <c r="DEH540" s="168"/>
      <c r="DEI540" s="168"/>
      <c r="DEJ540" s="168"/>
      <c r="DEK540" s="168"/>
      <c r="DEL540" s="168"/>
      <c r="DEM540" s="168"/>
      <c r="DEN540" s="168"/>
      <c r="DEO540" s="168"/>
      <c r="DEP540" s="168"/>
      <c r="DEQ540" s="168"/>
      <c r="DER540" s="168"/>
      <c r="DES540" s="168"/>
      <c r="DET540" s="168"/>
      <c r="DEU540" s="168"/>
      <c r="DEV540" s="168"/>
      <c r="DEW540" s="168"/>
      <c r="DEX540" s="168"/>
      <c r="DEY540" s="168"/>
      <c r="DEZ540" s="168"/>
      <c r="DFA540" s="168"/>
      <c r="DFB540" s="168"/>
      <c r="DFC540" s="168"/>
      <c r="DFD540" s="168"/>
      <c r="DFE540" s="168"/>
      <c r="DFF540" s="168"/>
      <c r="DFG540" s="168"/>
      <c r="DFH540" s="168"/>
      <c r="DFI540" s="168"/>
      <c r="DFJ540" s="168"/>
      <c r="DFK540" s="168"/>
      <c r="DFL540" s="168"/>
      <c r="DFM540" s="168"/>
      <c r="DFN540" s="168"/>
      <c r="DFO540" s="168"/>
      <c r="DFP540" s="168"/>
      <c r="DFQ540" s="511"/>
      <c r="DFR540" s="511"/>
      <c r="DFS540" s="511"/>
      <c r="DFT540" s="511"/>
      <c r="DFU540" s="511"/>
      <c r="DFV540" s="511"/>
      <c r="DFW540" s="511"/>
      <c r="DFX540" s="511"/>
      <c r="DFY540" s="511"/>
      <c r="DFZ540" s="511"/>
      <c r="DGA540" s="511"/>
      <c r="DGB540" s="511"/>
      <c r="DGC540" s="511"/>
      <c r="DGD540" s="511"/>
      <c r="DGE540" s="511"/>
      <c r="DGF540" s="511"/>
      <c r="DGG540" s="511"/>
      <c r="DGH540" s="511"/>
      <c r="DGI540" s="511"/>
      <c r="DGJ540" s="511"/>
      <c r="DGK540" s="511"/>
      <c r="DGL540" s="511"/>
      <c r="DGM540" s="511"/>
      <c r="DGN540" s="511"/>
      <c r="DGO540" s="89"/>
      <c r="DGP540" s="89"/>
      <c r="DGQ540" s="89"/>
      <c r="DGR540" s="89"/>
      <c r="DGS540" s="89"/>
      <c r="DGT540" s="511"/>
      <c r="DGU540" s="511"/>
      <c r="DGV540" s="89"/>
      <c r="DGW540" s="89"/>
      <c r="DGX540" s="511"/>
      <c r="DGY540" s="511"/>
      <c r="DGZ540" s="89"/>
      <c r="DHA540" s="89"/>
      <c r="DHB540" s="511"/>
      <c r="DHC540" s="511"/>
      <c r="DHD540" s="511"/>
      <c r="DHE540" s="511"/>
      <c r="DHF540" s="511"/>
      <c r="DHG540" s="511"/>
      <c r="DHH540" s="511"/>
      <c r="DHI540" s="89"/>
      <c r="DHJ540" s="89"/>
      <c r="DHK540" s="511"/>
      <c r="DHL540" s="511"/>
      <c r="DHM540" s="89"/>
      <c r="DHN540" s="89"/>
      <c r="DHO540" s="511"/>
      <c r="DHP540" s="511"/>
      <c r="DHQ540" s="511"/>
      <c r="DHR540" s="511"/>
      <c r="DHS540" s="511"/>
      <c r="DHT540" s="203"/>
      <c r="DHU540" s="107"/>
      <c r="DHV540" s="511"/>
      <c r="DHW540" s="511"/>
      <c r="DHX540" s="511"/>
      <c r="DHY540" s="511"/>
      <c r="DHZ540" s="511"/>
      <c r="DIA540" s="511"/>
      <c r="DIB540" s="511"/>
      <c r="DIC540" s="168"/>
      <c r="DID540" s="168"/>
      <c r="DIE540" s="168"/>
      <c r="DIF540" s="168"/>
      <c r="DIG540" s="168"/>
      <c r="DIH540" s="168"/>
      <c r="DII540" s="168"/>
      <c r="DIJ540" s="168"/>
      <c r="DIK540" s="168"/>
      <c r="DIL540" s="168"/>
      <c r="DIM540" s="168"/>
      <c r="DIN540" s="168"/>
      <c r="DIO540" s="168"/>
      <c r="DIP540" s="168"/>
      <c r="DIQ540" s="168"/>
      <c r="DIR540" s="168"/>
      <c r="DIS540" s="168"/>
      <c r="DIT540" s="168"/>
      <c r="DIU540" s="168"/>
      <c r="DIV540" s="168"/>
      <c r="DIW540" s="168"/>
      <c r="DIX540" s="168"/>
      <c r="DIY540" s="168"/>
      <c r="DIZ540" s="168"/>
      <c r="DJA540" s="168"/>
      <c r="DJB540" s="168"/>
      <c r="DJC540" s="168"/>
      <c r="DJD540" s="168"/>
      <c r="DJE540" s="168"/>
      <c r="DJF540" s="168"/>
      <c r="DJG540" s="168"/>
      <c r="DJH540" s="168"/>
      <c r="DJI540" s="168"/>
      <c r="DJJ540" s="168"/>
      <c r="DJK540" s="168"/>
      <c r="DJL540" s="168"/>
      <c r="DJM540" s="168"/>
      <c r="DJN540" s="168"/>
      <c r="DJO540" s="168"/>
      <c r="DJP540" s="168"/>
      <c r="DJQ540" s="168"/>
      <c r="DJR540" s="168"/>
      <c r="DJS540" s="168"/>
      <c r="DJT540" s="168"/>
      <c r="DJU540" s="511"/>
      <c r="DJV540" s="511"/>
      <c r="DJW540" s="511"/>
      <c r="DJX540" s="511"/>
      <c r="DJY540" s="511"/>
      <c r="DJZ540" s="511"/>
      <c r="DKA540" s="511"/>
      <c r="DKB540" s="511"/>
      <c r="DKC540" s="511"/>
      <c r="DKD540" s="511"/>
      <c r="DKE540" s="511"/>
      <c r="DKF540" s="511"/>
      <c r="DKG540" s="511"/>
      <c r="DKH540" s="511"/>
      <c r="DKI540" s="511"/>
      <c r="DKJ540" s="511"/>
      <c r="DKK540" s="511"/>
      <c r="DKL540" s="511"/>
      <c r="DKM540" s="511"/>
      <c r="DKN540" s="511"/>
      <c r="DKO540" s="511"/>
      <c r="DKP540" s="511"/>
      <c r="DKQ540" s="511"/>
      <c r="DKR540" s="511"/>
      <c r="DKS540" s="89"/>
      <c r="DKT540" s="89"/>
      <c r="DKU540" s="89"/>
      <c r="DKV540" s="89"/>
      <c r="DKW540" s="89"/>
      <c r="DKX540" s="511"/>
      <c r="DKY540" s="511"/>
      <c r="DKZ540" s="89"/>
      <c r="DLA540" s="89"/>
      <c r="DLB540" s="511"/>
      <c r="DLC540" s="511"/>
      <c r="DLD540" s="89"/>
      <c r="DLE540" s="89"/>
      <c r="DLF540" s="511"/>
      <c r="DLG540" s="511"/>
      <c r="DLH540" s="511"/>
      <c r="DLI540" s="511"/>
      <c r="DLJ540" s="511"/>
      <c r="DLK540" s="511"/>
      <c r="DLL540" s="511"/>
      <c r="DLM540" s="89"/>
      <c r="DLN540" s="89"/>
      <c r="DLO540" s="511"/>
      <c r="DLP540" s="511"/>
      <c r="DLQ540" s="89"/>
      <c r="DLR540" s="89"/>
      <c r="DLS540" s="511"/>
      <c r="DLT540" s="511"/>
      <c r="DLU540" s="511"/>
      <c r="DLV540" s="511"/>
      <c r="DLW540" s="511"/>
      <c r="DLX540" s="203"/>
      <c r="DLY540" s="107"/>
      <c r="DLZ540" s="511"/>
      <c r="DMA540" s="511"/>
      <c r="DMB540" s="511"/>
      <c r="DMC540" s="511"/>
      <c r="DMD540" s="511"/>
      <c r="DME540" s="511"/>
      <c r="DMF540" s="511"/>
      <c r="DMG540" s="168"/>
      <c r="DMH540" s="168"/>
      <c r="DMI540" s="168"/>
      <c r="DMJ540" s="168"/>
      <c r="DMK540" s="168"/>
      <c r="DML540" s="168"/>
      <c r="DMM540" s="168"/>
      <c r="DMN540" s="168"/>
      <c r="DMO540" s="168"/>
      <c r="DMP540" s="168"/>
      <c r="DMQ540" s="168"/>
      <c r="DMR540" s="168"/>
      <c r="DMS540" s="168"/>
      <c r="DMT540" s="168"/>
      <c r="DMU540" s="168"/>
      <c r="DMV540" s="168"/>
      <c r="DMW540" s="168"/>
      <c r="DMX540" s="168"/>
      <c r="DMY540" s="168"/>
      <c r="DMZ540" s="168"/>
      <c r="DNA540" s="168"/>
      <c r="DNB540" s="168"/>
      <c r="DNC540" s="168"/>
      <c r="DND540" s="168"/>
      <c r="DNE540" s="168"/>
      <c r="DNF540" s="168"/>
      <c r="DNG540" s="168"/>
      <c r="DNH540" s="168"/>
      <c r="DNI540" s="168"/>
      <c r="DNJ540" s="168"/>
      <c r="DNK540" s="168"/>
      <c r="DNL540" s="168"/>
      <c r="DNM540" s="168"/>
      <c r="DNN540" s="168"/>
      <c r="DNO540" s="168"/>
      <c r="DNP540" s="168"/>
      <c r="DNQ540" s="168"/>
      <c r="DNR540" s="168"/>
      <c r="DNS540" s="168"/>
      <c r="DNT540" s="168"/>
      <c r="DNU540" s="168"/>
      <c r="DNV540" s="168"/>
      <c r="DNW540" s="168"/>
      <c r="DNX540" s="168"/>
      <c r="DNY540" s="511"/>
      <c r="DNZ540" s="511"/>
      <c r="DOA540" s="511"/>
      <c r="DOB540" s="511"/>
      <c r="DOC540" s="511"/>
      <c r="DOD540" s="511"/>
      <c r="DOE540" s="511"/>
      <c r="DOF540" s="511"/>
      <c r="DOG540" s="511"/>
      <c r="DOH540" s="511"/>
      <c r="DOI540" s="511"/>
      <c r="DOJ540" s="511"/>
      <c r="DOK540" s="511"/>
      <c r="DOL540" s="511"/>
      <c r="DOM540" s="511"/>
      <c r="DON540" s="511"/>
      <c r="DOO540" s="511"/>
      <c r="DOP540" s="511"/>
      <c r="DOQ540" s="511"/>
      <c r="DOR540" s="511"/>
      <c r="DOS540" s="511"/>
      <c r="DOT540" s="511"/>
      <c r="DOU540" s="511"/>
      <c r="DOV540" s="511"/>
      <c r="DOW540" s="89"/>
      <c r="DOX540" s="89"/>
      <c r="DOY540" s="89"/>
      <c r="DOZ540" s="89"/>
      <c r="DPA540" s="89"/>
      <c r="DPB540" s="511"/>
      <c r="DPC540" s="511"/>
      <c r="DPD540" s="89"/>
      <c r="DPE540" s="89"/>
      <c r="DPF540" s="511"/>
      <c r="DPG540" s="511"/>
      <c r="DPH540" s="89"/>
      <c r="DPI540" s="89"/>
      <c r="DPJ540" s="511"/>
      <c r="DPK540" s="511"/>
      <c r="DPL540" s="511"/>
      <c r="DPM540" s="511"/>
      <c r="DPN540" s="511"/>
      <c r="DPO540" s="511"/>
      <c r="DPP540" s="511"/>
      <c r="DPQ540" s="89"/>
      <c r="DPR540" s="89"/>
      <c r="DPS540" s="511"/>
      <c r="DPT540" s="511"/>
      <c r="DPU540" s="89"/>
      <c r="DPV540" s="89"/>
      <c r="DPW540" s="511"/>
      <c r="DPX540" s="511"/>
      <c r="DPY540" s="511"/>
      <c r="DPZ540" s="511"/>
      <c r="DQA540" s="511"/>
      <c r="DQB540" s="203"/>
      <c r="DQC540" s="107"/>
      <c r="DQD540" s="511"/>
      <c r="DQE540" s="511"/>
      <c r="DQF540" s="511"/>
      <c r="DQG540" s="511"/>
      <c r="DQH540" s="511"/>
      <c r="DQI540" s="511"/>
      <c r="DQJ540" s="511"/>
      <c r="DQK540" s="168"/>
      <c r="DQL540" s="168"/>
      <c r="DQM540" s="168"/>
      <c r="DQN540" s="168"/>
      <c r="DQO540" s="168"/>
      <c r="DQP540" s="168"/>
      <c r="DQQ540" s="168"/>
      <c r="DQR540" s="168"/>
      <c r="DQS540" s="168"/>
      <c r="DQT540" s="168"/>
      <c r="DQU540" s="168"/>
      <c r="DQV540" s="168"/>
      <c r="DQW540" s="168"/>
      <c r="DQX540" s="168"/>
      <c r="DQY540" s="168"/>
      <c r="DQZ540" s="168"/>
      <c r="DRA540" s="168"/>
      <c r="DRB540" s="168"/>
      <c r="DRC540" s="168"/>
      <c r="DRD540" s="168"/>
      <c r="DRE540" s="168"/>
      <c r="DRF540" s="168"/>
      <c r="DRG540" s="168"/>
      <c r="DRH540" s="168"/>
      <c r="DRI540" s="168"/>
      <c r="DRJ540" s="168"/>
      <c r="DRK540" s="168"/>
      <c r="DRL540" s="168"/>
      <c r="DRM540" s="168"/>
      <c r="DRN540" s="168"/>
      <c r="DRO540" s="168"/>
      <c r="DRP540" s="168"/>
      <c r="DRQ540" s="168"/>
      <c r="DRR540" s="168"/>
      <c r="DRS540" s="168"/>
      <c r="DRT540" s="168"/>
      <c r="DRU540" s="168"/>
      <c r="DRV540" s="168"/>
      <c r="DRW540" s="168"/>
      <c r="DRX540" s="168"/>
      <c r="DRY540" s="168"/>
      <c r="DRZ540" s="168"/>
      <c r="DSA540" s="168"/>
      <c r="DSB540" s="168"/>
      <c r="DSC540" s="511"/>
      <c r="DSD540" s="511"/>
      <c r="DSE540" s="511"/>
      <c r="DSF540" s="511"/>
      <c r="DSG540" s="511"/>
      <c r="DSH540" s="511"/>
      <c r="DSI540" s="511"/>
      <c r="DSJ540" s="511"/>
      <c r="DSK540" s="511"/>
      <c r="DSL540" s="511"/>
      <c r="DSM540" s="511"/>
      <c r="DSN540" s="511"/>
      <c r="DSO540" s="511"/>
      <c r="DSP540" s="511"/>
      <c r="DSQ540" s="511"/>
      <c r="DSR540" s="511"/>
      <c r="DSS540" s="511"/>
      <c r="DST540" s="511"/>
      <c r="DSU540" s="511"/>
      <c r="DSV540" s="511"/>
      <c r="DSW540" s="511"/>
      <c r="DSX540" s="511"/>
      <c r="DSY540" s="511"/>
      <c r="DSZ540" s="511"/>
      <c r="DTA540" s="89"/>
      <c r="DTB540" s="89"/>
      <c r="DTC540" s="89"/>
      <c r="DTD540" s="89"/>
      <c r="DTE540" s="89"/>
      <c r="DTF540" s="511"/>
      <c r="DTG540" s="511"/>
      <c r="DTH540" s="89"/>
      <c r="DTI540" s="89"/>
      <c r="DTJ540" s="511"/>
      <c r="DTK540" s="511"/>
      <c r="DTL540" s="89"/>
      <c r="DTM540" s="89"/>
      <c r="DTN540" s="511"/>
      <c r="DTO540" s="511"/>
      <c r="DTP540" s="511"/>
      <c r="DTQ540" s="511"/>
      <c r="DTR540" s="511"/>
      <c r="DTS540" s="511"/>
      <c r="DTT540" s="511"/>
      <c r="DTU540" s="89"/>
      <c r="DTV540" s="89"/>
      <c r="DTW540" s="511"/>
      <c r="DTX540" s="511"/>
      <c r="DTY540" s="89"/>
      <c r="DTZ540" s="89"/>
      <c r="DUA540" s="511"/>
      <c r="DUB540" s="511"/>
      <c r="DUC540" s="511"/>
      <c r="DUD540" s="511"/>
      <c r="DUE540" s="511"/>
      <c r="DUF540" s="203"/>
      <c r="DUG540" s="107"/>
      <c r="DUH540" s="511"/>
      <c r="DUI540" s="511"/>
      <c r="DUJ540" s="511"/>
      <c r="DUK540" s="511"/>
      <c r="DUL540" s="511"/>
      <c r="DUM540" s="511"/>
      <c r="DUN540" s="511"/>
      <c r="DUO540" s="168"/>
      <c r="DUP540" s="168"/>
      <c r="DUQ540" s="168"/>
      <c r="DUR540" s="168"/>
      <c r="DUS540" s="168"/>
      <c r="DUT540" s="168"/>
      <c r="DUU540" s="168"/>
      <c r="DUV540" s="168"/>
      <c r="DUW540" s="168"/>
      <c r="DUX540" s="168"/>
      <c r="DUY540" s="168"/>
      <c r="DUZ540" s="168"/>
      <c r="DVA540" s="168"/>
      <c r="DVB540" s="168"/>
      <c r="DVC540" s="168"/>
      <c r="DVD540" s="168"/>
      <c r="DVE540" s="168"/>
      <c r="DVF540" s="168"/>
      <c r="DVG540" s="168"/>
      <c r="DVH540" s="168"/>
      <c r="DVI540" s="168"/>
      <c r="DVJ540" s="168"/>
      <c r="DVK540" s="168"/>
      <c r="DVL540" s="168"/>
      <c r="DVM540" s="168"/>
      <c r="DVN540" s="168"/>
      <c r="DVO540" s="168"/>
      <c r="DVP540" s="168"/>
      <c r="DVQ540" s="168"/>
      <c r="DVR540" s="168"/>
      <c r="DVS540" s="168"/>
      <c r="DVT540" s="168"/>
      <c r="DVU540" s="168"/>
      <c r="DVV540" s="168"/>
      <c r="DVW540" s="168"/>
      <c r="DVX540" s="168"/>
      <c r="DVY540" s="168"/>
      <c r="DVZ540" s="168"/>
      <c r="DWA540" s="168"/>
      <c r="DWB540" s="168"/>
      <c r="DWC540" s="168"/>
      <c r="DWD540" s="168"/>
      <c r="DWE540" s="168"/>
      <c r="DWF540" s="168"/>
      <c r="DWG540" s="511"/>
      <c r="DWH540" s="511"/>
      <c r="DWI540" s="511"/>
      <c r="DWJ540" s="511"/>
      <c r="DWK540" s="511"/>
      <c r="DWL540" s="511"/>
      <c r="DWM540" s="511"/>
      <c r="DWN540" s="511"/>
      <c r="DWO540" s="511"/>
      <c r="DWP540" s="511"/>
      <c r="DWQ540" s="511"/>
      <c r="DWR540" s="511"/>
      <c r="DWS540" s="511"/>
      <c r="DWT540" s="511"/>
      <c r="DWU540" s="511"/>
      <c r="DWV540" s="511"/>
      <c r="DWW540" s="511"/>
      <c r="DWX540" s="511"/>
      <c r="DWY540" s="511"/>
      <c r="DWZ540" s="511"/>
      <c r="DXA540" s="511"/>
      <c r="DXB540" s="511"/>
      <c r="DXC540" s="511"/>
      <c r="DXD540" s="511"/>
      <c r="DXE540" s="89"/>
      <c r="DXF540" s="89"/>
      <c r="DXG540" s="89"/>
      <c r="DXH540" s="89"/>
      <c r="DXI540" s="89"/>
      <c r="DXJ540" s="511"/>
      <c r="DXK540" s="511"/>
      <c r="DXL540" s="89"/>
      <c r="DXM540" s="89"/>
      <c r="DXN540" s="511"/>
      <c r="DXO540" s="511"/>
      <c r="DXP540" s="89"/>
      <c r="DXQ540" s="89"/>
      <c r="DXR540" s="511"/>
      <c r="DXS540" s="511"/>
      <c r="DXT540" s="511"/>
      <c r="DXU540" s="511"/>
      <c r="DXV540" s="511"/>
      <c r="DXW540" s="511"/>
      <c r="DXX540" s="511"/>
      <c r="DXY540" s="89"/>
      <c r="DXZ540" s="89"/>
      <c r="DYA540" s="511"/>
      <c r="DYB540" s="511"/>
      <c r="DYC540" s="89"/>
      <c r="DYD540" s="89"/>
      <c r="DYE540" s="511"/>
      <c r="DYF540" s="511"/>
      <c r="DYG540" s="511"/>
      <c r="DYH540" s="511"/>
      <c r="DYI540" s="511"/>
      <c r="DYJ540" s="203"/>
      <c r="DYK540" s="107"/>
      <c r="DYL540" s="511"/>
      <c r="DYM540" s="511"/>
      <c r="DYN540" s="511"/>
      <c r="DYO540" s="511"/>
      <c r="DYP540" s="511"/>
      <c r="DYQ540" s="511"/>
      <c r="DYR540" s="511"/>
      <c r="DYS540" s="168"/>
      <c r="DYT540" s="168"/>
      <c r="DYU540" s="168"/>
      <c r="DYV540" s="168"/>
      <c r="DYW540" s="168"/>
      <c r="DYX540" s="168"/>
      <c r="DYY540" s="168"/>
      <c r="DYZ540" s="168"/>
      <c r="DZA540" s="168"/>
      <c r="DZB540" s="168"/>
      <c r="DZC540" s="168"/>
      <c r="DZD540" s="168"/>
      <c r="DZE540" s="168"/>
      <c r="DZF540" s="168"/>
      <c r="DZG540" s="168"/>
      <c r="DZH540" s="168"/>
      <c r="DZI540" s="168"/>
      <c r="DZJ540" s="168"/>
      <c r="DZK540" s="168"/>
      <c r="DZL540" s="168"/>
      <c r="DZM540" s="168"/>
      <c r="DZN540" s="168"/>
      <c r="DZO540" s="168"/>
      <c r="DZP540" s="168"/>
      <c r="DZQ540" s="168"/>
      <c r="DZR540" s="168"/>
      <c r="DZS540" s="168"/>
      <c r="DZT540" s="168"/>
      <c r="DZU540" s="168"/>
      <c r="DZV540" s="168"/>
      <c r="DZW540" s="168"/>
      <c r="DZX540" s="168"/>
      <c r="DZY540" s="168"/>
      <c r="DZZ540" s="168"/>
      <c r="EAA540" s="168"/>
      <c r="EAB540" s="168"/>
      <c r="EAC540" s="168"/>
      <c r="EAD540" s="168"/>
      <c r="EAE540" s="168"/>
      <c r="EAF540" s="168"/>
      <c r="EAG540" s="168"/>
      <c r="EAH540" s="168"/>
      <c r="EAI540" s="168"/>
      <c r="EAJ540" s="168"/>
      <c r="EAK540" s="511"/>
      <c r="EAL540" s="511"/>
      <c r="EAM540" s="511"/>
      <c r="EAN540" s="511"/>
      <c r="EAO540" s="511"/>
      <c r="EAP540" s="511"/>
      <c r="EAQ540" s="511"/>
      <c r="EAR540" s="511"/>
      <c r="EAS540" s="511"/>
      <c r="EAT540" s="511"/>
      <c r="EAU540" s="511"/>
      <c r="EAV540" s="511"/>
      <c r="EAW540" s="511"/>
      <c r="EAX540" s="511"/>
      <c r="EAY540" s="511"/>
      <c r="EAZ540" s="511"/>
      <c r="EBA540" s="511"/>
      <c r="EBB540" s="511"/>
      <c r="EBC540" s="511"/>
      <c r="EBD540" s="511"/>
      <c r="EBE540" s="511"/>
      <c r="EBF540" s="511"/>
      <c r="EBG540" s="511"/>
      <c r="EBH540" s="511"/>
      <c r="EBI540" s="89"/>
      <c r="EBJ540" s="89"/>
      <c r="EBK540" s="89"/>
      <c r="EBL540" s="89"/>
      <c r="EBM540" s="89"/>
      <c r="EBN540" s="511"/>
      <c r="EBO540" s="511"/>
      <c r="EBP540" s="89"/>
      <c r="EBQ540" s="89"/>
      <c r="EBR540" s="511"/>
      <c r="EBS540" s="511"/>
      <c r="EBT540" s="89"/>
      <c r="EBU540" s="89"/>
      <c r="EBV540" s="511"/>
      <c r="EBW540" s="511"/>
      <c r="EBX540" s="511"/>
      <c r="EBY540" s="511"/>
      <c r="EBZ540" s="511"/>
      <c r="ECA540" s="511"/>
      <c r="ECB540" s="511"/>
      <c r="ECC540" s="89"/>
      <c r="ECD540" s="89"/>
      <c r="ECE540" s="511"/>
      <c r="ECF540" s="511"/>
      <c r="ECG540" s="89"/>
      <c r="ECH540" s="89"/>
      <c r="ECI540" s="511"/>
      <c r="ECJ540" s="511"/>
      <c r="ECK540" s="511"/>
      <c r="ECL540" s="511"/>
      <c r="ECM540" s="511"/>
      <c r="ECN540" s="203"/>
      <c r="ECO540" s="107"/>
      <c r="ECP540" s="511"/>
      <c r="ECQ540" s="511"/>
      <c r="ECR540" s="511"/>
      <c r="ECS540" s="511"/>
      <c r="ECT540" s="511"/>
      <c r="ECU540" s="511"/>
      <c r="ECV540" s="511"/>
      <c r="ECW540" s="168"/>
      <c r="ECX540" s="168"/>
      <c r="ECY540" s="168"/>
      <c r="ECZ540" s="168"/>
      <c r="EDA540" s="168"/>
      <c r="EDB540" s="168"/>
      <c r="EDC540" s="168"/>
      <c r="EDD540" s="168"/>
      <c r="EDE540" s="168"/>
      <c r="EDF540" s="168"/>
      <c r="EDG540" s="168"/>
      <c r="EDH540" s="168"/>
      <c r="EDI540" s="168"/>
      <c r="EDJ540" s="168"/>
      <c r="EDK540" s="168"/>
      <c r="EDL540" s="168"/>
      <c r="EDM540" s="168"/>
      <c r="EDN540" s="168"/>
      <c r="EDO540" s="168"/>
      <c r="EDP540" s="168"/>
      <c r="EDQ540" s="168"/>
      <c r="EDR540" s="168"/>
      <c r="EDS540" s="168"/>
      <c r="EDT540" s="168"/>
      <c r="EDU540" s="168"/>
      <c r="EDV540" s="168"/>
      <c r="EDW540" s="168"/>
      <c r="EDX540" s="168"/>
      <c r="EDY540" s="168"/>
      <c r="EDZ540" s="168"/>
      <c r="EEA540" s="168"/>
      <c r="EEB540" s="168"/>
      <c r="EEC540" s="168"/>
      <c r="EED540" s="168"/>
      <c r="EEE540" s="168"/>
      <c r="EEF540" s="168"/>
      <c r="EEG540" s="168"/>
      <c r="EEH540" s="168"/>
      <c r="EEI540" s="168"/>
      <c r="EEJ540" s="168"/>
      <c r="EEK540" s="168"/>
      <c r="EEL540" s="168"/>
      <c r="EEM540" s="168"/>
      <c r="EEN540" s="168"/>
      <c r="EEO540" s="511"/>
      <c r="EEP540" s="511"/>
      <c r="EEQ540" s="511"/>
      <c r="EER540" s="511"/>
      <c r="EES540" s="511"/>
      <c r="EET540" s="511"/>
      <c r="EEU540" s="511"/>
      <c r="EEV540" s="511"/>
      <c r="EEW540" s="511"/>
      <c r="EEX540" s="511"/>
      <c r="EEY540" s="511"/>
      <c r="EEZ540" s="511"/>
      <c r="EFA540" s="511"/>
      <c r="EFB540" s="511"/>
      <c r="EFC540" s="511"/>
      <c r="EFD540" s="511"/>
      <c r="EFE540" s="511"/>
      <c r="EFF540" s="511"/>
      <c r="EFG540" s="511"/>
      <c r="EFH540" s="511"/>
      <c r="EFI540" s="511"/>
      <c r="EFJ540" s="511"/>
      <c r="EFK540" s="511"/>
      <c r="EFL540" s="511"/>
      <c r="EFM540" s="89"/>
      <c r="EFN540" s="89"/>
      <c r="EFO540" s="89"/>
      <c r="EFP540" s="89"/>
      <c r="EFQ540" s="89"/>
      <c r="EFR540" s="511"/>
      <c r="EFS540" s="511"/>
      <c r="EFT540" s="89"/>
      <c r="EFU540" s="89"/>
      <c r="EFV540" s="511"/>
      <c r="EFW540" s="511"/>
      <c r="EFX540" s="89"/>
      <c r="EFY540" s="89"/>
      <c r="EFZ540" s="511"/>
      <c r="EGA540" s="511"/>
      <c r="EGB540" s="511"/>
      <c r="EGC540" s="511"/>
      <c r="EGD540" s="511"/>
      <c r="EGE540" s="511"/>
      <c r="EGF540" s="511"/>
      <c r="EGG540" s="89"/>
      <c r="EGH540" s="89"/>
      <c r="EGI540" s="511"/>
      <c r="EGJ540" s="511"/>
      <c r="EGK540" s="89"/>
      <c r="EGL540" s="89"/>
      <c r="EGM540" s="511"/>
      <c r="EGN540" s="511"/>
      <c r="EGO540" s="511"/>
      <c r="EGP540" s="511"/>
      <c r="EGQ540" s="511"/>
      <c r="EGR540" s="203"/>
      <c r="EGS540" s="107"/>
      <c r="EGT540" s="511"/>
      <c r="EGU540" s="511"/>
      <c r="EGV540" s="511"/>
      <c r="EGW540" s="511"/>
      <c r="EGX540" s="511"/>
      <c r="EGY540" s="511"/>
      <c r="EGZ540" s="511"/>
      <c r="EHA540" s="168"/>
      <c r="EHB540" s="168"/>
      <c r="EHC540" s="168"/>
      <c r="EHD540" s="168"/>
      <c r="EHE540" s="168"/>
      <c r="EHF540" s="168"/>
      <c r="EHG540" s="168"/>
      <c r="EHH540" s="168"/>
      <c r="EHI540" s="168"/>
      <c r="EHJ540" s="168"/>
      <c r="EHK540" s="168"/>
      <c r="EHL540" s="168"/>
      <c r="EHM540" s="168"/>
      <c r="EHN540" s="168"/>
      <c r="EHO540" s="168"/>
      <c r="EHP540" s="168"/>
      <c r="EHQ540" s="168"/>
      <c r="EHR540" s="168"/>
      <c r="EHS540" s="168"/>
      <c r="EHT540" s="168"/>
      <c r="EHU540" s="168"/>
      <c r="EHV540" s="168"/>
      <c r="EHW540" s="168"/>
      <c r="EHX540" s="168"/>
      <c r="EHY540" s="168"/>
      <c r="EHZ540" s="168"/>
      <c r="EIA540" s="168"/>
      <c r="EIB540" s="168"/>
      <c r="EIC540" s="168"/>
      <c r="EID540" s="168"/>
      <c r="EIE540" s="168"/>
      <c r="EIF540" s="168"/>
      <c r="EIG540" s="168"/>
      <c r="EIH540" s="168"/>
      <c r="EII540" s="168"/>
      <c r="EIJ540" s="168"/>
      <c r="EIK540" s="168"/>
      <c r="EIL540" s="168"/>
      <c r="EIM540" s="168"/>
      <c r="EIN540" s="168"/>
      <c r="EIO540" s="168"/>
      <c r="EIP540" s="168"/>
      <c r="EIQ540" s="168"/>
      <c r="EIR540" s="168"/>
      <c r="EIS540" s="511"/>
      <c r="EIT540" s="511"/>
      <c r="EIU540" s="511"/>
      <c r="EIV540" s="511"/>
      <c r="EIW540" s="511"/>
      <c r="EIX540" s="511"/>
      <c r="EIY540" s="511"/>
      <c r="EIZ540" s="511"/>
      <c r="EJA540" s="511"/>
      <c r="EJB540" s="511"/>
      <c r="EJC540" s="511"/>
      <c r="EJD540" s="511"/>
      <c r="EJE540" s="511"/>
      <c r="EJF540" s="511"/>
      <c r="EJG540" s="511"/>
      <c r="EJH540" s="511"/>
      <c r="EJI540" s="511"/>
      <c r="EJJ540" s="511"/>
      <c r="EJK540" s="511"/>
      <c r="EJL540" s="511"/>
      <c r="EJM540" s="511"/>
      <c r="EJN540" s="511"/>
      <c r="EJO540" s="511"/>
      <c r="EJP540" s="511"/>
      <c r="EJQ540" s="89"/>
      <c r="EJR540" s="89"/>
      <c r="EJS540" s="89"/>
      <c r="EJT540" s="89"/>
      <c r="EJU540" s="89"/>
      <c r="EJV540" s="511"/>
      <c r="EJW540" s="511"/>
      <c r="EJX540" s="89"/>
      <c r="EJY540" s="89"/>
      <c r="EJZ540" s="511"/>
      <c r="EKA540" s="511"/>
      <c r="EKB540" s="89"/>
      <c r="EKC540" s="89"/>
      <c r="EKD540" s="511"/>
      <c r="EKE540" s="511"/>
      <c r="EKF540" s="511"/>
      <c r="EKG540" s="511"/>
      <c r="EKH540" s="511"/>
      <c r="EKI540" s="511"/>
      <c r="EKJ540" s="511"/>
      <c r="EKK540" s="89"/>
      <c r="EKL540" s="89"/>
      <c r="EKM540" s="511"/>
      <c r="EKN540" s="511"/>
      <c r="EKO540" s="89"/>
      <c r="EKP540" s="89"/>
      <c r="EKQ540" s="511"/>
      <c r="EKR540" s="511"/>
      <c r="EKS540" s="511"/>
      <c r="EKT540" s="511"/>
      <c r="EKU540" s="511"/>
      <c r="EKV540" s="203"/>
      <c r="EKW540" s="107"/>
      <c r="EKX540" s="511"/>
      <c r="EKY540" s="511"/>
      <c r="EKZ540" s="511"/>
      <c r="ELA540" s="511"/>
      <c r="ELB540" s="511"/>
      <c r="ELC540" s="511"/>
      <c r="ELD540" s="511"/>
      <c r="ELE540" s="168"/>
      <c r="ELF540" s="168"/>
      <c r="ELG540" s="168"/>
      <c r="ELH540" s="168"/>
      <c r="ELI540" s="168"/>
      <c r="ELJ540" s="168"/>
      <c r="ELK540" s="168"/>
      <c r="ELL540" s="168"/>
      <c r="ELM540" s="168"/>
      <c r="ELN540" s="168"/>
      <c r="ELO540" s="168"/>
      <c r="ELP540" s="168"/>
      <c r="ELQ540" s="168"/>
      <c r="ELR540" s="168"/>
      <c r="ELS540" s="168"/>
      <c r="ELT540" s="168"/>
      <c r="ELU540" s="168"/>
      <c r="ELV540" s="168"/>
      <c r="ELW540" s="168"/>
      <c r="ELX540" s="168"/>
      <c r="ELY540" s="168"/>
      <c r="ELZ540" s="168"/>
      <c r="EMA540" s="168"/>
      <c r="EMB540" s="168"/>
      <c r="EMC540" s="168"/>
      <c r="EMD540" s="168"/>
      <c r="EME540" s="168"/>
      <c r="EMF540" s="168"/>
      <c r="EMG540" s="168"/>
      <c r="EMH540" s="168"/>
      <c r="EMI540" s="168"/>
      <c r="EMJ540" s="168"/>
      <c r="EMK540" s="168"/>
      <c r="EML540" s="168"/>
      <c r="EMM540" s="168"/>
      <c r="EMN540" s="168"/>
      <c r="EMO540" s="168"/>
      <c r="EMP540" s="168"/>
      <c r="EMQ540" s="168"/>
      <c r="EMR540" s="168"/>
      <c r="EMS540" s="168"/>
      <c r="EMT540" s="168"/>
      <c r="EMU540" s="168"/>
      <c r="EMV540" s="168"/>
      <c r="EMW540" s="511"/>
      <c r="EMX540" s="511"/>
      <c r="EMY540" s="511"/>
      <c r="EMZ540" s="511"/>
      <c r="ENA540" s="511"/>
      <c r="ENB540" s="511"/>
      <c r="ENC540" s="511"/>
      <c r="END540" s="511"/>
      <c r="ENE540" s="511"/>
      <c r="ENF540" s="511"/>
      <c r="ENG540" s="511"/>
      <c r="ENH540" s="511"/>
      <c r="ENI540" s="511"/>
      <c r="ENJ540" s="511"/>
      <c r="ENK540" s="511"/>
      <c r="ENL540" s="511"/>
      <c r="ENM540" s="511"/>
      <c r="ENN540" s="511"/>
      <c r="ENO540" s="511"/>
      <c r="ENP540" s="511"/>
      <c r="ENQ540" s="511"/>
      <c r="ENR540" s="511"/>
      <c r="ENS540" s="511"/>
      <c r="ENT540" s="511"/>
      <c r="ENU540" s="89"/>
      <c r="ENV540" s="89"/>
      <c r="ENW540" s="89"/>
      <c r="ENX540" s="89"/>
      <c r="ENY540" s="89"/>
      <c r="ENZ540" s="511"/>
      <c r="EOA540" s="511"/>
      <c r="EOB540" s="89"/>
      <c r="EOC540" s="89"/>
      <c r="EOD540" s="511"/>
      <c r="EOE540" s="511"/>
      <c r="EOF540" s="89"/>
      <c r="EOG540" s="89"/>
      <c r="EOH540" s="511"/>
      <c r="EOI540" s="511"/>
      <c r="EOJ540" s="511"/>
      <c r="EOK540" s="511"/>
      <c r="EOL540" s="511"/>
      <c r="EOM540" s="511"/>
      <c r="EON540" s="511"/>
      <c r="EOO540" s="89"/>
      <c r="EOP540" s="89"/>
      <c r="EOQ540" s="511"/>
      <c r="EOR540" s="511"/>
      <c r="EOS540" s="89"/>
      <c r="EOT540" s="89"/>
      <c r="EOU540" s="511"/>
      <c r="EOV540" s="511"/>
      <c r="EOW540" s="511"/>
      <c r="EOX540" s="511"/>
      <c r="EOY540" s="511"/>
      <c r="EOZ540" s="203"/>
      <c r="EPA540" s="107"/>
      <c r="EPB540" s="511"/>
      <c r="EPC540" s="511"/>
      <c r="EPD540" s="511"/>
      <c r="EPE540" s="511"/>
      <c r="EPF540" s="511"/>
      <c r="EPG540" s="511"/>
      <c r="EPH540" s="511"/>
      <c r="EPI540" s="168"/>
      <c r="EPJ540" s="168"/>
      <c r="EPK540" s="168"/>
      <c r="EPL540" s="168"/>
      <c r="EPM540" s="168"/>
      <c r="EPN540" s="168"/>
      <c r="EPO540" s="168"/>
      <c r="EPP540" s="168"/>
      <c r="EPQ540" s="168"/>
      <c r="EPR540" s="168"/>
      <c r="EPS540" s="168"/>
      <c r="EPT540" s="168"/>
      <c r="EPU540" s="168"/>
      <c r="EPV540" s="168"/>
      <c r="EPW540" s="168"/>
      <c r="EPX540" s="168"/>
      <c r="EPY540" s="168"/>
      <c r="EPZ540" s="168"/>
      <c r="EQA540" s="168"/>
      <c r="EQB540" s="168"/>
      <c r="EQC540" s="168"/>
      <c r="EQD540" s="168"/>
      <c r="EQE540" s="168"/>
      <c r="EQF540" s="168"/>
      <c r="EQG540" s="168"/>
      <c r="EQH540" s="168"/>
      <c r="EQI540" s="168"/>
      <c r="EQJ540" s="168"/>
      <c r="EQK540" s="168"/>
      <c r="EQL540" s="168"/>
      <c r="EQM540" s="168"/>
      <c r="EQN540" s="168"/>
      <c r="EQO540" s="168"/>
      <c r="EQP540" s="168"/>
      <c r="EQQ540" s="168"/>
      <c r="EQR540" s="168"/>
      <c r="EQS540" s="168"/>
      <c r="EQT540" s="168"/>
      <c r="EQU540" s="168"/>
      <c r="EQV540" s="168"/>
      <c r="EQW540" s="168"/>
      <c r="EQX540" s="168"/>
      <c r="EQY540" s="168"/>
      <c r="EQZ540" s="168"/>
      <c r="ERA540" s="511"/>
      <c r="ERB540" s="511"/>
      <c r="ERC540" s="511"/>
      <c r="ERD540" s="511"/>
      <c r="ERE540" s="511"/>
      <c r="ERF540" s="511"/>
      <c r="ERG540" s="511"/>
      <c r="ERH540" s="511"/>
      <c r="ERI540" s="511"/>
      <c r="ERJ540" s="511"/>
      <c r="ERK540" s="511"/>
      <c r="ERL540" s="511"/>
      <c r="ERM540" s="511"/>
      <c r="ERN540" s="511"/>
      <c r="ERO540" s="511"/>
      <c r="ERP540" s="511"/>
      <c r="ERQ540" s="511"/>
      <c r="ERR540" s="511"/>
      <c r="ERS540" s="511"/>
      <c r="ERT540" s="511"/>
      <c r="ERU540" s="511"/>
      <c r="ERV540" s="511"/>
      <c r="ERW540" s="511"/>
      <c r="ERX540" s="511"/>
      <c r="ERY540" s="89"/>
      <c r="ERZ540" s="89"/>
      <c r="ESA540" s="89"/>
      <c r="ESB540" s="89"/>
      <c r="ESC540" s="89"/>
      <c r="ESD540" s="511"/>
      <c r="ESE540" s="511"/>
      <c r="ESF540" s="89"/>
      <c r="ESG540" s="89"/>
      <c r="ESH540" s="511"/>
      <c r="ESI540" s="511"/>
      <c r="ESJ540" s="89"/>
      <c r="ESK540" s="89"/>
      <c r="ESL540" s="511"/>
      <c r="ESM540" s="511"/>
      <c r="ESN540" s="511"/>
      <c r="ESO540" s="511"/>
      <c r="ESP540" s="511"/>
      <c r="ESQ540" s="511"/>
      <c r="ESR540" s="511"/>
      <c r="ESS540" s="89"/>
      <c r="EST540" s="89"/>
      <c r="ESU540" s="511"/>
      <c r="ESV540" s="511"/>
      <c r="ESW540" s="89"/>
      <c r="ESX540" s="89"/>
      <c r="ESY540" s="511"/>
      <c r="ESZ540" s="511"/>
      <c r="ETA540" s="511"/>
      <c r="ETB540" s="511"/>
      <c r="ETC540" s="511"/>
      <c r="ETD540" s="203"/>
      <c r="ETE540" s="107"/>
      <c r="ETF540" s="511"/>
      <c r="ETG540" s="511"/>
      <c r="ETH540" s="511"/>
      <c r="ETI540" s="511"/>
      <c r="ETJ540" s="511"/>
      <c r="ETK540" s="511"/>
      <c r="ETL540" s="511"/>
      <c r="ETM540" s="168"/>
      <c r="ETN540" s="168"/>
      <c r="ETO540" s="168"/>
      <c r="ETP540" s="168"/>
      <c r="ETQ540" s="168"/>
      <c r="ETR540" s="168"/>
      <c r="ETS540" s="168"/>
      <c r="ETT540" s="168"/>
      <c r="ETU540" s="168"/>
      <c r="ETV540" s="168"/>
      <c r="ETW540" s="168"/>
      <c r="ETX540" s="168"/>
      <c r="ETY540" s="168"/>
      <c r="ETZ540" s="168"/>
      <c r="EUA540" s="168"/>
      <c r="EUB540" s="168"/>
      <c r="EUC540" s="168"/>
      <c r="EUD540" s="168"/>
      <c r="EUE540" s="168"/>
      <c r="EUF540" s="168"/>
      <c r="EUG540" s="168"/>
      <c r="EUH540" s="168"/>
      <c r="EUI540" s="168"/>
      <c r="EUJ540" s="168"/>
      <c r="EUK540" s="168"/>
      <c r="EUL540" s="168"/>
      <c r="EUM540" s="168"/>
      <c r="EUN540" s="168"/>
      <c r="EUO540" s="168"/>
      <c r="EUP540" s="168"/>
      <c r="EUQ540" s="168"/>
      <c r="EUR540" s="168"/>
      <c r="EUS540" s="168"/>
      <c r="EUT540" s="168"/>
      <c r="EUU540" s="168"/>
      <c r="EUV540" s="168"/>
      <c r="EUW540" s="168"/>
      <c r="EUX540" s="168"/>
      <c r="EUY540" s="168"/>
      <c r="EUZ540" s="168"/>
      <c r="EVA540" s="168"/>
      <c r="EVB540" s="168"/>
      <c r="EVC540" s="168"/>
      <c r="EVD540" s="168"/>
      <c r="EVE540" s="511"/>
      <c r="EVF540" s="511"/>
      <c r="EVG540" s="511"/>
      <c r="EVH540" s="511"/>
      <c r="EVI540" s="511"/>
      <c r="EVJ540" s="511"/>
      <c r="EVK540" s="511"/>
      <c r="EVL540" s="511"/>
      <c r="EVM540" s="511"/>
      <c r="EVN540" s="511"/>
      <c r="EVO540" s="511"/>
      <c r="EVP540" s="511"/>
      <c r="EVQ540" s="511"/>
      <c r="EVR540" s="511"/>
      <c r="EVS540" s="511"/>
      <c r="EVT540" s="511"/>
      <c r="EVU540" s="511"/>
      <c r="EVV540" s="511"/>
      <c r="EVW540" s="511"/>
      <c r="EVX540" s="511"/>
      <c r="EVY540" s="511"/>
      <c r="EVZ540" s="511"/>
      <c r="EWA540" s="511"/>
      <c r="EWB540" s="511"/>
      <c r="EWC540" s="89"/>
      <c r="EWD540" s="89"/>
      <c r="EWE540" s="89"/>
      <c r="EWF540" s="89"/>
      <c r="EWG540" s="89"/>
      <c r="EWH540" s="511"/>
      <c r="EWI540" s="511"/>
      <c r="EWJ540" s="89"/>
      <c r="EWK540" s="89"/>
      <c r="EWL540" s="511"/>
      <c r="EWM540" s="511"/>
      <c r="EWN540" s="89"/>
      <c r="EWO540" s="89"/>
      <c r="EWP540" s="511"/>
      <c r="EWQ540" s="511"/>
      <c r="EWR540" s="511"/>
      <c r="EWS540" s="511"/>
      <c r="EWT540" s="511"/>
      <c r="EWU540" s="511"/>
      <c r="EWV540" s="511"/>
      <c r="EWW540" s="89"/>
      <c r="EWX540" s="89"/>
      <c r="EWY540" s="511"/>
      <c r="EWZ540" s="511"/>
      <c r="EXA540" s="89"/>
      <c r="EXB540" s="89"/>
      <c r="EXC540" s="511"/>
      <c r="EXD540" s="511"/>
      <c r="EXE540" s="511"/>
      <c r="EXF540" s="511"/>
      <c r="EXG540" s="511"/>
      <c r="EXH540" s="203"/>
      <c r="EXI540" s="107"/>
      <c r="EXJ540" s="511"/>
      <c r="EXK540" s="511"/>
      <c r="EXL540" s="511"/>
      <c r="EXM540" s="511"/>
      <c r="EXN540" s="511"/>
      <c r="EXO540" s="511"/>
      <c r="EXP540" s="511"/>
      <c r="EXQ540" s="168"/>
      <c r="EXR540" s="168"/>
      <c r="EXS540" s="168"/>
      <c r="EXT540" s="168"/>
      <c r="EXU540" s="168"/>
      <c r="EXV540" s="168"/>
      <c r="EXW540" s="168"/>
      <c r="EXX540" s="168"/>
      <c r="EXY540" s="168"/>
      <c r="EXZ540" s="168"/>
      <c r="EYA540" s="168"/>
      <c r="EYB540" s="168"/>
      <c r="EYC540" s="168"/>
      <c r="EYD540" s="168"/>
      <c r="EYE540" s="168"/>
      <c r="EYF540" s="168"/>
      <c r="EYG540" s="168"/>
      <c r="EYH540" s="168"/>
      <c r="EYI540" s="168"/>
      <c r="EYJ540" s="168"/>
      <c r="EYK540" s="168"/>
      <c r="EYL540" s="168"/>
      <c r="EYM540" s="168"/>
      <c r="EYN540" s="168"/>
      <c r="EYO540" s="168"/>
      <c r="EYP540" s="168"/>
      <c r="EYQ540" s="168"/>
      <c r="EYR540" s="168"/>
      <c r="EYS540" s="168"/>
      <c r="EYT540" s="168"/>
      <c r="EYU540" s="168"/>
      <c r="EYV540" s="168"/>
      <c r="EYW540" s="168"/>
      <c r="EYX540" s="168"/>
      <c r="EYY540" s="168"/>
      <c r="EYZ540" s="168"/>
      <c r="EZA540" s="168"/>
      <c r="EZB540" s="168"/>
      <c r="EZC540" s="168"/>
      <c r="EZD540" s="168"/>
      <c r="EZE540" s="168"/>
      <c r="EZF540" s="168"/>
      <c r="EZG540" s="168"/>
      <c r="EZH540" s="168"/>
      <c r="EZI540" s="511"/>
      <c r="EZJ540" s="511"/>
      <c r="EZK540" s="511"/>
      <c r="EZL540" s="511"/>
      <c r="EZM540" s="511"/>
      <c r="EZN540" s="511"/>
      <c r="EZO540" s="511"/>
      <c r="EZP540" s="511"/>
      <c r="EZQ540" s="511"/>
      <c r="EZR540" s="511"/>
      <c r="EZS540" s="511"/>
      <c r="EZT540" s="511"/>
      <c r="EZU540" s="511"/>
      <c r="EZV540" s="511"/>
      <c r="EZW540" s="511"/>
      <c r="EZX540" s="511"/>
      <c r="EZY540" s="511"/>
      <c r="EZZ540" s="511"/>
      <c r="FAA540" s="511"/>
      <c r="FAB540" s="511"/>
      <c r="FAC540" s="511"/>
      <c r="FAD540" s="511"/>
      <c r="FAE540" s="511"/>
      <c r="FAF540" s="511"/>
      <c r="FAG540" s="89"/>
      <c r="FAH540" s="89"/>
      <c r="FAI540" s="89"/>
      <c r="FAJ540" s="89"/>
      <c r="FAK540" s="89"/>
      <c r="FAL540" s="511"/>
      <c r="FAM540" s="511"/>
      <c r="FAN540" s="89"/>
      <c r="FAO540" s="89"/>
      <c r="FAP540" s="511"/>
      <c r="FAQ540" s="511"/>
      <c r="FAR540" s="89"/>
      <c r="FAS540" s="89"/>
      <c r="FAT540" s="511"/>
      <c r="FAU540" s="511"/>
      <c r="FAV540" s="511"/>
      <c r="FAW540" s="511"/>
      <c r="FAX540" s="511"/>
      <c r="FAY540" s="511"/>
      <c r="FAZ540" s="511"/>
      <c r="FBA540" s="89"/>
      <c r="FBB540" s="89"/>
      <c r="FBC540" s="511"/>
      <c r="FBD540" s="511"/>
      <c r="FBE540" s="89"/>
      <c r="FBF540" s="89"/>
      <c r="FBG540" s="511"/>
      <c r="FBH540" s="511"/>
      <c r="FBI540" s="511"/>
      <c r="FBJ540" s="511"/>
      <c r="FBK540" s="511"/>
      <c r="FBL540" s="203"/>
      <c r="FBM540" s="107"/>
      <c r="FBN540" s="511"/>
      <c r="FBO540" s="511"/>
      <c r="FBP540" s="511"/>
      <c r="FBQ540" s="511"/>
      <c r="FBR540" s="511"/>
      <c r="FBS540" s="511"/>
      <c r="FBT540" s="511"/>
      <c r="FBU540" s="168"/>
      <c r="FBV540" s="168"/>
      <c r="FBW540" s="168"/>
      <c r="FBX540" s="168"/>
      <c r="FBY540" s="168"/>
      <c r="FBZ540" s="168"/>
      <c r="FCA540" s="168"/>
      <c r="FCB540" s="168"/>
      <c r="FCC540" s="168"/>
      <c r="FCD540" s="168"/>
      <c r="FCE540" s="168"/>
      <c r="FCF540" s="168"/>
      <c r="FCG540" s="168"/>
      <c r="FCH540" s="168"/>
      <c r="FCI540" s="168"/>
      <c r="FCJ540" s="168"/>
      <c r="FCK540" s="168"/>
      <c r="FCL540" s="168"/>
      <c r="FCM540" s="168"/>
      <c r="FCN540" s="168"/>
      <c r="FCO540" s="168"/>
      <c r="FCP540" s="168"/>
      <c r="FCQ540" s="168"/>
      <c r="FCR540" s="168"/>
      <c r="FCS540" s="168"/>
      <c r="FCT540" s="168"/>
      <c r="FCU540" s="168"/>
      <c r="FCV540" s="168"/>
      <c r="FCW540" s="168"/>
      <c r="FCX540" s="168"/>
      <c r="FCY540" s="168"/>
      <c r="FCZ540" s="168"/>
      <c r="FDA540" s="168"/>
      <c r="FDB540" s="168"/>
      <c r="FDC540" s="168"/>
      <c r="FDD540" s="168"/>
      <c r="FDE540" s="168"/>
      <c r="FDF540" s="168"/>
      <c r="FDG540" s="168"/>
      <c r="FDH540" s="168"/>
      <c r="FDI540" s="168"/>
      <c r="FDJ540" s="168"/>
      <c r="FDK540" s="168"/>
      <c r="FDL540" s="168"/>
      <c r="FDM540" s="511"/>
      <c r="FDN540" s="511"/>
      <c r="FDO540" s="511"/>
      <c r="FDP540" s="511"/>
      <c r="FDQ540" s="511"/>
      <c r="FDR540" s="511"/>
      <c r="FDS540" s="511"/>
      <c r="FDT540" s="511"/>
      <c r="FDU540" s="511"/>
      <c r="FDV540" s="511"/>
      <c r="FDW540" s="511"/>
      <c r="FDX540" s="511"/>
      <c r="FDY540" s="511"/>
      <c r="FDZ540" s="511"/>
      <c r="FEA540" s="511"/>
      <c r="FEB540" s="511"/>
      <c r="FEC540" s="511"/>
      <c r="FED540" s="511"/>
      <c r="FEE540" s="511"/>
      <c r="FEF540" s="511"/>
      <c r="FEG540" s="511"/>
      <c r="FEH540" s="511"/>
      <c r="FEI540" s="511"/>
      <c r="FEJ540" s="511"/>
      <c r="FEK540" s="89"/>
      <c r="FEL540" s="89"/>
      <c r="FEM540" s="89"/>
      <c r="FEN540" s="89"/>
      <c r="FEO540" s="89"/>
      <c r="FEP540" s="511"/>
      <c r="FEQ540" s="511"/>
      <c r="FER540" s="89"/>
      <c r="FES540" s="89"/>
      <c r="FET540" s="511"/>
      <c r="FEU540" s="511"/>
      <c r="FEV540" s="89"/>
      <c r="FEW540" s="89"/>
      <c r="FEX540" s="511"/>
      <c r="FEY540" s="511"/>
      <c r="FEZ540" s="511"/>
      <c r="FFA540" s="511"/>
      <c r="FFB540" s="511"/>
      <c r="FFC540" s="511"/>
      <c r="FFD540" s="511"/>
      <c r="FFE540" s="89"/>
      <c r="FFF540" s="89"/>
      <c r="FFG540" s="511"/>
      <c r="FFH540" s="511"/>
      <c r="FFI540" s="89"/>
      <c r="FFJ540" s="89"/>
      <c r="FFK540" s="511"/>
      <c r="FFL540" s="511"/>
      <c r="FFM540" s="511"/>
      <c r="FFN540" s="511"/>
      <c r="FFO540" s="511"/>
      <c r="FFP540" s="203"/>
      <c r="FFQ540" s="107"/>
      <c r="FFR540" s="511"/>
      <c r="FFS540" s="511"/>
      <c r="FFT540" s="511"/>
      <c r="FFU540" s="511"/>
      <c r="FFV540" s="511"/>
      <c r="FFW540" s="511"/>
      <c r="FFX540" s="511"/>
      <c r="FFY540" s="168"/>
      <c r="FFZ540" s="168"/>
      <c r="FGA540" s="168"/>
      <c r="FGB540" s="168"/>
      <c r="FGC540" s="168"/>
      <c r="FGD540" s="168"/>
      <c r="FGE540" s="168"/>
      <c r="FGF540" s="168"/>
      <c r="FGG540" s="168"/>
      <c r="FGH540" s="168"/>
      <c r="FGI540" s="168"/>
      <c r="FGJ540" s="168"/>
      <c r="FGK540" s="168"/>
      <c r="FGL540" s="168"/>
      <c r="FGM540" s="168"/>
      <c r="FGN540" s="168"/>
      <c r="FGO540" s="168"/>
      <c r="FGP540" s="168"/>
      <c r="FGQ540" s="168"/>
      <c r="FGR540" s="168"/>
      <c r="FGS540" s="168"/>
      <c r="FGT540" s="168"/>
      <c r="FGU540" s="168"/>
      <c r="FGV540" s="168"/>
      <c r="FGW540" s="168"/>
      <c r="FGX540" s="168"/>
      <c r="FGY540" s="168"/>
      <c r="FGZ540" s="168"/>
      <c r="FHA540" s="168"/>
      <c r="FHB540" s="168"/>
      <c r="FHC540" s="168"/>
      <c r="FHD540" s="168"/>
      <c r="FHE540" s="168"/>
      <c r="FHF540" s="168"/>
      <c r="FHG540" s="168"/>
      <c r="FHH540" s="168"/>
      <c r="FHI540" s="168"/>
      <c r="FHJ540" s="168"/>
      <c r="FHK540" s="168"/>
      <c r="FHL540" s="168"/>
      <c r="FHM540" s="168"/>
      <c r="FHN540" s="168"/>
      <c r="FHO540" s="168"/>
      <c r="FHP540" s="168"/>
      <c r="FHQ540" s="511"/>
      <c r="FHR540" s="511"/>
      <c r="FHS540" s="511"/>
      <c r="FHT540" s="511"/>
      <c r="FHU540" s="511"/>
      <c r="FHV540" s="511"/>
      <c r="FHW540" s="511"/>
      <c r="FHX540" s="511"/>
      <c r="FHY540" s="511"/>
      <c r="FHZ540" s="511"/>
      <c r="FIA540" s="511"/>
      <c r="FIB540" s="511"/>
      <c r="FIC540" s="511"/>
      <c r="FID540" s="511"/>
      <c r="FIE540" s="511"/>
      <c r="FIF540" s="511"/>
      <c r="FIG540" s="511"/>
      <c r="FIH540" s="511"/>
      <c r="FII540" s="511"/>
      <c r="FIJ540" s="511"/>
      <c r="FIK540" s="511"/>
      <c r="FIL540" s="511"/>
      <c r="FIM540" s="511"/>
      <c r="FIN540" s="511"/>
      <c r="FIO540" s="89"/>
      <c r="FIP540" s="89"/>
      <c r="FIQ540" s="89"/>
      <c r="FIR540" s="89"/>
      <c r="FIS540" s="89"/>
      <c r="FIT540" s="511"/>
      <c r="FIU540" s="511"/>
      <c r="FIV540" s="89"/>
      <c r="FIW540" s="89"/>
      <c r="FIX540" s="511"/>
      <c r="FIY540" s="511"/>
      <c r="FIZ540" s="89"/>
      <c r="FJA540" s="89"/>
      <c r="FJB540" s="511"/>
      <c r="FJC540" s="511"/>
      <c r="FJD540" s="511"/>
      <c r="FJE540" s="511"/>
      <c r="FJF540" s="511"/>
      <c r="FJG540" s="511"/>
      <c r="FJH540" s="511"/>
      <c r="FJI540" s="89"/>
      <c r="FJJ540" s="89"/>
      <c r="FJK540" s="511"/>
      <c r="FJL540" s="511"/>
      <c r="FJM540" s="89"/>
      <c r="FJN540" s="89"/>
      <c r="FJO540" s="511"/>
      <c r="FJP540" s="511"/>
      <c r="FJQ540" s="511"/>
      <c r="FJR540" s="511"/>
      <c r="FJS540" s="511"/>
      <c r="FJT540" s="203"/>
      <c r="FJU540" s="107"/>
      <c r="FJV540" s="511"/>
      <c r="FJW540" s="511"/>
      <c r="FJX540" s="511"/>
      <c r="FJY540" s="511"/>
      <c r="FJZ540" s="511"/>
      <c r="FKA540" s="511"/>
      <c r="FKB540" s="511"/>
      <c r="FKC540" s="168"/>
      <c r="FKD540" s="168"/>
      <c r="FKE540" s="168"/>
      <c r="FKF540" s="168"/>
      <c r="FKG540" s="168"/>
      <c r="FKH540" s="168"/>
      <c r="FKI540" s="168"/>
      <c r="FKJ540" s="168"/>
      <c r="FKK540" s="168"/>
      <c r="FKL540" s="168"/>
      <c r="FKM540" s="168"/>
      <c r="FKN540" s="168"/>
      <c r="FKO540" s="168"/>
      <c r="FKP540" s="168"/>
      <c r="FKQ540" s="168"/>
      <c r="FKR540" s="168"/>
      <c r="FKS540" s="168"/>
      <c r="FKT540" s="168"/>
      <c r="FKU540" s="168"/>
      <c r="FKV540" s="168"/>
      <c r="FKW540" s="168"/>
      <c r="FKX540" s="168"/>
      <c r="FKY540" s="168"/>
      <c r="FKZ540" s="168"/>
      <c r="FLA540" s="168"/>
      <c r="FLB540" s="168"/>
      <c r="FLC540" s="168"/>
      <c r="FLD540" s="168"/>
      <c r="FLE540" s="168"/>
      <c r="FLF540" s="168"/>
      <c r="FLG540" s="168"/>
      <c r="FLH540" s="168"/>
      <c r="FLI540" s="168"/>
      <c r="FLJ540" s="168"/>
      <c r="FLK540" s="168"/>
      <c r="FLL540" s="168"/>
      <c r="FLM540" s="168"/>
      <c r="FLN540" s="168"/>
      <c r="FLO540" s="168"/>
      <c r="FLP540" s="168"/>
      <c r="FLQ540" s="168"/>
      <c r="FLR540" s="168"/>
      <c r="FLS540" s="168"/>
      <c r="FLT540" s="168"/>
      <c r="FLU540" s="511"/>
      <c r="FLV540" s="511"/>
      <c r="FLW540" s="511"/>
      <c r="FLX540" s="511"/>
      <c r="FLY540" s="511"/>
      <c r="FLZ540" s="511"/>
      <c r="FMA540" s="511"/>
      <c r="FMB540" s="511"/>
      <c r="FMC540" s="511"/>
      <c r="FMD540" s="511"/>
      <c r="FME540" s="511"/>
      <c r="FMF540" s="511"/>
      <c r="FMG540" s="511"/>
      <c r="FMH540" s="511"/>
      <c r="FMI540" s="511"/>
      <c r="FMJ540" s="511"/>
      <c r="FMK540" s="511"/>
      <c r="FML540" s="511"/>
      <c r="FMM540" s="511"/>
      <c r="FMN540" s="511"/>
      <c r="FMO540" s="511"/>
      <c r="FMP540" s="511"/>
      <c r="FMQ540" s="511"/>
      <c r="FMR540" s="511"/>
      <c r="FMS540" s="89"/>
      <c r="FMT540" s="89"/>
      <c r="FMU540" s="89"/>
      <c r="FMV540" s="89"/>
      <c r="FMW540" s="89"/>
      <c r="FMX540" s="511"/>
      <c r="FMY540" s="511"/>
      <c r="FMZ540" s="89"/>
      <c r="FNA540" s="89"/>
      <c r="FNB540" s="511"/>
      <c r="FNC540" s="511"/>
      <c r="FND540" s="89"/>
      <c r="FNE540" s="89"/>
      <c r="FNF540" s="511"/>
      <c r="FNG540" s="511"/>
      <c r="FNH540" s="511"/>
      <c r="FNI540" s="511"/>
      <c r="FNJ540" s="511"/>
      <c r="FNK540" s="511"/>
      <c r="FNL540" s="511"/>
      <c r="FNM540" s="89"/>
      <c r="FNN540" s="89"/>
      <c r="FNO540" s="511"/>
      <c r="FNP540" s="511"/>
      <c r="FNQ540" s="89"/>
      <c r="FNR540" s="89"/>
      <c r="FNS540" s="511"/>
      <c r="FNT540" s="511"/>
      <c r="FNU540" s="511"/>
      <c r="FNV540" s="511"/>
      <c r="FNW540" s="511"/>
      <c r="FNX540" s="203"/>
      <c r="FNY540" s="107"/>
      <c r="FNZ540" s="511"/>
      <c r="FOA540" s="511"/>
      <c r="FOB540" s="511"/>
      <c r="FOC540" s="511"/>
      <c r="FOD540" s="511"/>
      <c r="FOE540" s="511"/>
      <c r="FOF540" s="511"/>
      <c r="FOG540" s="168"/>
      <c r="FOH540" s="168"/>
      <c r="FOI540" s="168"/>
      <c r="FOJ540" s="168"/>
      <c r="FOK540" s="168"/>
      <c r="FOL540" s="168"/>
      <c r="FOM540" s="168"/>
      <c r="FON540" s="168"/>
      <c r="FOO540" s="168"/>
      <c r="FOP540" s="168"/>
      <c r="FOQ540" s="168"/>
      <c r="FOR540" s="168"/>
      <c r="FOS540" s="168"/>
      <c r="FOT540" s="168"/>
      <c r="FOU540" s="168"/>
      <c r="FOV540" s="168"/>
      <c r="FOW540" s="168"/>
      <c r="FOX540" s="168"/>
      <c r="FOY540" s="168"/>
      <c r="FOZ540" s="168"/>
      <c r="FPA540" s="168"/>
      <c r="FPB540" s="168"/>
      <c r="FPC540" s="168"/>
      <c r="FPD540" s="168"/>
      <c r="FPE540" s="168"/>
      <c r="FPF540" s="168"/>
      <c r="FPG540" s="168"/>
      <c r="FPH540" s="168"/>
      <c r="FPI540" s="168"/>
      <c r="FPJ540" s="168"/>
      <c r="FPK540" s="168"/>
      <c r="FPL540" s="168"/>
      <c r="FPM540" s="168"/>
      <c r="FPN540" s="168"/>
      <c r="FPO540" s="168"/>
      <c r="FPP540" s="168"/>
      <c r="FPQ540" s="168"/>
      <c r="FPR540" s="168"/>
      <c r="FPS540" s="168"/>
      <c r="FPT540" s="168"/>
      <c r="FPU540" s="168"/>
      <c r="FPV540" s="168"/>
      <c r="FPW540" s="168"/>
      <c r="FPX540" s="168"/>
      <c r="FPY540" s="511"/>
      <c r="FPZ540" s="511"/>
      <c r="FQA540" s="511"/>
      <c r="FQB540" s="511"/>
      <c r="FQC540" s="511"/>
      <c r="FQD540" s="511"/>
      <c r="FQE540" s="511"/>
      <c r="FQF540" s="511"/>
      <c r="FQG540" s="511"/>
      <c r="FQH540" s="511"/>
      <c r="FQI540" s="511"/>
      <c r="FQJ540" s="511"/>
      <c r="FQK540" s="511"/>
      <c r="FQL540" s="511"/>
      <c r="FQM540" s="511"/>
      <c r="FQN540" s="511"/>
      <c r="FQO540" s="511"/>
      <c r="FQP540" s="511"/>
      <c r="FQQ540" s="511"/>
      <c r="FQR540" s="511"/>
      <c r="FQS540" s="511"/>
      <c r="FQT540" s="511"/>
      <c r="FQU540" s="511"/>
      <c r="FQV540" s="511"/>
      <c r="FQW540" s="89"/>
      <c r="FQX540" s="89"/>
      <c r="FQY540" s="89"/>
      <c r="FQZ540" s="89"/>
      <c r="FRA540" s="89"/>
      <c r="FRB540" s="511"/>
      <c r="FRC540" s="511"/>
      <c r="FRD540" s="89"/>
      <c r="FRE540" s="89"/>
      <c r="FRF540" s="511"/>
      <c r="FRG540" s="511"/>
      <c r="FRH540" s="89"/>
      <c r="FRI540" s="89"/>
      <c r="FRJ540" s="511"/>
      <c r="FRK540" s="511"/>
      <c r="FRL540" s="511"/>
      <c r="FRM540" s="511"/>
      <c r="FRN540" s="511"/>
      <c r="FRO540" s="511"/>
      <c r="FRP540" s="511"/>
      <c r="FRQ540" s="89"/>
      <c r="FRR540" s="89"/>
      <c r="FRS540" s="511"/>
      <c r="FRT540" s="511"/>
      <c r="FRU540" s="89"/>
      <c r="FRV540" s="89"/>
      <c r="FRW540" s="511"/>
      <c r="FRX540" s="511"/>
      <c r="FRY540" s="511"/>
      <c r="FRZ540" s="511"/>
      <c r="FSA540" s="511"/>
      <c r="FSB540" s="203"/>
      <c r="FSC540" s="107"/>
      <c r="FSD540" s="511"/>
      <c r="FSE540" s="511"/>
      <c r="FSF540" s="511"/>
      <c r="FSG540" s="511"/>
      <c r="FSH540" s="511"/>
      <c r="FSI540" s="511"/>
      <c r="FSJ540" s="511"/>
      <c r="FSK540" s="168"/>
      <c r="FSL540" s="168"/>
      <c r="FSM540" s="168"/>
      <c r="FSN540" s="168"/>
      <c r="FSO540" s="168"/>
      <c r="FSP540" s="168"/>
      <c r="FSQ540" s="168"/>
      <c r="FSR540" s="168"/>
      <c r="FSS540" s="168"/>
      <c r="FST540" s="168"/>
      <c r="FSU540" s="168"/>
      <c r="FSV540" s="168"/>
      <c r="FSW540" s="168"/>
      <c r="FSX540" s="168"/>
      <c r="FSY540" s="168"/>
      <c r="FSZ540" s="168"/>
      <c r="FTA540" s="168"/>
      <c r="FTB540" s="168"/>
      <c r="FTC540" s="168"/>
      <c r="FTD540" s="168"/>
      <c r="FTE540" s="168"/>
      <c r="FTF540" s="168"/>
      <c r="FTG540" s="168"/>
      <c r="FTH540" s="168"/>
      <c r="FTI540" s="168"/>
      <c r="FTJ540" s="168"/>
      <c r="FTK540" s="168"/>
      <c r="FTL540" s="168"/>
      <c r="FTM540" s="168"/>
      <c r="FTN540" s="168"/>
      <c r="FTO540" s="168"/>
      <c r="FTP540" s="168"/>
      <c r="FTQ540" s="168"/>
      <c r="FTR540" s="168"/>
      <c r="FTS540" s="168"/>
      <c r="FTT540" s="168"/>
      <c r="FTU540" s="168"/>
      <c r="FTV540" s="168"/>
      <c r="FTW540" s="168"/>
      <c r="FTX540" s="168"/>
      <c r="FTY540" s="168"/>
      <c r="FTZ540" s="168"/>
      <c r="FUA540" s="168"/>
      <c r="FUB540" s="168"/>
      <c r="FUC540" s="511"/>
      <c r="FUD540" s="511"/>
      <c r="FUE540" s="511"/>
      <c r="FUF540" s="511"/>
      <c r="FUG540" s="511"/>
      <c r="FUH540" s="511"/>
      <c r="FUI540" s="511"/>
      <c r="FUJ540" s="511"/>
      <c r="FUK540" s="511"/>
      <c r="FUL540" s="511"/>
      <c r="FUM540" s="511"/>
      <c r="FUN540" s="511"/>
      <c r="FUO540" s="511"/>
      <c r="FUP540" s="511"/>
      <c r="FUQ540" s="511"/>
      <c r="FUR540" s="511"/>
      <c r="FUS540" s="511"/>
      <c r="FUT540" s="511"/>
      <c r="FUU540" s="511"/>
      <c r="FUV540" s="511"/>
      <c r="FUW540" s="511"/>
      <c r="FUX540" s="511"/>
      <c r="FUY540" s="511"/>
      <c r="FUZ540" s="511"/>
      <c r="FVA540" s="89"/>
      <c r="FVB540" s="89"/>
      <c r="FVC540" s="89"/>
      <c r="FVD540" s="89"/>
      <c r="FVE540" s="89"/>
      <c r="FVF540" s="511"/>
      <c r="FVG540" s="511"/>
      <c r="FVH540" s="89"/>
      <c r="FVI540" s="89"/>
      <c r="FVJ540" s="511"/>
      <c r="FVK540" s="511"/>
      <c r="FVL540" s="89"/>
      <c r="FVM540" s="89"/>
      <c r="FVN540" s="511"/>
      <c r="FVO540" s="511"/>
      <c r="FVP540" s="511"/>
      <c r="FVQ540" s="511"/>
      <c r="FVR540" s="511"/>
      <c r="FVS540" s="511"/>
      <c r="FVT540" s="511"/>
      <c r="FVU540" s="89"/>
      <c r="FVV540" s="89"/>
      <c r="FVW540" s="511"/>
      <c r="FVX540" s="511"/>
      <c r="FVY540" s="89"/>
      <c r="FVZ540" s="89"/>
      <c r="FWA540" s="511"/>
      <c r="FWB540" s="511"/>
      <c r="FWC540" s="511"/>
      <c r="FWD540" s="511"/>
      <c r="FWE540" s="511"/>
      <c r="FWF540" s="203"/>
      <c r="FWG540" s="107"/>
      <c r="FWH540" s="511"/>
      <c r="FWI540" s="511"/>
      <c r="FWJ540" s="511"/>
      <c r="FWK540" s="511"/>
      <c r="FWL540" s="511"/>
      <c r="FWM540" s="511"/>
      <c r="FWN540" s="511"/>
      <c r="FWO540" s="168"/>
      <c r="FWP540" s="168"/>
      <c r="FWQ540" s="168"/>
      <c r="FWR540" s="168"/>
      <c r="FWS540" s="168"/>
      <c r="FWT540" s="168"/>
      <c r="FWU540" s="168"/>
      <c r="FWV540" s="168"/>
      <c r="FWW540" s="168"/>
      <c r="FWX540" s="168"/>
      <c r="FWY540" s="168"/>
      <c r="FWZ540" s="168"/>
      <c r="FXA540" s="168"/>
      <c r="FXB540" s="168"/>
      <c r="FXC540" s="168"/>
      <c r="FXD540" s="168"/>
      <c r="FXE540" s="168"/>
      <c r="FXF540" s="168"/>
      <c r="FXG540" s="168"/>
      <c r="FXH540" s="168"/>
      <c r="FXI540" s="168"/>
      <c r="FXJ540" s="168"/>
      <c r="FXK540" s="168"/>
      <c r="FXL540" s="168"/>
      <c r="FXM540" s="168"/>
      <c r="FXN540" s="168"/>
      <c r="FXO540" s="168"/>
      <c r="FXP540" s="168"/>
      <c r="FXQ540" s="168"/>
      <c r="FXR540" s="168"/>
      <c r="FXS540" s="168"/>
      <c r="FXT540" s="168"/>
      <c r="FXU540" s="168"/>
      <c r="FXV540" s="168"/>
      <c r="FXW540" s="168"/>
      <c r="FXX540" s="168"/>
      <c r="FXY540" s="168"/>
      <c r="FXZ540" s="168"/>
      <c r="FYA540" s="168"/>
      <c r="FYB540" s="168"/>
      <c r="FYC540" s="168"/>
      <c r="FYD540" s="168"/>
      <c r="FYE540" s="168"/>
      <c r="FYF540" s="168"/>
      <c r="FYG540" s="511"/>
      <c r="FYH540" s="511"/>
      <c r="FYI540" s="511"/>
      <c r="FYJ540" s="511"/>
      <c r="FYK540" s="511"/>
      <c r="FYL540" s="511"/>
      <c r="FYM540" s="511"/>
      <c r="FYN540" s="511"/>
      <c r="FYO540" s="511"/>
      <c r="FYP540" s="511"/>
      <c r="FYQ540" s="511"/>
      <c r="FYR540" s="511"/>
      <c r="FYS540" s="511"/>
      <c r="FYT540" s="511"/>
      <c r="FYU540" s="511"/>
      <c r="FYV540" s="511"/>
      <c r="FYW540" s="511"/>
      <c r="FYX540" s="511"/>
      <c r="FYY540" s="511"/>
      <c r="FYZ540" s="511"/>
      <c r="FZA540" s="511"/>
      <c r="FZB540" s="511"/>
      <c r="FZC540" s="511"/>
      <c r="FZD540" s="511"/>
      <c r="FZE540" s="89"/>
      <c r="FZF540" s="89"/>
      <c r="FZG540" s="89"/>
      <c r="FZH540" s="89"/>
      <c r="FZI540" s="89"/>
      <c r="FZJ540" s="511"/>
      <c r="FZK540" s="511"/>
      <c r="FZL540" s="89"/>
      <c r="FZM540" s="89"/>
      <c r="FZN540" s="511"/>
      <c r="FZO540" s="511"/>
      <c r="FZP540" s="89"/>
      <c r="FZQ540" s="89"/>
      <c r="FZR540" s="511"/>
      <c r="FZS540" s="511"/>
      <c r="FZT540" s="511"/>
      <c r="FZU540" s="511"/>
      <c r="FZV540" s="511"/>
      <c r="FZW540" s="511"/>
      <c r="FZX540" s="511"/>
      <c r="FZY540" s="89"/>
      <c r="FZZ540" s="89"/>
      <c r="GAA540" s="511"/>
      <c r="GAB540" s="511"/>
      <c r="GAC540" s="89"/>
      <c r="GAD540" s="89"/>
      <c r="GAE540" s="511"/>
      <c r="GAF540" s="511"/>
      <c r="GAG540" s="511"/>
      <c r="GAH540" s="511"/>
      <c r="GAI540" s="511"/>
      <c r="GAJ540" s="203"/>
      <c r="GAK540" s="107"/>
      <c r="GAL540" s="511"/>
      <c r="GAM540" s="511"/>
      <c r="GAN540" s="511"/>
      <c r="GAO540" s="511"/>
      <c r="GAP540" s="511"/>
      <c r="GAQ540" s="511"/>
      <c r="GAR540" s="511"/>
      <c r="GAS540" s="168"/>
      <c r="GAT540" s="168"/>
      <c r="GAU540" s="168"/>
      <c r="GAV540" s="168"/>
      <c r="GAW540" s="168"/>
      <c r="GAX540" s="168"/>
      <c r="GAY540" s="168"/>
      <c r="GAZ540" s="168"/>
      <c r="GBA540" s="168"/>
      <c r="GBB540" s="168"/>
      <c r="GBC540" s="168"/>
      <c r="GBD540" s="168"/>
      <c r="GBE540" s="168"/>
      <c r="GBF540" s="168"/>
      <c r="GBG540" s="168"/>
      <c r="GBH540" s="168"/>
      <c r="GBI540" s="168"/>
      <c r="GBJ540" s="168"/>
      <c r="GBK540" s="168"/>
      <c r="GBL540" s="168"/>
      <c r="GBM540" s="168"/>
      <c r="GBN540" s="168"/>
      <c r="GBO540" s="168"/>
      <c r="GBP540" s="168"/>
      <c r="GBQ540" s="168"/>
      <c r="GBR540" s="168"/>
      <c r="GBS540" s="168"/>
      <c r="GBT540" s="168"/>
      <c r="GBU540" s="168"/>
      <c r="GBV540" s="168"/>
      <c r="GBW540" s="168"/>
      <c r="GBX540" s="168"/>
      <c r="GBY540" s="168"/>
      <c r="GBZ540" s="168"/>
      <c r="GCA540" s="168"/>
      <c r="GCB540" s="168"/>
      <c r="GCC540" s="168"/>
      <c r="GCD540" s="168"/>
      <c r="GCE540" s="168"/>
      <c r="GCF540" s="168"/>
      <c r="GCG540" s="168"/>
      <c r="GCH540" s="168"/>
      <c r="GCI540" s="168"/>
      <c r="GCJ540" s="168"/>
      <c r="GCK540" s="511"/>
      <c r="GCL540" s="511"/>
      <c r="GCM540" s="511"/>
      <c r="GCN540" s="511"/>
      <c r="GCO540" s="511"/>
      <c r="GCP540" s="511"/>
      <c r="GCQ540" s="511"/>
      <c r="GCR540" s="511"/>
      <c r="GCS540" s="511"/>
      <c r="GCT540" s="511"/>
      <c r="GCU540" s="511"/>
      <c r="GCV540" s="511"/>
      <c r="GCW540" s="511"/>
      <c r="GCX540" s="511"/>
      <c r="GCY540" s="511"/>
      <c r="GCZ540" s="511"/>
      <c r="GDA540" s="511"/>
      <c r="GDB540" s="511"/>
      <c r="GDC540" s="511"/>
      <c r="GDD540" s="511"/>
      <c r="GDE540" s="511"/>
      <c r="GDF540" s="511"/>
      <c r="GDG540" s="511"/>
      <c r="GDH540" s="511"/>
      <c r="GDI540" s="89"/>
      <c r="GDJ540" s="89"/>
      <c r="GDK540" s="89"/>
      <c r="GDL540" s="89"/>
      <c r="GDM540" s="89"/>
      <c r="GDN540" s="511"/>
      <c r="GDO540" s="511"/>
      <c r="GDP540" s="89"/>
      <c r="GDQ540" s="89"/>
      <c r="GDR540" s="511"/>
      <c r="GDS540" s="511"/>
      <c r="GDT540" s="89"/>
      <c r="GDU540" s="89"/>
      <c r="GDV540" s="511"/>
      <c r="GDW540" s="511"/>
      <c r="GDX540" s="511"/>
      <c r="GDY540" s="511"/>
      <c r="GDZ540" s="511"/>
      <c r="GEA540" s="511"/>
      <c r="GEB540" s="511"/>
      <c r="GEC540" s="89"/>
      <c r="GED540" s="89"/>
      <c r="GEE540" s="511"/>
      <c r="GEF540" s="511"/>
      <c r="GEG540" s="89"/>
      <c r="GEH540" s="89"/>
      <c r="GEI540" s="511"/>
      <c r="GEJ540" s="511"/>
      <c r="GEK540" s="511"/>
      <c r="GEL540" s="511"/>
      <c r="GEM540" s="511"/>
      <c r="GEN540" s="203"/>
      <c r="GEO540" s="107"/>
      <c r="GEP540" s="511"/>
      <c r="GEQ540" s="511"/>
      <c r="GER540" s="511"/>
      <c r="GES540" s="511"/>
      <c r="GET540" s="511"/>
      <c r="GEU540" s="511"/>
      <c r="GEV540" s="511"/>
      <c r="GEW540" s="168"/>
      <c r="GEX540" s="168"/>
      <c r="GEY540" s="168"/>
      <c r="GEZ540" s="168"/>
      <c r="GFA540" s="168"/>
      <c r="GFB540" s="168"/>
      <c r="GFC540" s="168"/>
      <c r="GFD540" s="168"/>
      <c r="GFE540" s="168"/>
      <c r="GFF540" s="168"/>
      <c r="GFG540" s="168"/>
      <c r="GFH540" s="168"/>
      <c r="GFI540" s="168"/>
      <c r="GFJ540" s="168"/>
      <c r="GFK540" s="168"/>
      <c r="GFL540" s="168"/>
      <c r="GFM540" s="168"/>
      <c r="GFN540" s="168"/>
      <c r="GFO540" s="168"/>
      <c r="GFP540" s="168"/>
      <c r="GFQ540" s="168"/>
      <c r="GFR540" s="168"/>
      <c r="GFS540" s="168"/>
      <c r="GFT540" s="168"/>
      <c r="GFU540" s="168"/>
      <c r="GFV540" s="168"/>
      <c r="GFW540" s="168"/>
      <c r="GFX540" s="168"/>
      <c r="GFY540" s="168"/>
      <c r="GFZ540" s="168"/>
      <c r="GGA540" s="168"/>
      <c r="GGB540" s="168"/>
      <c r="GGC540" s="168"/>
      <c r="GGD540" s="168"/>
      <c r="GGE540" s="168"/>
      <c r="GGF540" s="168"/>
      <c r="GGG540" s="168"/>
      <c r="GGH540" s="168"/>
      <c r="GGI540" s="168"/>
      <c r="GGJ540" s="168"/>
      <c r="GGK540" s="168"/>
      <c r="GGL540" s="168"/>
      <c r="GGM540" s="168"/>
      <c r="GGN540" s="168"/>
      <c r="GGO540" s="511"/>
      <c r="GGP540" s="511"/>
      <c r="GGQ540" s="511"/>
      <c r="GGR540" s="511"/>
      <c r="GGS540" s="511"/>
      <c r="GGT540" s="511"/>
      <c r="GGU540" s="511"/>
      <c r="GGV540" s="511"/>
      <c r="GGW540" s="511"/>
      <c r="GGX540" s="511"/>
      <c r="GGY540" s="511"/>
      <c r="GGZ540" s="511"/>
      <c r="GHA540" s="511"/>
      <c r="GHB540" s="511"/>
      <c r="GHC540" s="511"/>
      <c r="GHD540" s="511"/>
      <c r="GHE540" s="511"/>
      <c r="GHF540" s="511"/>
      <c r="GHG540" s="511"/>
      <c r="GHH540" s="511"/>
      <c r="GHI540" s="511"/>
      <c r="GHJ540" s="511"/>
      <c r="GHK540" s="511"/>
      <c r="GHL540" s="511"/>
      <c r="GHM540" s="89"/>
      <c r="GHN540" s="89"/>
      <c r="GHO540" s="89"/>
      <c r="GHP540" s="89"/>
      <c r="GHQ540" s="89"/>
      <c r="GHR540" s="511"/>
      <c r="GHS540" s="511"/>
      <c r="GHT540" s="89"/>
      <c r="GHU540" s="89"/>
      <c r="GHV540" s="511"/>
      <c r="GHW540" s="511"/>
      <c r="GHX540" s="89"/>
      <c r="GHY540" s="89"/>
      <c r="GHZ540" s="511"/>
      <c r="GIA540" s="511"/>
      <c r="GIB540" s="511"/>
      <c r="GIC540" s="511"/>
      <c r="GID540" s="511"/>
      <c r="GIE540" s="511"/>
      <c r="GIF540" s="511"/>
      <c r="GIG540" s="89"/>
      <c r="GIH540" s="89"/>
      <c r="GII540" s="511"/>
      <c r="GIJ540" s="511"/>
      <c r="GIK540" s="89"/>
      <c r="GIL540" s="89"/>
      <c r="GIM540" s="511"/>
      <c r="GIN540" s="511"/>
      <c r="GIO540" s="511"/>
      <c r="GIP540" s="511"/>
      <c r="GIQ540" s="511"/>
      <c r="GIR540" s="203"/>
      <c r="GIS540" s="107"/>
      <c r="GIT540" s="511"/>
      <c r="GIU540" s="511"/>
      <c r="GIV540" s="511"/>
      <c r="GIW540" s="511"/>
      <c r="GIX540" s="511"/>
      <c r="GIY540" s="511"/>
      <c r="GIZ540" s="511"/>
      <c r="GJA540" s="168"/>
      <c r="GJB540" s="168"/>
      <c r="GJC540" s="168"/>
      <c r="GJD540" s="168"/>
      <c r="GJE540" s="168"/>
      <c r="GJF540" s="168"/>
      <c r="GJG540" s="168"/>
      <c r="GJH540" s="168"/>
      <c r="GJI540" s="168"/>
      <c r="GJJ540" s="168"/>
      <c r="GJK540" s="168"/>
      <c r="GJL540" s="168"/>
      <c r="GJM540" s="168"/>
      <c r="GJN540" s="168"/>
      <c r="GJO540" s="168"/>
      <c r="GJP540" s="168"/>
      <c r="GJQ540" s="168"/>
      <c r="GJR540" s="168"/>
      <c r="GJS540" s="168"/>
      <c r="GJT540" s="168"/>
      <c r="GJU540" s="168"/>
      <c r="GJV540" s="168"/>
      <c r="GJW540" s="168"/>
      <c r="GJX540" s="168"/>
      <c r="GJY540" s="168"/>
      <c r="GJZ540" s="168"/>
      <c r="GKA540" s="168"/>
      <c r="GKB540" s="168"/>
      <c r="GKC540" s="168"/>
      <c r="GKD540" s="168"/>
      <c r="GKE540" s="168"/>
      <c r="GKF540" s="168"/>
      <c r="GKG540" s="168"/>
      <c r="GKH540" s="168"/>
      <c r="GKI540" s="168"/>
      <c r="GKJ540" s="168"/>
      <c r="GKK540" s="168"/>
      <c r="GKL540" s="168"/>
      <c r="GKM540" s="168"/>
      <c r="GKN540" s="168"/>
      <c r="GKO540" s="168"/>
      <c r="GKP540" s="168"/>
      <c r="GKQ540" s="168"/>
      <c r="GKR540" s="168"/>
      <c r="GKS540" s="511"/>
      <c r="GKT540" s="511"/>
      <c r="GKU540" s="511"/>
      <c r="GKV540" s="511"/>
      <c r="GKW540" s="511"/>
      <c r="GKX540" s="511"/>
      <c r="GKY540" s="511"/>
      <c r="GKZ540" s="511"/>
      <c r="GLA540" s="511"/>
      <c r="GLB540" s="511"/>
      <c r="GLC540" s="511"/>
      <c r="GLD540" s="511"/>
      <c r="GLE540" s="511"/>
      <c r="GLF540" s="511"/>
      <c r="GLG540" s="511"/>
      <c r="GLH540" s="511"/>
      <c r="GLI540" s="511"/>
      <c r="GLJ540" s="511"/>
      <c r="GLK540" s="511"/>
      <c r="GLL540" s="511"/>
      <c r="GLM540" s="511"/>
      <c r="GLN540" s="511"/>
      <c r="GLO540" s="511"/>
      <c r="GLP540" s="511"/>
      <c r="GLQ540" s="89"/>
      <c r="GLR540" s="89"/>
      <c r="GLS540" s="89"/>
      <c r="GLT540" s="89"/>
      <c r="GLU540" s="89"/>
      <c r="GLV540" s="511"/>
      <c r="GLW540" s="511"/>
      <c r="GLX540" s="89"/>
      <c r="GLY540" s="89"/>
      <c r="GLZ540" s="511"/>
      <c r="GMA540" s="511"/>
      <c r="GMB540" s="89"/>
      <c r="GMC540" s="89"/>
      <c r="GMD540" s="511"/>
      <c r="GME540" s="511"/>
      <c r="GMF540" s="511"/>
      <c r="GMG540" s="511"/>
      <c r="GMH540" s="511"/>
      <c r="GMI540" s="511"/>
      <c r="GMJ540" s="511"/>
      <c r="GMK540" s="89"/>
      <c r="GML540" s="89"/>
      <c r="GMM540" s="511"/>
      <c r="GMN540" s="511"/>
      <c r="GMO540" s="89"/>
      <c r="GMP540" s="89"/>
      <c r="GMQ540" s="511"/>
      <c r="GMR540" s="511"/>
      <c r="GMS540" s="511"/>
      <c r="GMT540" s="511"/>
      <c r="GMU540" s="511"/>
      <c r="GMV540" s="203"/>
      <c r="GMW540" s="107"/>
      <c r="GMX540" s="511"/>
      <c r="GMY540" s="511"/>
      <c r="GMZ540" s="511"/>
      <c r="GNA540" s="511"/>
      <c r="GNB540" s="511"/>
      <c r="GNC540" s="511"/>
      <c r="GND540" s="511"/>
      <c r="GNE540" s="168"/>
      <c r="GNF540" s="168"/>
      <c r="GNG540" s="168"/>
      <c r="GNH540" s="168"/>
      <c r="GNI540" s="168"/>
      <c r="GNJ540" s="168"/>
      <c r="GNK540" s="168"/>
      <c r="GNL540" s="168"/>
      <c r="GNM540" s="168"/>
      <c r="GNN540" s="168"/>
      <c r="GNO540" s="168"/>
      <c r="GNP540" s="168"/>
      <c r="GNQ540" s="168"/>
      <c r="GNR540" s="168"/>
      <c r="GNS540" s="168"/>
      <c r="GNT540" s="168"/>
      <c r="GNU540" s="168"/>
      <c r="GNV540" s="168"/>
      <c r="GNW540" s="168"/>
      <c r="GNX540" s="168"/>
      <c r="GNY540" s="168"/>
      <c r="GNZ540" s="168"/>
      <c r="GOA540" s="168"/>
      <c r="GOB540" s="168"/>
      <c r="GOC540" s="168"/>
      <c r="GOD540" s="168"/>
      <c r="GOE540" s="168"/>
      <c r="GOF540" s="168"/>
      <c r="GOG540" s="168"/>
      <c r="GOH540" s="168"/>
      <c r="GOI540" s="168"/>
      <c r="GOJ540" s="168"/>
      <c r="GOK540" s="168"/>
      <c r="GOL540" s="168"/>
      <c r="GOM540" s="168"/>
      <c r="GON540" s="168"/>
      <c r="GOO540" s="168"/>
      <c r="GOP540" s="168"/>
      <c r="GOQ540" s="168"/>
      <c r="GOR540" s="168"/>
      <c r="GOS540" s="168"/>
      <c r="GOT540" s="168"/>
      <c r="GOU540" s="168"/>
      <c r="GOV540" s="168"/>
      <c r="GOW540" s="511"/>
      <c r="GOX540" s="511"/>
      <c r="GOY540" s="511"/>
      <c r="GOZ540" s="511"/>
      <c r="GPA540" s="511"/>
      <c r="GPB540" s="511"/>
      <c r="GPC540" s="511"/>
      <c r="GPD540" s="511"/>
      <c r="GPE540" s="511"/>
      <c r="GPF540" s="511"/>
      <c r="GPG540" s="511"/>
      <c r="GPH540" s="511"/>
      <c r="GPI540" s="511"/>
      <c r="GPJ540" s="511"/>
      <c r="GPK540" s="511"/>
      <c r="GPL540" s="511"/>
      <c r="GPM540" s="511"/>
      <c r="GPN540" s="511"/>
      <c r="GPO540" s="511"/>
      <c r="GPP540" s="511"/>
      <c r="GPQ540" s="511"/>
      <c r="GPR540" s="511"/>
      <c r="GPS540" s="511"/>
      <c r="GPT540" s="511"/>
      <c r="GPU540" s="89"/>
      <c r="GPV540" s="89"/>
      <c r="GPW540" s="89"/>
      <c r="GPX540" s="89"/>
      <c r="GPY540" s="89"/>
      <c r="GPZ540" s="511"/>
      <c r="GQA540" s="511"/>
      <c r="GQB540" s="89"/>
      <c r="GQC540" s="89"/>
      <c r="GQD540" s="511"/>
      <c r="GQE540" s="511"/>
      <c r="GQF540" s="89"/>
      <c r="GQG540" s="89"/>
      <c r="GQH540" s="511"/>
      <c r="GQI540" s="511"/>
      <c r="GQJ540" s="511"/>
      <c r="GQK540" s="511"/>
      <c r="GQL540" s="511"/>
      <c r="GQM540" s="511"/>
      <c r="GQN540" s="511"/>
      <c r="GQO540" s="89"/>
      <c r="GQP540" s="89"/>
      <c r="GQQ540" s="511"/>
      <c r="GQR540" s="511"/>
      <c r="GQS540" s="89"/>
      <c r="GQT540" s="89"/>
      <c r="GQU540" s="511"/>
      <c r="GQV540" s="511"/>
      <c r="GQW540" s="511"/>
      <c r="GQX540" s="511"/>
      <c r="GQY540" s="511"/>
      <c r="GQZ540" s="203"/>
      <c r="GRA540" s="107"/>
      <c r="GRB540" s="511"/>
      <c r="GRC540" s="511"/>
      <c r="GRD540" s="511"/>
      <c r="GRE540" s="511"/>
      <c r="GRF540" s="511"/>
      <c r="GRG540" s="511"/>
      <c r="GRH540" s="511"/>
      <c r="GRI540" s="168"/>
      <c r="GRJ540" s="168"/>
      <c r="GRK540" s="168"/>
      <c r="GRL540" s="168"/>
      <c r="GRM540" s="168"/>
      <c r="GRN540" s="168"/>
      <c r="GRO540" s="168"/>
      <c r="GRP540" s="168"/>
      <c r="GRQ540" s="168"/>
      <c r="GRR540" s="168"/>
      <c r="GRS540" s="168"/>
      <c r="GRT540" s="168"/>
      <c r="GRU540" s="168"/>
      <c r="GRV540" s="168"/>
      <c r="GRW540" s="168"/>
      <c r="GRX540" s="168"/>
      <c r="GRY540" s="168"/>
      <c r="GRZ540" s="168"/>
      <c r="GSA540" s="168"/>
      <c r="GSB540" s="168"/>
      <c r="GSC540" s="168"/>
      <c r="GSD540" s="168"/>
      <c r="GSE540" s="168"/>
      <c r="GSF540" s="168"/>
      <c r="GSG540" s="168"/>
      <c r="GSH540" s="168"/>
      <c r="GSI540" s="168"/>
      <c r="GSJ540" s="168"/>
      <c r="GSK540" s="168"/>
      <c r="GSL540" s="168"/>
      <c r="GSM540" s="168"/>
      <c r="GSN540" s="168"/>
      <c r="GSO540" s="168"/>
      <c r="GSP540" s="168"/>
      <c r="GSQ540" s="168"/>
      <c r="GSR540" s="168"/>
      <c r="GSS540" s="168"/>
      <c r="GST540" s="168"/>
      <c r="GSU540" s="168"/>
      <c r="GSV540" s="168"/>
      <c r="GSW540" s="168"/>
      <c r="GSX540" s="168"/>
      <c r="GSY540" s="168"/>
      <c r="GSZ540" s="168"/>
      <c r="GTA540" s="511"/>
      <c r="GTB540" s="511"/>
      <c r="GTC540" s="511"/>
      <c r="GTD540" s="511"/>
      <c r="GTE540" s="511"/>
      <c r="GTF540" s="511"/>
      <c r="GTG540" s="511"/>
      <c r="GTH540" s="511"/>
      <c r="GTI540" s="511"/>
      <c r="GTJ540" s="511"/>
      <c r="GTK540" s="511"/>
      <c r="GTL540" s="511"/>
      <c r="GTM540" s="511"/>
      <c r="GTN540" s="511"/>
      <c r="GTO540" s="511"/>
      <c r="GTP540" s="511"/>
      <c r="GTQ540" s="511"/>
      <c r="GTR540" s="511"/>
      <c r="GTS540" s="511"/>
      <c r="GTT540" s="511"/>
      <c r="GTU540" s="511"/>
      <c r="GTV540" s="511"/>
      <c r="GTW540" s="511"/>
      <c r="GTX540" s="511"/>
      <c r="GTY540" s="89"/>
      <c r="GTZ540" s="89"/>
      <c r="GUA540" s="89"/>
      <c r="GUB540" s="89"/>
      <c r="GUC540" s="89"/>
      <c r="GUD540" s="511"/>
      <c r="GUE540" s="511"/>
      <c r="GUF540" s="89"/>
      <c r="GUG540" s="89"/>
      <c r="GUH540" s="511"/>
      <c r="GUI540" s="511"/>
      <c r="GUJ540" s="89"/>
      <c r="GUK540" s="89"/>
      <c r="GUL540" s="511"/>
      <c r="GUM540" s="511"/>
      <c r="GUN540" s="511"/>
      <c r="GUO540" s="511"/>
      <c r="GUP540" s="511"/>
      <c r="GUQ540" s="511"/>
      <c r="GUR540" s="511"/>
      <c r="GUS540" s="89"/>
      <c r="GUT540" s="89"/>
      <c r="GUU540" s="511"/>
      <c r="GUV540" s="511"/>
      <c r="GUW540" s="89"/>
      <c r="GUX540" s="89"/>
      <c r="GUY540" s="511"/>
      <c r="GUZ540" s="511"/>
      <c r="GVA540" s="511"/>
      <c r="GVB540" s="511"/>
      <c r="GVC540" s="511"/>
      <c r="GVD540" s="203"/>
      <c r="GVE540" s="107"/>
      <c r="GVF540" s="511"/>
      <c r="GVG540" s="511"/>
      <c r="GVH540" s="511"/>
      <c r="GVI540" s="511"/>
      <c r="GVJ540" s="511"/>
      <c r="GVK540" s="511"/>
      <c r="GVL540" s="511"/>
      <c r="GVM540" s="168"/>
      <c r="GVN540" s="168"/>
      <c r="GVO540" s="168"/>
      <c r="GVP540" s="168"/>
      <c r="GVQ540" s="168"/>
      <c r="GVR540" s="168"/>
      <c r="GVS540" s="168"/>
      <c r="GVT540" s="168"/>
      <c r="GVU540" s="168"/>
      <c r="GVV540" s="168"/>
      <c r="GVW540" s="168"/>
      <c r="GVX540" s="168"/>
      <c r="GVY540" s="168"/>
      <c r="GVZ540" s="168"/>
      <c r="GWA540" s="168"/>
      <c r="GWB540" s="168"/>
      <c r="GWC540" s="168"/>
      <c r="GWD540" s="168"/>
      <c r="GWE540" s="168"/>
      <c r="GWF540" s="168"/>
      <c r="GWG540" s="168"/>
      <c r="GWH540" s="168"/>
      <c r="GWI540" s="168"/>
      <c r="GWJ540" s="168"/>
      <c r="GWK540" s="168"/>
      <c r="GWL540" s="168"/>
      <c r="GWM540" s="168"/>
      <c r="GWN540" s="168"/>
      <c r="GWO540" s="168"/>
      <c r="GWP540" s="168"/>
      <c r="GWQ540" s="168"/>
      <c r="GWR540" s="168"/>
      <c r="GWS540" s="168"/>
      <c r="GWT540" s="168"/>
      <c r="GWU540" s="168"/>
      <c r="GWV540" s="168"/>
      <c r="GWW540" s="168"/>
      <c r="GWX540" s="168"/>
      <c r="GWY540" s="168"/>
      <c r="GWZ540" s="168"/>
      <c r="GXA540" s="168"/>
      <c r="GXB540" s="168"/>
      <c r="GXC540" s="168"/>
      <c r="GXD540" s="168"/>
      <c r="GXE540" s="511"/>
      <c r="GXF540" s="511"/>
      <c r="GXG540" s="511"/>
      <c r="GXH540" s="511"/>
      <c r="GXI540" s="511"/>
      <c r="GXJ540" s="511"/>
      <c r="GXK540" s="511"/>
      <c r="GXL540" s="511"/>
      <c r="GXM540" s="511"/>
      <c r="GXN540" s="511"/>
      <c r="GXO540" s="511"/>
      <c r="GXP540" s="511"/>
      <c r="GXQ540" s="511"/>
      <c r="GXR540" s="511"/>
      <c r="GXS540" s="511"/>
      <c r="GXT540" s="511"/>
      <c r="GXU540" s="511"/>
      <c r="GXV540" s="511"/>
      <c r="GXW540" s="511"/>
      <c r="GXX540" s="511"/>
      <c r="GXY540" s="511"/>
      <c r="GXZ540" s="511"/>
      <c r="GYA540" s="511"/>
      <c r="GYB540" s="511"/>
      <c r="GYC540" s="89"/>
      <c r="GYD540" s="89"/>
      <c r="GYE540" s="89"/>
      <c r="GYF540" s="89"/>
      <c r="GYG540" s="89"/>
      <c r="GYH540" s="511"/>
      <c r="GYI540" s="511"/>
      <c r="GYJ540" s="89"/>
      <c r="GYK540" s="89"/>
      <c r="GYL540" s="511"/>
      <c r="GYM540" s="511"/>
      <c r="GYN540" s="89"/>
      <c r="GYO540" s="89"/>
      <c r="GYP540" s="511"/>
      <c r="GYQ540" s="511"/>
      <c r="GYR540" s="511"/>
      <c r="GYS540" s="511"/>
      <c r="GYT540" s="511"/>
      <c r="GYU540" s="511"/>
      <c r="GYV540" s="511"/>
      <c r="GYW540" s="89"/>
      <c r="GYX540" s="89"/>
      <c r="GYY540" s="511"/>
      <c r="GYZ540" s="511"/>
      <c r="GZA540" s="89"/>
      <c r="GZB540" s="89"/>
      <c r="GZC540" s="511"/>
      <c r="GZD540" s="511"/>
      <c r="GZE540" s="511"/>
      <c r="GZF540" s="511"/>
      <c r="GZG540" s="511"/>
      <c r="GZH540" s="203"/>
      <c r="GZI540" s="107"/>
      <c r="GZJ540" s="511"/>
      <c r="GZK540" s="511"/>
      <c r="GZL540" s="511"/>
      <c r="GZM540" s="511"/>
      <c r="GZN540" s="511"/>
      <c r="GZO540" s="511"/>
      <c r="GZP540" s="511"/>
      <c r="GZQ540" s="168"/>
      <c r="GZR540" s="168"/>
      <c r="GZS540" s="168"/>
      <c r="GZT540" s="168"/>
      <c r="GZU540" s="168"/>
      <c r="GZV540" s="168"/>
      <c r="GZW540" s="168"/>
      <c r="GZX540" s="168"/>
      <c r="GZY540" s="168"/>
      <c r="GZZ540" s="168"/>
      <c r="HAA540" s="168"/>
      <c r="HAB540" s="168"/>
      <c r="HAC540" s="168"/>
      <c r="HAD540" s="168"/>
      <c r="HAE540" s="168"/>
      <c r="HAF540" s="168"/>
      <c r="HAG540" s="168"/>
      <c r="HAH540" s="168"/>
      <c r="HAI540" s="168"/>
      <c r="HAJ540" s="168"/>
      <c r="HAK540" s="168"/>
      <c r="HAL540" s="168"/>
      <c r="HAM540" s="168"/>
      <c r="HAN540" s="168"/>
      <c r="HAO540" s="168"/>
      <c r="HAP540" s="168"/>
      <c r="HAQ540" s="168"/>
      <c r="HAR540" s="168"/>
      <c r="HAS540" s="168"/>
      <c r="HAT540" s="168"/>
      <c r="HAU540" s="168"/>
      <c r="HAV540" s="168"/>
      <c r="HAW540" s="168"/>
      <c r="HAX540" s="168"/>
      <c r="HAY540" s="168"/>
      <c r="HAZ540" s="168"/>
      <c r="HBA540" s="168"/>
      <c r="HBB540" s="168"/>
      <c r="HBC540" s="168"/>
      <c r="HBD540" s="168"/>
      <c r="HBE540" s="168"/>
      <c r="HBF540" s="168"/>
      <c r="HBG540" s="168"/>
      <c r="HBH540" s="168"/>
      <c r="HBI540" s="511"/>
      <c r="HBJ540" s="511"/>
      <c r="HBK540" s="511"/>
      <c r="HBL540" s="511"/>
      <c r="HBM540" s="511"/>
      <c r="HBN540" s="511"/>
      <c r="HBO540" s="511"/>
      <c r="HBP540" s="511"/>
      <c r="HBQ540" s="511"/>
      <c r="HBR540" s="511"/>
      <c r="HBS540" s="511"/>
      <c r="HBT540" s="511"/>
      <c r="HBU540" s="511"/>
      <c r="HBV540" s="511"/>
      <c r="HBW540" s="511"/>
      <c r="HBX540" s="511"/>
      <c r="HBY540" s="511"/>
      <c r="HBZ540" s="511"/>
      <c r="HCA540" s="511"/>
      <c r="HCB540" s="511"/>
      <c r="HCC540" s="511"/>
      <c r="HCD540" s="511"/>
      <c r="HCE540" s="511"/>
      <c r="HCF540" s="511"/>
      <c r="HCG540" s="89"/>
      <c r="HCH540" s="89"/>
      <c r="HCI540" s="89"/>
      <c r="HCJ540" s="89"/>
      <c r="HCK540" s="89"/>
      <c r="HCL540" s="511"/>
      <c r="HCM540" s="511"/>
      <c r="HCN540" s="89"/>
      <c r="HCO540" s="89"/>
      <c r="HCP540" s="511"/>
      <c r="HCQ540" s="511"/>
      <c r="HCR540" s="89"/>
      <c r="HCS540" s="89"/>
      <c r="HCT540" s="511"/>
      <c r="HCU540" s="511"/>
      <c r="HCV540" s="511"/>
      <c r="HCW540" s="511"/>
      <c r="HCX540" s="511"/>
      <c r="HCY540" s="511"/>
      <c r="HCZ540" s="511"/>
      <c r="HDA540" s="89"/>
      <c r="HDB540" s="89"/>
      <c r="HDC540" s="511"/>
      <c r="HDD540" s="511"/>
      <c r="HDE540" s="89"/>
      <c r="HDF540" s="89"/>
      <c r="HDG540" s="511"/>
      <c r="HDH540" s="511"/>
      <c r="HDI540" s="511"/>
      <c r="HDJ540" s="511"/>
      <c r="HDK540" s="511"/>
      <c r="HDL540" s="203"/>
      <c r="HDM540" s="107"/>
      <c r="HDN540" s="511"/>
      <c r="HDO540" s="511"/>
      <c r="HDP540" s="511"/>
      <c r="HDQ540" s="511"/>
      <c r="HDR540" s="511"/>
      <c r="HDS540" s="511"/>
      <c r="HDT540" s="511"/>
      <c r="HDU540" s="168"/>
      <c r="HDV540" s="168"/>
      <c r="HDW540" s="168"/>
      <c r="HDX540" s="168"/>
      <c r="HDY540" s="168"/>
      <c r="HDZ540" s="168"/>
      <c r="HEA540" s="168"/>
      <c r="HEB540" s="168"/>
      <c r="HEC540" s="168"/>
      <c r="HED540" s="168"/>
      <c r="HEE540" s="168"/>
      <c r="HEF540" s="168"/>
      <c r="HEG540" s="168"/>
      <c r="HEH540" s="168"/>
      <c r="HEI540" s="168"/>
      <c r="HEJ540" s="168"/>
      <c r="HEK540" s="168"/>
      <c r="HEL540" s="168"/>
      <c r="HEM540" s="168"/>
      <c r="HEN540" s="168"/>
      <c r="HEO540" s="168"/>
      <c r="HEP540" s="168"/>
      <c r="HEQ540" s="168"/>
      <c r="HER540" s="168"/>
      <c r="HES540" s="168"/>
      <c r="HET540" s="168"/>
      <c r="HEU540" s="168"/>
      <c r="HEV540" s="168"/>
      <c r="HEW540" s="168"/>
      <c r="HEX540" s="168"/>
      <c r="HEY540" s="168"/>
      <c r="HEZ540" s="168"/>
      <c r="HFA540" s="168"/>
      <c r="HFB540" s="168"/>
      <c r="HFC540" s="168"/>
      <c r="HFD540" s="168"/>
      <c r="HFE540" s="168"/>
      <c r="HFF540" s="168"/>
      <c r="HFG540" s="168"/>
      <c r="HFH540" s="168"/>
      <c r="HFI540" s="168"/>
      <c r="HFJ540" s="168"/>
      <c r="HFK540" s="168"/>
      <c r="HFL540" s="168"/>
      <c r="HFM540" s="511"/>
      <c r="HFN540" s="511"/>
      <c r="HFO540" s="511"/>
      <c r="HFP540" s="511"/>
      <c r="HFQ540" s="511"/>
      <c r="HFR540" s="511"/>
      <c r="HFS540" s="511"/>
      <c r="HFT540" s="511"/>
      <c r="HFU540" s="511"/>
      <c r="HFV540" s="511"/>
      <c r="HFW540" s="511"/>
      <c r="HFX540" s="511"/>
      <c r="HFY540" s="511"/>
      <c r="HFZ540" s="511"/>
      <c r="HGA540" s="511"/>
      <c r="HGB540" s="511"/>
      <c r="HGC540" s="511"/>
      <c r="HGD540" s="511"/>
      <c r="HGE540" s="511"/>
      <c r="HGF540" s="511"/>
      <c r="HGG540" s="511"/>
      <c r="HGH540" s="511"/>
      <c r="HGI540" s="511"/>
      <c r="HGJ540" s="511"/>
      <c r="HGK540" s="89"/>
      <c r="HGL540" s="89"/>
      <c r="HGM540" s="89"/>
      <c r="HGN540" s="89"/>
      <c r="HGO540" s="89"/>
      <c r="HGP540" s="511"/>
      <c r="HGQ540" s="511"/>
      <c r="HGR540" s="89"/>
      <c r="HGS540" s="89"/>
      <c r="HGT540" s="511"/>
      <c r="HGU540" s="511"/>
      <c r="HGV540" s="89"/>
      <c r="HGW540" s="89"/>
      <c r="HGX540" s="511"/>
      <c r="HGY540" s="511"/>
      <c r="HGZ540" s="511"/>
      <c r="HHA540" s="511"/>
      <c r="HHB540" s="511"/>
      <c r="HHC540" s="511"/>
      <c r="HHD540" s="511"/>
      <c r="HHE540" s="89"/>
      <c r="HHF540" s="89"/>
      <c r="HHG540" s="511"/>
      <c r="HHH540" s="511"/>
      <c r="HHI540" s="89"/>
      <c r="HHJ540" s="89"/>
      <c r="HHK540" s="511"/>
      <c r="HHL540" s="511"/>
      <c r="HHM540" s="511"/>
      <c r="HHN540" s="511"/>
      <c r="HHO540" s="511"/>
      <c r="HHP540" s="203"/>
      <c r="HHQ540" s="107"/>
      <c r="HHR540" s="511"/>
      <c r="HHS540" s="511"/>
      <c r="HHT540" s="511"/>
      <c r="HHU540" s="511"/>
      <c r="HHV540" s="511"/>
      <c r="HHW540" s="511"/>
      <c r="HHX540" s="511"/>
      <c r="HHY540" s="168"/>
      <c r="HHZ540" s="168"/>
      <c r="HIA540" s="168"/>
      <c r="HIB540" s="168"/>
      <c r="HIC540" s="168"/>
      <c r="HID540" s="168"/>
      <c r="HIE540" s="168"/>
      <c r="HIF540" s="168"/>
      <c r="HIG540" s="168"/>
      <c r="HIH540" s="168"/>
      <c r="HII540" s="168"/>
      <c r="HIJ540" s="168"/>
      <c r="HIK540" s="168"/>
      <c r="HIL540" s="168"/>
      <c r="HIM540" s="168"/>
      <c r="HIN540" s="168"/>
      <c r="HIO540" s="168"/>
      <c r="HIP540" s="168"/>
      <c r="HIQ540" s="168"/>
      <c r="HIR540" s="168"/>
      <c r="HIS540" s="168"/>
      <c r="HIT540" s="168"/>
      <c r="HIU540" s="168"/>
      <c r="HIV540" s="168"/>
      <c r="HIW540" s="168"/>
      <c r="HIX540" s="168"/>
      <c r="HIY540" s="168"/>
      <c r="HIZ540" s="168"/>
      <c r="HJA540" s="168"/>
      <c r="HJB540" s="168"/>
      <c r="HJC540" s="168"/>
      <c r="HJD540" s="168"/>
      <c r="HJE540" s="168"/>
      <c r="HJF540" s="168"/>
      <c r="HJG540" s="168"/>
      <c r="HJH540" s="168"/>
      <c r="HJI540" s="168"/>
      <c r="HJJ540" s="168"/>
      <c r="HJK540" s="168"/>
      <c r="HJL540" s="168"/>
      <c r="HJM540" s="168"/>
      <c r="HJN540" s="168"/>
      <c r="HJO540" s="168"/>
      <c r="HJP540" s="168"/>
      <c r="HJQ540" s="511"/>
      <c r="HJR540" s="511"/>
      <c r="HJS540" s="511"/>
      <c r="HJT540" s="511"/>
      <c r="HJU540" s="511"/>
      <c r="HJV540" s="511"/>
      <c r="HJW540" s="511"/>
      <c r="HJX540" s="511"/>
      <c r="HJY540" s="511"/>
      <c r="HJZ540" s="511"/>
      <c r="HKA540" s="511"/>
      <c r="HKB540" s="511"/>
      <c r="HKC540" s="511"/>
      <c r="HKD540" s="511"/>
      <c r="HKE540" s="511"/>
      <c r="HKF540" s="511"/>
      <c r="HKG540" s="511"/>
      <c r="HKH540" s="511"/>
      <c r="HKI540" s="511"/>
      <c r="HKJ540" s="511"/>
      <c r="HKK540" s="511"/>
      <c r="HKL540" s="511"/>
      <c r="HKM540" s="511"/>
      <c r="HKN540" s="511"/>
      <c r="HKO540" s="89"/>
      <c r="HKP540" s="89"/>
      <c r="HKQ540" s="89"/>
      <c r="HKR540" s="89"/>
      <c r="HKS540" s="89"/>
      <c r="HKT540" s="511"/>
      <c r="HKU540" s="511"/>
      <c r="HKV540" s="89"/>
      <c r="HKW540" s="89"/>
      <c r="HKX540" s="511"/>
      <c r="HKY540" s="511"/>
      <c r="HKZ540" s="89"/>
      <c r="HLA540" s="89"/>
      <c r="HLB540" s="511"/>
      <c r="HLC540" s="511"/>
      <c r="HLD540" s="511"/>
      <c r="HLE540" s="511"/>
      <c r="HLF540" s="511"/>
      <c r="HLG540" s="511"/>
      <c r="HLH540" s="511"/>
      <c r="HLI540" s="89"/>
      <c r="HLJ540" s="89"/>
      <c r="HLK540" s="511"/>
      <c r="HLL540" s="511"/>
      <c r="HLM540" s="89"/>
      <c r="HLN540" s="89"/>
      <c r="HLO540" s="511"/>
      <c r="HLP540" s="511"/>
      <c r="HLQ540" s="511"/>
      <c r="HLR540" s="511"/>
      <c r="HLS540" s="511"/>
      <c r="HLT540" s="203"/>
      <c r="HLU540" s="107"/>
      <c r="HLV540" s="511"/>
      <c r="HLW540" s="511"/>
      <c r="HLX540" s="511"/>
      <c r="HLY540" s="511"/>
      <c r="HLZ540" s="511"/>
      <c r="HMA540" s="511"/>
      <c r="HMB540" s="511"/>
      <c r="HMC540" s="168"/>
      <c r="HMD540" s="168"/>
      <c r="HME540" s="168"/>
      <c r="HMF540" s="168"/>
      <c r="HMG540" s="168"/>
      <c r="HMH540" s="168"/>
      <c r="HMI540" s="168"/>
      <c r="HMJ540" s="168"/>
      <c r="HMK540" s="168"/>
      <c r="HML540" s="168"/>
      <c r="HMM540" s="168"/>
      <c r="HMN540" s="168"/>
      <c r="HMO540" s="168"/>
      <c r="HMP540" s="168"/>
      <c r="HMQ540" s="168"/>
      <c r="HMR540" s="168"/>
      <c r="HMS540" s="168"/>
      <c r="HMT540" s="168"/>
      <c r="HMU540" s="168"/>
      <c r="HMV540" s="168"/>
      <c r="HMW540" s="168"/>
      <c r="HMX540" s="168"/>
      <c r="HMY540" s="168"/>
      <c r="HMZ540" s="168"/>
      <c r="HNA540" s="168"/>
      <c r="HNB540" s="168"/>
      <c r="HNC540" s="168"/>
      <c r="HND540" s="168"/>
      <c r="HNE540" s="168"/>
      <c r="HNF540" s="168"/>
      <c r="HNG540" s="168"/>
      <c r="HNH540" s="168"/>
      <c r="HNI540" s="168"/>
      <c r="HNJ540" s="168"/>
      <c r="HNK540" s="168"/>
      <c r="HNL540" s="168"/>
      <c r="HNM540" s="168"/>
      <c r="HNN540" s="168"/>
      <c r="HNO540" s="168"/>
      <c r="HNP540" s="168"/>
      <c r="HNQ540" s="168"/>
      <c r="HNR540" s="168"/>
      <c r="HNS540" s="168"/>
      <c r="HNT540" s="168"/>
      <c r="HNU540" s="511"/>
      <c r="HNV540" s="511"/>
      <c r="HNW540" s="511"/>
      <c r="HNX540" s="511"/>
      <c r="HNY540" s="511"/>
      <c r="HNZ540" s="511"/>
      <c r="HOA540" s="511"/>
      <c r="HOB540" s="511"/>
      <c r="HOC540" s="511"/>
      <c r="HOD540" s="511"/>
      <c r="HOE540" s="511"/>
      <c r="HOF540" s="511"/>
      <c r="HOG540" s="511"/>
      <c r="HOH540" s="511"/>
      <c r="HOI540" s="511"/>
      <c r="HOJ540" s="511"/>
      <c r="HOK540" s="511"/>
      <c r="HOL540" s="511"/>
      <c r="HOM540" s="511"/>
      <c r="HON540" s="511"/>
      <c r="HOO540" s="511"/>
      <c r="HOP540" s="511"/>
      <c r="HOQ540" s="511"/>
      <c r="HOR540" s="511"/>
      <c r="HOS540" s="89"/>
      <c r="HOT540" s="89"/>
      <c r="HOU540" s="89"/>
      <c r="HOV540" s="89"/>
      <c r="HOW540" s="89"/>
      <c r="HOX540" s="511"/>
      <c r="HOY540" s="511"/>
      <c r="HOZ540" s="89"/>
      <c r="HPA540" s="89"/>
      <c r="HPB540" s="511"/>
      <c r="HPC540" s="511"/>
      <c r="HPD540" s="89"/>
      <c r="HPE540" s="89"/>
      <c r="HPF540" s="511"/>
      <c r="HPG540" s="511"/>
      <c r="HPH540" s="511"/>
      <c r="HPI540" s="511"/>
      <c r="HPJ540" s="511"/>
      <c r="HPK540" s="511"/>
      <c r="HPL540" s="511"/>
      <c r="HPM540" s="89"/>
      <c r="HPN540" s="89"/>
      <c r="HPO540" s="511"/>
      <c r="HPP540" s="511"/>
      <c r="HPQ540" s="89"/>
      <c r="HPR540" s="89"/>
      <c r="HPS540" s="511"/>
      <c r="HPT540" s="511"/>
      <c r="HPU540" s="511"/>
      <c r="HPV540" s="511"/>
      <c r="HPW540" s="511"/>
      <c r="HPX540" s="203"/>
      <c r="HPY540" s="107"/>
      <c r="HPZ540" s="511"/>
      <c r="HQA540" s="511"/>
      <c r="HQB540" s="511"/>
      <c r="HQC540" s="511"/>
      <c r="HQD540" s="511"/>
      <c r="HQE540" s="511"/>
      <c r="HQF540" s="511"/>
      <c r="HQG540" s="168"/>
      <c r="HQH540" s="168"/>
      <c r="HQI540" s="168"/>
      <c r="HQJ540" s="168"/>
      <c r="HQK540" s="168"/>
      <c r="HQL540" s="168"/>
      <c r="HQM540" s="168"/>
      <c r="HQN540" s="168"/>
      <c r="HQO540" s="168"/>
      <c r="HQP540" s="168"/>
      <c r="HQQ540" s="168"/>
      <c r="HQR540" s="168"/>
      <c r="HQS540" s="168"/>
      <c r="HQT540" s="168"/>
      <c r="HQU540" s="168"/>
      <c r="HQV540" s="168"/>
      <c r="HQW540" s="168"/>
      <c r="HQX540" s="168"/>
      <c r="HQY540" s="168"/>
      <c r="HQZ540" s="168"/>
      <c r="HRA540" s="168"/>
      <c r="HRB540" s="168"/>
      <c r="HRC540" s="168"/>
      <c r="HRD540" s="168"/>
      <c r="HRE540" s="168"/>
      <c r="HRF540" s="168"/>
      <c r="HRG540" s="168"/>
      <c r="HRH540" s="168"/>
      <c r="HRI540" s="168"/>
      <c r="HRJ540" s="168"/>
      <c r="HRK540" s="168"/>
      <c r="HRL540" s="168"/>
      <c r="HRM540" s="168"/>
      <c r="HRN540" s="168"/>
      <c r="HRO540" s="168"/>
      <c r="HRP540" s="168"/>
      <c r="HRQ540" s="168"/>
      <c r="HRR540" s="168"/>
      <c r="HRS540" s="168"/>
      <c r="HRT540" s="168"/>
      <c r="HRU540" s="168"/>
      <c r="HRV540" s="168"/>
      <c r="HRW540" s="168"/>
      <c r="HRX540" s="168"/>
      <c r="HRY540" s="511"/>
      <c r="HRZ540" s="511"/>
      <c r="HSA540" s="511"/>
      <c r="HSB540" s="511"/>
      <c r="HSC540" s="511"/>
      <c r="HSD540" s="511"/>
      <c r="HSE540" s="511"/>
      <c r="HSF540" s="511"/>
      <c r="HSG540" s="511"/>
      <c r="HSH540" s="511"/>
      <c r="HSI540" s="511"/>
      <c r="HSJ540" s="511"/>
      <c r="HSK540" s="511"/>
      <c r="HSL540" s="511"/>
      <c r="HSM540" s="511"/>
      <c r="HSN540" s="511"/>
      <c r="HSO540" s="511"/>
      <c r="HSP540" s="511"/>
      <c r="HSQ540" s="511"/>
      <c r="HSR540" s="511"/>
      <c r="HSS540" s="511"/>
      <c r="HST540" s="511"/>
      <c r="HSU540" s="511"/>
      <c r="HSV540" s="511"/>
      <c r="HSW540" s="89"/>
      <c r="HSX540" s="89"/>
      <c r="HSY540" s="89"/>
      <c r="HSZ540" s="89"/>
      <c r="HTA540" s="89"/>
      <c r="HTB540" s="511"/>
      <c r="HTC540" s="511"/>
      <c r="HTD540" s="89"/>
      <c r="HTE540" s="89"/>
      <c r="HTF540" s="511"/>
      <c r="HTG540" s="511"/>
      <c r="HTH540" s="89"/>
      <c r="HTI540" s="89"/>
      <c r="HTJ540" s="511"/>
      <c r="HTK540" s="511"/>
      <c r="HTL540" s="511"/>
      <c r="HTM540" s="511"/>
      <c r="HTN540" s="511"/>
      <c r="HTO540" s="511"/>
      <c r="HTP540" s="511"/>
      <c r="HTQ540" s="89"/>
      <c r="HTR540" s="89"/>
      <c r="HTS540" s="511"/>
      <c r="HTT540" s="511"/>
      <c r="HTU540" s="89"/>
      <c r="HTV540" s="89"/>
      <c r="HTW540" s="511"/>
      <c r="HTX540" s="511"/>
      <c r="HTY540" s="511"/>
      <c r="HTZ540" s="511"/>
      <c r="HUA540" s="511"/>
      <c r="HUB540" s="203"/>
      <c r="HUC540" s="107"/>
      <c r="HUD540" s="511"/>
      <c r="HUE540" s="511"/>
      <c r="HUF540" s="511"/>
      <c r="HUG540" s="511"/>
      <c r="HUH540" s="511"/>
      <c r="HUI540" s="511"/>
      <c r="HUJ540" s="511"/>
      <c r="HUK540" s="168"/>
      <c r="HUL540" s="168"/>
      <c r="HUM540" s="168"/>
      <c r="HUN540" s="168"/>
      <c r="HUO540" s="168"/>
      <c r="HUP540" s="168"/>
      <c r="HUQ540" s="168"/>
      <c r="HUR540" s="168"/>
      <c r="HUS540" s="168"/>
      <c r="HUT540" s="168"/>
      <c r="HUU540" s="168"/>
      <c r="HUV540" s="168"/>
      <c r="HUW540" s="168"/>
      <c r="HUX540" s="168"/>
      <c r="HUY540" s="168"/>
      <c r="HUZ540" s="168"/>
      <c r="HVA540" s="168"/>
      <c r="HVB540" s="168"/>
      <c r="HVC540" s="168"/>
      <c r="HVD540" s="168"/>
      <c r="HVE540" s="168"/>
      <c r="HVF540" s="168"/>
      <c r="HVG540" s="168"/>
      <c r="HVH540" s="168"/>
      <c r="HVI540" s="168"/>
      <c r="HVJ540" s="168"/>
      <c r="HVK540" s="168"/>
      <c r="HVL540" s="168"/>
      <c r="HVM540" s="168"/>
      <c r="HVN540" s="168"/>
      <c r="HVO540" s="168"/>
      <c r="HVP540" s="168"/>
      <c r="HVQ540" s="168"/>
      <c r="HVR540" s="168"/>
      <c r="HVS540" s="168"/>
      <c r="HVT540" s="168"/>
      <c r="HVU540" s="168"/>
      <c r="HVV540" s="168"/>
      <c r="HVW540" s="168"/>
      <c r="HVX540" s="168"/>
      <c r="HVY540" s="168"/>
      <c r="HVZ540" s="168"/>
      <c r="HWA540" s="168"/>
      <c r="HWB540" s="168"/>
      <c r="HWC540" s="511"/>
      <c r="HWD540" s="511"/>
      <c r="HWE540" s="511"/>
      <c r="HWF540" s="511"/>
      <c r="HWG540" s="511"/>
      <c r="HWH540" s="511"/>
      <c r="HWI540" s="511"/>
      <c r="HWJ540" s="511"/>
      <c r="HWK540" s="511"/>
      <c r="HWL540" s="511"/>
      <c r="HWM540" s="511"/>
      <c r="HWN540" s="511"/>
      <c r="HWO540" s="511"/>
      <c r="HWP540" s="511"/>
      <c r="HWQ540" s="511"/>
      <c r="HWR540" s="511"/>
      <c r="HWS540" s="511"/>
      <c r="HWT540" s="511"/>
      <c r="HWU540" s="511"/>
      <c r="HWV540" s="511"/>
      <c r="HWW540" s="511"/>
      <c r="HWX540" s="511"/>
      <c r="HWY540" s="511"/>
      <c r="HWZ540" s="511"/>
      <c r="HXA540" s="89"/>
      <c r="HXB540" s="89"/>
      <c r="HXC540" s="89"/>
      <c r="HXD540" s="89"/>
      <c r="HXE540" s="89"/>
      <c r="HXF540" s="511"/>
      <c r="HXG540" s="511"/>
      <c r="HXH540" s="89"/>
      <c r="HXI540" s="89"/>
      <c r="HXJ540" s="511"/>
      <c r="HXK540" s="511"/>
      <c r="HXL540" s="89"/>
      <c r="HXM540" s="89"/>
      <c r="HXN540" s="511"/>
      <c r="HXO540" s="511"/>
      <c r="HXP540" s="511"/>
      <c r="HXQ540" s="511"/>
      <c r="HXR540" s="511"/>
      <c r="HXS540" s="511"/>
      <c r="HXT540" s="511"/>
      <c r="HXU540" s="89"/>
      <c r="HXV540" s="89"/>
      <c r="HXW540" s="511"/>
      <c r="HXX540" s="511"/>
      <c r="HXY540" s="89"/>
      <c r="HXZ540" s="89"/>
      <c r="HYA540" s="511"/>
      <c r="HYB540" s="511"/>
      <c r="HYC540" s="511"/>
      <c r="HYD540" s="511"/>
      <c r="HYE540" s="511"/>
      <c r="HYF540" s="203"/>
      <c r="HYG540" s="107"/>
      <c r="HYH540" s="511"/>
      <c r="HYI540" s="511"/>
      <c r="HYJ540" s="511"/>
      <c r="HYK540" s="511"/>
      <c r="HYL540" s="511"/>
      <c r="HYM540" s="511"/>
      <c r="HYN540" s="511"/>
      <c r="HYO540" s="168"/>
      <c r="HYP540" s="168"/>
      <c r="HYQ540" s="168"/>
      <c r="HYR540" s="168"/>
      <c r="HYS540" s="168"/>
      <c r="HYT540" s="168"/>
      <c r="HYU540" s="168"/>
      <c r="HYV540" s="168"/>
      <c r="HYW540" s="168"/>
      <c r="HYX540" s="168"/>
      <c r="HYY540" s="168"/>
      <c r="HYZ540" s="168"/>
      <c r="HZA540" s="168"/>
      <c r="HZB540" s="168"/>
      <c r="HZC540" s="168"/>
      <c r="HZD540" s="168"/>
      <c r="HZE540" s="168"/>
      <c r="HZF540" s="168"/>
      <c r="HZG540" s="168"/>
      <c r="HZH540" s="168"/>
      <c r="HZI540" s="168"/>
      <c r="HZJ540" s="168"/>
      <c r="HZK540" s="168"/>
      <c r="HZL540" s="168"/>
      <c r="HZM540" s="168"/>
      <c r="HZN540" s="168"/>
      <c r="HZO540" s="168"/>
      <c r="HZP540" s="168"/>
      <c r="HZQ540" s="168"/>
      <c r="HZR540" s="168"/>
      <c r="HZS540" s="168"/>
      <c r="HZT540" s="168"/>
      <c r="HZU540" s="168"/>
      <c r="HZV540" s="168"/>
      <c r="HZW540" s="168"/>
      <c r="HZX540" s="168"/>
      <c r="HZY540" s="168"/>
      <c r="HZZ540" s="168"/>
      <c r="IAA540" s="168"/>
      <c r="IAB540" s="168"/>
      <c r="IAC540" s="168"/>
      <c r="IAD540" s="168"/>
      <c r="IAE540" s="168"/>
      <c r="IAF540" s="168"/>
      <c r="IAG540" s="511"/>
      <c r="IAH540" s="511"/>
      <c r="IAI540" s="511"/>
      <c r="IAJ540" s="511"/>
      <c r="IAK540" s="511"/>
      <c r="IAL540" s="511"/>
      <c r="IAM540" s="511"/>
      <c r="IAN540" s="511"/>
      <c r="IAO540" s="511"/>
      <c r="IAP540" s="511"/>
      <c r="IAQ540" s="511"/>
      <c r="IAR540" s="511"/>
      <c r="IAS540" s="511"/>
      <c r="IAT540" s="511"/>
      <c r="IAU540" s="511"/>
      <c r="IAV540" s="511"/>
      <c r="IAW540" s="511"/>
      <c r="IAX540" s="511"/>
      <c r="IAY540" s="511"/>
      <c r="IAZ540" s="511"/>
      <c r="IBA540" s="511"/>
      <c r="IBB540" s="511"/>
      <c r="IBC540" s="511"/>
      <c r="IBD540" s="511"/>
      <c r="IBE540" s="89"/>
      <c r="IBF540" s="89"/>
      <c r="IBG540" s="89"/>
      <c r="IBH540" s="89"/>
      <c r="IBI540" s="89"/>
      <c r="IBJ540" s="511"/>
      <c r="IBK540" s="511"/>
      <c r="IBL540" s="89"/>
      <c r="IBM540" s="89"/>
      <c r="IBN540" s="511"/>
      <c r="IBO540" s="511"/>
      <c r="IBP540" s="89"/>
      <c r="IBQ540" s="89"/>
      <c r="IBR540" s="511"/>
      <c r="IBS540" s="511"/>
      <c r="IBT540" s="511"/>
      <c r="IBU540" s="511"/>
      <c r="IBV540" s="511"/>
      <c r="IBW540" s="511"/>
      <c r="IBX540" s="511"/>
      <c r="IBY540" s="89"/>
      <c r="IBZ540" s="89"/>
      <c r="ICA540" s="511"/>
      <c r="ICB540" s="511"/>
      <c r="ICC540" s="89"/>
      <c r="ICD540" s="89"/>
      <c r="ICE540" s="511"/>
      <c r="ICF540" s="511"/>
      <c r="ICG540" s="511"/>
      <c r="ICH540" s="511"/>
      <c r="ICI540" s="511"/>
      <c r="ICJ540" s="203"/>
      <c r="ICK540" s="107"/>
      <c r="ICL540" s="511"/>
      <c r="ICM540" s="511"/>
      <c r="ICN540" s="511"/>
      <c r="ICO540" s="511"/>
      <c r="ICP540" s="511"/>
      <c r="ICQ540" s="511"/>
      <c r="ICR540" s="511"/>
      <c r="ICS540" s="168"/>
      <c r="ICT540" s="168"/>
      <c r="ICU540" s="168"/>
      <c r="ICV540" s="168"/>
      <c r="ICW540" s="168"/>
      <c r="ICX540" s="168"/>
      <c r="ICY540" s="168"/>
      <c r="ICZ540" s="168"/>
      <c r="IDA540" s="168"/>
      <c r="IDB540" s="168"/>
      <c r="IDC540" s="168"/>
      <c r="IDD540" s="168"/>
      <c r="IDE540" s="168"/>
      <c r="IDF540" s="168"/>
      <c r="IDG540" s="168"/>
      <c r="IDH540" s="168"/>
      <c r="IDI540" s="168"/>
      <c r="IDJ540" s="168"/>
      <c r="IDK540" s="168"/>
      <c r="IDL540" s="168"/>
      <c r="IDM540" s="168"/>
      <c r="IDN540" s="168"/>
      <c r="IDO540" s="168"/>
      <c r="IDP540" s="168"/>
      <c r="IDQ540" s="168"/>
      <c r="IDR540" s="168"/>
      <c r="IDS540" s="168"/>
      <c r="IDT540" s="168"/>
      <c r="IDU540" s="168"/>
      <c r="IDV540" s="168"/>
      <c r="IDW540" s="168"/>
      <c r="IDX540" s="168"/>
      <c r="IDY540" s="168"/>
      <c r="IDZ540" s="168"/>
      <c r="IEA540" s="168"/>
      <c r="IEB540" s="168"/>
      <c r="IEC540" s="168"/>
      <c r="IED540" s="168"/>
      <c r="IEE540" s="168"/>
      <c r="IEF540" s="168"/>
      <c r="IEG540" s="168"/>
      <c r="IEH540" s="168"/>
      <c r="IEI540" s="168"/>
      <c r="IEJ540" s="168"/>
      <c r="IEK540" s="511"/>
      <c r="IEL540" s="511"/>
      <c r="IEM540" s="511"/>
      <c r="IEN540" s="511"/>
      <c r="IEO540" s="511"/>
      <c r="IEP540" s="511"/>
      <c r="IEQ540" s="511"/>
      <c r="IER540" s="511"/>
      <c r="IES540" s="511"/>
      <c r="IET540" s="511"/>
      <c r="IEU540" s="511"/>
      <c r="IEV540" s="511"/>
      <c r="IEW540" s="511"/>
      <c r="IEX540" s="511"/>
      <c r="IEY540" s="511"/>
      <c r="IEZ540" s="511"/>
      <c r="IFA540" s="511"/>
      <c r="IFB540" s="511"/>
      <c r="IFC540" s="511"/>
      <c r="IFD540" s="511"/>
      <c r="IFE540" s="511"/>
      <c r="IFF540" s="511"/>
      <c r="IFG540" s="511"/>
      <c r="IFH540" s="511"/>
      <c r="IFI540" s="89"/>
      <c r="IFJ540" s="89"/>
      <c r="IFK540" s="89"/>
      <c r="IFL540" s="89"/>
      <c r="IFM540" s="89"/>
      <c r="IFN540" s="511"/>
      <c r="IFO540" s="511"/>
      <c r="IFP540" s="89"/>
      <c r="IFQ540" s="89"/>
      <c r="IFR540" s="511"/>
      <c r="IFS540" s="511"/>
      <c r="IFT540" s="89"/>
      <c r="IFU540" s="89"/>
      <c r="IFV540" s="511"/>
      <c r="IFW540" s="511"/>
      <c r="IFX540" s="511"/>
      <c r="IFY540" s="511"/>
      <c r="IFZ540" s="511"/>
      <c r="IGA540" s="511"/>
      <c r="IGB540" s="511"/>
      <c r="IGC540" s="89"/>
      <c r="IGD540" s="89"/>
      <c r="IGE540" s="511"/>
      <c r="IGF540" s="511"/>
      <c r="IGG540" s="89"/>
      <c r="IGH540" s="89"/>
      <c r="IGI540" s="511"/>
      <c r="IGJ540" s="511"/>
      <c r="IGK540" s="511"/>
      <c r="IGL540" s="511"/>
      <c r="IGM540" s="511"/>
      <c r="IGN540" s="203"/>
      <c r="IGO540" s="107"/>
      <c r="IGP540" s="511"/>
      <c r="IGQ540" s="511"/>
      <c r="IGR540" s="511"/>
      <c r="IGS540" s="511"/>
      <c r="IGT540" s="511"/>
      <c r="IGU540" s="511"/>
      <c r="IGV540" s="511"/>
      <c r="IGW540" s="168"/>
      <c r="IGX540" s="168"/>
      <c r="IGY540" s="168"/>
      <c r="IGZ540" s="168"/>
      <c r="IHA540" s="168"/>
      <c r="IHB540" s="168"/>
      <c r="IHC540" s="168"/>
      <c r="IHD540" s="168"/>
      <c r="IHE540" s="168"/>
      <c r="IHF540" s="168"/>
      <c r="IHG540" s="168"/>
      <c r="IHH540" s="168"/>
      <c r="IHI540" s="168"/>
      <c r="IHJ540" s="168"/>
      <c r="IHK540" s="168"/>
      <c r="IHL540" s="168"/>
      <c r="IHM540" s="168"/>
      <c r="IHN540" s="168"/>
      <c r="IHO540" s="168"/>
      <c r="IHP540" s="168"/>
      <c r="IHQ540" s="168"/>
      <c r="IHR540" s="168"/>
      <c r="IHS540" s="168"/>
      <c r="IHT540" s="168"/>
      <c r="IHU540" s="168"/>
      <c r="IHV540" s="168"/>
      <c r="IHW540" s="168"/>
      <c r="IHX540" s="168"/>
      <c r="IHY540" s="168"/>
      <c r="IHZ540" s="168"/>
      <c r="IIA540" s="168"/>
      <c r="IIB540" s="168"/>
      <c r="IIC540" s="168"/>
      <c r="IID540" s="168"/>
      <c r="IIE540" s="168"/>
      <c r="IIF540" s="168"/>
      <c r="IIG540" s="168"/>
      <c r="IIH540" s="168"/>
      <c r="III540" s="168"/>
      <c r="IIJ540" s="168"/>
      <c r="IIK540" s="168"/>
      <c r="IIL540" s="168"/>
      <c r="IIM540" s="168"/>
      <c r="IIN540" s="168"/>
      <c r="IIO540" s="511"/>
      <c r="IIP540" s="511"/>
      <c r="IIQ540" s="511"/>
      <c r="IIR540" s="511"/>
      <c r="IIS540" s="511"/>
      <c r="IIT540" s="511"/>
      <c r="IIU540" s="511"/>
      <c r="IIV540" s="511"/>
      <c r="IIW540" s="511"/>
      <c r="IIX540" s="511"/>
      <c r="IIY540" s="511"/>
      <c r="IIZ540" s="511"/>
      <c r="IJA540" s="511"/>
      <c r="IJB540" s="511"/>
      <c r="IJC540" s="511"/>
      <c r="IJD540" s="511"/>
      <c r="IJE540" s="511"/>
      <c r="IJF540" s="511"/>
      <c r="IJG540" s="511"/>
      <c r="IJH540" s="511"/>
      <c r="IJI540" s="511"/>
      <c r="IJJ540" s="511"/>
      <c r="IJK540" s="511"/>
      <c r="IJL540" s="511"/>
      <c r="IJM540" s="89"/>
      <c r="IJN540" s="89"/>
      <c r="IJO540" s="89"/>
      <c r="IJP540" s="89"/>
      <c r="IJQ540" s="89"/>
      <c r="IJR540" s="511"/>
      <c r="IJS540" s="511"/>
      <c r="IJT540" s="89"/>
      <c r="IJU540" s="89"/>
      <c r="IJV540" s="511"/>
      <c r="IJW540" s="511"/>
      <c r="IJX540" s="89"/>
      <c r="IJY540" s="89"/>
      <c r="IJZ540" s="511"/>
      <c r="IKA540" s="511"/>
      <c r="IKB540" s="511"/>
      <c r="IKC540" s="511"/>
      <c r="IKD540" s="511"/>
      <c r="IKE540" s="511"/>
      <c r="IKF540" s="511"/>
      <c r="IKG540" s="89"/>
      <c r="IKH540" s="89"/>
      <c r="IKI540" s="511"/>
      <c r="IKJ540" s="511"/>
      <c r="IKK540" s="89"/>
      <c r="IKL540" s="89"/>
      <c r="IKM540" s="511"/>
      <c r="IKN540" s="511"/>
      <c r="IKO540" s="511"/>
      <c r="IKP540" s="511"/>
      <c r="IKQ540" s="511"/>
      <c r="IKR540" s="203"/>
      <c r="IKS540" s="107"/>
      <c r="IKT540" s="511"/>
      <c r="IKU540" s="511"/>
      <c r="IKV540" s="511"/>
      <c r="IKW540" s="511"/>
      <c r="IKX540" s="511"/>
      <c r="IKY540" s="511"/>
      <c r="IKZ540" s="511"/>
      <c r="ILA540" s="168"/>
      <c r="ILB540" s="168"/>
      <c r="ILC540" s="168"/>
      <c r="ILD540" s="168"/>
      <c r="ILE540" s="168"/>
      <c r="ILF540" s="168"/>
      <c r="ILG540" s="168"/>
      <c r="ILH540" s="168"/>
      <c r="ILI540" s="168"/>
      <c r="ILJ540" s="168"/>
      <c r="ILK540" s="168"/>
      <c r="ILL540" s="168"/>
      <c r="ILM540" s="168"/>
      <c r="ILN540" s="168"/>
      <c r="ILO540" s="168"/>
      <c r="ILP540" s="168"/>
      <c r="ILQ540" s="168"/>
      <c r="ILR540" s="168"/>
      <c r="ILS540" s="168"/>
      <c r="ILT540" s="168"/>
      <c r="ILU540" s="168"/>
      <c r="ILV540" s="168"/>
      <c r="ILW540" s="168"/>
      <c r="ILX540" s="168"/>
      <c r="ILY540" s="168"/>
      <c r="ILZ540" s="168"/>
      <c r="IMA540" s="168"/>
      <c r="IMB540" s="168"/>
      <c r="IMC540" s="168"/>
      <c r="IMD540" s="168"/>
      <c r="IME540" s="168"/>
      <c r="IMF540" s="168"/>
      <c r="IMG540" s="168"/>
      <c r="IMH540" s="168"/>
      <c r="IMI540" s="168"/>
      <c r="IMJ540" s="168"/>
      <c r="IMK540" s="168"/>
      <c r="IML540" s="168"/>
      <c r="IMM540" s="168"/>
      <c r="IMN540" s="168"/>
      <c r="IMO540" s="168"/>
      <c r="IMP540" s="168"/>
      <c r="IMQ540" s="168"/>
      <c r="IMR540" s="168"/>
      <c r="IMS540" s="511"/>
      <c r="IMT540" s="511"/>
      <c r="IMU540" s="511"/>
      <c r="IMV540" s="511"/>
      <c r="IMW540" s="511"/>
      <c r="IMX540" s="511"/>
      <c r="IMY540" s="511"/>
      <c r="IMZ540" s="511"/>
      <c r="INA540" s="511"/>
      <c r="INB540" s="511"/>
      <c r="INC540" s="511"/>
      <c r="IND540" s="511"/>
      <c r="INE540" s="511"/>
      <c r="INF540" s="511"/>
      <c r="ING540" s="511"/>
      <c r="INH540" s="511"/>
      <c r="INI540" s="511"/>
      <c r="INJ540" s="511"/>
      <c r="INK540" s="511"/>
      <c r="INL540" s="511"/>
      <c r="INM540" s="511"/>
      <c r="INN540" s="511"/>
      <c r="INO540" s="511"/>
      <c r="INP540" s="511"/>
      <c r="INQ540" s="89"/>
      <c r="INR540" s="89"/>
      <c r="INS540" s="89"/>
      <c r="INT540" s="89"/>
      <c r="INU540" s="89"/>
      <c r="INV540" s="511"/>
      <c r="INW540" s="511"/>
      <c r="INX540" s="89"/>
      <c r="INY540" s="89"/>
      <c r="INZ540" s="511"/>
      <c r="IOA540" s="511"/>
      <c r="IOB540" s="89"/>
      <c r="IOC540" s="89"/>
      <c r="IOD540" s="511"/>
      <c r="IOE540" s="511"/>
      <c r="IOF540" s="511"/>
      <c r="IOG540" s="511"/>
      <c r="IOH540" s="511"/>
      <c r="IOI540" s="511"/>
      <c r="IOJ540" s="511"/>
      <c r="IOK540" s="89"/>
      <c r="IOL540" s="89"/>
      <c r="IOM540" s="511"/>
      <c r="ION540" s="511"/>
      <c r="IOO540" s="89"/>
      <c r="IOP540" s="89"/>
      <c r="IOQ540" s="511"/>
      <c r="IOR540" s="511"/>
      <c r="IOS540" s="511"/>
      <c r="IOT540" s="511"/>
      <c r="IOU540" s="511"/>
      <c r="IOV540" s="203"/>
      <c r="IOW540" s="107"/>
      <c r="IOX540" s="511"/>
      <c r="IOY540" s="511"/>
      <c r="IOZ540" s="511"/>
      <c r="IPA540" s="511"/>
      <c r="IPB540" s="511"/>
      <c r="IPC540" s="511"/>
      <c r="IPD540" s="511"/>
      <c r="IPE540" s="168"/>
      <c r="IPF540" s="168"/>
      <c r="IPG540" s="168"/>
      <c r="IPH540" s="168"/>
      <c r="IPI540" s="168"/>
      <c r="IPJ540" s="168"/>
      <c r="IPK540" s="168"/>
      <c r="IPL540" s="168"/>
      <c r="IPM540" s="168"/>
      <c r="IPN540" s="168"/>
      <c r="IPO540" s="168"/>
      <c r="IPP540" s="168"/>
      <c r="IPQ540" s="168"/>
      <c r="IPR540" s="168"/>
      <c r="IPS540" s="168"/>
      <c r="IPT540" s="168"/>
      <c r="IPU540" s="168"/>
      <c r="IPV540" s="168"/>
      <c r="IPW540" s="168"/>
      <c r="IPX540" s="168"/>
      <c r="IPY540" s="168"/>
      <c r="IPZ540" s="168"/>
      <c r="IQA540" s="168"/>
      <c r="IQB540" s="168"/>
      <c r="IQC540" s="168"/>
      <c r="IQD540" s="168"/>
      <c r="IQE540" s="168"/>
      <c r="IQF540" s="168"/>
      <c r="IQG540" s="168"/>
      <c r="IQH540" s="168"/>
      <c r="IQI540" s="168"/>
      <c r="IQJ540" s="168"/>
      <c r="IQK540" s="168"/>
      <c r="IQL540" s="168"/>
      <c r="IQM540" s="168"/>
      <c r="IQN540" s="168"/>
      <c r="IQO540" s="168"/>
      <c r="IQP540" s="168"/>
      <c r="IQQ540" s="168"/>
      <c r="IQR540" s="168"/>
      <c r="IQS540" s="168"/>
      <c r="IQT540" s="168"/>
      <c r="IQU540" s="168"/>
      <c r="IQV540" s="168"/>
      <c r="IQW540" s="511"/>
      <c r="IQX540" s="511"/>
      <c r="IQY540" s="511"/>
      <c r="IQZ540" s="511"/>
      <c r="IRA540" s="511"/>
      <c r="IRB540" s="511"/>
      <c r="IRC540" s="511"/>
      <c r="IRD540" s="511"/>
      <c r="IRE540" s="511"/>
      <c r="IRF540" s="511"/>
      <c r="IRG540" s="511"/>
      <c r="IRH540" s="511"/>
      <c r="IRI540" s="511"/>
      <c r="IRJ540" s="511"/>
      <c r="IRK540" s="511"/>
      <c r="IRL540" s="511"/>
      <c r="IRM540" s="511"/>
      <c r="IRN540" s="511"/>
      <c r="IRO540" s="511"/>
      <c r="IRP540" s="511"/>
      <c r="IRQ540" s="511"/>
      <c r="IRR540" s="511"/>
      <c r="IRS540" s="511"/>
      <c r="IRT540" s="511"/>
      <c r="IRU540" s="89"/>
      <c r="IRV540" s="89"/>
      <c r="IRW540" s="89"/>
      <c r="IRX540" s="89"/>
      <c r="IRY540" s="89"/>
      <c r="IRZ540" s="511"/>
      <c r="ISA540" s="511"/>
      <c r="ISB540" s="89"/>
      <c r="ISC540" s="89"/>
      <c r="ISD540" s="511"/>
      <c r="ISE540" s="511"/>
      <c r="ISF540" s="89"/>
      <c r="ISG540" s="89"/>
      <c r="ISH540" s="511"/>
      <c r="ISI540" s="511"/>
      <c r="ISJ540" s="511"/>
      <c r="ISK540" s="511"/>
      <c r="ISL540" s="511"/>
      <c r="ISM540" s="511"/>
      <c r="ISN540" s="511"/>
      <c r="ISO540" s="89"/>
      <c r="ISP540" s="89"/>
      <c r="ISQ540" s="511"/>
      <c r="ISR540" s="511"/>
      <c r="ISS540" s="89"/>
      <c r="IST540" s="89"/>
      <c r="ISU540" s="511"/>
      <c r="ISV540" s="511"/>
      <c r="ISW540" s="511"/>
      <c r="ISX540" s="511"/>
      <c r="ISY540" s="511"/>
      <c r="ISZ540" s="203"/>
      <c r="ITA540" s="107"/>
      <c r="ITB540" s="511"/>
      <c r="ITC540" s="511"/>
      <c r="ITD540" s="511"/>
      <c r="ITE540" s="511"/>
      <c r="ITF540" s="511"/>
      <c r="ITG540" s="511"/>
      <c r="ITH540" s="511"/>
      <c r="ITI540" s="168"/>
      <c r="ITJ540" s="168"/>
      <c r="ITK540" s="168"/>
      <c r="ITL540" s="168"/>
      <c r="ITM540" s="168"/>
      <c r="ITN540" s="168"/>
      <c r="ITO540" s="168"/>
      <c r="ITP540" s="168"/>
      <c r="ITQ540" s="168"/>
      <c r="ITR540" s="168"/>
      <c r="ITS540" s="168"/>
      <c r="ITT540" s="168"/>
      <c r="ITU540" s="168"/>
      <c r="ITV540" s="168"/>
      <c r="ITW540" s="168"/>
      <c r="ITX540" s="168"/>
      <c r="ITY540" s="168"/>
      <c r="ITZ540" s="168"/>
      <c r="IUA540" s="168"/>
      <c r="IUB540" s="168"/>
      <c r="IUC540" s="168"/>
      <c r="IUD540" s="168"/>
      <c r="IUE540" s="168"/>
      <c r="IUF540" s="168"/>
      <c r="IUG540" s="168"/>
      <c r="IUH540" s="168"/>
      <c r="IUI540" s="168"/>
      <c r="IUJ540" s="168"/>
      <c r="IUK540" s="168"/>
      <c r="IUL540" s="168"/>
      <c r="IUM540" s="168"/>
      <c r="IUN540" s="168"/>
      <c r="IUO540" s="168"/>
      <c r="IUP540" s="168"/>
      <c r="IUQ540" s="168"/>
      <c r="IUR540" s="168"/>
      <c r="IUS540" s="168"/>
      <c r="IUT540" s="168"/>
      <c r="IUU540" s="168"/>
      <c r="IUV540" s="168"/>
      <c r="IUW540" s="168"/>
      <c r="IUX540" s="168"/>
      <c r="IUY540" s="168"/>
      <c r="IUZ540" s="168"/>
      <c r="IVA540" s="511"/>
      <c r="IVB540" s="511"/>
      <c r="IVC540" s="511"/>
      <c r="IVD540" s="511"/>
      <c r="IVE540" s="511"/>
      <c r="IVF540" s="511"/>
      <c r="IVG540" s="511"/>
      <c r="IVH540" s="511"/>
      <c r="IVI540" s="511"/>
      <c r="IVJ540" s="511"/>
      <c r="IVK540" s="511"/>
      <c r="IVL540" s="511"/>
      <c r="IVM540" s="511"/>
      <c r="IVN540" s="511"/>
      <c r="IVO540" s="511"/>
      <c r="IVP540" s="511"/>
      <c r="IVQ540" s="511"/>
      <c r="IVR540" s="511"/>
      <c r="IVS540" s="511"/>
      <c r="IVT540" s="511"/>
      <c r="IVU540" s="511"/>
      <c r="IVV540" s="511"/>
      <c r="IVW540" s="511"/>
      <c r="IVX540" s="511"/>
      <c r="IVY540" s="89"/>
      <c r="IVZ540" s="89"/>
      <c r="IWA540" s="89"/>
      <c r="IWB540" s="89"/>
      <c r="IWC540" s="89"/>
      <c r="IWD540" s="511"/>
      <c r="IWE540" s="511"/>
      <c r="IWF540" s="89"/>
      <c r="IWG540" s="89"/>
      <c r="IWH540" s="511"/>
      <c r="IWI540" s="511"/>
      <c r="IWJ540" s="89"/>
      <c r="IWK540" s="89"/>
      <c r="IWL540" s="511"/>
      <c r="IWM540" s="511"/>
      <c r="IWN540" s="511"/>
      <c r="IWO540" s="511"/>
      <c r="IWP540" s="511"/>
      <c r="IWQ540" s="511"/>
      <c r="IWR540" s="511"/>
      <c r="IWS540" s="89"/>
      <c r="IWT540" s="89"/>
      <c r="IWU540" s="511"/>
      <c r="IWV540" s="511"/>
      <c r="IWW540" s="89"/>
      <c r="IWX540" s="89"/>
      <c r="IWY540" s="511"/>
      <c r="IWZ540" s="511"/>
      <c r="IXA540" s="511"/>
      <c r="IXB540" s="511"/>
      <c r="IXC540" s="511"/>
      <c r="IXD540" s="203"/>
      <c r="IXE540" s="107"/>
      <c r="IXF540" s="511"/>
      <c r="IXG540" s="511"/>
      <c r="IXH540" s="511"/>
      <c r="IXI540" s="511"/>
      <c r="IXJ540" s="511"/>
      <c r="IXK540" s="511"/>
      <c r="IXL540" s="511"/>
      <c r="IXM540" s="168"/>
      <c r="IXN540" s="168"/>
      <c r="IXO540" s="168"/>
      <c r="IXP540" s="168"/>
      <c r="IXQ540" s="168"/>
      <c r="IXR540" s="168"/>
      <c r="IXS540" s="168"/>
      <c r="IXT540" s="168"/>
      <c r="IXU540" s="168"/>
      <c r="IXV540" s="168"/>
      <c r="IXW540" s="168"/>
      <c r="IXX540" s="168"/>
      <c r="IXY540" s="168"/>
      <c r="IXZ540" s="168"/>
      <c r="IYA540" s="168"/>
      <c r="IYB540" s="168"/>
      <c r="IYC540" s="168"/>
      <c r="IYD540" s="168"/>
      <c r="IYE540" s="168"/>
      <c r="IYF540" s="168"/>
      <c r="IYG540" s="168"/>
      <c r="IYH540" s="168"/>
      <c r="IYI540" s="168"/>
      <c r="IYJ540" s="168"/>
      <c r="IYK540" s="168"/>
      <c r="IYL540" s="168"/>
      <c r="IYM540" s="168"/>
      <c r="IYN540" s="168"/>
      <c r="IYO540" s="168"/>
      <c r="IYP540" s="168"/>
      <c r="IYQ540" s="168"/>
      <c r="IYR540" s="168"/>
      <c r="IYS540" s="168"/>
      <c r="IYT540" s="168"/>
      <c r="IYU540" s="168"/>
      <c r="IYV540" s="168"/>
      <c r="IYW540" s="168"/>
      <c r="IYX540" s="168"/>
      <c r="IYY540" s="168"/>
      <c r="IYZ540" s="168"/>
      <c r="IZA540" s="168"/>
      <c r="IZB540" s="168"/>
      <c r="IZC540" s="168"/>
      <c r="IZD540" s="168"/>
      <c r="IZE540" s="511"/>
      <c r="IZF540" s="511"/>
      <c r="IZG540" s="511"/>
      <c r="IZH540" s="511"/>
      <c r="IZI540" s="511"/>
      <c r="IZJ540" s="511"/>
      <c r="IZK540" s="511"/>
      <c r="IZL540" s="511"/>
      <c r="IZM540" s="511"/>
      <c r="IZN540" s="511"/>
      <c r="IZO540" s="511"/>
      <c r="IZP540" s="511"/>
      <c r="IZQ540" s="511"/>
      <c r="IZR540" s="511"/>
      <c r="IZS540" s="511"/>
      <c r="IZT540" s="511"/>
      <c r="IZU540" s="511"/>
      <c r="IZV540" s="511"/>
      <c r="IZW540" s="511"/>
      <c r="IZX540" s="511"/>
      <c r="IZY540" s="511"/>
      <c r="IZZ540" s="511"/>
      <c r="JAA540" s="511"/>
      <c r="JAB540" s="511"/>
      <c r="JAC540" s="89"/>
      <c r="JAD540" s="89"/>
      <c r="JAE540" s="89"/>
      <c r="JAF540" s="89"/>
      <c r="JAG540" s="89"/>
      <c r="JAH540" s="511"/>
      <c r="JAI540" s="511"/>
      <c r="JAJ540" s="89"/>
      <c r="JAK540" s="89"/>
      <c r="JAL540" s="511"/>
      <c r="JAM540" s="511"/>
      <c r="JAN540" s="89"/>
      <c r="JAO540" s="89"/>
      <c r="JAP540" s="511"/>
      <c r="JAQ540" s="511"/>
      <c r="JAR540" s="511"/>
      <c r="JAS540" s="511"/>
      <c r="JAT540" s="511"/>
      <c r="JAU540" s="511"/>
      <c r="JAV540" s="511"/>
      <c r="JAW540" s="89"/>
      <c r="JAX540" s="89"/>
      <c r="JAY540" s="511"/>
      <c r="JAZ540" s="511"/>
      <c r="JBA540" s="89"/>
      <c r="JBB540" s="89"/>
      <c r="JBC540" s="511"/>
      <c r="JBD540" s="511"/>
      <c r="JBE540" s="511"/>
      <c r="JBF540" s="511"/>
      <c r="JBG540" s="511"/>
      <c r="JBH540" s="203"/>
      <c r="JBI540" s="107"/>
      <c r="JBJ540" s="511"/>
      <c r="JBK540" s="511"/>
      <c r="JBL540" s="511"/>
      <c r="JBM540" s="511"/>
      <c r="JBN540" s="511"/>
      <c r="JBO540" s="511"/>
      <c r="JBP540" s="511"/>
      <c r="JBQ540" s="168"/>
      <c r="JBR540" s="168"/>
      <c r="JBS540" s="168"/>
      <c r="JBT540" s="168"/>
      <c r="JBU540" s="168"/>
      <c r="JBV540" s="168"/>
      <c r="JBW540" s="168"/>
      <c r="JBX540" s="168"/>
      <c r="JBY540" s="168"/>
      <c r="JBZ540" s="168"/>
      <c r="JCA540" s="168"/>
      <c r="JCB540" s="168"/>
      <c r="JCC540" s="168"/>
      <c r="JCD540" s="168"/>
      <c r="JCE540" s="168"/>
      <c r="JCF540" s="168"/>
      <c r="JCG540" s="168"/>
      <c r="JCH540" s="168"/>
      <c r="JCI540" s="168"/>
      <c r="JCJ540" s="168"/>
      <c r="JCK540" s="168"/>
      <c r="JCL540" s="168"/>
      <c r="JCM540" s="168"/>
      <c r="JCN540" s="168"/>
      <c r="JCO540" s="168"/>
      <c r="JCP540" s="168"/>
      <c r="JCQ540" s="168"/>
      <c r="JCR540" s="168"/>
      <c r="JCS540" s="168"/>
      <c r="JCT540" s="168"/>
      <c r="JCU540" s="168"/>
      <c r="JCV540" s="168"/>
      <c r="JCW540" s="168"/>
      <c r="JCX540" s="168"/>
      <c r="JCY540" s="168"/>
      <c r="JCZ540" s="168"/>
      <c r="JDA540" s="168"/>
      <c r="JDB540" s="168"/>
      <c r="JDC540" s="168"/>
      <c r="JDD540" s="168"/>
      <c r="JDE540" s="168"/>
      <c r="JDF540" s="168"/>
      <c r="JDG540" s="168"/>
      <c r="JDH540" s="168"/>
      <c r="JDI540" s="511"/>
      <c r="JDJ540" s="511"/>
      <c r="JDK540" s="511"/>
      <c r="JDL540" s="511"/>
      <c r="JDM540" s="511"/>
      <c r="JDN540" s="511"/>
      <c r="JDO540" s="511"/>
      <c r="JDP540" s="511"/>
      <c r="JDQ540" s="511"/>
      <c r="JDR540" s="511"/>
      <c r="JDS540" s="511"/>
      <c r="JDT540" s="511"/>
      <c r="JDU540" s="511"/>
      <c r="JDV540" s="511"/>
      <c r="JDW540" s="511"/>
      <c r="JDX540" s="511"/>
      <c r="JDY540" s="511"/>
      <c r="JDZ540" s="511"/>
      <c r="JEA540" s="511"/>
      <c r="JEB540" s="511"/>
      <c r="JEC540" s="511"/>
      <c r="JED540" s="511"/>
      <c r="JEE540" s="511"/>
      <c r="JEF540" s="511"/>
      <c r="JEG540" s="89"/>
      <c r="JEH540" s="89"/>
      <c r="JEI540" s="89"/>
      <c r="JEJ540" s="89"/>
      <c r="JEK540" s="89"/>
      <c r="JEL540" s="511"/>
      <c r="JEM540" s="511"/>
      <c r="JEN540" s="89"/>
      <c r="JEO540" s="89"/>
      <c r="JEP540" s="511"/>
      <c r="JEQ540" s="511"/>
      <c r="JER540" s="89"/>
      <c r="JES540" s="89"/>
      <c r="JET540" s="511"/>
      <c r="JEU540" s="511"/>
      <c r="JEV540" s="511"/>
      <c r="JEW540" s="511"/>
      <c r="JEX540" s="511"/>
      <c r="JEY540" s="511"/>
      <c r="JEZ540" s="511"/>
      <c r="JFA540" s="89"/>
      <c r="JFB540" s="89"/>
      <c r="JFC540" s="511"/>
      <c r="JFD540" s="511"/>
      <c r="JFE540" s="89"/>
      <c r="JFF540" s="89"/>
      <c r="JFG540" s="511"/>
      <c r="JFH540" s="511"/>
      <c r="JFI540" s="511"/>
      <c r="JFJ540" s="511"/>
      <c r="JFK540" s="511"/>
      <c r="JFL540" s="203"/>
      <c r="JFM540" s="107"/>
      <c r="JFN540" s="511"/>
      <c r="JFO540" s="511"/>
      <c r="JFP540" s="511"/>
      <c r="JFQ540" s="511"/>
      <c r="JFR540" s="511"/>
      <c r="JFS540" s="511"/>
      <c r="JFT540" s="511"/>
      <c r="JFU540" s="168"/>
      <c r="JFV540" s="168"/>
      <c r="JFW540" s="168"/>
      <c r="JFX540" s="168"/>
      <c r="JFY540" s="168"/>
      <c r="JFZ540" s="168"/>
      <c r="JGA540" s="168"/>
      <c r="JGB540" s="168"/>
      <c r="JGC540" s="168"/>
      <c r="JGD540" s="168"/>
      <c r="JGE540" s="168"/>
      <c r="JGF540" s="168"/>
      <c r="JGG540" s="168"/>
      <c r="JGH540" s="168"/>
      <c r="JGI540" s="168"/>
      <c r="JGJ540" s="168"/>
      <c r="JGK540" s="168"/>
      <c r="JGL540" s="168"/>
      <c r="JGM540" s="168"/>
      <c r="JGN540" s="168"/>
      <c r="JGO540" s="168"/>
      <c r="JGP540" s="168"/>
      <c r="JGQ540" s="168"/>
      <c r="JGR540" s="168"/>
      <c r="JGS540" s="168"/>
      <c r="JGT540" s="168"/>
      <c r="JGU540" s="168"/>
      <c r="JGV540" s="168"/>
      <c r="JGW540" s="168"/>
      <c r="JGX540" s="168"/>
      <c r="JGY540" s="168"/>
      <c r="JGZ540" s="168"/>
      <c r="JHA540" s="168"/>
      <c r="JHB540" s="168"/>
      <c r="JHC540" s="168"/>
      <c r="JHD540" s="168"/>
      <c r="JHE540" s="168"/>
      <c r="JHF540" s="168"/>
      <c r="JHG540" s="168"/>
      <c r="JHH540" s="168"/>
      <c r="JHI540" s="168"/>
      <c r="JHJ540" s="168"/>
      <c r="JHK540" s="168"/>
      <c r="JHL540" s="168"/>
      <c r="JHM540" s="511"/>
      <c r="JHN540" s="511"/>
      <c r="JHO540" s="511"/>
      <c r="JHP540" s="511"/>
      <c r="JHQ540" s="511"/>
      <c r="JHR540" s="511"/>
      <c r="JHS540" s="511"/>
      <c r="JHT540" s="511"/>
      <c r="JHU540" s="511"/>
      <c r="JHV540" s="511"/>
      <c r="JHW540" s="511"/>
      <c r="JHX540" s="511"/>
      <c r="JHY540" s="511"/>
      <c r="JHZ540" s="511"/>
      <c r="JIA540" s="511"/>
      <c r="JIB540" s="511"/>
      <c r="JIC540" s="511"/>
      <c r="JID540" s="511"/>
      <c r="JIE540" s="511"/>
      <c r="JIF540" s="511"/>
      <c r="JIG540" s="511"/>
      <c r="JIH540" s="511"/>
      <c r="JII540" s="511"/>
      <c r="JIJ540" s="511"/>
      <c r="JIK540" s="89"/>
      <c r="JIL540" s="89"/>
      <c r="JIM540" s="89"/>
      <c r="JIN540" s="89"/>
      <c r="JIO540" s="89"/>
      <c r="JIP540" s="511"/>
      <c r="JIQ540" s="511"/>
      <c r="JIR540" s="89"/>
      <c r="JIS540" s="89"/>
      <c r="JIT540" s="511"/>
      <c r="JIU540" s="511"/>
      <c r="JIV540" s="89"/>
      <c r="JIW540" s="89"/>
      <c r="JIX540" s="511"/>
      <c r="JIY540" s="511"/>
      <c r="JIZ540" s="511"/>
      <c r="JJA540" s="511"/>
      <c r="JJB540" s="511"/>
      <c r="JJC540" s="511"/>
      <c r="JJD540" s="511"/>
      <c r="JJE540" s="89"/>
      <c r="JJF540" s="89"/>
      <c r="JJG540" s="511"/>
      <c r="JJH540" s="511"/>
      <c r="JJI540" s="89"/>
      <c r="JJJ540" s="89"/>
      <c r="JJK540" s="511"/>
      <c r="JJL540" s="511"/>
      <c r="JJM540" s="511"/>
      <c r="JJN540" s="511"/>
      <c r="JJO540" s="511"/>
      <c r="JJP540" s="203"/>
      <c r="JJQ540" s="107"/>
      <c r="JJR540" s="511"/>
      <c r="JJS540" s="511"/>
      <c r="JJT540" s="511"/>
      <c r="JJU540" s="511"/>
      <c r="JJV540" s="511"/>
      <c r="JJW540" s="511"/>
      <c r="JJX540" s="511"/>
      <c r="JJY540" s="168"/>
      <c r="JJZ540" s="168"/>
      <c r="JKA540" s="168"/>
      <c r="JKB540" s="168"/>
      <c r="JKC540" s="168"/>
      <c r="JKD540" s="168"/>
      <c r="JKE540" s="168"/>
      <c r="JKF540" s="168"/>
      <c r="JKG540" s="168"/>
      <c r="JKH540" s="168"/>
      <c r="JKI540" s="168"/>
      <c r="JKJ540" s="168"/>
      <c r="JKK540" s="168"/>
      <c r="JKL540" s="168"/>
      <c r="JKM540" s="168"/>
      <c r="JKN540" s="168"/>
      <c r="JKO540" s="168"/>
      <c r="JKP540" s="168"/>
      <c r="JKQ540" s="168"/>
      <c r="JKR540" s="168"/>
      <c r="JKS540" s="168"/>
      <c r="JKT540" s="168"/>
      <c r="JKU540" s="168"/>
      <c r="JKV540" s="168"/>
      <c r="JKW540" s="168"/>
      <c r="JKX540" s="168"/>
      <c r="JKY540" s="168"/>
      <c r="JKZ540" s="168"/>
      <c r="JLA540" s="168"/>
      <c r="JLB540" s="168"/>
      <c r="JLC540" s="168"/>
      <c r="JLD540" s="168"/>
      <c r="JLE540" s="168"/>
      <c r="JLF540" s="168"/>
      <c r="JLG540" s="168"/>
      <c r="JLH540" s="168"/>
      <c r="JLI540" s="168"/>
      <c r="JLJ540" s="168"/>
      <c r="JLK540" s="168"/>
      <c r="JLL540" s="168"/>
      <c r="JLM540" s="168"/>
      <c r="JLN540" s="168"/>
      <c r="JLO540" s="168"/>
      <c r="JLP540" s="168"/>
      <c r="JLQ540" s="511"/>
      <c r="JLR540" s="511"/>
      <c r="JLS540" s="511"/>
      <c r="JLT540" s="511"/>
      <c r="JLU540" s="511"/>
      <c r="JLV540" s="511"/>
      <c r="JLW540" s="511"/>
      <c r="JLX540" s="511"/>
      <c r="JLY540" s="511"/>
      <c r="JLZ540" s="511"/>
      <c r="JMA540" s="511"/>
      <c r="JMB540" s="511"/>
      <c r="JMC540" s="511"/>
      <c r="JMD540" s="511"/>
      <c r="JME540" s="511"/>
      <c r="JMF540" s="511"/>
      <c r="JMG540" s="511"/>
      <c r="JMH540" s="511"/>
      <c r="JMI540" s="511"/>
      <c r="JMJ540" s="511"/>
      <c r="JMK540" s="511"/>
      <c r="JML540" s="511"/>
      <c r="JMM540" s="511"/>
      <c r="JMN540" s="511"/>
      <c r="JMO540" s="89"/>
      <c r="JMP540" s="89"/>
      <c r="JMQ540" s="89"/>
      <c r="JMR540" s="89"/>
      <c r="JMS540" s="89"/>
      <c r="JMT540" s="511"/>
      <c r="JMU540" s="511"/>
      <c r="JMV540" s="89"/>
      <c r="JMW540" s="89"/>
      <c r="JMX540" s="511"/>
      <c r="JMY540" s="511"/>
      <c r="JMZ540" s="89"/>
      <c r="JNA540" s="89"/>
      <c r="JNB540" s="511"/>
      <c r="JNC540" s="511"/>
      <c r="JND540" s="511"/>
      <c r="JNE540" s="511"/>
      <c r="JNF540" s="511"/>
      <c r="JNG540" s="511"/>
      <c r="JNH540" s="511"/>
      <c r="JNI540" s="89"/>
      <c r="JNJ540" s="89"/>
      <c r="JNK540" s="511"/>
      <c r="JNL540" s="511"/>
      <c r="JNM540" s="89"/>
      <c r="JNN540" s="89"/>
      <c r="JNO540" s="511"/>
      <c r="JNP540" s="511"/>
      <c r="JNQ540" s="511"/>
      <c r="JNR540" s="511"/>
      <c r="JNS540" s="511"/>
      <c r="JNT540" s="203"/>
      <c r="JNU540" s="107"/>
      <c r="JNV540" s="511"/>
      <c r="JNW540" s="511"/>
      <c r="JNX540" s="511"/>
      <c r="JNY540" s="511"/>
      <c r="JNZ540" s="511"/>
      <c r="JOA540" s="511"/>
      <c r="JOB540" s="511"/>
      <c r="JOC540" s="168"/>
      <c r="JOD540" s="168"/>
      <c r="JOE540" s="168"/>
      <c r="JOF540" s="168"/>
      <c r="JOG540" s="168"/>
      <c r="JOH540" s="168"/>
      <c r="JOI540" s="168"/>
      <c r="JOJ540" s="168"/>
      <c r="JOK540" s="168"/>
      <c r="JOL540" s="168"/>
      <c r="JOM540" s="168"/>
      <c r="JON540" s="168"/>
      <c r="JOO540" s="168"/>
      <c r="JOP540" s="168"/>
      <c r="JOQ540" s="168"/>
      <c r="JOR540" s="168"/>
      <c r="JOS540" s="168"/>
      <c r="JOT540" s="168"/>
      <c r="JOU540" s="168"/>
      <c r="JOV540" s="168"/>
      <c r="JOW540" s="168"/>
      <c r="JOX540" s="168"/>
      <c r="JOY540" s="168"/>
      <c r="JOZ540" s="168"/>
      <c r="JPA540" s="168"/>
      <c r="JPB540" s="168"/>
      <c r="JPC540" s="168"/>
      <c r="JPD540" s="168"/>
      <c r="JPE540" s="168"/>
      <c r="JPF540" s="168"/>
      <c r="JPG540" s="168"/>
      <c r="JPH540" s="168"/>
      <c r="JPI540" s="168"/>
      <c r="JPJ540" s="168"/>
      <c r="JPK540" s="168"/>
      <c r="JPL540" s="168"/>
      <c r="JPM540" s="168"/>
      <c r="JPN540" s="168"/>
      <c r="JPO540" s="168"/>
      <c r="JPP540" s="168"/>
      <c r="JPQ540" s="168"/>
      <c r="JPR540" s="168"/>
      <c r="JPS540" s="168"/>
      <c r="JPT540" s="168"/>
      <c r="JPU540" s="511"/>
      <c r="JPV540" s="511"/>
      <c r="JPW540" s="511"/>
      <c r="JPX540" s="511"/>
      <c r="JPY540" s="511"/>
      <c r="JPZ540" s="511"/>
      <c r="JQA540" s="511"/>
      <c r="JQB540" s="511"/>
      <c r="JQC540" s="511"/>
      <c r="JQD540" s="511"/>
      <c r="JQE540" s="511"/>
      <c r="JQF540" s="511"/>
      <c r="JQG540" s="511"/>
      <c r="JQH540" s="511"/>
      <c r="JQI540" s="511"/>
      <c r="JQJ540" s="511"/>
      <c r="JQK540" s="511"/>
      <c r="JQL540" s="511"/>
      <c r="JQM540" s="511"/>
      <c r="JQN540" s="511"/>
      <c r="JQO540" s="511"/>
      <c r="JQP540" s="511"/>
      <c r="JQQ540" s="511"/>
      <c r="JQR540" s="511"/>
      <c r="JQS540" s="89"/>
      <c r="JQT540" s="89"/>
      <c r="JQU540" s="89"/>
      <c r="JQV540" s="89"/>
      <c r="JQW540" s="89"/>
      <c r="JQX540" s="511"/>
      <c r="JQY540" s="511"/>
      <c r="JQZ540" s="89"/>
      <c r="JRA540" s="89"/>
      <c r="JRB540" s="511"/>
      <c r="JRC540" s="511"/>
      <c r="JRD540" s="89"/>
      <c r="JRE540" s="89"/>
      <c r="JRF540" s="511"/>
      <c r="JRG540" s="511"/>
      <c r="JRH540" s="511"/>
      <c r="JRI540" s="511"/>
      <c r="JRJ540" s="511"/>
      <c r="JRK540" s="511"/>
      <c r="JRL540" s="511"/>
      <c r="JRM540" s="89"/>
      <c r="JRN540" s="89"/>
      <c r="JRO540" s="511"/>
      <c r="JRP540" s="511"/>
      <c r="JRQ540" s="89"/>
      <c r="JRR540" s="89"/>
      <c r="JRS540" s="511"/>
      <c r="JRT540" s="511"/>
      <c r="JRU540" s="511"/>
      <c r="JRV540" s="511"/>
      <c r="JRW540" s="511"/>
      <c r="JRX540" s="203"/>
      <c r="JRY540" s="107"/>
      <c r="JRZ540" s="511"/>
      <c r="JSA540" s="511"/>
      <c r="JSB540" s="511"/>
      <c r="JSC540" s="511"/>
      <c r="JSD540" s="511"/>
      <c r="JSE540" s="511"/>
      <c r="JSF540" s="511"/>
      <c r="JSG540" s="168"/>
      <c r="JSH540" s="168"/>
      <c r="JSI540" s="168"/>
      <c r="JSJ540" s="168"/>
      <c r="JSK540" s="168"/>
      <c r="JSL540" s="168"/>
      <c r="JSM540" s="168"/>
      <c r="JSN540" s="168"/>
      <c r="JSO540" s="168"/>
      <c r="JSP540" s="168"/>
      <c r="JSQ540" s="168"/>
      <c r="JSR540" s="168"/>
      <c r="JSS540" s="168"/>
      <c r="JST540" s="168"/>
      <c r="JSU540" s="168"/>
      <c r="JSV540" s="168"/>
      <c r="JSW540" s="168"/>
      <c r="JSX540" s="168"/>
      <c r="JSY540" s="168"/>
      <c r="JSZ540" s="168"/>
      <c r="JTA540" s="168"/>
      <c r="JTB540" s="168"/>
      <c r="JTC540" s="168"/>
      <c r="JTD540" s="168"/>
      <c r="JTE540" s="168"/>
      <c r="JTF540" s="168"/>
      <c r="JTG540" s="168"/>
      <c r="JTH540" s="168"/>
      <c r="JTI540" s="168"/>
      <c r="JTJ540" s="168"/>
      <c r="JTK540" s="168"/>
      <c r="JTL540" s="168"/>
      <c r="JTM540" s="168"/>
      <c r="JTN540" s="168"/>
      <c r="JTO540" s="168"/>
      <c r="JTP540" s="168"/>
      <c r="JTQ540" s="168"/>
      <c r="JTR540" s="168"/>
      <c r="JTS540" s="168"/>
      <c r="JTT540" s="168"/>
      <c r="JTU540" s="168"/>
      <c r="JTV540" s="168"/>
      <c r="JTW540" s="168"/>
      <c r="JTX540" s="168"/>
      <c r="JTY540" s="511"/>
      <c r="JTZ540" s="511"/>
      <c r="JUA540" s="511"/>
      <c r="JUB540" s="511"/>
      <c r="JUC540" s="511"/>
      <c r="JUD540" s="511"/>
      <c r="JUE540" s="511"/>
      <c r="JUF540" s="511"/>
      <c r="JUG540" s="511"/>
      <c r="JUH540" s="511"/>
      <c r="JUI540" s="511"/>
      <c r="JUJ540" s="511"/>
      <c r="JUK540" s="511"/>
      <c r="JUL540" s="511"/>
      <c r="JUM540" s="511"/>
      <c r="JUN540" s="511"/>
      <c r="JUO540" s="511"/>
      <c r="JUP540" s="511"/>
      <c r="JUQ540" s="511"/>
      <c r="JUR540" s="511"/>
      <c r="JUS540" s="511"/>
      <c r="JUT540" s="511"/>
      <c r="JUU540" s="511"/>
      <c r="JUV540" s="511"/>
      <c r="JUW540" s="89"/>
      <c r="JUX540" s="89"/>
      <c r="JUY540" s="89"/>
      <c r="JUZ540" s="89"/>
      <c r="JVA540" s="89"/>
      <c r="JVB540" s="511"/>
      <c r="JVC540" s="511"/>
      <c r="JVD540" s="89"/>
      <c r="JVE540" s="89"/>
      <c r="JVF540" s="511"/>
      <c r="JVG540" s="511"/>
      <c r="JVH540" s="89"/>
      <c r="JVI540" s="89"/>
      <c r="JVJ540" s="511"/>
      <c r="JVK540" s="511"/>
      <c r="JVL540" s="511"/>
      <c r="JVM540" s="511"/>
      <c r="JVN540" s="511"/>
      <c r="JVO540" s="511"/>
      <c r="JVP540" s="511"/>
      <c r="JVQ540" s="89"/>
      <c r="JVR540" s="89"/>
      <c r="JVS540" s="511"/>
      <c r="JVT540" s="511"/>
      <c r="JVU540" s="89"/>
      <c r="JVV540" s="89"/>
      <c r="JVW540" s="511"/>
      <c r="JVX540" s="511"/>
      <c r="JVY540" s="511"/>
      <c r="JVZ540" s="511"/>
      <c r="JWA540" s="511"/>
      <c r="JWB540" s="203"/>
      <c r="JWC540" s="107"/>
      <c r="JWD540" s="511"/>
      <c r="JWE540" s="511"/>
      <c r="JWF540" s="511"/>
      <c r="JWG540" s="511"/>
      <c r="JWH540" s="511"/>
      <c r="JWI540" s="511"/>
      <c r="JWJ540" s="511"/>
      <c r="JWK540" s="168"/>
      <c r="JWL540" s="168"/>
      <c r="JWM540" s="168"/>
      <c r="JWN540" s="168"/>
      <c r="JWO540" s="168"/>
      <c r="JWP540" s="168"/>
      <c r="JWQ540" s="168"/>
      <c r="JWR540" s="168"/>
      <c r="JWS540" s="168"/>
      <c r="JWT540" s="168"/>
      <c r="JWU540" s="168"/>
      <c r="JWV540" s="168"/>
      <c r="JWW540" s="168"/>
      <c r="JWX540" s="168"/>
      <c r="JWY540" s="168"/>
      <c r="JWZ540" s="168"/>
      <c r="JXA540" s="168"/>
      <c r="JXB540" s="168"/>
      <c r="JXC540" s="168"/>
      <c r="JXD540" s="168"/>
      <c r="JXE540" s="168"/>
      <c r="JXF540" s="168"/>
      <c r="JXG540" s="168"/>
      <c r="JXH540" s="168"/>
      <c r="JXI540" s="168"/>
      <c r="JXJ540" s="168"/>
      <c r="JXK540" s="168"/>
      <c r="JXL540" s="168"/>
      <c r="JXM540" s="168"/>
      <c r="JXN540" s="168"/>
      <c r="JXO540" s="168"/>
      <c r="JXP540" s="168"/>
      <c r="JXQ540" s="168"/>
      <c r="JXR540" s="168"/>
      <c r="JXS540" s="168"/>
      <c r="JXT540" s="168"/>
      <c r="JXU540" s="168"/>
      <c r="JXV540" s="168"/>
      <c r="JXW540" s="168"/>
      <c r="JXX540" s="168"/>
      <c r="JXY540" s="168"/>
      <c r="JXZ540" s="168"/>
      <c r="JYA540" s="168"/>
      <c r="JYB540" s="168"/>
      <c r="JYC540" s="511"/>
      <c r="JYD540" s="511"/>
      <c r="JYE540" s="511"/>
      <c r="JYF540" s="511"/>
      <c r="JYG540" s="511"/>
      <c r="JYH540" s="511"/>
      <c r="JYI540" s="511"/>
      <c r="JYJ540" s="511"/>
      <c r="JYK540" s="511"/>
      <c r="JYL540" s="511"/>
      <c r="JYM540" s="511"/>
      <c r="JYN540" s="511"/>
      <c r="JYO540" s="511"/>
      <c r="JYP540" s="511"/>
      <c r="JYQ540" s="511"/>
      <c r="JYR540" s="511"/>
      <c r="JYS540" s="511"/>
      <c r="JYT540" s="511"/>
      <c r="JYU540" s="511"/>
      <c r="JYV540" s="511"/>
      <c r="JYW540" s="511"/>
      <c r="JYX540" s="511"/>
      <c r="JYY540" s="511"/>
      <c r="JYZ540" s="511"/>
      <c r="JZA540" s="89"/>
      <c r="JZB540" s="89"/>
      <c r="JZC540" s="89"/>
      <c r="JZD540" s="89"/>
      <c r="JZE540" s="89"/>
      <c r="JZF540" s="511"/>
      <c r="JZG540" s="511"/>
      <c r="JZH540" s="89"/>
      <c r="JZI540" s="89"/>
      <c r="JZJ540" s="511"/>
      <c r="JZK540" s="511"/>
      <c r="JZL540" s="89"/>
      <c r="JZM540" s="89"/>
      <c r="JZN540" s="511"/>
      <c r="JZO540" s="511"/>
      <c r="JZP540" s="511"/>
      <c r="JZQ540" s="511"/>
      <c r="JZR540" s="511"/>
      <c r="JZS540" s="511"/>
      <c r="JZT540" s="511"/>
      <c r="JZU540" s="89"/>
      <c r="JZV540" s="89"/>
      <c r="JZW540" s="511"/>
      <c r="JZX540" s="511"/>
      <c r="JZY540" s="89"/>
      <c r="JZZ540" s="89"/>
      <c r="KAA540" s="511"/>
      <c r="KAB540" s="511"/>
      <c r="KAC540" s="511"/>
      <c r="KAD540" s="511"/>
      <c r="KAE540" s="511"/>
      <c r="KAF540" s="203"/>
      <c r="KAG540" s="107"/>
      <c r="KAH540" s="511"/>
      <c r="KAI540" s="511"/>
      <c r="KAJ540" s="511"/>
      <c r="KAK540" s="511"/>
      <c r="KAL540" s="511"/>
      <c r="KAM540" s="511"/>
      <c r="KAN540" s="511"/>
      <c r="KAO540" s="168"/>
      <c r="KAP540" s="168"/>
      <c r="KAQ540" s="168"/>
      <c r="KAR540" s="168"/>
      <c r="KAS540" s="168"/>
      <c r="KAT540" s="168"/>
      <c r="KAU540" s="168"/>
      <c r="KAV540" s="168"/>
      <c r="KAW540" s="168"/>
      <c r="KAX540" s="168"/>
      <c r="KAY540" s="168"/>
      <c r="KAZ540" s="168"/>
      <c r="KBA540" s="168"/>
      <c r="KBB540" s="168"/>
      <c r="KBC540" s="168"/>
      <c r="KBD540" s="168"/>
      <c r="KBE540" s="168"/>
      <c r="KBF540" s="168"/>
      <c r="KBG540" s="168"/>
      <c r="KBH540" s="168"/>
      <c r="KBI540" s="168"/>
      <c r="KBJ540" s="168"/>
      <c r="KBK540" s="168"/>
      <c r="KBL540" s="168"/>
      <c r="KBM540" s="168"/>
      <c r="KBN540" s="168"/>
      <c r="KBO540" s="168"/>
      <c r="KBP540" s="168"/>
      <c r="KBQ540" s="168"/>
      <c r="KBR540" s="168"/>
      <c r="KBS540" s="168"/>
      <c r="KBT540" s="168"/>
      <c r="KBU540" s="168"/>
      <c r="KBV540" s="168"/>
      <c r="KBW540" s="168"/>
      <c r="KBX540" s="168"/>
      <c r="KBY540" s="168"/>
      <c r="KBZ540" s="168"/>
      <c r="KCA540" s="168"/>
      <c r="KCB540" s="168"/>
      <c r="KCC540" s="168"/>
      <c r="KCD540" s="168"/>
      <c r="KCE540" s="168"/>
      <c r="KCF540" s="168"/>
      <c r="KCG540" s="511"/>
      <c r="KCH540" s="511"/>
      <c r="KCI540" s="511"/>
      <c r="KCJ540" s="511"/>
      <c r="KCK540" s="511"/>
      <c r="KCL540" s="511"/>
      <c r="KCM540" s="511"/>
      <c r="KCN540" s="511"/>
      <c r="KCO540" s="511"/>
      <c r="KCP540" s="511"/>
      <c r="KCQ540" s="511"/>
      <c r="KCR540" s="511"/>
      <c r="KCS540" s="511"/>
      <c r="KCT540" s="511"/>
      <c r="KCU540" s="511"/>
      <c r="KCV540" s="511"/>
      <c r="KCW540" s="511"/>
      <c r="KCX540" s="511"/>
      <c r="KCY540" s="511"/>
      <c r="KCZ540" s="511"/>
      <c r="KDA540" s="511"/>
      <c r="KDB540" s="511"/>
      <c r="KDC540" s="511"/>
      <c r="KDD540" s="511"/>
      <c r="KDE540" s="89"/>
      <c r="KDF540" s="89"/>
      <c r="KDG540" s="89"/>
      <c r="KDH540" s="89"/>
      <c r="KDI540" s="89"/>
      <c r="KDJ540" s="511"/>
      <c r="KDK540" s="511"/>
      <c r="KDL540" s="89"/>
      <c r="KDM540" s="89"/>
      <c r="KDN540" s="511"/>
      <c r="KDO540" s="511"/>
      <c r="KDP540" s="89"/>
      <c r="KDQ540" s="89"/>
      <c r="KDR540" s="511"/>
      <c r="KDS540" s="511"/>
      <c r="KDT540" s="511"/>
      <c r="KDU540" s="511"/>
      <c r="KDV540" s="511"/>
      <c r="KDW540" s="511"/>
      <c r="KDX540" s="511"/>
      <c r="KDY540" s="89"/>
      <c r="KDZ540" s="89"/>
      <c r="KEA540" s="511"/>
      <c r="KEB540" s="511"/>
      <c r="KEC540" s="89"/>
      <c r="KED540" s="89"/>
      <c r="KEE540" s="511"/>
      <c r="KEF540" s="511"/>
      <c r="KEG540" s="511"/>
      <c r="KEH540" s="511"/>
      <c r="KEI540" s="511"/>
      <c r="KEJ540" s="203"/>
      <c r="KEK540" s="107"/>
      <c r="KEL540" s="511"/>
      <c r="KEM540" s="511"/>
      <c r="KEN540" s="511"/>
      <c r="KEO540" s="511"/>
      <c r="KEP540" s="511"/>
      <c r="KEQ540" s="511"/>
      <c r="KER540" s="511"/>
      <c r="KES540" s="168"/>
      <c r="KET540" s="168"/>
      <c r="KEU540" s="168"/>
      <c r="KEV540" s="168"/>
      <c r="KEW540" s="168"/>
      <c r="KEX540" s="168"/>
      <c r="KEY540" s="168"/>
      <c r="KEZ540" s="168"/>
      <c r="KFA540" s="168"/>
      <c r="KFB540" s="168"/>
      <c r="KFC540" s="168"/>
      <c r="KFD540" s="168"/>
      <c r="KFE540" s="168"/>
      <c r="KFF540" s="168"/>
      <c r="KFG540" s="168"/>
      <c r="KFH540" s="168"/>
      <c r="KFI540" s="168"/>
      <c r="KFJ540" s="168"/>
      <c r="KFK540" s="168"/>
      <c r="KFL540" s="168"/>
      <c r="KFM540" s="168"/>
      <c r="KFN540" s="168"/>
      <c r="KFO540" s="168"/>
      <c r="KFP540" s="168"/>
      <c r="KFQ540" s="168"/>
      <c r="KFR540" s="168"/>
      <c r="KFS540" s="168"/>
      <c r="KFT540" s="168"/>
      <c r="KFU540" s="168"/>
      <c r="KFV540" s="168"/>
      <c r="KFW540" s="168"/>
      <c r="KFX540" s="168"/>
      <c r="KFY540" s="168"/>
      <c r="KFZ540" s="168"/>
      <c r="KGA540" s="168"/>
      <c r="KGB540" s="168"/>
      <c r="KGC540" s="168"/>
      <c r="KGD540" s="168"/>
      <c r="KGE540" s="168"/>
      <c r="KGF540" s="168"/>
      <c r="KGG540" s="168"/>
      <c r="KGH540" s="168"/>
      <c r="KGI540" s="168"/>
      <c r="KGJ540" s="168"/>
      <c r="KGK540" s="511"/>
      <c r="KGL540" s="511"/>
      <c r="KGM540" s="511"/>
      <c r="KGN540" s="511"/>
      <c r="KGO540" s="511"/>
      <c r="KGP540" s="511"/>
      <c r="KGQ540" s="511"/>
      <c r="KGR540" s="511"/>
      <c r="KGS540" s="511"/>
      <c r="KGT540" s="511"/>
      <c r="KGU540" s="511"/>
      <c r="KGV540" s="511"/>
      <c r="KGW540" s="511"/>
      <c r="KGX540" s="511"/>
      <c r="KGY540" s="511"/>
      <c r="KGZ540" s="511"/>
      <c r="KHA540" s="511"/>
      <c r="KHB540" s="511"/>
      <c r="KHC540" s="511"/>
      <c r="KHD540" s="511"/>
      <c r="KHE540" s="511"/>
      <c r="KHF540" s="511"/>
      <c r="KHG540" s="511"/>
      <c r="KHH540" s="511"/>
      <c r="KHI540" s="89"/>
      <c r="KHJ540" s="89"/>
      <c r="KHK540" s="89"/>
      <c r="KHL540" s="89"/>
      <c r="KHM540" s="89"/>
      <c r="KHN540" s="511"/>
      <c r="KHO540" s="511"/>
      <c r="KHP540" s="89"/>
      <c r="KHQ540" s="89"/>
      <c r="KHR540" s="511"/>
      <c r="KHS540" s="511"/>
      <c r="KHT540" s="89"/>
      <c r="KHU540" s="89"/>
      <c r="KHV540" s="511"/>
      <c r="KHW540" s="511"/>
      <c r="KHX540" s="511"/>
      <c r="KHY540" s="511"/>
      <c r="KHZ540" s="511"/>
      <c r="KIA540" s="511"/>
      <c r="KIB540" s="511"/>
      <c r="KIC540" s="89"/>
      <c r="KID540" s="89"/>
      <c r="KIE540" s="511"/>
      <c r="KIF540" s="511"/>
      <c r="KIG540" s="89"/>
      <c r="KIH540" s="89"/>
      <c r="KII540" s="511"/>
      <c r="KIJ540" s="511"/>
      <c r="KIK540" s="511"/>
      <c r="KIL540" s="511"/>
      <c r="KIM540" s="511"/>
      <c r="KIN540" s="203"/>
      <c r="KIO540" s="107"/>
      <c r="KIP540" s="511"/>
      <c r="KIQ540" s="511"/>
      <c r="KIR540" s="511"/>
      <c r="KIS540" s="511"/>
      <c r="KIT540" s="511"/>
      <c r="KIU540" s="511"/>
      <c r="KIV540" s="511"/>
      <c r="KIW540" s="168"/>
      <c r="KIX540" s="168"/>
      <c r="KIY540" s="168"/>
      <c r="KIZ540" s="168"/>
      <c r="KJA540" s="168"/>
      <c r="KJB540" s="168"/>
      <c r="KJC540" s="168"/>
      <c r="KJD540" s="168"/>
      <c r="KJE540" s="168"/>
      <c r="KJF540" s="168"/>
      <c r="KJG540" s="168"/>
      <c r="KJH540" s="168"/>
      <c r="KJI540" s="168"/>
      <c r="KJJ540" s="168"/>
      <c r="KJK540" s="168"/>
      <c r="KJL540" s="168"/>
      <c r="KJM540" s="168"/>
      <c r="KJN540" s="168"/>
      <c r="KJO540" s="168"/>
      <c r="KJP540" s="168"/>
      <c r="KJQ540" s="168"/>
      <c r="KJR540" s="168"/>
      <c r="KJS540" s="168"/>
      <c r="KJT540" s="168"/>
      <c r="KJU540" s="168"/>
      <c r="KJV540" s="168"/>
      <c r="KJW540" s="168"/>
      <c r="KJX540" s="168"/>
      <c r="KJY540" s="168"/>
      <c r="KJZ540" s="168"/>
      <c r="KKA540" s="168"/>
      <c r="KKB540" s="168"/>
      <c r="KKC540" s="168"/>
      <c r="KKD540" s="168"/>
      <c r="KKE540" s="168"/>
      <c r="KKF540" s="168"/>
      <c r="KKG540" s="168"/>
      <c r="KKH540" s="168"/>
      <c r="KKI540" s="168"/>
      <c r="KKJ540" s="168"/>
      <c r="KKK540" s="168"/>
      <c r="KKL540" s="168"/>
      <c r="KKM540" s="168"/>
      <c r="KKN540" s="168"/>
      <c r="KKO540" s="511"/>
      <c r="KKP540" s="511"/>
      <c r="KKQ540" s="511"/>
      <c r="KKR540" s="511"/>
      <c r="KKS540" s="511"/>
      <c r="KKT540" s="511"/>
      <c r="KKU540" s="511"/>
      <c r="KKV540" s="511"/>
      <c r="KKW540" s="511"/>
      <c r="KKX540" s="511"/>
      <c r="KKY540" s="511"/>
      <c r="KKZ540" s="511"/>
      <c r="KLA540" s="511"/>
      <c r="KLB540" s="511"/>
      <c r="KLC540" s="511"/>
      <c r="KLD540" s="511"/>
      <c r="KLE540" s="511"/>
      <c r="KLF540" s="511"/>
      <c r="KLG540" s="511"/>
      <c r="KLH540" s="511"/>
      <c r="KLI540" s="511"/>
      <c r="KLJ540" s="511"/>
      <c r="KLK540" s="511"/>
      <c r="KLL540" s="511"/>
      <c r="KLM540" s="89"/>
      <c r="KLN540" s="89"/>
      <c r="KLO540" s="89"/>
      <c r="KLP540" s="89"/>
      <c r="KLQ540" s="89"/>
      <c r="KLR540" s="511"/>
      <c r="KLS540" s="511"/>
      <c r="KLT540" s="89"/>
      <c r="KLU540" s="89"/>
      <c r="KLV540" s="511"/>
      <c r="KLW540" s="511"/>
      <c r="KLX540" s="89"/>
      <c r="KLY540" s="89"/>
      <c r="KLZ540" s="511"/>
      <c r="KMA540" s="511"/>
      <c r="KMB540" s="511"/>
      <c r="KMC540" s="511"/>
      <c r="KMD540" s="511"/>
      <c r="KME540" s="511"/>
      <c r="KMF540" s="511"/>
      <c r="KMG540" s="89"/>
      <c r="KMH540" s="89"/>
      <c r="KMI540" s="511"/>
      <c r="KMJ540" s="511"/>
      <c r="KMK540" s="89"/>
      <c r="KML540" s="89"/>
      <c r="KMM540" s="511"/>
      <c r="KMN540" s="511"/>
      <c r="KMO540" s="511"/>
      <c r="KMP540" s="511"/>
      <c r="KMQ540" s="511"/>
      <c r="KMR540" s="203"/>
      <c r="KMS540" s="107"/>
      <c r="KMT540" s="511"/>
      <c r="KMU540" s="511"/>
      <c r="KMV540" s="511"/>
      <c r="KMW540" s="511"/>
      <c r="KMX540" s="511"/>
      <c r="KMY540" s="511"/>
      <c r="KMZ540" s="511"/>
      <c r="KNA540" s="168"/>
      <c r="KNB540" s="168"/>
      <c r="KNC540" s="168"/>
      <c r="KND540" s="168"/>
      <c r="KNE540" s="168"/>
      <c r="KNF540" s="168"/>
      <c r="KNG540" s="168"/>
      <c r="KNH540" s="168"/>
      <c r="KNI540" s="168"/>
      <c r="KNJ540" s="168"/>
      <c r="KNK540" s="168"/>
      <c r="KNL540" s="168"/>
      <c r="KNM540" s="168"/>
      <c r="KNN540" s="168"/>
      <c r="KNO540" s="168"/>
      <c r="KNP540" s="168"/>
      <c r="KNQ540" s="168"/>
      <c r="KNR540" s="168"/>
      <c r="KNS540" s="168"/>
      <c r="KNT540" s="168"/>
      <c r="KNU540" s="168"/>
      <c r="KNV540" s="168"/>
      <c r="KNW540" s="168"/>
      <c r="KNX540" s="168"/>
      <c r="KNY540" s="168"/>
      <c r="KNZ540" s="168"/>
      <c r="KOA540" s="168"/>
      <c r="KOB540" s="168"/>
      <c r="KOC540" s="168"/>
      <c r="KOD540" s="168"/>
      <c r="KOE540" s="168"/>
      <c r="KOF540" s="168"/>
      <c r="KOG540" s="168"/>
      <c r="KOH540" s="168"/>
      <c r="KOI540" s="168"/>
      <c r="KOJ540" s="168"/>
      <c r="KOK540" s="168"/>
      <c r="KOL540" s="168"/>
      <c r="KOM540" s="168"/>
      <c r="KON540" s="168"/>
      <c r="KOO540" s="168"/>
      <c r="KOP540" s="168"/>
      <c r="KOQ540" s="168"/>
      <c r="KOR540" s="168"/>
      <c r="KOS540" s="511"/>
      <c r="KOT540" s="511"/>
      <c r="KOU540" s="511"/>
      <c r="KOV540" s="511"/>
      <c r="KOW540" s="511"/>
      <c r="KOX540" s="511"/>
      <c r="KOY540" s="511"/>
      <c r="KOZ540" s="511"/>
      <c r="KPA540" s="511"/>
      <c r="KPB540" s="511"/>
      <c r="KPC540" s="511"/>
      <c r="KPD540" s="511"/>
      <c r="KPE540" s="511"/>
      <c r="KPF540" s="511"/>
      <c r="KPG540" s="511"/>
      <c r="KPH540" s="511"/>
      <c r="KPI540" s="511"/>
      <c r="KPJ540" s="511"/>
      <c r="KPK540" s="511"/>
      <c r="KPL540" s="511"/>
      <c r="KPM540" s="511"/>
      <c r="KPN540" s="511"/>
      <c r="KPO540" s="511"/>
      <c r="KPP540" s="511"/>
      <c r="KPQ540" s="89"/>
      <c r="KPR540" s="89"/>
      <c r="KPS540" s="89"/>
      <c r="KPT540" s="89"/>
      <c r="KPU540" s="89"/>
      <c r="KPV540" s="511"/>
      <c r="KPW540" s="511"/>
      <c r="KPX540" s="89"/>
      <c r="KPY540" s="89"/>
      <c r="KPZ540" s="511"/>
      <c r="KQA540" s="511"/>
      <c r="KQB540" s="89"/>
      <c r="KQC540" s="89"/>
      <c r="KQD540" s="511"/>
      <c r="KQE540" s="511"/>
      <c r="KQF540" s="511"/>
      <c r="KQG540" s="511"/>
      <c r="KQH540" s="511"/>
      <c r="KQI540" s="511"/>
      <c r="KQJ540" s="511"/>
      <c r="KQK540" s="89"/>
      <c r="KQL540" s="89"/>
      <c r="KQM540" s="511"/>
      <c r="KQN540" s="511"/>
      <c r="KQO540" s="89"/>
      <c r="KQP540" s="89"/>
      <c r="KQQ540" s="511"/>
      <c r="KQR540" s="511"/>
      <c r="KQS540" s="511"/>
      <c r="KQT540" s="511"/>
      <c r="KQU540" s="511"/>
      <c r="KQV540" s="203"/>
      <c r="KQW540" s="107"/>
      <c r="KQX540" s="511"/>
      <c r="KQY540" s="511"/>
      <c r="KQZ540" s="511"/>
      <c r="KRA540" s="511"/>
      <c r="KRB540" s="511"/>
      <c r="KRC540" s="511"/>
      <c r="KRD540" s="511"/>
      <c r="KRE540" s="168"/>
      <c r="KRF540" s="168"/>
      <c r="KRG540" s="168"/>
      <c r="KRH540" s="168"/>
      <c r="KRI540" s="168"/>
      <c r="KRJ540" s="168"/>
      <c r="KRK540" s="168"/>
      <c r="KRL540" s="168"/>
      <c r="KRM540" s="168"/>
      <c r="KRN540" s="168"/>
      <c r="KRO540" s="168"/>
      <c r="KRP540" s="168"/>
      <c r="KRQ540" s="168"/>
      <c r="KRR540" s="168"/>
      <c r="KRS540" s="168"/>
      <c r="KRT540" s="168"/>
      <c r="KRU540" s="168"/>
      <c r="KRV540" s="168"/>
      <c r="KRW540" s="168"/>
      <c r="KRX540" s="168"/>
      <c r="KRY540" s="168"/>
      <c r="KRZ540" s="168"/>
      <c r="KSA540" s="168"/>
      <c r="KSB540" s="168"/>
      <c r="KSC540" s="168"/>
      <c r="KSD540" s="168"/>
      <c r="KSE540" s="168"/>
      <c r="KSF540" s="168"/>
      <c r="KSG540" s="168"/>
      <c r="KSH540" s="168"/>
      <c r="KSI540" s="168"/>
      <c r="KSJ540" s="168"/>
      <c r="KSK540" s="168"/>
      <c r="KSL540" s="168"/>
      <c r="KSM540" s="168"/>
      <c r="KSN540" s="168"/>
      <c r="KSO540" s="168"/>
      <c r="KSP540" s="168"/>
      <c r="KSQ540" s="168"/>
      <c r="KSR540" s="168"/>
      <c r="KSS540" s="168"/>
      <c r="KST540" s="168"/>
      <c r="KSU540" s="168"/>
      <c r="KSV540" s="168"/>
      <c r="KSW540" s="511"/>
      <c r="KSX540" s="511"/>
      <c r="KSY540" s="511"/>
      <c r="KSZ540" s="511"/>
      <c r="KTA540" s="511"/>
      <c r="KTB540" s="511"/>
      <c r="KTC540" s="511"/>
      <c r="KTD540" s="511"/>
      <c r="KTE540" s="511"/>
      <c r="KTF540" s="511"/>
      <c r="KTG540" s="511"/>
      <c r="KTH540" s="511"/>
      <c r="KTI540" s="511"/>
      <c r="KTJ540" s="511"/>
      <c r="KTK540" s="511"/>
      <c r="KTL540" s="511"/>
      <c r="KTM540" s="511"/>
      <c r="KTN540" s="511"/>
      <c r="KTO540" s="511"/>
      <c r="KTP540" s="511"/>
      <c r="KTQ540" s="511"/>
      <c r="KTR540" s="511"/>
      <c r="KTS540" s="511"/>
      <c r="KTT540" s="511"/>
      <c r="KTU540" s="89"/>
      <c r="KTV540" s="89"/>
      <c r="KTW540" s="89"/>
      <c r="KTX540" s="89"/>
      <c r="KTY540" s="89"/>
      <c r="KTZ540" s="511"/>
      <c r="KUA540" s="511"/>
      <c r="KUB540" s="89"/>
      <c r="KUC540" s="89"/>
      <c r="KUD540" s="511"/>
      <c r="KUE540" s="511"/>
      <c r="KUF540" s="89"/>
      <c r="KUG540" s="89"/>
      <c r="KUH540" s="511"/>
      <c r="KUI540" s="511"/>
      <c r="KUJ540" s="511"/>
      <c r="KUK540" s="511"/>
      <c r="KUL540" s="511"/>
      <c r="KUM540" s="511"/>
      <c r="KUN540" s="511"/>
      <c r="KUO540" s="89"/>
      <c r="KUP540" s="89"/>
      <c r="KUQ540" s="511"/>
      <c r="KUR540" s="511"/>
      <c r="KUS540" s="89"/>
      <c r="KUT540" s="89"/>
      <c r="KUU540" s="511"/>
      <c r="KUV540" s="511"/>
      <c r="KUW540" s="511"/>
      <c r="KUX540" s="511"/>
      <c r="KUY540" s="511"/>
      <c r="KUZ540" s="203"/>
      <c r="KVA540" s="107"/>
      <c r="KVB540" s="511"/>
      <c r="KVC540" s="511"/>
      <c r="KVD540" s="511"/>
      <c r="KVE540" s="511"/>
      <c r="KVF540" s="511"/>
      <c r="KVG540" s="511"/>
      <c r="KVH540" s="511"/>
      <c r="KVI540" s="168"/>
      <c r="KVJ540" s="168"/>
      <c r="KVK540" s="168"/>
      <c r="KVL540" s="168"/>
      <c r="KVM540" s="168"/>
      <c r="KVN540" s="168"/>
      <c r="KVO540" s="168"/>
      <c r="KVP540" s="168"/>
      <c r="KVQ540" s="168"/>
      <c r="KVR540" s="168"/>
      <c r="KVS540" s="168"/>
      <c r="KVT540" s="168"/>
      <c r="KVU540" s="168"/>
      <c r="KVV540" s="168"/>
      <c r="KVW540" s="168"/>
      <c r="KVX540" s="168"/>
      <c r="KVY540" s="168"/>
      <c r="KVZ540" s="168"/>
      <c r="KWA540" s="168"/>
      <c r="KWB540" s="168"/>
      <c r="KWC540" s="168"/>
      <c r="KWD540" s="168"/>
      <c r="KWE540" s="168"/>
      <c r="KWF540" s="168"/>
      <c r="KWG540" s="168"/>
      <c r="KWH540" s="168"/>
      <c r="KWI540" s="168"/>
      <c r="KWJ540" s="168"/>
      <c r="KWK540" s="168"/>
      <c r="KWL540" s="168"/>
      <c r="KWM540" s="168"/>
      <c r="KWN540" s="168"/>
      <c r="KWO540" s="168"/>
      <c r="KWP540" s="168"/>
      <c r="KWQ540" s="168"/>
      <c r="KWR540" s="168"/>
      <c r="KWS540" s="168"/>
      <c r="KWT540" s="168"/>
      <c r="KWU540" s="168"/>
      <c r="KWV540" s="168"/>
      <c r="KWW540" s="168"/>
      <c r="KWX540" s="168"/>
      <c r="KWY540" s="168"/>
      <c r="KWZ540" s="168"/>
      <c r="KXA540" s="511"/>
      <c r="KXB540" s="511"/>
      <c r="KXC540" s="511"/>
      <c r="KXD540" s="511"/>
      <c r="KXE540" s="511"/>
      <c r="KXF540" s="511"/>
      <c r="KXG540" s="511"/>
      <c r="KXH540" s="511"/>
      <c r="KXI540" s="511"/>
      <c r="KXJ540" s="511"/>
      <c r="KXK540" s="511"/>
      <c r="KXL540" s="511"/>
      <c r="KXM540" s="511"/>
      <c r="KXN540" s="511"/>
      <c r="KXO540" s="511"/>
      <c r="KXP540" s="511"/>
      <c r="KXQ540" s="511"/>
      <c r="KXR540" s="511"/>
      <c r="KXS540" s="511"/>
      <c r="KXT540" s="511"/>
      <c r="KXU540" s="511"/>
      <c r="KXV540" s="511"/>
      <c r="KXW540" s="511"/>
      <c r="KXX540" s="511"/>
      <c r="KXY540" s="89"/>
      <c r="KXZ540" s="89"/>
      <c r="KYA540" s="89"/>
      <c r="KYB540" s="89"/>
      <c r="KYC540" s="89"/>
      <c r="KYD540" s="511"/>
      <c r="KYE540" s="511"/>
      <c r="KYF540" s="89"/>
      <c r="KYG540" s="89"/>
      <c r="KYH540" s="511"/>
      <c r="KYI540" s="511"/>
      <c r="KYJ540" s="89"/>
      <c r="KYK540" s="89"/>
      <c r="KYL540" s="511"/>
      <c r="KYM540" s="511"/>
      <c r="KYN540" s="511"/>
      <c r="KYO540" s="511"/>
      <c r="KYP540" s="511"/>
      <c r="KYQ540" s="511"/>
      <c r="KYR540" s="511"/>
      <c r="KYS540" s="89"/>
      <c r="KYT540" s="89"/>
      <c r="KYU540" s="511"/>
      <c r="KYV540" s="511"/>
      <c r="KYW540" s="89"/>
      <c r="KYX540" s="89"/>
      <c r="KYY540" s="511"/>
      <c r="KYZ540" s="511"/>
      <c r="KZA540" s="511"/>
      <c r="KZB540" s="511"/>
      <c r="KZC540" s="511"/>
      <c r="KZD540" s="203"/>
      <c r="KZE540" s="107"/>
      <c r="KZF540" s="511"/>
      <c r="KZG540" s="511"/>
      <c r="KZH540" s="511"/>
      <c r="KZI540" s="511"/>
      <c r="KZJ540" s="511"/>
      <c r="KZK540" s="511"/>
      <c r="KZL540" s="511"/>
      <c r="KZM540" s="168"/>
      <c r="KZN540" s="168"/>
      <c r="KZO540" s="168"/>
      <c r="KZP540" s="168"/>
      <c r="KZQ540" s="168"/>
      <c r="KZR540" s="168"/>
      <c r="KZS540" s="168"/>
      <c r="KZT540" s="168"/>
      <c r="KZU540" s="168"/>
      <c r="KZV540" s="168"/>
      <c r="KZW540" s="168"/>
      <c r="KZX540" s="168"/>
      <c r="KZY540" s="168"/>
      <c r="KZZ540" s="168"/>
      <c r="LAA540" s="168"/>
      <c r="LAB540" s="168"/>
      <c r="LAC540" s="168"/>
      <c r="LAD540" s="168"/>
      <c r="LAE540" s="168"/>
      <c r="LAF540" s="168"/>
      <c r="LAG540" s="168"/>
      <c r="LAH540" s="168"/>
      <c r="LAI540" s="168"/>
      <c r="LAJ540" s="168"/>
      <c r="LAK540" s="168"/>
      <c r="LAL540" s="168"/>
      <c r="LAM540" s="168"/>
      <c r="LAN540" s="168"/>
      <c r="LAO540" s="168"/>
      <c r="LAP540" s="168"/>
      <c r="LAQ540" s="168"/>
      <c r="LAR540" s="168"/>
      <c r="LAS540" s="168"/>
      <c r="LAT540" s="168"/>
      <c r="LAU540" s="168"/>
      <c r="LAV540" s="168"/>
      <c r="LAW540" s="168"/>
      <c r="LAX540" s="168"/>
      <c r="LAY540" s="168"/>
      <c r="LAZ540" s="168"/>
      <c r="LBA540" s="168"/>
      <c r="LBB540" s="168"/>
      <c r="LBC540" s="168"/>
      <c r="LBD540" s="168"/>
      <c r="LBE540" s="511"/>
      <c r="LBF540" s="511"/>
      <c r="LBG540" s="511"/>
      <c r="LBH540" s="511"/>
      <c r="LBI540" s="511"/>
      <c r="LBJ540" s="511"/>
      <c r="LBK540" s="511"/>
      <c r="LBL540" s="511"/>
      <c r="LBM540" s="511"/>
      <c r="LBN540" s="511"/>
      <c r="LBO540" s="511"/>
      <c r="LBP540" s="511"/>
      <c r="LBQ540" s="511"/>
      <c r="LBR540" s="511"/>
      <c r="LBS540" s="511"/>
      <c r="LBT540" s="511"/>
      <c r="LBU540" s="511"/>
      <c r="LBV540" s="511"/>
      <c r="LBW540" s="511"/>
      <c r="LBX540" s="511"/>
      <c r="LBY540" s="511"/>
      <c r="LBZ540" s="511"/>
      <c r="LCA540" s="511"/>
      <c r="LCB540" s="511"/>
      <c r="LCC540" s="89"/>
      <c r="LCD540" s="89"/>
      <c r="LCE540" s="89"/>
      <c r="LCF540" s="89"/>
      <c r="LCG540" s="89"/>
      <c r="LCH540" s="511"/>
      <c r="LCI540" s="511"/>
      <c r="LCJ540" s="89"/>
      <c r="LCK540" s="89"/>
      <c r="LCL540" s="511"/>
      <c r="LCM540" s="511"/>
      <c r="LCN540" s="89"/>
      <c r="LCO540" s="89"/>
      <c r="LCP540" s="511"/>
      <c r="LCQ540" s="511"/>
      <c r="LCR540" s="511"/>
      <c r="LCS540" s="511"/>
      <c r="LCT540" s="511"/>
      <c r="LCU540" s="511"/>
      <c r="LCV540" s="511"/>
      <c r="LCW540" s="89"/>
      <c r="LCX540" s="89"/>
      <c r="LCY540" s="511"/>
      <c r="LCZ540" s="511"/>
      <c r="LDA540" s="89"/>
      <c r="LDB540" s="89"/>
      <c r="LDC540" s="511"/>
      <c r="LDD540" s="511"/>
      <c r="LDE540" s="511"/>
      <c r="LDF540" s="511"/>
      <c r="LDG540" s="511"/>
      <c r="LDH540" s="203"/>
      <c r="LDI540" s="107"/>
      <c r="LDJ540" s="511"/>
      <c r="LDK540" s="511"/>
      <c r="LDL540" s="511"/>
      <c r="LDM540" s="511"/>
      <c r="LDN540" s="511"/>
      <c r="LDO540" s="511"/>
      <c r="LDP540" s="511"/>
      <c r="LDQ540" s="168"/>
      <c r="LDR540" s="168"/>
      <c r="LDS540" s="168"/>
      <c r="LDT540" s="168"/>
      <c r="LDU540" s="168"/>
      <c r="LDV540" s="168"/>
      <c r="LDW540" s="168"/>
      <c r="LDX540" s="168"/>
      <c r="LDY540" s="168"/>
      <c r="LDZ540" s="168"/>
      <c r="LEA540" s="168"/>
      <c r="LEB540" s="168"/>
      <c r="LEC540" s="168"/>
      <c r="LED540" s="168"/>
      <c r="LEE540" s="168"/>
      <c r="LEF540" s="168"/>
      <c r="LEG540" s="168"/>
      <c r="LEH540" s="168"/>
      <c r="LEI540" s="168"/>
      <c r="LEJ540" s="168"/>
      <c r="LEK540" s="168"/>
      <c r="LEL540" s="168"/>
      <c r="LEM540" s="168"/>
      <c r="LEN540" s="168"/>
      <c r="LEO540" s="168"/>
      <c r="LEP540" s="168"/>
      <c r="LEQ540" s="168"/>
      <c r="LER540" s="168"/>
      <c r="LES540" s="168"/>
      <c r="LET540" s="168"/>
      <c r="LEU540" s="168"/>
      <c r="LEV540" s="168"/>
      <c r="LEW540" s="168"/>
      <c r="LEX540" s="168"/>
      <c r="LEY540" s="168"/>
      <c r="LEZ540" s="168"/>
      <c r="LFA540" s="168"/>
      <c r="LFB540" s="168"/>
      <c r="LFC540" s="168"/>
      <c r="LFD540" s="168"/>
      <c r="LFE540" s="168"/>
      <c r="LFF540" s="168"/>
      <c r="LFG540" s="168"/>
      <c r="LFH540" s="168"/>
      <c r="LFI540" s="511"/>
      <c r="LFJ540" s="511"/>
      <c r="LFK540" s="511"/>
      <c r="LFL540" s="511"/>
      <c r="LFM540" s="511"/>
      <c r="LFN540" s="511"/>
      <c r="LFO540" s="511"/>
      <c r="LFP540" s="511"/>
      <c r="LFQ540" s="511"/>
      <c r="LFR540" s="511"/>
      <c r="LFS540" s="511"/>
      <c r="LFT540" s="511"/>
      <c r="LFU540" s="511"/>
      <c r="LFV540" s="511"/>
      <c r="LFW540" s="511"/>
      <c r="LFX540" s="511"/>
      <c r="LFY540" s="511"/>
      <c r="LFZ540" s="511"/>
      <c r="LGA540" s="511"/>
      <c r="LGB540" s="511"/>
      <c r="LGC540" s="511"/>
      <c r="LGD540" s="511"/>
      <c r="LGE540" s="511"/>
      <c r="LGF540" s="511"/>
      <c r="LGG540" s="89"/>
      <c r="LGH540" s="89"/>
      <c r="LGI540" s="89"/>
      <c r="LGJ540" s="89"/>
      <c r="LGK540" s="89"/>
      <c r="LGL540" s="511"/>
      <c r="LGM540" s="511"/>
      <c r="LGN540" s="89"/>
      <c r="LGO540" s="89"/>
      <c r="LGP540" s="511"/>
      <c r="LGQ540" s="511"/>
      <c r="LGR540" s="89"/>
      <c r="LGS540" s="89"/>
      <c r="LGT540" s="511"/>
      <c r="LGU540" s="511"/>
      <c r="LGV540" s="511"/>
      <c r="LGW540" s="511"/>
      <c r="LGX540" s="511"/>
      <c r="LGY540" s="511"/>
      <c r="LGZ540" s="511"/>
      <c r="LHA540" s="89"/>
      <c r="LHB540" s="89"/>
      <c r="LHC540" s="511"/>
      <c r="LHD540" s="511"/>
      <c r="LHE540" s="89"/>
      <c r="LHF540" s="89"/>
      <c r="LHG540" s="511"/>
      <c r="LHH540" s="511"/>
      <c r="LHI540" s="511"/>
      <c r="LHJ540" s="511"/>
      <c r="LHK540" s="511"/>
      <c r="LHL540" s="203"/>
      <c r="LHM540" s="107"/>
      <c r="LHN540" s="511"/>
      <c r="LHO540" s="511"/>
      <c r="LHP540" s="511"/>
      <c r="LHQ540" s="511"/>
      <c r="LHR540" s="511"/>
      <c r="LHS540" s="511"/>
      <c r="LHT540" s="511"/>
      <c r="LHU540" s="168"/>
      <c r="LHV540" s="168"/>
      <c r="LHW540" s="168"/>
      <c r="LHX540" s="168"/>
      <c r="LHY540" s="168"/>
      <c r="LHZ540" s="168"/>
      <c r="LIA540" s="168"/>
      <c r="LIB540" s="168"/>
      <c r="LIC540" s="168"/>
      <c r="LID540" s="168"/>
      <c r="LIE540" s="168"/>
      <c r="LIF540" s="168"/>
      <c r="LIG540" s="168"/>
      <c r="LIH540" s="168"/>
      <c r="LII540" s="168"/>
      <c r="LIJ540" s="168"/>
      <c r="LIK540" s="168"/>
      <c r="LIL540" s="168"/>
      <c r="LIM540" s="168"/>
      <c r="LIN540" s="168"/>
      <c r="LIO540" s="168"/>
      <c r="LIP540" s="168"/>
      <c r="LIQ540" s="168"/>
      <c r="LIR540" s="168"/>
      <c r="LIS540" s="168"/>
      <c r="LIT540" s="168"/>
      <c r="LIU540" s="168"/>
      <c r="LIV540" s="168"/>
      <c r="LIW540" s="168"/>
      <c r="LIX540" s="168"/>
      <c r="LIY540" s="168"/>
      <c r="LIZ540" s="168"/>
      <c r="LJA540" s="168"/>
      <c r="LJB540" s="168"/>
      <c r="LJC540" s="168"/>
      <c r="LJD540" s="168"/>
      <c r="LJE540" s="168"/>
      <c r="LJF540" s="168"/>
      <c r="LJG540" s="168"/>
      <c r="LJH540" s="168"/>
      <c r="LJI540" s="168"/>
      <c r="LJJ540" s="168"/>
      <c r="LJK540" s="168"/>
      <c r="LJL540" s="168"/>
      <c r="LJM540" s="511"/>
      <c r="LJN540" s="511"/>
      <c r="LJO540" s="511"/>
      <c r="LJP540" s="511"/>
      <c r="LJQ540" s="511"/>
      <c r="LJR540" s="511"/>
      <c r="LJS540" s="511"/>
      <c r="LJT540" s="511"/>
      <c r="LJU540" s="511"/>
      <c r="LJV540" s="511"/>
      <c r="LJW540" s="511"/>
      <c r="LJX540" s="511"/>
      <c r="LJY540" s="511"/>
      <c r="LJZ540" s="511"/>
      <c r="LKA540" s="511"/>
      <c r="LKB540" s="511"/>
      <c r="LKC540" s="511"/>
      <c r="LKD540" s="511"/>
      <c r="LKE540" s="511"/>
      <c r="LKF540" s="511"/>
      <c r="LKG540" s="511"/>
      <c r="LKH540" s="511"/>
      <c r="LKI540" s="511"/>
      <c r="LKJ540" s="511"/>
      <c r="LKK540" s="89"/>
      <c r="LKL540" s="89"/>
      <c r="LKM540" s="89"/>
      <c r="LKN540" s="89"/>
      <c r="LKO540" s="89"/>
      <c r="LKP540" s="511"/>
      <c r="LKQ540" s="511"/>
      <c r="LKR540" s="89"/>
      <c r="LKS540" s="89"/>
      <c r="LKT540" s="511"/>
      <c r="LKU540" s="511"/>
      <c r="LKV540" s="89"/>
      <c r="LKW540" s="89"/>
      <c r="LKX540" s="511"/>
      <c r="LKY540" s="511"/>
      <c r="LKZ540" s="511"/>
      <c r="LLA540" s="511"/>
      <c r="LLB540" s="511"/>
      <c r="LLC540" s="511"/>
      <c r="LLD540" s="511"/>
      <c r="LLE540" s="89"/>
      <c r="LLF540" s="89"/>
      <c r="LLG540" s="511"/>
      <c r="LLH540" s="511"/>
      <c r="LLI540" s="89"/>
      <c r="LLJ540" s="89"/>
      <c r="LLK540" s="511"/>
      <c r="LLL540" s="511"/>
      <c r="LLM540" s="511"/>
      <c r="LLN540" s="511"/>
      <c r="LLO540" s="511"/>
      <c r="LLP540" s="203"/>
      <c r="LLQ540" s="107"/>
      <c r="LLR540" s="511"/>
      <c r="LLS540" s="511"/>
      <c r="LLT540" s="511"/>
      <c r="LLU540" s="511"/>
      <c r="LLV540" s="511"/>
      <c r="LLW540" s="511"/>
      <c r="LLX540" s="511"/>
      <c r="LLY540" s="168"/>
      <c r="LLZ540" s="168"/>
      <c r="LMA540" s="168"/>
      <c r="LMB540" s="168"/>
      <c r="LMC540" s="168"/>
      <c r="LMD540" s="168"/>
      <c r="LME540" s="168"/>
      <c r="LMF540" s="168"/>
      <c r="LMG540" s="168"/>
      <c r="LMH540" s="168"/>
      <c r="LMI540" s="168"/>
      <c r="LMJ540" s="168"/>
      <c r="LMK540" s="168"/>
      <c r="LML540" s="168"/>
      <c r="LMM540" s="168"/>
      <c r="LMN540" s="168"/>
      <c r="LMO540" s="168"/>
      <c r="LMP540" s="168"/>
      <c r="LMQ540" s="168"/>
      <c r="LMR540" s="168"/>
      <c r="LMS540" s="168"/>
      <c r="LMT540" s="168"/>
      <c r="LMU540" s="168"/>
      <c r="LMV540" s="168"/>
      <c r="LMW540" s="168"/>
      <c r="LMX540" s="168"/>
      <c r="LMY540" s="168"/>
      <c r="LMZ540" s="168"/>
      <c r="LNA540" s="168"/>
      <c r="LNB540" s="168"/>
      <c r="LNC540" s="168"/>
      <c r="LND540" s="168"/>
      <c r="LNE540" s="168"/>
      <c r="LNF540" s="168"/>
      <c r="LNG540" s="168"/>
      <c r="LNH540" s="168"/>
      <c r="LNI540" s="168"/>
      <c r="LNJ540" s="168"/>
      <c r="LNK540" s="168"/>
      <c r="LNL540" s="168"/>
      <c r="LNM540" s="168"/>
      <c r="LNN540" s="168"/>
      <c r="LNO540" s="168"/>
      <c r="LNP540" s="168"/>
      <c r="LNQ540" s="511"/>
      <c r="LNR540" s="511"/>
      <c r="LNS540" s="511"/>
      <c r="LNT540" s="511"/>
      <c r="LNU540" s="511"/>
      <c r="LNV540" s="511"/>
      <c r="LNW540" s="511"/>
      <c r="LNX540" s="511"/>
      <c r="LNY540" s="511"/>
      <c r="LNZ540" s="511"/>
      <c r="LOA540" s="511"/>
      <c r="LOB540" s="511"/>
      <c r="LOC540" s="511"/>
      <c r="LOD540" s="511"/>
      <c r="LOE540" s="511"/>
      <c r="LOF540" s="511"/>
      <c r="LOG540" s="511"/>
      <c r="LOH540" s="511"/>
      <c r="LOI540" s="511"/>
      <c r="LOJ540" s="511"/>
      <c r="LOK540" s="511"/>
      <c r="LOL540" s="511"/>
      <c r="LOM540" s="511"/>
      <c r="LON540" s="511"/>
      <c r="LOO540" s="89"/>
      <c r="LOP540" s="89"/>
      <c r="LOQ540" s="89"/>
      <c r="LOR540" s="89"/>
      <c r="LOS540" s="89"/>
      <c r="LOT540" s="511"/>
      <c r="LOU540" s="511"/>
      <c r="LOV540" s="89"/>
      <c r="LOW540" s="89"/>
      <c r="LOX540" s="511"/>
      <c r="LOY540" s="511"/>
      <c r="LOZ540" s="89"/>
      <c r="LPA540" s="89"/>
      <c r="LPB540" s="511"/>
      <c r="LPC540" s="511"/>
      <c r="LPD540" s="511"/>
      <c r="LPE540" s="511"/>
      <c r="LPF540" s="511"/>
      <c r="LPG540" s="511"/>
      <c r="LPH540" s="511"/>
      <c r="LPI540" s="89"/>
      <c r="LPJ540" s="89"/>
      <c r="LPK540" s="511"/>
      <c r="LPL540" s="511"/>
      <c r="LPM540" s="89"/>
      <c r="LPN540" s="89"/>
      <c r="LPO540" s="511"/>
      <c r="LPP540" s="511"/>
      <c r="LPQ540" s="511"/>
      <c r="LPR540" s="511"/>
      <c r="LPS540" s="511"/>
      <c r="LPT540" s="203"/>
      <c r="LPU540" s="107"/>
      <c r="LPV540" s="511"/>
      <c r="LPW540" s="511"/>
      <c r="LPX540" s="511"/>
      <c r="LPY540" s="511"/>
      <c r="LPZ540" s="511"/>
      <c r="LQA540" s="511"/>
      <c r="LQB540" s="511"/>
      <c r="LQC540" s="168"/>
      <c r="LQD540" s="168"/>
      <c r="LQE540" s="168"/>
      <c r="LQF540" s="168"/>
      <c r="LQG540" s="168"/>
      <c r="LQH540" s="168"/>
      <c r="LQI540" s="168"/>
      <c r="LQJ540" s="168"/>
      <c r="LQK540" s="168"/>
      <c r="LQL540" s="168"/>
      <c r="LQM540" s="168"/>
      <c r="LQN540" s="168"/>
      <c r="LQO540" s="168"/>
      <c r="LQP540" s="168"/>
      <c r="LQQ540" s="168"/>
      <c r="LQR540" s="168"/>
      <c r="LQS540" s="168"/>
      <c r="LQT540" s="168"/>
      <c r="LQU540" s="168"/>
      <c r="LQV540" s="168"/>
      <c r="LQW540" s="168"/>
      <c r="LQX540" s="168"/>
      <c r="LQY540" s="168"/>
      <c r="LQZ540" s="168"/>
      <c r="LRA540" s="168"/>
      <c r="LRB540" s="168"/>
      <c r="LRC540" s="168"/>
      <c r="LRD540" s="168"/>
      <c r="LRE540" s="168"/>
      <c r="LRF540" s="168"/>
      <c r="LRG540" s="168"/>
      <c r="LRH540" s="168"/>
      <c r="LRI540" s="168"/>
      <c r="LRJ540" s="168"/>
      <c r="LRK540" s="168"/>
      <c r="LRL540" s="168"/>
      <c r="LRM540" s="168"/>
      <c r="LRN540" s="168"/>
      <c r="LRO540" s="168"/>
      <c r="LRP540" s="168"/>
      <c r="LRQ540" s="168"/>
      <c r="LRR540" s="168"/>
      <c r="LRS540" s="168"/>
      <c r="LRT540" s="168"/>
      <c r="LRU540" s="511"/>
      <c r="LRV540" s="511"/>
      <c r="LRW540" s="511"/>
      <c r="LRX540" s="511"/>
      <c r="LRY540" s="511"/>
      <c r="LRZ540" s="511"/>
      <c r="LSA540" s="511"/>
      <c r="LSB540" s="511"/>
      <c r="LSC540" s="511"/>
      <c r="LSD540" s="511"/>
      <c r="LSE540" s="511"/>
      <c r="LSF540" s="511"/>
      <c r="LSG540" s="511"/>
      <c r="LSH540" s="511"/>
      <c r="LSI540" s="511"/>
      <c r="LSJ540" s="511"/>
      <c r="LSK540" s="511"/>
      <c r="LSL540" s="511"/>
      <c r="LSM540" s="511"/>
      <c r="LSN540" s="511"/>
      <c r="LSO540" s="511"/>
      <c r="LSP540" s="511"/>
      <c r="LSQ540" s="511"/>
      <c r="LSR540" s="511"/>
      <c r="LSS540" s="89"/>
      <c r="LST540" s="89"/>
      <c r="LSU540" s="89"/>
      <c r="LSV540" s="89"/>
      <c r="LSW540" s="89"/>
      <c r="LSX540" s="511"/>
      <c r="LSY540" s="511"/>
      <c r="LSZ540" s="89"/>
      <c r="LTA540" s="89"/>
      <c r="LTB540" s="511"/>
      <c r="LTC540" s="511"/>
      <c r="LTD540" s="89"/>
      <c r="LTE540" s="89"/>
      <c r="LTF540" s="511"/>
      <c r="LTG540" s="511"/>
      <c r="LTH540" s="511"/>
      <c r="LTI540" s="511"/>
      <c r="LTJ540" s="511"/>
      <c r="LTK540" s="511"/>
      <c r="LTL540" s="511"/>
      <c r="LTM540" s="89"/>
      <c r="LTN540" s="89"/>
      <c r="LTO540" s="511"/>
      <c r="LTP540" s="511"/>
      <c r="LTQ540" s="89"/>
      <c r="LTR540" s="89"/>
      <c r="LTS540" s="511"/>
      <c r="LTT540" s="511"/>
      <c r="LTU540" s="511"/>
      <c r="LTV540" s="511"/>
      <c r="LTW540" s="511"/>
      <c r="LTX540" s="203"/>
      <c r="LTY540" s="107"/>
      <c r="LTZ540" s="511"/>
      <c r="LUA540" s="511"/>
      <c r="LUB540" s="511"/>
      <c r="LUC540" s="511"/>
      <c r="LUD540" s="511"/>
      <c r="LUE540" s="511"/>
      <c r="LUF540" s="511"/>
      <c r="LUG540" s="168"/>
      <c r="LUH540" s="168"/>
      <c r="LUI540" s="168"/>
      <c r="LUJ540" s="168"/>
      <c r="LUK540" s="168"/>
      <c r="LUL540" s="168"/>
      <c r="LUM540" s="168"/>
      <c r="LUN540" s="168"/>
      <c r="LUO540" s="168"/>
      <c r="LUP540" s="168"/>
      <c r="LUQ540" s="168"/>
      <c r="LUR540" s="168"/>
      <c r="LUS540" s="168"/>
      <c r="LUT540" s="168"/>
      <c r="LUU540" s="168"/>
      <c r="LUV540" s="168"/>
      <c r="LUW540" s="168"/>
      <c r="LUX540" s="168"/>
      <c r="LUY540" s="168"/>
      <c r="LUZ540" s="168"/>
      <c r="LVA540" s="168"/>
      <c r="LVB540" s="168"/>
      <c r="LVC540" s="168"/>
      <c r="LVD540" s="168"/>
      <c r="LVE540" s="168"/>
      <c r="LVF540" s="168"/>
      <c r="LVG540" s="168"/>
      <c r="LVH540" s="168"/>
      <c r="LVI540" s="168"/>
      <c r="LVJ540" s="168"/>
      <c r="LVK540" s="168"/>
      <c r="LVL540" s="168"/>
      <c r="LVM540" s="168"/>
      <c r="LVN540" s="168"/>
      <c r="LVO540" s="168"/>
      <c r="LVP540" s="168"/>
      <c r="LVQ540" s="168"/>
      <c r="LVR540" s="168"/>
      <c r="LVS540" s="168"/>
      <c r="LVT540" s="168"/>
      <c r="LVU540" s="168"/>
      <c r="LVV540" s="168"/>
      <c r="LVW540" s="168"/>
      <c r="LVX540" s="168"/>
      <c r="LVY540" s="511"/>
      <c r="LVZ540" s="511"/>
      <c r="LWA540" s="511"/>
      <c r="LWB540" s="511"/>
      <c r="LWC540" s="511"/>
      <c r="LWD540" s="511"/>
      <c r="LWE540" s="511"/>
      <c r="LWF540" s="511"/>
      <c r="LWG540" s="511"/>
      <c r="LWH540" s="511"/>
      <c r="LWI540" s="511"/>
      <c r="LWJ540" s="511"/>
      <c r="LWK540" s="511"/>
      <c r="LWL540" s="511"/>
      <c r="LWM540" s="511"/>
      <c r="LWN540" s="511"/>
      <c r="LWO540" s="511"/>
      <c r="LWP540" s="511"/>
      <c r="LWQ540" s="511"/>
      <c r="LWR540" s="511"/>
      <c r="LWS540" s="511"/>
      <c r="LWT540" s="511"/>
      <c r="LWU540" s="511"/>
      <c r="LWV540" s="511"/>
      <c r="LWW540" s="89"/>
      <c r="LWX540" s="89"/>
      <c r="LWY540" s="89"/>
      <c r="LWZ540" s="89"/>
      <c r="LXA540" s="89"/>
      <c r="LXB540" s="511"/>
      <c r="LXC540" s="511"/>
      <c r="LXD540" s="89"/>
      <c r="LXE540" s="89"/>
      <c r="LXF540" s="511"/>
      <c r="LXG540" s="511"/>
      <c r="LXH540" s="89"/>
      <c r="LXI540" s="89"/>
      <c r="LXJ540" s="511"/>
      <c r="LXK540" s="511"/>
      <c r="LXL540" s="511"/>
      <c r="LXM540" s="511"/>
      <c r="LXN540" s="511"/>
      <c r="LXO540" s="511"/>
      <c r="LXP540" s="511"/>
      <c r="LXQ540" s="89"/>
      <c r="LXR540" s="89"/>
      <c r="LXS540" s="511"/>
      <c r="LXT540" s="511"/>
      <c r="LXU540" s="89"/>
      <c r="LXV540" s="89"/>
      <c r="LXW540" s="511"/>
      <c r="LXX540" s="511"/>
      <c r="LXY540" s="511"/>
      <c r="LXZ540" s="511"/>
      <c r="LYA540" s="511"/>
      <c r="LYB540" s="203"/>
      <c r="LYC540" s="107"/>
      <c r="LYD540" s="511"/>
      <c r="LYE540" s="511"/>
      <c r="LYF540" s="511"/>
      <c r="LYG540" s="511"/>
      <c r="LYH540" s="511"/>
      <c r="LYI540" s="511"/>
      <c r="LYJ540" s="511"/>
      <c r="LYK540" s="168"/>
      <c r="LYL540" s="168"/>
      <c r="LYM540" s="168"/>
      <c r="LYN540" s="168"/>
      <c r="LYO540" s="168"/>
      <c r="LYP540" s="168"/>
      <c r="LYQ540" s="168"/>
      <c r="LYR540" s="168"/>
      <c r="LYS540" s="168"/>
      <c r="LYT540" s="168"/>
      <c r="LYU540" s="168"/>
      <c r="LYV540" s="168"/>
      <c r="LYW540" s="168"/>
      <c r="LYX540" s="168"/>
      <c r="LYY540" s="168"/>
      <c r="LYZ540" s="168"/>
      <c r="LZA540" s="168"/>
      <c r="LZB540" s="168"/>
      <c r="LZC540" s="168"/>
      <c r="LZD540" s="168"/>
      <c r="LZE540" s="168"/>
      <c r="LZF540" s="168"/>
      <c r="LZG540" s="168"/>
      <c r="LZH540" s="168"/>
      <c r="LZI540" s="168"/>
      <c r="LZJ540" s="168"/>
      <c r="LZK540" s="168"/>
      <c r="LZL540" s="168"/>
      <c r="LZM540" s="168"/>
      <c r="LZN540" s="168"/>
      <c r="LZO540" s="168"/>
      <c r="LZP540" s="168"/>
      <c r="LZQ540" s="168"/>
      <c r="LZR540" s="168"/>
      <c r="LZS540" s="168"/>
      <c r="LZT540" s="168"/>
      <c r="LZU540" s="168"/>
      <c r="LZV540" s="168"/>
      <c r="LZW540" s="168"/>
      <c r="LZX540" s="168"/>
      <c r="LZY540" s="168"/>
      <c r="LZZ540" s="168"/>
      <c r="MAA540" s="168"/>
      <c r="MAB540" s="168"/>
      <c r="MAC540" s="511"/>
      <c r="MAD540" s="511"/>
      <c r="MAE540" s="511"/>
      <c r="MAF540" s="511"/>
      <c r="MAG540" s="511"/>
      <c r="MAH540" s="511"/>
      <c r="MAI540" s="511"/>
      <c r="MAJ540" s="511"/>
      <c r="MAK540" s="511"/>
      <c r="MAL540" s="511"/>
      <c r="MAM540" s="511"/>
      <c r="MAN540" s="511"/>
      <c r="MAO540" s="511"/>
      <c r="MAP540" s="511"/>
      <c r="MAQ540" s="511"/>
      <c r="MAR540" s="511"/>
      <c r="MAS540" s="511"/>
      <c r="MAT540" s="511"/>
      <c r="MAU540" s="511"/>
      <c r="MAV540" s="511"/>
      <c r="MAW540" s="511"/>
      <c r="MAX540" s="511"/>
      <c r="MAY540" s="511"/>
      <c r="MAZ540" s="511"/>
      <c r="MBA540" s="89"/>
      <c r="MBB540" s="89"/>
      <c r="MBC540" s="89"/>
      <c r="MBD540" s="89"/>
      <c r="MBE540" s="89"/>
      <c r="MBF540" s="511"/>
      <c r="MBG540" s="511"/>
      <c r="MBH540" s="89"/>
      <c r="MBI540" s="89"/>
      <c r="MBJ540" s="511"/>
      <c r="MBK540" s="511"/>
      <c r="MBL540" s="89"/>
      <c r="MBM540" s="89"/>
      <c r="MBN540" s="511"/>
      <c r="MBO540" s="511"/>
      <c r="MBP540" s="511"/>
      <c r="MBQ540" s="511"/>
      <c r="MBR540" s="511"/>
      <c r="MBS540" s="511"/>
      <c r="MBT540" s="511"/>
      <c r="MBU540" s="89"/>
      <c r="MBV540" s="89"/>
      <c r="MBW540" s="511"/>
      <c r="MBX540" s="511"/>
      <c r="MBY540" s="89"/>
      <c r="MBZ540" s="89"/>
      <c r="MCA540" s="511"/>
      <c r="MCB540" s="511"/>
      <c r="MCC540" s="511"/>
      <c r="MCD540" s="511"/>
      <c r="MCE540" s="511"/>
      <c r="MCF540" s="203"/>
      <c r="MCG540" s="107"/>
      <c r="MCH540" s="511"/>
      <c r="MCI540" s="511"/>
      <c r="MCJ540" s="511"/>
      <c r="MCK540" s="511"/>
      <c r="MCL540" s="511"/>
      <c r="MCM540" s="511"/>
      <c r="MCN540" s="511"/>
      <c r="MCO540" s="168"/>
      <c r="MCP540" s="168"/>
      <c r="MCQ540" s="168"/>
      <c r="MCR540" s="168"/>
      <c r="MCS540" s="168"/>
      <c r="MCT540" s="168"/>
      <c r="MCU540" s="168"/>
      <c r="MCV540" s="168"/>
      <c r="MCW540" s="168"/>
      <c r="MCX540" s="168"/>
      <c r="MCY540" s="168"/>
      <c r="MCZ540" s="168"/>
      <c r="MDA540" s="168"/>
      <c r="MDB540" s="168"/>
      <c r="MDC540" s="168"/>
      <c r="MDD540" s="168"/>
      <c r="MDE540" s="168"/>
      <c r="MDF540" s="168"/>
      <c r="MDG540" s="168"/>
      <c r="MDH540" s="168"/>
      <c r="MDI540" s="168"/>
      <c r="MDJ540" s="168"/>
      <c r="MDK540" s="168"/>
      <c r="MDL540" s="168"/>
      <c r="MDM540" s="168"/>
      <c r="MDN540" s="168"/>
      <c r="MDO540" s="168"/>
      <c r="MDP540" s="168"/>
      <c r="MDQ540" s="168"/>
      <c r="MDR540" s="168"/>
      <c r="MDS540" s="168"/>
      <c r="MDT540" s="168"/>
      <c r="MDU540" s="168"/>
      <c r="MDV540" s="168"/>
      <c r="MDW540" s="168"/>
      <c r="MDX540" s="168"/>
      <c r="MDY540" s="168"/>
      <c r="MDZ540" s="168"/>
      <c r="MEA540" s="168"/>
      <c r="MEB540" s="168"/>
      <c r="MEC540" s="168"/>
      <c r="MED540" s="168"/>
      <c r="MEE540" s="168"/>
      <c r="MEF540" s="168"/>
      <c r="MEG540" s="511"/>
      <c r="MEH540" s="511"/>
      <c r="MEI540" s="511"/>
      <c r="MEJ540" s="511"/>
      <c r="MEK540" s="511"/>
      <c r="MEL540" s="511"/>
      <c r="MEM540" s="511"/>
      <c r="MEN540" s="511"/>
      <c r="MEO540" s="511"/>
      <c r="MEP540" s="511"/>
      <c r="MEQ540" s="511"/>
      <c r="MER540" s="511"/>
      <c r="MES540" s="511"/>
      <c r="MET540" s="511"/>
      <c r="MEU540" s="511"/>
      <c r="MEV540" s="511"/>
      <c r="MEW540" s="511"/>
      <c r="MEX540" s="511"/>
      <c r="MEY540" s="511"/>
      <c r="MEZ540" s="511"/>
      <c r="MFA540" s="511"/>
      <c r="MFB540" s="511"/>
      <c r="MFC540" s="511"/>
      <c r="MFD540" s="511"/>
      <c r="MFE540" s="89"/>
      <c r="MFF540" s="89"/>
      <c r="MFG540" s="89"/>
      <c r="MFH540" s="89"/>
      <c r="MFI540" s="89"/>
      <c r="MFJ540" s="511"/>
      <c r="MFK540" s="511"/>
      <c r="MFL540" s="89"/>
      <c r="MFM540" s="89"/>
      <c r="MFN540" s="511"/>
      <c r="MFO540" s="511"/>
      <c r="MFP540" s="89"/>
      <c r="MFQ540" s="89"/>
      <c r="MFR540" s="511"/>
      <c r="MFS540" s="511"/>
      <c r="MFT540" s="511"/>
      <c r="MFU540" s="511"/>
      <c r="MFV540" s="511"/>
      <c r="MFW540" s="511"/>
      <c r="MFX540" s="511"/>
      <c r="MFY540" s="89"/>
      <c r="MFZ540" s="89"/>
      <c r="MGA540" s="511"/>
      <c r="MGB540" s="511"/>
      <c r="MGC540" s="89"/>
      <c r="MGD540" s="89"/>
      <c r="MGE540" s="511"/>
      <c r="MGF540" s="511"/>
      <c r="MGG540" s="511"/>
      <c r="MGH540" s="511"/>
      <c r="MGI540" s="511"/>
      <c r="MGJ540" s="203"/>
      <c r="MGK540" s="107"/>
      <c r="MGL540" s="511"/>
      <c r="MGM540" s="511"/>
      <c r="MGN540" s="511"/>
      <c r="MGO540" s="511"/>
      <c r="MGP540" s="511"/>
      <c r="MGQ540" s="511"/>
      <c r="MGR540" s="511"/>
      <c r="MGS540" s="168"/>
      <c r="MGT540" s="168"/>
      <c r="MGU540" s="168"/>
      <c r="MGV540" s="168"/>
      <c r="MGW540" s="168"/>
      <c r="MGX540" s="168"/>
      <c r="MGY540" s="168"/>
      <c r="MGZ540" s="168"/>
      <c r="MHA540" s="168"/>
      <c r="MHB540" s="168"/>
      <c r="MHC540" s="168"/>
      <c r="MHD540" s="168"/>
      <c r="MHE540" s="168"/>
      <c r="MHF540" s="168"/>
      <c r="MHG540" s="168"/>
      <c r="MHH540" s="168"/>
      <c r="MHI540" s="168"/>
      <c r="MHJ540" s="168"/>
      <c r="MHK540" s="168"/>
      <c r="MHL540" s="168"/>
      <c r="MHM540" s="168"/>
      <c r="MHN540" s="168"/>
      <c r="MHO540" s="168"/>
      <c r="MHP540" s="168"/>
      <c r="MHQ540" s="168"/>
      <c r="MHR540" s="168"/>
      <c r="MHS540" s="168"/>
      <c r="MHT540" s="168"/>
      <c r="MHU540" s="168"/>
      <c r="MHV540" s="168"/>
      <c r="MHW540" s="168"/>
      <c r="MHX540" s="168"/>
      <c r="MHY540" s="168"/>
      <c r="MHZ540" s="168"/>
      <c r="MIA540" s="168"/>
      <c r="MIB540" s="168"/>
      <c r="MIC540" s="168"/>
      <c r="MID540" s="168"/>
      <c r="MIE540" s="168"/>
      <c r="MIF540" s="168"/>
      <c r="MIG540" s="168"/>
      <c r="MIH540" s="168"/>
      <c r="MII540" s="168"/>
      <c r="MIJ540" s="168"/>
      <c r="MIK540" s="511"/>
      <c r="MIL540" s="511"/>
      <c r="MIM540" s="511"/>
      <c r="MIN540" s="511"/>
      <c r="MIO540" s="511"/>
      <c r="MIP540" s="511"/>
      <c r="MIQ540" s="511"/>
      <c r="MIR540" s="511"/>
      <c r="MIS540" s="511"/>
      <c r="MIT540" s="511"/>
      <c r="MIU540" s="511"/>
      <c r="MIV540" s="511"/>
      <c r="MIW540" s="511"/>
      <c r="MIX540" s="511"/>
      <c r="MIY540" s="511"/>
      <c r="MIZ540" s="511"/>
      <c r="MJA540" s="511"/>
      <c r="MJB540" s="511"/>
      <c r="MJC540" s="511"/>
      <c r="MJD540" s="511"/>
      <c r="MJE540" s="511"/>
      <c r="MJF540" s="511"/>
      <c r="MJG540" s="511"/>
      <c r="MJH540" s="511"/>
      <c r="MJI540" s="89"/>
      <c r="MJJ540" s="89"/>
      <c r="MJK540" s="89"/>
      <c r="MJL540" s="89"/>
      <c r="MJM540" s="89"/>
      <c r="MJN540" s="511"/>
      <c r="MJO540" s="511"/>
      <c r="MJP540" s="89"/>
      <c r="MJQ540" s="89"/>
      <c r="MJR540" s="511"/>
      <c r="MJS540" s="511"/>
      <c r="MJT540" s="89"/>
      <c r="MJU540" s="89"/>
      <c r="MJV540" s="511"/>
      <c r="MJW540" s="511"/>
      <c r="MJX540" s="511"/>
      <c r="MJY540" s="511"/>
      <c r="MJZ540" s="511"/>
      <c r="MKA540" s="511"/>
      <c r="MKB540" s="511"/>
      <c r="MKC540" s="89"/>
      <c r="MKD540" s="89"/>
      <c r="MKE540" s="511"/>
      <c r="MKF540" s="511"/>
      <c r="MKG540" s="89"/>
      <c r="MKH540" s="89"/>
      <c r="MKI540" s="511"/>
      <c r="MKJ540" s="511"/>
      <c r="MKK540" s="511"/>
      <c r="MKL540" s="511"/>
      <c r="MKM540" s="511"/>
      <c r="MKN540" s="203"/>
      <c r="MKO540" s="107"/>
      <c r="MKP540" s="511"/>
      <c r="MKQ540" s="511"/>
      <c r="MKR540" s="511"/>
      <c r="MKS540" s="511"/>
      <c r="MKT540" s="511"/>
      <c r="MKU540" s="511"/>
      <c r="MKV540" s="511"/>
      <c r="MKW540" s="168"/>
      <c r="MKX540" s="168"/>
      <c r="MKY540" s="168"/>
      <c r="MKZ540" s="168"/>
      <c r="MLA540" s="168"/>
      <c r="MLB540" s="168"/>
      <c r="MLC540" s="168"/>
      <c r="MLD540" s="168"/>
      <c r="MLE540" s="168"/>
      <c r="MLF540" s="168"/>
      <c r="MLG540" s="168"/>
      <c r="MLH540" s="168"/>
      <c r="MLI540" s="168"/>
      <c r="MLJ540" s="168"/>
      <c r="MLK540" s="168"/>
      <c r="MLL540" s="168"/>
      <c r="MLM540" s="168"/>
      <c r="MLN540" s="168"/>
      <c r="MLO540" s="168"/>
      <c r="MLP540" s="168"/>
      <c r="MLQ540" s="168"/>
      <c r="MLR540" s="168"/>
      <c r="MLS540" s="168"/>
      <c r="MLT540" s="168"/>
      <c r="MLU540" s="168"/>
      <c r="MLV540" s="168"/>
      <c r="MLW540" s="168"/>
      <c r="MLX540" s="168"/>
      <c r="MLY540" s="168"/>
      <c r="MLZ540" s="168"/>
      <c r="MMA540" s="168"/>
      <c r="MMB540" s="168"/>
      <c r="MMC540" s="168"/>
      <c r="MMD540" s="168"/>
      <c r="MME540" s="168"/>
      <c r="MMF540" s="168"/>
      <c r="MMG540" s="168"/>
      <c r="MMH540" s="168"/>
      <c r="MMI540" s="168"/>
      <c r="MMJ540" s="168"/>
      <c r="MMK540" s="168"/>
      <c r="MML540" s="168"/>
      <c r="MMM540" s="168"/>
      <c r="MMN540" s="168"/>
      <c r="MMO540" s="511"/>
      <c r="MMP540" s="511"/>
      <c r="MMQ540" s="511"/>
      <c r="MMR540" s="511"/>
      <c r="MMS540" s="511"/>
      <c r="MMT540" s="511"/>
      <c r="MMU540" s="511"/>
      <c r="MMV540" s="511"/>
      <c r="MMW540" s="511"/>
      <c r="MMX540" s="511"/>
      <c r="MMY540" s="511"/>
      <c r="MMZ540" s="511"/>
      <c r="MNA540" s="511"/>
      <c r="MNB540" s="511"/>
      <c r="MNC540" s="511"/>
      <c r="MND540" s="511"/>
      <c r="MNE540" s="511"/>
      <c r="MNF540" s="511"/>
      <c r="MNG540" s="511"/>
      <c r="MNH540" s="511"/>
      <c r="MNI540" s="511"/>
      <c r="MNJ540" s="511"/>
      <c r="MNK540" s="511"/>
      <c r="MNL540" s="511"/>
      <c r="MNM540" s="89"/>
      <c r="MNN540" s="89"/>
      <c r="MNO540" s="89"/>
      <c r="MNP540" s="89"/>
      <c r="MNQ540" s="89"/>
      <c r="MNR540" s="511"/>
      <c r="MNS540" s="511"/>
      <c r="MNT540" s="89"/>
      <c r="MNU540" s="89"/>
      <c r="MNV540" s="511"/>
      <c r="MNW540" s="511"/>
      <c r="MNX540" s="89"/>
      <c r="MNY540" s="89"/>
      <c r="MNZ540" s="511"/>
      <c r="MOA540" s="511"/>
      <c r="MOB540" s="511"/>
      <c r="MOC540" s="511"/>
      <c r="MOD540" s="511"/>
      <c r="MOE540" s="511"/>
      <c r="MOF540" s="511"/>
      <c r="MOG540" s="89"/>
      <c r="MOH540" s="89"/>
      <c r="MOI540" s="511"/>
      <c r="MOJ540" s="511"/>
      <c r="MOK540" s="89"/>
      <c r="MOL540" s="89"/>
      <c r="MOM540" s="511"/>
      <c r="MON540" s="511"/>
      <c r="MOO540" s="511"/>
      <c r="MOP540" s="511"/>
      <c r="MOQ540" s="511"/>
      <c r="MOR540" s="203"/>
      <c r="MOS540" s="107"/>
      <c r="MOT540" s="511"/>
      <c r="MOU540" s="511"/>
      <c r="MOV540" s="511"/>
      <c r="MOW540" s="511"/>
      <c r="MOX540" s="511"/>
      <c r="MOY540" s="511"/>
      <c r="MOZ540" s="511"/>
      <c r="MPA540" s="168"/>
      <c r="MPB540" s="168"/>
      <c r="MPC540" s="168"/>
      <c r="MPD540" s="168"/>
      <c r="MPE540" s="168"/>
      <c r="MPF540" s="168"/>
      <c r="MPG540" s="168"/>
      <c r="MPH540" s="168"/>
      <c r="MPI540" s="168"/>
      <c r="MPJ540" s="168"/>
      <c r="MPK540" s="168"/>
      <c r="MPL540" s="168"/>
      <c r="MPM540" s="168"/>
      <c r="MPN540" s="168"/>
      <c r="MPO540" s="168"/>
      <c r="MPP540" s="168"/>
      <c r="MPQ540" s="168"/>
      <c r="MPR540" s="168"/>
      <c r="MPS540" s="168"/>
      <c r="MPT540" s="168"/>
      <c r="MPU540" s="168"/>
      <c r="MPV540" s="168"/>
      <c r="MPW540" s="168"/>
      <c r="MPX540" s="168"/>
      <c r="MPY540" s="168"/>
      <c r="MPZ540" s="168"/>
      <c r="MQA540" s="168"/>
      <c r="MQB540" s="168"/>
      <c r="MQC540" s="168"/>
      <c r="MQD540" s="168"/>
      <c r="MQE540" s="168"/>
      <c r="MQF540" s="168"/>
      <c r="MQG540" s="168"/>
      <c r="MQH540" s="168"/>
      <c r="MQI540" s="168"/>
      <c r="MQJ540" s="168"/>
      <c r="MQK540" s="168"/>
      <c r="MQL540" s="168"/>
      <c r="MQM540" s="168"/>
      <c r="MQN540" s="168"/>
      <c r="MQO540" s="168"/>
      <c r="MQP540" s="168"/>
      <c r="MQQ540" s="168"/>
      <c r="MQR540" s="168"/>
      <c r="MQS540" s="511"/>
      <c r="MQT540" s="511"/>
      <c r="MQU540" s="511"/>
      <c r="MQV540" s="511"/>
      <c r="MQW540" s="511"/>
      <c r="MQX540" s="511"/>
      <c r="MQY540" s="511"/>
      <c r="MQZ540" s="511"/>
      <c r="MRA540" s="511"/>
      <c r="MRB540" s="511"/>
      <c r="MRC540" s="511"/>
      <c r="MRD540" s="511"/>
      <c r="MRE540" s="511"/>
      <c r="MRF540" s="511"/>
      <c r="MRG540" s="511"/>
      <c r="MRH540" s="511"/>
      <c r="MRI540" s="511"/>
      <c r="MRJ540" s="511"/>
      <c r="MRK540" s="511"/>
      <c r="MRL540" s="511"/>
      <c r="MRM540" s="511"/>
      <c r="MRN540" s="511"/>
      <c r="MRO540" s="511"/>
      <c r="MRP540" s="511"/>
      <c r="MRQ540" s="89"/>
      <c r="MRR540" s="89"/>
      <c r="MRS540" s="89"/>
      <c r="MRT540" s="89"/>
      <c r="MRU540" s="89"/>
      <c r="MRV540" s="511"/>
      <c r="MRW540" s="511"/>
      <c r="MRX540" s="89"/>
      <c r="MRY540" s="89"/>
      <c r="MRZ540" s="511"/>
      <c r="MSA540" s="511"/>
      <c r="MSB540" s="89"/>
      <c r="MSC540" s="89"/>
      <c r="MSD540" s="511"/>
      <c r="MSE540" s="511"/>
      <c r="MSF540" s="511"/>
      <c r="MSG540" s="511"/>
      <c r="MSH540" s="511"/>
      <c r="MSI540" s="511"/>
      <c r="MSJ540" s="511"/>
      <c r="MSK540" s="89"/>
      <c r="MSL540" s="89"/>
      <c r="MSM540" s="511"/>
      <c r="MSN540" s="511"/>
      <c r="MSO540" s="89"/>
      <c r="MSP540" s="89"/>
      <c r="MSQ540" s="511"/>
      <c r="MSR540" s="511"/>
      <c r="MSS540" s="511"/>
      <c r="MST540" s="511"/>
      <c r="MSU540" s="511"/>
      <c r="MSV540" s="203"/>
      <c r="MSW540" s="107"/>
      <c r="MSX540" s="511"/>
      <c r="MSY540" s="511"/>
      <c r="MSZ540" s="511"/>
      <c r="MTA540" s="511"/>
      <c r="MTB540" s="511"/>
      <c r="MTC540" s="511"/>
      <c r="MTD540" s="511"/>
      <c r="MTE540" s="168"/>
      <c r="MTF540" s="168"/>
      <c r="MTG540" s="168"/>
      <c r="MTH540" s="168"/>
      <c r="MTI540" s="168"/>
      <c r="MTJ540" s="168"/>
      <c r="MTK540" s="168"/>
      <c r="MTL540" s="168"/>
      <c r="MTM540" s="168"/>
      <c r="MTN540" s="168"/>
      <c r="MTO540" s="168"/>
      <c r="MTP540" s="168"/>
      <c r="MTQ540" s="168"/>
      <c r="MTR540" s="168"/>
      <c r="MTS540" s="168"/>
      <c r="MTT540" s="168"/>
      <c r="MTU540" s="168"/>
      <c r="MTV540" s="168"/>
      <c r="MTW540" s="168"/>
      <c r="MTX540" s="168"/>
      <c r="MTY540" s="168"/>
      <c r="MTZ540" s="168"/>
      <c r="MUA540" s="168"/>
      <c r="MUB540" s="168"/>
      <c r="MUC540" s="168"/>
      <c r="MUD540" s="168"/>
      <c r="MUE540" s="168"/>
      <c r="MUF540" s="168"/>
      <c r="MUG540" s="168"/>
      <c r="MUH540" s="168"/>
      <c r="MUI540" s="168"/>
      <c r="MUJ540" s="168"/>
      <c r="MUK540" s="168"/>
      <c r="MUL540" s="168"/>
      <c r="MUM540" s="168"/>
      <c r="MUN540" s="168"/>
      <c r="MUO540" s="168"/>
      <c r="MUP540" s="168"/>
      <c r="MUQ540" s="168"/>
      <c r="MUR540" s="168"/>
      <c r="MUS540" s="168"/>
      <c r="MUT540" s="168"/>
      <c r="MUU540" s="168"/>
      <c r="MUV540" s="168"/>
      <c r="MUW540" s="511"/>
      <c r="MUX540" s="511"/>
      <c r="MUY540" s="511"/>
      <c r="MUZ540" s="511"/>
      <c r="MVA540" s="511"/>
      <c r="MVB540" s="511"/>
      <c r="MVC540" s="511"/>
      <c r="MVD540" s="511"/>
      <c r="MVE540" s="511"/>
      <c r="MVF540" s="511"/>
      <c r="MVG540" s="511"/>
      <c r="MVH540" s="511"/>
      <c r="MVI540" s="511"/>
      <c r="MVJ540" s="511"/>
      <c r="MVK540" s="511"/>
      <c r="MVL540" s="511"/>
      <c r="MVM540" s="511"/>
      <c r="MVN540" s="511"/>
      <c r="MVO540" s="511"/>
      <c r="MVP540" s="511"/>
      <c r="MVQ540" s="511"/>
      <c r="MVR540" s="511"/>
      <c r="MVS540" s="511"/>
      <c r="MVT540" s="511"/>
      <c r="MVU540" s="89"/>
      <c r="MVV540" s="89"/>
      <c r="MVW540" s="89"/>
      <c r="MVX540" s="89"/>
      <c r="MVY540" s="89"/>
      <c r="MVZ540" s="511"/>
      <c r="MWA540" s="511"/>
      <c r="MWB540" s="89"/>
      <c r="MWC540" s="89"/>
      <c r="MWD540" s="511"/>
      <c r="MWE540" s="511"/>
      <c r="MWF540" s="89"/>
      <c r="MWG540" s="89"/>
      <c r="MWH540" s="511"/>
      <c r="MWI540" s="511"/>
      <c r="MWJ540" s="511"/>
      <c r="MWK540" s="511"/>
      <c r="MWL540" s="511"/>
      <c r="MWM540" s="511"/>
      <c r="MWN540" s="511"/>
      <c r="MWO540" s="89"/>
      <c r="MWP540" s="89"/>
      <c r="MWQ540" s="511"/>
      <c r="MWR540" s="511"/>
      <c r="MWS540" s="89"/>
      <c r="MWT540" s="89"/>
      <c r="MWU540" s="511"/>
      <c r="MWV540" s="511"/>
      <c r="MWW540" s="511"/>
      <c r="MWX540" s="511"/>
      <c r="MWY540" s="511"/>
      <c r="MWZ540" s="203"/>
      <c r="MXA540" s="107"/>
      <c r="MXB540" s="511"/>
      <c r="MXC540" s="511"/>
      <c r="MXD540" s="511"/>
      <c r="MXE540" s="511"/>
      <c r="MXF540" s="511"/>
      <c r="MXG540" s="511"/>
      <c r="MXH540" s="511"/>
      <c r="MXI540" s="168"/>
      <c r="MXJ540" s="168"/>
      <c r="MXK540" s="168"/>
      <c r="MXL540" s="168"/>
      <c r="MXM540" s="168"/>
      <c r="MXN540" s="168"/>
      <c r="MXO540" s="168"/>
      <c r="MXP540" s="168"/>
      <c r="MXQ540" s="168"/>
      <c r="MXR540" s="168"/>
      <c r="MXS540" s="168"/>
      <c r="MXT540" s="168"/>
      <c r="MXU540" s="168"/>
      <c r="MXV540" s="168"/>
      <c r="MXW540" s="168"/>
      <c r="MXX540" s="168"/>
      <c r="MXY540" s="168"/>
      <c r="MXZ540" s="168"/>
      <c r="MYA540" s="168"/>
      <c r="MYB540" s="168"/>
      <c r="MYC540" s="168"/>
      <c r="MYD540" s="168"/>
      <c r="MYE540" s="168"/>
      <c r="MYF540" s="168"/>
      <c r="MYG540" s="168"/>
      <c r="MYH540" s="168"/>
      <c r="MYI540" s="168"/>
      <c r="MYJ540" s="168"/>
      <c r="MYK540" s="168"/>
      <c r="MYL540" s="168"/>
      <c r="MYM540" s="168"/>
      <c r="MYN540" s="168"/>
      <c r="MYO540" s="168"/>
      <c r="MYP540" s="168"/>
      <c r="MYQ540" s="168"/>
      <c r="MYR540" s="168"/>
      <c r="MYS540" s="168"/>
      <c r="MYT540" s="168"/>
      <c r="MYU540" s="168"/>
      <c r="MYV540" s="168"/>
      <c r="MYW540" s="168"/>
      <c r="MYX540" s="168"/>
      <c r="MYY540" s="168"/>
      <c r="MYZ540" s="168"/>
      <c r="MZA540" s="511"/>
      <c r="MZB540" s="511"/>
      <c r="MZC540" s="511"/>
      <c r="MZD540" s="511"/>
      <c r="MZE540" s="511"/>
      <c r="MZF540" s="511"/>
      <c r="MZG540" s="511"/>
      <c r="MZH540" s="511"/>
      <c r="MZI540" s="511"/>
      <c r="MZJ540" s="511"/>
      <c r="MZK540" s="511"/>
      <c r="MZL540" s="511"/>
      <c r="MZM540" s="511"/>
      <c r="MZN540" s="511"/>
      <c r="MZO540" s="511"/>
      <c r="MZP540" s="511"/>
      <c r="MZQ540" s="511"/>
      <c r="MZR540" s="511"/>
      <c r="MZS540" s="511"/>
      <c r="MZT540" s="511"/>
      <c r="MZU540" s="511"/>
      <c r="MZV540" s="511"/>
      <c r="MZW540" s="511"/>
      <c r="MZX540" s="511"/>
      <c r="MZY540" s="89"/>
      <c r="MZZ540" s="89"/>
      <c r="NAA540" s="89"/>
      <c r="NAB540" s="89"/>
      <c r="NAC540" s="89"/>
      <c r="NAD540" s="511"/>
      <c r="NAE540" s="511"/>
      <c r="NAF540" s="89"/>
      <c r="NAG540" s="89"/>
      <c r="NAH540" s="511"/>
      <c r="NAI540" s="511"/>
      <c r="NAJ540" s="89"/>
      <c r="NAK540" s="89"/>
      <c r="NAL540" s="511"/>
      <c r="NAM540" s="511"/>
      <c r="NAN540" s="511"/>
      <c r="NAO540" s="511"/>
      <c r="NAP540" s="511"/>
      <c r="NAQ540" s="511"/>
      <c r="NAR540" s="511"/>
      <c r="NAS540" s="89"/>
      <c r="NAT540" s="89"/>
      <c r="NAU540" s="511"/>
      <c r="NAV540" s="511"/>
      <c r="NAW540" s="89"/>
      <c r="NAX540" s="89"/>
      <c r="NAY540" s="511"/>
      <c r="NAZ540" s="511"/>
      <c r="NBA540" s="511"/>
      <c r="NBB540" s="511"/>
      <c r="NBC540" s="511"/>
      <c r="NBD540" s="203"/>
      <c r="NBE540" s="107"/>
      <c r="NBF540" s="511"/>
      <c r="NBG540" s="511"/>
      <c r="NBH540" s="511"/>
      <c r="NBI540" s="511"/>
      <c r="NBJ540" s="511"/>
      <c r="NBK540" s="511"/>
      <c r="NBL540" s="511"/>
      <c r="NBM540" s="168"/>
      <c r="NBN540" s="168"/>
      <c r="NBO540" s="168"/>
      <c r="NBP540" s="168"/>
      <c r="NBQ540" s="168"/>
      <c r="NBR540" s="168"/>
      <c r="NBS540" s="168"/>
      <c r="NBT540" s="168"/>
      <c r="NBU540" s="168"/>
      <c r="NBV540" s="168"/>
      <c r="NBW540" s="168"/>
      <c r="NBX540" s="168"/>
      <c r="NBY540" s="168"/>
      <c r="NBZ540" s="168"/>
      <c r="NCA540" s="168"/>
      <c r="NCB540" s="168"/>
      <c r="NCC540" s="168"/>
      <c r="NCD540" s="168"/>
      <c r="NCE540" s="168"/>
      <c r="NCF540" s="168"/>
      <c r="NCG540" s="168"/>
      <c r="NCH540" s="168"/>
      <c r="NCI540" s="168"/>
      <c r="NCJ540" s="168"/>
      <c r="NCK540" s="168"/>
      <c r="NCL540" s="168"/>
      <c r="NCM540" s="168"/>
      <c r="NCN540" s="168"/>
      <c r="NCO540" s="168"/>
      <c r="NCP540" s="168"/>
      <c r="NCQ540" s="168"/>
      <c r="NCR540" s="168"/>
      <c r="NCS540" s="168"/>
      <c r="NCT540" s="168"/>
      <c r="NCU540" s="168"/>
      <c r="NCV540" s="168"/>
      <c r="NCW540" s="168"/>
      <c r="NCX540" s="168"/>
      <c r="NCY540" s="168"/>
      <c r="NCZ540" s="168"/>
      <c r="NDA540" s="168"/>
      <c r="NDB540" s="168"/>
      <c r="NDC540" s="168"/>
      <c r="NDD540" s="168"/>
      <c r="NDE540" s="511"/>
      <c r="NDF540" s="511"/>
      <c r="NDG540" s="511"/>
      <c r="NDH540" s="511"/>
      <c r="NDI540" s="511"/>
      <c r="NDJ540" s="511"/>
      <c r="NDK540" s="511"/>
      <c r="NDL540" s="511"/>
      <c r="NDM540" s="511"/>
      <c r="NDN540" s="511"/>
      <c r="NDO540" s="511"/>
      <c r="NDP540" s="511"/>
      <c r="NDQ540" s="511"/>
      <c r="NDR540" s="511"/>
      <c r="NDS540" s="511"/>
      <c r="NDT540" s="511"/>
      <c r="NDU540" s="511"/>
      <c r="NDV540" s="511"/>
      <c r="NDW540" s="511"/>
      <c r="NDX540" s="511"/>
      <c r="NDY540" s="511"/>
      <c r="NDZ540" s="511"/>
      <c r="NEA540" s="511"/>
      <c r="NEB540" s="511"/>
      <c r="NEC540" s="89"/>
      <c r="NED540" s="89"/>
      <c r="NEE540" s="89"/>
      <c r="NEF540" s="89"/>
      <c r="NEG540" s="89"/>
      <c r="NEH540" s="511"/>
      <c r="NEI540" s="511"/>
      <c r="NEJ540" s="89"/>
      <c r="NEK540" s="89"/>
      <c r="NEL540" s="511"/>
      <c r="NEM540" s="511"/>
      <c r="NEN540" s="89"/>
      <c r="NEO540" s="89"/>
      <c r="NEP540" s="511"/>
      <c r="NEQ540" s="511"/>
      <c r="NER540" s="511"/>
      <c r="NES540" s="511"/>
      <c r="NET540" s="511"/>
      <c r="NEU540" s="511"/>
      <c r="NEV540" s="511"/>
      <c r="NEW540" s="89"/>
      <c r="NEX540" s="89"/>
      <c r="NEY540" s="511"/>
      <c r="NEZ540" s="511"/>
      <c r="NFA540" s="89"/>
      <c r="NFB540" s="89"/>
      <c r="NFC540" s="511"/>
      <c r="NFD540" s="511"/>
      <c r="NFE540" s="511"/>
      <c r="NFF540" s="511"/>
      <c r="NFG540" s="511"/>
      <c r="NFH540" s="203"/>
      <c r="NFI540" s="107"/>
      <c r="NFJ540" s="511"/>
      <c r="NFK540" s="511"/>
      <c r="NFL540" s="511"/>
      <c r="NFM540" s="511"/>
      <c r="NFN540" s="511"/>
      <c r="NFO540" s="511"/>
      <c r="NFP540" s="511"/>
      <c r="NFQ540" s="168"/>
      <c r="NFR540" s="168"/>
      <c r="NFS540" s="168"/>
      <c r="NFT540" s="168"/>
      <c r="NFU540" s="168"/>
      <c r="NFV540" s="168"/>
      <c r="NFW540" s="168"/>
      <c r="NFX540" s="168"/>
      <c r="NFY540" s="168"/>
      <c r="NFZ540" s="168"/>
      <c r="NGA540" s="168"/>
      <c r="NGB540" s="168"/>
      <c r="NGC540" s="168"/>
      <c r="NGD540" s="168"/>
      <c r="NGE540" s="168"/>
      <c r="NGF540" s="168"/>
      <c r="NGG540" s="168"/>
      <c r="NGH540" s="168"/>
      <c r="NGI540" s="168"/>
      <c r="NGJ540" s="168"/>
      <c r="NGK540" s="168"/>
      <c r="NGL540" s="168"/>
      <c r="NGM540" s="168"/>
      <c r="NGN540" s="168"/>
      <c r="NGO540" s="168"/>
      <c r="NGP540" s="168"/>
      <c r="NGQ540" s="168"/>
      <c r="NGR540" s="168"/>
      <c r="NGS540" s="168"/>
      <c r="NGT540" s="168"/>
      <c r="NGU540" s="168"/>
      <c r="NGV540" s="168"/>
      <c r="NGW540" s="168"/>
      <c r="NGX540" s="168"/>
      <c r="NGY540" s="168"/>
      <c r="NGZ540" s="168"/>
      <c r="NHA540" s="168"/>
      <c r="NHB540" s="168"/>
      <c r="NHC540" s="168"/>
      <c r="NHD540" s="168"/>
      <c r="NHE540" s="168"/>
      <c r="NHF540" s="168"/>
      <c r="NHG540" s="168"/>
      <c r="NHH540" s="168"/>
      <c r="NHI540" s="511"/>
      <c r="NHJ540" s="511"/>
      <c r="NHK540" s="511"/>
      <c r="NHL540" s="511"/>
      <c r="NHM540" s="511"/>
      <c r="NHN540" s="511"/>
      <c r="NHO540" s="511"/>
      <c r="NHP540" s="511"/>
      <c r="NHQ540" s="511"/>
      <c r="NHR540" s="511"/>
      <c r="NHS540" s="511"/>
      <c r="NHT540" s="511"/>
      <c r="NHU540" s="511"/>
      <c r="NHV540" s="511"/>
      <c r="NHW540" s="511"/>
      <c r="NHX540" s="511"/>
      <c r="NHY540" s="511"/>
      <c r="NHZ540" s="511"/>
      <c r="NIA540" s="511"/>
      <c r="NIB540" s="511"/>
      <c r="NIC540" s="511"/>
      <c r="NID540" s="511"/>
      <c r="NIE540" s="511"/>
      <c r="NIF540" s="511"/>
      <c r="NIG540" s="89"/>
      <c r="NIH540" s="89"/>
      <c r="NII540" s="89"/>
      <c r="NIJ540" s="89"/>
      <c r="NIK540" s="89"/>
      <c r="NIL540" s="511"/>
      <c r="NIM540" s="511"/>
      <c r="NIN540" s="89"/>
      <c r="NIO540" s="89"/>
      <c r="NIP540" s="511"/>
      <c r="NIQ540" s="511"/>
      <c r="NIR540" s="89"/>
      <c r="NIS540" s="89"/>
      <c r="NIT540" s="511"/>
      <c r="NIU540" s="511"/>
      <c r="NIV540" s="511"/>
      <c r="NIW540" s="511"/>
      <c r="NIX540" s="511"/>
      <c r="NIY540" s="511"/>
      <c r="NIZ540" s="511"/>
      <c r="NJA540" s="89"/>
      <c r="NJB540" s="89"/>
      <c r="NJC540" s="511"/>
      <c r="NJD540" s="511"/>
      <c r="NJE540" s="89"/>
      <c r="NJF540" s="89"/>
      <c r="NJG540" s="511"/>
      <c r="NJH540" s="511"/>
      <c r="NJI540" s="511"/>
      <c r="NJJ540" s="511"/>
      <c r="NJK540" s="511"/>
      <c r="NJL540" s="203"/>
      <c r="NJM540" s="107"/>
      <c r="NJN540" s="511"/>
      <c r="NJO540" s="511"/>
      <c r="NJP540" s="511"/>
      <c r="NJQ540" s="511"/>
      <c r="NJR540" s="511"/>
      <c r="NJS540" s="511"/>
      <c r="NJT540" s="511"/>
      <c r="NJU540" s="168"/>
      <c r="NJV540" s="168"/>
      <c r="NJW540" s="168"/>
      <c r="NJX540" s="168"/>
      <c r="NJY540" s="168"/>
      <c r="NJZ540" s="168"/>
      <c r="NKA540" s="168"/>
      <c r="NKB540" s="168"/>
      <c r="NKC540" s="168"/>
      <c r="NKD540" s="168"/>
      <c r="NKE540" s="168"/>
      <c r="NKF540" s="168"/>
      <c r="NKG540" s="168"/>
      <c r="NKH540" s="168"/>
      <c r="NKI540" s="168"/>
      <c r="NKJ540" s="168"/>
      <c r="NKK540" s="168"/>
      <c r="NKL540" s="168"/>
      <c r="NKM540" s="168"/>
      <c r="NKN540" s="168"/>
      <c r="NKO540" s="168"/>
      <c r="NKP540" s="168"/>
      <c r="NKQ540" s="168"/>
      <c r="NKR540" s="168"/>
      <c r="NKS540" s="168"/>
      <c r="NKT540" s="168"/>
      <c r="NKU540" s="168"/>
      <c r="NKV540" s="168"/>
      <c r="NKW540" s="168"/>
      <c r="NKX540" s="168"/>
      <c r="NKY540" s="168"/>
      <c r="NKZ540" s="168"/>
      <c r="NLA540" s="168"/>
      <c r="NLB540" s="168"/>
      <c r="NLC540" s="168"/>
      <c r="NLD540" s="168"/>
      <c r="NLE540" s="168"/>
      <c r="NLF540" s="168"/>
      <c r="NLG540" s="168"/>
      <c r="NLH540" s="168"/>
      <c r="NLI540" s="168"/>
      <c r="NLJ540" s="168"/>
      <c r="NLK540" s="168"/>
      <c r="NLL540" s="168"/>
      <c r="NLM540" s="511"/>
      <c r="NLN540" s="511"/>
      <c r="NLO540" s="511"/>
      <c r="NLP540" s="511"/>
      <c r="NLQ540" s="511"/>
      <c r="NLR540" s="511"/>
      <c r="NLS540" s="511"/>
      <c r="NLT540" s="511"/>
      <c r="NLU540" s="511"/>
      <c r="NLV540" s="511"/>
      <c r="NLW540" s="511"/>
      <c r="NLX540" s="511"/>
      <c r="NLY540" s="511"/>
      <c r="NLZ540" s="511"/>
      <c r="NMA540" s="511"/>
      <c r="NMB540" s="511"/>
      <c r="NMC540" s="511"/>
      <c r="NMD540" s="511"/>
      <c r="NME540" s="511"/>
      <c r="NMF540" s="511"/>
      <c r="NMG540" s="511"/>
      <c r="NMH540" s="511"/>
      <c r="NMI540" s="511"/>
      <c r="NMJ540" s="511"/>
      <c r="NMK540" s="89"/>
      <c r="NML540" s="89"/>
      <c r="NMM540" s="89"/>
      <c r="NMN540" s="89"/>
      <c r="NMO540" s="89"/>
      <c r="NMP540" s="511"/>
      <c r="NMQ540" s="511"/>
      <c r="NMR540" s="89"/>
      <c r="NMS540" s="89"/>
      <c r="NMT540" s="511"/>
      <c r="NMU540" s="511"/>
      <c r="NMV540" s="89"/>
      <c r="NMW540" s="89"/>
      <c r="NMX540" s="511"/>
      <c r="NMY540" s="511"/>
      <c r="NMZ540" s="511"/>
      <c r="NNA540" s="511"/>
      <c r="NNB540" s="511"/>
      <c r="NNC540" s="511"/>
      <c r="NND540" s="511"/>
      <c r="NNE540" s="89"/>
      <c r="NNF540" s="89"/>
      <c r="NNG540" s="511"/>
      <c r="NNH540" s="511"/>
      <c r="NNI540" s="89"/>
      <c r="NNJ540" s="89"/>
      <c r="NNK540" s="511"/>
      <c r="NNL540" s="511"/>
      <c r="NNM540" s="511"/>
      <c r="NNN540" s="511"/>
      <c r="NNO540" s="511"/>
      <c r="NNP540" s="203"/>
      <c r="NNQ540" s="107"/>
      <c r="NNR540" s="511"/>
      <c r="NNS540" s="511"/>
      <c r="NNT540" s="511"/>
      <c r="NNU540" s="511"/>
      <c r="NNV540" s="511"/>
      <c r="NNW540" s="511"/>
      <c r="NNX540" s="511"/>
      <c r="NNY540" s="168"/>
      <c r="NNZ540" s="168"/>
      <c r="NOA540" s="168"/>
      <c r="NOB540" s="168"/>
      <c r="NOC540" s="168"/>
      <c r="NOD540" s="168"/>
      <c r="NOE540" s="168"/>
      <c r="NOF540" s="168"/>
      <c r="NOG540" s="168"/>
      <c r="NOH540" s="168"/>
      <c r="NOI540" s="168"/>
      <c r="NOJ540" s="168"/>
      <c r="NOK540" s="168"/>
      <c r="NOL540" s="168"/>
      <c r="NOM540" s="168"/>
      <c r="NON540" s="168"/>
      <c r="NOO540" s="168"/>
      <c r="NOP540" s="168"/>
      <c r="NOQ540" s="168"/>
      <c r="NOR540" s="168"/>
      <c r="NOS540" s="168"/>
      <c r="NOT540" s="168"/>
      <c r="NOU540" s="168"/>
      <c r="NOV540" s="168"/>
      <c r="NOW540" s="168"/>
      <c r="NOX540" s="168"/>
      <c r="NOY540" s="168"/>
      <c r="NOZ540" s="168"/>
      <c r="NPA540" s="168"/>
      <c r="NPB540" s="168"/>
      <c r="NPC540" s="168"/>
      <c r="NPD540" s="168"/>
      <c r="NPE540" s="168"/>
      <c r="NPF540" s="168"/>
      <c r="NPG540" s="168"/>
      <c r="NPH540" s="168"/>
      <c r="NPI540" s="168"/>
      <c r="NPJ540" s="168"/>
      <c r="NPK540" s="168"/>
      <c r="NPL540" s="168"/>
      <c r="NPM540" s="168"/>
      <c r="NPN540" s="168"/>
      <c r="NPO540" s="168"/>
      <c r="NPP540" s="168"/>
      <c r="NPQ540" s="511"/>
      <c r="NPR540" s="511"/>
      <c r="NPS540" s="511"/>
      <c r="NPT540" s="511"/>
      <c r="NPU540" s="511"/>
      <c r="NPV540" s="511"/>
      <c r="NPW540" s="511"/>
      <c r="NPX540" s="511"/>
      <c r="NPY540" s="511"/>
      <c r="NPZ540" s="511"/>
      <c r="NQA540" s="511"/>
      <c r="NQB540" s="511"/>
      <c r="NQC540" s="511"/>
      <c r="NQD540" s="511"/>
      <c r="NQE540" s="511"/>
      <c r="NQF540" s="511"/>
      <c r="NQG540" s="511"/>
      <c r="NQH540" s="511"/>
      <c r="NQI540" s="511"/>
      <c r="NQJ540" s="511"/>
      <c r="NQK540" s="511"/>
      <c r="NQL540" s="511"/>
      <c r="NQM540" s="511"/>
      <c r="NQN540" s="511"/>
      <c r="NQO540" s="89"/>
      <c r="NQP540" s="89"/>
      <c r="NQQ540" s="89"/>
      <c r="NQR540" s="89"/>
      <c r="NQS540" s="89"/>
      <c r="NQT540" s="511"/>
      <c r="NQU540" s="511"/>
      <c r="NQV540" s="89"/>
      <c r="NQW540" s="89"/>
      <c r="NQX540" s="511"/>
      <c r="NQY540" s="511"/>
      <c r="NQZ540" s="89"/>
      <c r="NRA540" s="89"/>
      <c r="NRB540" s="511"/>
      <c r="NRC540" s="511"/>
      <c r="NRD540" s="511"/>
      <c r="NRE540" s="511"/>
      <c r="NRF540" s="511"/>
      <c r="NRG540" s="511"/>
      <c r="NRH540" s="511"/>
      <c r="NRI540" s="89"/>
      <c r="NRJ540" s="89"/>
      <c r="NRK540" s="511"/>
      <c r="NRL540" s="511"/>
      <c r="NRM540" s="89"/>
      <c r="NRN540" s="89"/>
      <c r="NRO540" s="511"/>
      <c r="NRP540" s="511"/>
      <c r="NRQ540" s="511"/>
      <c r="NRR540" s="511"/>
      <c r="NRS540" s="511"/>
      <c r="NRT540" s="203"/>
      <c r="NRU540" s="107"/>
      <c r="NRV540" s="511"/>
      <c r="NRW540" s="511"/>
      <c r="NRX540" s="511"/>
      <c r="NRY540" s="511"/>
      <c r="NRZ540" s="511"/>
      <c r="NSA540" s="511"/>
      <c r="NSB540" s="511"/>
      <c r="NSC540" s="168"/>
      <c r="NSD540" s="168"/>
      <c r="NSE540" s="168"/>
      <c r="NSF540" s="168"/>
      <c r="NSG540" s="168"/>
      <c r="NSH540" s="168"/>
      <c r="NSI540" s="168"/>
      <c r="NSJ540" s="168"/>
      <c r="NSK540" s="168"/>
      <c r="NSL540" s="168"/>
      <c r="NSM540" s="168"/>
      <c r="NSN540" s="168"/>
      <c r="NSO540" s="168"/>
      <c r="NSP540" s="168"/>
      <c r="NSQ540" s="168"/>
      <c r="NSR540" s="168"/>
      <c r="NSS540" s="168"/>
      <c r="NST540" s="168"/>
      <c r="NSU540" s="168"/>
      <c r="NSV540" s="168"/>
      <c r="NSW540" s="168"/>
      <c r="NSX540" s="168"/>
      <c r="NSY540" s="168"/>
      <c r="NSZ540" s="168"/>
      <c r="NTA540" s="168"/>
      <c r="NTB540" s="168"/>
      <c r="NTC540" s="168"/>
      <c r="NTD540" s="168"/>
      <c r="NTE540" s="168"/>
      <c r="NTF540" s="168"/>
      <c r="NTG540" s="168"/>
      <c r="NTH540" s="168"/>
      <c r="NTI540" s="168"/>
      <c r="NTJ540" s="168"/>
      <c r="NTK540" s="168"/>
      <c r="NTL540" s="168"/>
      <c r="NTM540" s="168"/>
      <c r="NTN540" s="168"/>
      <c r="NTO540" s="168"/>
      <c r="NTP540" s="168"/>
      <c r="NTQ540" s="168"/>
      <c r="NTR540" s="168"/>
      <c r="NTS540" s="168"/>
      <c r="NTT540" s="168"/>
      <c r="NTU540" s="511"/>
      <c r="NTV540" s="511"/>
      <c r="NTW540" s="511"/>
      <c r="NTX540" s="511"/>
      <c r="NTY540" s="511"/>
      <c r="NTZ540" s="511"/>
      <c r="NUA540" s="511"/>
      <c r="NUB540" s="511"/>
      <c r="NUC540" s="511"/>
      <c r="NUD540" s="511"/>
      <c r="NUE540" s="511"/>
      <c r="NUF540" s="511"/>
      <c r="NUG540" s="511"/>
      <c r="NUH540" s="511"/>
      <c r="NUI540" s="511"/>
      <c r="NUJ540" s="511"/>
      <c r="NUK540" s="511"/>
      <c r="NUL540" s="511"/>
      <c r="NUM540" s="511"/>
      <c r="NUN540" s="511"/>
      <c r="NUO540" s="511"/>
      <c r="NUP540" s="511"/>
      <c r="NUQ540" s="511"/>
      <c r="NUR540" s="511"/>
      <c r="NUS540" s="89"/>
      <c r="NUT540" s="89"/>
      <c r="NUU540" s="89"/>
      <c r="NUV540" s="89"/>
      <c r="NUW540" s="89"/>
      <c r="NUX540" s="511"/>
      <c r="NUY540" s="511"/>
      <c r="NUZ540" s="89"/>
      <c r="NVA540" s="89"/>
      <c r="NVB540" s="511"/>
      <c r="NVC540" s="511"/>
      <c r="NVD540" s="89"/>
      <c r="NVE540" s="89"/>
      <c r="NVF540" s="511"/>
      <c r="NVG540" s="511"/>
      <c r="NVH540" s="511"/>
      <c r="NVI540" s="511"/>
      <c r="NVJ540" s="511"/>
      <c r="NVK540" s="511"/>
      <c r="NVL540" s="511"/>
      <c r="NVM540" s="89"/>
      <c r="NVN540" s="89"/>
      <c r="NVO540" s="511"/>
      <c r="NVP540" s="511"/>
      <c r="NVQ540" s="89"/>
      <c r="NVR540" s="89"/>
      <c r="NVS540" s="511"/>
      <c r="NVT540" s="511"/>
      <c r="NVU540" s="511"/>
      <c r="NVV540" s="511"/>
      <c r="NVW540" s="511"/>
      <c r="NVX540" s="203"/>
      <c r="NVY540" s="107"/>
      <c r="NVZ540" s="511"/>
      <c r="NWA540" s="511"/>
      <c r="NWB540" s="511"/>
      <c r="NWC540" s="511"/>
      <c r="NWD540" s="511"/>
      <c r="NWE540" s="511"/>
      <c r="NWF540" s="511"/>
      <c r="NWG540" s="168"/>
      <c r="NWH540" s="168"/>
      <c r="NWI540" s="168"/>
      <c r="NWJ540" s="168"/>
      <c r="NWK540" s="168"/>
      <c r="NWL540" s="168"/>
      <c r="NWM540" s="168"/>
      <c r="NWN540" s="168"/>
      <c r="NWO540" s="168"/>
      <c r="NWP540" s="168"/>
      <c r="NWQ540" s="168"/>
      <c r="NWR540" s="168"/>
      <c r="NWS540" s="168"/>
      <c r="NWT540" s="168"/>
      <c r="NWU540" s="168"/>
      <c r="NWV540" s="168"/>
      <c r="NWW540" s="168"/>
      <c r="NWX540" s="168"/>
      <c r="NWY540" s="168"/>
      <c r="NWZ540" s="168"/>
      <c r="NXA540" s="168"/>
      <c r="NXB540" s="168"/>
      <c r="NXC540" s="168"/>
      <c r="NXD540" s="168"/>
      <c r="NXE540" s="168"/>
      <c r="NXF540" s="168"/>
      <c r="NXG540" s="168"/>
      <c r="NXH540" s="168"/>
      <c r="NXI540" s="168"/>
      <c r="NXJ540" s="168"/>
      <c r="NXK540" s="168"/>
      <c r="NXL540" s="168"/>
      <c r="NXM540" s="168"/>
      <c r="NXN540" s="168"/>
      <c r="NXO540" s="168"/>
      <c r="NXP540" s="168"/>
      <c r="NXQ540" s="168"/>
      <c r="NXR540" s="168"/>
      <c r="NXS540" s="168"/>
      <c r="NXT540" s="168"/>
      <c r="NXU540" s="168"/>
      <c r="NXV540" s="168"/>
      <c r="NXW540" s="168"/>
      <c r="NXX540" s="168"/>
      <c r="NXY540" s="511"/>
      <c r="NXZ540" s="511"/>
      <c r="NYA540" s="511"/>
      <c r="NYB540" s="511"/>
      <c r="NYC540" s="511"/>
      <c r="NYD540" s="511"/>
      <c r="NYE540" s="511"/>
      <c r="NYF540" s="511"/>
      <c r="NYG540" s="511"/>
      <c r="NYH540" s="511"/>
      <c r="NYI540" s="511"/>
      <c r="NYJ540" s="511"/>
      <c r="NYK540" s="511"/>
      <c r="NYL540" s="511"/>
      <c r="NYM540" s="511"/>
      <c r="NYN540" s="511"/>
      <c r="NYO540" s="511"/>
      <c r="NYP540" s="511"/>
      <c r="NYQ540" s="511"/>
      <c r="NYR540" s="511"/>
      <c r="NYS540" s="511"/>
      <c r="NYT540" s="511"/>
      <c r="NYU540" s="511"/>
      <c r="NYV540" s="511"/>
      <c r="NYW540" s="89"/>
      <c r="NYX540" s="89"/>
      <c r="NYY540" s="89"/>
      <c r="NYZ540" s="89"/>
      <c r="NZA540" s="89"/>
      <c r="NZB540" s="511"/>
      <c r="NZC540" s="511"/>
      <c r="NZD540" s="89"/>
      <c r="NZE540" s="89"/>
      <c r="NZF540" s="511"/>
      <c r="NZG540" s="511"/>
      <c r="NZH540" s="89"/>
      <c r="NZI540" s="89"/>
      <c r="NZJ540" s="511"/>
      <c r="NZK540" s="511"/>
      <c r="NZL540" s="511"/>
      <c r="NZM540" s="511"/>
      <c r="NZN540" s="511"/>
      <c r="NZO540" s="511"/>
      <c r="NZP540" s="511"/>
      <c r="NZQ540" s="89"/>
      <c r="NZR540" s="89"/>
      <c r="NZS540" s="511"/>
      <c r="NZT540" s="511"/>
      <c r="NZU540" s="89"/>
      <c r="NZV540" s="89"/>
      <c r="NZW540" s="511"/>
      <c r="NZX540" s="511"/>
      <c r="NZY540" s="511"/>
      <c r="NZZ540" s="511"/>
      <c r="OAA540" s="511"/>
      <c r="OAB540" s="203"/>
      <c r="OAC540" s="107"/>
      <c r="OAD540" s="511"/>
      <c r="OAE540" s="511"/>
      <c r="OAF540" s="511"/>
      <c r="OAG540" s="511"/>
      <c r="OAH540" s="511"/>
      <c r="OAI540" s="511"/>
      <c r="OAJ540" s="511"/>
      <c r="OAK540" s="168"/>
      <c r="OAL540" s="168"/>
      <c r="OAM540" s="168"/>
      <c r="OAN540" s="168"/>
      <c r="OAO540" s="168"/>
      <c r="OAP540" s="168"/>
      <c r="OAQ540" s="168"/>
      <c r="OAR540" s="168"/>
      <c r="OAS540" s="168"/>
      <c r="OAT540" s="168"/>
      <c r="OAU540" s="168"/>
      <c r="OAV540" s="168"/>
      <c r="OAW540" s="168"/>
      <c r="OAX540" s="168"/>
      <c r="OAY540" s="168"/>
      <c r="OAZ540" s="168"/>
      <c r="OBA540" s="168"/>
      <c r="OBB540" s="168"/>
      <c r="OBC540" s="168"/>
      <c r="OBD540" s="168"/>
      <c r="OBE540" s="168"/>
      <c r="OBF540" s="168"/>
      <c r="OBG540" s="168"/>
      <c r="OBH540" s="168"/>
      <c r="OBI540" s="168"/>
      <c r="OBJ540" s="168"/>
      <c r="OBK540" s="168"/>
      <c r="OBL540" s="168"/>
      <c r="OBM540" s="168"/>
      <c r="OBN540" s="168"/>
      <c r="OBO540" s="168"/>
      <c r="OBP540" s="168"/>
      <c r="OBQ540" s="168"/>
      <c r="OBR540" s="168"/>
      <c r="OBS540" s="168"/>
      <c r="OBT540" s="168"/>
      <c r="OBU540" s="168"/>
      <c r="OBV540" s="168"/>
      <c r="OBW540" s="168"/>
      <c r="OBX540" s="168"/>
      <c r="OBY540" s="168"/>
      <c r="OBZ540" s="168"/>
      <c r="OCA540" s="168"/>
      <c r="OCB540" s="168"/>
      <c r="OCC540" s="511"/>
      <c r="OCD540" s="511"/>
      <c r="OCE540" s="511"/>
      <c r="OCF540" s="511"/>
      <c r="OCG540" s="511"/>
      <c r="OCH540" s="511"/>
      <c r="OCI540" s="511"/>
      <c r="OCJ540" s="511"/>
      <c r="OCK540" s="511"/>
      <c r="OCL540" s="511"/>
      <c r="OCM540" s="511"/>
      <c r="OCN540" s="511"/>
      <c r="OCO540" s="511"/>
      <c r="OCP540" s="511"/>
      <c r="OCQ540" s="511"/>
      <c r="OCR540" s="511"/>
      <c r="OCS540" s="511"/>
      <c r="OCT540" s="511"/>
      <c r="OCU540" s="511"/>
      <c r="OCV540" s="511"/>
      <c r="OCW540" s="511"/>
      <c r="OCX540" s="511"/>
      <c r="OCY540" s="511"/>
      <c r="OCZ540" s="511"/>
      <c r="ODA540" s="89"/>
      <c r="ODB540" s="89"/>
      <c r="ODC540" s="89"/>
      <c r="ODD540" s="89"/>
      <c r="ODE540" s="89"/>
      <c r="ODF540" s="511"/>
      <c r="ODG540" s="511"/>
      <c r="ODH540" s="89"/>
      <c r="ODI540" s="89"/>
      <c r="ODJ540" s="511"/>
      <c r="ODK540" s="511"/>
      <c r="ODL540" s="89"/>
      <c r="ODM540" s="89"/>
      <c r="ODN540" s="511"/>
      <c r="ODO540" s="511"/>
      <c r="ODP540" s="511"/>
      <c r="ODQ540" s="511"/>
      <c r="ODR540" s="511"/>
      <c r="ODS540" s="511"/>
      <c r="ODT540" s="511"/>
      <c r="ODU540" s="89"/>
      <c r="ODV540" s="89"/>
      <c r="ODW540" s="511"/>
      <c r="ODX540" s="511"/>
      <c r="ODY540" s="89"/>
      <c r="ODZ540" s="89"/>
      <c r="OEA540" s="511"/>
      <c r="OEB540" s="511"/>
      <c r="OEC540" s="511"/>
      <c r="OED540" s="511"/>
      <c r="OEE540" s="511"/>
      <c r="OEF540" s="203"/>
      <c r="OEG540" s="107"/>
      <c r="OEH540" s="511"/>
      <c r="OEI540" s="511"/>
      <c r="OEJ540" s="511"/>
      <c r="OEK540" s="511"/>
      <c r="OEL540" s="511"/>
      <c r="OEM540" s="511"/>
      <c r="OEN540" s="511"/>
      <c r="OEO540" s="168"/>
      <c r="OEP540" s="168"/>
      <c r="OEQ540" s="168"/>
      <c r="OER540" s="168"/>
      <c r="OES540" s="168"/>
      <c r="OET540" s="168"/>
      <c r="OEU540" s="168"/>
      <c r="OEV540" s="168"/>
      <c r="OEW540" s="168"/>
      <c r="OEX540" s="168"/>
      <c r="OEY540" s="168"/>
      <c r="OEZ540" s="168"/>
      <c r="OFA540" s="168"/>
      <c r="OFB540" s="168"/>
      <c r="OFC540" s="168"/>
      <c r="OFD540" s="168"/>
      <c r="OFE540" s="168"/>
      <c r="OFF540" s="168"/>
      <c r="OFG540" s="168"/>
      <c r="OFH540" s="168"/>
      <c r="OFI540" s="168"/>
      <c r="OFJ540" s="168"/>
      <c r="OFK540" s="168"/>
      <c r="OFL540" s="168"/>
      <c r="OFM540" s="168"/>
      <c r="OFN540" s="168"/>
      <c r="OFO540" s="168"/>
      <c r="OFP540" s="168"/>
      <c r="OFQ540" s="168"/>
      <c r="OFR540" s="168"/>
      <c r="OFS540" s="168"/>
      <c r="OFT540" s="168"/>
      <c r="OFU540" s="168"/>
      <c r="OFV540" s="168"/>
      <c r="OFW540" s="168"/>
      <c r="OFX540" s="168"/>
      <c r="OFY540" s="168"/>
      <c r="OFZ540" s="168"/>
      <c r="OGA540" s="168"/>
      <c r="OGB540" s="168"/>
      <c r="OGC540" s="168"/>
      <c r="OGD540" s="168"/>
      <c r="OGE540" s="168"/>
      <c r="OGF540" s="168"/>
      <c r="OGG540" s="511"/>
      <c r="OGH540" s="511"/>
      <c r="OGI540" s="511"/>
      <c r="OGJ540" s="511"/>
      <c r="OGK540" s="511"/>
      <c r="OGL540" s="511"/>
      <c r="OGM540" s="511"/>
      <c r="OGN540" s="511"/>
      <c r="OGO540" s="511"/>
      <c r="OGP540" s="511"/>
      <c r="OGQ540" s="511"/>
      <c r="OGR540" s="511"/>
      <c r="OGS540" s="511"/>
      <c r="OGT540" s="511"/>
      <c r="OGU540" s="511"/>
      <c r="OGV540" s="511"/>
      <c r="OGW540" s="511"/>
      <c r="OGX540" s="511"/>
      <c r="OGY540" s="511"/>
      <c r="OGZ540" s="511"/>
      <c r="OHA540" s="511"/>
      <c r="OHB540" s="511"/>
      <c r="OHC540" s="511"/>
      <c r="OHD540" s="511"/>
      <c r="OHE540" s="89"/>
      <c r="OHF540" s="89"/>
      <c r="OHG540" s="89"/>
      <c r="OHH540" s="89"/>
      <c r="OHI540" s="89"/>
      <c r="OHJ540" s="511"/>
      <c r="OHK540" s="511"/>
      <c r="OHL540" s="89"/>
      <c r="OHM540" s="89"/>
      <c r="OHN540" s="511"/>
      <c r="OHO540" s="511"/>
      <c r="OHP540" s="89"/>
      <c r="OHQ540" s="89"/>
      <c r="OHR540" s="511"/>
      <c r="OHS540" s="511"/>
      <c r="OHT540" s="511"/>
      <c r="OHU540" s="511"/>
      <c r="OHV540" s="511"/>
      <c r="OHW540" s="511"/>
      <c r="OHX540" s="511"/>
      <c r="OHY540" s="89"/>
      <c r="OHZ540" s="89"/>
      <c r="OIA540" s="511"/>
      <c r="OIB540" s="511"/>
      <c r="OIC540" s="89"/>
      <c r="OID540" s="89"/>
      <c r="OIE540" s="511"/>
      <c r="OIF540" s="511"/>
      <c r="OIG540" s="511"/>
      <c r="OIH540" s="511"/>
      <c r="OII540" s="511"/>
      <c r="OIJ540" s="203"/>
      <c r="OIK540" s="107"/>
      <c r="OIL540" s="511"/>
      <c r="OIM540" s="511"/>
      <c r="OIN540" s="511"/>
      <c r="OIO540" s="511"/>
      <c r="OIP540" s="511"/>
      <c r="OIQ540" s="511"/>
      <c r="OIR540" s="511"/>
      <c r="OIS540" s="168"/>
      <c r="OIT540" s="168"/>
      <c r="OIU540" s="168"/>
      <c r="OIV540" s="168"/>
      <c r="OIW540" s="168"/>
      <c r="OIX540" s="168"/>
      <c r="OIY540" s="168"/>
      <c r="OIZ540" s="168"/>
      <c r="OJA540" s="168"/>
      <c r="OJB540" s="168"/>
      <c r="OJC540" s="168"/>
      <c r="OJD540" s="168"/>
      <c r="OJE540" s="168"/>
      <c r="OJF540" s="168"/>
      <c r="OJG540" s="168"/>
      <c r="OJH540" s="168"/>
      <c r="OJI540" s="168"/>
      <c r="OJJ540" s="168"/>
      <c r="OJK540" s="168"/>
      <c r="OJL540" s="168"/>
      <c r="OJM540" s="168"/>
      <c r="OJN540" s="168"/>
      <c r="OJO540" s="168"/>
      <c r="OJP540" s="168"/>
      <c r="OJQ540" s="168"/>
      <c r="OJR540" s="168"/>
      <c r="OJS540" s="168"/>
      <c r="OJT540" s="168"/>
      <c r="OJU540" s="168"/>
      <c r="OJV540" s="168"/>
      <c r="OJW540" s="168"/>
      <c r="OJX540" s="168"/>
      <c r="OJY540" s="168"/>
      <c r="OJZ540" s="168"/>
      <c r="OKA540" s="168"/>
      <c r="OKB540" s="168"/>
      <c r="OKC540" s="168"/>
      <c r="OKD540" s="168"/>
      <c r="OKE540" s="168"/>
      <c r="OKF540" s="168"/>
      <c r="OKG540" s="168"/>
      <c r="OKH540" s="168"/>
      <c r="OKI540" s="168"/>
      <c r="OKJ540" s="168"/>
      <c r="OKK540" s="511"/>
      <c r="OKL540" s="511"/>
      <c r="OKM540" s="511"/>
      <c r="OKN540" s="511"/>
      <c r="OKO540" s="511"/>
      <c r="OKP540" s="511"/>
      <c r="OKQ540" s="511"/>
      <c r="OKR540" s="511"/>
      <c r="OKS540" s="511"/>
      <c r="OKT540" s="511"/>
      <c r="OKU540" s="511"/>
      <c r="OKV540" s="511"/>
      <c r="OKW540" s="511"/>
      <c r="OKX540" s="511"/>
      <c r="OKY540" s="511"/>
      <c r="OKZ540" s="511"/>
      <c r="OLA540" s="511"/>
      <c r="OLB540" s="511"/>
      <c r="OLC540" s="511"/>
      <c r="OLD540" s="511"/>
      <c r="OLE540" s="511"/>
      <c r="OLF540" s="511"/>
      <c r="OLG540" s="511"/>
      <c r="OLH540" s="511"/>
      <c r="OLI540" s="89"/>
      <c r="OLJ540" s="89"/>
      <c r="OLK540" s="89"/>
      <c r="OLL540" s="89"/>
      <c r="OLM540" s="89"/>
      <c r="OLN540" s="511"/>
      <c r="OLO540" s="511"/>
      <c r="OLP540" s="89"/>
      <c r="OLQ540" s="89"/>
      <c r="OLR540" s="511"/>
      <c r="OLS540" s="511"/>
      <c r="OLT540" s="89"/>
      <c r="OLU540" s="89"/>
      <c r="OLV540" s="511"/>
      <c r="OLW540" s="511"/>
      <c r="OLX540" s="511"/>
      <c r="OLY540" s="511"/>
      <c r="OLZ540" s="511"/>
      <c r="OMA540" s="511"/>
      <c r="OMB540" s="511"/>
      <c r="OMC540" s="89"/>
      <c r="OMD540" s="89"/>
      <c r="OME540" s="511"/>
      <c r="OMF540" s="511"/>
      <c r="OMG540" s="89"/>
      <c r="OMH540" s="89"/>
      <c r="OMI540" s="511"/>
      <c r="OMJ540" s="511"/>
      <c r="OMK540" s="511"/>
      <c r="OML540" s="511"/>
      <c r="OMM540" s="511"/>
      <c r="OMN540" s="203"/>
      <c r="OMO540" s="107"/>
      <c r="OMP540" s="511"/>
      <c r="OMQ540" s="511"/>
      <c r="OMR540" s="511"/>
      <c r="OMS540" s="511"/>
      <c r="OMT540" s="511"/>
      <c r="OMU540" s="511"/>
      <c r="OMV540" s="511"/>
      <c r="OMW540" s="168"/>
      <c r="OMX540" s="168"/>
      <c r="OMY540" s="168"/>
      <c r="OMZ540" s="168"/>
      <c r="ONA540" s="168"/>
      <c r="ONB540" s="168"/>
      <c r="ONC540" s="168"/>
      <c r="OND540" s="168"/>
      <c r="ONE540" s="168"/>
      <c r="ONF540" s="168"/>
      <c r="ONG540" s="168"/>
      <c r="ONH540" s="168"/>
      <c r="ONI540" s="168"/>
      <c r="ONJ540" s="168"/>
      <c r="ONK540" s="168"/>
      <c r="ONL540" s="168"/>
      <c r="ONM540" s="168"/>
      <c r="ONN540" s="168"/>
      <c r="ONO540" s="168"/>
      <c r="ONP540" s="168"/>
      <c r="ONQ540" s="168"/>
      <c r="ONR540" s="168"/>
      <c r="ONS540" s="168"/>
      <c r="ONT540" s="168"/>
      <c r="ONU540" s="168"/>
      <c r="ONV540" s="168"/>
      <c r="ONW540" s="168"/>
      <c r="ONX540" s="168"/>
      <c r="ONY540" s="168"/>
      <c r="ONZ540" s="168"/>
      <c r="OOA540" s="168"/>
      <c r="OOB540" s="168"/>
      <c r="OOC540" s="168"/>
      <c r="OOD540" s="168"/>
      <c r="OOE540" s="168"/>
      <c r="OOF540" s="168"/>
      <c r="OOG540" s="168"/>
      <c r="OOH540" s="168"/>
      <c r="OOI540" s="168"/>
      <c r="OOJ540" s="168"/>
      <c r="OOK540" s="168"/>
      <c r="OOL540" s="168"/>
      <c r="OOM540" s="168"/>
      <c r="OON540" s="168"/>
      <c r="OOO540" s="511"/>
      <c r="OOP540" s="511"/>
      <c r="OOQ540" s="511"/>
      <c r="OOR540" s="511"/>
      <c r="OOS540" s="511"/>
      <c r="OOT540" s="511"/>
      <c r="OOU540" s="511"/>
      <c r="OOV540" s="511"/>
      <c r="OOW540" s="511"/>
      <c r="OOX540" s="511"/>
      <c r="OOY540" s="511"/>
      <c r="OOZ540" s="511"/>
      <c r="OPA540" s="511"/>
      <c r="OPB540" s="511"/>
      <c r="OPC540" s="511"/>
      <c r="OPD540" s="511"/>
      <c r="OPE540" s="511"/>
      <c r="OPF540" s="511"/>
      <c r="OPG540" s="511"/>
      <c r="OPH540" s="511"/>
      <c r="OPI540" s="511"/>
      <c r="OPJ540" s="511"/>
      <c r="OPK540" s="511"/>
      <c r="OPL540" s="511"/>
      <c r="OPM540" s="89"/>
      <c r="OPN540" s="89"/>
      <c r="OPO540" s="89"/>
      <c r="OPP540" s="89"/>
      <c r="OPQ540" s="89"/>
      <c r="OPR540" s="511"/>
      <c r="OPS540" s="511"/>
      <c r="OPT540" s="89"/>
      <c r="OPU540" s="89"/>
      <c r="OPV540" s="511"/>
      <c r="OPW540" s="511"/>
      <c r="OPX540" s="89"/>
      <c r="OPY540" s="89"/>
      <c r="OPZ540" s="511"/>
      <c r="OQA540" s="511"/>
      <c r="OQB540" s="511"/>
      <c r="OQC540" s="511"/>
      <c r="OQD540" s="511"/>
      <c r="OQE540" s="511"/>
      <c r="OQF540" s="511"/>
      <c r="OQG540" s="89"/>
      <c r="OQH540" s="89"/>
      <c r="OQI540" s="511"/>
      <c r="OQJ540" s="511"/>
      <c r="OQK540" s="89"/>
      <c r="OQL540" s="89"/>
      <c r="OQM540" s="511"/>
      <c r="OQN540" s="511"/>
      <c r="OQO540" s="511"/>
      <c r="OQP540" s="511"/>
      <c r="OQQ540" s="511"/>
      <c r="OQR540" s="203"/>
      <c r="OQS540" s="107"/>
      <c r="OQT540" s="511"/>
      <c r="OQU540" s="511"/>
      <c r="OQV540" s="511"/>
      <c r="OQW540" s="511"/>
      <c r="OQX540" s="511"/>
      <c r="OQY540" s="511"/>
      <c r="OQZ540" s="511"/>
      <c r="ORA540" s="168"/>
      <c r="ORB540" s="168"/>
      <c r="ORC540" s="168"/>
      <c r="ORD540" s="168"/>
      <c r="ORE540" s="168"/>
      <c r="ORF540" s="168"/>
      <c r="ORG540" s="168"/>
      <c r="ORH540" s="168"/>
      <c r="ORI540" s="168"/>
      <c r="ORJ540" s="168"/>
      <c r="ORK540" s="168"/>
      <c r="ORL540" s="168"/>
      <c r="ORM540" s="168"/>
      <c r="ORN540" s="168"/>
      <c r="ORO540" s="168"/>
      <c r="ORP540" s="168"/>
      <c r="ORQ540" s="168"/>
      <c r="ORR540" s="168"/>
      <c r="ORS540" s="168"/>
      <c r="ORT540" s="168"/>
      <c r="ORU540" s="168"/>
      <c r="ORV540" s="168"/>
      <c r="ORW540" s="168"/>
      <c r="ORX540" s="168"/>
      <c r="ORY540" s="168"/>
      <c r="ORZ540" s="168"/>
      <c r="OSA540" s="168"/>
      <c r="OSB540" s="168"/>
      <c r="OSC540" s="168"/>
      <c r="OSD540" s="168"/>
      <c r="OSE540" s="168"/>
      <c r="OSF540" s="168"/>
      <c r="OSG540" s="168"/>
      <c r="OSH540" s="168"/>
      <c r="OSI540" s="168"/>
      <c r="OSJ540" s="168"/>
      <c r="OSK540" s="168"/>
      <c r="OSL540" s="168"/>
      <c r="OSM540" s="168"/>
      <c r="OSN540" s="168"/>
      <c r="OSO540" s="168"/>
      <c r="OSP540" s="168"/>
      <c r="OSQ540" s="168"/>
      <c r="OSR540" s="168"/>
      <c r="OSS540" s="511"/>
      <c r="OST540" s="511"/>
      <c r="OSU540" s="511"/>
      <c r="OSV540" s="511"/>
      <c r="OSW540" s="511"/>
      <c r="OSX540" s="511"/>
      <c r="OSY540" s="511"/>
      <c r="OSZ540" s="511"/>
      <c r="OTA540" s="511"/>
      <c r="OTB540" s="511"/>
      <c r="OTC540" s="511"/>
      <c r="OTD540" s="511"/>
      <c r="OTE540" s="511"/>
      <c r="OTF540" s="511"/>
      <c r="OTG540" s="511"/>
      <c r="OTH540" s="511"/>
      <c r="OTI540" s="511"/>
      <c r="OTJ540" s="511"/>
      <c r="OTK540" s="511"/>
      <c r="OTL540" s="511"/>
      <c r="OTM540" s="511"/>
      <c r="OTN540" s="511"/>
      <c r="OTO540" s="511"/>
      <c r="OTP540" s="511"/>
      <c r="OTQ540" s="89"/>
      <c r="OTR540" s="89"/>
      <c r="OTS540" s="89"/>
      <c r="OTT540" s="89"/>
      <c r="OTU540" s="89"/>
      <c r="OTV540" s="511"/>
      <c r="OTW540" s="511"/>
      <c r="OTX540" s="89"/>
      <c r="OTY540" s="89"/>
      <c r="OTZ540" s="511"/>
      <c r="OUA540" s="511"/>
      <c r="OUB540" s="89"/>
      <c r="OUC540" s="89"/>
      <c r="OUD540" s="511"/>
      <c r="OUE540" s="511"/>
      <c r="OUF540" s="511"/>
      <c r="OUG540" s="511"/>
      <c r="OUH540" s="511"/>
      <c r="OUI540" s="511"/>
      <c r="OUJ540" s="511"/>
      <c r="OUK540" s="89"/>
      <c r="OUL540" s="89"/>
      <c r="OUM540" s="511"/>
      <c r="OUN540" s="511"/>
      <c r="OUO540" s="89"/>
      <c r="OUP540" s="89"/>
      <c r="OUQ540" s="511"/>
      <c r="OUR540" s="511"/>
      <c r="OUS540" s="511"/>
      <c r="OUT540" s="511"/>
      <c r="OUU540" s="511"/>
      <c r="OUV540" s="203"/>
      <c r="OUW540" s="107"/>
      <c r="OUX540" s="511"/>
      <c r="OUY540" s="511"/>
      <c r="OUZ540" s="511"/>
      <c r="OVA540" s="511"/>
      <c r="OVB540" s="511"/>
      <c r="OVC540" s="511"/>
      <c r="OVD540" s="511"/>
      <c r="OVE540" s="168"/>
      <c r="OVF540" s="168"/>
      <c r="OVG540" s="168"/>
      <c r="OVH540" s="168"/>
      <c r="OVI540" s="168"/>
      <c r="OVJ540" s="168"/>
      <c r="OVK540" s="168"/>
      <c r="OVL540" s="168"/>
      <c r="OVM540" s="168"/>
      <c r="OVN540" s="168"/>
      <c r="OVO540" s="168"/>
      <c r="OVP540" s="168"/>
      <c r="OVQ540" s="168"/>
      <c r="OVR540" s="168"/>
      <c r="OVS540" s="168"/>
      <c r="OVT540" s="168"/>
      <c r="OVU540" s="168"/>
      <c r="OVV540" s="168"/>
      <c r="OVW540" s="168"/>
      <c r="OVX540" s="168"/>
      <c r="OVY540" s="168"/>
      <c r="OVZ540" s="168"/>
      <c r="OWA540" s="168"/>
      <c r="OWB540" s="168"/>
      <c r="OWC540" s="168"/>
      <c r="OWD540" s="168"/>
      <c r="OWE540" s="168"/>
      <c r="OWF540" s="168"/>
      <c r="OWG540" s="168"/>
      <c r="OWH540" s="168"/>
      <c r="OWI540" s="168"/>
      <c r="OWJ540" s="168"/>
      <c r="OWK540" s="168"/>
      <c r="OWL540" s="168"/>
      <c r="OWM540" s="168"/>
      <c r="OWN540" s="168"/>
      <c r="OWO540" s="168"/>
      <c r="OWP540" s="168"/>
      <c r="OWQ540" s="168"/>
      <c r="OWR540" s="168"/>
      <c r="OWS540" s="168"/>
      <c r="OWT540" s="168"/>
      <c r="OWU540" s="168"/>
      <c r="OWV540" s="168"/>
      <c r="OWW540" s="511"/>
      <c r="OWX540" s="511"/>
      <c r="OWY540" s="511"/>
      <c r="OWZ540" s="511"/>
      <c r="OXA540" s="511"/>
      <c r="OXB540" s="511"/>
      <c r="OXC540" s="511"/>
      <c r="OXD540" s="511"/>
      <c r="OXE540" s="511"/>
      <c r="OXF540" s="511"/>
      <c r="OXG540" s="511"/>
      <c r="OXH540" s="511"/>
      <c r="OXI540" s="511"/>
      <c r="OXJ540" s="511"/>
      <c r="OXK540" s="511"/>
      <c r="OXL540" s="511"/>
      <c r="OXM540" s="511"/>
      <c r="OXN540" s="511"/>
      <c r="OXO540" s="511"/>
      <c r="OXP540" s="511"/>
      <c r="OXQ540" s="511"/>
      <c r="OXR540" s="511"/>
      <c r="OXS540" s="511"/>
      <c r="OXT540" s="511"/>
      <c r="OXU540" s="89"/>
      <c r="OXV540" s="89"/>
      <c r="OXW540" s="89"/>
      <c r="OXX540" s="89"/>
      <c r="OXY540" s="89"/>
      <c r="OXZ540" s="511"/>
      <c r="OYA540" s="511"/>
      <c r="OYB540" s="89"/>
      <c r="OYC540" s="89"/>
      <c r="OYD540" s="511"/>
      <c r="OYE540" s="511"/>
      <c r="OYF540" s="89"/>
      <c r="OYG540" s="89"/>
      <c r="OYH540" s="511"/>
      <c r="OYI540" s="511"/>
      <c r="OYJ540" s="511"/>
      <c r="OYK540" s="511"/>
      <c r="OYL540" s="511"/>
      <c r="OYM540" s="511"/>
      <c r="OYN540" s="511"/>
      <c r="OYO540" s="89"/>
      <c r="OYP540" s="89"/>
      <c r="OYQ540" s="511"/>
      <c r="OYR540" s="511"/>
      <c r="OYS540" s="89"/>
      <c r="OYT540" s="89"/>
      <c r="OYU540" s="511"/>
      <c r="OYV540" s="511"/>
      <c r="OYW540" s="511"/>
      <c r="OYX540" s="511"/>
      <c r="OYY540" s="511"/>
      <c r="OYZ540" s="203"/>
      <c r="OZA540" s="107"/>
      <c r="OZB540" s="511"/>
      <c r="OZC540" s="511"/>
      <c r="OZD540" s="511"/>
      <c r="OZE540" s="511"/>
      <c r="OZF540" s="511"/>
      <c r="OZG540" s="511"/>
      <c r="OZH540" s="511"/>
      <c r="OZI540" s="168"/>
      <c r="OZJ540" s="168"/>
      <c r="OZK540" s="168"/>
      <c r="OZL540" s="168"/>
      <c r="OZM540" s="168"/>
      <c r="OZN540" s="168"/>
      <c r="OZO540" s="168"/>
      <c r="OZP540" s="168"/>
      <c r="OZQ540" s="168"/>
      <c r="OZR540" s="168"/>
      <c r="OZS540" s="168"/>
      <c r="OZT540" s="168"/>
      <c r="OZU540" s="168"/>
      <c r="OZV540" s="168"/>
      <c r="OZW540" s="168"/>
      <c r="OZX540" s="168"/>
      <c r="OZY540" s="168"/>
      <c r="OZZ540" s="168"/>
      <c r="PAA540" s="168"/>
      <c r="PAB540" s="168"/>
      <c r="PAC540" s="168"/>
      <c r="PAD540" s="168"/>
      <c r="PAE540" s="168"/>
      <c r="PAF540" s="168"/>
      <c r="PAG540" s="168"/>
      <c r="PAH540" s="168"/>
      <c r="PAI540" s="168"/>
      <c r="PAJ540" s="168"/>
      <c r="PAK540" s="168"/>
      <c r="PAL540" s="168"/>
      <c r="PAM540" s="168"/>
      <c r="PAN540" s="168"/>
      <c r="PAO540" s="168"/>
      <c r="PAP540" s="168"/>
      <c r="PAQ540" s="168"/>
      <c r="PAR540" s="168"/>
      <c r="PAS540" s="168"/>
      <c r="PAT540" s="168"/>
      <c r="PAU540" s="168"/>
      <c r="PAV540" s="168"/>
      <c r="PAW540" s="168"/>
      <c r="PAX540" s="168"/>
      <c r="PAY540" s="168"/>
      <c r="PAZ540" s="168"/>
      <c r="PBA540" s="511"/>
      <c r="PBB540" s="511"/>
      <c r="PBC540" s="511"/>
      <c r="PBD540" s="511"/>
      <c r="PBE540" s="511"/>
      <c r="PBF540" s="511"/>
      <c r="PBG540" s="511"/>
      <c r="PBH540" s="511"/>
      <c r="PBI540" s="511"/>
      <c r="PBJ540" s="511"/>
      <c r="PBK540" s="511"/>
      <c r="PBL540" s="511"/>
      <c r="PBM540" s="511"/>
      <c r="PBN540" s="511"/>
      <c r="PBO540" s="511"/>
      <c r="PBP540" s="511"/>
      <c r="PBQ540" s="511"/>
      <c r="PBR540" s="511"/>
      <c r="PBS540" s="511"/>
      <c r="PBT540" s="511"/>
      <c r="PBU540" s="511"/>
      <c r="PBV540" s="511"/>
      <c r="PBW540" s="511"/>
      <c r="PBX540" s="511"/>
      <c r="PBY540" s="89"/>
      <c r="PBZ540" s="89"/>
      <c r="PCA540" s="89"/>
      <c r="PCB540" s="89"/>
      <c r="PCC540" s="89"/>
      <c r="PCD540" s="511"/>
      <c r="PCE540" s="511"/>
      <c r="PCF540" s="89"/>
      <c r="PCG540" s="89"/>
      <c r="PCH540" s="511"/>
      <c r="PCI540" s="511"/>
      <c r="PCJ540" s="89"/>
      <c r="PCK540" s="89"/>
      <c r="PCL540" s="511"/>
      <c r="PCM540" s="511"/>
      <c r="PCN540" s="511"/>
      <c r="PCO540" s="511"/>
      <c r="PCP540" s="511"/>
      <c r="PCQ540" s="511"/>
      <c r="PCR540" s="511"/>
      <c r="PCS540" s="89"/>
      <c r="PCT540" s="89"/>
      <c r="PCU540" s="511"/>
      <c r="PCV540" s="511"/>
      <c r="PCW540" s="89"/>
      <c r="PCX540" s="89"/>
      <c r="PCY540" s="511"/>
      <c r="PCZ540" s="511"/>
      <c r="PDA540" s="511"/>
      <c r="PDB540" s="511"/>
      <c r="PDC540" s="511"/>
      <c r="PDD540" s="203"/>
      <c r="PDE540" s="107"/>
      <c r="PDF540" s="511"/>
      <c r="PDG540" s="511"/>
      <c r="PDH540" s="511"/>
      <c r="PDI540" s="511"/>
      <c r="PDJ540" s="511"/>
      <c r="PDK540" s="511"/>
      <c r="PDL540" s="511"/>
      <c r="PDM540" s="168"/>
      <c r="PDN540" s="168"/>
      <c r="PDO540" s="168"/>
      <c r="PDP540" s="168"/>
      <c r="PDQ540" s="168"/>
      <c r="PDR540" s="168"/>
      <c r="PDS540" s="168"/>
      <c r="PDT540" s="168"/>
      <c r="PDU540" s="168"/>
      <c r="PDV540" s="168"/>
      <c r="PDW540" s="168"/>
      <c r="PDX540" s="168"/>
      <c r="PDY540" s="168"/>
      <c r="PDZ540" s="168"/>
      <c r="PEA540" s="168"/>
      <c r="PEB540" s="168"/>
      <c r="PEC540" s="168"/>
      <c r="PED540" s="168"/>
      <c r="PEE540" s="168"/>
      <c r="PEF540" s="168"/>
      <c r="PEG540" s="168"/>
      <c r="PEH540" s="168"/>
      <c r="PEI540" s="168"/>
      <c r="PEJ540" s="168"/>
      <c r="PEK540" s="168"/>
      <c r="PEL540" s="168"/>
      <c r="PEM540" s="168"/>
      <c r="PEN540" s="168"/>
      <c r="PEO540" s="168"/>
      <c r="PEP540" s="168"/>
      <c r="PEQ540" s="168"/>
      <c r="PER540" s="168"/>
      <c r="PES540" s="168"/>
      <c r="PET540" s="168"/>
      <c r="PEU540" s="168"/>
      <c r="PEV540" s="168"/>
      <c r="PEW540" s="168"/>
      <c r="PEX540" s="168"/>
      <c r="PEY540" s="168"/>
      <c r="PEZ540" s="168"/>
      <c r="PFA540" s="168"/>
      <c r="PFB540" s="168"/>
      <c r="PFC540" s="168"/>
      <c r="PFD540" s="168"/>
      <c r="PFE540" s="511"/>
      <c r="PFF540" s="511"/>
      <c r="PFG540" s="511"/>
      <c r="PFH540" s="511"/>
      <c r="PFI540" s="511"/>
      <c r="PFJ540" s="511"/>
      <c r="PFK540" s="511"/>
      <c r="PFL540" s="511"/>
      <c r="PFM540" s="511"/>
      <c r="PFN540" s="511"/>
      <c r="PFO540" s="511"/>
      <c r="PFP540" s="511"/>
      <c r="PFQ540" s="511"/>
      <c r="PFR540" s="511"/>
      <c r="PFS540" s="511"/>
      <c r="PFT540" s="511"/>
      <c r="PFU540" s="511"/>
      <c r="PFV540" s="511"/>
      <c r="PFW540" s="511"/>
      <c r="PFX540" s="511"/>
      <c r="PFY540" s="511"/>
      <c r="PFZ540" s="511"/>
      <c r="PGA540" s="511"/>
      <c r="PGB540" s="511"/>
      <c r="PGC540" s="89"/>
      <c r="PGD540" s="89"/>
      <c r="PGE540" s="89"/>
      <c r="PGF540" s="89"/>
      <c r="PGG540" s="89"/>
      <c r="PGH540" s="511"/>
      <c r="PGI540" s="511"/>
      <c r="PGJ540" s="89"/>
      <c r="PGK540" s="89"/>
      <c r="PGL540" s="511"/>
      <c r="PGM540" s="511"/>
      <c r="PGN540" s="89"/>
      <c r="PGO540" s="89"/>
      <c r="PGP540" s="511"/>
      <c r="PGQ540" s="511"/>
      <c r="PGR540" s="511"/>
      <c r="PGS540" s="511"/>
      <c r="PGT540" s="511"/>
      <c r="PGU540" s="511"/>
      <c r="PGV540" s="511"/>
      <c r="PGW540" s="89"/>
      <c r="PGX540" s="89"/>
      <c r="PGY540" s="511"/>
      <c r="PGZ540" s="511"/>
      <c r="PHA540" s="89"/>
      <c r="PHB540" s="89"/>
      <c r="PHC540" s="511"/>
      <c r="PHD540" s="511"/>
      <c r="PHE540" s="511"/>
      <c r="PHF540" s="511"/>
      <c r="PHG540" s="511"/>
      <c r="PHH540" s="203"/>
      <c r="PHI540" s="107"/>
      <c r="PHJ540" s="511"/>
      <c r="PHK540" s="511"/>
      <c r="PHL540" s="511"/>
      <c r="PHM540" s="511"/>
      <c r="PHN540" s="511"/>
      <c r="PHO540" s="511"/>
      <c r="PHP540" s="511"/>
      <c r="PHQ540" s="168"/>
      <c r="PHR540" s="168"/>
      <c r="PHS540" s="168"/>
      <c r="PHT540" s="168"/>
      <c r="PHU540" s="168"/>
      <c r="PHV540" s="168"/>
      <c r="PHW540" s="168"/>
      <c r="PHX540" s="168"/>
      <c r="PHY540" s="168"/>
      <c r="PHZ540" s="168"/>
      <c r="PIA540" s="168"/>
      <c r="PIB540" s="168"/>
      <c r="PIC540" s="168"/>
      <c r="PID540" s="168"/>
      <c r="PIE540" s="168"/>
      <c r="PIF540" s="168"/>
      <c r="PIG540" s="168"/>
      <c r="PIH540" s="168"/>
      <c r="PII540" s="168"/>
      <c r="PIJ540" s="168"/>
      <c r="PIK540" s="168"/>
      <c r="PIL540" s="168"/>
      <c r="PIM540" s="168"/>
      <c r="PIN540" s="168"/>
      <c r="PIO540" s="168"/>
      <c r="PIP540" s="168"/>
      <c r="PIQ540" s="168"/>
      <c r="PIR540" s="168"/>
      <c r="PIS540" s="168"/>
      <c r="PIT540" s="168"/>
      <c r="PIU540" s="168"/>
      <c r="PIV540" s="168"/>
      <c r="PIW540" s="168"/>
      <c r="PIX540" s="168"/>
      <c r="PIY540" s="168"/>
      <c r="PIZ540" s="168"/>
      <c r="PJA540" s="168"/>
      <c r="PJB540" s="168"/>
      <c r="PJC540" s="168"/>
      <c r="PJD540" s="168"/>
      <c r="PJE540" s="168"/>
      <c r="PJF540" s="168"/>
      <c r="PJG540" s="168"/>
      <c r="PJH540" s="168"/>
      <c r="PJI540" s="511"/>
      <c r="PJJ540" s="511"/>
      <c r="PJK540" s="511"/>
      <c r="PJL540" s="511"/>
      <c r="PJM540" s="511"/>
      <c r="PJN540" s="511"/>
      <c r="PJO540" s="511"/>
      <c r="PJP540" s="511"/>
      <c r="PJQ540" s="511"/>
      <c r="PJR540" s="511"/>
      <c r="PJS540" s="511"/>
      <c r="PJT540" s="511"/>
      <c r="PJU540" s="511"/>
      <c r="PJV540" s="511"/>
      <c r="PJW540" s="511"/>
      <c r="PJX540" s="511"/>
      <c r="PJY540" s="511"/>
      <c r="PJZ540" s="511"/>
      <c r="PKA540" s="511"/>
      <c r="PKB540" s="511"/>
      <c r="PKC540" s="511"/>
      <c r="PKD540" s="511"/>
      <c r="PKE540" s="511"/>
      <c r="PKF540" s="511"/>
      <c r="PKG540" s="89"/>
      <c r="PKH540" s="89"/>
      <c r="PKI540" s="89"/>
      <c r="PKJ540" s="89"/>
      <c r="PKK540" s="89"/>
      <c r="PKL540" s="511"/>
      <c r="PKM540" s="511"/>
      <c r="PKN540" s="89"/>
      <c r="PKO540" s="89"/>
      <c r="PKP540" s="511"/>
      <c r="PKQ540" s="511"/>
      <c r="PKR540" s="89"/>
      <c r="PKS540" s="89"/>
      <c r="PKT540" s="511"/>
      <c r="PKU540" s="511"/>
      <c r="PKV540" s="511"/>
      <c r="PKW540" s="511"/>
      <c r="PKX540" s="511"/>
      <c r="PKY540" s="511"/>
      <c r="PKZ540" s="511"/>
      <c r="PLA540" s="89"/>
      <c r="PLB540" s="89"/>
      <c r="PLC540" s="511"/>
      <c r="PLD540" s="511"/>
      <c r="PLE540" s="89"/>
      <c r="PLF540" s="89"/>
      <c r="PLG540" s="511"/>
      <c r="PLH540" s="511"/>
      <c r="PLI540" s="511"/>
      <c r="PLJ540" s="511"/>
      <c r="PLK540" s="511"/>
      <c r="PLL540" s="203"/>
      <c r="PLM540" s="107"/>
      <c r="PLN540" s="511"/>
      <c r="PLO540" s="511"/>
      <c r="PLP540" s="511"/>
      <c r="PLQ540" s="511"/>
      <c r="PLR540" s="511"/>
      <c r="PLS540" s="511"/>
      <c r="PLT540" s="511"/>
      <c r="PLU540" s="168"/>
      <c r="PLV540" s="168"/>
      <c r="PLW540" s="168"/>
      <c r="PLX540" s="168"/>
      <c r="PLY540" s="168"/>
      <c r="PLZ540" s="168"/>
      <c r="PMA540" s="168"/>
      <c r="PMB540" s="168"/>
      <c r="PMC540" s="168"/>
      <c r="PMD540" s="168"/>
      <c r="PME540" s="168"/>
      <c r="PMF540" s="168"/>
      <c r="PMG540" s="168"/>
      <c r="PMH540" s="168"/>
      <c r="PMI540" s="168"/>
      <c r="PMJ540" s="168"/>
      <c r="PMK540" s="168"/>
      <c r="PML540" s="168"/>
      <c r="PMM540" s="168"/>
      <c r="PMN540" s="168"/>
      <c r="PMO540" s="168"/>
      <c r="PMP540" s="168"/>
      <c r="PMQ540" s="168"/>
      <c r="PMR540" s="168"/>
      <c r="PMS540" s="168"/>
      <c r="PMT540" s="168"/>
      <c r="PMU540" s="168"/>
      <c r="PMV540" s="168"/>
      <c r="PMW540" s="168"/>
      <c r="PMX540" s="168"/>
      <c r="PMY540" s="168"/>
      <c r="PMZ540" s="168"/>
      <c r="PNA540" s="168"/>
      <c r="PNB540" s="168"/>
      <c r="PNC540" s="168"/>
      <c r="PND540" s="168"/>
      <c r="PNE540" s="168"/>
      <c r="PNF540" s="168"/>
      <c r="PNG540" s="168"/>
      <c r="PNH540" s="168"/>
      <c r="PNI540" s="168"/>
      <c r="PNJ540" s="168"/>
      <c r="PNK540" s="168"/>
      <c r="PNL540" s="168"/>
      <c r="PNM540" s="511"/>
      <c r="PNN540" s="511"/>
      <c r="PNO540" s="511"/>
      <c r="PNP540" s="511"/>
      <c r="PNQ540" s="511"/>
      <c r="PNR540" s="511"/>
      <c r="PNS540" s="511"/>
      <c r="PNT540" s="511"/>
      <c r="PNU540" s="511"/>
      <c r="PNV540" s="511"/>
      <c r="PNW540" s="511"/>
      <c r="PNX540" s="511"/>
      <c r="PNY540" s="511"/>
      <c r="PNZ540" s="511"/>
      <c r="POA540" s="511"/>
      <c r="POB540" s="511"/>
      <c r="POC540" s="511"/>
      <c r="POD540" s="511"/>
      <c r="POE540" s="511"/>
      <c r="POF540" s="511"/>
      <c r="POG540" s="511"/>
      <c r="POH540" s="511"/>
      <c r="POI540" s="511"/>
      <c r="POJ540" s="511"/>
      <c r="POK540" s="89"/>
      <c r="POL540" s="89"/>
      <c r="POM540" s="89"/>
      <c r="PON540" s="89"/>
      <c r="POO540" s="89"/>
      <c r="POP540" s="511"/>
      <c r="POQ540" s="511"/>
      <c r="POR540" s="89"/>
      <c r="POS540" s="89"/>
      <c r="POT540" s="511"/>
      <c r="POU540" s="511"/>
      <c r="POV540" s="89"/>
      <c r="POW540" s="89"/>
      <c r="POX540" s="511"/>
      <c r="POY540" s="511"/>
      <c r="POZ540" s="511"/>
      <c r="PPA540" s="511"/>
      <c r="PPB540" s="511"/>
      <c r="PPC540" s="511"/>
      <c r="PPD540" s="511"/>
      <c r="PPE540" s="89"/>
      <c r="PPF540" s="89"/>
      <c r="PPG540" s="511"/>
      <c r="PPH540" s="511"/>
      <c r="PPI540" s="89"/>
      <c r="PPJ540" s="89"/>
      <c r="PPK540" s="511"/>
      <c r="PPL540" s="511"/>
      <c r="PPM540" s="511"/>
      <c r="PPN540" s="511"/>
      <c r="PPO540" s="511"/>
      <c r="PPP540" s="203"/>
      <c r="PPQ540" s="107"/>
      <c r="PPR540" s="511"/>
      <c r="PPS540" s="511"/>
      <c r="PPT540" s="511"/>
      <c r="PPU540" s="511"/>
      <c r="PPV540" s="511"/>
      <c r="PPW540" s="511"/>
      <c r="PPX540" s="511"/>
      <c r="PPY540" s="168"/>
      <c r="PPZ540" s="168"/>
      <c r="PQA540" s="168"/>
      <c r="PQB540" s="168"/>
      <c r="PQC540" s="168"/>
      <c r="PQD540" s="168"/>
      <c r="PQE540" s="168"/>
      <c r="PQF540" s="168"/>
      <c r="PQG540" s="168"/>
      <c r="PQH540" s="168"/>
      <c r="PQI540" s="168"/>
      <c r="PQJ540" s="168"/>
      <c r="PQK540" s="168"/>
      <c r="PQL540" s="168"/>
      <c r="PQM540" s="168"/>
      <c r="PQN540" s="168"/>
      <c r="PQO540" s="168"/>
      <c r="PQP540" s="168"/>
      <c r="PQQ540" s="168"/>
      <c r="PQR540" s="168"/>
      <c r="PQS540" s="168"/>
      <c r="PQT540" s="168"/>
      <c r="PQU540" s="168"/>
      <c r="PQV540" s="168"/>
      <c r="PQW540" s="168"/>
      <c r="PQX540" s="168"/>
      <c r="PQY540" s="168"/>
      <c r="PQZ540" s="168"/>
      <c r="PRA540" s="168"/>
      <c r="PRB540" s="168"/>
      <c r="PRC540" s="168"/>
      <c r="PRD540" s="168"/>
      <c r="PRE540" s="168"/>
      <c r="PRF540" s="168"/>
      <c r="PRG540" s="168"/>
      <c r="PRH540" s="168"/>
      <c r="PRI540" s="168"/>
      <c r="PRJ540" s="168"/>
      <c r="PRK540" s="168"/>
      <c r="PRL540" s="168"/>
      <c r="PRM540" s="168"/>
      <c r="PRN540" s="168"/>
      <c r="PRO540" s="168"/>
      <c r="PRP540" s="168"/>
      <c r="PRQ540" s="511"/>
      <c r="PRR540" s="511"/>
      <c r="PRS540" s="511"/>
      <c r="PRT540" s="511"/>
      <c r="PRU540" s="511"/>
      <c r="PRV540" s="511"/>
      <c r="PRW540" s="511"/>
      <c r="PRX540" s="511"/>
      <c r="PRY540" s="511"/>
      <c r="PRZ540" s="511"/>
      <c r="PSA540" s="511"/>
      <c r="PSB540" s="511"/>
      <c r="PSC540" s="511"/>
      <c r="PSD540" s="511"/>
      <c r="PSE540" s="511"/>
      <c r="PSF540" s="511"/>
      <c r="PSG540" s="511"/>
      <c r="PSH540" s="511"/>
      <c r="PSI540" s="511"/>
      <c r="PSJ540" s="511"/>
      <c r="PSK540" s="511"/>
      <c r="PSL540" s="511"/>
      <c r="PSM540" s="511"/>
      <c r="PSN540" s="511"/>
      <c r="PSO540" s="89"/>
      <c r="PSP540" s="89"/>
      <c r="PSQ540" s="89"/>
      <c r="PSR540" s="89"/>
      <c r="PSS540" s="89"/>
      <c r="PST540" s="511"/>
      <c r="PSU540" s="511"/>
      <c r="PSV540" s="89"/>
      <c r="PSW540" s="89"/>
      <c r="PSX540" s="511"/>
      <c r="PSY540" s="511"/>
      <c r="PSZ540" s="89"/>
      <c r="PTA540" s="89"/>
      <c r="PTB540" s="511"/>
      <c r="PTC540" s="511"/>
      <c r="PTD540" s="511"/>
      <c r="PTE540" s="511"/>
      <c r="PTF540" s="511"/>
      <c r="PTG540" s="511"/>
      <c r="PTH540" s="511"/>
      <c r="PTI540" s="89"/>
      <c r="PTJ540" s="89"/>
      <c r="PTK540" s="511"/>
      <c r="PTL540" s="511"/>
      <c r="PTM540" s="89"/>
      <c r="PTN540" s="89"/>
      <c r="PTO540" s="511"/>
      <c r="PTP540" s="511"/>
      <c r="PTQ540" s="511"/>
      <c r="PTR540" s="511"/>
      <c r="PTS540" s="511"/>
      <c r="PTT540" s="203"/>
      <c r="PTU540" s="107"/>
      <c r="PTV540" s="511"/>
      <c r="PTW540" s="511"/>
      <c r="PTX540" s="511"/>
      <c r="PTY540" s="511"/>
      <c r="PTZ540" s="511"/>
      <c r="PUA540" s="511"/>
      <c r="PUB540" s="511"/>
      <c r="PUC540" s="168"/>
      <c r="PUD540" s="168"/>
      <c r="PUE540" s="168"/>
      <c r="PUF540" s="168"/>
      <c r="PUG540" s="168"/>
      <c r="PUH540" s="168"/>
      <c r="PUI540" s="168"/>
      <c r="PUJ540" s="168"/>
      <c r="PUK540" s="168"/>
      <c r="PUL540" s="168"/>
      <c r="PUM540" s="168"/>
      <c r="PUN540" s="168"/>
      <c r="PUO540" s="168"/>
      <c r="PUP540" s="168"/>
      <c r="PUQ540" s="168"/>
      <c r="PUR540" s="168"/>
      <c r="PUS540" s="168"/>
      <c r="PUT540" s="168"/>
      <c r="PUU540" s="168"/>
      <c r="PUV540" s="168"/>
      <c r="PUW540" s="168"/>
      <c r="PUX540" s="168"/>
      <c r="PUY540" s="168"/>
      <c r="PUZ540" s="168"/>
      <c r="PVA540" s="168"/>
      <c r="PVB540" s="168"/>
      <c r="PVC540" s="168"/>
      <c r="PVD540" s="168"/>
      <c r="PVE540" s="168"/>
      <c r="PVF540" s="168"/>
      <c r="PVG540" s="168"/>
      <c r="PVH540" s="168"/>
      <c r="PVI540" s="168"/>
      <c r="PVJ540" s="168"/>
      <c r="PVK540" s="168"/>
      <c r="PVL540" s="168"/>
      <c r="PVM540" s="168"/>
      <c r="PVN540" s="168"/>
      <c r="PVO540" s="168"/>
      <c r="PVP540" s="168"/>
      <c r="PVQ540" s="168"/>
      <c r="PVR540" s="168"/>
      <c r="PVS540" s="168"/>
      <c r="PVT540" s="168"/>
      <c r="PVU540" s="511"/>
      <c r="PVV540" s="511"/>
      <c r="PVW540" s="511"/>
      <c r="PVX540" s="511"/>
      <c r="PVY540" s="511"/>
      <c r="PVZ540" s="511"/>
      <c r="PWA540" s="511"/>
      <c r="PWB540" s="511"/>
      <c r="PWC540" s="511"/>
      <c r="PWD540" s="511"/>
      <c r="PWE540" s="511"/>
      <c r="PWF540" s="511"/>
      <c r="PWG540" s="511"/>
      <c r="PWH540" s="511"/>
      <c r="PWI540" s="511"/>
      <c r="PWJ540" s="511"/>
      <c r="PWK540" s="511"/>
      <c r="PWL540" s="511"/>
      <c r="PWM540" s="511"/>
      <c r="PWN540" s="511"/>
      <c r="PWO540" s="511"/>
      <c r="PWP540" s="511"/>
      <c r="PWQ540" s="511"/>
      <c r="PWR540" s="511"/>
      <c r="PWS540" s="89"/>
      <c r="PWT540" s="89"/>
      <c r="PWU540" s="89"/>
      <c r="PWV540" s="89"/>
      <c r="PWW540" s="89"/>
      <c r="PWX540" s="511"/>
      <c r="PWY540" s="511"/>
      <c r="PWZ540" s="89"/>
      <c r="PXA540" s="89"/>
      <c r="PXB540" s="511"/>
      <c r="PXC540" s="511"/>
      <c r="PXD540" s="89"/>
      <c r="PXE540" s="89"/>
      <c r="PXF540" s="511"/>
      <c r="PXG540" s="511"/>
      <c r="PXH540" s="511"/>
      <c r="PXI540" s="511"/>
      <c r="PXJ540" s="511"/>
      <c r="PXK540" s="511"/>
      <c r="PXL540" s="511"/>
      <c r="PXM540" s="89"/>
      <c r="PXN540" s="89"/>
      <c r="PXO540" s="511"/>
      <c r="PXP540" s="511"/>
      <c r="PXQ540" s="89"/>
      <c r="PXR540" s="89"/>
      <c r="PXS540" s="511"/>
      <c r="PXT540" s="511"/>
      <c r="PXU540" s="511"/>
      <c r="PXV540" s="511"/>
      <c r="PXW540" s="511"/>
      <c r="PXX540" s="203"/>
      <c r="PXY540" s="107"/>
      <c r="PXZ540" s="511"/>
      <c r="PYA540" s="511"/>
      <c r="PYB540" s="511"/>
      <c r="PYC540" s="511"/>
      <c r="PYD540" s="511"/>
      <c r="PYE540" s="511"/>
      <c r="PYF540" s="511"/>
      <c r="PYG540" s="168"/>
      <c r="PYH540" s="168"/>
      <c r="PYI540" s="168"/>
      <c r="PYJ540" s="168"/>
      <c r="PYK540" s="168"/>
      <c r="PYL540" s="168"/>
      <c r="PYM540" s="168"/>
      <c r="PYN540" s="168"/>
      <c r="PYO540" s="168"/>
      <c r="PYP540" s="168"/>
      <c r="PYQ540" s="168"/>
      <c r="PYR540" s="168"/>
      <c r="PYS540" s="168"/>
      <c r="PYT540" s="168"/>
      <c r="PYU540" s="168"/>
      <c r="PYV540" s="168"/>
      <c r="PYW540" s="168"/>
      <c r="PYX540" s="168"/>
      <c r="PYY540" s="168"/>
      <c r="PYZ540" s="168"/>
      <c r="PZA540" s="168"/>
      <c r="PZB540" s="168"/>
      <c r="PZC540" s="168"/>
      <c r="PZD540" s="168"/>
      <c r="PZE540" s="168"/>
      <c r="PZF540" s="168"/>
      <c r="PZG540" s="168"/>
      <c r="PZH540" s="168"/>
      <c r="PZI540" s="168"/>
      <c r="PZJ540" s="168"/>
      <c r="PZK540" s="168"/>
      <c r="PZL540" s="168"/>
      <c r="PZM540" s="168"/>
      <c r="PZN540" s="168"/>
      <c r="PZO540" s="168"/>
      <c r="PZP540" s="168"/>
      <c r="PZQ540" s="168"/>
      <c r="PZR540" s="168"/>
      <c r="PZS540" s="168"/>
      <c r="PZT540" s="168"/>
      <c r="PZU540" s="168"/>
      <c r="PZV540" s="168"/>
      <c r="PZW540" s="168"/>
      <c r="PZX540" s="168"/>
      <c r="PZY540" s="511"/>
      <c r="PZZ540" s="511"/>
      <c r="QAA540" s="511"/>
      <c r="QAB540" s="511"/>
      <c r="QAC540" s="511"/>
      <c r="QAD540" s="511"/>
      <c r="QAE540" s="511"/>
      <c r="QAF540" s="511"/>
      <c r="QAG540" s="511"/>
      <c r="QAH540" s="511"/>
      <c r="QAI540" s="511"/>
      <c r="QAJ540" s="511"/>
      <c r="QAK540" s="511"/>
      <c r="QAL540" s="511"/>
      <c r="QAM540" s="511"/>
      <c r="QAN540" s="511"/>
      <c r="QAO540" s="511"/>
      <c r="QAP540" s="511"/>
      <c r="QAQ540" s="511"/>
      <c r="QAR540" s="511"/>
      <c r="QAS540" s="511"/>
      <c r="QAT540" s="511"/>
      <c r="QAU540" s="511"/>
      <c r="QAV540" s="511"/>
      <c r="QAW540" s="89"/>
      <c r="QAX540" s="89"/>
      <c r="QAY540" s="89"/>
      <c r="QAZ540" s="89"/>
      <c r="QBA540" s="89"/>
      <c r="QBB540" s="511"/>
      <c r="QBC540" s="511"/>
      <c r="QBD540" s="89"/>
      <c r="QBE540" s="89"/>
      <c r="QBF540" s="511"/>
      <c r="QBG540" s="511"/>
      <c r="QBH540" s="89"/>
      <c r="QBI540" s="89"/>
      <c r="QBJ540" s="511"/>
      <c r="QBK540" s="511"/>
      <c r="QBL540" s="511"/>
      <c r="QBM540" s="511"/>
      <c r="QBN540" s="511"/>
      <c r="QBO540" s="511"/>
      <c r="QBP540" s="511"/>
      <c r="QBQ540" s="89"/>
      <c r="QBR540" s="89"/>
      <c r="QBS540" s="511"/>
      <c r="QBT540" s="511"/>
      <c r="QBU540" s="89"/>
      <c r="QBV540" s="89"/>
      <c r="QBW540" s="511"/>
      <c r="QBX540" s="511"/>
      <c r="QBY540" s="511"/>
      <c r="QBZ540" s="511"/>
      <c r="QCA540" s="511"/>
      <c r="QCB540" s="203"/>
      <c r="QCC540" s="107"/>
      <c r="QCD540" s="511"/>
      <c r="QCE540" s="511"/>
      <c r="QCF540" s="511"/>
      <c r="QCG540" s="511"/>
      <c r="QCH540" s="511"/>
      <c r="QCI540" s="511"/>
      <c r="QCJ540" s="511"/>
      <c r="QCK540" s="168"/>
      <c r="QCL540" s="168"/>
      <c r="QCM540" s="168"/>
      <c r="QCN540" s="168"/>
      <c r="QCO540" s="168"/>
      <c r="QCP540" s="168"/>
      <c r="QCQ540" s="168"/>
      <c r="QCR540" s="168"/>
      <c r="QCS540" s="168"/>
      <c r="QCT540" s="168"/>
      <c r="QCU540" s="168"/>
      <c r="QCV540" s="168"/>
      <c r="QCW540" s="168"/>
      <c r="QCX540" s="168"/>
      <c r="QCY540" s="168"/>
      <c r="QCZ540" s="168"/>
      <c r="QDA540" s="168"/>
      <c r="QDB540" s="168"/>
      <c r="QDC540" s="168"/>
      <c r="QDD540" s="168"/>
      <c r="QDE540" s="168"/>
      <c r="QDF540" s="168"/>
      <c r="QDG540" s="168"/>
      <c r="QDH540" s="168"/>
      <c r="QDI540" s="168"/>
      <c r="QDJ540" s="168"/>
      <c r="QDK540" s="168"/>
      <c r="QDL540" s="168"/>
      <c r="QDM540" s="168"/>
      <c r="QDN540" s="168"/>
      <c r="QDO540" s="168"/>
      <c r="QDP540" s="168"/>
      <c r="QDQ540" s="168"/>
      <c r="QDR540" s="168"/>
      <c r="QDS540" s="168"/>
      <c r="QDT540" s="168"/>
      <c r="QDU540" s="168"/>
      <c r="QDV540" s="168"/>
      <c r="QDW540" s="168"/>
      <c r="QDX540" s="168"/>
      <c r="QDY540" s="168"/>
      <c r="QDZ540" s="168"/>
      <c r="QEA540" s="168"/>
      <c r="QEB540" s="168"/>
      <c r="QEC540" s="511"/>
      <c r="QED540" s="511"/>
      <c r="QEE540" s="511"/>
      <c r="QEF540" s="511"/>
      <c r="QEG540" s="511"/>
      <c r="QEH540" s="511"/>
      <c r="QEI540" s="511"/>
      <c r="QEJ540" s="511"/>
      <c r="QEK540" s="511"/>
      <c r="QEL540" s="511"/>
      <c r="QEM540" s="511"/>
      <c r="QEN540" s="511"/>
      <c r="QEO540" s="511"/>
      <c r="QEP540" s="511"/>
      <c r="QEQ540" s="511"/>
      <c r="QER540" s="511"/>
      <c r="QES540" s="511"/>
      <c r="QET540" s="511"/>
      <c r="QEU540" s="511"/>
      <c r="QEV540" s="511"/>
      <c r="QEW540" s="511"/>
      <c r="QEX540" s="511"/>
      <c r="QEY540" s="511"/>
      <c r="QEZ540" s="511"/>
      <c r="QFA540" s="89"/>
      <c r="QFB540" s="89"/>
      <c r="QFC540" s="89"/>
      <c r="QFD540" s="89"/>
      <c r="QFE540" s="89"/>
      <c r="QFF540" s="511"/>
      <c r="QFG540" s="511"/>
      <c r="QFH540" s="89"/>
      <c r="QFI540" s="89"/>
      <c r="QFJ540" s="511"/>
      <c r="QFK540" s="511"/>
      <c r="QFL540" s="89"/>
      <c r="QFM540" s="89"/>
      <c r="QFN540" s="511"/>
      <c r="QFO540" s="511"/>
      <c r="QFP540" s="511"/>
      <c r="QFQ540" s="511"/>
      <c r="QFR540" s="511"/>
      <c r="QFS540" s="511"/>
      <c r="QFT540" s="511"/>
      <c r="QFU540" s="89"/>
      <c r="QFV540" s="89"/>
      <c r="QFW540" s="511"/>
      <c r="QFX540" s="511"/>
      <c r="QFY540" s="89"/>
      <c r="QFZ540" s="89"/>
      <c r="QGA540" s="511"/>
      <c r="QGB540" s="511"/>
      <c r="QGC540" s="511"/>
      <c r="QGD540" s="511"/>
      <c r="QGE540" s="511"/>
      <c r="QGF540" s="203"/>
      <c r="QGG540" s="107"/>
      <c r="QGH540" s="511"/>
      <c r="QGI540" s="511"/>
      <c r="QGJ540" s="511"/>
      <c r="QGK540" s="511"/>
      <c r="QGL540" s="511"/>
      <c r="QGM540" s="511"/>
      <c r="QGN540" s="511"/>
      <c r="QGO540" s="168"/>
      <c r="QGP540" s="168"/>
      <c r="QGQ540" s="168"/>
      <c r="QGR540" s="168"/>
      <c r="QGS540" s="168"/>
      <c r="QGT540" s="168"/>
      <c r="QGU540" s="168"/>
      <c r="QGV540" s="168"/>
      <c r="QGW540" s="168"/>
      <c r="QGX540" s="168"/>
      <c r="QGY540" s="168"/>
      <c r="QGZ540" s="168"/>
      <c r="QHA540" s="168"/>
      <c r="QHB540" s="168"/>
      <c r="QHC540" s="168"/>
      <c r="QHD540" s="168"/>
      <c r="QHE540" s="168"/>
      <c r="QHF540" s="168"/>
      <c r="QHG540" s="168"/>
      <c r="QHH540" s="168"/>
      <c r="QHI540" s="168"/>
      <c r="QHJ540" s="168"/>
      <c r="QHK540" s="168"/>
      <c r="QHL540" s="168"/>
      <c r="QHM540" s="168"/>
      <c r="QHN540" s="168"/>
      <c r="QHO540" s="168"/>
      <c r="QHP540" s="168"/>
      <c r="QHQ540" s="168"/>
      <c r="QHR540" s="168"/>
      <c r="QHS540" s="168"/>
      <c r="QHT540" s="168"/>
      <c r="QHU540" s="168"/>
      <c r="QHV540" s="168"/>
      <c r="QHW540" s="168"/>
      <c r="QHX540" s="168"/>
      <c r="QHY540" s="168"/>
      <c r="QHZ540" s="168"/>
      <c r="QIA540" s="168"/>
      <c r="QIB540" s="168"/>
      <c r="QIC540" s="168"/>
      <c r="QID540" s="168"/>
      <c r="QIE540" s="168"/>
      <c r="QIF540" s="168"/>
      <c r="QIG540" s="511"/>
      <c r="QIH540" s="511"/>
      <c r="QII540" s="511"/>
      <c r="QIJ540" s="511"/>
      <c r="QIK540" s="511"/>
      <c r="QIL540" s="511"/>
      <c r="QIM540" s="511"/>
      <c r="QIN540" s="511"/>
      <c r="QIO540" s="511"/>
      <c r="QIP540" s="511"/>
      <c r="QIQ540" s="511"/>
      <c r="QIR540" s="511"/>
      <c r="QIS540" s="511"/>
      <c r="QIT540" s="511"/>
      <c r="QIU540" s="511"/>
      <c r="QIV540" s="511"/>
      <c r="QIW540" s="511"/>
      <c r="QIX540" s="511"/>
      <c r="QIY540" s="511"/>
      <c r="QIZ540" s="511"/>
      <c r="QJA540" s="511"/>
      <c r="QJB540" s="511"/>
      <c r="QJC540" s="511"/>
      <c r="QJD540" s="511"/>
      <c r="QJE540" s="89"/>
      <c r="QJF540" s="89"/>
      <c r="QJG540" s="89"/>
      <c r="QJH540" s="89"/>
      <c r="QJI540" s="89"/>
      <c r="QJJ540" s="511"/>
      <c r="QJK540" s="511"/>
      <c r="QJL540" s="89"/>
      <c r="QJM540" s="89"/>
      <c r="QJN540" s="511"/>
      <c r="QJO540" s="511"/>
      <c r="QJP540" s="89"/>
      <c r="QJQ540" s="89"/>
      <c r="QJR540" s="511"/>
      <c r="QJS540" s="511"/>
      <c r="QJT540" s="511"/>
      <c r="QJU540" s="511"/>
      <c r="QJV540" s="511"/>
      <c r="QJW540" s="511"/>
      <c r="QJX540" s="511"/>
      <c r="QJY540" s="89"/>
      <c r="QJZ540" s="89"/>
      <c r="QKA540" s="511"/>
      <c r="QKB540" s="511"/>
      <c r="QKC540" s="89"/>
      <c r="QKD540" s="89"/>
      <c r="QKE540" s="511"/>
      <c r="QKF540" s="511"/>
      <c r="QKG540" s="511"/>
      <c r="QKH540" s="511"/>
      <c r="QKI540" s="511"/>
      <c r="QKJ540" s="203"/>
      <c r="QKK540" s="107"/>
      <c r="QKL540" s="511"/>
      <c r="QKM540" s="511"/>
      <c r="QKN540" s="511"/>
      <c r="QKO540" s="511"/>
      <c r="QKP540" s="511"/>
      <c r="QKQ540" s="511"/>
      <c r="QKR540" s="511"/>
      <c r="QKS540" s="168"/>
      <c r="QKT540" s="168"/>
      <c r="QKU540" s="168"/>
      <c r="QKV540" s="168"/>
      <c r="QKW540" s="168"/>
      <c r="QKX540" s="168"/>
      <c r="QKY540" s="168"/>
      <c r="QKZ540" s="168"/>
      <c r="QLA540" s="168"/>
      <c r="QLB540" s="168"/>
      <c r="QLC540" s="168"/>
      <c r="QLD540" s="168"/>
      <c r="QLE540" s="168"/>
      <c r="QLF540" s="168"/>
      <c r="QLG540" s="168"/>
      <c r="QLH540" s="168"/>
      <c r="QLI540" s="168"/>
      <c r="QLJ540" s="168"/>
      <c r="QLK540" s="168"/>
      <c r="QLL540" s="168"/>
      <c r="QLM540" s="168"/>
      <c r="QLN540" s="168"/>
      <c r="QLO540" s="168"/>
      <c r="QLP540" s="168"/>
      <c r="QLQ540" s="168"/>
      <c r="QLR540" s="168"/>
      <c r="QLS540" s="168"/>
      <c r="QLT540" s="168"/>
      <c r="QLU540" s="168"/>
      <c r="QLV540" s="168"/>
      <c r="QLW540" s="168"/>
      <c r="QLX540" s="168"/>
      <c r="QLY540" s="168"/>
      <c r="QLZ540" s="168"/>
      <c r="QMA540" s="168"/>
      <c r="QMB540" s="168"/>
      <c r="QMC540" s="168"/>
      <c r="QMD540" s="168"/>
      <c r="QME540" s="168"/>
      <c r="QMF540" s="168"/>
      <c r="QMG540" s="168"/>
      <c r="QMH540" s="168"/>
      <c r="QMI540" s="168"/>
      <c r="QMJ540" s="168"/>
      <c r="QMK540" s="511"/>
      <c r="QML540" s="511"/>
      <c r="QMM540" s="511"/>
      <c r="QMN540" s="511"/>
      <c r="QMO540" s="511"/>
      <c r="QMP540" s="511"/>
      <c r="QMQ540" s="511"/>
      <c r="QMR540" s="511"/>
      <c r="QMS540" s="511"/>
      <c r="QMT540" s="511"/>
      <c r="QMU540" s="511"/>
      <c r="QMV540" s="511"/>
      <c r="QMW540" s="511"/>
      <c r="QMX540" s="511"/>
      <c r="QMY540" s="511"/>
      <c r="QMZ540" s="511"/>
      <c r="QNA540" s="511"/>
      <c r="QNB540" s="511"/>
      <c r="QNC540" s="511"/>
      <c r="QND540" s="511"/>
      <c r="QNE540" s="511"/>
      <c r="QNF540" s="511"/>
      <c r="QNG540" s="511"/>
      <c r="QNH540" s="511"/>
      <c r="QNI540" s="89"/>
      <c r="QNJ540" s="89"/>
      <c r="QNK540" s="89"/>
      <c r="QNL540" s="89"/>
      <c r="QNM540" s="89"/>
      <c r="QNN540" s="511"/>
      <c r="QNO540" s="511"/>
      <c r="QNP540" s="89"/>
      <c r="QNQ540" s="89"/>
      <c r="QNR540" s="511"/>
      <c r="QNS540" s="511"/>
      <c r="QNT540" s="89"/>
      <c r="QNU540" s="89"/>
      <c r="QNV540" s="511"/>
      <c r="QNW540" s="511"/>
      <c r="QNX540" s="511"/>
      <c r="QNY540" s="511"/>
      <c r="QNZ540" s="511"/>
      <c r="QOA540" s="511"/>
      <c r="QOB540" s="511"/>
      <c r="QOC540" s="89"/>
      <c r="QOD540" s="89"/>
      <c r="QOE540" s="511"/>
      <c r="QOF540" s="511"/>
      <c r="QOG540" s="89"/>
      <c r="QOH540" s="89"/>
      <c r="QOI540" s="511"/>
      <c r="QOJ540" s="511"/>
      <c r="QOK540" s="511"/>
      <c r="QOL540" s="511"/>
      <c r="QOM540" s="511"/>
      <c r="QON540" s="203"/>
      <c r="QOO540" s="107"/>
      <c r="QOP540" s="511"/>
      <c r="QOQ540" s="511"/>
      <c r="QOR540" s="511"/>
      <c r="QOS540" s="511"/>
      <c r="QOT540" s="511"/>
      <c r="QOU540" s="511"/>
      <c r="QOV540" s="511"/>
      <c r="QOW540" s="168"/>
      <c r="QOX540" s="168"/>
      <c r="QOY540" s="168"/>
      <c r="QOZ540" s="168"/>
      <c r="QPA540" s="168"/>
      <c r="QPB540" s="168"/>
      <c r="QPC540" s="168"/>
      <c r="QPD540" s="168"/>
      <c r="QPE540" s="168"/>
      <c r="QPF540" s="168"/>
      <c r="QPG540" s="168"/>
      <c r="QPH540" s="168"/>
      <c r="QPI540" s="168"/>
      <c r="QPJ540" s="168"/>
      <c r="QPK540" s="168"/>
      <c r="QPL540" s="168"/>
      <c r="QPM540" s="168"/>
      <c r="QPN540" s="168"/>
      <c r="QPO540" s="168"/>
      <c r="QPP540" s="168"/>
      <c r="QPQ540" s="168"/>
      <c r="QPR540" s="168"/>
      <c r="QPS540" s="168"/>
      <c r="QPT540" s="168"/>
      <c r="QPU540" s="168"/>
      <c r="QPV540" s="168"/>
      <c r="QPW540" s="168"/>
      <c r="QPX540" s="168"/>
      <c r="QPY540" s="168"/>
      <c r="QPZ540" s="168"/>
      <c r="QQA540" s="168"/>
      <c r="QQB540" s="168"/>
      <c r="QQC540" s="168"/>
      <c r="QQD540" s="168"/>
      <c r="QQE540" s="168"/>
      <c r="QQF540" s="168"/>
      <c r="QQG540" s="168"/>
      <c r="QQH540" s="168"/>
      <c r="QQI540" s="168"/>
      <c r="QQJ540" s="168"/>
      <c r="QQK540" s="168"/>
      <c r="QQL540" s="168"/>
      <c r="QQM540" s="168"/>
      <c r="QQN540" s="168"/>
      <c r="QQO540" s="511"/>
      <c r="QQP540" s="511"/>
      <c r="QQQ540" s="511"/>
      <c r="QQR540" s="511"/>
      <c r="QQS540" s="511"/>
      <c r="QQT540" s="511"/>
      <c r="QQU540" s="511"/>
      <c r="QQV540" s="511"/>
      <c r="QQW540" s="511"/>
      <c r="QQX540" s="511"/>
      <c r="QQY540" s="511"/>
      <c r="QQZ540" s="511"/>
      <c r="QRA540" s="511"/>
      <c r="QRB540" s="511"/>
      <c r="QRC540" s="511"/>
      <c r="QRD540" s="511"/>
      <c r="QRE540" s="511"/>
      <c r="QRF540" s="511"/>
      <c r="QRG540" s="511"/>
      <c r="QRH540" s="511"/>
      <c r="QRI540" s="511"/>
      <c r="QRJ540" s="511"/>
      <c r="QRK540" s="511"/>
      <c r="QRL540" s="511"/>
      <c r="QRM540" s="89"/>
      <c r="QRN540" s="89"/>
      <c r="QRO540" s="89"/>
      <c r="QRP540" s="89"/>
      <c r="QRQ540" s="89"/>
      <c r="QRR540" s="511"/>
      <c r="QRS540" s="511"/>
      <c r="QRT540" s="89"/>
      <c r="QRU540" s="89"/>
      <c r="QRV540" s="511"/>
      <c r="QRW540" s="511"/>
      <c r="QRX540" s="89"/>
      <c r="QRY540" s="89"/>
      <c r="QRZ540" s="511"/>
      <c r="QSA540" s="511"/>
      <c r="QSB540" s="511"/>
      <c r="QSC540" s="511"/>
      <c r="QSD540" s="511"/>
      <c r="QSE540" s="511"/>
      <c r="QSF540" s="511"/>
      <c r="QSG540" s="89"/>
      <c r="QSH540" s="89"/>
      <c r="QSI540" s="511"/>
      <c r="QSJ540" s="511"/>
      <c r="QSK540" s="89"/>
      <c r="QSL540" s="89"/>
      <c r="QSM540" s="511"/>
      <c r="QSN540" s="511"/>
      <c r="QSO540" s="511"/>
      <c r="QSP540" s="511"/>
      <c r="QSQ540" s="511"/>
      <c r="QSR540" s="203"/>
      <c r="QSS540" s="107"/>
      <c r="QST540" s="511"/>
      <c r="QSU540" s="511"/>
      <c r="QSV540" s="511"/>
      <c r="QSW540" s="511"/>
      <c r="QSX540" s="511"/>
      <c r="QSY540" s="511"/>
      <c r="QSZ540" s="511"/>
      <c r="QTA540" s="168"/>
      <c r="QTB540" s="168"/>
      <c r="QTC540" s="168"/>
      <c r="QTD540" s="168"/>
      <c r="QTE540" s="168"/>
      <c r="QTF540" s="168"/>
      <c r="QTG540" s="168"/>
      <c r="QTH540" s="168"/>
      <c r="QTI540" s="168"/>
      <c r="QTJ540" s="168"/>
      <c r="QTK540" s="168"/>
      <c r="QTL540" s="168"/>
      <c r="QTM540" s="168"/>
      <c r="QTN540" s="168"/>
      <c r="QTO540" s="168"/>
      <c r="QTP540" s="168"/>
      <c r="QTQ540" s="168"/>
      <c r="QTR540" s="168"/>
      <c r="QTS540" s="168"/>
      <c r="QTT540" s="168"/>
      <c r="QTU540" s="168"/>
      <c r="QTV540" s="168"/>
      <c r="QTW540" s="168"/>
      <c r="QTX540" s="168"/>
      <c r="QTY540" s="168"/>
      <c r="QTZ540" s="168"/>
      <c r="QUA540" s="168"/>
      <c r="QUB540" s="168"/>
      <c r="QUC540" s="168"/>
      <c r="QUD540" s="168"/>
      <c r="QUE540" s="168"/>
      <c r="QUF540" s="168"/>
      <c r="QUG540" s="168"/>
      <c r="QUH540" s="168"/>
      <c r="QUI540" s="168"/>
      <c r="QUJ540" s="168"/>
      <c r="QUK540" s="168"/>
      <c r="QUL540" s="168"/>
      <c r="QUM540" s="168"/>
      <c r="QUN540" s="168"/>
      <c r="QUO540" s="168"/>
      <c r="QUP540" s="168"/>
      <c r="QUQ540" s="168"/>
      <c r="QUR540" s="168"/>
      <c r="QUS540" s="511"/>
      <c r="QUT540" s="511"/>
      <c r="QUU540" s="511"/>
      <c r="QUV540" s="511"/>
      <c r="QUW540" s="511"/>
      <c r="QUX540" s="511"/>
      <c r="QUY540" s="511"/>
      <c r="QUZ540" s="511"/>
      <c r="QVA540" s="511"/>
      <c r="QVB540" s="511"/>
      <c r="QVC540" s="511"/>
      <c r="QVD540" s="511"/>
      <c r="QVE540" s="511"/>
      <c r="QVF540" s="511"/>
      <c r="QVG540" s="511"/>
      <c r="QVH540" s="511"/>
      <c r="QVI540" s="511"/>
      <c r="QVJ540" s="511"/>
      <c r="QVK540" s="511"/>
      <c r="QVL540" s="511"/>
      <c r="QVM540" s="511"/>
      <c r="QVN540" s="511"/>
      <c r="QVO540" s="511"/>
      <c r="QVP540" s="511"/>
      <c r="QVQ540" s="89"/>
      <c r="QVR540" s="89"/>
      <c r="QVS540" s="89"/>
      <c r="QVT540" s="89"/>
      <c r="QVU540" s="89"/>
      <c r="QVV540" s="511"/>
      <c r="QVW540" s="511"/>
      <c r="QVX540" s="89"/>
      <c r="QVY540" s="89"/>
      <c r="QVZ540" s="511"/>
      <c r="QWA540" s="511"/>
      <c r="QWB540" s="89"/>
      <c r="QWC540" s="89"/>
      <c r="QWD540" s="511"/>
      <c r="QWE540" s="511"/>
      <c r="QWF540" s="511"/>
      <c r="QWG540" s="511"/>
      <c r="QWH540" s="511"/>
      <c r="QWI540" s="511"/>
      <c r="QWJ540" s="511"/>
      <c r="QWK540" s="89"/>
      <c r="QWL540" s="89"/>
      <c r="QWM540" s="511"/>
      <c r="QWN540" s="511"/>
      <c r="QWO540" s="89"/>
      <c r="QWP540" s="89"/>
      <c r="QWQ540" s="511"/>
      <c r="QWR540" s="511"/>
      <c r="QWS540" s="511"/>
      <c r="QWT540" s="511"/>
      <c r="QWU540" s="511"/>
      <c r="QWV540" s="203"/>
      <c r="QWW540" s="107"/>
      <c r="QWX540" s="511"/>
      <c r="QWY540" s="511"/>
      <c r="QWZ540" s="511"/>
      <c r="QXA540" s="511"/>
      <c r="QXB540" s="511"/>
      <c r="QXC540" s="511"/>
      <c r="QXD540" s="511"/>
      <c r="QXE540" s="168"/>
      <c r="QXF540" s="168"/>
      <c r="QXG540" s="168"/>
      <c r="QXH540" s="168"/>
      <c r="QXI540" s="168"/>
      <c r="QXJ540" s="168"/>
      <c r="QXK540" s="168"/>
      <c r="QXL540" s="168"/>
      <c r="QXM540" s="168"/>
      <c r="QXN540" s="168"/>
      <c r="QXO540" s="168"/>
      <c r="QXP540" s="168"/>
      <c r="QXQ540" s="168"/>
      <c r="QXR540" s="168"/>
      <c r="QXS540" s="168"/>
      <c r="QXT540" s="168"/>
      <c r="QXU540" s="168"/>
      <c r="QXV540" s="168"/>
      <c r="QXW540" s="168"/>
      <c r="QXX540" s="168"/>
      <c r="QXY540" s="168"/>
      <c r="QXZ540" s="168"/>
      <c r="QYA540" s="168"/>
      <c r="QYB540" s="168"/>
      <c r="QYC540" s="168"/>
      <c r="QYD540" s="168"/>
      <c r="QYE540" s="168"/>
      <c r="QYF540" s="168"/>
      <c r="QYG540" s="168"/>
      <c r="QYH540" s="168"/>
      <c r="QYI540" s="168"/>
      <c r="QYJ540" s="168"/>
      <c r="QYK540" s="168"/>
      <c r="QYL540" s="168"/>
      <c r="QYM540" s="168"/>
      <c r="QYN540" s="168"/>
      <c r="QYO540" s="168"/>
      <c r="QYP540" s="168"/>
      <c r="QYQ540" s="168"/>
      <c r="QYR540" s="168"/>
      <c r="QYS540" s="168"/>
      <c r="QYT540" s="168"/>
      <c r="QYU540" s="168"/>
      <c r="QYV540" s="168"/>
      <c r="QYW540" s="511"/>
      <c r="QYX540" s="511"/>
      <c r="QYY540" s="511"/>
      <c r="QYZ540" s="511"/>
      <c r="QZA540" s="511"/>
      <c r="QZB540" s="511"/>
      <c r="QZC540" s="511"/>
      <c r="QZD540" s="511"/>
      <c r="QZE540" s="511"/>
      <c r="QZF540" s="511"/>
      <c r="QZG540" s="511"/>
      <c r="QZH540" s="511"/>
      <c r="QZI540" s="511"/>
      <c r="QZJ540" s="511"/>
      <c r="QZK540" s="511"/>
      <c r="QZL540" s="511"/>
      <c r="QZM540" s="511"/>
      <c r="QZN540" s="511"/>
      <c r="QZO540" s="511"/>
      <c r="QZP540" s="511"/>
      <c r="QZQ540" s="511"/>
      <c r="QZR540" s="511"/>
      <c r="QZS540" s="511"/>
      <c r="QZT540" s="511"/>
      <c r="QZU540" s="89"/>
      <c r="QZV540" s="89"/>
      <c r="QZW540" s="89"/>
      <c r="QZX540" s="89"/>
      <c r="QZY540" s="89"/>
      <c r="QZZ540" s="511"/>
      <c r="RAA540" s="511"/>
      <c r="RAB540" s="89"/>
      <c r="RAC540" s="89"/>
      <c r="RAD540" s="511"/>
      <c r="RAE540" s="511"/>
      <c r="RAF540" s="89"/>
      <c r="RAG540" s="89"/>
      <c r="RAH540" s="511"/>
      <c r="RAI540" s="511"/>
      <c r="RAJ540" s="511"/>
      <c r="RAK540" s="511"/>
      <c r="RAL540" s="511"/>
      <c r="RAM540" s="511"/>
      <c r="RAN540" s="511"/>
      <c r="RAO540" s="89"/>
      <c r="RAP540" s="89"/>
      <c r="RAQ540" s="511"/>
      <c r="RAR540" s="511"/>
      <c r="RAS540" s="89"/>
      <c r="RAT540" s="89"/>
      <c r="RAU540" s="511"/>
      <c r="RAV540" s="511"/>
      <c r="RAW540" s="511"/>
      <c r="RAX540" s="511"/>
      <c r="RAY540" s="511"/>
      <c r="RAZ540" s="203"/>
      <c r="RBA540" s="107"/>
      <c r="RBB540" s="511"/>
      <c r="RBC540" s="511"/>
      <c r="RBD540" s="511"/>
      <c r="RBE540" s="511"/>
      <c r="RBF540" s="511"/>
      <c r="RBG540" s="511"/>
      <c r="RBH540" s="511"/>
      <c r="RBI540" s="168"/>
      <c r="RBJ540" s="168"/>
      <c r="RBK540" s="168"/>
      <c r="RBL540" s="168"/>
      <c r="RBM540" s="168"/>
      <c r="RBN540" s="168"/>
      <c r="RBO540" s="168"/>
      <c r="RBP540" s="168"/>
      <c r="RBQ540" s="168"/>
      <c r="RBR540" s="168"/>
      <c r="RBS540" s="168"/>
      <c r="RBT540" s="168"/>
      <c r="RBU540" s="168"/>
      <c r="RBV540" s="168"/>
      <c r="RBW540" s="168"/>
      <c r="RBX540" s="168"/>
      <c r="RBY540" s="168"/>
      <c r="RBZ540" s="168"/>
      <c r="RCA540" s="168"/>
      <c r="RCB540" s="168"/>
      <c r="RCC540" s="168"/>
      <c r="RCD540" s="168"/>
      <c r="RCE540" s="168"/>
      <c r="RCF540" s="168"/>
      <c r="RCG540" s="168"/>
      <c r="RCH540" s="168"/>
      <c r="RCI540" s="168"/>
      <c r="RCJ540" s="168"/>
      <c r="RCK540" s="168"/>
      <c r="RCL540" s="168"/>
      <c r="RCM540" s="168"/>
      <c r="RCN540" s="168"/>
      <c r="RCO540" s="168"/>
      <c r="RCP540" s="168"/>
      <c r="RCQ540" s="168"/>
      <c r="RCR540" s="168"/>
      <c r="RCS540" s="168"/>
      <c r="RCT540" s="168"/>
      <c r="RCU540" s="168"/>
      <c r="RCV540" s="168"/>
      <c r="RCW540" s="168"/>
      <c r="RCX540" s="168"/>
      <c r="RCY540" s="168"/>
      <c r="RCZ540" s="168"/>
      <c r="RDA540" s="511"/>
      <c r="RDB540" s="511"/>
      <c r="RDC540" s="511"/>
      <c r="RDD540" s="511"/>
      <c r="RDE540" s="511"/>
      <c r="RDF540" s="511"/>
      <c r="RDG540" s="511"/>
      <c r="RDH540" s="511"/>
      <c r="RDI540" s="511"/>
      <c r="RDJ540" s="511"/>
      <c r="RDK540" s="511"/>
      <c r="RDL540" s="511"/>
      <c r="RDM540" s="511"/>
      <c r="RDN540" s="511"/>
      <c r="RDO540" s="511"/>
      <c r="RDP540" s="511"/>
      <c r="RDQ540" s="511"/>
      <c r="RDR540" s="511"/>
      <c r="RDS540" s="511"/>
      <c r="RDT540" s="511"/>
      <c r="RDU540" s="511"/>
      <c r="RDV540" s="511"/>
      <c r="RDW540" s="511"/>
    </row>
    <row r="541" spans="1:12295" s="51" customFormat="1" ht="50.25" customHeight="1" x14ac:dyDescent="0.25">
      <c r="B541" s="506"/>
      <c r="C541" s="97" t="s">
        <v>31</v>
      </c>
      <c r="D541" s="185">
        <f>E541+G541+H541+I541</f>
        <v>359047.97328999999</v>
      </c>
      <c r="E541" s="185"/>
      <c r="F541" s="185"/>
      <c r="G541" s="185">
        <f>SUM(G542:G545)</f>
        <v>359047.97328999999</v>
      </c>
      <c r="H541" s="186"/>
      <c r="I541" s="186"/>
      <c r="J541" s="185">
        <f>Q541-G541</f>
        <v>-170312.13574999999</v>
      </c>
      <c r="K541" s="185">
        <f>M541+Q541+S541+U541</f>
        <v>188735.83754000001</v>
      </c>
      <c r="L541" s="699">
        <f t="shared" si="1129"/>
        <v>0.52565632333359447</v>
      </c>
      <c r="M541" s="185">
        <f>SUM(M542:M545)</f>
        <v>0</v>
      </c>
      <c r="N541" s="98"/>
      <c r="O541" s="98"/>
      <c r="P541" s="98"/>
      <c r="Q541" s="185">
        <f>SUM(Q542:Q545)</f>
        <v>188735.83754000001</v>
      </c>
      <c r="R541" s="769">
        <f t="shared" ref="R541:R545" si="1157">Q541/G541</f>
        <v>0.52565632333359447</v>
      </c>
      <c r="S541" s="286"/>
      <c r="T541" s="286"/>
      <c r="U541" s="286"/>
      <c r="V541" s="98">
        <f t="shared" si="1155"/>
        <v>0</v>
      </c>
      <c r="W541" s="98">
        <f>SUM(W542:W545)</f>
        <v>0</v>
      </c>
      <c r="X541" s="286"/>
      <c r="Y541" s="286"/>
      <c r="Z541" s="98">
        <f t="shared" si="1156"/>
        <v>0</v>
      </c>
      <c r="AA541" s="98">
        <f>SUM(AA542:AA545)</f>
        <v>0</v>
      </c>
      <c r="AB541" s="286"/>
      <c r="AC541" s="286"/>
      <c r="AD541" s="286"/>
      <c r="AE541" s="185">
        <f>AG541+AK541</f>
        <v>188495.81354</v>
      </c>
      <c r="AF541" s="699">
        <f t="shared" si="1130"/>
        <v>0.52498782213638495</v>
      </c>
      <c r="AG541" s="185"/>
      <c r="AH541" s="699"/>
      <c r="AI541" s="98"/>
      <c r="AJ541" s="98"/>
      <c r="AK541" s="98">
        <f>SUM(AK542:AK545)</f>
        <v>188495.81354</v>
      </c>
      <c r="AL541" s="699">
        <f t="shared" si="1154"/>
        <v>0.52498782213638495</v>
      </c>
      <c r="AM541" s="286"/>
      <c r="AN541" s="286"/>
      <c r="AO541" s="286"/>
      <c r="AP541" s="98">
        <f>AX541-AE541</f>
        <v>170552.15974999999</v>
      </c>
      <c r="AQ541" s="98"/>
      <c r="AR541" s="185">
        <f>AT541+AX541</f>
        <v>359047.97328999999</v>
      </c>
      <c r="AS541" s="699">
        <f t="shared" si="1131"/>
        <v>1</v>
      </c>
      <c r="AT541" s="185">
        <f>SUM(AT542:AT545)</f>
        <v>0</v>
      </c>
      <c r="AU541" s="699"/>
      <c r="AV541" s="98"/>
      <c r="AW541" s="699"/>
      <c r="AX541" s="185">
        <f>AX542+AX543+AX544+AX545</f>
        <v>359047.97328999999</v>
      </c>
      <c r="AY541" s="699">
        <f t="shared" si="1143"/>
        <v>1</v>
      </c>
      <c r="AZ541" s="286"/>
      <c r="BA541" s="699"/>
      <c r="BB541" s="286"/>
      <c r="BC541" s="286"/>
      <c r="BD541" s="286"/>
      <c r="BE541" s="98"/>
      <c r="BF541" s="98"/>
      <c r="BG541" s="98"/>
      <c r="BH541" s="286"/>
      <c r="BI541" s="286"/>
      <c r="BJ541" s="98"/>
      <c r="BK541" s="98"/>
      <c r="BL541" s="286"/>
      <c r="BM541" s="286"/>
      <c r="BN541" s="98"/>
      <c r="BO541" s="98"/>
      <c r="BP541" s="98"/>
      <c r="BQ541" s="98"/>
      <c r="BR541" s="98"/>
      <c r="BS541" s="286"/>
      <c r="BT541" s="98"/>
      <c r="BU541" s="98"/>
      <c r="BV541" s="98"/>
      <c r="BW541" s="98"/>
      <c r="BX541" s="98"/>
      <c r="BY541" s="286"/>
      <c r="BZ541" s="286"/>
      <c r="CE541" s="699"/>
    </row>
    <row r="542" spans="1:12295" s="190" customFormat="1" ht="50.25" hidden="1" customHeight="1" x14ac:dyDescent="0.25">
      <c r="B542" s="204"/>
      <c r="C542" s="123" t="s">
        <v>245</v>
      </c>
      <c r="D542" s="244">
        <f>G542</f>
        <v>31377.079450000001</v>
      </c>
      <c r="E542" s="244"/>
      <c r="F542" s="244"/>
      <c r="G542" s="244">
        <v>31377.079450000001</v>
      </c>
      <c r="H542" s="889"/>
      <c r="I542" s="889"/>
      <c r="J542" s="244">
        <f t="shared" ref="J542" si="1158">Q542-G542</f>
        <v>-15395.151030000001</v>
      </c>
      <c r="K542" s="244">
        <f>Q542</f>
        <v>15981.92842</v>
      </c>
      <c r="L542" s="699">
        <f t="shared" si="1129"/>
        <v>0.50935041438345208</v>
      </c>
      <c r="M542" s="244"/>
      <c r="N542" s="191"/>
      <c r="O542" s="191"/>
      <c r="P542" s="191"/>
      <c r="Q542" s="191">
        <v>15981.92842</v>
      </c>
      <c r="R542" s="769">
        <f t="shared" si="1157"/>
        <v>0.50935041438345208</v>
      </c>
      <c r="S542" s="301"/>
      <c r="T542" s="301"/>
      <c r="U542" s="301"/>
      <c r="V542" s="89">
        <f t="shared" si="1118"/>
        <v>0</v>
      </c>
      <c r="W542" s="301"/>
      <c r="X542" s="301"/>
      <c r="Y542" s="301"/>
      <c r="Z542" s="191">
        <f t="shared" si="1113"/>
        <v>0</v>
      </c>
      <c r="AA542" s="191">
        <f t="shared" ref="AA542:AA571" si="1159">E542</f>
        <v>0</v>
      </c>
      <c r="AB542" s="301"/>
      <c r="AC542" s="301"/>
      <c r="AD542" s="301"/>
      <c r="AE542" s="244">
        <f>AG542+AK542</f>
        <v>15741.904419999995</v>
      </c>
      <c r="AF542" s="699">
        <f t="shared" si="1130"/>
        <v>0.50170075405153725</v>
      </c>
      <c r="AG542" s="244"/>
      <c r="AH542" s="699"/>
      <c r="AI542" s="191"/>
      <c r="AJ542" s="191"/>
      <c r="AK542" s="191">
        <f>149816.94642-AK545-AK543</f>
        <v>15741.904419999995</v>
      </c>
      <c r="AL542" s="699">
        <f t="shared" si="1154"/>
        <v>0.50170075405153725</v>
      </c>
      <c r="AM542" s="301"/>
      <c r="AN542" s="301"/>
      <c r="AO542" s="301"/>
      <c r="AP542" s="191">
        <f>AR542-AE542</f>
        <v>15635.175030000024</v>
      </c>
      <c r="AQ542" s="191"/>
      <c r="AR542" s="244">
        <f>AT542+AX542</f>
        <v>31377.079450000019</v>
      </c>
      <c r="AS542" s="699">
        <f t="shared" si="1131"/>
        <v>1.0000000000000007</v>
      </c>
      <c r="AT542" s="244">
        <v>0</v>
      </c>
      <c r="AU542" s="699"/>
      <c r="AV542" s="191"/>
      <c r="AW542" s="699"/>
      <c r="AX542" s="244">
        <f>165452.12145-AX543-AX545</f>
        <v>31377.079450000019</v>
      </c>
      <c r="AY542" s="699">
        <f t="shared" si="1143"/>
        <v>1.0000000000000007</v>
      </c>
      <c r="AZ542" s="301"/>
      <c r="BA542" s="699"/>
      <c r="BB542" s="301"/>
      <c r="BC542" s="301"/>
      <c r="BD542" s="301"/>
      <c r="BE542" s="191"/>
      <c r="BF542" s="191"/>
      <c r="BG542" s="191"/>
      <c r="BH542" s="301"/>
      <c r="BI542" s="301"/>
      <c r="BJ542" s="191"/>
      <c r="BK542" s="191"/>
      <c r="BL542" s="301"/>
      <c r="BM542" s="301"/>
      <c r="BN542" s="191"/>
      <c r="BO542" s="191"/>
      <c r="BP542" s="191"/>
      <c r="BQ542" s="191"/>
      <c r="BR542" s="129"/>
      <c r="BS542" s="301"/>
      <c r="BT542" s="191"/>
      <c r="BU542" s="191"/>
      <c r="BV542" s="191"/>
      <c r="BW542" s="191"/>
      <c r="BX542" s="244"/>
      <c r="BY542" s="301"/>
      <c r="BZ542" s="301"/>
      <c r="CE542" s="699"/>
    </row>
    <row r="543" spans="1:12295" s="190" customFormat="1" ht="50.25" hidden="1" customHeight="1" x14ac:dyDescent="0.25">
      <c r="B543" s="204"/>
      <c r="C543" s="123" t="s">
        <v>518</v>
      </c>
      <c r="D543" s="244">
        <f>G543</f>
        <v>5614.6940000000004</v>
      </c>
      <c r="E543" s="244"/>
      <c r="F543" s="244"/>
      <c r="G543" s="244">
        <v>5614.6940000000004</v>
      </c>
      <c r="H543" s="889"/>
      <c r="I543" s="889"/>
      <c r="J543" s="244">
        <f>Q543-G543</f>
        <v>0</v>
      </c>
      <c r="K543" s="244">
        <f>Q543</f>
        <v>5614.6940000000004</v>
      </c>
      <c r="L543" s="699">
        <f t="shared" si="1129"/>
        <v>1</v>
      </c>
      <c r="M543" s="244"/>
      <c r="N543" s="191"/>
      <c r="O543" s="191"/>
      <c r="P543" s="191"/>
      <c r="Q543" s="191">
        <v>5614.6940000000004</v>
      </c>
      <c r="R543" s="769">
        <f t="shared" si="1157"/>
        <v>1</v>
      </c>
      <c r="S543" s="301"/>
      <c r="T543" s="301"/>
      <c r="U543" s="301"/>
      <c r="V543" s="89">
        <f t="shared" si="1118"/>
        <v>0</v>
      </c>
      <c r="W543" s="301"/>
      <c r="X543" s="301"/>
      <c r="Y543" s="301"/>
      <c r="Z543" s="191">
        <f t="shared" si="1113"/>
        <v>0</v>
      </c>
      <c r="AA543" s="191">
        <f t="shared" si="1159"/>
        <v>0</v>
      </c>
      <c r="AB543" s="301"/>
      <c r="AC543" s="301"/>
      <c r="AD543" s="301"/>
      <c r="AE543" s="244">
        <f t="shared" ref="AE543:AE545" si="1160">AG543+AK543</f>
        <v>5614.6940000000004</v>
      </c>
      <c r="AF543" s="699">
        <f t="shared" si="1130"/>
        <v>1</v>
      </c>
      <c r="AG543" s="244"/>
      <c r="AH543" s="699"/>
      <c r="AI543" s="191"/>
      <c r="AJ543" s="191"/>
      <c r="AK543" s="191">
        <f>D543</f>
        <v>5614.6940000000004</v>
      </c>
      <c r="AL543" s="699">
        <f t="shared" si="1154"/>
        <v>1</v>
      </c>
      <c r="AM543" s="301"/>
      <c r="AN543" s="301"/>
      <c r="AO543" s="301"/>
      <c r="AP543" s="191">
        <f>AR543-AE543</f>
        <v>0</v>
      </c>
      <c r="AQ543" s="191"/>
      <c r="AR543" s="244">
        <f t="shared" ref="AR543:AR544" si="1161">AT543+AX543</f>
        <v>5614.6940000000004</v>
      </c>
      <c r="AS543" s="699">
        <f t="shared" si="1131"/>
        <v>1</v>
      </c>
      <c r="AT543" s="244">
        <v>0</v>
      </c>
      <c r="AU543" s="699"/>
      <c r="AV543" s="191"/>
      <c r="AW543" s="699"/>
      <c r="AX543" s="244">
        <v>5614.6940000000004</v>
      </c>
      <c r="AY543" s="699">
        <f t="shared" si="1143"/>
        <v>1</v>
      </c>
      <c r="AZ543" s="301"/>
      <c r="BA543" s="699"/>
      <c r="BB543" s="301"/>
      <c r="BC543" s="301"/>
      <c r="BD543" s="301"/>
      <c r="BE543" s="191"/>
      <c r="BF543" s="191"/>
      <c r="BG543" s="191"/>
      <c r="BH543" s="301"/>
      <c r="BI543" s="301"/>
      <c r="BJ543" s="191"/>
      <c r="BK543" s="191"/>
      <c r="BL543" s="301"/>
      <c r="BM543" s="301"/>
      <c r="BN543" s="191"/>
      <c r="BO543" s="191"/>
      <c r="BP543" s="191"/>
      <c r="BQ543" s="191"/>
      <c r="BR543" s="98"/>
      <c r="BS543" s="301"/>
      <c r="BT543" s="191"/>
      <c r="BU543" s="191"/>
      <c r="BV543" s="191"/>
      <c r="BW543" s="191"/>
      <c r="BX543" s="244"/>
      <c r="BY543" s="301"/>
      <c r="BZ543" s="301"/>
      <c r="CE543" s="699"/>
    </row>
    <row r="544" spans="1:12295" s="190" customFormat="1" ht="50.25" hidden="1" customHeight="1" x14ac:dyDescent="0.25">
      <c r="B544" s="204"/>
      <c r="C544" s="123" t="s">
        <v>246</v>
      </c>
      <c r="D544" s="244">
        <f t="shared" ref="D544:D545" si="1162">G544</f>
        <v>193595.85183999999</v>
      </c>
      <c r="E544" s="244"/>
      <c r="F544" s="244"/>
      <c r="G544" s="244">
        <v>193595.85183999999</v>
      </c>
      <c r="H544" s="889"/>
      <c r="I544" s="889"/>
      <c r="J544" s="244"/>
      <c r="K544" s="244">
        <f t="shared" ref="K544:K545" si="1163">Q544</f>
        <v>38678.867120000003</v>
      </c>
      <c r="L544" s="699">
        <f t="shared" si="1129"/>
        <v>0.19979181760550682</v>
      </c>
      <c r="M544" s="244"/>
      <c r="N544" s="191"/>
      <c r="O544" s="191"/>
      <c r="P544" s="191"/>
      <c r="Q544" s="191">
        <v>38678.867120000003</v>
      </c>
      <c r="R544" s="769">
        <f t="shared" si="1157"/>
        <v>0.19979181760550682</v>
      </c>
      <c r="S544" s="301"/>
      <c r="T544" s="301"/>
      <c r="U544" s="301"/>
      <c r="V544" s="89"/>
      <c r="W544" s="301"/>
      <c r="X544" s="301"/>
      <c r="Y544" s="301"/>
      <c r="Z544" s="191"/>
      <c r="AA544" s="191"/>
      <c r="AB544" s="301"/>
      <c r="AC544" s="301"/>
      <c r="AD544" s="301"/>
      <c r="AE544" s="244">
        <f t="shared" si="1160"/>
        <v>38678.867120000003</v>
      </c>
      <c r="AF544" s="699">
        <f t="shared" si="1130"/>
        <v>0.19979181760550682</v>
      </c>
      <c r="AG544" s="244"/>
      <c r="AH544" s="699"/>
      <c r="AI544" s="191"/>
      <c r="AJ544" s="191"/>
      <c r="AK544" s="191">
        <f>'[6]2 вариант'!$D$342</f>
        <v>38678.867120000003</v>
      </c>
      <c r="AL544" s="699">
        <f t="shared" si="1154"/>
        <v>0.19979181760550682</v>
      </c>
      <c r="AM544" s="301"/>
      <c r="AN544" s="301"/>
      <c r="AO544" s="301"/>
      <c r="AP544" s="191"/>
      <c r="AQ544" s="191"/>
      <c r="AR544" s="244">
        <f t="shared" si="1161"/>
        <v>193595.85183999999</v>
      </c>
      <c r="AS544" s="699">
        <f t="shared" si="1131"/>
        <v>1</v>
      </c>
      <c r="AT544" s="244"/>
      <c r="AU544" s="699"/>
      <c r="AV544" s="191"/>
      <c r="AW544" s="699"/>
      <c r="AX544" s="244">
        <f>D544</f>
        <v>193595.85183999999</v>
      </c>
      <c r="AY544" s="699">
        <f t="shared" si="1143"/>
        <v>1</v>
      </c>
      <c r="AZ544" s="301"/>
      <c r="BA544" s="699"/>
      <c r="BB544" s="301"/>
      <c r="BC544" s="301"/>
      <c r="BD544" s="301"/>
      <c r="BE544" s="191"/>
      <c r="BF544" s="191"/>
      <c r="BG544" s="191"/>
      <c r="BH544" s="301"/>
      <c r="BI544" s="301"/>
      <c r="BJ544" s="191"/>
      <c r="BK544" s="191"/>
      <c r="BL544" s="301"/>
      <c r="BM544" s="301"/>
      <c r="BN544" s="191"/>
      <c r="BO544" s="191"/>
      <c r="BP544" s="191"/>
      <c r="BQ544" s="191"/>
      <c r="BR544" s="98"/>
      <c r="BS544" s="301"/>
      <c r="BT544" s="191"/>
      <c r="BU544" s="191"/>
      <c r="BV544" s="191"/>
      <c r="BW544" s="191"/>
      <c r="BX544" s="244"/>
      <c r="BY544" s="301"/>
      <c r="BZ544" s="301"/>
      <c r="CE544" s="699"/>
    </row>
    <row r="545" spans="1:12295" s="190" customFormat="1" ht="50.25" hidden="1" customHeight="1" x14ac:dyDescent="0.25">
      <c r="B545" s="204"/>
      <c r="C545" s="123" t="s">
        <v>247</v>
      </c>
      <c r="D545" s="244">
        <f t="shared" si="1162"/>
        <v>128460.348</v>
      </c>
      <c r="E545" s="244"/>
      <c r="F545" s="244"/>
      <c r="G545" s="244">
        <v>128460.348</v>
      </c>
      <c r="H545" s="889"/>
      <c r="I545" s="889"/>
      <c r="J545" s="244">
        <f t="shared" ref="J545" si="1164">Q545-G545</f>
        <v>0</v>
      </c>
      <c r="K545" s="244">
        <f t="shared" si="1163"/>
        <v>128460.348</v>
      </c>
      <c r="L545" s="699">
        <f t="shared" si="1129"/>
        <v>1</v>
      </c>
      <c r="M545" s="244"/>
      <c r="N545" s="191"/>
      <c r="O545" s="191"/>
      <c r="P545" s="191"/>
      <c r="Q545" s="191">
        <v>128460.348</v>
      </c>
      <c r="R545" s="769">
        <f t="shared" si="1157"/>
        <v>1</v>
      </c>
      <c r="S545" s="301"/>
      <c r="T545" s="301"/>
      <c r="U545" s="301"/>
      <c r="V545" s="191">
        <f t="shared" si="1118"/>
        <v>0</v>
      </c>
      <c r="W545" s="191">
        <f>AA545-E545</f>
        <v>0</v>
      </c>
      <c r="X545" s="301"/>
      <c r="Y545" s="301"/>
      <c r="Z545" s="191">
        <f t="shared" si="1113"/>
        <v>0</v>
      </c>
      <c r="AA545" s="191">
        <f t="shared" si="1159"/>
        <v>0</v>
      </c>
      <c r="AB545" s="301"/>
      <c r="AC545" s="301"/>
      <c r="AD545" s="301"/>
      <c r="AE545" s="244">
        <f t="shared" si="1160"/>
        <v>128460.348</v>
      </c>
      <c r="AF545" s="699">
        <f t="shared" si="1130"/>
        <v>1</v>
      </c>
      <c r="AG545" s="244"/>
      <c r="AH545" s="699"/>
      <c r="AI545" s="191"/>
      <c r="AJ545" s="191"/>
      <c r="AK545" s="191">
        <f>Q545</f>
        <v>128460.348</v>
      </c>
      <c r="AL545" s="699">
        <f t="shared" si="1154"/>
        <v>1</v>
      </c>
      <c r="AM545" s="301"/>
      <c r="AN545" s="301"/>
      <c r="AO545" s="301"/>
      <c r="AP545" s="191">
        <f t="shared" ref="AP545:AP610" si="1165">AR545+AT545+AX545</f>
        <v>128460.348</v>
      </c>
      <c r="AQ545" s="191"/>
      <c r="AR545" s="244">
        <f t="shared" ref="AR545" si="1166">AT545</f>
        <v>0</v>
      </c>
      <c r="AS545" s="699">
        <f t="shared" si="1131"/>
        <v>0</v>
      </c>
      <c r="AT545" s="244"/>
      <c r="AU545" s="699"/>
      <c r="AV545" s="191"/>
      <c r="AW545" s="699"/>
      <c r="AX545" s="244">
        <f>D545</f>
        <v>128460.348</v>
      </c>
      <c r="AY545" s="699">
        <f t="shared" si="1143"/>
        <v>1</v>
      </c>
      <c r="AZ545" s="301"/>
      <c r="BA545" s="699"/>
      <c r="BB545" s="301"/>
      <c r="BC545" s="301"/>
      <c r="BD545" s="301"/>
      <c r="BE545" s="191"/>
      <c r="BF545" s="191"/>
      <c r="BG545" s="191"/>
      <c r="BH545" s="301"/>
      <c r="BI545" s="301"/>
      <c r="BJ545" s="191"/>
      <c r="BK545" s="191"/>
      <c r="BL545" s="301"/>
      <c r="BM545" s="301"/>
      <c r="BN545" s="191"/>
      <c r="BO545" s="191"/>
      <c r="BP545" s="191"/>
      <c r="BQ545" s="629"/>
      <c r="BR545" s="629"/>
      <c r="BS545" s="301"/>
      <c r="BT545" s="191"/>
      <c r="BU545" s="191"/>
      <c r="BV545" s="191"/>
      <c r="BW545" s="191"/>
      <c r="BX545" s="191"/>
      <c r="BY545" s="301"/>
      <c r="BZ545" s="301"/>
      <c r="CE545" s="699"/>
    </row>
    <row r="546" spans="1:12295" s="525" customFormat="1" ht="36.75" customHeight="1" x14ac:dyDescent="0.25">
      <c r="B546" s="429"/>
      <c r="C546" s="473" t="s">
        <v>248</v>
      </c>
      <c r="D546" s="882">
        <f>G546</f>
        <v>56063.79</v>
      </c>
      <c r="E546" s="882"/>
      <c r="F546" s="882"/>
      <c r="G546" s="882">
        <f>SUM(G547:G551)</f>
        <v>56063.79</v>
      </c>
      <c r="H546" s="882"/>
      <c r="I546" s="882"/>
      <c r="J546" s="882">
        <f>J550</f>
        <v>-56063.79</v>
      </c>
      <c r="K546" s="882">
        <f>M546+Q546+S546+U546</f>
        <v>0</v>
      </c>
      <c r="L546" s="823">
        <f t="shared" si="1129"/>
        <v>0</v>
      </c>
      <c r="M546" s="882">
        <f>SUM(M547:M551)</f>
        <v>0</v>
      </c>
      <c r="N546" s="831"/>
      <c r="O546" s="831"/>
      <c r="P546" s="831"/>
      <c r="Q546" s="831">
        <v>0</v>
      </c>
      <c r="R546" s="831"/>
      <c r="S546" s="831"/>
      <c r="T546" s="831"/>
      <c r="U546" s="831"/>
      <c r="V546" s="831">
        <f t="shared" si="1118"/>
        <v>0</v>
      </c>
      <c r="W546" s="831"/>
      <c r="X546" s="831"/>
      <c r="Y546" s="831"/>
      <c r="Z546" s="831">
        <f t="shared" si="1113"/>
        <v>0</v>
      </c>
      <c r="AA546" s="831">
        <f t="shared" si="1159"/>
        <v>0</v>
      </c>
      <c r="AB546" s="831"/>
      <c r="AC546" s="831"/>
      <c r="AD546" s="831"/>
      <c r="AE546" s="882">
        <f>AK546</f>
        <v>78347.92052</v>
      </c>
      <c r="AF546" s="823">
        <f t="shared" si="1130"/>
        <v>1.3974781319636078</v>
      </c>
      <c r="AG546" s="882"/>
      <c r="AH546" s="823"/>
      <c r="AI546" s="831"/>
      <c r="AJ546" s="831"/>
      <c r="AK546" s="831">
        <f>AK550+AK551</f>
        <v>78347.92052</v>
      </c>
      <c r="AL546" s="823">
        <f t="shared" si="1154"/>
        <v>1.3974781319636078</v>
      </c>
      <c r="AM546" s="831"/>
      <c r="AN546" s="831"/>
      <c r="AO546" s="831"/>
      <c r="AP546" s="831">
        <f>AX546-AE546</f>
        <v>-22284.130519999999</v>
      </c>
      <c r="AQ546" s="831"/>
      <c r="AR546" s="882">
        <f>AX546</f>
        <v>56063.79</v>
      </c>
      <c r="AS546" s="823">
        <f t="shared" si="1131"/>
        <v>1</v>
      </c>
      <c r="AT546" s="882">
        <f>AT550+AT551</f>
        <v>0</v>
      </c>
      <c r="AU546" s="823"/>
      <c r="AV546" s="831"/>
      <c r="AW546" s="823"/>
      <c r="AX546" s="882">
        <f>AX550</f>
        <v>56063.79</v>
      </c>
      <c r="AY546" s="823">
        <f t="shared" si="1143"/>
        <v>1</v>
      </c>
      <c r="AZ546" s="831"/>
      <c r="BA546" s="823"/>
      <c r="BB546" s="831"/>
      <c r="BC546" s="831"/>
      <c r="BD546" s="831"/>
      <c r="BE546" s="831"/>
      <c r="BF546" s="831"/>
      <c r="BG546" s="831"/>
      <c r="BH546" s="831"/>
      <c r="BI546" s="831"/>
      <c r="BJ546" s="831"/>
      <c r="BK546" s="831"/>
      <c r="BL546" s="831"/>
      <c r="BM546" s="831"/>
      <c r="BN546" s="831"/>
      <c r="BO546" s="831"/>
      <c r="BP546" s="831"/>
      <c r="BQ546" s="851"/>
      <c r="BR546" s="831"/>
      <c r="BS546" s="831"/>
      <c r="BT546" s="831"/>
      <c r="BU546" s="831"/>
      <c r="BV546" s="831"/>
      <c r="BW546" s="831"/>
      <c r="BX546" s="831"/>
      <c r="BY546" s="831"/>
      <c r="BZ546" s="831"/>
      <c r="CE546" s="823"/>
    </row>
    <row r="547" spans="1:12295" s="196" customFormat="1" ht="46.5" hidden="1" customHeight="1" x14ac:dyDescent="0.25">
      <c r="B547" s="202"/>
      <c r="C547" s="123" t="s">
        <v>539</v>
      </c>
      <c r="D547" s="244">
        <f>G547</f>
        <v>0</v>
      </c>
      <c r="E547" s="244"/>
      <c r="F547" s="244"/>
      <c r="G547" s="244"/>
      <c r="H547" s="890"/>
      <c r="I547" s="890"/>
      <c r="J547" s="891"/>
      <c r="K547" s="244"/>
      <c r="L547" s="699"/>
      <c r="M547" s="244"/>
      <c r="N547" s="191"/>
      <c r="O547" s="191"/>
      <c r="P547" s="191"/>
      <c r="Q547" s="191"/>
      <c r="R547" s="191"/>
      <c r="S547" s="302"/>
      <c r="T547" s="286"/>
      <c r="U547" s="302"/>
      <c r="V547" s="98">
        <f t="shared" si="1118"/>
        <v>0</v>
      </c>
      <c r="W547" s="302"/>
      <c r="X547" s="302"/>
      <c r="Y547" s="302"/>
      <c r="Z547" s="279">
        <f t="shared" si="1113"/>
        <v>0</v>
      </c>
      <c r="AA547" s="279">
        <f t="shared" si="1159"/>
        <v>0</v>
      </c>
      <c r="AB547" s="302"/>
      <c r="AC547" s="302"/>
      <c r="AD547" s="286"/>
      <c r="AE547" s="244">
        <f>AK547</f>
        <v>336.48338000000001</v>
      </c>
      <c r="AF547" s="699" t="e">
        <f t="shared" si="1130"/>
        <v>#DIV/0!</v>
      </c>
      <c r="AG547" s="891"/>
      <c r="AH547" s="699"/>
      <c r="AI547" s="195"/>
      <c r="AJ547" s="98"/>
      <c r="AK547" s="191">
        <f>'[9]2 вариант'!$D$342</f>
        <v>336.48338000000001</v>
      </c>
      <c r="AL547" s="699" t="e">
        <f t="shared" si="1154"/>
        <v>#DIV/0!</v>
      </c>
      <c r="AM547" s="302"/>
      <c r="AN547" s="286"/>
      <c r="AO547" s="302"/>
      <c r="AP547" s="195">
        <f t="shared" si="1165"/>
        <v>0</v>
      </c>
      <c r="AQ547" s="98"/>
      <c r="AR547" s="891"/>
      <c r="AS547" s="699" t="e">
        <f t="shared" si="1131"/>
        <v>#DIV/0!</v>
      </c>
      <c r="AT547" s="891"/>
      <c r="AU547" s="699"/>
      <c r="AV547" s="195"/>
      <c r="AW547" s="699"/>
      <c r="AX547" s="185">
        <f>D547</f>
        <v>0</v>
      </c>
      <c r="AY547" s="699"/>
      <c r="AZ547" s="302"/>
      <c r="BA547" s="699"/>
      <c r="BB547" s="302"/>
      <c r="BC547" s="302"/>
      <c r="BD547" s="302"/>
      <c r="BE547" s="195"/>
      <c r="BF547" s="195"/>
      <c r="BG547" s="195"/>
      <c r="BH547" s="302"/>
      <c r="BI547" s="302"/>
      <c r="BJ547" s="195"/>
      <c r="BK547" s="195"/>
      <c r="BL547" s="302"/>
      <c r="BM547" s="302"/>
      <c r="BN547" s="195"/>
      <c r="BO547" s="195"/>
      <c r="BP547" s="195"/>
      <c r="BQ547" s="195"/>
      <c r="BR547" s="302"/>
      <c r="BS547" s="302"/>
      <c r="BT547" s="195"/>
      <c r="BU547" s="195"/>
      <c r="BV547" s="195"/>
      <c r="BW547" s="195"/>
      <c r="BX547" s="195"/>
      <c r="BY547" s="302"/>
      <c r="BZ547" s="302"/>
      <c r="CE547" s="699"/>
    </row>
    <row r="548" spans="1:12295" s="196" customFormat="1" ht="46.5" hidden="1" customHeight="1" x14ac:dyDescent="0.25">
      <c r="B548" s="202"/>
      <c r="C548" s="123" t="s">
        <v>432</v>
      </c>
      <c r="D548" s="244">
        <f t="shared" ref="D548:D551" si="1167">G548</f>
        <v>0</v>
      </c>
      <c r="E548" s="244"/>
      <c r="F548" s="244"/>
      <c r="G548" s="244"/>
      <c r="H548" s="890"/>
      <c r="I548" s="890"/>
      <c r="J548" s="891"/>
      <c r="K548" s="244"/>
      <c r="L548" s="699"/>
      <c r="M548" s="244"/>
      <c r="N548" s="191"/>
      <c r="O548" s="191"/>
      <c r="P548" s="191"/>
      <c r="Q548" s="191"/>
      <c r="R548" s="191"/>
      <c r="S548" s="302"/>
      <c r="T548" s="286"/>
      <c r="U548" s="302"/>
      <c r="V548" s="98"/>
      <c r="W548" s="302"/>
      <c r="X548" s="302"/>
      <c r="Y548" s="302"/>
      <c r="Z548" s="279"/>
      <c r="AA548" s="279"/>
      <c r="AB548" s="302"/>
      <c r="AC548" s="302"/>
      <c r="AD548" s="286"/>
      <c r="AE548" s="891">
        <f t="shared" ref="AE548:AE551" si="1168">AK548</f>
        <v>0</v>
      </c>
      <c r="AF548" s="699" t="e">
        <f t="shared" si="1130"/>
        <v>#DIV/0!</v>
      </c>
      <c r="AG548" s="891"/>
      <c r="AH548" s="699"/>
      <c r="AI548" s="195"/>
      <c r="AJ548" s="98"/>
      <c r="AK548" s="195"/>
      <c r="AL548" s="699" t="e">
        <f t="shared" si="1154"/>
        <v>#DIV/0!</v>
      </c>
      <c r="AM548" s="302"/>
      <c r="AN548" s="286"/>
      <c r="AO548" s="302"/>
      <c r="AP548" s="195"/>
      <c r="AQ548" s="98"/>
      <c r="AR548" s="891"/>
      <c r="AS548" s="699" t="e">
        <f t="shared" si="1131"/>
        <v>#DIV/0!</v>
      </c>
      <c r="AT548" s="891"/>
      <c r="AU548" s="699"/>
      <c r="AV548" s="195"/>
      <c r="AW548" s="699"/>
      <c r="AX548" s="185">
        <f t="shared" ref="AX548:AX550" si="1169">D548</f>
        <v>0</v>
      </c>
      <c r="AY548" s="699"/>
      <c r="AZ548" s="302"/>
      <c r="BA548" s="699"/>
      <c r="BB548" s="302"/>
      <c r="BC548" s="302"/>
      <c r="BD548" s="302"/>
      <c r="BE548" s="195"/>
      <c r="BF548" s="195"/>
      <c r="BG548" s="195"/>
      <c r="BH548" s="302"/>
      <c r="BI548" s="302"/>
      <c r="BJ548" s="195"/>
      <c r="BK548" s="195"/>
      <c r="BL548" s="302"/>
      <c r="BM548" s="302"/>
      <c r="BN548" s="195"/>
      <c r="BO548" s="195"/>
      <c r="BP548" s="195"/>
      <c r="BQ548" s="195"/>
      <c r="BR548" s="302"/>
      <c r="BS548" s="302"/>
      <c r="BT548" s="195"/>
      <c r="BU548" s="195"/>
      <c r="BV548" s="195"/>
      <c r="BW548" s="195"/>
      <c r="BX548" s="195"/>
      <c r="BY548" s="302"/>
      <c r="BZ548" s="302"/>
      <c r="CE548" s="699"/>
    </row>
    <row r="549" spans="1:12295" s="196" customFormat="1" ht="46.5" hidden="1" customHeight="1" x14ac:dyDescent="0.25">
      <c r="B549" s="202"/>
      <c r="C549" s="123" t="s">
        <v>433</v>
      </c>
      <c r="D549" s="244">
        <f t="shared" si="1167"/>
        <v>0</v>
      </c>
      <c r="E549" s="244"/>
      <c r="F549" s="244"/>
      <c r="G549" s="244"/>
      <c r="H549" s="890"/>
      <c r="I549" s="890"/>
      <c r="J549" s="891"/>
      <c r="K549" s="244"/>
      <c r="L549" s="699"/>
      <c r="M549" s="244"/>
      <c r="N549" s="191"/>
      <c r="O549" s="191"/>
      <c r="P549" s="191"/>
      <c r="Q549" s="191"/>
      <c r="R549" s="191"/>
      <c r="S549" s="302"/>
      <c r="T549" s="286"/>
      <c r="U549" s="302"/>
      <c r="V549" s="98"/>
      <c r="W549" s="302"/>
      <c r="X549" s="302"/>
      <c r="Y549" s="302"/>
      <c r="Z549" s="279"/>
      <c r="AA549" s="279"/>
      <c r="AB549" s="302"/>
      <c r="AC549" s="302"/>
      <c r="AD549" s="286"/>
      <c r="AE549" s="891">
        <f t="shared" si="1168"/>
        <v>0</v>
      </c>
      <c r="AF549" s="699" t="e">
        <f t="shared" si="1130"/>
        <v>#DIV/0!</v>
      </c>
      <c r="AG549" s="891"/>
      <c r="AH549" s="699"/>
      <c r="AI549" s="195"/>
      <c r="AJ549" s="98"/>
      <c r="AK549" s="195"/>
      <c r="AL549" s="699" t="e">
        <f t="shared" si="1154"/>
        <v>#DIV/0!</v>
      </c>
      <c r="AM549" s="302"/>
      <c r="AN549" s="286"/>
      <c r="AO549" s="302"/>
      <c r="AP549" s="195"/>
      <c r="AQ549" s="98"/>
      <c r="AR549" s="891"/>
      <c r="AS549" s="699" t="e">
        <f t="shared" si="1131"/>
        <v>#DIV/0!</v>
      </c>
      <c r="AT549" s="891"/>
      <c r="AU549" s="699"/>
      <c r="AV549" s="195"/>
      <c r="AW549" s="699"/>
      <c r="AX549" s="185">
        <f t="shared" si="1169"/>
        <v>0</v>
      </c>
      <c r="AY549" s="699"/>
      <c r="AZ549" s="302"/>
      <c r="BA549" s="699"/>
      <c r="BB549" s="302"/>
      <c r="BC549" s="302"/>
      <c r="BD549" s="302"/>
      <c r="BE549" s="195"/>
      <c r="BF549" s="195"/>
      <c r="BG549" s="195"/>
      <c r="BH549" s="302"/>
      <c r="BI549" s="302"/>
      <c r="BJ549" s="195"/>
      <c r="BK549" s="195"/>
      <c r="BL549" s="302"/>
      <c r="BM549" s="302"/>
      <c r="BN549" s="195"/>
      <c r="BO549" s="195"/>
      <c r="BP549" s="195"/>
      <c r="BQ549" s="195"/>
      <c r="BR549" s="302"/>
      <c r="BS549" s="302"/>
      <c r="BT549" s="195"/>
      <c r="BU549" s="195"/>
      <c r="BV549" s="195"/>
      <c r="BW549" s="195"/>
      <c r="BX549" s="195"/>
      <c r="BY549" s="302"/>
      <c r="BZ549" s="302"/>
      <c r="CE549" s="699"/>
    </row>
    <row r="550" spans="1:12295" s="190" customFormat="1" ht="50.25" hidden="1" customHeight="1" x14ac:dyDescent="0.25">
      <c r="B550" s="204"/>
      <c r="C550" s="123" t="s">
        <v>246</v>
      </c>
      <c r="D550" s="244">
        <f t="shared" si="1167"/>
        <v>56063.79</v>
      </c>
      <c r="E550" s="244"/>
      <c r="F550" s="244"/>
      <c r="G550" s="244">
        <v>56063.79</v>
      </c>
      <c r="H550" s="889"/>
      <c r="I550" s="889"/>
      <c r="J550" s="244">
        <f>Q550-G550</f>
        <v>-56063.79</v>
      </c>
      <c r="K550" s="244"/>
      <c r="L550" s="699"/>
      <c r="M550" s="244"/>
      <c r="N550" s="191"/>
      <c r="O550" s="191"/>
      <c r="P550" s="191"/>
      <c r="Q550" s="191"/>
      <c r="R550" s="191"/>
      <c r="S550" s="301"/>
      <c r="T550" s="301"/>
      <c r="U550" s="301"/>
      <c r="V550" s="98">
        <f t="shared" si="1118"/>
        <v>0</v>
      </c>
      <c r="W550" s="301"/>
      <c r="X550" s="301"/>
      <c r="Y550" s="301"/>
      <c r="Z550" s="279">
        <f t="shared" si="1113"/>
        <v>0</v>
      </c>
      <c r="AA550" s="279">
        <f t="shared" si="1159"/>
        <v>0</v>
      </c>
      <c r="AB550" s="301"/>
      <c r="AC550" s="301"/>
      <c r="AD550" s="301"/>
      <c r="AE550" s="244">
        <f t="shared" si="1168"/>
        <v>77848.942209999994</v>
      </c>
      <c r="AF550" s="699">
        <f t="shared" si="1130"/>
        <v>1.3885779432678382</v>
      </c>
      <c r="AG550" s="244"/>
      <c r="AH550" s="699"/>
      <c r="AI550" s="191"/>
      <c r="AJ550" s="191"/>
      <c r="AK550" s="191">
        <v>77848.942209999994</v>
      </c>
      <c r="AL550" s="699">
        <f t="shared" si="1154"/>
        <v>1.3885779432678382</v>
      </c>
      <c r="AM550" s="301"/>
      <c r="AN550" s="301"/>
      <c r="AO550" s="301"/>
      <c r="AP550" s="191">
        <f t="shared" si="1165"/>
        <v>112127.58</v>
      </c>
      <c r="AQ550" s="191"/>
      <c r="AR550" s="244">
        <f>AX550</f>
        <v>56063.79</v>
      </c>
      <c r="AS550" s="699">
        <f t="shared" si="1131"/>
        <v>1</v>
      </c>
      <c r="AT550" s="244"/>
      <c r="AU550" s="699"/>
      <c r="AV550" s="191"/>
      <c r="AW550" s="699"/>
      <c r="AX550" s="244">
        <f t="shared" si="1169"/>
        <v>56063.79</v>
      </c>
      <c r="AY550" s="699">
        <f t="shared" si="1143"/>
        <v>1</v>
      </c>
      <c r="AZ550" s="301"/>
      <c r="BA550" s="699"/>
      <c r="BB550" s="301"/>
      <c r="BC550" s="301"/>
      <c r="BD550" s="301"/>
      <c r="BE550" s="191"/>
      <c r="BF550" s="191"/>
      <c r="BG550" s="191"/>
      <c r="BH550" s="301"/>
      <c r="BI550" s="301"/>
      <c r="BJ550" s="191"/>
      <c r="BK550" s="191"/>
      <c r="BL550" s="301"/>
      <c r="BM550" s="301"/>
      <c r="BN550" s="191"/>
      <c r="BO550" s="191"/>
      <c r="BP550" s="191"/>
      <c r="BQ550" s="191"/>
      <c r="BR550" s="301"/>
      <c r="BS550" s="301"/>
      <c r="BT550" s="191"/>
      <c r="BU550" s="191"/>
      <c r="BV550" s="191"/>
      <c r="BW550" s="191"/>
      <c r="BX550" s="191"/>
      <c r="BY550" s="301"/>
      <c r="BZ550" s="301"/>
      <c r="CE550" s="699"/>
    </row>
    <row r="551" spans="1:12295" s="190" customFormat="1" ht="50.25" hidden="1" customHeight="1" x14ac:dyDescent="0.25">
      <c r="B551" s="204"/>
      <c r="C551" s="123" t="s">
        <v>245</v>
      </c>
      <c r="D551" s="244">
        <f t="shared" si="1167"/>
        <v>0</v>
      </c>
      <c r="E551" s="244"/>
      <c r="F551" s="244"/>
      <c r="G551" s="244"/>
      <c r="H551" s="889"/>
      <c r="I551" s="889"/>
      <c r="J551" s="244"/>
      <c r="K551" s="244"/>
      <c r="L551" s="699"/>
      <c r="M551" s="244"/>
      <c r="N551" s="191"/>
      <c r="O551" s="191"/>
      <c r="P551" s="191"/>
      <c r="Q551" s="191"/>
      <c r="R551" s="191"/>
      <c r="S551" s="301"/>
      <c r="T551" s="301"/>
      <c r="U551" s="301"/>
      <c r="V551" s="98">
        <f t="shared" si="1118"/>
        <v>0</v>
      </c>
      <c r="W551" s="301"/>
      <c r="X551" s="301"/>
      <c r="Y551" s="301"/>
      <c r="Z551" s="279">
        <f t="shared" si="1113"/>
        <v>0</v>
      </c>
      <c r="AA551" s="279">
        <f t="shared" si="1159"/>
        <v>0</v>
      </c>
      <c r="AB551" s="301"/>
      <c r="AC551" s="301"/>
      <c r="AD551" s="301"/>
      <c r="AE551" s="244">
        <f t="shared" si="1168"/>
        <v>498.97831000000002</v>
      </c>
      <c r="AF551" s="699">
        <v>0</v>
      </c>
      <c r="AG551" s="244"/>
      <c r="AH551" s="699"/>
      <c r="AI551" s="191"/>
      <c r="AJ551" s="191"/>
      <c r="AK551" s="191">
        <v>498.97831000000002</v>
      </c>
      <c r="AL551" s="699">
        <v>0</v>
      </c>
      <c r="AM551" s="301"/>
      <c r="AN551" s="301"/>
      <c r="AO551" s="301"/>
      <c r="AP551" s="191">
        <f t="shared" si="1165"/>
        <v>0</v>
      </c>
      <c r="AQ551" s="191"/>
      <c r="AR551" s="244"/>
      <c r="AS551" s="699"/>
      <c r="AT551" s="244"/>
      <c r="AU551" s="699"/>
      <c r="AV551" s="191"/>
      <c r="AW551" s="699"/>
      <c r="AX551" s="185"/>
      <c r="AY551" s="699"/>
      <c r="AZ551" s="301"/>
      <c r="BA551" s="699"/>
      <c r="BB551" s="301"/>
      <c r="BC551" s="301"/>
      <c r="BD551" s="301"/>
      <c r="BE551" s="191"/>
      <c r="BF551" s="191"/>
      <c r="BG551" s="191"/>
      <c r="BH551" s="301"/>
      <c r="BI551" s="301"/>
      <c r="BJ551" s="191"/>
      <c r="BK551" s="191"/>
      <c r="BL551" s="301"/>
      <c r="BM551" s="301"/>
      <c r="BN551" s="191"/>
      <c r="BO551" s="191"/>
      <c r="BP551" s="191"/>
      <c r="BQ551" s="191"/>
      <c r="BR551" s="301"/>
      <c r="BS551" s="301"/>
      <c r="BT551" s="191"/>
      <c r="BU551" s="191"/>
      <c r="BV551" s="191"/>
      <c r="BW551" s="191"/>
      <c r="BX551" s="191"/>
      <c r="BY551" s="301"/>
      <c r="BZ551" s="301"/>
      <c r="CE551" s="699"/>
    </row>
    <row r="552" spans="1:12295" s="70" customFormat="1" ht="189.75" customHeight="1" x14ac:dyDescent="0.3">
      <c r="A552" s="203"/>
      <c r="B552" s="126" t="s">
        <v>63</v>
      </c>
      <c r="C552" s="99" t="s">
        <v>240</v>
      </c>
      <c r="D552" s="168">
        <f>E552+G552+H552+I552</f>
        <v>3125712.5398400002</v>
      </c>
      <c r="E552" s="168"/>
      <c r="F552" s="168"/>
      <c r="G552" s="168">
        <f>G553+G558</f>
        <v>3125712.5398400002</v>
      </c>
      <c r="H552" s="168"/>
      <c r="I552" s="168"/>
      <c r="J552" s="168">
        <v>0</v>
      </c>
      <c r="K552" s="168">
        <f>M552+Q552+S552+U552</f>
        <v>0</v>
      </c>
      <c r="L552" s="699">
        <f t="shared" si="1129"/>
        <v>0</v>
      </c>
      <c r="M552" s="168">
        <f>M553+M558</f>
        <v>0</v>
      </c>
      <c r="N552" s="687"/>
      <c r="O552" s="632"/>
      <c r="P552" s="687"/>
      <c r="Q552" s="632">
        <f>Q553+Q558</f>
        <v>0</v>
      </c>
      <c r="R552" s="687"/>
      <c r="S552" s="632"/>
      <c r="T552" s="687"/>
      <c r="U552" s="632"/>
      <c r="V552" s="632">
        <f t="shared" si="1118"/>
        <v>0</v>
      </c>
      <c r="W552" s="632"/>
      <c r="X552" s="632"/>
      <c r="Y552" s="632"/>
      <c r="Z552" s="632">
        <f t="shared" si="1113"/>
        <v>0</v>
      </c>
      <c r="AA552" s="632">
        <f t="shared" si="1159"/>
        <v>0</v>
      </c>
      <c r="AB552" s="632"/>
      <c r="AC552" s="632"/>
      <c r="AD552" s="687"/>
      <c r="AE552" s="168">
        <f>AG552+AK552+AM552+AO552</f>
        <v>171820.55285000001</v>
      </c>
      <c r="AF552" s="699">
        <f t="shared" si="1130"/>
        <v>5.4970043041384475E-2</v>
      </c>
      <c r="AG552" s="168"/>
      <c r="AH552" s="699"/>
      <c r="AI552" s="632"/>
      <c r="AJ552" s="687"/>
      <c r="AK552" s="632">
        <f>AK557+AK558</f>
        <v>171820.55285000001</v>
      </c>
      <c r="AL552" s="699">
        <f t="shared" si="1154"/>
        <v>5.4970043041384475E-2</v>
      </c>
      <c r="AM552" s="632"/>
      <c r="AN552" s="687"/>
      <c r="AO552" s="632"/>
      <c r="AP552" s="632">
        <f>AR552-AE552</f>
        <v>2948066.5940100001</v>
      </c>
      <c r="AQ552" s="687"/>
      <c r="AR552" s="168">
        <f>AT552+AX552+AZ552+BB552</f>
        <v>3119887.1468600002</v>
      </c>
      <c r="AS552" s="699">
        <f t="shared" si="1131"/>
        <v>0.99813629919394375</v>
      </c>
      <c r="AT552" s="168">
        <f>AT553+AT558</f>
        <v>0</v>
      </c>
      <c r="AU552" s="699"/>
      <c r="AV552" s="632"/>
      <c r="AW552" s="699"/>
      <c r="AX552" s="168">
        <f>AX553+AX558</f>
        <v>3119887.1468600002</v>
      </c>
      <c r="AY552" s="699">
        <f t="shared" si="1143"/>
        <v>0.99813629919394375</v>
      </c>
      <c r="AZ552" s="632"/>
      <c r="BA552" s="699"/>
      <c r="BB552" s="632"/>
      <c r="BC552" s="632"/>
      <c r="BD552" s="632"/>
      <c r="BE552" s="632"/>
      <c r="BF552" s="632"/>
      <c r="BG552" s="632"/>
      <c r="BH552" s="632"/>
      <c r="BI552" s="632"/>
      <c r="BJ552" s="632"/>
      <c r="BK552" s="632"/>
      <c r="BL552" s="632"/>
      <c r="BM552" s="632"/>
      <c r="BN552" s="632"/>
      <c r="BO552" s="632"/>
      <c r="BP552" s="632"/>
      <c r="BQ552" s="632"/>
      <c r="BR552" s="632"/>
      <c r="BS552" s="632"/>
      <c r="BT552" s="632"/>
      <c r="BU552" s="632"/>
      <c r="BV552" s="511"/>
      <c r="BW552" s="515"/>
      <c r="BX552" s="511"/>
      <c r="BY552" s="511"/>
      <c r="BZ552" s="226"/>
      <c r="CA552" s="511"/>
      <c r="CB552" s="511"/>
      <c r="CC552" s="511"/>
      <c r="CD552" s="511"/>
      <c r="CE552" s="699"/>
      <c r="CF552" s="511"/>
      <c r="CG552" s="511"/>
      <c r="CH552" s="511"/>
      <c r="CI552" s="511"/>
      <c r="CJ552" s="511"/>
      <c r="CK552" s="511"/>
      <c r="CL552" s="511"/>
      <c r="CM552" s="511"/>
      <c r="CN552" s="511"/>
      <c r="CO552" s="89"/>
      <c r="CP552" s="89"/>
      <c r="CQ552" s="89"/>
      <c r="CR552" s="89"/>
      <c r="CS552" s="89"/>
      <c r="CT552" s="511"/>
      <c r="CU552" s="511"/>
      <c r="CV552" s="89"/>
      <c r="CW552" s="89"/>
      <c r="CX552" s="511"/>
      <c r="CY552" s="511"/>
      <c r="CZ552" s="89"/>
      <c r="DA552" s="89"/>
      <c r="DB552" s="511"/>
      <c r="DC552" s="511"/>
      <c r="DD552" s="511"/>
      <c r="DE552" s="511"/>
      <c r="DF552" s="511"/>
      <c r="DG552" s="511"/>
      <c r="DH552" s="511"/>
      <c r="DI552" s="89"/>
      <c r="DJ552" s="89"/>
      <c r="DK552" s="511"/>
      <c r="DL552" s="511"/>
      <c r="DM552" s="89"/>
      <c r="DN552" s="89"/>
      <c r="DO552" s="511"/>
      <c r="DP552" s="511"/>
      <c r="DQ552" s="511"/>
      <c r="DR552" s="511"/>
      <c r="DS552" s="511"/>
      <c r="DT552" s="203"/>
      <c r="DU552" s="107"/>
      <c r="DV552" s="511"/>
      <c r="DW552" s="511"/>
      <c r="DX552" s="511"/>
      <c r="DY552" s="511"/>
      <c r="DZ552" s="511"/>
      <c r="EA552" s="511"/>
      <c r="EB552" s="511"/>
      <c r="EC552" s="168"/>
      <c r="ED552" s="168"/>
      <c r="EE552" s="168"/>
      <c r="EF552" s="168"/>
      <c r="EG552" s="168"/>
      <c r="EH552" s="168"/>
      <c r="EI552" s="168"/>
      <c r="EJ552" s="168"/>
      <c r="EK552" s="168"/>
      <c r="EL552" s="168"/>
      <c r="EM552" s="168"/>
      <c r="EN552" s="168"/>
      <c r="EO552" s="168"/>
      <c r="EP552" s="168"/>
      <c r="EQ552" s="168"/>
      <c r="ER552" s="168"/>
      <c r="ES552" s="168"/>
      <c r="ET552" s="168"/>
      <c r="EU552" s="168"/>
      <c r="EV552" s="168"/>
      <c r="EW552" s="168"/>
      <c r="EX552" s="168"/>
      <c r="EY552" s="168"/>
      <c r="EZ552" s="168"/>
      <c r="FA552" s="168"/>
      <c r="FB552" s="168"/>
      <c r="FC552" s="168"/>
      <c r="FD552" s="168"/>
      <c r="FE552" s="168"/>
      <c r="FF552" s="168"/>
      <c r="FG552" s="168"/>
      <c r="FH552" s="168"/>
      <c r="FI552" s="168"/>
      <c r="FJ552" s="168"/>
      <c r="FK552" s="168"/>
      <c r="FL552" s="168"/>
      <c r="FM552" s="168"/>
      <c r="FN552" s="168"/>
      <c r="FO552" s="168"/>
      <c r="FP552" s="168"/>
      <c r="FQ552" s="168"/>
      <c r="FR552" s="168"/>
      <c r="FS552" s="168"/>
      <c r="FT552" s="168"/>
      <c r="FU552" s="511"/>
      <c r="FV552" s="511"/>
      <c r="FW552" s="511"/>
      <c r="FX552" s="511"/>
      <c r="FY552" s="511"/>
      <c r="FZ552" s="511"/>
      <c r="GA552" s="511"/>
      <c r="GB552" s="511"/>
      <c r="GC552" s="511"/>
      <c r="GD552" s="511"/>
      <c r="GE552" s="511"/>
      <c r="GF552" s="511"/>
      <c r="GG552" s="511"/>
      <c r="GH552" s="511"/>
      <c r="GI552" s="511"/>
      <c r="GJ552" s="511"/>
      <c r="GK552" s="511"/>
      <c r="GL552" s="511"/>
      <c r="GM552" s="511"/>
      <c r="GN552" s="511"/>
      <c r="GO552" s="511"/>
      <c r="GP552" s="511"/>
      <c r="GQ552" s="511"/>
      <c r="GR552" s="511"/>
      <c r="GS552" s="89"/>
      <c r="GT552" s="89"/>
      <c r="GU552" s="89"/>
      <c r="GV552" s="89"/>
      <c r="GW552" s="89"/>
      <c r="GX552" s="511"/>
      <c r="GY552" s="511"/>
      <c r="GZ552" s="89"/>
      <c r="HA552" s="89"/>
      <c r="HB552" s="511"/>
      <c r="HC552" s="511"/>
      <c r="HD552" s="89"/>
      <c r="HE552" s="89"/>
      <c r="HF552" s="511"/>
      <c r="HG552" s="511"/>
      <c r="HH552" s="511"/>
      <c r="HI552" s="511"/>
      <c r="HJ552" s="511"/>
      <c r="HK552" s="511"/>
      <c r="HL552" s="511"/>
      <c r="HM552" s="89"/>
      <c r="HN552" s="89"/>
      <c r="HO552" s="511"/>
      <c r="HP552" s="511"/>
      <c r="HQ552" s="89"/>
      <c r="HR552" s="89"/>
      <c r="HS552" s="511"/>
      <c r="HT552" s="511"/>
      <c r="HU552" s="511"/>
      <c r="HV552" s="511"/>
      <c r="HW552" s="511"/>
      <c r="HX552" s="203"/>
      <c r="HY552" s="107"/>
      <c r="HZ552" s="511"/>
      <c r="IA552" s="511"/>
      <c r="IB552" s="511"/>
      <c r="IC552" s="511"/>
      <c r="ID552" s="511"/>
      <c r="IE552" s="511"/>
      <c r="IF552" s="511"/>
      <c r="IG552" s="168"/>
      <c r="IH552" s="168"/>
      <c r="II552" s="168"/>
      <c r="IJ552" s="168"/>
      <c r="IK552" s="168"/>
      <c r="IL552" s="168"/>
      <c r="IM552" s="168"/>
      <c r="IN552" s="168"/>
      <c r="IO552" s="168"/>
      <c r="IP552" s="168"/>
      <c r="IQ552" s="168"/>
      <c r="IR552" s="168"/>
      <c r="IS552" s="168"/>
      <c r="IT552" s="168"/>
      <c r="IU552" s="168"/>
      <c r="IV552" s="168"/>
      <c r="IW552" s="168"/>
      <c r="IX552" s="168"/>
      <c r="IY552" s="168"/>
      <c r="IZ552" s="168"/>
      <c r="JA552" s="168"/>
      <c r="JB552" s="168"/>
      <c r="JC552" s="168"/>
      <c r="JD552" s="168"/>
      <c r="JE552" s="168"/>
      <c r="JF552" s="168"/>
      <c r="JG552" s="168"/>
      <c r="JH552" s="168"/>
      <c r="JI552" s="168"/>
      <c r="JJ552" s="168"/>
      <c r="JK552" s="168"/>
      <c r="JL552" s="168"/>
      <c r="JM552" s="168"/>
      <c r="JN552" s="168"/>
      <c r="JO552" s="168"/>
      <c r="JP552" s="168"/>
      <c r="JQ552" s="168"/>
      <c r="JR552" s="168"/>
      <c r="JS552" s="168"/>
      <c r="JT552" s="168"/>
      <c r="JU552" s="168"/>
      <c r="JV552" s="168"/>
      <c r="JW552" s="168"/>
      <c r="JX552" s="168"/>
      <c r="JY552" s="511"/>
      <c r="JZ552" s="511"/>
      <c r="KA552" s="511"/>
      <c r="KB552" s="511"/>
      <c r="KC552" s="511"/>
      <c r="KD552" s="511"/>
      <c r="KE552" s="511"/>
      <c r="KF552" s="511"/>
      <c r="KG552" s="511"/>
      <c r="KH552" s="511"/>
      <c r="KI552" s="511"/>
      <c r="KJ552" s="511"/>
      <c r="KK552" s="511"/>
      <c r="KL552" s="511"/>
      <c r="KM552" s="511"/>
      <c r="KN552" s="511"/>
      <c r="KO552" s="511"/>
      <c r="KP552" s="511"/>
      <c r="KQ552" s="511"/>
      <c r="KR552" s="511"/>
      <c r="KS552" s="511"/>
      <c r="KT552" s="511"/>
      <c r="KU552" s="511"/>
      <c r="KV552" s="511"/>
      <c r="KW552" s="89"/>
      <c r="KX552" s="89"/>
      <c r="KY552" s="89"/>
      <c r="KZ552" s="89"/>
      <c r="LA552" s="89"/>
      <c r="LB552" s="511"/>
      <c r="LC552" s="511"/>
      <c r="LD552" s="89"/>
      <c r="LE552" s="89"/>
      <c r="LF552" s="511"/>
      <c r="LG552" s="511"/>
      <c r="LH552" s="89"/>
      <c r="LI552" s="89"/>
      <c r="LJ552" s="511"/>
      <c r="LK552" s="511"/>
      <c r="LL552" s="511"/>
      <c r="LM552" s="511"/>
      <c r="LN552" s="511"/>
      <c r="LO552" s="511"/>
      <c r="LP552" s="511"/>
      <c r="LQ552" s="89"/>
      <c r="LR552" s="89"/>
      <c r="LS552" s="511"/>
      <c r="LT552" s="511"/>
      <c r="LU552" s="89"/>
      <c r="LV552" s="89"/>
      <c r="LW552" s="511"/>
      <c r="LX552" s="511"/>
      <c r="LY552" s="511"/>
      <c r="LZ552" s="511"/>
      <c r="MA552" s="511"/>
      <c r="MB552" s="203"/>
      <c r="MC552" s="107"/>
      <c r="MD552" s="511"/>
      <c r="ME552" s="511"/>
      <c r="MF552" s="511"/>
      <c r="MG552" s="511"/>
      <c r="MH552" s="511"/>
      <c r="MI552" s="511"/>
      <c r="MJ552" s="511"/>
      <c r="MK552" s="168"/>
      <c r="ML552" s="168"/>
      <c r="MM552" s="168"/>
      <c r="MN552" s="168"/>
      <c r="MO552" s="168"/>
      <c r="MP552" s="168"/>
      <c r="MQ552" s="168"/>
      <c r="MR552" s="168"/>
      <c r="MS552" s="168"/>
      <c r="MT552" s="168"/>
      <c r="MU552" s="168"/>
      <c r="MV552" s="168"/>
      <c r="MW552" s="168"/>
      <c r="MX552" s="168"/>
      <c r="MY552" s="168"/>
      <c r="MZ552" s="168"/>
      <c r="NA552" s="168"/>
      <c r="NB552" s="168"/>
      <c r="NC552" s="168"/>
      <c r="ND552" s="168"/>
      <c r="NE552" s="168"/>
      <c r="NF552" s="168"/>
      <c r="NG552" s="168"/>
      <c r="NH552" s="168"/>
      <c r="NI552" s="168"/>
      <c r="NJ552" s="168"/>
      <c r="NK552" s="168"/>
      <c r="NL552" s="168"/>
      <c r="NM552" s="168"/>
      <c r="NN552" s="168"/>
      <c r="NO552" s="168"/>
      <c r="NP552" s="168"/>
      <c r="NQ552" s="168"/>
      <c r="NR552" s="168"/>
      <c r="NS552" s="168"/>
      <c r="NT552" s="168"/>
      <c r="NU552" s="168"/>
      <c r="NV552" s="168"/>
      <c r="NW552" s="168"/>
      <c r="NX552" s="168"/>
      <c r="NY552" s="168"/>
      <c r="NZ552" s="168"/>
      <c r="OA552" s="168"/>
      <c r="OB552" s="168"/>
      <c r="OC552" s="511"/>
      <c r="OD552" s="511"/>
      <c r="OE552" s="511"/>
      <c r="OF552" s="511"/>
      <c r="OG552" s="511"/>
      <c r="OH552" s="511"/>
      <c r="OI552" s="511"/>
      <c r="OJ552" s="511"/>
      <c r="OK552" s="511"/>
      <c r="OL552" s="511"/>
      <c r="OM552" s="511"/>
      <c r="ON552" s="511"/>
      <c r="OO552" s="511"/>
      <c r="OP552" s="511"/>
      <c r="OQ552" s="511"/>
      <c r="OR552" s="511"/>
      <c r="OS552" s="511"/>
      <c r="OT552" s="511"/>
      <c r="OU552" s="511"/>
      <c r="OV552" s="511"/>
      <c r="OW552" s="511"/>
      <c r="OX552" s="511"/>
      <c r="OY552" s="511"/>
      <c r="OZ552" s="511"/>
      <c r="PA552" s="89"/>
      <c r="PB552" s="89"/>
      <c r="PC552" s="89"/>
      <c r="PD552" s="89"/>
      <c r="PE552" s="89"/>
      <c r="PF552" s="511"/>
      <c r="PG552" s="511"/>
      <c r="PH552" s="89"/>
      <c r="PI552" s="89"/>
      <c r="PJ552" s="511"/>
      <c r="PK552" s="511"/>
      <c r="PL552" s="89"/>
      <c r="PM552" s="89"/>
      <c r="PN552" s="511"/>
      <c r="PO552" s="511"/>
      <c r="PP552" s="511"/>
      <c r="PQ552" s="511"/>
      <c r="PR552" s="511"/>
      <c r="PS552" s="511"/>
      <c r="PT552" s="511"/>
      <c r="PU552" s="89"/>
      <c r="PV552" s="89"/>
      <c r="PW552" s="511"/>
      <c r="PX552" s="511"/>
      <c r="PY552" s="89"/>
      <c r="PZ552" s="89"/>
      <c r="QA552" s="511"/>
      <c r="QB552" s="511"/>
      <c r="QC552" s="511"/>
      <c r="QD552" s="511"/>
      <c r="QE552" s="511"/>
      <c r="QF552" s="203"/>
      <c r="QG552" s="107"/>
      <c r="QH552" s="511"/>
      <c r="QI552" s="511"/>
      <c r="QJ552" s="511"/>
      <c r="QK552" s="511"/>
      <c r="QL552" s="511"/>
      <c r="QM552" s="511"/>
      <c r="QN552" s="511"/>
      <c r="QO552" s="168"/>
      <c r="QP552" s="168"/>
      <c r="QQ552" s="168"/>
      <c r="QR552" s="168"/>
      <c r="QS552" s="168"/>
      <c r="QT552" s="168"/>
      <c r="QU552" s="168"/>
      <c r="QV552" s="168"/>
      <c r="QW552" s="168"/>
      <c r="QX552" s="168"/>
      <c r="QY552" s="168"/>
      <c r="QZ552" s="168"/>
      <c r="RA552" s="168"/>
      <c r="RB552" s="168"/>
      <c r="RC552" s="168"/>
      <c r="RD552" s="168"/>
      <c r="RE552" s="168"/>
      <c r="RF552" s="168"/>
      <c r="RG552" s="168"/>
      <c r="RH552" s="168"/>
      <c r="RI552" s="168"/>
      <c r="RJ552" s="168"/>
      <c r="RK552" s="168"/>
      <c r="RL552" s="168"/>
      <c r="RM552" s="168"/>
      <c r="RN552" s="168"/>
      <c r="RO552" s="168"/>
      <c r="RP552" s="168"/>
      <c r="RQ552" s="168"/>
      <c r="RR552" s="168"/>
      <c r="RS552" s="168"/>
      <c r="RT552" s="168"/>
      <c r="RU552" s="168"/>
      <c r="RV552" s="168"/>
      <c r="RW552" s="168"/>
      <c r="RX552" s="168"/>
      <c r="RY552" s="168"/>
      <c r="RZ552" s="168"/>
      <c r="SA552" s="168"/>
      <c r="SB552" s="168"/>
      <c r="SC552" s="168"/>
      <c r="SD552" s="168"/>
      <c r="SE552" s="168"/>
      <c r="SF552" s="168"/>
      <c r="SG552" s="511"/>
      <c r="SH552" s="511"/>
      <c r="SI552" s="511"/>
      <c r="SJ552" s="511"/>
      <c r="SK552" s="511"/>
      <c r="SL552" s="511"/>
      <c r="SM552" s="511"/>
      <c r="SN552" s="511"/>
      <c r="SO552" s="511"/>
      <c r="SP552" s="511"/>
      <c r="SQ552" s="511"/>
      <c r="SR552" s="511"/>
      <c r="SS552" s="511"/>
      <c r="ST552" s="511"/>
      <c r="SU552" s="511"/>
      <c r="SV552" s="511"/>
      <c r="SW552" s="511"/>
      <c r="SX552" s="511"/>
      <c r="SY552" s="511"/>
      <c r="SZ552" s="511"/>
      <c r="TA552" s="511"/>
      <c r="TB552" s="511"/>
      <c r="TC552" s="511"/>
      <c r="TD552" s="511"/>
      <c r="TE552" s="89"/>
      <c r="TF552" s="89"/>
      <c r="TG552" s="89"/>
      <c r="TH552" s="89"/>
      <c r="TI552" s="89"/>
      <c r="TJ552" s="511"/>
      <c r="TK552" s="511"/>
      <c r="TL552" s="89"/>
      <c r="TM552" s="89"/>
      <c r="TN552" s="511"/>
      <c r="TO552" s="511"/>
      <c r="TP552" s="89"/>
      <c r="TQ552" s="89"/>
      <c r="TR552" s="511"/>
      <c r="TS552" s="511"/>
      <c r="TT552" s="511"/>
      <c r="TU552" s="511"/>
      <c r="TV552" s="511"/>
      <c r="TW552" s="511"/>
      <c r="TX552" s="511"/>
      <c r="TY552" s="89"/>
      <c r="TZ552" s="89"/>
      <c r="UA552" s="511"/>
      <c r="UB552" s="511"/>
      <c r="UC552" s="89"/>
      <c r="UD552" s="89"/>
      <c r="UE552" s="511"/>
      <c r="UF552" s="511"/>
      <c r="UG552" s="511"/>
      <c r="UH552" s="511"/>
      <c r="UI552" s="511"/>
      <c r="UJ552" s="203"/>
      <c r="UK552" s="107"/>
      <c r="UL552" s="511"/>
      <c r="UM552" s="511"/>
      <c r="UN552" s="511"/>
      <c r="UO552" s="511"/>
      <c r="UP552" s="511"/>
      <c r="UQ552" s="511"/>
      <c r="UR552" s="511"/>
      <c r="US552" s="168"/>
      <c r="UT552" s="168"/>
      <c r="UU552" s="168"/>
      <c r="UV552" s="168"/>
      <c r="UW552" s="168"/>
      <c r="UX552" s="168"/>
      <c r="UY552" s="168"/>
      <c r="UZ552" s="168"/>
      <c r="VA552" s="168"/>
      <c r="VB552" s="168"/>
      <c r="VC552" s="168"/>
      <c r="VD552" s="168"/>
      <c r="VE552" s="168"/>
      <c r="VF552" s="168"/>
      <c r="VG552" s="168"/>
      <c r="VH552" s="168"/>
      <c r="VI552" s="168"/>
      <c r="VJ552" s="168"/>
      <c r="VK552" s="168"/>
      <c r="VL552" s="168"/>
      <c r="VM552" s="168"/>
      <c r="VN552" s="168"/>
      <c r="VO552" s="168"/>
      <c r="VP552" s="168"/>
      <c r="VQ552" s="168"/>
      <c r="VR552" s="168"/>
      <c r="VS552" s="168"/>
      <c r="VT552" s="168"/>
      <c r="VU552" s="168"/>
      <c r="VV552" s="168"/>
      <c r="VW552" s="168"/>
      <c r="VX552" s="168"/>
      <c r="VY552" s="168"/>
      <c r="VZ552" s="168"/>
      <c r="WA552" s="168"/>
      <c r="WB552" s="168"/>
      <c r="WC552" s="168"/>
      <c r="WD552" s="168"/>
      <c r="WE552" s="168"/>
      <c r="WF552" s="168"/>
      <c r="WG552" s="168"/>
      <c r="WH552" s="168"/>
      <c r="WI552" s="168"/>
      <c r="WJ552" s="168"/>
      <c r="WK552" s="511"/>
      <c r="WL552" s="511"/>
      <c r="WM552" s="511"/>
      <c r="WN552" s="511"/>
      <c r="WO552" s="511"/>
      <c r="WP552" s="511"/>
      <c r="WQ552" s="511"/>
      <c r="WR552" s="511"/>
      <c r="WS552" s="511"/>
      <c r="WT552" s="511"/>
      <c r="WU552" s="511"/>
      <c r="WV552" s="511"/>
      <c r="WW552" s="511"/>
      <c r="WX552" s="511"/>
      <c r="WY552" s="511"/>
      <c r="WZ552" s="511"/>
      <c r="XA552" s="511"/>
      <c r="XB552" s="511"/>
      <c r="XC552" s="511"/>
      <c r="XD552" s="511"/>
      <c r="XE552" s="511"/>
      <c r="XF552" s="511"/>
      <c r="XG552" s="511"/>
      <c r="XH552" s="511"/>
      <c r="XI552" s="89"/>
      <c r="XJ552" s="89"/>
      <c r="XK552" s="89"/>
      <c r="XL552" s="89"/>
      <c r="XM552" s="89"/>
      <c r="XN552" s="511"/>
      <c r="XO552" s="511"/>
      <c r="XP552" s="89"/>
      <c r="XQ552" s="89"/>
      <c r="XR552" s="511"/>
      <c r="XS552" s="511"/>
      <c r="XT552" s="89"/>
      <c r="XU552" s="89"/>
      <c r="XV552" s="511"/>
      <c r="XW552" s="511"/>
      <c r="XX552" s="511"/>
      <c r="XY552" s="511"/>
      <c r="XZ552" s="511"/>
      <c r="YA552" s="511"/>
      <c r="YB552" s="511"/>
      <c r="YC552" s="89"/>
      <c r="YD552" s="89"/>
      <c r="YE552" s="511"/>
      <c r="YF552" s="511"/>
      <c r="YG552" s="89"/>
      <c r="YH552" s="89"/>
      <c r="YI552" s="511"/>
      <c r="YJ552" s="511"/>
      <c r="YK552" s="511"/>
      <c r="YL552" s="511"/>
      <c r="YM552" s="511"/>
      <c r="YN552" s="203"/>
      <c r="YO552" s="107"/>
      <c r="YP552" s="511"/>
      <c r="YQ552" s="511"/>
      <c r="YR552" s="511"/>
      <c r="YS552" s="511"/>
      <c r="YT552" s="511"/>
      <c r="YU552" s="511"/>
      <c r="YV552" s="511"/>
      <c r="YW552" s="168"/>
      <c r="YX552" s="168"/>
      <c r="YY552" s="168"/>
      <c r="YZ552" s="168"/>
      <c r="ZA552" s="168"/>
      <c r="ZB552" s="168"/>
      <c r="ZC552" s="168"/>
      <c r="ZD552" s="168"/>
      <c r="ZE552" s="168"/>
      <c r="ZF552" s="168"/>
      <c r="ZG552" s="168"/>
      <c r="ZH552" s="168"/>
      <c r="ZI552" s="168"/>
      <c r="ZJ552" s="168"/>
      <c r="ZK552" s="168"/>
      <c r="ZL552" s="168"/>
      <c r="ZM552" s="168"/>
      <c r="ZN552" s="168"/>
      <c r="ZO552" s="168"/>
      <c r="ZP552" s="168"/>
      <c r="ZQ552" s="168"/>
      <c r="ZR552" s="168"/>
      <c r="ZS552" s="168"/>
      <c r="ZT552" s="168"/>
      <c r="ZU552" s="168"/>
      <c r="ZV552" s="168"/>
      <c r="ZW552" s="168"/>
      <c r="ZX552" s="168"/>
      <c r="ZY552" s="168"/>
      <c r="ZZ552" s="168"/>
      <c r="AAA552" s="168"/>
      <c r="AAB552" s="168"/>
      <c r="AAC552" s="168"/>
      <c r="AAD552" s="168"/>
      <c r="AAE552" s="168"/>
      <c r="AAF552" s="168"/>
      <c r="AAG552" s="168"/>
      <c r="AAH552" s="168"/>
      <c r="AAI552" s="168"/>
      <c r="AAJ552" s="168"/>
      <c r="AAK552" s="168"/>
      <c r="AAL552" s="168"/>
      <c r="AAM552" s="168"/>
      <c r="AAN552" s="168"/>
      <c r="AAO552" s="511"/>
      <c r="AAP552" s="511"/>
      <c r="AAQ552" s="511"/>
      <c r="AAR552" s="511"/>
      <c r="AAS552" s="511"/>
      <c r="AAT552" s="511"/>
      <c r="AAU552" s="511"/>
      <c r="AAV552" s="511"/>
      <c r="AAW552" s="511"/>
      <c r="AAX552" s="511"/>
      <c r="AAY552" s="511"/>
      <c r="AAZ552" s="511"/>
      <c r="ABA552" s="511"/>
      <c r="ABB552" s="511"/>
      <c r="ABC552" s="511"/>
      <c r="ABD552" s="511"/>
      <c r="ABE552" s="511"/>
      <c r="ABF552" s="511"/>
      <c r="ABG552" s="511"/>
      <c r="ABH552" s="511"/>
      <c r="ABI552" s="511"/>
      <c r="ABJ552" s="511"/>
      <c r="ABK552" s="511"/>
      <c r="ABL552" s="511"/>
      <c r="ABM552" s="89"/>
      <c r="ABN552" s="89"/>
      <c r="ABO552" s="89"/>
      <c r="ABP552" s="89"/>
      <c r="ABQ552" s="89"/>
      <c r="ABR552" s="511"/>
      <c r="ABS552" s="511"/>
      <c r="ABT552" s="89"/>
      <c r="ABU552" s="89"/>
      <c r="ABV552" s="511"/>
      <c r="ABW552" s="511"/>
      <c r="ABX552" s="89"/>
      <c r="ABY552" s="89"/>
      <c r="ABZ552" s="511"/>
      <c r="ACA552" s="511"/>
      <c r="ACB552" s="511"/>
      <c r="ACC552" s="511"/>
      <c r="ACD552" s="511"/>
      <c r="ACE552" s="511"/>
      <c r="ACF552" s="511"/>
      <c r="ACG552" s="89"/>
      <c r="ACH552" s="89"/>
      <c r="ACI552" s="511"/>
      <c r="ACJ552" s="511"/>
      <c r="ACK552" s="89"/>
      <c r="ACL552" s="89"/>
      <c r="ACM552" s="511"/>
      <c r="ACN552" s="511"/>
      <c r="ACO552" s="511"/>
      <c r="ACP552" s="511"/>
      <c r="ACQ552" s="511"/>
      <c r="ACR552" s="203"/>
      <c r="ACS552" s="107"/>
      <c r="ACT552" s="511"/>
      <c r="ACU552" s="511"/>
      <c r="ACV552" s="511"/>
      <c r="ACW552" s="511"/>
      <c r="ACX552" s="511"/>
      <c r="ACY552" s="511"/>
      <c r="ACZ552" s="511"/>
      <c r="ADA552" s="168"/>
      <c r="ADB552" s="168"/>
      <c r="ADC552" s="168"/>
      <c r="ADD552" s="168"/>
      <c r="ADE552" s="168"/>
      <c r="ADF552" s="168"/>
      <c r="ADG552" s="168"/>
      <c r="ADH552" s="168"/>
      <c r="ADI552" s="168"/>
      <c r="ADJ552" s="168"/>
      <c r="ADK552" s="168"/>
      <c r="ADL552" s="168"/>
      <c r="ADM552" s="168"/>
      <c r="ADN552" s="168"/>
      <c r="ADO552" s="168"/>
      <c r="ADP552" s="168"/>
      <c r="ADQ552" s="168"/>
      <c r="ADR552" s="168"/>
      <c r="ADS552" s="168"/>
      <c r="ADT552" s="168"/>
      <c r="ADU552" s="168"/>
      <c r="ADV552" s="168"/>
      <c r="ADW552" s="168"/>
      <c r="ADX552" s="168"/>
      <c r="ADY552" s="168"/>
      <c r="ADZ552" s="168"/>
      <c r="AEA552" s="168"/>
      <c r="AEB552" s="168"/>
      <c r="AEC552" s="168"/>
      <c r="AED552" s="168"/>
      <c r="AEE552" s="168"/>
      <c r="AEF552" s="168"/>
      <c r="AEG552" s="168"/>
      <c r="AEH552" s="168"/>
      <c r="AEI552" s="168"/>
      <c r="AEJ552" s="168"/>
      <c r="AEK552" s="168"/>
      <c r="AEL552" s="168"/>
      <c r="AEM552" s="168"/>
      <c r="AEN552" s="168"/>
      <c r="AEO552" s="168"/>
      <c r="AEP552" s="168"/>
      <c r="AEQ552" s="168"/>
      <c r="AER552" s="168"/>
      <c r="AES552" s="511"/>
      <c r="AET552" s="511"/>
      <c r="AEU552" s="511"/>
      <c r="AEV552" s="511"/>
      <c r="AEW552" s="511"/>
      <c r="AEX552" s="511"/>
      <c r="AEY552" s="511"/>
      <c r="AEZ552" s="511"/>
      <c r="AFA552" s="511"/>
      <c r="AFB552" s="511"/>
      <c r="AFC552" s="511"/>
      <c r="AFD552" s="511"/>
      <c r="AFE552" s="511"/>
      <c r="AFF552" s="511"/>
      <c r="AFG552" s="511"/>
      <c r="AFH552" s="511"/>
      <c r="AFI552" s="511"/>
      <c r="AFJ552" s="511"/>
      <c r="AFK552" s="511"/>
      <c r="AFL552" s="511"/>
      <c r="AFM552" s="511"/>
      <c r="AFN552" s="511"/>
      <c r="AFO552" s="511"/>
      <c r="AFP552" s="511"/>
      <c r="AFQ552" s="89"/>
      <c r="AFR552" s="89"/>
      <c r="AFS552" s="89"/>
      <c r="AFT552" s="89"/>
      <c r="AFU552" s="89"/>
      <c r="AFV552" s="511"/>
      <c r="AFW552" s="511"/>
      <c r="AFX552" s="89"/>
      <c r="AFY552" s="89"/>
      <c r="AFZ552" s="511"/>
      <c r="AGA552" s="511"/>
      <c r="AGB552" s="89"/>
      <c r="AGC552" s="89"/>
      <c r="AGD552" s="511"/>
      <c r="AGE552" s="511"/>
      <c r="AGF552" s="511"/>
      <c r="AGG552" s="511"/>
      <c r="AGH552" s="511"/>
      <c r="AGI552" s="511"/>
      <c r="AGJ552" s="511"/>
      <c r="AGK552" s="89"/>
      <c r="AGL552" s="89"/>
      <c r="AGM552" s="511"/>
      <c r="AGN552" s="511"/>
      <c r="AGO552" s="89"/>
      <c r="AGP552" s="89"/>
      <c r="AGQ552" s="511"/>
      <c r="AGR552" s="511"/>
      <c r="AGS552" s="511"/>
      <c r="AGT552" s="511"/>
      <c r="AGU552" s="511"/>
      <c r="AGV552" s="203"/>
      <c r="AGW552" s="107"/>
      <c r="AGX552" s="511"/>
      <c r="AGY552" s="511"/>
      <c r="AGZ552" s="511"/>
      <c r="AHA552" s="511"/>
      <c r="AHB552" s="511"/>
      <c r="AHC552" s="511"/>
      <c r="AHD552" s="511"/>
      <c r="AHE552" s="168"/>
      <c r="AHF552" s="168"/>
      <c r="AHG552" s="168"/>
      <c r="AHH552" s="168"/>
      <c r="AHI552" s="168"/>
      <c r="AHJ552" s="168"/>
      <c r="AHK552" s="168"/>
      <c r="AHL552" s="168"/>
      <c r="AHM552" s="168"/>
      <c r="AHN552" s="168"/>
      <c r="AHO552" s="168"/>
      <c r="AHP552" s="168"/>
      <c r="AHQ552" s="168"/>
      <c r="AHR552" s="168"/>
      <c r="AHS552" s="168"/>
      <c r="AHT552" s="168"/>
      <c r="AHU552" s="168"/>
      <c r="AHV552" s="168"/>
      <c r="AHW552" s="168"/>
      <c r="AHX552" s="168"/>
      <c r="AHY552" s="168"/>
      <c r="AHZ552" s="168"/>
      <c r="AIA552" s="168"/>
      <c r="AIB552" s="168"/>
      <c r="AIC552" s="168"/>
      <c r="AID552" s="168"/>
      <c r="AIE552" s="168"/>
      <c r="AIF552" s="168"/>
      <c r="AIG552" s="168"/>
      <c r="AIH552" s="168"/>
      <c r="AII552" s="168"/>
      <c r="AIJ552" s="168"/>
      <c r="AIK552" s="168"/>
      <c r="AIL552" s="168"/>
      <c r="AIM552" s="168"/>
      <c r="AIN552" s="168"/>
      <c r="AIO552" s="168"/>
      <c r="AIP552" s="168"/>
      <c r="AIQ552" s="168"/>
      <c r="AIR552" s="168"/>
      <c r="AIS552" s="168"/>
      <c r="AIT552" s="168"/>
      <c r="AIU552" s="168"/>
      <c r="AIV552" s="168"/>
      <c r="AIW552" s="511"/>
      <c r="AIX552" s="511"/>
      <c r="AIY552" s="511"/>
      <c r="AIZ552" s="511"/>
      <c r="AJA552" s="511"/>
      <c r="AJB552" s="511"/>
      <c r="AJC552" s="511"/>
      <c r="AJD552" s="511"/>
      <c r="AJE552" s="511"/>
      <c r="AJF552" s="511"/>
      <c r="AJG552" s="511"/>
      <c r="AJH552" s="511"/>
      <c r="AJI552" s="511"/>
      <c r="AJJ552" s="511"/>
      <c r="AJK552" s="511"/>
      <c r="AJL552" s="511"/>
      <c r="AJM552" s="511"/>
      <c r="AJN552" s="511"/>
      <c r="AJO552" s="511"/>
      <c r="AJP552" s="511"/>
      <c r="AJQ552" s="511"/>
      <c r="AJR552" s="511"/>
      <c r="AJS552" s="511"/>
      <c r="AJT552" s="511"/>
      <c r="AJU552" s="89"/>
      <c r="AJV552" s="89"/>
      <c r="AJW552" s="89"/>
      <c r="AJX552" s="89"/>
      <c r="AJY552" s="89"/>
      <c r="AJZ552" s="511"/>
      <c r="AKA552" s="511"/>
      <c r="AKB552" s="89"/>
      <c r="AKC552" s="89"/>
      <c r="AKD552" s="511"/>
      <c r="AKE552" s="511"/>
      <c r="AKF552" s="89"/>
      <c r="AKG552" s="89"/>
      <c r="AKH552" s="511"/>
      <c r="AKI552" s="511"/>
      <c r="AKJ552" s="511"/>
      <c r="AKK552" s="511"/>
      <c r="AKL552" s="511"/>
      <c r="AKM552" s="511"/>
      <c r="AKN552" s="511"/>
      <c r="AKO552" s="89"/>
      <c r="AKP552" s="89"/>
      <c r="AKQ552" s="511"/>
      <c r="AKR552" s="511"/>
      <c r="AKS552" s="89"/>
      <c r="AKT552" s="89"/>
      <c r="AKU552" s="511"/>
      <c r="AKV552" s="511"/>
      <c r="AKW552" s="511"/>
      <c r="AKX552" s="511"/>
      <c r="AKY552" s="511"/>
      <c r="AKZ552" s="203"/>
      <c r="ALA552" s="107"/>
      <c r="ALB552" s="511"/>
      <c r="ALC552" s="511"/>
      <c r="ALD552" s="511"/>
      <c r="ALE552" s="511"/>
      <c r="ALF552" s="511"/>
      <c r="ALG552" s="511"/>
      <c r="ALH552" s="511"/>
      <c r="ALI552" s="168"/>
      <c r="ALJ552" s="168"/>
      <c r="ALK552" s="168"/>
      <c r="ALL552" s="168"/>
      <c r="ALM552" s="168"/>
      <c r="ALN552" s="168"/>
      <c r="ALO552" s="168"/>
      <c r="ALP552" s="168"/>
      <c r="ALQ552" s="168"/>
      <c r="ALR552" s="168"/>
      <c r="ALS552" s="168"/>
      <c r="ALT552" s="168"/>
      <c r="ALU552" s="168"/>
      <c r="ALV552" s="168"/>
      <c r="ALW552" s="168"/>
      <c r="ALX552" s="168"/>
      <c r="ALY552" s="168"/>
      <c r="ALZ552" s="168"/>
      <c r="AMA552" s="168"/>
      <c r="AMB552" s="168"/>
      <c r="AMC552" s="168"/>
      <c r="AMD552" s="168"/>
      <c r="AME552" s="168"/>
      <c r="AMF552" s="168"/>
      <c r="AMG552" s="168"/>
      <c r="AMH552" s="168"/>
      <c r="AMI552" s="168"/>
      <c r="AMJ552" s="168"/>
      <c r="AMK552" s="168"/>
      <c r="AML552" s="168"/>
      <c r="AMM552" s="168"/>
      <c r="AMN552" s="168"/>
      <c r="AMO552" s="168"/>
      <c r="AMP552" s="168"/>
      <c r="AMQ552" s="168"/>
      <c r="AMR552" s="168"/>
      <c r="AMS552" s="168"/>
      <c r="AMT552" s="168"/>
      <c r="AMU552" s="168"/>
      <c r="AMV552" s="168"/>
      <c r="AMW552" s="168"/>
      <c r="AMX552" s="168"/>
      <c r="AMY552" s="168"/>
      <c r="AMZ552" s="168"/>
      <c r="ANA552" s="511"/>
      <c r="ANB552" s="511"/>
      <c r="ANC552" s="511"/>
      <c r="AND552" s="511"/>
      <c r="ANE552" s="511"/>
      <c r="ANF552" s="511"/>
      <c r="ANG552" s="511"/>
      <c r="ANH552" s="511"/>
      <c r="ANI552" s="511"/>
      <c r="ANJ552" s="511"/>
      <c r="ANK552" s="511"/>
      <c r="ANL552" s="511"/>
      <c r="ANM552" s="511"/>
      <c r="ANN552" s="511"/>
      <c r="ANO552" s="511"/>
      <c r="ANP552" s="511"/>
      <c r="ANQ552" s="511"/>
      <c r="ANR552" s="511"/>
      <c r="ANS552" s="511"/>
      <c r="ANT552" s="511"/>
      <c r="ANU552" s="511"/>
      <c r="ANV552" s="511"/>
      <c r="ANW552" s="511"/>
      <c r="ANX552" s="511"/>
      <c r="ANY552" s="89"/>
      <c r="ANZ552" s="89"/>
      <c r="AOA552" s="89"/>
      <c r="AOB552" s="89"/>
      <c r="AOC552" s="89"/>
      <c r="AOD552" s="511"/>
      <c r="AOE552" s="511"/>
      <c r="AOF552" s="89"/>
      <c r="AOG552" s="89"/>
      <c r="AOH552" s="511"/>
      <c r="AOI552" s="511"/>
      <c r="AOJ552" s="89"/>
      <c r="AOK552" s="89"/>
      <c r="AOL552" s="511"/>
      <c r="AOM552" s="511"/>
      <c r="AON552" s="511"/>
      <c r="AOO552" s="511"/>
      <c r="AOP552" s="511"/>
      <c r="AOQ552" s="511"/>
      <c r="AOR552" s="511"/>
      <c r="AOS552" s="89"/>
      <c r="AOT552" s="89"/>
      <c r="AOU552" s="511"/>
      <c r="AOV552" s="511"/>
      <c r="AOW552" s="89"/>
      <c r="AOX552" s="89"/>
      <c r="AOY552" s="511"/>
      <c r="AOZ552" s="511"/>
      <c r="APA552" s="511"/>
      <c r="APB552" s="511"/>
      <c r="APC552" s="511"/>
      <c r="APD552" s="203"/>
      <c r="APE552" s="107"/>
      <c r="APF552" s="511"/>
      <c r="APG552" s="511"/>
      <c r="APH552" s="511"/>
      <c r="API552" s="511"/>
      <c r="APJ552" s="511"/>
      <c r="APK552" s="511"/>
      <c r="APL552" s="511"/>
      <c r="APM552" s="168"/>
      <c r="APN552" s="168"/>
      <c r="APO552" s="168"/>
      <c r="APP552" s="168"/>
      <c r="APQ552" s="168"/>
      <c r="APR552" s="168"/>
      <c r="APS552" s="168"/>
      <c r="APT552" s="168"/>
      <c r="APU552" s="168"/>
      <c r="APV552" s="168"/>
      <c r="APW552" s="168"/>
      <c r="APX552" s="168"/>
      <c r="APY552" s="168"/>
      <c r="APZ552" s="168"/>
      <c r="AQA552" s="168"/>
      <c r="AQB552" s="168"/>
      <c r="AQC552" s="168"/>
      <c r="AQD552" s="168"/>
      <c r="AQE552" s="168"/>
      <c r="AQF552" s="168"/>
      <c r="AQG552" s="168"/>
      <c r="AQH552" s="168"/>
      <c r="AQI552" s="168"/>
      <c r="AQJ552" s="168"/>
      <c r="AQK552" s="168"/>
      <c r="AQL552" s="168"/>
      <c r="AQM552" s="168"/>
      <c r="AQN552" s="168"/>
      <c r="AQO552" s="168"/>
      <c r="AQP552" s="168"/>
      <c r="AQQ552" s="168"/>
      <c r="AQR552" s="168"/>
      <c r="AQS552" s="168"/>
      <c r="AQT552" s="168"/>
      <c r="AQU552" s="168"/>
      <c r="AQV552" s="168"/>
      <c r="AQW552" s="168"/>
      <c r="AQX552" s="168"/>
      <c r="AQY552" s="168"/>
      <c r="AQZ552" s="168"/>
      <c r="ARA552" s="168"/>
      <c r="ARB552" s="168"/>
      <c r="ARC552" s="168"/>
      <c r="ARD552" s="168"/>
      <c r="ARE552" s="511"/>
      <c r="ARF552" s="511"/>
      <c r="ARG552" s="511"/>
      <c r="ARH552" s="511"/>
      <c r="ARI552" s="511"/>
      <c r="ARJ552" s="511"/>
      <c r="ARK552" s="511"/>
      <c r="ARL552" s="511"/>
      <c r="ARM552" s="511"/>
      <c r="ARN552" s="511"/>
      <c r="ARO552" s="511"/>
      <c r="ARP552" s="511"/>
      <c r="ARQ552" s="511"/>
      <c r="ARR552" s="511"/>
      <c r="ARS552" s="511"/>
      <c r="ART552" s="511"/>
      <c r="ARU552" s="511"/>
      <c r="ARV552" s="511"/>
      <c r="ARW552" s="511"/>
      <c r="ARX552" s="511"/>
      <c r="ARY552" s="511"/>
      <c r="ARZ552" s="511"/>
      <c r="ASA552" s="511"/>
      <c r="ASB552" s="511"/>
      <c r="ASC552" s="89"/>
      <c r="ASD552" s="89"/>
      <c r="ASE552" s="89"/>
      <c r="ASF552" s="89"/>
      <c r="ASG552" s="89"/>
      <c r="ASH552" s="511"/>
      <c r="ASI552" s="511"/>
      <c r="ASJ552" s="89"/>
      <c r="ASK552" s="89"/>
      <c r="ASL552" s="511"/>
      <c r="ASM552" s="511"/>
      <c r="ASN552" s="89"/>
      <c r="ASO552" s="89"/>
      <c r="ASP552" s="511"/>
      <c r="ASQ552" s="511"/>
      <c r="ASR552" s="511"/>
      <c r="ASS552" s="511"/>
      <c r="AST552" s="511"/>
      <c r="ASU552" s="511"/>
      <c r="ASV552" s="511"/>
      <c r="ASW552" s="89"/>
      <c r="ASX552" s="89"/>
      <c r="ASY552" s="511"/>
      <c r="ASZ552" s="511"/>
      <c r="ATA552" s="89"/>
      <c r="ATB552" s="89"/>
      <c r="ATC552" s="511"/>
      <c r="ATD552" s="511"/>
      <c r="ATE552" s="511"/>
      <c r="ATF552" s="511"/>
      <c r="ATG552" s="511"/>
      <c r="ATH552" s="203"/>
      <c r="ATI552" s="107"/>
      <c r="ATJ552" s="511"/>
      <c r="ATK552" s="511"/>
      <c r="ATL552" s="511"/>
      <c r="ATM552" s="511"/>
      <c r="ATN552" s="511"/>
      <c r="ATO552" s="511"/>
      <c r="ATP552" s="511"/>
      <c r="ATQ552" s="168"/>
      <c r="ATR552" s="168"/>
      <c r="ATS552" s="168"/>
      <c r="ATT552" s="168"/>
      <c r="ATU552" s="168"/>
      <c r="ATV552" s="168"/>
      <c r="ATW552" s="168"/>
      <c r="ATX552" s="168"/>
      <c r="ATY552" s="168"/>
      <c r="ATZ552" s="168"/>
      <c r="AUA552" s="168"/>
      <c r="AUB552" s="168"/>
      <c r="AUC552" s="168"/>
      <c r="AUD552" s="168"/>
      <c r="AUE552" s="168"/>
      <c r="AUF552" s="168"/>
      <c r="AUG552" s="168"/>
      <c r="AUH552" s="168"/>
      <c r="AUI552" s="168"/>
      <c r="AUJ552" s="168"/>
      <c r="AUK552" s="168"/>
      <c r="AUL552" s="168"/>
      <c r="AUM552" s="168"/>
      <c r="AUN552" s="168"/>
      <c r="AUO552" s="168"/>
      <c r="AUP552" s="168"/>
      <c r="AUQ552" s="168"/>
      <c r="AUR552" s="168"/>
      <c r="AUS552" s="168"/>
      <c r="AUT552" s="168"/>
      <c r="AUU552" s="168"/>
      <c r="AUV552" s="168"/>
      <c r="AUW552" s="168"/>
      <c r="AUX552" s="168"/>
      <c r="AUY552" s="168"/>
      <c r="AUZ552" s="168"/>
      <c r="AVA552" s="168"/>
      <c r="AVB552" s="168"/>
      <c r="AVC552" s="168"/>
      <c r="AVD552" s="168"/>
      <c r="AVE552" s="168"/>
      <c r="AVF552" s="168"/>
      <c r="AVG552" s="168"/>
      <c r="AVH552" s="168"/>
      <c r="AVI552" s="511"/>
      <c r="AVJ552" s="511"/>
      <c r="AVK552" s="511"/>
      <c r="AVL552" s="511"/>
      <c r="AVM552" s="511"/>
      <c r="AVN552" s="511"/>
      <c r="AVO552" s="511"/>
      <c r="AVP552" s="511"/>
      <c r="AVQ552" s="511"/>
      <c r="AVR552" s="511"/>
      <c r="AVS552" s="511"/>
      <c r="AVT552" s="511"/>
      <c r="AVU552" s="511"/>
      <c r="AVV552" s="511"/>
      <c r="AVW552" s="511"/>
      <c r="AVX552" s="511"/>
      <c r="AVY552" s="511"/>
      <c r="AVZ552" s="511"/>
      <c r="AWA552" s="511"/>
      <c r="AWB552" s="511"/>
      <c r="AWC552" s="511"/>
      <c r="AWD552" s="511"/>
      <c r="AWE552" s="511"/>
      <c r="AWF552" s="511"/>
      <c r="AWG552" s="89"/>
      <c r="AWH552" s="89"/>
      <c r="AWI552" s="89"/>
      <c r="AWJ552" s="89"/>
      <c r="AWK552" s="89"/>
      <c r="AWL552" s="511"/>
      <c r="AWM552" s="511"/>
      <c r="AWN552" s="89"/>
      <c r="AWO552" s="89"/>
      <c r="AWP552" s="511"/>
      <c r="AWQ552" s="511"/>
      <c r="AWR552" s="89"/>
      <c r="AWS552" s="89"/>
      <c r="AWT552" s="511"/>
      <c r="AWU552" s="511"/>
      <c r="AWV552" s="511"/>
      <c r="AWW552" s="511"/>
      <c r="AWX552" s="511"/>
      <c r="AWY552" s="511"/>
      <c r="AWZ552" s="511"/>
      <c r="AXA552" s="89"/>
      <c r="AXB552" s="89"/>
      <c r="AXC552" s="511"/>
      <c r="AXD552" s="511"/>
      <c r="AXE552" s="89"/>
      <c r="AXF552" s="89"/>
      <c r="AXG552" s="511"/>
      <c r="AXH552" s="511"/>
      <c r="AXI552" s="511"/>
      <c r="AXJ552" s="511"/>
      <c r="AXK552" s="511"/>
      <c r="AXL552" s="203"/>
      <c r="AXM552" s="107"/>
      <c r="AXN552" s="511"/>
      <c r="AXO552" s="511"/>
      <c r="AXP552" s="511"/>
      <c r="AXQ552" s="511"/>
      <c r="AXR552" s="511"/>
      <c r="AXS552" s="511"/>
      <c r="AXT552" s="511"/>
      <c r="AXU552" s="168"/>
      <c r="AXV552" s="168"/>
      <c r="AXW552" s="168"/>
      <c r="AXX552" s="168"/>
      <c r="AXY552" s="168"/>
      <c r="AXZ552" s="168"/>
      <c r="AYA552" s="168"/>
      <c r="AYB552" s="168"/>
      <c r="AYC552" s="168"/>
      <c r="AYD552" s="168"/>
      <c r="AYE552" s="168"/>
      <c r="AYF552" s="168"/>
      <c r="AYG552" s="168"/>
      <c r="AYH552" s="168"/>
      <c r="AYI552" s="168"/>
      <c r="AYJ552" s="168"/>
      <c r="AYK552" s="168"/>
      <c r="AYL552" s="168"/>
      <c r="AYM552" s="168"/>
      <c r="AYN552" s="168"/>
      <c r="AYO552" s="168"/>
      <c r="AYP552" s="168"/>
      <c r="AYQ552" s="168"/>
      <c r="AYR552" s="168"/>
      <c r="AYS552" s="168"/>
      <c r="AYT552" s="168"/>
      <c r="AYU552" s="168"/>
      <c r="AYV552" s="168"/>
      <c r="AYW552" s="168"/>
      <c r="AYX552" s="168"/>
      <c r="AYY552" s="168"/>
      <c r="AYZ552" s="168"/>
      <c r="AZA552" s="168"/>
      <c r="AZB552" s="168"/>
      <c r="AZC552" s="168"/>
      <c r="AZD552" s="168"/>
      <c r="AZE552" s="168"/>
      <c r="AZF552" s="168"/>
      <c r="AZG552" s="168"/>
      <c r="AZH552" s="168"/>
      <c r="AZI552" s="168"/>
      <c r="AZJ552" s="168"/>
      <c r="AZK552" s="168"/>
      <c r="AZL552" s="168"/>
      <c r="AZM552" s="511"/>
      <c r="AZN552" s="511"/>
      <c r="AZO552" s="511"/>
      <c r="AZP552" s="511"/>
      <c r="AZQ552" s="511"/>
      <c r="AZR552" s="511"/>
      <c r="AZS552" s="511"/>
      <c r="AZT552" s="511"/>
      <c r="AZU552" s="511"/>
      <c r="AZV552" s="511"/>
      <c r="AZW552" s="511"/>
      <c r="AZX552" s="511"/>
      <c r="AZY552" s="511"/>
      <c r="AZZ552" s="511"/>
      <c r="BAA552" s="511"/>
      <c r="BAB552" s="511"/>
      <c r="BAC552" s="511"/>
      <c r="BAD552" s="511"/>
      <c r="BAE552" s="511"/>
      <c r="BAF552" s="511"/>
      <c r="BAG552" s="511"/>
      <c r="BAH552" s="511"/>
      <c r="BAI552" s="511"/>
      <c r="BAJ552" s="511"/>
      <c r="BAK552" s="89"/>
      <c r="BAL552" s="89"/>
      <c r="BAM552" s="89"/>
      <c r="BAN552" s="89"/>
      <c r="BAO552" s="89"/>
      <c r="BAP552" s="511"/>
      <c r="BAQ552" s="511"/>
      <c r="BAR552" s="89"/>
      <c r="BAS552" s="89"/>
      <c r="BAT552" s="511"/>
      <c r="BAU552" s="511"/>
      <c r="BAV552" s="89"/>
      <c r="BAW552" s="89"/>
      <c r="BAX552" s="511"/>
      <c r="BAY552" s="511"/>
      <c r="BAZ552" s="511"/>
      <c r="BBA552" s="511"/>
      <c r="BBB552" s="511"/>
      <c r="BBC552" s="511"/>
      <c r="BBD552" s="511"/>
      <c r="BBE552" s="89"/>
      <c r="BBF552" s="89"/>
      <c r="BBG552" s="511"/>
      <c r="BBH552" s="511"/>
      <c r="BBI552" s="89"/>
      <c r="BBJ552" s="89"/>
      <c r="BBK552" s="511"/>
      <c r="BBL552" s="511"/>
      <c r="BBM552" s="511"/>
      <c r="BBN552" s="511"/>
      <c r="BBO552" s="511"/>
      <c r="BBP552" s="203"/>
      <c r="BBQ552" s="107"/>
      <c r="BBR552" s="511"/>
      <c r="BBS552" s="511"/>
      <c r="BBT552" s="511"/>
      <c r="BBU552" s="511"/>
      <c r="BBV552" s="511"/>
      <c r="BBW552" s="511"/>
      <c r="BBX552" s="511"/>
      <c r="BBY552" s="168"/>
      <c r="BBZ552" s="168"/>
      <c r="BCA552" s="168"/>
      <c r="BCB552" s="168"/>
      <c r="BCC552" s="168"/>
      <c r="BCD552" s="168"/>
      <c r="BCE552" s="168"/>
      <c r="BCF552" s="168"/>
      <c r="BCG552" s="168"/>
      <c r="BCH552" s="168"/>
      <c r="BCI552" s="168"/>
      <c r="BCJ552" s="168"/>
      <c r="BCK552" s="168"/>
      <c r="BCL552" s="168"/>
      <c r="BCM552" s="168"/>
      <c r="BCN552" s="168"/>
      <c r="BCO552" s="168"/>
      <c r="BCP552" s="168"/>
      <c r="BCQ552" s="168"/>
      <c r="BCR552" s="168"/>
      <c r="BCS552" s="168"/>
      <c r="BCT552" s="168"/>
      <c r="BCU552" s="168"/>
      <c r="BCV552" s="168"/>
      <c r="BCW552" s="168"/>
      <c r="BCX552" s="168"/>
      <c r="BCY552" s="168"/>
      <c r="BCZ552" s="168"/>
      <c r="BDA552" s="168"/>
      <c r="BDB552" s="168"/>
      <c r="BDC552" s="168"/>
      <c r="BDD552" s="168"/>
      <c r="BDE552" s="168"/>
      <c r="BDF552" s="168"/>
      <c r="BDG552" s="168"/>
      <c r="BDH552" s="168"/>
      <c r="BDI552" s="168"/>
      <c r="BDJ552" s="168"/>
      <c r="BDK552" s="168"/>
      <c r="BDL552" s="168"/>
      <c r="BDM552" s="168"/>
      <c r="BDN552" s="168"/>
      <c r="BDO552" s="168"/>
      <c r="BDP552" s="168"/>
      <c r="BDQ552" s="511"/>
      <c r="BDR552" s="511"/>
      <c r="BDS552" s="511"/>
      <c r="BDT552" s="511"/>
      <c r="BDU552" s="511"/>
      <c r="BDV552" s="511"/>
      <c r="BDW552" s="511"/>
      <c r="BDX552" s="511"/>
      <c r="BDY552" s="511"/>
      <c r="BDZ552" s="511"/>
      <c r="BEA552" s="511"/>
      <c r="BEB552" s="511"/>
      <c r="BEC552" s="511"/>
      <c r="BED552" s="511"/>
      <c r="BEE552" s="511"/>
      <c r="BEF552" s="511"/>
      <c r="BEG552" s="511"/>
      <c r="BEH552" s="511"/>
      <c r="BEI552" s="511"/>
      <c r="BEJ552" s="511"/>
      <c r="BEK552" s="511"/>
      <c r="BEL552" s="511"/>
      <c r="BEM552" s="511"/>
      <c r="BEN552" s="511"/>
      <c r="BEO552" s="89"/>
      <c r="BEP552" s="89"/>
      <c r="BEQ552" s="89"/>
      <c r="BER552" s="89"/>
      <c r="BES552" s="89"/>
      <c r="BET552" s="511"/>
      <c r="BEU552" s="511"/>
      <c r="BEV552" s="89"/>
      <c r="BEW552" s="89"/>
      <c r="BEX552" s="511"/>
      <c r="BEY552" s="511"/>
      <c r="BEZ552" s="89"/>
      <c r="BFA552" s="89"/>
      <c r="BFB552" s="511"/>
      <c r="BFC552" s="511"/>
      <c r="BFD552" s="511"/>
      <c r="BFE552" s="511"/>
      <c r="BFF552" s="511"/>
      <c r="BFG552" s="511"/>
      <c r="BFH552" s="511"/>
      <c r="BFI552" s="89"/>
      <c r="BFJ552" s="89"/>
      <c r="BFK552" s="511"/>
      <c r="BFL552" s="511"/>
      <c r="BFM552" s="89"/>
      <c r="BFN552" s="89"/>
      <c r="BFO552" s="511"/>
      <c r="BFP552" s="511"/>
      <c r="BFQ552" s="511"/>
      <c r="BFR552" s="511"/>
      <c r="BFS552" s="511"/>
      <c r="BFT552" s="203"/>
      <c r="BFU552" s="107"/>
      <c r="BFV552" s="511"/>
      <c r="BFW552" s="511"/>
      <c r="BFX552" s="511"/>
      <c r="BFY552" s="511"/>
      <c r="BFZ552" s="511"/>
      <c r="BGA552" s="511"/>
      <c r="BGB552" s="511"/>
      <c r="BGC552" s="168"/>
      <c r="BGD552" s="168"/>
      <c r="BGE552" s="168"/>
      <c r="BGF552" s="168"/>
      <c r="BGG552" s="168"/>
      <c r="BGH552" s="168"/>
      <c r="BGI552" s="168"/>
      <c r="BGJ552" s="168"/>
      <c r="BGK552" s="168"/>
      <c r="BGL552" s="168"/>
      <c r="BGM552" s="168"/>
      <c r="BGN552" s="168"/>
      <c r="BGO552" s="168"/>
      <c r="BGP552" s="168"/>
      <c r="BGQ552" s="168"/>
      <c r="BGR552" s="168"/>
      <c r="BGS552" s="168"/>
      <c r="BGT552" s="168"/>
      <c r="BGU552" s="168"/>
      <c r="BGV552" s="168"/>
      <c r="BGW552" s="168"/>
      <c r="BGX552" s="168"/>
      <c r="BGY552" s="168"/>
      <c r="BGZ552" s="168"/>
      <c r="BHA552" s="168"/>
      <c r="BHB552" s="168"/>
      <c r="BHC552" s="168"/>
      <c r="BHD552" s="168"/>
      <c r="BHE552" s="168"/>
      <c r="BHF552" s="168"/>
      <c r="BHG552" s="168"/>
      <c r="BHH552" s="168"/>
      <c r="BHI552" s="168"/>
      <c r="BHJ552" s="168"/>
      <c r="BHK552" s="168"/>
      <c r="BHL552" s="168"/>
      <c r="BHM552" s="168"/>
      <c r="BHN552" s="168"/>
      <c r="BHO552" s="168"/>
      <c r="BHP552" s="168"/>
      <c r="BHQ552" s="168"/>
      <c r="BHR552" s="168"/>
      <c r="BHS552" s="168"/>
      <c r="BHT552" s="168"/>
      <c r="BHU552" s="511"/>
      <c r="BHV552" s="511"/>
      <c r="BHW552" s="511"/>
      <c r="BHX552" s="511"/>
      <c r="BHY552" s="511"/>
      <c r="BHZ552" s="511"/>
      <c r="BIA552" s="511"/>
      <c r="BIB552" s="511"/>
      <c r="BIC552" s="511"/>
      <c r="BID552" s="511"/>
      <c r="BIE552" s="511"/>
      <c r="BIF552" s="511"/>
      <c r="BIG552" s="511"/>
      <c r="BIH552" s="511"/>
      <c r="BII552" s="511"/>
      <c r="BIJ552" s="511"/>
      <c r="BIK552" s="511"/>
      <c r="BIL552" s="511"/>
      <c r="BIM552" s="511"/>
      <c r="BIN552" s="511"/>
      <c r="BIO552" s="511"/>
      <c r="BIP552" s="511"/>
      <c r="BIQ552" s="511"/>
      <c r="BIR552" s="511"/>
      <c r="BIS552" s="89"/>
      <c r="BIT552" s="89"/>
      <c r="BIU552" s="89"/>
      <c r="BIV552" s="89"/>
      <c r="BIW552" s="89"/>
      <c r="BIX552" s="511"/>
      <c r="BIY552" s="511"/>
      <c r="BIZ552" s="89"/>
      <c r="BJA552" s="89"/>
      <c r="BJB552" s="511"/>
      <c r="BJC552" s="511"/>
      <c r="BJD552" s="89"/>
      <c r="BJE552" s="89"/>
      <c r="BJF552" s="511"/>
      <c r="BJG552" s="511"/>
      <c r="BJH552" s="511"/>
      <c r="BJI552" s="511"/>
      <c r="BJJ552" s="511"/>
      <c r="BJK552" s="511"/>
      <c r="BJL552" s="511"/>
      <c r="BJM552" s="89"/>
      <c r="BJN552" s="89"/>
      <c r="BJO552" s="511"/>
      <c r="BJP552" s="511"/>
      <c r="BJQ552" s="89"/>
      <c r="BJR552" s="89"/>
      <c r="BJS552" s="511"/>
      <c r="BJT552" s="511"/>
      <c r="BJU552" s="511"/>
      <c r="BJV552" s="511"/>
      <c r="BJW552" s="511"/>
      <c r="BJX552" s="203"/>
      <c r="BJY552" s="107"/>
      <c r="BJZ552" s="511"/>
      <c r="BKA552" s="511"/>
      <c r="BKB552" s="511"/>
      <c r="BKC552" s="511"/>
      <c r="BKD552" s="511"/>
      <c r="BKE552" s="511"/>
      <c r="BKF552" s="511"/>
      <c r="BKG552" s="168"/>
      <c r="BKH552" s="168"/>
      <c r="BKI552" s="168"/>
      <c r="BKJ552" s="168"/>
      <c r="BKK552" s="168"/>
      <c r="BKL552" s="168"/>
      <c r="BKM552" s="168"/>
      <c r="BKN552" s="168"/>
      <c r="BKO552" s="168"/>
      <c r="BKP552" s="168"/>
      <c r="BKQ552" s="168"/>
      <c r="BKR552" s="168"/>
      <c r="BKS552" s="168"/>
      <c r="BKT552" s="168"/>
      <c r="BKU552" s="168"/>
      <c r="BKV552" s="168"/>
      <c r="BKW552" s="168"/>
      <c r="BKX552" s="168"/>
      <c r="BKY552" s="168"/>
      <c r="BKZ552" s="168"/>
      <c r="BLA552" s="168"/>
      <c r="BLB552" s="168"/>
      <c r="BLC552" s="168"/>
      <c r="BLD552" s="168"/>
      <c r="BLE552" s="168"/>
      <c r="BLF552" s="168"/>
      <c r="BLG552" s="168"/>
      <c r="BLH552" s="168"/>
      <c r="BLI552" s="168"/>
      <c r="BLJ552" s="168"/>
      <c r="BLK552" s="168"/>
      <c r="BLL552" s="168"/>
      <c r="BLM552" s="168"/>
      <c r="BLN552" s="168"/>
      <c r="BLO552" s="168"/>
      <c r="BLP552" s="168"/>
      <c r="BLQ552" s="168"/>
      <c r="BLR552" s="168"/>
      <c r="BLS552" s="168"/>
      <c r="BLT552" s="168"/>
      <c r="BLU552" s="168"/>
      <c r="BLV552" s="168"/>
      <c r="BLW552" s="168"/>
      <c r="BLX552" s="168"/>
      <c r="BLY552" s="511"/>
      <c r="BLZ552" s="511"/>
      <c r="BMA552" s="511"/>
      <c r="BMB552" s="511"/>
      <c r="BMC552" s="511"/>
      <c r="BMD552" s="511"/>
      <c r="BME552" s="511"/>
      <c r="BMF552" s="511"/>
      <c r="BMG552" s="511"/>
      <c r="BMH552" s="511"/>
      <c r="BMI552" s="511"/>
      <c r="BMJ552" s="511"/>
      <c r="BMK552" s="511"/>
      <c r="BML552" s="511"/>
      <c r="BMM552" s="511"/>
      <c r="BMN552" s="511"/>
      <c r="BMO552" s="511"/>
      <c r="BMP552" s="511"/>
      <c r="BMQ552" s="511"/>
      <c r="BMR552" s="511"/>
      <c r="BMS552" s="511"/>
      <c r="BMT552" s="511"/>
      <c r="BMU552" s="511"/>
      <c r="BMV552" s="511"/>
      <c r="BMW552" s="89"/>
      <c r="BMX552" s="89"/>
      <c r="BMY552" s="89"/>
      <c r="BMZ552" s="89"/>
      <c r="BNA552" s="89"/>
      <c r="BNB552" s="511"/>
      <c r="BNC552" s="511"/>
      <c r="BND552" s="89"/>
      <c r="BNE552" s="89"/>
      <c r="BNF552" s="511"/>
      <c r="BNG552" s="511"/>
      <c r="BNH552" s="89"/>
      <c r="BNI552" s="89"/>
      <c r="BNJ552" s="511"/>
      <c r="BNK552" s="511"/>
      <c r="BNL552" s="511"/>
      <c r="BNM552" s="511"/>
      <c r="BNN552" s="511"/>
      <c r="BNO552" s="511"/>
      <c r="BNP552" s="511"/>
      <c r="BNQ552" s="89"/>
      <c r="BNR552" s="89"/>
      <c r="BNS552" s="511"/>
      <c r="BNT552" s="511"/>
      <c r="BNU552" s="89"/>
      <c r="BNV552" s="89"/>
      <c r="BNW552" s="511"/>
      <c r="BNX552" s="511"/>
      <c r="BNY552" s="511"/>
      <c r="BNZ552" s="511"/>
      <c r="BOA552" s="511"/>
      <c r="BOB552" s="203"/>
      <c r="BOC552" s="107"/>
      <c r="BOD552" s="511"/>
      <c r="BOE552" s="511"/>
      <c r="BOF552" s="511"/>
      <c r="BOG552" s="511"/>
      <c r="BOH552" s="511"/>
      <c r="BOI552" s="511"/>
      <c r="BOJ552" s="511"/>
      <c r="BOK552" s="168"/>
      <c r="BOL552" s="168"/>
      <c r="BOM552" s="168"/>
      <c r="BON552" s="168"/>
      <c r="BOO552" s="168"/>
      <c r="BOP552" s="168"/>
      <c r="BOQ552" s="168"/>
      <c r="BOR552" s="168"/>
      <c r="BOS552" s="168"/>
      <c r="BOT552" s="168"/>
      <c r="BOU552" s="168"/>
      <c r="BOV552" s="168"/>
      <c r="BOW552" s="168"/>
      <c r="BOX552" s="168"/>
      <c r="BOY552" s="168"/>
      <c r="BOZ552" s="168"/>
      <c r="BPA552" s="168"/>
      <c r="BPB552" s="168"/>
      <c r="BPC552" s="168"/>
      <c r="BPD552" s="168"/>
      <c r="BPE552" s="168"/>
      <c r="BPF552" s="168"/>
      <c r="BPG552" s="168"/>
      <c r="BPH552" s="168"/>
      <c r="BPI552" s="168"/>
      <c r="BPJ552" s="168"/>
      <c r="BPK552" s="168"/>
      <c r="BPL552" s="168"/>
      <c r="BPM552" s="168"/>
      <c r="BPN552" s="168"/>
      <c r="BPO552" s="168"/>
      <c r="BPP552" s="168"/>
      <c r="BPQ552" s="168"/>
      <c r="BPR552" s="168"/>
      <c r="BPS552" s="168"/>
      <c r="BPT552" s="168"/>
      <c r="BPU552" s="168"/>
      <c r="BPV552" s="168"/>
      <c r="BPW552" s="168"/>
      <c r="BPX552" s="168"/>
      <c r="BPY552" s="168"/>
      <c r="BPZ552" s="168"/>
      <c r="BQA552" s="168"/>
      <c r="BQB552" s="168"/>
      <c r="BQC552" s="511"/>
      <c r="BQD552" s="511"/>
      <c r="BQE552" s="511"/>
      <c r="BQF552" s="511"/>
      <c r="BQG552" s="511"/>
      <c r="BQH552" s="511"/>
      <c r="BQI552" s="511"/>
      <c r="BQJ552" s="511"/>
      <c r="BQK552" s="511"/>
      <c r="BQL552" s="511"/>
      <c r="BQM552" s="511"/>
      <c r="BQN552" s="511"/>
      <c r="BQO552" s="511"/>
      <c r="BQP552" s="511"/>
      <c r="BQQ552" s="511"/>
      <c r="BQR552" s="511"/>
      <c r="BQS552" s="511"/>
      <c r="BQT552" s="511"/>
      <c r="BQU552" s="511"/>
      <c r="BQV552" s="511"/>
      <c r="BQW552" s="511"/>
      <c r="BQX552" s="511"/>
      <c r="BQY552" s="511"/>
      <c r="BQZ552" s="511"/>
      <c r="BRA552" s="89"/>
      <c r="BRB552" s="89"/>
      <c r="BRC552" s="89"/>
      <c r="BRD552" s="89"/>
      <c r="BRE552" s="89"/>
      <c r="BRF552" s="511"/>
      <c r="BRG552" s="511"/>
      <c r="BRH552" s="89"/>
      <c r="BRI552" s="89"/>
      <c r="BRJ552" s="511"/>
      <c r="BRK552" s="511"/>
      <c r="BRL552" s="89"/>
      <c r="BRM552" s="89"/>
      <c r="BRN552" s="511"/>
      <c r="BRO552" s="511"/>
      <c r="BRP552" s="511"/>
      <c r="BRQ552" s="511"/>
      <c r="BRR552" s="511"/>
      <c r="BRS552" s="511"/>
      <c r="BRT552" s="511"/>
      <c r="BRU552" s="89"/>
      <c r="BRV552" s="89"/>
      <c r="BRW552" s="511"/>
      <c r="BRX552" s="511"/>
      <c r="BRY552" s="89"/>
      <c r="BRZ552" s="89"/>
      <c r="BSA552" s="511"/>
      <c r="BSB552" s="511"/>
      <c r="BSC552" s="511"/>
      <c r="BSD552" s="511"/>
      <c r="BSE552" s="511"/>
      <c r="BSF552" s="203"/>
      <c r="BSG552" s="107"/>
      <c r="BSH552" s="511"/>
      <c r="BSI552" s="511"/>
      <c r="BSJ552" s="511"/>
      <c r="BSK552" s="511"/>
      <c r="BSL552" s="511"/>
      <c r="BSM552" s="511"/>
      <c r="BSN552" s="511"/>
      <c r="BSO552" s="168"/>
      <c r="BSP552" s="168"/>
      <c r="BSQ552" s="168"/>
      <c r="BSR552" s="168"/>
      <c r="BSS552" s="168"/>
      <c r="BST552" s="168"/>
      <c r="BSU552" s="168"/>
      <c r="BSV552" s="168"/>
      <c r="BSW552" s="168"/>
      <c r="BSX552" s="168"/>
      <c r="BSY552" s="168"/>
      <c r="BSZ552" s="168"/>
      <c r="BTA552" s="168"/>
      <c r="BTB552" s="168"/>
      <c r="BTC552" s="168"/>
      <c r="BTD552" s="168"/>
      <c r="BTE552" s="168"/>
      <c r="BTF552" s="168"/>
      <c r="BTG552" s="168"/>
      <c r="BTH552" s="168"/>
      <c r="BTI552" s="168"/>
      <c r="BTJ552" s="168"/>
      <c r="BTK552" s="168"/>
      <c r="BTL552" s="168"/>
      <c r="BTM552" s="168"/>
      <c r="BTN552" s="168"/>
      <c r="BTO552" s="168"/>
      <c r="BTP552" s="168"/>
      <c r="BTQ552" s="168"/>
      <c r="BTR552" s="168"/>
      <c r="BTS552" s="168"/>
      <c r="BTT552" s="168"/>
      <c r="BTU552" s="168"/>
      <c r="BTV552" s="168"/>
      <c r="BTW552" s="168"/>
      <c r="BTX552" s="168"/>
      <c r="BTY552" s="168"/>
      <c r="BTZ552" s="168"/>
      <c r="BUA552" s="168"/>
      <c r="BUB552" s="168"/>
      <c r="BUC552" s="168"/>
      <c r="BUD552" s="168"/>
      <c r="BUE552" s="168"/>
      <c r="BUF552" s="168"/>
      <c r="BUG552" s="511"/>
      <c r="BUH552" s="511"/>
      <c r="BUI552" s="511"/>
      <c r="BUJ552" s="511"/>
      <c r="BUK552" s="511"/>
      <c r="BUL552" s="511"/>
      <c r="BUM552" s="511"/>
      <c r="BUN552" s="511"/>
      <c r="BUO552" s="511"/>
      <c r="BUP552" s="511"/>
      <c r="BUQ552" s="511"/>
      <c r="BUR552" s="511"/>
      <c r="BUS552" s="511"/>
      <c r="BUT552" s="511"/>
      <c r="BUU552" s="511"/>
      <c r="BUV552" s="511"/>
      <c r="BUW552" s="511"/>
      <c r="BUX552" s="511"/>
      <c r="BUY552" s="511"/>
      <c r="BUZ552" s="511"/>
      <c r="BVA552" s="511"/>
      <c r="BVB552" s="511"/>
      <c r="BVC552" s="511"/>
      <c r="BVD552" s="511"/>
      <c r="BVE552" s="89"/>
      <c r="BVF552" s="89"/>
      <c r="BVG552" s="89"/>
      <c r="BVH552" s="89"/>
      <c r="BVI552" s="89"/>
      <c r="BVJ552" s="511"/>
      <c r="BVK552" s="511"/>
      <c r="BVL552" s="89"/>
      <c r="BVM552" s="89"/>
      <c r="BVN552" s="511"/>
      <c r="BVO552" s="511"/>
      <c r="BVP552" s="89"/>
      <c r="BVQ552" s="89"/>
      <c r="BVR552" s="511"/>
      <c r="BVS552" s="511"/>
      <c r="BVT552" s="511"/>
      <c r="BVU552" s="511"/>
      <c r="BVV552" s="511"/>
      <c r="BVW552" s="511"/>
      <c r="BVX552" s="511"/>
      <c r="BVY552" s="89"/>
      <c r="BVZ552" s="89"/>
      <c r="BWA552" s="511"/>
      <c r="BWB552" s="511"/>
      <c r="BWC552" s="89"/>
      <c r="BWD552" s="89"/>
      <c r="BWE552" s="511"/>
      <c r="BWF552" s="511"/>
      <c r="BWG552" s="511"/>
      <c r="BWH552" s="511"/>
      <c r="BWI552" s="511"/>
      <c r="BWJ552" s="203"/>
      <c r="BWK552" s="107"/>
      <c r="BWL552" s="511"/>
      <c r="BWM552" s="511"/>
      <c r="BWN552" s="511"/>
      <c r="BWO552" s="511"/>
      <c r="BWP552" s="511"/>
      <c r="BWQ552" s="511"/>
      <c r="BWR552" s="511"/>
      <c r="BWS552" s="168"/>
      <c r="BWT552" s="168"/>
      <c r="BWU552" s="168"/>
      <c r="BWV552" s="168"/>
      <c r="BWW552" s="168"/>
      <c r="BWX552" s="168"/>
      <c r="BWY552" s="168"/>
      <c r="BWZ552" s="168"/>
      <c r="BXA552" s="168"/>
      <c r="BXB552" s="168"/>
      <c r="BXC552" s="168"/>
      <c r="BXD552" s="168"/>
      <c r="BXE552" s="168"/>
      <c r="BXF552" s="168"/>
      <c r="BXG552" s="168"/>
      <c r="BXH552" s="168"/>
      <c r="BXI552" s="168"/>
      <c r="BXJ552" s="168"/>
      <c r="BXK552" s="168"/>
      <c r="BXL552" s="168"/>
      <c r="BXM552" s="168"/>
      <c r="BXN552" s="168"/>
      <c r="BXO552" s="168"/>
      <c r="BXP552" s="168"/>
      <c r="BXQ552" s="168"/>
      <c r="BXR552" s="168"/>
      <c r="BXS552" s="168"/>
      <c r="BXT552" s="168"/>
      <c r="BXU552" s="168"/>
      <c r="BXV552" s="168"/>
      <c r="BXW552" s="168"/>
      <c r="BXX552" s="168"/>
      <c r="BXY552" s="168"/>
      <c r="BXZ552" s="168"/>
      <c r="BYA552" s="168"/>
      <c r="BYB552" s="168"/>
      <c r="BYC552" s="168"/>
      <c r="BYD552" s="168"/>
      <c r="BYE552" s="168"/>
      <c r="BYF552" s="168"/>
      <c r="BYG552" s="168"/>
      <c r="BYH552" s="168"/>
      <c r="BYI552" s="168"/>
      <c r="BYJ552" s="168"/>
      <c r="BYK552" s="511"/>
      <c r="BYL552" s="511"/>
      <c r="BYM552" s="511"/>
      <c r="BYN552" s="511"/>
      <c r="BYO552" s="511"/>
      <c r="BYP552" s="511"/>
      <c r="BYQ552" s="511"/>
      <c r="BYR552" s="511"/>
      <c r="BYS552" s="511"/>
      <c r="BYT552" s="511"/>
      <c r="BYU552" s="511"/>
      <c r="BYV552" s="511"/>
      <c r="BYW552" s="511"/>
      <c r="BYX552" s="511"/>
      <c r="BYY552" s="511"/>
      <c r="BYZ552" s="511"/>
      <c r="BZA552" s="511"/>
      <c r="BZB552" s="511"/>
      <c r="BZC552" s="511"/>
      <c r="BZD552" s="511"/>
      <c r="BZE552" s="511"/>
      <c r="BZF552" s="511"/>
      <c r="BZG552" s="511"/>
      <c r="BZH552" s="511"/>
      <c r="BZI552" s="89"/>
      <c r="BZJ552" s="89"/>
      <c r="BZK552" s="89"/>
      <c r="BZL552" s="89"/>
      <c r="BZM552" s="89"/>
      <c r="BZN552" s="511"/>
      <c r="BZO552" s="511"/>
      <c r="BZP552" s="89"/>
      <c r="BZQ552" s="89"/>
      <c r="BZR552" s="511"/>
      <c r="BZS552" s="511"/>
      <c r="BZT552" s="89"/>
      <c r="BZU552" s="89"/>
      <c r="BZV552" s="511"/>
      <c r="BZW552" s="511"/>
      <c r="BZX552" s="511"/>
      <c r="BZY552" s="511"/>
      <c r="BZZ552" s="511"/>
      <c r="CAA552" s="511"/>
      <c r="CAB552" s="511"/>
      <c r="CAC552" s="89"/>
      <c r="CAD552" s="89"/>
      <c r="CAE552" s="511"/>
      <c r="CAF552" s="511"/>
      <c r="CAG552" s="89"/>
      <c r="CAH552" s="89"/>
      <c r="CAI552" s="511"/>
      <c r="CAJ552" s="511"/>
      <c r="CAK552" s="511"/>
      <c r="CAL552" s="511"/>
      <c r="CAM552" s="511"/>
      <c r="CAN552" s="203"/>
      <c r="CAO552" s="107"/>
      <c r="CAP552" s="511"/>
      <c r="CAQ552" s="511"/>
      <c r="CAR552" s="511"/>
      <c r="CAS552" s="511"/>
      <c r="CAT552" s="511"/>
      <c r="CAU552" s="511"/>
      <c r="CAV552" s="511"/>
      <c r="CAW552" s="168"/>
      <c r="CAX552" s="168"/>
      <c r="CAY552" s="168"/>
      <c r="CAZ552" s="168"/>
      <c r="CBA552" s="168"/>
      <c r="CBB552" s="168"/>
      <c r="CBC552" s="168"/>
      <c r="CBD552" s="168"/>
      <c r="CBE552" s="168"/>
      <c r="CBF552" s="168"/>
      <c r="CBG552" s="168"/>
      <c r="CBH552" s="168"/>
      <c r="CBI552" s="168"/>
      <c r="CBJ552" s="168"/>
      <c r="CBK552" s="168"/>
      <c r="CBL552" s="168"/>
      <c r="CBM552" s="168"/>
      <c r="CBN552" s="168"/>
      <c r="CBO552" s="168"/>
      <c r="CBP552" s="168"/>
      <c r="CBQ552" s="168"/>
      <c r="CBR552" s="168"/>
      <c r="CBS552" s="168"/>
      <c r="CBT552" s="168"/>
      <c r="CBU552" s="168"/>
      <c r="CBV552" s="168"/>
      <c r="CBW552" s="168"/>
      <c r="CBX552" s="168"/>
      <c r="CBY552" s="168"/>
      <c r="CBZ552" s="168"/>
      <c r="CCA552" s="168"/>
      <c r="CCB552" s="168"/>
      <c r="CCC552" s="168"/>
      <c r="CCD552" s="168"/>
      <c r="CCE552" s="168"/>
      <c r="CCF552" s="168"/>
      <c r="CCG552" s="168"/>
      <c r="CCH552" s="168"/>
      <c r="CCI552" s="168"/>
      <c r="CCJ552" s="168"/>
      <c r="CCK552" s="168"/>
      <c r="CCL552" s="168"/>
      <c r="CCM552" s="168"/>
      <c r="CCN552" s="168"/>
      <c r="CCO552" s="511"/>
      <c r="CCP552" s="511"/>
      <c r="CCQ552" s="511"/>
      <c r="CCR552" s="511"/>
      <c r="CCS552" s="511"/>
      <c r="CCT552" s="511"/>
      <c r="CCU552" s="511"/>
      <c r="CCV552" s="511"/>
      <c r="CCW552" s="511"/>
      <c r="CCX552" s="511"/>
      <c r="CCY552" s="511"/>
      <c r="CCZ552" s="511"/>
      <c r="CDA552" s="511"/>
      <c r="CDB552" s="511"/>
      <c r="CDC552" s="511"/>
      <c r="CDD552" s="511"/>
      <c r="CDE552" s="511"/>
      <c r="CDF552" s="511"/>
      <c r="CDG552" s="511"/>
      <c r="CDH552" s="511"/>
      <c r="CDI552" s="511"/>
      <c r="CDJ552" s="511"/>
      <c r="CDK552" s="511"/>
      <c r="CDL552" s="511"/>
      <c r="CDM552" s="89"/>
      <c r="CDN552" s="89"/>
      <c r="CDO552" s="89"/>
      <c r="CDP552" s="89"/>
      <c r="CDQ552" s="89"/>
      <c r="CDR552" s="511"/>
      <c r="CDS552" s="511"/>
      <c r="CDT552" s="89"/>
      <c r="CDU552" s="89"/>
      <c r="CDV552" s="511"/>
      <c r="CDW552" s="511"/>
      <c r="CDX552" s="89"/>
      <c r="CDY552" s="89"/>
      <c r="CDZ552" s="511"/>
      <c r="CEA552" s="511"/>
      <c r="CEB552" s="511"/>
      <c r="CEC552" s="511"/>
      <c r="CED552" s="511"/>
      <c r="CEE552" s="511"/>
      <c r="CEF552" s="511"/>
      <c r="CEG552" s="89"/>
      <c r="CEH552" s="89"/>
      <c r="CEI552" s="511"/>
      <c r="CEJ552" s="511"/>
      <c r="CEK552" s="89"/>
      <c r="CEL552" s="89"/>
      <c r="CEM552" s="511"/>
      <c r="CEN552" s="511"/>
      <c r="CEO552" s="511"/>
      <c r="CEP552" s="511"/>
      <c r="CEQ552" s="511"/>
      <c r="CER552" s="203"/>
      <c r="CES552" s="107"/>
      <c r="CET552" s="511"/>
      <c r="CEU552" s="511"/>
      <c r="CEV552" s="511"/>
      <c r="CEW552" s="511"/>
      <c r="CEX552" s="511"/>
      <c r="CEY552" s="511"/>
      <c r="CEZ552" s="511"/>
      <c r="CFA552" s="168"/>
      <c r="CFB552" s="168"/>
      <c r="CFC552" s="168"/>
      <c r="CFD552" s="168"/>
      <c r="CFE552" s="168"/>
      <c r="CFF552" s="168"/>
      <c r="CFG552" s="168"/>
      <c r="CFH552" s="168"/>
      <c r="CFI552" s="168"/>
      <c r="CFJ552" s="168"/>
      <c r="CFK552" s="168"/>
      <c r="CFL552" s="168"/>
      <c r="CFM552" s="168"/>
      <c r="CFN552" s="168"/>
      <c r="CFO552" s="168"/>
      <c r="CFP552" s="168"/>
      <c r="CFQ552" s="168"/>
      <c r="CFR552" s="168"/>
      <c r="CFS552" s="168"/>
      <c r="CFT552" s="168"/>
      <c r="CFU552" s="168"/>
      <c r="CFV552" s="168"/>
      <c r="CFW552" s="168"/>
      <c r="CFX552" s="168"/>
      <c r="CFY552" s="168"/>
      <c r="CFZ552" s="168"/>
      <c r="CGA552" s="168"/>
      <c r="CGB552" s="168"/>
      <c r="CGC552" s="168"/>
      <c r="CGD552" s="168"/>
      <c r="CGE552" s="168"/>
      <c r="CGF552" s="168"/>
      <c r="CGG552" s="168"/>
      <c r="CGH552" s="168"/>
      <c r="CGI552" s="168"/>
      <c r="CGJ552" s="168"/>
      <c r="CGK552" s="168"/>
      <c r="CGL552" s="168"/>
      <c r="CGM552" s="168"/>
      <c r="CGN552" s="168"/>
      <c r="CGO552" s="168"/>
      <c r="CGP552" s="168"/>
      <c r="CGQ552" s="168"/>
      <c r="CGR552" s="168"/>
      <c r="CGS552" s="511"/>
      <c r="CGT552" s="511"/>
      <c r="CGU552" s="511"/>
      <c r="CGV552" s="511"/>
      <c r="CGW552" s="511"/>
      <c r="CGX552" s="511"/>
      <c r="CGY552" s="511"/>
      <c r="CGZ552" s="511"/>
      <c r="CHA552" s="511"/>
      <c r="CHB552" s="511"/>
      <c r="CHC552" s="511"/>
      <c r="CHD552" s="511"/>
      <c r="CHE552" s="511"/>
      <c r="CHF552" s="511"/>
      <c r="CHG552" s="511"/>
      <c r="CHH552" s="511"/>
      <c r="CHI552" s="511"/>
      <c r="CHJ552" s="511"/>
      <c r="CHK552" s="511"/>
      <c r="CHL552" s="511"/>
      <c r="CHM552" s="511"/>
      <c r="CHN552" s="511"/>
      <c r="CHO552" s="511"/>
      <c r="CHP552" s="511"/>
      <c r="CHQ552" s="89"/>
      <c r="CHR552" s="89"/>
      <c r="CHS552" s="89"/>
      <c r="CHT552" s="89"/>
      <c r="CHU552" s="89"/>
      <c r="CHV552" s="511"/>
      <c r="CHW552" s="511"/>
      <c r="CHX552" s="89"/>
      <c r="CHY552" s="89"/>
      <c r="CHZ552" s="511"/>
      <c r="CIA552" s="511"/>
      <c r="CIB552" s="89"/>
      <c r="CIC552" s="89"/>
      <c r="CID552" s="511"/>
      <c r="CIE552" s="511"/>
      <c r="CIF552" s="511"/>
      <c r="CIG552" s="511"/>
      <c r="CIH552" s="511"/>
      <c r="CII552" s="511"/>
      <c r="CIJ552" s="511"/>
      <c r="CIK552" s="89"/>
      <c r="CIL552" s="89"/>
      <c r="CIM552" s="511"/>
      <c r="CIN552" s="511"/>
      <c r="CIO552" s="89"/>
      <c r="CIP552" s="89"/>
      <c r="CIQ552" s="511"/>
      <c r="CIR552" s="511"/>
      <c r="CIS552" s="511"/>
      <c r="CIT552" s="511"/>
      <c r="CIU552" s="511"/>
      <c r="CIV552" s="203"/>
      <c r="CIW552" s="107"/>
      <c r="CIX552" s="511"/>
      <c r="CIY552" s="511"/>
      <c r="CIZ552" s="511"/>
      <c r="CJA552" s="511"/>
      <c r="CJB552" s="511"/>
      <c r="CJC552" s="511"/>
      <c r="CJD552" s="511"/>
      <c r="CJE552" s="168"/>
      <c r="CJF552" s="168"/>
      <c r="CJG552" s="168"/>
      <c r="CJH552" s="168"/>
      <c r="CJI552" s="168"/>
      <c r="CJJ552" s="168"/>
      <c r="CJK552" s="168"/>
      <c r="CJL552" s="168"/>
      <c r="CJM552" s="168"/>
      <c r="CJN552" s="168"/>
      <c r="CJO552" s="168"/>
      <c r="CJP552" s="168"/>
      <c r="CJQ552" s="168"/>
      <c r="CJR552" s="168"/>
      <c r="CJS552" s="168"/>
      <c r="CJT552" s="168"/>
      <c r="CJU552" s="168"/>
      <c r="CJV552" s="168"/>
      <c r="CJW552" s="168"/>
      <c r="CJX552" s="168"/>
      <c r="CJY552" s="168"/>
      <c r="CJZ552" s="168"/>
      <c r="CKA552" s="168"/>
      <c r="CKB552" s="168"/>
      <c r="CKC552" s="168"/>
      <c r="CKD552" s="168"/>
      <c r="CKE552" s="168"/>
      <c r="CKF552" s="168"/>
      <c r="CKG552" s="168"/>
      <c r="CKH552" s="168"/>
      <c r="CKI552" s="168"/>
      <c r="CKJ552" s="168"/>
      <c r="CKK552" s="168"/>
      <c r="CKL552" s="168"/>
      <c r="CKM552" s="168"/>
      <c r="CKN552" s="168"/>
      <c r="CKO552" s="168"/>
      <c r="CKP552" s="168"/>
      <c r="CKQ552" s="168"/>
      <c r="CKR552" s="168"/>
      <c r="CKS552" s="168"/>
      <c r="CKT552" s="168"/>
      <c r="CKU552" s="168"/>
      <c r="CKV552" s="168"/>
      <c r="CKW552" s="511"/>
      <c r="CKX552" s="511"/>
      <c r="CKY552" s="511"/>
      <c r="CKZ552" s="511"/>
      <c r="CLA552" s="511"/>
      <c r="CLB552" s="511"/>
      <c r="CLC552" s="511"/>
      <c r="CLD552" s="511"/>
      <c r="CLE552" s="511"/>
      <c r="CLF552" s="511"/>
      <c r="CLG552" s="511"/>
      <c r="CLH552" s="511"/>
      <c r="CLI552" s="511"/>
      <c r="CLJ552" s="511"/>
      <c r="CLK552" s="511"/>
      <c r="CLL552" s="511"/>
      <c r="CLM552" s="511"/>
      <c r="CLN552" s="511"/>
      <c r="CLO552" s="511"/>
      <c r="CLP552" s="511"/>
      <c r="CLQ552" s="511"/>
      <c r="CLR552" s="511"/>
      <c r="CLS552" s="511"/>
      <c r="CLT552" s="511"/>
      <c r="CLU552" s="89"/>
      <c r="CLV552" s="89"/>
      <c r="CLW552" s="89"/>
      <c r="CLX552" s="89"/>
      <c r="CLY552" s="89"/>
      <c r="CLZ552" s="511"/>
      <c r="CMA552" s="511"/>
      <c r="CMB552" s="89"/>
      <c r="CMC552" s="89"/>
      <c r="CMD552" s="511"/>
      <c r="CME552" s="511"/>
      <c r="CMF552" s="89"/>
      <c r="CMG552" s="89"/>
      <c r="CMH552" s="511"/>
      <c r="CMI552" s="511"/>
      <c r="CMJ552" s="511"/>
      <c r="CMK552" s="511"/>
      <c r="CML552" s="511"/>
      <c r="CMM552" s="511"/>
      <c r="CMN552" s="511"/>
      <c r="CMO552" s="89"/>
      <c r="CMP552" s="89"/>
      <c r="CMQ552" s="511"/>
      <c r="CMR552" s="511"/>
      <c r="CMS552" s="89"/>
      <c r="CMT552" s="89"/>
      <c r="CMU552" s="511"/>
      <c r="CMV552" s="511"/>
      <c r="CMW552" s="511"/>
      <c r="CMX552" s="511"/>
      <c r="CMY552" s="511"/>
      <c r="CMZ552" s="203"/>
      <c r="CNA552" s="107"/>
      <c r="CNB552" s="511"/>
      <c r="CNC552" s="511"/>
      <c r="CND552" s="511"/>
      <c r="CNE552" s="511"/>
      <c r="CNF552" s="511"/>
      <c r="CNG552" s="511"/>
      <c r="CNH552" s="511"/>
      <c r="CNI552" s="168"/>
      <c r="CNJ552" s="168"/>
      <c r="CNK552" s="168"/>
      <c r="CNL552" s="168"/>
      <c r="CNM552" s="168"/>
      <c r="CNN552" s="168"/>
      <c r="CNO552" s="168"/>
      <c r="CNP552" s="168"/>
      <c r="CNQ552" s="168"/>
      <c r="CNR552" s="168"/>
      <c r="CNS552" s="168"/>
      <c r="CNT552" s="168"/>
      <c r="CNU552" s="168"/>
      <c r="CNV552" s="168"/>
      <c r="CNW552" s="168"/>
      <c r="CNX552" s="168"/>
      <c r="CNY552" s="168"/>
      <c r="CNZ552" s="168"/>
      <c r="COA552" s="168"/>
      <c r="COB552" s="168"/>
      <c r="COC552" s="168"/>
      <c r="COD552" s="168"/>
      <c r="COE552" s="168"/>
      <c r="COF552" s="168"/>
      <c r="COG552" s="168"/>
      <c r="COH552" s="168"/>
      <c r="COI552" s="168"/>
      <c r="COJ552" s="168"/>
      <c r="COK552" s="168"/>
      <c r="COL552" s="168"/>
      <c r="COM552" s="168"/>
      <c r="CON552" s="168"/>
      <c r="COO552" s="168"/>
      <c r="COP552" s="168"/>
      <c r="COQ552" s="168"/>
      <c r="COR552" s="168"/>
      <c r="COS552" s="168"/>
      <c r="COT552" s="168"/>
      <c r="COU552" s="168"/>
      <c r="COV552" s="168"/>
      <c r="COW552" s="168"/>
      <c r="COX552" s="168"/>
      <c r="COY552" s="168"/>
      <c r="COZ552" s="168"/>
      <c r="CPA552" s="511"/>
      <c r="CPB552" s="511"/>
      <c r="CPC552" s="511"/>
      <c r="CPD552" s="511"/>
      <c r="CPE552" s="511"/>
      <c r="CPF552" s="511"/>
      <c r="CPG552" s="511"/>
      <c r="CPH552" s="511"/>
      <c r="CPI552" s="511"/>
      <c r="CPJ552" s="511"/>
      <c r="CPK552" s="511"/>
      <c r="CPL552" s="511"/>
      <c r="CPM552" s="511"/>
      <c r="CPN552" s="511"/>
      <c r="CPO552" s="511"/>
      <c r="CPP552" s="511"/>
      <c r="CPQ552" s="511"/>
      <c r="CPR552" s="511"/>
      <c r="CPS552" s="511"/>
      <c r="CPT552" s="511"/>
      <c r="CPU552" s="511"/>
      <c r="CPV552" s="511"/>
      <c r="CPW552" s="511"/>
      <c r="CPX552" s="511"/>
      <c r="CPY552" s="89"/>
      <c r="CPZ552" s="89"/>
      <c r="CQA552" s="89"/>
      <c r="CQB552" s="89"/>
      <c r="CQC552" s="89"/>
      <c r="CQD552" s="511"/>
      <c r="CQE552" s="511"/>
      <c r="CQF552" s="89"/>
      <c r="CQG552" s="89"/>
      <c r="CQH552" s="511"/>
      <c r="CQI552" s="511"/>
      <c r="CQJ552" s="89"/>
      <c r="CQK552" s="89"/>
      <c r="CQL552" s="511"/>
      <c r="CQM552" s="511"/>
      <c r="CQN552" s="511"/>
      <c r="CQO552" s="511"/>
      <c r="CQP552" s="511"/>
      <c r="CQQ552" s="511"/>
      <c r="CQR552" s="511"/>
      <c r="CQS552" s="89"/>
      <c r="CQT552" s="89"/>
      <c r="CQU552" s="511"/>
      <c r="CQV552" s="511"/>
      <c r="CQW552" s="89"/>
      <c r="CQX552" s="89"/>
      <c r="CQY552" s="511"/>
      <c r="CQZ552" s="511"/>
      <c r="CRA552" s="511"/>
      <c r="CRB552" s="511"/>
      <c r="CRC552" s="511"/>
      <c r="CRD552" s="203"/>
      <c r="CRE552" s="107"/>
      <c r="CRF552" s="511"/>
      <c r="CRG552" s="511"/>
      <c r="CRH552" s="511"/>
      <c r="CRI552" s="511"/>
      <c r="CRJ552" s="511"/>
      <c r="CRK552" s="511"/>
      <c r="CRL552" s="511"/>
      <c r="CRM552" s="168"/>
      <c r="CRN552" s="168"/>
      <c r="CRO552" s="168"/>
      <c r="CRP552" s="168"/>
      <c r="CRQ552" s="168"/>
      <c r="CRR552" s="168"/>
      <c r="CRS552" s="168"/>
      <c r="CRT552" s="168"/>
      <c r="CRU552" s="168"/>
      <c r="CRV552" s="168"/>
      <c r="CRW552" s="168"/>
      <c r="CRX552" s="168"/>
      <c r="CRY552" s="168"/>
      <c r="CRZ552" s="168"/>
      <c r="CSA552" s="168"/>
      <c r="CSB552" s="168"/>
      <c r="CSC552" s="168"/>
      <c r="CSD552" s="168"/>
      <c r="CSE552" s="168"/>
      <c r="CSF552" s="168"/>
      <c r="CSG552" s="168"/>
      <c r="CSH552" s="168"/>
      <c r="CSI552" s="168"/>
      <c r="CSJ552" s="168"/>
      <c r="CSK552" s="168"/>
      <c r="CSL552" s="168"/>
      <c r="CSM552" s="168"/>
      <c r="CSN552" s="168"/>
      <c r="CSO552" s="168"/>
      <c r="CSP552" s="168"/>
      <c r="CSQ552" s="168"/>
      <c r="CSR552" s="168"/>
      <c r="CSS552" s="168"/>
      <c r="CST552" s="168"/>
      <c r="CSU552" s="168"/>
      <c r="CSV552" s="168"/>
      <c r="CSW552" s="168"/>
      <c r="CSX552" s="168"/>
      <c r="CSY552" s="168"/>
      <c r="CSZ552" s="168"/>
      <c r="CTA552" s="168"/>
      <c r="CTB552" s="168"/>
      <c r="CTC552" s="168"/>
      <c r="CTD552" s="168"/>
      <c r="CTE552" s="511"/>
      <c r="CTF552" s="511"/>
      <c r="CTG552" s="511"/>
      <c r="CTH552" s="511"/>
      <c r="CTI552" s="511"/>
      <c r="CTJ552" s="511"/>
      <c r="CTK552" s="511"/>
      <c r="CTL552" s="511"/>
      <c r="CTM552" s="511"/>
      <c r="CTN552" s="511"/>
      <c r="CTO552" s="511"/>
      <c r="CTP552" s="511"/>
      <c r="CTQ552" s="511"/>
      <c r="CTR552" s="511"/>
      <c r="CTS552" s="511"/>
      <c r="CTT552" s="511"/>
      <c r="CTU552" s="511"/>
      <c r="CTV552" s="511"/>
      <c r="CTW552" s="511"/>
      <c r="CTX552" s="511"/>
      <c r="CTY552" s="511"/>
      <c r="CTZ552" s="511"/>
      <c r="CUA552" s="511"/>
      <c r="CUB552" s="511"/>
      <c r="CUC552" s="89"/>
      <c r="CUD552" s="89"/>
      <c r="CUE552" s="89"/>
      <c r="CUF552" s="89"/>
      <c r="CUG552" s="89"/>
      <c r="CUH552" s="511"/>
      <c r="CUI552" s="511"/>
      <c r="CUJ552" s="89"/>
      <c r="CUK552" s="89"/>
      <c r="CUL552" s="511"/>
      <c r="CUM552" s="511"/>
      <c r="CUN552" s="89"/>
      <c r="CUO552" s="89"/>
      <c r="CUP552" s="511"/>
      <c r="CUQ552" s="511"/>
      <c r="CUR552" s="511"/>
      <c r="CUS552" s="511"/>
      <c r="CUT552" s="511"/>
      <c r="CUU552" s="511"/>
      <c r="CUV552" s="511"/>
      <c r="CUW552" s="89"/>
      <c r="CUX552" s="89"/>
      <c r="CUY552" s="511"/>
      <c r="CUZ552" s="511"/>
      <c r="CVA552" s="89"/>
      <c r="CVB552" s="89"/>
      <c r="CVC552" s="511"/>
      <c r="CVD552" s="511"/>
      <c r="CVE552" s="511"/>
      <c r="CVF552" s="511"/>
      <c r="CVG552" s="511"/>
      <c r="CVH552" s="203"/>
      <c r="CVI552" s="107"/>
      <c r="CVJ552" s="511"/>
      <c r="CVK552" s="511"/>
      <c r="CVL552" s="511"/>
      <c r="CVM552" s="511"/>
      <c r="CVN552" s="511"/>
      <c r="CVO552" s="511"/>
      <c r="CVP552" s="511"/>
      <c r="CVQ552" s="168"/>
      <c r="CVR552" s="168"/>
      <c r="CVS552" s="168"/>
      <c r="CVT552" s="168"/>
      <c r="CVU552" s="168"/>
      <c r="CVV552" s="168"/>
      <c r="CVW552" s="168"/>
      <c r="CVX552" s="168"/>
      <c r="CVY552" s="168"/>
      <c r="CVZ552" s="168"/>
      <c r="CWA552" s="168"/>
      <c r="CWB552" s="168"/>
      <c r="CWC552" s="168"/>
      <c r="CWD552" s="168"/>
      <c r="CWE552" s="168"/>
      <c r="CWF552" s="168"/>
      <c r="CWG552" s="168"/>
      <c r="CWH552" s="168"/>
      <c r="CWI552" s="168"/>
      <c r="CWJ552" s="168"/>
      <c r="CWK552" s="168"/>
      <c r="CWL552" s="168"/>
      <c r="CWM552" s="168"/>
      <c r="CWN552" s="168"/>
      <c r="CWO552" s="168"/>
      <c r="CWP552" s="168"/>
      <c r="CWQ552" s="168"/>
      <c r="CWR552" s="168"/>
      <c r="CWS552" s="168"/>
      <c r="CWT552" s="168"/>
      <c r="CWU552" s="168"/>
      <c r="CWV552" s="168"/>
      <c r="CWW552" s="168"/>
      <c r="CWX552" s="168"/>
      <c r="CWY552" s="168"/>
      <c r="CWZ552" s="168"/>
      <c r="CXA552" s="168"/>
      <c r="CXB552" s="168"/>
      <c r="CXC552" s="168"/>
      <c r="CXD552" s="168"/>
      <c r="CXE552" s="168"/>
      <c r="CXF552" s="168"/>
      <c r="CXG552" s="168"/>
      <c r="CXH552" s="168"/>
      <c r="CXI552" s="511"/>
      <c r="CXJ552" s="511"/>
      <c r="CXK552" s="511"/>
      <c r="CXL552" s="511"/>
      <c r="CXM552" s="511"/>
      <c r="CXN552" s="511"/>
      <c r="CXO552" s="511"/>
      <c r="CXP552" s="511"/>
      <c r="CXQ552" s="511"/>
      <c r="CXR552" s="511"/>
      <c r="CXS552" s="511"/>
      <c r="CXT552" s="511"/>
      <c r="CXU552" s="511"/>
      <c r="CXV552" s="511"/>
      <c r="CXW552" s="511"/>
      <c r="CXX552" s="511"/>
      <c r="CXY552" s="511"/>
      <c r="CXZ552" s="511"/>
      <c r="CYA552" s="511"/>
      <c r="CYB552" s="511"/>
      <c r="CYC552" s="511"/>
      <c r="CYD552" s="511"/>
      <c r="CYE552" s="511"/>
      <c r="CYF552" s="511"/>
      <c r="CYG552" s="89"/>
      <c r="CYH552" s="89"/>
      <c r="CYI552" s="89"/>
      <c r="CYJ552" s="89"/>
      <c r="CYK552" s="89"/>
      <c r="CYL552" s="511"/>
      <c r="CYM552" s="511"/>
      <c r="CYN552" s="89"/>
      <c r="CYO552" s="89"/>
      <c r="CYP552" s="511"/>
      <c r="CYQ552" s="511"/>
      <c r="CYR552" s="89"/>
      <c r="CYS552" s="89"/>
      <c r="CYT552" s="511"/>
      <c r="CYU552" s="511"/>
      <c r="CYV552" s="511"/>
      <c r="CYW552" s="511"/>
      <c r="CYX552" s="511"/>
      <c r="CYY552" s="511"/>
      <c r="CYZ552" s="511"/>
      <c r="CZA552" s="89"/>
      <c r="CZB552" s="89"/>
      <c r="CZC552" s="511"/>
      <c r="CZD552" s="511"/>
      <c r="CZE552" s="89"/>
      <c r="CZF552" s="89"/>
      <c r="CZG552" s="511"/>
      <c r="CZH552" s="511"/>
      <c r="CZI552" s="511"/>
      <c r="CZJ552" s="511"/>
      <c r="CZK552" s="511"/>
      <c r="CZL552" s="203"/>
      <c r="CZM552" s="107"/>
      <c r="CZN552" s="511"/>
      <c r="CZO552" s="511"/>
      <c r="CZP552" s="511"/>
      <c r="CZQ552" s="511"/>
      <c r="CZR552" s="511"/>
      <c r="CZS552" s="511"/>
      <c r="CZT552" s="511"/>
      <c r="CZU552" s="168"/>
      <c r="CZV552" s="168"/>
      <c r="CZW552" s="168"/>
      <c r="CZX552" s="168"/>
      <c r="CZY552" s="168"/>
      <c r="CZZ552" s="168"/>
      <c r="DAA552" s="168"/>
      <c r="DAB552" s="168"/>
      <c r="DAC552" s="168"/>
      <c r="DAD552" s="168"/>
      <c r="DAE552" s="168"/>
      <c r="DAF552" s="168"/>
      <c r="DAG552" s="168"/>
      <c r="DAH552" s="168"/>
      <c r="DAI552" s="168"/>
      <c r="DAJ552" s="168"/>
      <c r="DAK552" s="168"/>
      <c r="DAL552" s="168"/>
      <c r="DAM552" s="168"/>
      <c r="DAN552" s="168"/>
      <c r="DAO552" s="168"/>
      <c r="DAP552" s="168"/>
      <c r="DAQ552" s="168"/>
      <c r="DAR552" s="168"/>
      <c r="DAS552" s="168"/>
      <c r="DAT552" s="168"/>
      <c r="DAU552" s="168"/>
      <c r="DAV552" s="168"/>
      <c r="DAW552" s="168"/>
      <c r="DAX552" s="168"/>
      <c r="DAY552" s="168"/>
      <c r="DAZ552" s="168"/>
      <c r="DBA552" s="168"/>
      <c r="DBB552" s="168"/>
      <c r="DBC552" s="168"/>
      <c r="DBD552" s="168"/>
      <c r="DBE552" s="168"/>
      <c r="DBF552" s="168"/>
      <c r="DBG552" s="168"/>
      <c r="DBH552" s="168"/>
      <c r="DBI552" s="168"/>
      <c r="DBJ552" s="168"/>
      <c r="DBK552" s="168"/>
      <c r="DBL552" s="168"/>
      <c r="DBM552" s="511"/>
      <c r="DBN552" s="511"/>
      <c r="DBO552" s="511"/>
      <c r="DBP552" s="511"/>
      <c r="DBQ552" s="511"/>
      <c r="DBR552" s="511"/>
      <c r="DBS552" s="511"/>
      <c r="DBT552" s="511"/>
      <c r="DBU552" s="511"/>
      <c r="DBV552" s="511"/>
      <c r="DBW552" s="511"/>
      <c r="DBX552" s="511"/>
      <c r="DBY552" s="511"/>
      <c r="DBZ552" s="511"/>
      <c r="DCA552" s="511"/>
      <c r="DCB552" s="511"/>
      <c r="DCC552" s="511"/>
      <c r="DCD552" s="511"/>
      <c r="DCE552" s="511"/>
      <c r="DCF552" s="511"/>
      <c r="DCG552" s="511"/>
      <c r="DCH552" s="511"/>
      <c r="DCI552" s="511"/>
      <c r="DCJ552" s="511"/>
      <c r="DCK552" s="89"/>
      <c r="DCL552" s="89"/>
      <c r="DCM552" s="89"/>
      <c r="DCN552" s="89"/>
      <c r="DCO552" s="89"/>
      <c r="DCP552" s="511"/>
      <c r="DCQ552" s="511"/>
      <c r="DCR552" s="89"/>
      <c r="DCS552" s="89"/>
      <c r="DCT552" s="511"/>
      <c r="DCU552" s="511"/>
      <c r="DCV552" s="89"/>
      <c r="DCW552" s="89"/>
      <c r="DCX552" s="511"/>
      <c r="DCY552" s="511"/>
      <c r="DCZ552" s="511"/>
      <c r="DDA552" s="511"/>
      <c r="DDB552" s="511"/>
      <c r="DDC552" s="511"/>
      <c r="DDD552" s="511"/>
      <c r="DDE552" s="89"/>
      <c r="DDF552" s="89"/>
      <c r="DDG552" s="511"/>
      <c r="DDH552" s="511"/>
      <c r="DDI552" s="89"/>
      <c r="DDJ552" s="89"/>
      <c r="DDK552" s="511"/>
      <c r="DDL552" s="511"/>
      <c r="DDM552" s="511"/>
      <c r="DDN552" s="511"/>
      <c r="DDO552" s="511"/>
      <c r="DDP552" s="203"/>
      <c r="DDQ552" s="107"/>
      <c r="DDR552" s="511"/>
      <c r="DDS552" s="511"/>
      <c r="DDT552" s="511"/>
      <c r="DDU552" s="511"/>
      <c r="DDV552" s="511"/>
      <c r="DDW552" s="511"/>
      <c r="DDX552" s="511"/>
      <c r="DDY552" s="168"/>
      <c r="DDZ552" s="168"/>
      <c r="DEA552" s="168"/>
      <c r="DEB552" s="168"/>
      <c r="DEC552" s="168"/>
      <c r="DED552" s="168"/>
      <c r="DEE552" s="168"/>
      <c r="DEF552" s="168"/>
      <c r="DEG552" s="168"/>
      <c r="DEH552" s="168"/>
      <c r="DEI552" s="168"/>
      <c r="DEJ552" s="168"/>
      <c r="DEK552" s="168"/>
      <c r="DEL552" s="168"/>
      <c r="DEM552" s="168"/>
      <c r="DEN552" s="168"/>
      <c r="DEO552" s="168"/>
      <c r="DEP552" s="168"/>
      <c r="DEQ552" s="168"/>
      <c r="DER552" s="168"/>
      <c r="DES552" s="168"/>
      <c r="DET552" s="168"/>
      <c r="DEU552" s="168"/>
      <c r="DEV552" s="168"/>
      <c r="DEW552" s="168"/>
      <c r="DEX552" s="168"/>
      <c r="DEY552" s="168"/>
      <c r="DEZ552" s="168"/>
      <c r="DFA552" s="168"/>
      <c r="DFB552" s="168"/>
      <c r="DFC552" s="168"/>
      <c r="DFD552" s="168"/>
      <c r="DFE552" s="168"/>
      <c r="DFF552" s="168"/>
      <c r="DFG552" s="168"/>
      <c r="DFH552" s="168"/>
      <c r="DFI552" s="168"/>
      <c r="DFJ552" s="168"/>
      <c r="DFK552" s="168"/>
      <c r="DFL552" s="168"/>
      <c r="DFM552" s="168"/>
      <c r="DFN552" s="168"/>
      <c r="DFO552" s="168"/>
      <c r="DFP552" s="168"/>
      <c r="DFQ552" s="511"/>
      <c r="DFR552" s="511"/>
      <c r="DFS552" s="511"/>
      <c r="DFT552" s="511"/>
      <c r="DFU552" s="511"/>
      <c r="DFV552" s="511"/>
      <c r="DFW552" s="511"/>
      <c r="DFX552" s="511"/>
      <c r="DFY552" s="511"/>
      <c r="DFZ552" s="511"/>
      <c r="DGA552" s="511"/>
      <c r="DGB552" s="511"/>
      <c r="DGC552" s="511"/>
      <c r="DGD552" s="511"/>
      <c r="DGE552" s="511"/>
      <c r="DGF552" s="511"/>
      <c r="DGG552" s="511"/>
      <c r="DGH552" s="511"/>
      <c r="DGI552" s="511"/>
      <c r="DGJ552" s="511"/>
      <c r="DGK552" s="511"/>
      <c r="DGL552" s="511"/>
      <c r="DGM552" s="511"/>
      <c r="DGN552" s="511"/>
      <c r="DGO552" s="89"/>
      <c r="DGP552" s="89"/>
      <c r="DGQ552" s="89"/>
      <c r="DGR552" s="89"/>
      <c r="DGS552" s="89"/>
      <c r="DGT552" s="511"/>
      <c r="DGU552" s="511"/>
      <c r="DGV552" s="89"/>
      <c r="DGW552" s="89"/>
      <c r="DGX552" s="511"/>
      <c r="DGY552" s="511"/>
      <c r="DGZ552" s="89"/>
      <c r="DHA552" s="89"/>
      <c r="DHB552" s="511"/>
      <c r="DHC552" s="511"/>
      <c r="DHD552" s="511"/>
      <c r="DHE552" s="511"/>
      <c r="DHF552" s="511"/>
      <c r="DHG552" s="511"/>
      <c r="DHH552" s="511"/>
      <c r="DHI552" s="89"/>
      <c r="DHJ552" s="89"/>
      <c r="DHK552" s="511"/>
      <c r="DHL552" s="511"/>
      <c r="DHM552" s="89"/>
      <c r="DHN552" s="89"/>
      <c r="DHO552" s="511"/>
      <c r="DHP552" s="511"/>
      <c r="DHQ552" s="511"/>
      <c r="DHR552" s="511"/>
      <c r="DHS552" s="511"/>
      <c r="DHT552" s="203"/>
      <c r="DHU552" s="107"/>
      <c r="DHV552" s="511"/>
      <c r="DHW552" s="511"/>
      <c r="DHX552" s="511"/>
      <c r="DHY552" s="511"/>
      <c r="DHZ552" s="511"/>
      <c r="DIA552" s="511"/>
      <c r="DIB552" s="511"/>
      <c r="DIC552" s="168"/>
      <c r="DID552" s="168"/>
      <c r="DIE552" s="168"/>
      <c r="DIF552" s="168"/>
      <c r="DIG552" s="168"/>
      <c r="DIH552" s="168"/>
      <c r="DII552" s="168"/>
      <c r="DIJ552" s="168"/>
      <c r="DIK552" s="168"/>
      <c r="DIL552" s="168"/>
      <c r="DIM552" s="168"/>
      <c r="DIN552" s="168"/>
      <c r="DIO552" s="168"/>
      <c r="DIP552" s="168"/>
      <c r="DIQ552" s="168"/>
      <c r="DIR552" s="168"/>
      <c r="DIS552" s="168"/>
      <c r="DIT552" s="168"/>
      <c r="DIU552" s="168"/>
      <c r="DIV552" s="168"/>
      <c r="DIW552" s="168"/>
      <c r="DIX552" s="168"/>
      <c r="DIY552" s="168"/>
      <c r="DIZ552" s="168"/>
      <c r="DJA552" s="168"/>
      <c r="DJB552" s="168"/>
      <c r="DJC552" s="168"/>
      <c r="DJD552" s="168"/>
      <c r="DJE552" s="168"/>
      <c r="DJF552" s="168"/>
      <c r="DJG552" s="168"/>
      <c r="DJH552" s="168"/>
      <c r="DJI552" s="168"/>
      <c r="DJJ552" s="168"/>
      <c r="DJK552" s="168"/>
      <c r="DJL552" s="168"/>
      <c r="DJM552" s="168"/>
      <c r="DJN552" s="168"/>
      <c r="DJO552" s="168"/>
      <c r="DJP552" s="168"/>
      <c r="DJQ552" s="168"/>
      <c r="DJR552" s="168"/>
      <c r="DJS552" s="168"/>
      <c r="DJT552" s="168"/>
      <c r="DJU552" s="511"/>
      <c r="DJV552" s="511"/>
      <c r="DJW552" s="511"/>
      <c r="DJX552" s="511"/>
      <c r="DJY552" s="511"/>
      <c r="DJZ552" s="511"/>
      <c r="DKA552" s="511"/>
      <c r="DKB552" s="511"/>
      <c r="DKC552" s="511"/>
      <c r="DKD552" s="511"/>
      <c r="DKE552" s="511"/>
      <c r="DKF552" s="511"/>
      <c r="DKG552" s="511"/>
      <c r="DKH552" s="511"/>
      <c r="DKI552" s="511"/>
      <c r="DKJ552" s="511"/>
      <c r="DKK552" s="511"/>
      <c r="DKL552" s="511"/>
      <c r="DKM552" s="511"/>
      <c r="DKN552" s="511"/>
      <c r="DKO552" s="511"/>
      <c r="DKP552" s="511"/>
      <c r="DKQ552" s="511"/>
      <c r="DKR552" s="511"/>
      <c r="DKS552" s="89"/>
      <c r="DKT552" s="89"/>
      <c r="DKU552" s="89"/>
      <c r="DKV552" s="89"/>
      <c r="DKW552" s="89"/>
      <c r="DKX552" s="511"/>
      <c r="DKY552" s="511"/>
      <c r="DKZ552" s="89"/>
      <c r="DLA552" s="89"/>
      <c r="DLB552" s="511"/>
      <c r="DLC552" s="511"/>
      <c r="DLD552" s="89"/>
      <c r="DLE552" s="89"/>
      <c r="DLF552" s="511"/>
      <c r="DLG552" s="511"/>
      <c r="DLH552" s="511"/>
      <c r="DLI552" s="511"/>
      <c r="DLJ552" s="511"/>
      <c r="DLK552" s="511"/>
      <c r="DLL552" s="511"/>
      <c r="DLM552" s="89"/>
      <c r="DLN552" s="89"/>
      <c r="DLO552" s="511"/>
      <c r="DLP552" s="511"/>
      <c r="DLQ552" s="89"/>
      <c r="DLR552" s="89"/>
      <c r="DLS552" s="511"/>
      <c r="DLT552" s="511"/>
      <c r="DLU552" s="511"/>
      <c r="DLV552" s="511"/>
      <c r="DLW552" s="511"/>
      <c r="DLX552" s="203"/>
      <c r="DLY552" s="107"/>
      <c r="DLZ552" s="511"/>
      <c r="DMA552" s="511"/>
      <c r="DMB552" s="511"/>
      <c r="DMC552" s="511"/>
      <c r="DMD552" s="511"/>
      <c r="DME552" s="511"/>
      <c r="DMF552" s="511"/>
      <c r="DMG552" s="168"/>
      <c r="DMH552" s="168"/>
      <c r="DMI552" s="168"/>
      <c r="DMJ552" s="168"/>
      <c r="DMK552" s="168"/>
      <c r="DML552" s="168"/>
      <c r="DMM552" s="168"/>
      <c r="DMN552" s="168"/>
      <c r="DMO552" s="168"/>
      <c r="DMP552" s="168"/>
      <c r="DMQ552" s="168"/>
      <c r="DMR552" s="168"/>
      <c r="DMS552" s="168"/>
      <c r="DMT552" s="168"/>
      <c r="DMU552" s="168"/>
      <c r="DMV552" s="168"/>
      <c r="DMW552" s="168"/>
      <c r="DMX552" s="168"/>
      <c r="DMY552" s="168"/>
      <c r="DMZ552" s="168"/>
      <c r="DNA552" s="168"/>
      <c r="DNB552" s="168"/>
      <c r="DNC552" s="168"/>
      <c r="DND552" s="168"/>
      <c r="DNE552" s="168"/>
      <c r="DNF552" s="168"/>
      <c r="DNG552" s="168"/>
      <c r="DNH552" s="168"/>
      <c r="DNI552" s="168"/>
      <c r="DNJ552" s="168"/>
      <c r="DNK552" s="168"/>
      <c r="DNL552" s="168"/>
      <c r="DNM552" s="168"/>
      <c r="DNN552" s="168"/>
      <c r="DNO552" s="168"/>
      <c r="DNP552" s="168"/>
      <c r="DNQ552" s="168"/>
      <c r="DNR552" s="168"/>
      <c r="DNS552" s="168"/>
      <c r="DNT552" s="168"/>
      <c r="DNU552" s="168"/>
      <c r="DNV552" s="168"/>
      <c r="DNW552" s="168"/>
      <c r="DNX552" s="168"/>
      <c r="DNY552" s="511"/>
      <c r="DNZ552" s="511"/>
      <c r="DOA552" s="511"/>
      <c r="DOB552" s="511"/>
      <c r="DOC552" s="511"/>
      <c r="DOD552" s="511"/>
      <c r="DOE552" s="511"/>
      <c r="DOF552" s="511"/>
      <c r="DOG552" s="511"/>
      <c r="DOH552" s="511"/>
      <c r="DOI552" s="511"/>
      <c r="DOJ552" s="511"/>
      <c r="DOK552" s="511"/>
      <c r="DOL552" s="511"/>
      <c r="DOM552" s="511"/>
      <c r="DON552" s="511"/>
      <c r="DOO552" s="511"/>
      <c r="DOP552" s="511"/>
      <c r="DOQ552" s="511"/>
      <c r="DOR552" s="511"/>
      <c r="DOS552" s="511"/>
      <c r="DOT552" s="511"/>
      <c r="DOU552" s="511"/>
      <c r="DOV552" s="511"/>
      <c r="DOW552" s="89"/>
      <c r="DOX552" s="89"/>
      <c r="DOY552" s="89"/>
      <c r="DOZ552" s="89"/>
      <c r="DPA552" s="89"/>
      <c r="DPB552" s="511"/>
      <c r="DPC552" s="511"/>
      <c r="DPD552" s="89"/>
      <c r="DPE552" s="89"/>
      <c r="DPF552" s="511"/>
      <c r="DPG552" s="511"/>
      <c r="DPH552" s="89"/>
      <c r="DPI552" s="89"/>
      <c r="DPJ552" s="511"/>
      <c r="DPK552" s="511"/>
      <c r="DPL552" s="511"/>
      <c r="DPM552" s="511"/>
      <c r="DPN552" s="511"/>
      <c r="DPO552" s="511"/>
      <c r="DPP552" s="511"/>
      <c r="DPQ552" s="89"/>
      <c r="DPR552" s="89"/>
      <c r="DPS552" s="511"/>
      <c r="DPT552" s="511"/>
      <c r="DPU552" s="89"/>
      <c r="DPV552" s="89"/>
      <c r="DPW552" s="511"/>
      <c r="DPX552" s="511"/>
      <c r="DPY552" s="511"/>
      <c r="DPZ552" s="511"/>
      <c r="DQA552" s="511"/>
      <c r="DQB552" s="203"/>
      <c r="DQC552" s="107"/>
      <c r="DQD552" s="511"/>
      <c r="DQE552" s="511"/>
      <c r="DQF552" s="511"/>
      <c r="DQG552" s="511"/>
      <c r="DQH552" s="511"/>
      <c r="DQI552" s="511"/>
      <c r="DQJ552" s="511"/>
      <c r="DQK552" s="168"/>
      <c r="DQL552" s="168"/>
      <c r="DQM552" s="168"/>
      <c r="DQN552" s="168"/>
      <c r="DQO552" s="168"/>
      <c r="DQP552" s="168"/>
      <c r="DQQ552" s="168"/>
      <c r="DQR552" s="168"/>
      <c r="DQS552" s="168"/>
      <c r="DQT552" s="168"/>
      <c r="DQU552" s="168"/>
      <c r="DQV552" s="168"/>
      <c r="DQW552" s="168"/>
      <c r="DQX552" s="168"/>
      <c r="DQY552" s="168"/>
      <c r="DQZ552" s="168"/>
      <c r="DRA552" s="168"/>
      <c r="DRB552" s="168"/>
      <c r="DRC552" s="168"/>
      <c r="DRD552" s="168"/>
      <c r="DRE552" s="168"/>
      <c r="DRF552" s="168"/>
      <c r="DRG552" s="168"/>
      <c r="DRH552" s="168"/>
      <c r="DRI552" s="168"/>
      <c r="DRJ552" s="168"/>
      <c r="DRK552" s="168"/>
      <c r="DRL552" s="168"/>
      <c r="DRM552" s="168"/>
      <c r="DRN552" s="168"/>
      <c r="DRO552" s="168"/>
      <c r="DRP552" s="168"/>
      <c r="DRQ552" s="168"/>
      <c r="DRR552" s="168"/>
      <c r="DRS552" s="168"/>
      <c r="DRT552" s="168"/>
      <c r="DRU552" s="168"/>
      <c r="DRV552" s="168"/>
      <c r="DRW552" s="168"/>
      <c r="DRX552" s="168"/>
      <c r="DRY552" s="168"/>
      <c r="DRZ552" s="168"/>
      <c r="DSA552" s="168"/>
      <c r="DSB552" s="168"/>
      <c r="DSC552" s="511"/>
      <c r="DSD552" s="511"/>
      <c r="DSE552" s="511"/>
      <c r="DSF552" s="511"/>
      <c r="DSG552" s="511"/>
      <c r="DSH552" s="511"/>
      <c r="DSI552" s="511"/>
      <c r="DSJ552" s="511"/>
      <c r="DSK552" s="511"/>
      <c r="DSL552" s="511"/>
      <c r="DSM552" s="511"/>
      <c r="DSN552" s="511"/>
      <c r="DSO552" s="511"/>
      <c r="DSP552" s="511"/>
      <c r="DSQ552" s="511"/>
      <c r="DSR552" s="511"/>
      <c r="DSS552" s="511"/>
      <c r="DST552" s="511"/>
      <c r="DSU552" s="511"/>
      <c r="DSV552" s="511"/>
      <c r="DSW552" s="511"/>
      <c r="DSX552" s="511"/>
      <c r="DSY552" s="511"/>
      <c r="DSZ552" s="511"/>
      <c r="DTA552" s="89"/>
      <c r="DTB552" s="89"/>
      <c r="DTC552" s="89"/>
      <c r="DTD552" s="89"/>
      <c r="DTE552" s="89"/>
      <c r="DTF552" s="511"/>
      <c r="DTG552" s="511"/>
      <c r="DTH552" s="89"/>
      <c r="DTI552" s="89"/>
      <c r="DTJ552" s="511"/>
      <c r="DTK552" s="511"/>
      <c r="DTL552" s="89"/>
      <c r="DTM552" s="89"/>
      <c r="DTN552" s="511"/>
      <c r="DTO552" s="511"/>
      <c r="DTP552" s="511"/>
      <c r="DTQ552" s="511"/>
      <c r="DTR552" s="511"/>
      <c r="DTS552" s="511"/>
      <c r="DTT552" s="511"/>
      <c r="DTU552" s="89"/>
      <c r="DTV552" s="89"/>
      <c r="DTW552" s="511"/>
      <c r="DTX552" s="511"/>
      <c r="DTY552" s="89"/>
      <c r="DTZ552" s="89"/>
      <c r="DUA552" s="511"/>
      <c r="DUB552" s="511"/>
      <c r="DUC552" s="511"/>
      <c r="DUD552" s="511"/>
      <c r="DUE552" s="511"/>
      <c r="DUF552" s="203"/>
      <c r="DUG552" s="107"/>
      <c r="DUH552" s="511"/>
      <c r="DUI552" s="511"/>
      <c r="DUJ552" s="511"/>
      <c r="DUK552" s="511"/>
      <c r="DUL552" s="511"/>
      <c r="DUM552" s="511"/>
      <c r="DUN552" s="511"/>
      <c r="DUO552" s="168"/>
      <c r="DUP552" s="168"/>
      <c r="DUQ552" s="168"/>
      <c r="DUR552" s="168"/>
      <c r="DUS552" s="168"/>
      <c r="DUT552" s="168"/>
      <c r="DUU552" s="168"/>
      <c r="DUV552" s="168"/>
      <c r="DUW552" s="168"/>
      <c r="DUX552" s="168"/>
      <c r="DUY552" s="168"/>
      <c r="DUZ552" s="168"/>
      <c r="DVA552" s="168"/>
      <c r="DVB552" s="168"/>
      <c r="DVC552" s="168"/>
      <c r="DVD552" s="168"/>
      <c r="DVE552" s="168"/>
      <c r="DVF552" s="168"/>
      <c r="DVG552" s="168"/>
      <c r="DVH552" s="168"/>
      <c r="DVI552" s="168"/>
      <c r="DVJ552" s="168"/>
      <c r="DVK552" s="168"/>
      <c r="DVL552" s="168"/>
      <c r="DVM552" s="168"/>
      <c r="DVN552" s="168"/>
      <c r="DVO552" s="168"/>
      <c r="DVP552" s="168"/>
      <c r="DVQ552" s="168"/>
      <c r="DVR552" s="168"/>
      <c r="DVS552" s="168"/>
      <c r="DVT552" s="168"/>
      <c r="DVU552" s="168"/>
      <c r="DVV552" s="168"/>
      <c r="DVW552" s="168"/>
      <c r="DVX552" s="168"/>
      <c r="DVY552" s="168"/>
      <c r="DVZ552" s="168"/>
      <c r="DWA552" s="168"/>
      <c r="DWB552" s="168"/>
      <c r="DWC552" s="168"/>
      <c r="DWD552" s="168"/>
      <c r="DWE552" s="168"/>
      <c r="DWF552" s="168"/>
      <c r="DWG552" s="511"/>
      <c r="DWH552" s="511"/>
      <c r="DWI552" s="511"/>
      <c r="DWJ552" s="511"/>
      <c r="DWK552" s="511"/>
      <c r="DWL552" s="511"/>
      <c r="DWM552" s="511"/>
      <c r="DWN552" s="511"/>
      <c r="DWO552" s="511"/>
      <c r="DWP552" s="511"/>
      <c r="DWQ552" s="511"/>
      <c r="DWR552" s="511"/>
      <c r="DWS552" s="511"/>
      <c r="DWT552" s="511"/>
      <c r="DWU552" s="511"/>
      <c r="DWV552" s="511"/>
      <c r="DWW552" s="511"/>
      <c r="DWX552" s="511"/>
      <c r="DWY552" s="511"/>
      <c r="DWZ552" s="511"/>
      <c r="DXA552" s="511"/>
      <c r="DXB552" s="511"/>
      <c r="DXC552" s="511"/>
      <c r="DXD552" s="511"/>
      <c r="DXE552" s="89"/>
      <c r="DXF552" s="89"/>
      <c r="DXG552" s="89"/>
      <c r="DXH552" s="89"/>
      <c r="DXI552" s="89"/>
      <c r="DXJ552" s="511"/>
      <c r="DXK552" s="511"/>
      <c r="DXL552" s="89"/>
      <c r="DXM552" s="89"/>
      <c r="DXN552" s="511"/>
      <c r="DXO552" s="511"/>
      <c r="DXP552" s="89"/>
      <c r="DXQ552" s="89"/>
      <c r="DXR552" s="511"/>
      <c r="DXS552" s="511"/>
      <c r="DXT552" s="511"/>
      <c r="DXU552" s="511"/>
      <c r="DXV552" s="511"/>
      <c r="DXW552" s="511"/>
      <c r="DXX552" s="511"/>
      <c r="DXY552" s="89"/>
      <c r="DXZ552" s="89"/>
      <c r="DYA552" s="511"/>
      <c r="DYB552" s="511"/>
      <c r="DYC552" s="89"/>
      <c r="DYD552" s="89"/>
      <c r="DYE552" s="511"/>
      <c r="DYF552" s="511"/>
      <c r="DYG552" s="511"/>
      <c r="DYH552" s="511"/>
      <c r="DYI552" s="511"/>
      <c r="DYJ552" s="203"/>
      <c r="DYK552" s="107"/>
      <c r="DYL552" s="511"/>
      <c r="DYM552" s="511"/>
      <c r="DYN552" s="511"/>
      <c r="DYO552" s="511"/>
      <c r="DYP552" s="511"/>
      <c r="DYQ552" s="511"/>
      <c r="DYR552" s="511"/>
      <c r="DYS552" s="168"/>
      <c r="DYT552" s="168"/>
      <c r="DYU552" s="168"/>
      <c r="DYV552" s="168"/>
      <c r="DYW552" s="168"/>
      <c r="DYX552" s="168"/>
      <c r="DYY552" s="168"/>
      <c r="DYZ552" s="168"/>
      <c r="DZA552" s="168"/>
      <c r="DZB552" s="168"/>
      <c r="DZC552" s="168"/>
      <c r="DZD552" s="168"/>
      <c r="DZE552" s="168"/>
      <c r="DZF552" s="168"/>
      <c r="DZG552" s="168"/>
      <c r="DZH552" s="168"/>
      <c r="DZI552" s="168"/>
      <c r="DZJ552" s="168"/>
      <c r="DZK552" s="168"/>
      <c r="DZL552" s="168"/>
      <c r="DZM552" s="168"/>
      <c r="DZN552" s="168"/>
      <c r="DZO552" s="168"/>
      <c r="DZP552" s="168"/>
      <c r="DZQ552" s="168"/>
      <c r="DZR552" s="168"/>
      <c r="DZS552" s="168"/>
      <c r="DZT552" s="168"/>
      <c r="DZU552" s="168"/>
      <c r="DZV552" s="168"/>
      <c r="DZW552" s="168"/>
      <c r="DZX552" s="168"/>
      <c r="DZY552" s="168"/>
      <c r="DZZ552" s="168"/>
      <c r="EAA552" s="168"/>
      <c r="EAB552" s="168"/>
      <c r="EAC552" s="168"/>
      <c r="EAD552" s="168"/>
      <c r="EAE552" s="168"/>
      <c r="EAF552" s="168"/>
      <c r="EAG552" s="168"/>
      <c r="EAH552" s="168"/>
      <c r="EAI552" s="168"/>
      <c r="EAJ552" s="168"/>
      <c r="EAK552" s="511"/>
      <c r="EAL552" s="511"/>
      <c r="EAM552" s="511"/>
      <c r="EAN552" s="511"/>
      <c r="EAO552" s="511"/>
      <c r="EAP552" s="511"/>
      <c r="EAQ552" s="511"/>
      <c r="EAR552" s="511"/>
      <c r="EAS552" s="511"/>
      <c r="EAT552" s="511"/>
      <c r="EAU552" s="511"/>
      <c r="EAV552" s="511"/>
      <c r="EAW552" s="511"/>
      <c r="EAX552" s="511"/>
      <c r="EAY552" s="511"/>
      <c r="EAZ552" s="511"/>
      <c r="EBA552" s="511"/>
      <c r="EBB552" s="511"/>
      <c r="EBC552" s="511"/>
      <c r="EBD552" s="511"/>
      <c r="EBE552" s="511"/>
      <c r="EBF552" s="511"/>
      <c r="EBG552" s="511"/>
      <c r="EBH552" s="511"/>
      <c r="EBI552" s="89"/>
      <c r="EBJ552" s="89"/>
      <c r="EBK552" s="89"/>
      <c r="EBL552" s="89"/>
      <c r="EBM552" s="89"/>
      <c r="EBN552" s="511"/>
      <c r="EBO552" s="511"/>
      <c r="EBP552" s="89"/>
      <c r="EBQ552" s="89"/>
      <c r="EBR552" s="511"/>
      <c r="EBS552" s="511"/>
      <c r="EBT552" s="89"/>
      <c r="EBU552" s="89"/>
      <c r="EBV552" s="511"/>
      <c r="EBW552" s="511"/>
      <c r="EBX552" s="511"/>
      <c r="EBY552" s="511"/>
      <c r="EBZ552" s="511"/>
      <c r="ECA552" s="511"/>
      <c r="ECB552" s="511"/>
      <c r="ECC552" s="89"/>
      <c r="ECD552" s="89"/>
      <c r="ECE552" s="511"/>
      <c r="ECF552" s="511"/>
      <c r="ECG552" s="89"/>
      <c r="ECH552" s="89"/>
      <c r="ECI552" s="511"/>
      <c r="ECJ552" s="511"/>
      <c r="ECK552" s="511"/>
      <c r="ECL552" s="511"/>
      <c r="ECM552" s="511"/>
      <c r="ECN552" s="203"/>
      <c r="ECO552" s="107"/>
      <c r="ECP552" s="511"/>
      <c r="ECQ552" s="511"/>
      <c r="ECR552" s="511"/>
      <c r="ECS552" s="511"/>
      <c r="ECT552" s="511"/>
      <c r="ECU552" s="511"/>
      <c r="ECV552" s="511"/>
      <c r="ECW552" s="168"/>
      <c r="ECX552" s="168"/>
      <c r="ECY552" s="168"/>
      <c r="ECZ552" s="168"/>
      <c r="EDA552" s="168"/>
      <c r="EDB552" s="168"/>
      <c r="EDC552" s="168"/>
      <c r="EDD552" s="168"/>
      <c r="EDE552" s="168"/>
      <c r="EDF552" s="168"/>
      <c r="EDG552" s="168"/>
      <c r="EDH552" s="168"/>
      <c r="EDI552" s="168"/>
      <c r="EDJ552" s="168"/>
      <c r="EDK552" s="168"/>
      <c r="EDL552" s="168"/>
      <c r="EDM552" s="168"/>
      <c r="EDN552" s="168"/>
      <c r="EDO552" s="168"/>
      <c r="EDP552" s="168"/>
      <c r="EDQ552" s="168"/>
      <c r="EDR552" s="168"/>
      <c r="EDS552" s="168"/>
      <c r="EDT552" s="168"/>
      <c r="EDU552" s="168"/>
      <c r="EDV552" s="168"/>
      <c r="EDW552" s="168"/>
      <c r="EDX552" s="168"/>
      <c r="EDY552" s="168"/>
      <c r="EDZ552" s="168"/>
      <c r="EEA552" s="168"/>
      <c r="EEB552" s="168"/>
      <c r="EEC552" s="168"/>
      <c r="EED552" s="168"/>
      <c r="EEE552" s="168"/>
      <c r="EEF552" s="168"/>
      <c r="EEG552" s="168"/>
      <c r="EEH552" s="168"/>
      <c r="EEI552" s="168"/>
      <c r="EEJ552" s="168"/>
      <c r="EEK552" s="168"/>
      <c r="EEL552" s="168"/>
      <c r="EEM552" s="168"/>
      <c r="EEN552" s="168"/>
      <c r="EEO552" s="511"/>
      <c r="EEP552" s="511"/>
      <c r="EEQ552" s="511"/>
      <c r="EER552" s="511"/>
      <c r="EES552" s="511"/>
      <c r="EET552" s="511"/>
      <c r="EEU552" s="511"/>
      <c r="EEV552" s="511"/>
      <c r="EEW552" s="511"/>
      <c r="EEX552" s="511"/>
      <c r="EEY552" s="511"/>
      <c r="EEZ552" s="511"/>
      <c r="EFA552" s="511"/>
      <c r="EFB552" s="511"/>
      <c r="EFC552" s="511"/>
      <c r="EFD552" s="511"/>
      <c r="EFE552" s="511"/>
      <c r="EFF552" s="511"/>
      <c r="EFG552" s="511"/>
      <c r="EFH552" s="511"/>
      <c r="EFI552" s="511"/>
      <c r="EFJ552" s="511"/>
      <c r="EFK552" s="511"/>
      <c r="EFL552" s="511"/>
      <c r="EFM552" s="89"/>
      <c r="EFN552" s="89"/>
      <c r="EFO552" s="89"/>
      <c r="EFP552" s="89"/>
      <c r="EFQ552" s="89"/>
      <c r="EFR552" s="511"/>
      <c r="EFS552" s="511"/>
      <c r="EFT552" s="89"/>
      <c r="EFU552" s="89"/>
      <c r="EFV552" s="511"/>
      <c r="EFW552" s="511"/>
      <c r="EFX552" s="89"/>
      <c r="EFY552" s="89"/>
      <c r="EFZ552" s="511"/>
      <c r="EGA552" s="511"/>
      <c r="EGB552" s="511"/>
      <c r="EGC552" s="511"/>
      <c r="EGD552" s="511"/>
      <c r="EGE552" s="511"/>
      <c r="EGF552" s="511"/>
      <c r="EGG552" s="89"/>
      <c r="EGH552" s="89"/>
      <c r="EGI552" s="511"/>
      <c r="EGJ552" s="511"/>
      <c r="EGK552" s="89"/>
      <c r="EGL552" s="89"/>
      <c r="EGM552" s="511"/>
      <c r="EGN552" s="511"/>
      <c r="EGO552" s="511"/>
      <c r="EGP552" s="511"/>
      <c r="EGQ552" s="511"/>
      <c r="EGR552" s="203"/>
      <c r="EGS552" s="107"/>
      <c r="EGT552" s="511"/>
      <c r="EGU552" s="511"/>
      <c r="EGV552" s="511"/>
      <c r="EGW552" s="511"/>
      <c r="EGX552" s="511"/>
      <c r="EGY552" s="511"/>
      <c r="EGZ552" s="511"/>
      <c r="EHA552" s="168"/>
      <c r="EHB552" s="168"/>
      <c r="EHC552" s="168"/>
      <c r="EHD552" s="168"/>
      <c r="EHE552" s="168"/>
      <c r="EHF552" s="168"/>
      <c r="EHG552" s="168"/>
      <c r="EHH552" s="168"/>
      <c r="EHI552" s="168"/>
      <c r="EHJ552" s="168"/>
      <c r="EHK552" s="168"/>
      <c r="EHL552" s="168"/>
      <c r="EHM552" s="168"/>
      <c r="EHN552" s="168"/>
      <c r="EHO552" s="168"/>
      <c r="EHP552" s="168"/>
      <c r="EHQ552" s="168"/>
      <c r="EHR552" s="168"/>
      <c r="EHS552" s="168"/>
      <c r="EHT552" s="168"/>
      <c r="EHU552" s="168"/>
      <c r="EHV552" s="168"/>
      <c r="EHW552" s="168"/>
      <c r="EHX552" s="168"/>
      <c r="EHY552" s="168"/>
      <c r="EHZ552" s="168"/>
      <c r="EIA552" s="168"/>
      <c r="EIB552" s="168"/>
      <c r="EIC552" s="168"/>
      <c r="EID552" s="168"/>
      <c r="EIE552" s="168"/>
      <c r="EIF552" s="168"/>
      <c r="EIG552" s="168"/>
      <c r="EIH552" s="168"/>
      <c r="EII552" s="168"/>
      <c r="EIJ552" s="168"/>
      <c r="EIK552" s="168"/>
      <c r="EIL552" s="168"/>
      <c r="EIM552" s="168"/>
      <c r="EIN552" s="168"/>
      <c r="EIO552" s="168"/>
      <c r="EIP552" s="168"/>
      <c r="EIQ552" s="168"/>
      <c r="EIR552" s="168"/>
      <c r="EIS552" s="511"/>
      <c r="EIT552" s="511"/>
      <c r="EIU552" s="511"/>
      <c r="EIV552" s="511"/>
      <c r="EIW552" s="511"/>
      <c r="EIX552" s="511"/>
      <c r="EIY552" s="511"/>
      <c r="EIZ552" s="511"/>
      <c r="EJA552" s="511"/>
      <c r="EJB552" s="511"/>
      <c r="EJC552" s="511"/>
      <c r="EJD552" s="511"/>
      <c r="EJE552" s="511"/>
      <c r="EJF552" s="511"/>
      <c r="EJG552" s="511"/>
      <c r="EJH552" s="511"/>
      <c r="EJI552" s="511"/>
      <c r="EJJ552" s="511"/>
      <c r="EJK552" s="511"/>
      <c r="EJL552" s="511"/>
      <c r="EJM552" s="511"/>
      <c r="EJN552" s="511"/>
      <c r="EJO552" s="511"/>
      <c r="EJP552" s="511"/>
      <c r="EJQ552" s="89"/>
      <c r="EJR552" s="89"/>
      <c r="EJS552" s="89"/>
      <c r="EJT552" s="89"/>
      <c r="EJU552" s="89"/>
      <c r="EJV552" s="511"/>
      <c r="EJW552" s="511"/>
      <c r="EJX552" s="89"/>
      <c r="EJY552" s="89"/>
      <c r="EJZ552" s="511"/>
      <c r="EKA552" s="511"/>
      <c r="EKB552" s="89"/>
      <c r="EKC552" s="89"/>
      <c r="EKD552" s="511"/>
      <c r="EKE552" s="511"/>
      <c r="EKF552" s="511"/>
      <c r="EKG552" s="511"/>
      <c r="EKH552" s="511"/>
      <c r="EKI552" s="511"/>
      <c r="EKJ552" s="511"/>
      <c r="EKK552" s="89"/>
      <c r="EKL552" s="89"/>
      <c r="EKM552" s="511"/>
      <c r="EKN552" s="511"/>
      <c r="EKO552" s="89"/>
      <c r="EKP552" s="89"/>
      <c r="EKQ552" s="511"/>
      <c r="EKR552" s="511"/>
      <c r="EKS552" s="511"/>
      <c r="EKT552" s="511"/>
      <c r="EKU552" s="511"/>
      <c r="EKV552" s="203"/>
      <c r="EKW552" s="107"/>
      <c r="EKX552" s="511"/>
      <c r="EKY552" s="511"/>
      <c r="EKZ552" s="511"/>
      <c r="ELA552" s="511"/>
      <c r="ELB552" s="511"/>
      <c r="ELC552" s="511"/>
      <c r="ELD552" s="511"/>
      <c r="ELE552" s="168"/>
      <c r="ELF552" s="168"/>
      <c r="ELG552" s="168"/>
      <c r="ELH552" s="168"/>
      <c r="ELI552" s="168"/>
      <c r="ELJ552" s="168"/>
      <c r="ELK552" s="168"/>
      <c r="ELL552" s="168"/>
      <c r="ELM552" s="168"/>
      <c r="ELN552" s="168"/>
      <c r="ELO552" s="168"/>
      <c r="ELP552" s="168"/>
      <c r="ELQ552" s="168"/>
      <c r="ELR552" s="168"/>
      <c r="ELS552" s="168"/>
      <c r="ELT552" s="168"/>
      <c r="ELU552" s="168"/>
      <c r="ELV552" s="168"/>
      <c r="ELW552" s="168"/>
      <c r="ELX552" s="168"/>
      <c r="ELY552" s="168"/>
      <c r="ELZ552" s="168"/>
      <c r="EMA552" s="168"/>
      <c r="EMB552" s="168"/>
      <c r="EMC552" s="168"/>
      <c r="EMD552" s="168"/>
      <c r="EME552" s="168"/>
      <c r="EMF552" s="168"/>
      <c r="EMG552" s="168"/>
      <c r="EMH552" s="168"/>
      <c r="EMI552" s="168"/>
      <c r="EMJ552" s="168"/>
      <c r="EMK552" s="168"/>
      <c r="EML552" s="168"/>
      <c r="EMM552" s="168"/>
      <c r="EMN552" s="168"/>
      <c r="EMO552" s="168"/>
      <c r="EMP552" s="168"/>
      <c r="EMQ552" s="168"/>
      <c r="EMR552" s="168"/>
      <c r="EMS552" s="168"/>
      <c r="EMT552" s="168"/>
      <c r="EMU552" s="168"/>
      <c r="EMV552" s="168"/>
      <c r="EMW552" s="511"/>
      <c r="EMX552" s="511"/>
      <c r="EMY552" s="511"/>
      <c r="EMZ552" s="511"/>
      <c r="ENA552" s="511"/>
      <c r="ENB552" s="511"/>
      <c r="ENC552" s="511"/>
      <c r="END552" s="511"/>
      <c r="ENE552" s="511"/>
      <c r="ENF552" s="511"/>
      <c r="ENG552" s="511"/>
      <c r="ENH552" s="511"/>
      <c r="ENI552" s="511"/>
      <c r="ENJ552" s="511"/>
      <c r="ENK552" s="511"/>
      <c r="ENL552" s="511"/>
      <c r="ENM552" s="511"/>
      <c r="ENN552" s="511"/>
      <c r="ENO552" s="511"/>
      <c r="ENP552" s="511"/>
      <c r="ENQ552" s="511"/>
      <c r="ENR552" s="511"/>
      <c r="ENS552" s="511"/>
      <c r="ENT552" s="511"/>
      <c r="ENU552" s="89"/>
      <c r="ENV552" s="89"/>
      <c r="ENW552" s="89"/>
      <c r="ENX552" s="89"/>
      <c r="ENY552" s="89"/>
      <c r="ENZ552" s="511"/>
      <c r="EOA552" s="511"/>
      <c r="EOB552" s="89"/>
      <c r="EOC552" s="89"/>
      <c r="EOD552" s="511"/>
      <c r="EOE552" s="511"/>
      <c r="EOF552" s="89"/>
      <c r="EOG552" s="89"/>
      <c r="EOH552" s="511"/>
      <c r="EOI552" s="511"/>
      <c r="EOJ552" s="511"/>
      <c r="EOK552" s="511"/>
      <c r="EOL552" s="511"/>
      <c r="EOM552" s="511"/>
      <c r="EON552" s="511"/>
      <c r="EOO552" s="89"/>
      <c r="EOP552" s="89"/>
      <c r="EOQ552" s="511"/>
      <c r="EOR552" s="511"/>
      <c r="EOS552" s="89"/>
      <c r="EOT552" s="89"/>
      <c r="EOU552" s="511"/>
      <c r="EOV552" s="511"/>
      <c r="EOW552" s="511"/>
      <c r="EOX552" s="511"/>
      <c r="EOY552" s="511"/>
      <c r="EOZ552" s="203"/>
      <c r="EPA552" s="107"/>
      <c r="EPB552" s="511"/>
      <c r="EPC552" s="511"/>
      <c r="EPD552" s="511"/>
      <c r="EPE552" s="511"/>
      <c r="EPF552" s="511"/>
      <c r="EPG552" s="511"/>
      <c r="EPH552" s="511"/>
      <c r="EPI552" s="168"/>
      <c r="EPJ552" s="168"/>
      <c r="EPK552" s="168"/>
      <c r="EPL552" s="168"/>
      <c r="EPM552" s="168"/>
      <c r="EPN552" s="168"/>
      <c r="EPO552" s="168"/>
      <c r="EPP552" s="168"/>
      <c r="EPQ552" s="168"/>
      <c r="EPR552" s="168"/>
      <c r="EPS552" s="168"/>
      <c r="EPT552" s="168"/>
      <c r="EPU552" s="168"/>
      <c r="EPV552" s="168"/>
      <c r="EPW552" s="168"/>
      <c r="EPX552" s="168"/>
      <c r="EPY552" s="168"/>
      <c r="EPZ552" s="168"/>
      <c r="EQA552" s="168"/>
      <c r="EQB552" s="168"/>
      <c r="EQC552" s="168"/>
      <c r="EQD552" s="168"/>
      <c r="EQE552" s="168"/>
      <c r="EQF552" s="168"/>
      <c r="EQG552" s="168"/>
      <c r="EQH552" s="168"/>
      <c r="EQI552" s="168"/>
      <c r="EQJ552" s="168"/>
      <c r="EQK552" s="168"/>
      <c r="EQL552" s="168"/>
      <c r="EQM552" s="168"/>
      <c r="EQN552" s="168"/>
      <c r="EQO552" s="168"/>
      <c r="EQP552" s="168"/>
      <c r="EQQ552" s="168"/>
      <c r="EQR552" s="168"/>
      <c r="EQS552" s="168"/>
      <c r="EQT552" s="168"/>
      <c r="EQU552" s="168"/>
      <c r="EQV552" s="168"/>
      <c r="EQW552" s="168"/>
      <c r="EQX552" s="168"/>
      <c r="EQY552" s="168"/>
      <c r="EQZ552" s="168"/>
      <c r="ERA552" s="511"/>
      <c r="ERB552" s="511"/>
      <c r="ERC552" s="511"/>
      <c r="ERD552" s="511"/>
      <c r="ERE552" s="511"/>
      <c r="ERF552" s="511"/>
      <c r="ERG552" s="511"/>
      <c r="ERH552" s="511"/>
      <c r="ERI552" s="511"/>
      <c r="ERJ552" s="511"/>
      <c r="ERK552" s="511"/>
      <c r="ERL552" s="511"/>
      <c r="ERM552" s="511"/>
      <c r="ERN552" s="511"/>
      <c r="ERO552" s="511"/>
      <c r="ERP552" s="511"/>
      <c r="ERQ552" s="511"/>
      <c r="ERR552" s="511"/>
      <c r="ERS552" s="511"/>
      <c r="ERT552" s="511"/>
      <c r="ERU552" s="511"/>
      <c r="ERV552" s="511"/>
      <c r="ERW552" s="511"/>
      <c r="ERX552" s="511"/>
      <c r="ERY552" s="89"/>
      <c r="ERZ552" s="89"/>
      <c r="ESA552" s="89"/>
      <c r="ESB552" s="89"/>
      <c r="ESC552" s="89"/>
      <c r="ESD552" s="511"/>
      <c r="ESE552" s="511"/>
      <c r="ESF552" s="89"/>
      <c r="ESG552" s="89"/>
      <c r="ESH552" s="511"/>
      <c r="ESI552" s="511"/>
      <c r="ESJ552" s="89"/>
      <c r="ESK552" s="89"/>
      <c r="ESL552" s="511"/>
      <c r="ESM552" s="511"/>
      <c r="ESN552" s="511"/>
      <c r="ESO552" s="511"/>
      <c r="ESP552" s="511"/>
      <c r="ESQ552" s="511"/>
      <c r="ESR552" s="511"/>
      <c r="ESS552" s="89"/>
      <c r="EST552" s="89"/>
      <c r="ESU552" s="511"/>
      <c r="ESV552" s="511"/>
      <c r="ESW552" s="89"/>
      <c r="ESX552" s="89"/>
      <c r="ESY552" s="511"/>
      <c r="ESZ552" s="511"/>
      <c r="ETA552" s="511"/>
      <c r="ETB552" s="511"/>
      <c r="ETC552" s="511"/>
      <c r="ETD552" s="203"/>
      <c r="ETE552" s="107"/>
      <c r="ETF552" s="511"/>
      <c r="ETG552" s="511"/>
      <c r="ETH552" s="511"/>
      <c r="ETI552" s="511"/>
      <c r="ETJ552" s="511"/>
      <c r="ETK552" s="511"/>
      <c r="ETL552" s="511"/>
      <c r="ETM552" s="168"/>
      <c r="ETN552" s="168"/>
      <c r="ETO552" s="168"/>
      <c r="ETP552" s="168"/>
      <c r="ETQ552" s="168"/>
      <c r="ETR552" s="168"/>
      <c r="ETS552" s="168"/>
      <c r="ETT552" s="168"/>
      <c r="ETU552" s="168"/>
      <c r="ETV552" s="168"/>
      <c r="ETW552" s="168"/>
      <c r="ETX552" s="168"/>
      <c r="ETY552" s="168"/>
      <c r="ETZ552" s="168"/>
      <c r="EUA552" s="168"/>
      <c r="EUB552" s="168"/>
      <c r="EUC552" s="168"/>
      <c r="EUD552" s="168"/>
      <c r="EUE552" s="168"/>
      <c r="EUF552" s="168"/>
      <c r="EUG552" s="168"/>
      <c r="EUH552" s="168"/>
      <c r="EUI552" s="168"/>
      <c r="EUJ552" s="168"/>
      <c r="EUK552" s="168"/>
      <c r="EUL552" s="168"/>
      <c r="EUM552" s="168"/>
      <c r="EUN552" s="168"/>
      <c r="EUO552" s="168"/>
      <c r="EUP552" s="168"/>
      <c r="EUQ552" s="168"/>
      <c r="EUR552" s="168"/>
      <c r="EUS552" s="168"/>
      <c r="EUT552" s="168"/>
      <c r="EUU552" s="168"/>
      <c r="EUV552" s="168"/>
      <c r="EUW552" s="168"/>
      <c r="EUX552" s="168"/>
      <c r="EUY552" s="168"/>
      <c r="EUZ552" s="168"/>
      <c r="EVA552" s="168"/>
      <c r="EVB552" s="168"/>
      <c r="EVC552" s="168"/>
      <c r="EVD552" s="168"/>
      <c r="EVE552" s="511"/>
      <c r="EVF552" s="511"/>
      <c r="EVG552" s="511"/>
      <c r="EVH552" s="511"/>
      <c r="EVI552" s="511"/>
      <c r="EVJ552" s="511"/>
      <c r="EVK552" s="511"/>
      <c r="EVL552" s="511"/>
      <c r="EVM552" s="511"/>
      <c r="EVN552" s="511"/>
      <c r="EVO552" s="511"/>
      <c r="EVP552" s="511"/>
      <c r="EVQ552" s="511"/>
      <c r="EVR552" s="511"/>
      <c r="EVS552" s="511"/>
      <c r="EVT552" s="511"/>
      <c r="EVU552" s="511"/>
      <c r="EVV552" s="511"/>
      <c r="EVW552" s="511"/>
      <c r="EVX552" s="511"/>
      <c r="EVY552" s="511"/>
      <c r="EVZ552" s="511"/>
      <c r="EWA552" s="511"/>
      <c r="EWB552" s="511"/>
      <c r="EWC552" s="89"/>
      <c r="EWD552" s="89"/>
      <c r="EWE552" s="89"/>
      <c r="EWF552" s="89"/>
      <c r="EWG552" s="89"/>
      <c r="EWH552" s="511"/>
      <c r="EWI552" s="511"/>
      <c r="EWJ552" s="89"/>
      <c r="EWK552" s="89"/>
      <c r="EWL552" s="511"/>
      <c r="EWM552" s="511"/>
      <c r="EWN552" s="89"/>
      <c r="EWO552" s="89"/>
      <c r="EWP552" s="511"/>
      <c r="EWQ552" s="511"/>
      <c r="EWR552" s="511"/>
      <c r="EWS552" s="511"/>
      <c r="EWT552" s="511"/>
      <c r="EWU552" s="511"/>
      <c r="EWV552" s="511"/>
      <c r="EWW552" s="89"/>
      <c r="EWX552" s="89"/>
      <c r="EWY552" s="511"/>
      <c r="EWZ552" s="511"/>
      <c r="EXA552" s="89"/>
      <c r="EXB552" s="89"/>
      <c r="EXC552" s="511"/>
      <c r="EXD552" s="511"/>
      <c r="EXE552" s="511"/>
      <c r="EXF552" s="511"/>
      <c r="EXG552" s="511"/>
      <c r="EXH552" s="203"/>
      <c r="EXI552" s="107"/>
      <c r="EXJ552" s="511"/>
      <c r="EXK552" s="511"/>
      <c r="EXL552" s="511"/>
      <c r="EXM552" s="511"/>
      <c r="EXN552" s="511"/>
      <c r="EXO552" s="511"/>
      <c r="EXP552" s="511"/>
      <c r="EXQ552" s="168"/>
      <c r="EXR552" s="168"/>
      <c r="EXS552" s="168"/>
      <c r="EXT552" s="168"/>
      <c r="EXU552" s="168"/>
      <c r="EXV552" s="168"/>
      <c r="EXW552" s="168"/>
      <c r="EXX552" s="168"/>
      <c r="EXY552" s="168"/>
      <c r="EXZ552" s="168"/>
      <c r="EYA552" s="168"/>
      <c r="EYB552" s="168"/>
      <c r="EYC552" s="168"/>
      <c r="EYD552" s="168"/>
      <c r="EYE552" s="168"/>
      <c r="EYF552" s="168"/>
      <c r="EYG552" s="168"/>
      <c r="EYH552" s="168"/>
      <c r="EYI552" s="168"/>
      <c r="EYJ552" s="168"/>
      <c r="EYK552" s="168"/>
      <c r="EYL552" s="168"/>
      <c r="EYM552" s="168"/>
      <c r="EYN552" s="168"/>
      <c r="EYO552" s="168"/>
      <c r="EYP552" s="168"/>
      <c r="EYQ552" s="168"/>
      <c r="EYR552" s="168"/>
      <c r="EYS552" s="168"/>
      <c r="EYT552" s="168"/>
      <c r="EYU552" s="168"/>
      <c r="EYV552" s="168"/>
      <c r="EYW552" s="168"/>
      <c r="EYX552" s="168"/>
      <c r="EYY552" s="168"/>
      <c r="EYZ552" s="168"/>
      <c r="EZA552" s="168"/>
      <c r="EZB552" s="168"/>
      <c r="EZC552" s="168"/>
      <c r="EZD552" s="168"/>
      <c r="EZE552" s="168"/>
      <c r="EZF552" s="168"/>
      <c r="EZG552" s="168"/>
      <c r="EZH552" s="168"/>
      <c r="EZI552" s="511"/>
      <c r="EZJ552" s="511"/>
      <c r="EZK552" s="511"/>
      <c r="EZL552" s="511"/>
      <c r="EZM552" s="511"/>
      <c r="EZN552" s="511"/>
      <c r="EZO552" s="511"/>
      <c r="EZP552" s="511"/>
      <c r="EZQ552" s="511"/>
      <c r="EZR552" s="511"/>
      <c r="EZS552" s="511"/>
      <c r="EZT552" s="511"/>
      <c r="EZU552" s="511"/>
      <c r="EZV552" s="511"/>
      <c r="EZW552" s="511"/>
      <c r="EZX552" s="511"/>
      <c r="EZY552" s="511"/>
      <c r="EZZ552" s="511"/>
      <c r="FAA552" s="511"/>
      <c r="FAB552" s="511"/>
      <c r="FAC552" s="511"/>
      <c r="FAD552" s="511"/>
      <c r="FAE552" s="511"/>
      <c r="FAF552" s="511"/>
      <c r="FAG552" s="89"/>
      <c r="FAH552" s="89"/>
      <c r="FAI552" s="89"/>
      <c r="FAJ552" s="89"/>
      <c r="FAK552" s="89"/>
      <c r="FAL552" s="511"/>
      <c r="FAM552" s="511"/>
      <c r="FAN552" s="89"/>
      <c r="FAO552" s="89"/>
      <c r="FAP552" s="511"/>
      <c r="FAQ552" s="511"/>
      <c r="FAR552" s="89"/>
      <c r="FAS552" s="89"/>
      <c r="FAT552" s="511"/>
      <c r="FAU552" s="511"/>
      <c r="FAV552" s="511"/>
      <c r="FAW552" s="511"/>
      <c r="FAX552" s="511"/>
      <c r="FAY552" s="511"/>
      <c r="FAZ552" s="511"/>
      <c r="FBA552" s="89"/>
      <c r="FBB552" s="89"/>
      <c r="FBC552" s="511"/>
      <c r="FBD552" s="511"/>
      <c r="FBE552" s="89"/>
      <c r="FBF552" s="89"/>
      <c r="FBG552" s="511"/>
      <c r="FBH552" s="511"/>
      <c r="FBI552" s="511"/>
      <c r="FBJ552" s="511"/>
      <c r="FBK552" s="511"/>
      <c r="FBL552" s="203"/>
      <c r="FBM552" s="107"/>
      <c r="FBN552" s="511"/>
      <c r="FBO552" s="511"/>
      <c r="FBP552" s="511"/>
      <c r="FBQ552" s="511"/>
      <c r="FBR552" s="511"/>
      <c r="FBS552" s="511"/>
      <c r="FBT552" s="511"/>
      <c r="FBU552" s="168"/>
      <c r="FBV552" s="168"/>
      <c r="FBW552" s="168"/>
      <c r="FBX552" s="168"/>
      <c r="FBY552" s="168"/>
      <c r="FBZ552" s="168"/>
      <c r="FCA552" s="168"/>
      <c r="FCB552" s="168"/>
      <c r="FCC552" s="168"/>
      <c r="FCD552" s="168"/>
      <c r="FCE552" s="168"/>
      <c r="FCF552" s="168"/>
      <c r="FCG552" s="168"/>
      <c r="FCH552" s="168"/>
      <c r="FCI552" s="168"/>
      <c r="FCJ552" s="168"/>
      <c r="FCK552" s="168"/>
      <c r="FCL552" s="168"/>
      <c r="FCM552" s="168"/>
      <c r="FCN552" s="168"/>
      <c r="FCO552" s="168"/>
      <c r="FCP552" s="168"/>
      <c r="FCQ552" s="168"/>
      <c r="FCR552" s="168"/>
      <c r="FCS552" s="168"/>
      <c r="FCT552" s="168"/>
      <c r="FCU552" s="168"/>
      <c r="FCV552" s="168"/>
      <c r="FCW552" s="168"/>
      <c r="FCX552" s="168"/>
      <c r="FCY552" s="168"/>
      <c r="FCZ552" s="168"/>
      <c r="FDA552" s="168"/>
      <c r="FDB552" s="168"/>
      <c r="FDC552" s="168"/>
      <c r="FDD552" s="168"/>
      <c r="FDE552" s="168"/>
      <c r="FDF552" s="168"/>
      <c r="FDG552" s="168"/>
      <c r="FDH552" s="168"/>
      <c r="FDI552" s="168"/>
      <c r="FDJ552" s="168"/>
      <c r="FDK552" s="168"/>
      <c r="FDL552" s="168"/>
      <c r="FDM552" s="511"/>
      <c r="FDN552" s="511"/>
      <c r="FDO552" s="511"/>
      <c r="FDP552" s="511"/>
      <c r="FDQ552" s="511"/>
      <c r="FDR552" s="511"/>
      <c r="FDS552" s="511"/>
      <c r="FDT552" s="511"/>
      <c r="FDU552" s="511"/>
      <c r="FDV552" s="511"/>
      <c r="FDW552" s="511"/>
      <c r="FDX552" s="511"/>
      <c r="FDY552" s="511"/>
      <c r="FDZ552" s="511"/>
      <c r="FEA552" s="511"/>
      <c r="FEB552" s="511"/>
      <c r="FEC552" s="511"/>
      <c r="FED552" s="511"/>
      <c r="FEE552" s="511"/>
      <c r="FEF552" s="511"/>
      <c r="FEG552" s="511"/>
      <c r="FEH552" s="511"/>
      <c r="FEI552" s="511"/>
      <c r="FEJ552" s="511"/>
      <c r="FEK552" s="89"/>
      <c r="FEL552" s="89"/>
      <c r="FEM552" s="89"/>
      <c r="FEN552" s="89"/>
      <c r="FEO552" s="89"/>
      <c r="FEP552" s="511"/>
      <c r="FEQ552" s="511"/>
      <c r="FER552" s="89"/>
      <c r="FES552" s="89"/>
      <c r="FET552" s="511"/>
      <c r="FEU552" s="511"/>
      <c r="FEV552" s="89"/>
      <c r="FEW552" s="89"/>
      <c r="FEX552" s="511"/>
      <c r="FEY552" s="511"/>
      <c r="FEZ552" s="511"/>
      <c r="FFA552" s="511"/>
      <c r="FFB552" s="511"/>
      <c r="FFC552" s="511"/>
      <c r="FFD552" s="511"/>
      <c r="FFE552" s="89"/>
      <c r="FFF552" s="89"/>
      <c r="FFG552" s="511"/>
      <c r="FFH552" s="511"/>
      <c r="FFI552" s="89"/>
      <c r="FFJ552" s="89"/>
      <c r="FFK552" s="511"/>
      <c r="FFL552" s="511"/>
      <c r="FFM552" s="511"/>
      <c r="FFN552" s="511"/>
      <c r="FFO552" s="511"/>
      <c r="FFP552" s="203"/>
      <c r="FFQ552" s="107"/>
      <c r="FFR552" s="511"/>
      <c r="FFS552" s="511"/>
      <c r="FFT552" s="511"/>
      <c r="FFU552" s="511"/>
      <c r="FFV552" s="511"/>
      <c r="FFW552" s="511"/>
      <c r="FFX552" s="511"/>
      <c r="FFY552" s="168"/>
      <c r="FFZ552" s="168"/>
      <c r="FGA552" s="168"/>
      <c r="FGB552" s="168"/>
      <c r="FGC552" s="168"/>
      <c r="FGD552" s="168"/>
      <c r="FGE552" s="168"/>
      <c r="FGF552" s="168"/>
      <c r="FGG552" s="168"/>
      <c r="FGH552" s="168"/>
      <c r="FGI552" s="168"/>
      <c r="FGJ552" s="168"/>
      <c r="FGK552" s="168"/>
      <c r="FGL552" s="168"/>
      <c r="FGM552" s="168"/>
      <c r="FGN552" s="168"/>
      <c r="FGO552" s="168"/>
      <c r="FGP552" s="168"/>
      <c r="FGQ552" s="168"/>
      <c r="FGR552" s="168"/>
      <c r="FGS552" s="168"/>
      <c r="FGT552" s="168"/>
      <c r="FGU552" s="168"/>
      <c r="FGV552" s="168"/>
      <c r="FGW552" s="168"/>
      <c r="FGX552" s="168"/>
      <c r="FGY552" s="168"/>
      <c r="FGZ552" s="168"/>
      <c r="FHA552" s="168"/>
      <c r="FHB552" s="168"/>
      <c r="FHC552" s="168"/>
      <c r="FHD552" s="168"/>
      <c r="FHE552" s="168"/>
      <c r="FHF552" s="168"/>
      <c r="FHG552" s="168"/>
      <c r="FHH552" s="168"/>
      <c r="FHI552" s="168"/>
      <c r="FHJ552" s="168"/>
      <c r="FHK552" s="168"/>
      <c r="FHL552" s="168"/>
      <c r="FHM552" s="168"/>
      <c r="FHN552" s="168"/>
      <c r="FHO552" s="168"/>
      <c r="FHP552" s="168"/>
      <c r="FHQ552" s="511"/>
      <c r="FHR552" s="511"/>
      <c r="FHS552" s="511"/>
      <c r="FHT552" s="511"/>
      <c r="FHU552" s="511"/>
      <c r="FHV552" s="511"/>
      <c r="FHW552" s="511"/>
      <c r="FHX552" s="511"/>
      <c r="FHY552" s="511"/>
      <c r="FHZ552" s="511"/>
      <c r="FIA552" s="511"/>
      <c r="FIB552" s="511"/>
      <c r="FIC552" s="511"/>
      <c r="FID552" s="511"/>
      <c r="FIE552" s="511"/>
      <c r="FIF552" s="511"/>
      <c r="FIG552" s="511"/>
      <c r="FIH552" s="511"/>
      <c r="FII552" s="511"/>
      <c r="FIJ552" s="511"/>
      <c r="FIK552" s="511"/>
      <c r="FIL552" s="511"/>
      <c r="FIM552" s="511"/>
      <c r="FIN552" s="511"/>
      <c r="FIO552" s="89"/>
      <c r="FIP552" s="89"/>
      <c r="FIQ552" s="89"/>
      <c r="FIR552" s="89"/>
      <c r="FIS552" s="89"/>
      <c r="FIT552" s="511"/>
      <c r="FIU552" s="511"/>
      <c r="FIV552" s="89"/>
      <c r="FIW552" s="89"/>
      <c r="FIX552" s="511"/>
      <c r="FIY552" s="511"/>
      <c r="FIZ552" s="89"/>
      <c r="FJA552" s="89"/>
      <c r="FJB552" s="511"/>
      <c r="FJC552" s="511"/>
      <c r="FJD552" s="511"/>
      <c r="FJE552" s="511"/>
      <c r="FJF552" s="511"/>
      <c r="FJG552" s="511"/>
      <c r="FJH552" s="511"/>
      <c r="FJI552" s="89"/>
      <c r="FJJ552" s="89"/>
      <c r="FJK552" s="511"/>
      <c r="FJL552" s="511"/>
      <c r="FJM552" s="89"/>
      <c r="FJN552" s="89"/>
      <c r="FJO552" s="511"/>
      <c r="FJP552" s="511"/>
      <c r="FJQ552" s="511"/>
      <c r="FJR552" s="511"/>
      <c r="FJS552" s="511"/>
      <c r="FJT552" s="203"/>
      <c r="FJU552" s="107"/>
      <c r="FJV552" s="511"/>
      <c r="FJW552" s="511"/>
      <c r="FJX552" s="511"/>
      <c r="FJY552" s="511"/>
      <c r="FJZ552" s="511"/>
      <c r="FKA552" s="511"/>
      <c r="FKB552" s="511"/>
      <c r="FKC552" s="168"/>
      <c r="FKD552" s="168"/>
      <c r="FKE552" s="168"/>
      <c r="FKF552" s="168"/>
      <c r="FKG552" s="168"/>
      <c r="FKH552" s="168"/>
      <c r="FKI552" s="168"/>
      <c r="FKJ552" s="168"/>
      <c r="FKK552" s="168"/>
      <c r="FKL552" s="168"/>
      <c r="FKM552" s="168"/>
      <c r="FKN552" s="168"/>
      <c r="FKO552" s="168"/>
      <c r="FKP552" s="168"/>
      <c r="FKQ552" s="168"/>
      <c r="FKR552" s="168"/>
      <c r="FKS552" s="168"/>
      <c r="FKT552" s="168"/>
      <c r="FKU552" s="168"/>
      <c r="FKV552" s="168"/>
      <c r="FKW552" s="168"/>
      <c r="FKX552" s="168"/>
      <c r="FKY552" s="168"/>
      <c r="FKZ552" s="168"/>
      <c r="FLA552" s="168"/>
      <c r="FLB552" s="168"/>
      <c r="FLC552" s="168"/>
      <c r="FLD552" s="168"/>
      <c r="FLE552" s="168"/>
      <c r="FLF552" s="168"/>
      <c r="FLG552" s="168"/>
      <c r="FLH552" s="168"/>
      <c r="FLI552" s="168"/>
      <c r="FLJ552" s="168"/>
      <c r="FLK552" s="168"/>
      <c r="FLL552" s="168"/>
      <c r="FLM552" s="168"/>
      <c r="FLN552" s="168"/>
      <c r="FLO552" s="168"/>
      <c r="FLP552" s="168"/>
      <c r="FLQ552" s="168"/>
      <c r="FLR552" s="168"/>
      <c r="FLS552" s="168"/>
      <c r="FLT552" s="168"/>
      <c r="FLU552" s="511"/>
      <c r="FLV552" s="511"/>
      <c r="FLW552" s="511"/>
      <c r="FLX552" s="511"/>
      <c r="FLY552" s="511"/>
      <c r="FLZ552" s="511"/>
      <c r="FMA552" s="511"/>
      <c r="FMB552" s="511"/>
      <c r="FMC552" s="511"/>
      <c r="FMD552" s="511"/>
      <c r="FME552" s="511"/>
      <c r="FMF552" s="511"/>
      <c r="FMG552" s="511"/>
      <c r="FMH552" s="511"/>
      <c r="FMI552" s="511"/>
      <c r="FMJ552" s="511"/>
      <c r="FMK552" s="511"/>
      <c r="FML552" s="511"/>
      <c r="FMM552" s="511"/>
      <c r="FMN552" s="511"/>
      <c r="FMO552" s="511"/>
      <c r="FMP552" s="511"/>
      <c r="FMQ552" s="511"/>
      <c r="FMR552" s="511"/>
      <c r="FMS552" s="89"/>
      <c r="FMT552" s="89"/>
      <c r="FMU552" s="89"/>
      <c r="FMV552" s="89"/>
      <c r="FMW552" s="89"/>
      <c r="FMX552" s="511"/>
      <c r="FMY552" s="511"/>
      <c r="FMZ552" s="89"/>
      <c r="FNA552" s="89"/>
      <c r="FNB552" s="511"/>
      <c r="FNC552" s="511"/>
      <c r="FND552" s="89"/>
      <c r="FNE552" s="89"/>
      <c r="FNF552" s="511"/>
      <c r="FNG552" s="511"/>
      <c r="FNH552" s="511"/>
      <c r="FNI552" s="511"/>
      <c r="FNJ552" s="511"/>
      <c r="FNK552" s="511"/>
      <c r="FNL552" s="511"/>
      <c r="FNM552" s="89"/>
      <c r="FNN552" s="89"/>
      <c r="FNO552" s="511"/>
      <c r="FNP552" s="511"/>
      <c r="FNQ552" s="89"/>
      <c r="FNR552" s="89"/>
      <c r="FNS552" s="511"/>
      <c r="FNT552" s="511"/>
      <c r="FNU552" s="511"/>
      <c r="FNV552" s="511"/>
      <c r="FNW552" s="511"/>
      <c r="FNX552" s="203"/>
      <c r="FNY552" s="107"/>
      <c r="FNZ552" s="511"/>
      <c r="FOA552" s="511"/>
      <c r="FOB552" s="511"/>
      <c r="FOC552" s="511"/>
      <c r="FOD552" s="511"/>
      <c r="FOE552" s="511"/>
      <c r="FOF552" s="511"/>
      <c r="FOG552" s="168"/>
      <c r="FOH552" s="168"/>
      <c r="FOI552" s="168"/>
      <c r="FOJ552" s="168"/>
      <c r="FOK552" s="168"/>
      <c r="FOL552" s="168"/>
      <c r="FOM552" s="168"/>
      <c r="FON552" s="168"/>
      <c r="FOO552" s="168"/>
      <c r="FOP552" s="168"/>
      <c r="FOQ552" s="168"/>
      <c r="FOR552" s="168"/>
      <c r="FOS552" s="168"/>
      <c r="FOT552" s="168"/>
      <c r="FOU552" s="168"/>
      <c r="FOV552" s="168"/>
      <c r="FOW552" s="168"/>
      <c r="FOX552" s="168"/>
      <c r="FOY552" s="168"/>
      <c r="FOZ552" s="168"/>
      <c r="FPA552" s="168"/>
      <c r="FPB552" s="168"/>
      <c r="FPC552" s="168"/>
      <c r="FPD552" s="168"/>
      <c r="FPE552" s="168"/>
      <c r="FPF552" s="168"/>
      <c r="FPG552" s="168"/>
      <c r="FPH552" s="168"/>
      <c r="FPI552" s="168"/>
      <c r="FPJ552" s="168"/>
      <c r="FPK552" s="168"/>
      <c r="FPL552" s="168"/>
      <c r="FPM552" s="168"/>
      <c r="FPN552" s="168"/>
      <c r="FPO552" s="168"/>
      <c r="FPP552" s="168"/>
      <c r="FPQ552" s="168"/>
      <c r="FPR552" s="168"/>
      <c r="FPS552" s="168"/>
      <c r="FPT552" s="168"/>
      <c r="FPU552" s="168"/>
      <c r="FPV552" s="168"/>
      <c r="FPW552" s="168"/>
      <c r="FPX552" s="168"/>
      <c r="FPY552" s="511"/>
      <c r="FPZ552" s="511"/>
      <c r="FQA552" s="511"/>
      <c r="FQB552" s="511"/>
      <c r="FQC552" s="511"/>
      <c r="FQD552" s="511"/>
      <c r="FQE552" s="511"/>
      <c r="FQF552" s="511"/>
      <c r="FQG552" s="511"/>
      <c r="FQH552" s="511"/>
      <c r="FQI552" s="511"/>
      <c r="FQJ552" s="511"/>
      <c r="FQK552" s="511"/>
      <c r="FQL552" s="511"/>
      <c r="FQM552" s="511"/>
      <c r="FQN552" s="511"/>
      <c r="FQO552" s="511"/>
      <c r="FQP552" s="511"/>
      <c r="FQQ552" s="511"/>
      <c r="FQR552" s="511"/>
      <c r="FQS552" s="511"/>
      <c r="FQT552" s="511"/>
      <c r="FQU552" s="511"/>
      <c r="FQV552" s="511"/>
      <c r="FQW552" s="89"/>
      <c r="FQX552" s="89"/>
      <c r="FQY552" s="89"/>
      <c r="FQZ552" s="89"/>
      <c r="FRA552" s="89"/>
      <c r="FRB552" s="511"/>
      <c r="FRC552" s="511"/>
      <c r="FRD552" s="89"/>
      <c r="FRE552" s="89"/>
      <c r="FRF552" s="511"/>
      <c r="FRG552" s="511"/>
      <c r="FRH552" s="89"/>
      <c r="FRI552" s="89"/>
      <c r="FRJ552" s="511"/>
      <c r="FRK552" s="511"/>
      <c r="FRL552" s="511"/>
      <c r="FRM552" s="511"/>
      <c r="FRN552" s="511"/>
      <c r="FRO552" s="511"/>
      <c r="FRP552" s="511"/>
      <c r="FRQ552" s="89"/>
      <c r="FRR552" s="89"/>
      <c r="FRS552" s="511"/>
      <c r="FRT552" s="511"/>
      <c r="FRU552" s="89"/>
      <c r="FRV552" s="89"/>
      <c r="FRW552" s="511"/>
      <c r="FRX552" s="511"/>
      <c r="FRY552" s="511"/>
      <c r="FRZ552" s="511"/>
      <c r="FSA552" s="511"/>
      <c r="FSB552" s="203"/>
      <c r="FSC552" s="107"/>
      <c r="FSD552" s="511"/>
      <c r="FSE552" s="511"/>
      <c r="FSF552" s="511"/>
      <c r="FSG552" s="511"/>
      <c r="FSH552" s="511"/>
      <c r="FSI552" s="511"/>
      <c r="FSJ552" s="511"/>
      <c r="FSK552" s="168"/>
      <c r="FSL552" s="168"/>
      <c r="FSM552" s="168"/>
      <c r="FSN552" s="168"/>
      <c r="FSO552" s="168"/>
      <c r="FSP552" s="168"/>
      <c r="FSQ552" s="168"/>
      <c r="FSR552" s="168"/>
      <c r="FSS552" s="168"/>
      <c r="FST552" s="168"/>
      <c r="FSU552" s="168"/>
      <c r="FSV552" s="168"/>
      <c r="FSW552" s="168"/>
      <c r="FSX552" s="168"/>
      <c r="FSY552" s="168"/>
      <c r="FSZ552" s="168"/>
      <c r="FTA552" s="168"/>
      <c r="FTB552" s="168"/>
      <c r="FTC552" s="168"/>
      <c r="FTD552" s="168"/>
      <c r="FTE552" s="168"/>
      <c r="FTF552" s="168"/>
      <c r="FTG552" s="168"/>
      <c r="FTH552" s="168"/>
      <c r="FTI552" s="168"/>
      <c r="FTJ552" s="168"/>
      <c r="FTK552" s="168"/>
      <c r="FTL552" s="168"/>
      <c r="FTM552" s="168"/>
      <c r="FTN552" s="168"/>
      <c r="FTO552" s="168"/>
      <c r="FTP552" s="168"/>
      <c r="FTQ552" s="168"/>
      <c r="FTR552" s="168"/>
      <c r="FTS552" s="168"/>
      <c r="FTT552" s="168"/>
      <c r="FTU552" s="168"/>
      <c r="FTV552" s="168"/>
      <c r="FTW552" s="168"/>
      <c r="FTX552" s="168"/>
      <c r="FTY552" s="168"/>
      <c r="FTZ552" s="168"/>
      <c r="FUA552" s="168"/>
      <c r="FUB552" s="168"/>
      <c r="FUC552" s="511"/>
      <c r="FUD552" s="511"/>
      <c r="FUE552" s="511"/>
      <c r="FUF552" s="511"/>
      <c r="FUG552" s="511"/>
      <c r="FUH552" s="511"/>
      <c r="FUI552" s="511"/>
      <c r="FUJ552" s="511"/>
      <c r="FUK552" s="511"/>
      <c r="FUL552" s="511"/>
      <c r="FUM552" s="511"/>
      <c r="FUN552" s="511"/>
      <c r="FUO552" s="511"/>
      <c r="FUP552" s="511"/>
      <c r="FUQ552" s="511"/>
      <c r="FUR552" s="511"/>
      <c r="FUS552" s="511"/>
      <c r="FUT552" s="511"/>
      <c r="FUU552" s="511"/>
      <c r="FUV552" s="511"/>
      <c r="FUW552" s="511"/>
      <c r="FUX552" s="511"/>
      <c r="FUY552" s="511"/>
      <c r="FUZ552" s="511"/>
      <c r="FVA552" s="89"/>
      <c r="FVB552" s="89"/>
      <c r="FVC552" s="89"/>
      <c r="FVD552" s="89"/>
      <c r="FVE552" s="89"/>
      <c r="FVF552" s="511"/>
      <c r="FVG552" s="511"/>
      <c r="FVH552" s="89"/>
      <c r="FVI552" s="89"/>
      <c r="FVJ552" s="511"/>
      <c r="FVK552" s="511"/>
      <c r="FVL552" s="89"/>
      <c r="FVM552" s="89"/>
      <c r="FVN552" s="511"/>
      <c r="FVO552" s="511"/>
      <c r="FVP552" s="511"/>
      <c r="FVQ552" s="511"/>
      <c r="FVR552" s="511"/>
      <c r="FVS552" s="511"/>
      <c r="FVT552" s="511"/>
      <c r="FVU552" s="89"/>
      <c r="FVV552" s="89"/>
      <c r="FVW552" s="511"/>
      <c r="FVX552" s="511"/>
      <c r="FVY552" s="89"/>
      <c r="FVZ552" s="89"/>
      <c r="FWA552" s="511"/>
      <c r="FWB552" s="511"/>
      <c r="FWC552" s="511"/>
      <c r="FWD552" s="511"/>
      <c r="FWE552" s="511"/>
      <c r="FWF552" s="203"/>
      <c r="FWG552" s="107"/>
      <c r="FWH552" s="511"/>
      <c r="FWI552" s="511"/>
      <c r="FWJ552" s="511"/>
      <c r="FWK552" s="511"/>
      <c r="FWL552" s="511"/>
      <c r="FWM552" s="511"/>
      <c r="FWN552" s="511"/>
      <c r="FWO552" s="168"/>
      <c r="FWP552" s="168"/>
      <c r="FWQ552" s="168"/>
      <c r="FWR552" s="168"/>
      <c r="FWS552" s="168"/>
      <c r="FWT552" s="168"/>
      <c r="FWU552" s="168"/>
      <c r="FWV552" s="168"/>
      <c r="FWW552" s="168"/>
      <c r="FWX552" s="168"/>
      <c r="FWY552" s="168"/>
      <c r="FWZ552" s="168"/>
      <c r="FXA552" s="168"/>
      <c r="FXB552" s="168"/>
      <c r="FXC552" s="168"/>
      <c r="FXD552" s="168"/>
      <c r="FXE552" s="168"/>
      <c r="FXF552" s="168"/>
      <c r="FXG552" s="168"/>
      <c r="FXH552" s="168"/>
      <c r="FXI552" s="168"/>
      <c r="FXJ552" s="168"/>
      <c r="FXK552" s="168"/>
      <c r="FXL552" s="168"/>
      <c r="FXM552" s="168"/>
      <c r="FXN552" s="168"/>
      <c r="FXO552" s="168"/>
      <c r="FXP552" s="168"/>
      <c r="FXQ552" s="168"/>
      <c r="FXR552" s="168"/>
      <c r="FXS552" s="168"/>
      <c r="FXT552" s="168"/>
      <c r="FXU552" s="168"/>
      <c r="FXV552" s="168"/>
      <c r="FXW552" s="168"/>
      <c r="FXX552" s="168"/>
      <c r="FXY552" s="168"/>
      <c r="FXZ552" s="168"/>
      <c r="FYA552" s="168"/>
      <c r="FYB552" s="168"/>
      <c r="FYC552" s="168"/>
      <c r="FYD552" s="168"/>
      <c r="FYE552" s="168"/>
      <c r="FYF552" s="168"/>
      <c r="FYG552" s="511"/>
      <c r="FYH552" s="511"/>
      <c r="FYI552" s="511"/>
      <c r="FYJ552" s="511"/>
      <c r="FYK552" s="511"/>
      <c r="FYL552" s="511"/>
      <c r="FYM552" s="511"/>
      <c r="FYN552" s="511"/>
      <c r="FYO552" s="511"/>
      <c r="FYP552" s="511"/>
      <c r="FYQ552" s="511"/>
      <c r="FYR552" s="511"/>
      <c r="FYS552" s="511"/>
      <c r="FYT552" s="511"/>
      <c r="FYU552" s="511"/>
      <c r="FYV552" s="511"/>
      <c r="FYW552" s="511"/>
      <c r="FYX552" s="511"/>
      <c r="FYY552" s="511"/>
      <c r="FYZ552" s="511"/>
      <c r="FZA552" s="511"/>
      <c r="FZB552" s="511"/>
      <c r="FZC552" s="511"/>
      <c r="FZD552" s="511"/>
      <c r="FZE552" s="89"/>
      <c r="FZF552" s="89"/>
      <c r="FZG552" s="89"/>
      <c r="FZH552" s="89"/>
      <c r="FZI552" s="89"/>
      <c r="FZJ552" s="511"/>
      <c r="FZK552" s="511"/>
      <c r="FZL552" s="89"/>
      <c r="FZM552" s="89"/>
      <c r="FZN552" s="511"/>
      <c r="FZO552" s="511"/>
      <c r="FZP552" s="89"/>
      <c r="FZQ552" s="89"/>
      <c r="FZR552" s="511"/>
      <c r="FZS552" s="511"/>
      <c r="FZT552" s="511"/>
      <c r="FZU552" s="511"/>
      <c r="FZV552" s="511"/>
      <c r="FZW552" s="511"/>
      <c r="FZX552" s="511"/>
      <c r="FZY552" s="89"/>
      <c r="FZZ552" s="89"/>
      <c r="GAA552" s="511"/>
      <c r="GAB552" s="511"/>
      <c r="GAC552" s="89"/>
      <c r="GAD552" s="89"/>
      <c r="GAE552" s="511"/>
      <c r="GAF552" s="511"/>
      <c r="GAG552" s="511"/>
      <c r="GAH552" s="511"/>
      <c r="GAI552" s="511"/>
      <c r="GAJ552" s="203"/>
      <c r="GAK552" s="107"/>
      <c r="GAL552" s="511"/>
      <c r="GAM552" s="511"/>
      <c r="GAN552" s="511"/>
      <c r="GAO552" s="511"/>
      <c r="GAP552" s="511"/>
      <c r="GAQ552" s="511"/>
      <c r="GAR552" s="511"/>
      <c r="GAS552" s="168"/>
      <c r="GAT552" s="168"/>
      <c r="GAU552" s="168"/>
      <c r="GAV552" s="168"/>
      <c r="GAW552" s="168"/>
      <c r="GAX552" s="168"/>
      <c r="GAY552" s="168"/>
      <c r="GAZ552" s="168"/>
      <c r="GBA552" s="168"/>
      <c r="GBB552" s="168"/>
      <c r="GBC552" s="168"/>
      <c r="GBD552" s="168"/>
      <c r="GBE552" s="168"/>
      <c r="GBF552" s="168"/>
      <c r="GBG552" s="168"/>
      <c r="GBH552" s="168"/>
      <c r="GBI552" s="168"/>
      <c r="GBJ552" s="168"/>
      <c r="GBK552" s="168"/>
      <c r="GBL552" s="168"/>
      <c r="GBM552" s="168"/>
      <c r="GBN552" s="168"/>
      <c r="GBO552" s="168"/>
      <c r="GBP552" s="168"/>
      <c r="GBQ552" s="168"/>
      <c r="GBR552" s="168"/>
      <c r="GBS552" s="168"/>
      <c r="GBT552" s="168"/>
      <c r="GBU552" s="168"/>
      <c r="GBV552" s="168"/>
      <c r="GBW552" s="168"/>
      <c r="GBX552" s="168"/>
      <c r="GBY552" s="168"/>
      <c r="GBZ552" s="168"/>
      <c r="GCA552" s="168"/>
      <c r="GCB552" s="168"/>
      <c r="GCC552" s="168"/>
      <c r="GCD552" s="168"/>
      <c r="GCE552" s="168"/>
      <c r="GCF552" s="168"/>
      <c r="GCG552" s="168"/>
      <c r="GCH552" s="168"/>
      <c r="GCI552" s="168"/>
      <c r="GCJ552" s="168"/>
      <c r="GCK552" s="511"/>
      <c r="GCL552" s="511"/>
      <c r="GCM552" s="511"/>
      <c r="GCN552" s="511"/>
      <c r="GCO552" s="511"/>
      <c r="GCP552" s="511"/>
      <c r="GCQ552" s="511"/>
      <c r="GCR552" s="511"/>
      <c r="GCS552" s="511"/>
      <c r="GCT552" s="511"/>
      <c r="GCU552" s="511"/>
      <c r="GCV552" s="511"/>
      <c r="GCW552" s="511"/>
      <c r="GCX552" s="511"/>
      <c r="GCY552" s="511"/>
      <c r="GCZ552" s="511"/>
      <c r="GDA552" s="511"/>
      <c r="GDB552" s="511"/>
      <c r="GDC552" s="511"/>
      <c r="GDD552" s="511"/>
      <c r="GDE552" s="511"/>
      <c r="GDF552" s="511"/>
      <c r="GDG552" s="511"/>
      <c r="GDH552" s="511"/>
      <c r="GDI552" s="89"/>
      <c r="GDJ552" s="89"/>
      <c r="GDK552" s="89"/>
      <c r="GDL552" s="89"/>
      <c r="GDM552" s="89"/>
      <c r="GDN552" s="511"/>
      <c r="GDO552" s="511"/>
      <c r="GDP552" s="89"/>
      <c r="GDQ552" s="89"/>
      <c r="GDR552" s="511"/>
      <c r="GDS552" s="511"/>
      <c r="GDT552" s="89"/>
      <c r="GDU552" s="89"/>
      <c r="GDV552" s="511"/>
      <c r="GDW552" s="511"/>
      <c r="GDX552" s="511"/>
      <c r="GDY552" s="511"/>
      <c r="GDZ552" s="511"/>
      <c r="GEA552" s="511"/>
      <c r="GEB552" s="511"/>
      <c r="GEC552" s="89"/>
      <c r="GED552" s="89"/>
      <c r="GEE552" s="511"/>
      <c r="GEF552" s="511"/>
      <c r="GEG552" s="89"/>
      <c r="GEH552" s="89"/>
      <c r="GEI552" s="511"/>
      <c r="GEJ552" s="511"/>
      <c r="GEK552" s="511"/>
      <c r="GEL552" s="511"/>
      <c r="GEM552" s="511"/>
      <c r="GEN552" s="203"/>
      <c r="GEO552" s="107"/>
      <c r="GEP552" s="511"/>
      <c r="GEQ552" s="511"/>
      <c r="GER552" s="511"/>
      <c r="GES552" s="511"/>
      <c r="GET552" s="511"/>
      <c r="GEU552" s="511"/>
      <c r="GEV552" s="511"/>
      <c r="GEW552" s="168"/>
      <c r="GEX552" s="168"/>
      <c r="GEY552" s="168"/>
      <c r="GEZ552" s="168"/>
      <c r="GFA552" s="168"/>
      <c r="GFB552" s="168"/>
      <c r="GFC552" s="168"/>
      <c r="GFD552" s="168"/>
      <c r="GFE552" s="168"/>
      <c r="GFF552" s="168"/>
      <c r="GFG552" s="168"/>
      <c r="GFH552" s="168"/>
      <c r="GFI552" s="168"/>
      <c r="GFJ552" s="168"/>
      <c r="GFK552" s="168"/>
      <c r="GFL552" s="168"/>
      <c r="GFM552" s="168"/>
      <c r="GFN552" s="168"/>
      <c r="GFO552" s="168"/>
      <c r="GFP552" s="168"/>
      <c r="GFQ552" s="168"/>
      <c r="GFR552" s="168"/>
      <c r="GFS552" s="168"/>
      <c r="GFT552" s="168"/>
      <c r="GFU552" s="168"/>
      <c r="GFV552" s="168"/>
      <c r="GFW552" s="168"/>
      <c r="GFX552" s="168"/>
      <c r="GFY552" s="168"/>
      <c r="GFZ552" s="168"/>
      <c r="GGA552" s="168"/>
      <c r="GGB552" s="168"/>
      <c r="GGC552" s="168"/>
      <c r="GGD552" s="168"/>
      <c r="GGE552" s="168"/>
      <c r="GGF552" s="168"/>
      <c r="GGG552" s="168"/>
      <c r="GGH552" s="168"/>
      <c r="GGI552" s="168"/>
      <c r="GGJ552" s="168"/>
      <c r="GGK552" s="168"/>
      <c r="GGL552" s="168"/>
      <c r="GGM552" s="168"/>
      <c r="GGN552" s="168"/>
      <c r="GGO552" s="511"/>
      <c r="GGP552" s="511"/>
      <c r="GGQ552" s="511"/>
      <c r="GGR552" s="511"/>
      <c r="GGS552" s="511"/>
      <c r="GGT552" s="511"/>
      <c r="GGU552" s="511"/>
      <c r="GGV552" s="511"/>
      <c r="GGW552" s="511"/>
      <c r="GGX552" s="511"/>
      <c r="GGY552" s="511"/>
      <c r="GGZ552" s="511"/>
      <c r="GHA552" s="511"/>
      <c r="GHB552" s="511"/>
      <c r="GHC552" s="511"/>
      <c r="GHD552" s="511"/>
      <c r="GHE552" s="511"/>
      <c r="GHF552" s="511"/>
      <c r="GHG552" s="511"/>
      <c r="GHH552" s="511"/>
      <c r="GHI552" s="511"/>
      <c r="GHJ552" s="511"/>
      <c r="GHK552" s="511"/>
      <c r="GHL552" s="511"/>
      <c r="GHM552" s="89"/>
      <c r="GHN552" s="89"/>
      <c r="GHO552" s="89"/>
      <c r="GHP552" s="89"/>
      <c r="GHQ552" s="89"/>
      <c r="GHR552" s="511"/>
      <c r="GHS552" s="511"/>
      <c r="GHT552" s="89"/>
      <c r="GHU552" s="89"/>
      <c r="GHV552" s="511"/>
      <c r="GHW552" s="511"/>
      <c r="GHX552" s="89"/>
      <c r="GHY552" s="89"/>
      <c r="GHZ552" s="511"/>
      <c r="GIA552" s="511"/>
      <c r="GIB552" s="511"/>
      <c r="GIC552" s="511"/>
      <c r="GID552" s="511"/>
      <c r="GIE552" s="511"/>
      <c r="GIF552" s="511"/>
      <c r="GIG552" s="89"/>
      <c r="GIH552" s="89"/>
      <c r="GII552" s="511"/>
      <c r="GIJ552" s="511"/>
      <c r="GIK552" s="89"/>
      <c r="GIL552" s="89"/>
      <c r="GIM552" s="511"/>
      <c r="GIN552" s="511"/>
      <c r="GIO552" s="511"/>
      <c r="GIP552" s="511"/>
      <c r="GIQ552" s="511"/>
      <c r="GIR552" s="203"/>
      <c r="GIS552" s="107"/>
      <c r="GIT552" s="511"/>
      <c r="GIU552" s="511"/>
      <c r="GIV552" s="511"/>
      <c r="GIW552" s="511"/>
      <c r="GIX552" s="511"/>
      <c r="GIY552" s="511"/>
      <c r="GIZ552" s="511"/>
      <c r="GJA552" s="168"/>
      <c r="GJB552" s="168"/>
      <c r="GJC552" s="168"/>
      <c r="GJD552" s="168"/>
      <c r="GJE552" s="168"/>
      <c r="GJF552" s="168"/>
      <c r="GJG552" s="168"/>
      <c r="GJH552" s="168"/>
      <c r="GJI552" s="168"/>
      <c r="GJJ552" s="168"/>
      <c r="GJK552" s="168"/>
      <c r="GJL552" s="168"/>
      <c r="GJM552" s="168"/>
      <c r="GJN552" s="168"/>
      <c r="GJO552" s="168"/>
      <c r="GJP552" s="168"/>
      <c r="GJQ552" s="168"/>
      <c r="GJR552" s="168"/>
      <c r="GJS552" s="168"/>
      <c r="GJT552" s="168"/>
      <c r="GJU552" s="168"/>
      <c r="GJV552" s="168"/>
      <c r="GJW552" s="168"/>
      <c r="GJX552" s="168"/>
      <c r="GJY552" s="168"/>
      <c r="GJZ552" s="168"/>
      <c r="GKA552" s="168"/>
      <c r="GKB552" s="168"/>
      <c r="GKC552" s="168"/>
      <c r="GKD552" s="168"/>
      <c r="GKE552" s="168"/>
      <c r="GKF552" s="168"/>
      <c r="GKG552" s="168"/>
      <c r="GKH552" s="168"/>
      <c r="GKI552" s="168"/>
      <c r="GKJ552" s="168"/>
      <c r="GKK552" s="168"/>
      <c r="GKL552" s="168"/>
      <c r="GKM552" s="168"/>
      <c r="GKN552" s="168"/>
      <c r="GKO552" s="168"/>
      <c r="GKP552" s="168"/>
      <c r="GKQ552" s="168"/>
      <c r="GKR552" s="168"/>
      <c r="GKS552" s="511"/>
      <c r="GKT552" s="511"/>
      <c r="GKU552" s="511"/>
      <c r="GKV552" s="511"/>
      <c r="GKW552" s="511"/>
      <c r="GKX552" s="511"/>
      <c r="GKY552" s="511"/>
      <c r="GKZ552" s="511"/>
      <c r="GLA552" s="511"/>
      <c r="GLB552" s="511"/>
      <c r="GLC552" s="511"/>
      <c r="GLD552" s="511"/>
      <c r="GLE552" s="511"/>
      <c r="GLF552" s="511"/>
      <c r="GLG552" s="511"/>
      <c r="GLH552" s="511"/>
      <c r="GLI552" s="511"/>
      <c r="GLJ552" s="511"/>
      <c r="GLK552" s="511"/>
      <c r="GLL552" s="511"/>
      <c r="GLM552" s="511"/>
      <c r="GLN552" s="511"/>
      <c r="GLO552" s="511"/>
      <c r="GLP552" s="511"/>
      <c r="GLQ552" s="89"/>
      <c r="GLR552" s="89"/>
      <c r="GLS552" s="89"/>
      <c r="GLT552" s="89"/>
      <c r="GLU552" s="89"/>
      <c r="GLV552" s="511"/>
      <c r="GLW552" s="511"/>
      <c r="GLX552" s="89"/>
      <c r="GLY552" s="89"/>
      <c r="GLZ552" s="511"/>
      <c r="GMA552" s="511"/>
      <c r="GMB552" s="89"/>
      <c r="GMC552" s="89"/>
      <c r="GMD552" s="511"/>
      <c r="GME552" s="511"/>
      <c r="GMF552" s="511"/>
      <c r="GMG552" s="511"/>
      <c r="GMH552" s="511"/>
      <c r="GMI552" s="511"/>
      <c r="GMJ552" s="511"/>
      <c r="GMK552" s="89"/>
      <c r="GML552" s="89"/>
      <c r="GMM552" s="511"/>
      <c r="GMN552" s="511"/>
      <c r="GMO552" s="89"/>
      <c r="GMP552" s="89"/>
      <c r="GMQ552" s="511"/>
      <c r="GMR552" s="511"/>
      <c r="GMS552" s="511"/>
      <c r="GMT552" s="511"/>
      <c r="GMU552" s="511"/>
      <c r="GMV552" s="203"/>
      <c r="GMW552" s="107"/>
      <c r="GMX552" s="511"/>
      <c r="GMY552" s="511"/>
      <c r="GMZ552" s="511"/>
      <c r="GNA552" s="511"/>
      <c r="GNB552" s="511"/>
      <c r="GNC552" s="511"/>
      <c r="GND552" s="511"/>
      <c r="GNE552" s="168"/>
      <c r="GNF552" s="168"/>
      <c r="GNG552" s="168"/>
      <c r="GNH552" s="168"/>
      <c r="GNI552" s="168"/>
      <c r="GNJ552" s="168"/>
      <c r="GNK552" s="168"/>
      <c r="GNL552" s="168"/>
      <c r="GNM552" s="168"/>
      <c r="GNN552" s="168"/>
      <c r="GNO552" s="168"/>
      <c r="GNP552" s="168"/>
      <c r="GNQ552" s="168"/>
      <c r="GNR552" s="168"/>
      <c r="GNS552" s="168"/>
      <c r="GNT552" s="168"/>
      <c r="GNU552" s="168"/>
      <c r="GNV552" s="168"/>
      <c r="GNW552" s="168"/>
      <c r="GNX552" s="168"/>
      <c r="GNY552" s="168"/>
      <c r="GNZ552" s="168"/>
      <c r="GOA552" s="168"/>
      <c r="GOB552" s="168"/>
      <c r="GOC552" s="168"/>
      <c r="GOD552" s="168"/>
      <c r="GOE552" s="168"/>
      <c r="GOF552" s="168"/>
      <c r="GOG552" s="168"/>
      <c r="GOH552" s="168"/>
      <c r="GOI552" s="168"/>
      <c r="GOJ552" s="168"/>
      <c r="GOK552" s="168"/>
      <c r="GOL552" s="168"/>
      <c r="GOM552" s="168"/>
      <c r="GON552" s="168"/>
      <c r="GOO552" s="168"/>
      <c r="GOP552" s="168"/>
      <c r="GOQ552" s="168"/>
      <c r="GOR552" s="168"/>
      <c r="GOS552" s="168"/>
      <c r="GOT552" s="168"/>
      <c r="GOU552" s="168"/>
      <c r="GOV552" s="168"/>
      <c r="GOW552" s="511"/>
      <c r="GOX552" s="511"/>
      <c r="GOY552" s="511"/>
      <c r="GOZ552" s="511"/>
      <c r="GPA552" s="511"/>
      <c r="GPB552" s="511"/>
      <c r="GPC552" s="511"/>
      <c r="GPD552" s="511"/>
      <c r="GPE552" s="511"/>
      <c r="GPF552" s="511"/>
      <c r="GPG552" s="511"/>
      <c r="GPH552" s="511"/>
      <c r="GPI552" s="511"/>
      <c r="GPJ552" s="511"/>
      <c r="GPK552" s="511"/>
      <c r="GPL552" s="511"/>
      <c r="GPM552" s="511"/>
      <c r="GPN552" s="511"/>
      <c r="GPO552" s="511"/>
      <c r="GPP552" s="511"/>
      <c r="GPQ552" s="511"/>
      <c r="GPR552" s="511"/>
      <c r="GPS552" s="511"/>
      <c r="GPT552" s="511"/>
      <c r="GPU552" s="89"/>
      <c r="GPV552" s="89"/>
      <c r="GPW552" s="89"/>
      <c r="GPX552" s="89"/>
      <c r="GPY552" s="89"/>
      <c r="GPZ552" s="511"/>
      <c r="GQA552" s="511"/>
      <c r="GQB552" s="89"/>
      <c r="GQC552" s="89"/>
      <c r="GQD552" s="511"/>
      <c r="GQE552" s="511"/>
      <c r="GQF552" s="89"/>
      <c r="GQG552" s="89"/>
      <c r="GQH552" s="511"/>
      <c r="GQI552" s="511"/>
      <c r="GQJ552" s="511"/>
      <c r="GQK552" s="511"/>
      <c r="GQL552" s="511"/>
      <c r="GQM552" s="511"/>
      <c r="GQN552" s="511"/>
      <c r="GQO552" s="89"/>
      <c r="GQP552" s="89"/>
      <c r="GQQ552" s="511"/>
      <c r="GQR552" s="511"/>
      <c r="GQS552" s="89"/>
      <c r="GQT552" s="89"/>
      <c r="GQU552" s="511"/>
      <c r="GQV552" s="511"/>
      <c r="GQW552" s="511"/>
      <c r="GQX552" s="511"/>
      <c r="GQY552" s="511"/>
      <c r="GQZ552" s="203"/>
      <c r="GRA552" s="107"/>
      <c r="GRB552" s="511"/>
      <c r="GRC552" s="511"/>
      <c r="GRD552" s="511"/>
      <c r="GRE552" s="511"/>
      <c r="GRF552" s="511"/>
      <c r="GRG552" s="511"/>
      <c r="GRH552" s="511"/>
      <c r="GRI552" s="168"/>
      <c r="GRJ552" s="168"/>
      <c r="GRK552" s="168"/>
      <c r="GRL552" s="168"/>
      <c r="GRM552" s="168"/>
      <c r="GRN552" s="168"/>
      <c r="GRO552" s="168"/>
      <c r="GRP552" s="168"/>
      <c r="GRQ552" s="168"/>
      <c r="GRR552" s="168"/>
      <c r="GRS552" s="168"/>
      <c r="GRT552" s="168"/>
      <c r="GRU552" s="168"/>
      <c r="GRV552" s="168"/>
      <c r="GRW552" s="168"/>
      <c r="GRX552" s="168"/>
      <c r="GRY552" s="168"/>
      <c r="GRZ552" s="168"/>
      <c r="GSA552" s="168"/>
      <c r="GSB552" s="168"/>
      <c r="GSC552" s="168"/>
      <c r="GSD552" s="168"/>
      <c r="GSE552" s="168"/>
      <c r="GSF552" s="168"/>
      <c r="GSG552" s="168"/>
      <c r="GSH552" s="168"/>
      <c r="GSI552" s="168"/>
      <c r="GSJ552" s="168"/>
      <c r="GSK552" s="168"/>
      <c r="GSL552" s="168"/>
      <c r="GSM552" s="168"/>
      <c r="GSN552" s="168"/>
      <c r="GSO552" s="168"/>
      <c r="GSP552" s="168"/>
      <c r="GSQ552" s="168"/>
      <c r="GSR552" s="168"/>
      <c r="GSS552" s="168"/>
      <c r="GST552" s="168"/>
      <c r="GSU552" s="168"/>
      <c r="GSV552" s="168"/>
      <c r="GSW552" s="168"/>
      <c r="GSX552" s="168"/>
      <c r="GSY552" s="168"/>
      <c r="GSZ552" s="168"/>
      <c r="GTA552" s="511"/>
      <c r="GTB552" s="511"/>
      <c r="GTC552" s="511"/>
      <c r="GTD552" s="511"/>
      <c r="GTE552" s="511"/>
      <c r="GTF552" s="511"/>
      <c r="GTG552" s="511"/>
      <c r="GTH552" s="511"/>
      <c r="GTI552" s="511"/>
      <c r="GTJ552" s="511"/>
      <c r="GTK552" s="511"/>
      <c r="GTL552" s="511"/>
      <c r="GTM552" s="511"/>
      <c r="GTN552" s="511"/>
      <c r="GTO552" s="511"/>
      <c r="GTP552" s="511"/>
      <c r="GTQ552" s="511"/>
      <c r="GTR552" s="511"/>
      <c r="GTS552" s="511"/>
      <c r="GTT552" s="511"/>
      <c r="GTU552" s="511"/>
      <c r="GTV552" s="511"/>
      <c r="GTW552" s="511"/>
      <c r="GTX552" s="511"/>
      <c r="GTY552" s="89"/>
      <c r="GTZ552" s="89"/>
      <c r="GUA552" s="89"/>
      <c r="GUB552" s="89"/>
      <c r="GUC552" s="89"/>
      <c r="GUD552" s="511"/>
      <c r="GUE552" s="511"/>
      <c r="GUF552" s="89"/>
      <c r="GUG552" s="89"/>
      <c r="GUH552" s="511"/>
      <c r="GUI552" s="511"/>
      <c r="GUJ552" s="89"/>
      <c r="GUK552" s="89"/>
      <c r="GUL552" s="511"/>
      <c r="GUM552" s="511"/>
      <c r="GUN552" s="511"/>
      <c r="GUO552" s="511"/>
      <c r="GUP552" s="511"/>
      <c r="GUQ552" s="511"/>
      <c r="GUR552" s="511"/>
      <c r="GUS552" s="89"/>
      <c r="GUT552" s="89"/>
      <c r="GUU552" s="511"/>
      <c r="GUV552" s="511"/>
      <c r="GUW552" s="89"/>
      <c r="GUX552" s="89"/>
      <c r="GUY552" s="511"/>
      <c r="GUZ552" s="511"/>
      <c r="GVA552" s="511"/>
      <c r="GVB552" s="511"/>
      <c r="GVC552" s="511"/>
      <c r="GVD552" s="203"/>
      <c r="GVE552" s="107"/>
      <c r="GVF552" s="511"/>
      <c r="GVG552" s="511"/>
      <c r="GVH552" s="511"/>
      <c r="GVI552" s="511"/>
      <c r="GVJ552" s="511"/>
      <c r="GVK552" s="511"/>
      <c r="GVL552" s="511"/>
      <c r="GVM552" s="168"/>
      <c r="GVN552" s="168"/>
      <c r="GVO552" s="168"/>
      <c r="GVP552" s="168"/>
      <c r="GVQ552" s="168"/>
      <c r="GVR552" s="168"/>
      <c r="GVS552" s="168"/>
      <c r="GVT552" s="168"/>
      <c r="GVU552" s="168"/>
      <c r="GVV552" s="168"/>
      <c r="GVW552" s="168"/>
      <c r="GVX552" s="168"/>
      <c r="GVY552" s="168"/>
      <c r="GVZ552" s="168"/>
      <c r="GWA552" s="168"/>
      <c r="GWB552" s="168"/>
      <c r="GWC552" s="168"/>
      <c r="GWD552" s="168"/>
      <c r="GWE552" s="168"/>
      <c r="GWF552" s="168"/>
      <c r="GWG552" s="168"/>
      <c r="GWH552" s="168"/>
      <c r="GWI552" s="168"/>
      <c r="GWJ552" s="168"/>
      <c r="GWK552" s="168"/>
      <c r="GWL552" s="168"/>
      <c r="GWM552" s="168"/>
      <c r="GWN552" s="168"/>
      <c r="GWO552" s="168"/>
      <c r="GWP552" s="168"/>
      <c r="GWQ552" s="168"/>
      <c r="GWR552" s="168"/>
      <c r="GWS552" s="168"/>
      <c r="GWT552" s="168"/>
      <c r="GWU552" s="168"/>
      <c r="GWV552" s="168"/>
      <c r="GWW552" s="168"/>
      <c r="GWX552" s="168"/>
      <c r="GWY552" s="168"/>
      <c r="GWZ552" s="168"/>
      <c r="GXA552" s="168"/>
      <c r="GXB552" s="168"/>
      <c r="GXC552" s="168"/>
      <c r="GXD552" s="168"/>
      <c r="GXE552" s="511"/>
      <c r="GXF552" s="511"/>
      <c r="GXG552" s="511"/>
      <c r="GXH552" s="511"/>
      <c r="GXI552" s="511"/>
      <c r="GXJ552" s="511"/>
      <c r="GXK552" s="511"/>
      <c r="GXL552" s="511"/>
      <c r="GXM552" s="511"/>
      <c r="GXN552" s="511"/>
      <c r="GXO552" s="511"/>
      <c r="GXP552" s="511"/>
      <c r="GXQ552" s="511"/>
      <c r="GXR552" s="511"/>
      <c r="GXS552" s="511"/>
      <c r="GXT552" s="511"/>
      <c r="GXU552" s="511"/>
      <c r="GXV552" s="511"/>
      <c r="GXW552" s="511"/>
      <c r="GXX552" s="511"/>
      <c r="GXY552" s="511"/>
      <c r="GXZ552" s="511"/>
      <c r="GYA552" s="511"/>
      <c r="GYB552" s="511"/>
      <c r="GYC552" s="89"/>
      <c r="GYD552" s="89"/>
      <c r="GYE552" s="89"/>
      <c r="GYF552" s="89"/>
      <c r="GYG552" s="89"/>
      <c r="GYH552" s="511"/>
      <c r="GYI552" s="511"/>
      <c r="GYJ552" s="89"/>
      <c r="GYK552" s="89"/>
      <c r="GYL552" s="511"/>
      <c r="GYM552" s="511"/>
      <c r="GYN552" s="89"/>
      <c r="GYO552" s="89"/>
      <c r="GYP552" s="511"/>
      <c r="GYQ552" s="511"/>
      <c r="GYR552" s="511"/>
      <c r="GYS552" s="511"/>
      <c r="GYT552" s="511"/>
      <c r="GYU552" s="511"/>
      <c r="GYV552" s="511"/>
      <c r="GYW552" s="89"/>
      <c r="GYX552" s="89"/>
      <c r="GYY552" s="511"/>
      <c r="GYZ552" s="511"/>
      <c r="GZA552" s="89"/>
      <c r="GZB552" s="89"/>
      <c r="GZC552" s="511"/>
      <c r="GZD552" s="511"/>
      <c r="GZE552" s="511"/>
      <c r="GZF552" s="511"/>
      <c r="GZG552" s="511"/>
      <c r="GZH552" s="203"/>
      <c r="GZI552" s="107"/>
      <c r="GZJ552" s="511"/>
      <c r="GZK552" s="511"/>
      <c r="GZL552" s="511"/>
      <c r="GZM552" s="511"/>
      <c r="GZN552" s="511"/>
      <c r="GZO552" s="511"/>
      <c r="GZP552" s="511"/>
      <c r="GZQ552" s="168"/>
      <c r="GZR552" s="168"/>
      <c r="GZS552" s="168"/>
      <c r="GZT552" s="168"/>
      <c r="GZU552" s="168"/>
      <c r="GZV552" s="168"/>
      <c r="GZW552" s="168"/>
      <c r="GZX552" s="168"/>
      <c r="GZY552" s="168"/>
      <c r="GZZ552" s="168"/>
      <c r="HAA552" s="168"/>
      <c r="HAB552" s="168"/>
      <c r="HAC552" s="168"/>
      <c r="HAD552" s="168"/>
      <c r="HAE552" s="168"/>
      <c r="HAF552" s="168"/>
      <c r="HAG552" s="168"/>
      <c r="HAH552" s="168"/>
      <c r="HAI552" s="168"/>
      <c r="HAJ552" s="168"/>
      <c r="HAK552" s="168"/>
      <c r="HAL552" s="168"/>
      <c r="HAM552" s="168"/>
      <c r="HAN552" s="168"/>
      <c r="HAO552" s="168"/>
      <c r="HAP552" s="168"/>
      <c r="HAQ552" s="168"/>
      <c r="HAR552" s="168"/>
      <c r="HAS552" s="168"/>
      <c r="HAT552" s="168"/>
      <c r="HAU552" s="168"/>
      <c r="HAV552" s="168"/>
      <c r="HAW552" s="168"/>
      <c r="HAX552" s="168"/>
      <c r="HAY552" s="168"/>
      <c r="HAZ552" s="168"/>
      <c r="HBA552" s="168"/>
      <c r="HBB552" s="168"/>
      <c r="HBC552" s="168"/>
      <c r="HBD552" s="168"/>
      <c r="HBE552" s="168"/>
      <c r="HBF552" s="168"/>
      <c r="HBG552" s="168"/>
      <c r="HBH552" s="168"/>
      <c r="HBI552" s="511"/>
      <c r="HBJ552" s="511"/>
      <c r="HBK552" s="511"/>
      <c r="HBL552" s="511"/>
      <c r="HBM552" s="511"/>
      <c r="HBN552" s="511"/>
      <c r="HBO552" s="511"/>
      <c r="HBP552" s="511"/>
      <c r="HBQ552" s="511"/>
      <c r="HBR552" s="511"/>
      <c r="HBS552" s="511"/>
      <c r="HBT552" s="511"/>
      <c r="HBU552" s="511"/>
      <c r="HBV552" s="511"/>
      <c r="HBW552" s="511"/>
      <c r="HBX552" s="511"/>
      <c r="HBY552" s="511"/>
      <c r="HBZ552" s="511"/>
      <c r="HCA552" s="511"/>
      <c r="HCB552" s="511"/>
      <c r="HCC552" s="511"/>
      <c r="HCD552" s="511"/>
      <c r="HCE552" s="511"/>
      <c r="HCF552" s="511"/>
      <c r="HCG552" s="89"/>
      <c r="HCH552" s="89"/>
      <c r="HCI552" s="89"/>
      <c r="HCJ552" s="89"/>
      <c r="HCK552" s="89"/>
      <c r="HCL552" s="511"/>
      <c r="HCM552" s="511"/>
      <c r="HCN552" s="89"/>
      <c r="HCO552" s="89"/>
      <c r="HCP552" s="511"/>
      <c r="HCQ552" s="511"/>
      <c r="HCR552" s="89"/>
      <c r="HCS552" s="89"/>
      <c r="HCT552" s="511"/>
      <c r="HCU552" s="511"/>
      <c r="HCV552" s="511"/>
      <c r="HCW552" s="511"/>
      <c r="HCX552" s="511"/>
      <c r="HCY552" s="511"/>
      <c r="HCZ552" s="511"/>
      <c r="HDA552" s="89"/>
      <c r="HDB552" s="89"/>
      <c r="HDC552" s="511"/>
      <c r="HDD552" s="511"/>
      <c r="HDE552" s="89"/>
      <c r="HDF552" s="89"/>
      <c r="HDG552" s="511"/>
      <c r="HDH552" s="511"/>
      <c r="HDI552" s="511"/>
      <c r="HDJ552" s="511"/>
      <c r="HDK552" s="511"/>
      <c r="HDL552" s="203"/>
      <c r="HDM552" s="107"/>
      <c r="HDN552" s="511"/>
      <c r="HDO552" s="511"/>
      <c r="HDP552" s="511"/>
      <c r="HDQ552" s="511"/>
      <c r="HDR552" s="511"/>
      <c r="HDS552" s="511"/>
      <c r="HDT552" s="511"/>
      <c r="HDU552" s="168"/>
      <c r="HDV552" s="168"/>
      <c r="HDW552" s="168"/>
      <c r="HDX552" s="168"/>
      <c r="HDY552" s="168"/>
      <c r="HDZ552" s="168"/>
      <c r="HEA552" s="168"/>
      <c r="HEB552" s="168"/>
      <c r="HEC552" s="168"/>
      <c r="HED552" s="168"/>
      <c r="HEE552" s="168"/>
      <c r="HEF552" s="168"/>
      <c r="HEG552" s="168"/>
      <c r="HEH552" s="168"/>
      <c r="HEI552" s="168"/>
      <c r="HEJ552" s="168"/>
      <c r="HEK552" s="168"/>
      <c r="HEL552" s="168"/>
      <c r="HEM552" s="168"/>
      <c r="HEN552" s="168"/>
      <c r="HEO552" s="168"/>
      <c r="HEP552" s="168"/>
      <c r="HEQ552" s="168"/>
      <c r="HER552" s="168"/>
      <c r="HES552" s="168"/>
      <c r="HET552" s="168"/>
      <c r="HEU552" s="168"/>
      <c r="HEV552" s="168"/>
      <c r="HEW552" s="168"/>
      <c r="HEX552" s="168"/>
      <c r="HEY552" s="168"/>
      <c r="HEZ552" s="168"/>
      <c r="HFA552" s="168"/>
      <c r="HFB552" s="168"/>
      <c r="HFC552" s="168"/>
      <c r="HFD552" s="168"/>
      <c r="HFE552" s="168"/>
      <c r="HFF552" s="168"/>
      <c r="HFG552" s="168"/>
      <c r="HFH552" s="168"/>
      <c r="HFI552" s="168"/>
      <c r="HFJ552" s="168"/>
      <c r="HFK552" s="168"/>
      <c r="HFL552" s="168"/>
      <c r="HFM552" s="511"/>
      <c r="HFN552" s="511"/>
      <c r="HFO552" s="511"/>
      <c r="HFP552" s="511"/>
      <c r="HFQ552" s="511"/>
      <c r="HFR552" s="511"/>
      <c r="HFS552" s="511"/>
      <c r="HFT552" s="511"/>
      <c r="HFU552" s="511"/>
      <c r="HFV552" s="511"/>
      <c r="HFW552" s="511"/>
      <c r="HFX552" s="511"/>
      <c r="HFY552" s="511"/>
      <c r="HFZ552" s="511"/>
      <c r="HGA552" s="511"/>
      <c r="HGB552" s="511"/>
      <c r="HGC552" s="511"/>
      <c r="HGD552" s="511"/>
      <c r="HGE552" s="511"/>
      <c r="HGF552" s="511"/>
      <c r="HGG552" s="511"/>
      <c r="HGH552" s="511"/>
      <c r="HGI552" s="511"/>
      <c r="HGJ552" s="511"/>
      <c r="HGK552" s="89"/>
      <c r="HGL552" s="89"/>
      <c r="HGM552" s="89"/>
      <c r="HGN552" s="89"/>
      <c r="HGO552" s="89"/>
      <c r="HGP552" s="511"/>
      <c r="HGQ552" s="511"/>
      <c r="HGR552" s="89"/>
      <c r="HGS552" s="89"/>
      <c r="HGT552" s="511"/>
      <c r="HGU552" s="511"/>
      <c r="HGV552" s="89"/>
      <c r="HGW552" s="89"/>
      <c r="HGX552" s="511"/>
      <c r="HGY552" s="511"/>
      <c r="HGZ552" s="511"/>
      <c r="HHA552" s="511"/>
      <c r="HHB552" s="511"/>
      <c r="HHC552" s="511"/>
      <c r="HHD552" s="511"/>
      <c r="HHE552" s="89"/>
      <c r="HHF552" s="89"/>
      <c r="HHG552" s="511"/>
      <c r="HHH552" s="511"/>
      <c r="HHI552" s="89"/>
      <c r="HHJ552" s="89"/>
      <c r="HHK552" s="511"/>
      <c r="HHL552" s="511"/>
      <c r="HHM552" s="511"/>
      <c r="HHN552" s="511"/>
      <c r="HHO552" s="511"/>
      <c r="HHP552" s="203"/>
      <c r="HHQ552" s="107"/>
      <c r="HHR552" s="511"/>
      <c r="HHS552" s="511"/>
      <c r="HHT552" s="511"/>
      <c r="HHU552" s="511"/>
      <c r="HHV552" s="511"/>
      <c r="HHW552" s="511"/>
      <c r="HHX552" s="511"/>
      <c r="HHY552" s="168"/>
      <c r="HHZ552" s="168"/>
      <c r="HIA552" s="168"/>
      <c r="HIB552" s="168"/>
      <c r="HIC552" s="168"/>
      <c r="HID552" s="168"/>
      <c r="HIE552" s="168"/>
      <c r="HIF552" s="168"/>
      <c r="HIG552" s="168"/>
      <c r="HIH552" s="168"/>
      <c r="HII552" s="168"/>
      <c r="HIJ552" s="168"/>
      <c r="HIK552" s="168"/>
      <c r="HIL552" s="168"/>
      <c r="HIM552" s="168"/>
      <c r="HIN552" s="168"/>
      <c r="HIO552" s="168"/>
      <c r="HIP552" s="168"/>
      <c r="HIQ552" s="168"/>
      <c r="HIR552" s="168"/>
      <c r="HIS552" s="168"/>
      <c r="HIT552" s="168"/>
      <c r="HIU552" s="168"/>
      <c r="HIV552" s="168"/>
      <c r="HIW552" s="168"/>
      <c r="HIX552" s="168"/>
      <c r="HIY552" s="168"/>
      <c r="HIZ552" s="168"/>
      <c r="HJA552" s="168"/>
      <c r="HJB552" s="168"/>
      <c r="HJC552" s="168"/>
      <c r="HJD552" s="168"/>
      <c r="HJE552" s="168"/>
      <c r="HJF552" s="168"/>
      <c r="HJG552" s="168"/>
      <c r="HJH552" s="168"/>
      <c r="HJI552" s="168"/>
      <c r="HJJ552" s="168"/>
      <c r="HJK552" s="168"/>
      <c r="HJL552" s="168"/>
      <c r="HJM552" s="168"/>
      <c r="HJN552" s="168"/>
      <c r="HJO552" s="168"/>
      <c r="HJP552" s="168"/>
      <c r="HJQ552" s="511"/>
      <c r="HJR552" s="511"/>
      <c r="HJS552" s="511"/>
      <c r="HJT552" s="511"/>
      <c r="HJU552" s="511"/>
      <c r="HJV552" s="511"/>
      <c r="HJW552" s="511"/>
      <c r="HJX552" s="511"/>
      <c r="HJY552" s="511"/>
      <c r="HJZ552" s="511"/>
      <c r="HKA552" s="511"/>
      <c r="HKB552" s="511"/>
      <c r="HKC552" s="511"/>
      <c r="HKD552" s="511"/>
      <c r="HKE552" s="511"/>
      <c r="HKF552" s="511"/>
      <c r="HKG552" s="511"/>
      <c r="HKH552" s="511"/>
      <c r="HKI552" s="511"/>
      <c r="HKJ552" s="511"/>
      <c r="HKK552" s="511"/>
      <c r="HKL552" s="511"/>
      <c r="HKM552" s="511"/>
      <c r="HKN552" s="511"/>
      <c r="HKO552" s="89"/>
      <c r="HKP552" s="89"/>
      <c r="HKQ552" s="89"/>
      <c r="HKR552" s="89"/>
      <c r="HKS552" s="89"/>
      <c r="HKT552" s="511"/>
      <c r="HKU552" s="511"/>
      <c r="HKV552" s="89"/>
      <c r="HKW552" s="89"/>
      <c r="HKX552" s="511"/>
      <c r="HKY552" s="511"/>
      <c r="HKZ552" s="89"/>
      <c r="HLA552" s="89"/>
      <c r="HLB552" s="511"/>
      <c r="HLC552" s="511"/>
      <c r="HLD552" s="511"/>
      <c r="HLE552" s="511"/>
      <c r="HLF552" s="511"/>
      <c r="HLG552" s="511"/>
      <c r="HLH552" s="511"/>
      <c r="HLI552" s="89"/>
      <c r="HLJ552" s="89"/>
      <c r="HLK552" s="511"/>
      <c r="HLL552" s="511"/>
      <c r="HLM552" s="89"/>
      <c r="HLN552" s="89"/>
      <c r="HLO552" s="511"/>
      <c r="HLP552" s="511"/>
      <c r="HLQ552" s="511"/>
      <c r="HLR552" s="511"/>
      <c r="HLS552" s="511"/>
      <c r="HLT552" s="203"/>
      <c r="HLU552" s="107"/>
      <c r="HLV552" s="511"/>
      <c r="HLW552" s="511"/>
      <c r="HLX552" s="511"/>
      <c r="HLY552" s="511"/>
      <c r="HLZ552" s="511"/>
      <c r="HMA552" s="511"/>
      <c r="HMB552" s="511"/>
      <c r="HMC552" s="168"/>
      <c r="HMD552" s="168"/>
      <c r="HME552" s="168"/>
      <c r="HMF552" s="168"/>
      <c r="HMG552" s="168"/>
      <c r="HMH552" s="168"/>
      <c r="HMI552" s="168"/>
      <c r="HMJ552" s="168"/>
      <c r="HMK552" s="168"/>
      <c r="HML552" s="168"/>
      <c r="HMM552" s="168"/>
      <c r="HMN552" s="168"/>
      <c r="HMO552" s="168"/>
      <c r="HMP552" s="168"/>
      <c r="HMQ552" s="168"/>
      <c r="HMR552" s="168"/>
      <c r="HMS552" s="168"/>
      <c r="HMT552" s="168"/>
      <c r="HMU552" s="168"/>
      <c r="HMV552" s="168"/>
      <c r="HMW552" s="168"/>
      <c r="HMX552" s="168"/>
      <c r="HMY552" s="168"/>
      <c r="HMZ552" s="168"/>
      <c r="HNA552" s="168"/>
      <c r="HNB552" s="168"/>
      <c r="HNC552" s="168"/>
      <c r="HND552" s="168"/>
      <c r="HNE552" s="168"/>
      <c r="HNF552" s="168"/>
      <c r="HNG552" s="168"/>
      <c r="HNH552" s="168"/>
      <c r="HNI552" s="168"/>
      <c r="HNJ552" s="168"/>
      <c r="HNK552" s="168"/>
      <c r="HNL552" s="168"/>
      <c r="HNM552" s="168"/>
      <c r="HNN552" s="168"/>
      <c r="HNO552" s="168"/>
      <c r="HNP552" s="168"/>
      <c r="HNQ552" s="168"/>
      <c r="HNR552" s="168"/>
      <c r="HNS552" s="168"/>
      <c r="HNT552" s="168"/>
      <c r="HNU552" s="511"/>
      <c r="HNV552" s="511"/>
      <c r="HNW552" s="511"/>
      <c r="HNX552" s="511"/>
      <c r="HNY552" s="511"/>
      <c r="HNZ552" s="511"/>
      <c r="HOA552" s="511"/>
      <c r="HOB552" s="511"/>
      <c r="HOC552" s="511"/>
      <c r="HOD552" s="511"/>
      <c r="HOE552" s="511"/>
      <c r="HOF552" s="511"/>
      <c r="HOG552" s="511"/>
      <c r="HOH552" s="511"/>
      <c r="HOI552" s="511"/>
      <c r="HOJ552" s="511"/>
      <c r="HOK552" s="511"/>
      <c r="HOL552" s="511"/>
      <c r="HOM552" s="511"/>
      <c r="HON552" s="511"/>
      <c r="HOO552" s="511"/>
      <c r="HOP552" s="511"/>
      <c r="HOQ552" s="511"/>
      <c r="HOR552" s="511"/>
      <c r="HOS552" s="89"/>
      <c r="HOT552" s="89"/>
      <c r="HOU552" s="89"/>
      <c r="HOV552" s="89"/>
      <c r="HOW552" s="89"/>
      <c r="HOX552" s="511"/>
      <c r="HOY552" s="511"/>
      <c r="HOZ552" s="89"/>
      <c r="HPA552" s="89"/>
      <c r="HPB552" s="511"/>
      <c r="HPC552" s="511"/>
      <c r="HPD552" s="89"/>
      <c r="HPE552" s="89"/>
      <c r="HPF552" s="511"/>
      <c r="HPG552" s="511"/>
      <c r="HPH552" s="511"/>
      <c r="HPI552" s="511"/>
      <c r="HPJ552" s="511"/>
      <c r="HPK552" s="511"/>
      <c r="HPL552" s="511"/>
      <c r="HPM552" s="89"/>
      <c r="HPN552" s="89"/>
      <c r="HPO552" s="511"/>
      <c r="HPP552" s="511"/>
      <c r="HPQ552" s="89"/>
      <c r="HPR552" s="89"/>
      <c r="HPS552" s="511"/>
      <c r="HPT552" s="511"/>
      <c r="HPU552" s="511"/>
      <c r="HPV552" s="511"/>
      <c r="HPW552" s="511"/>
      <c r="HPX552" s="203"/>
      <c r="HPY552" s="107"/>
      <c r="HPZ552" s="511"/>
      <c r="HQA552" s="511"/>
      <c r="HQB552" s="511"/>
      <c r="HQC552" s="511"/>
      <c r="HQD552" s="511"/>
      <c r="HQE552" s="511"/>
      <c r="HQF552" s="511"/>
      <c r="HQG552" s="168"/>
      <c r="HQH552" s="168"/>
      <c r="HQI552" s="168"/>
      <c r="HQJ552" s="168"/>
      <c r="HQK552" s="168"/>
      <c r="HQL552" s="168"/>
      <c r="HQM552" s="168"/>
      <c r="HQN552" s="168"/>
      <c r="HQO552" s="168"/>
      <c r="HQP552" s="168"/>
      <c r="HQQ552" s="168"/>
      <c r="HQR552" s="168"/>
      <c r="HQS552" s="168"/>
      <c r="HQT552" s="168"/>
      <c r="HQU552" s="168"/>
      <c r="HQV552" s="168"/>
      <c r="HQW552" s="168"/>
      <c r="HQX552" s="168"/>
      <c r="HQY552" s="168"/>
      <c r="HQZ552" s="168"/>
      <c r="HRA552" s="168"/>
      <c r="HRB552" s="168"/>
      <c r="HRC552" s="168"/>
      <c r="HRD552" s="168"/>
      <c r="HRE552" s="168"/>
      <c r="HRF552" s="168"/>
      <c r="HRG552" s="168"/>
      <c r="HRH552" s="168"/>
      <c r="HRI552" s="168"/>
      <c r="HRJ552" s="168"/>
      <c r="HRK552" s="168"/>
      <c r="HRL552" s="168"/>
      <c r="HRM552" s="168"/>
      <c r="HRN552" s="168"/>
      <c r="HRO552" s="168"/>
      <c r="HRP552" s="168"/>
      <c r="HRQ552" s="168"/>
      <c r="HRR552" s="168"/>
      <c r="HRS552" s="168"/>
      <c r="HRT552" s="168"/>
      <c r="HRU552" s="168"/>
      <c r="HRV552" s="168"/>
      <c r="HRW552" s="168"/>
      <c r="HRX552" s="168"/>
      <c r="HRY552" s="511"/>
      <c r="HRZ552" s="511"/>
      <c r="HSA552" s="511"/>
      <c r="HSB552" s="511"/>
      <c r="HSC552" s="511"/>
      <c r="HSD552" s="511"/>
      <c r="HSE552" s="511"/>
      <c r="HSF552" s="511"/>
      <c r="HSG552" s="511"/>
      <c r="HSH552" s="511"/>
      <c r="HSI552" s="511"/>
      <c r="HSJ552" s="511"/>
      <c r="HSK552" s="511"/>
      <c r="HSL552" s="511"/>
      <c r="HSM552" s="511"/>
      <c r="HSN552" s="511"/>
      <c r="HSO552" s="511"/>
      <c r="HSP552" s="511"/>
      <c r="HSQ552" s="511"/>
      <c r="HSR552" s="511"/>
      <c r="HSS552" s="511"/>
      <c r="HST552" s="511"/>
      <c r="HSU552" s="511"/>
      <c r="HSV552" s="511"/>
      <c r="HSW552" s="89"/>
      <c r="HSX552" s="89"/>
      <c r="HSY552" s="89"/>
      <c r="HSZ552" s="89"/>
      <c r="HTA552" s="89"/>
      <c r="HTB552" s="511"/>
      <c r="HTC552" s="511"/>
      <c r="HTD552" s="89"/>
      <c r="HTE552" s="89"/>
      <c r="HTF552" s="511"/>
      <c r="HTG552" s="511"/>
      <c r="HTH552" s="89"/>
      <c r="HTI552" s="89"/>
      <c r="HTJ552" s="511"/>
      <c r="HTK552" s="511"/>
      <c r="HTL552" s="511"/>
      <c r="HTM552" s="511"/>
      <c r="HTN552" s="511"/>
      <c r="HTO552" s="511"/>
      <c r="HTP552" s="511"/>
      <c r="HTQ552" s="89"/>
      <c r="HTR552" s="89"/>
      <c r="HTS552" s="511"/>
      <c r="HTT552" s="511"/>
      <c r="HTU552" s="89"/>
      <c r="HTV552" s="89"/>
      <c r="HTW552" s="511"/>
      <c r="HTX552" s="511"/>
      <c r="HTY552" s="511"/>
      <c r="HTZ552" s="511"/>
      <c r="HUA552" s="511"/>
      <c r="HUB552" s="203"/>
      <c r="HUC552" s="107"/>
      <c r="HUD552" s="511"/>
      <c r="HUE552" s="511"/>
      <c r="HUF552" s="511"/>
      <c r="HUG552" s="511"/>
      <c r="HUH552" s="511"/>
      <c r="HUI552" s="511"/>
      <c r="HUJ552" s="511"/>
      <c r="HUK552" s="168"/>
      <c r="HUL552" s="168"/>
      <c r="HUM552" s="168"/>
      <c r="HUN552" s="168"/>
      <c r="HUO552" s="168"/>
      <c r="HUP552" s="168"/>
      <c r="HUQ552" s="168"/>
      <c r="HUR552" s="168"/>
      <c r="HUS552" s="168"/>
      <c r="HUT552" s="168"/>
      <c r="HUU552" s="168"/>
      <c r="HUV552" s="168"/>
      <c r="HUW552" s="168"/>
      <c r="HUX552" s="168"/>
      <c r="HUY552" s="168"/>
      <c r="HUZ552" s="168"/>
      <c r="HVA552" s="168"/>
      <c r="HVB552" s="168"/>
      <c r="HVC552" s="168"/>
      <c r="HVD552" s="168"/>
      <c r="HVE552" s="168"/>
      <c r="HVF552" s="168"/>
      <c r="HVG552" s="168"/>
      <c r="HVH552" s="168"/>
      <c r="HVI552" s="168"/>
      <c r="HVJ552" s="168"/>
      <c r="HVK552" s="168"/>
      <c r="HVL552" s="168"/>
      <c r="HVM552" s="168"/>
      <c r="HVN552" s="168"/>
      <c r="HVO552" s="168"/>
      <c r="HVP552" s="168"/>
      <c r="HVQ552" s="168"/>
      <c r="HVR552" s="168"/>
      <c r="HVS552" s="168"/>
      <c r="HVT552" s="168"/>
      <c r="HVU552" s="168"/>
      <c r="HVV552" s="168"/>
      <c r="HVW552" s="168"/>
      <c r="HVX552" s="168"/>
      <c r="HVY552" s="168"/>
      <c r="HVZ552" s="168"/>
      <c r="HWA552" s="168"/>
      <c r="HWB552" s="168"/>
      <c r="HWC552" s="511"/>
      <c r="HWD552" s="511"/>
      <c r="HWE552" s="511"/>
      <c r="HWF552" s="511"/>
      <c r="HWG552" s="511"/>
      <c r="HWH552" s="511"/>
      <c r="HWI552" s="511"/>
      <c r="HWJ552" s="511"/>
      <c r="HWK552" s="511"/>
      <c r="HWL552" s="511"/>
      <c r="HWM552" s="511"/>
      <c r="HWN552" s="511"/>
      <c r="HWO552" s="511"/>
      <c r="HWP552" s="511"/>
      <c r="HWQ552" s="511"/>
      <c r="HWR552" s="511"/>
      <c r="HWS552" s="511"/>
      <c r="HWT552" s="511"/>
      <c r="HWU552" s="511"/>
      <c r="HWV552" s="511"/>
      <c r="HWW552" s="511"/>
      <c r="HWX552" s="511"/>
      <c r="HWY552" s="511"/>
      <c r="HWZ552" s="511"/>
      <c r="HXA552" s="89"/>
      <c r="HXB552" s="89"/>
      <c r="HXC552" s="89"/>
      <c r="HXD552" s="89"/>
      <c r="HXE552" s="89"/>
      <c r="HXF552" s="511"/>
      <c r="HXG552" s="511"/>
      <c r="HXH552" s="89"/>
      <c r="HXI552" s="89"/>
      <c r="HXJ552" s="511"/>
      <c r="HXK552" s="511"/>
      <c r="HXL552" s="89"/>
      <c r="HXM552" s="89"/>
      <c r="HXN552" s="511"/>
      <c r="HXO552" s="511"/>
      <c r="HXP552" s="511"/>
      <c r="HXQ552" s="511"/>
      <c r="HXR552" s="511"/>
      <c r="HXS552" s="511"/>
      <c r="HXT552" s="511"/>
      <c r="HXU552" s="89"/>
      <c r="HXV552" s="89"/>
      <c r="HXW552" s="511"/>
      <c r="HXX552" s="511"/>
      <c r="HXY552" s="89"/>
      <c r="HXZ552" s="89"/>
      <c r="HYA552" s="511"/>
      <c r="HYB552" s="511"/>
      <c r="HYC552" s="511"/>
      <c r="HYD552" s="511"/>
      <c r="HYE552" s="511"/>
      <c r="HYF552" s="203"/>
      <c r="HYG552" s="107"/>
      <c r="HYH552" s="511"/>
      <c r="HYI552" s="511"/>
      <c r="HYJ552" s="511"/>
      <c r="HYK552" s="511"/>
      <c r="HYL552" s="511"/>
      <c r="HYM552" s="511"/>
      <c r="HYN552" s="511"/>
      <c r="HYO552" s="168"/>
      <c r="HYP552" s="168"/>
      <c r="HYQ552" s="168"/>
      <c r="HYR552" s="168"/>
      <c r="HYS552" s="168"/>
      <c r="HYT552" s="168"/>
      <c r="HYU552" s="168"/>
      <c r="HYV552" s="168"/>
      <c r="HYW552" s="168"/>
      <c r="HYX552" s="168"/>
      <c r="HYY552" s="168"/>
      <c r="HYZ552" s="168"/>
      <c r="HZA552" s="168"/>
      <c r="HZB552" s="168"/>
      <c r="HZC552" s="168"/>
      <c r="HZD552" s="168"/>
      <c r="HZE552" s="168"/>
      <c r="HZF552" s="168"/>
      <c r="HZG552" s="168"/>
      <c r="HZH552" s="168"/>
      <c r="HZI552" s="168"/>
      <c r="HZJ552" s="168"/>
      <c r="HZK552" s="168"/>
      <c r="HZL552" s="168"/>
      <c r="HZM552" s="168"/>
      <c r="HZN552" s="168"/>
      <c r="HZO552" s="168"/>
      <c r="HZP552" s="168"/>
      <c r="HZQ552" s="168"/>
      <c r="HZR552" s="168"/>
      <c r="HZS552" s="168"/>
      <c r="HZT552" s="168"/>
      <c r="HZU552" s="168"/>
      <c r="HZV552" s="168"/>
      <c r="HZW552" s="168"/>
      <c r="HZX552" s="168"/>
      <c r="HZY552" s="168"/>
      <c r="HZZ552" s="168"/>
      <c r="IAA552" s="168"/>
      <c r="IAB552" s="168"/>
      <c r="IAC552" s="168"/>
      <c r="IAD552" s="168"/>
      <c r="IAE552" s="168"/>
      <c r="IAF552" s="168"/>
      <c r="IAG552" s="511"/>
      <c r="IAH552" s="511"/>
      <c r="IAI552" s="511"/>
      <c r="IAJ552" s="511"/>
      <c r="IAK552" s="511"/>
      <c r="IAL552" s="511"/>
      <c r="IAM552" s="511"/>
      <c r="IAN552" s="511"/>
      <c r="IAO552" s="511"/>
      <c r="IAP552" s="511"/>
      <c r="IAQ552" s="511"/>
      <c r="IAR552" s="511"/>
      <c r="IAS552" s="511"/>
      <c r="IAT552" s="511"/>
      <c r="IAU552" s="511"/>
      <c r="IAV552" s="511"/>
      <c r="IAW552" s="511"/>
      <c r="IAX552" s="511"/>
      <c r="IAY552" s="511"/>
      <c r="IAZ552" s="511"/>
      <c r="IBA552" s="511"/>
      <c r="IBB552" s="511"/>
      <c r="IBC552" s="511"/>
      <c r="IBD552" s="511"/>
      <c r="IBE552" s="89"/>
      <c r="IBF552" s="89"/>
      <c r="IBG552" s="89"/>
      <c r="IBH552" s="89"/>
      <c r="IBI552" s="89"/>
      <c r="IBJ552" s="511"/>
      <c r="IBK552" s="511"/>
      <c r="IBL552" s="89"/>
      <c r="IBM552" s="89"/>
      <c r="IBN552" s="511"/>
      <c r="IBO552" s="511"/>
      <c r="IBP552" s="89"/>
      <c r="IBQ552" s="89"/>
      <c r="IBR552" s="511"/>
      <c r="IBS552" s="511"/>
      <c r="IBT552" s="511"/>
      <c r="IBU552" s="511"/>
      <c r="IBV552" s="511"/>
      <c r="IBW552" s="511"/>
      <c r="IBX552" s="511"/>
      <c r="IBY552" s="89"/>
      <c r="IBZ552" s="89"/>
      <c r="ICA552" s="511"/>
      <c r="ICB552" s="511"/>
      <c r="ICC552" s="89"/>
      <c r="ICD552" s="89"/>
      <c r="ICE552" s="511"/>
      <c r="ICF552" s="511"/>
      <c r="ICG552" s="511"/>
      <c r="ICH552" s="511"/>
      <c r="ICI552" s="511"/>
      <c r="ICJ552" s="203"/>
      <c r="ICK552" s="107"/>
      <c r="ICL552" s="511"/>
      <c r="ICM552" s="511"/>
      <c r="ICN552" s="511"/>
      <c r="ICO552" s="511"/>
      <c r="ICP552" s="511"/>
      <c r="ICQ552" s="511"/>
      <c r="ICR552" s="511"/>
      <c r="ICS552" s="168"/>
      <c r="ICT552" s="168"/>
      <c r="ICU552" s="168"/>
      <c r="ICV552" s="168"/>
      <c r="ICW552" s="168"/>
      <c r="ICX552" s="168"/>
      <c r="ICY552" s="168"/>
      <c r="ICZ552" s="168"/>
      <c r="IDA552" s="168"/>
      <c r="IDB552" s="168"/>
      <c r="IDC552" s="168"/>
      <c r="IDD552" s="168"/>
      <c r="IDE552" s="168"/>
      <c r="IDF552" s="168"/>
      <c r="IDG552" s="168"/>
      <c r="IDH552" s="168"/>
      <c r="IDI552" s="168"/>
      <c r="IDJ552" s="168"/>
      <c r="IDK552" s="168"/>
      <c r="IDL552" s="168"/>
      <c r="IDM552" s="168"/>
      <c r="IDN552" s="168"/>
      <c r="IDO552" s="168"/>
      <c r="IDP552" s="168"/>
      <c r="IDQ552" s="168"/>
      <c r="IDR552" s="168"/>
      <c r="IDS552" s="168"/>
      <c r="IDT552" s="168"/>
      <c r="IDU552" s="168"/>
      <c r="IDV552" s="168"/>
      <c r="IDW552" s="168"/>
      <c r="IDX552" s="168"/>
      <c r="IDY552" s="168"/>
      <c r="IDZ552" s="168"/>
      <c r="IEA552" s="168"/>
      <c r="IEB552" s="168"/>
      <c r="IEC552" s="168"/>
      <c r="IED552" s="168"/>
      <c r="IEE552" s="168"/>
      <c r="IEF552" s="168"/>
      <c r="IEG552" s="168"/>
      <c r="IEH552" s="168"/>
      <c r="IEI552" s="168"/>
      <c r="IEJ552" s="168"/>
      <c r="IEK552" s="511"/>
      <c r="IEL552" s="511"/>
      <c r="IEM552" s="511"/>
      <c r="IEN552" s="511"/>
      <c r="IEO552" s="511"/>
      <c r="IEP552" s="511"/>
      <c r="IEQ552" s="511"/>
      <c r="IER552" s="511"/>
      <c r="IES552" s="511"/>
      <c r="IET552" s="511"/>
      <c r="IEU552" s="511"/>
      <c r="IEV552" s="511"/>
      <c r="IEW552" s="511"/>
      <c r="IEX552" s="511"/>
      <c r="IEY552" s="511"/>
      <c r="IEZ552" s="511"/>
      <c r="IFA552" s="511"/>
      <c r="IFB552" s="511"/>
      <c r="IFC552" s="511"/>
      <c r="IFD552" s="511"/>
      <c r="IFE552" s="511"/>
      <c r="IFF552" s="511"/>
      <c r="IFG552" s="511"/>
      <c r="IFH552" s="511"/>
      <c r="IFI552" s="89"/>
      <c r="IFJ552" s="89"/>
      <c r="IFK552" s="89"/>
      <c r="IFL552" s="89"/>
      <c r="IFM552" s="89"/>
      <c r="IFN552" s="511"/>
      <c r="IFO552" s="511"/>
      <c r="IFP552" s="89"/>
      <c r="IFQ552" s="89"/>
      <c r="IFR552" s="511"/>
      <c r="IFS552" s="511"/>
      <c r="IFT552" s="89"/>
      <c r="IFU552" s="89"/>
      <c r="IFV552" s="511"/>
      <c r="IFW552" s="511"/>
      <c r="IFX552" s="511"/>
      <c r="IFY552" s="511"/>
      <c r="IFZ552" s="511"/>
      <c r="IGA552" s="511"/>
      <c r="IGB552" s="511"/>
      <c r="IGC552" s="89"/>
      <c r="IGD552" s="89"/>
      <c r="IGE552" s="511"/>
      <c r="IGF552" s="511"/>
      <c r="IGG552" s="89"/>
      <c r="IGH552" s="89"/>
      <c r="IGI552" s="511"/>
      <c r="IGJ552" s="511"/>
      <c r="IGK552" s="511"/>
      <c r="IGL552" s="511"/>
      <c r="IGM552" s="511"/>
      <c r="IGN552" s="203"/>
      <c r="IGO552" s="107"/>
      <c r="IGP552" s="511"/>
      <c r="IGQ552" s="511"/>
      <c r="IGR552" s="511"/>
      <c r="IGS552" s="511"/>
      <c r="IGT552" s="511"/>
      <c r="IGU552" s="511"/>
      <c r="IGV552" s="511"/>
      <c r="IGW552" s="168"/>
      <c r="IGX552" s="168"/>
      <c r="IGY552" s="168"/>
      <c r="IGZ552" s="168"/>
      <c r="IHA552" s="168"/>
      <c r="IHB552" s="168"/>
      <c r="IHC552" s="168"/>
      <c r="IHD552" s="168"/>
      <c r="IHE552" s="168"/>
      <c r="IHF552" s="168"/>
      <c r="IHG552" s="168"/>
      <c r="IHH552" s="168"/>
      <c r="IHI552" s="168"/>
      <c r="IHJ552" s="168"/>
      <c r="IHK552" s="168"/>
      <c r="IHL552" s="168"/>
      <c r="IHM552" s="168"/>
      <c r="IHN552" s="168"/>
      <c r="IHO552" s="168"/>
      <c r="IHP552" s="168"/>
      <c r="IHQ552" s="168"/>
      <c r="IHR552" s="168"/>
      <c r="IHS552" s="168"/>
      <c r="IHT552" s="168"/>
      <c r="IHU552" s="168"/>
      <c r="IHV552" s="168"/>
      <c r="IHW552" s="168"/>
      <c r="IHX552" s="168"/>
      <c r="IHY552" s="168"/>
      <c r="IHZ552" s="168"/>
      <c r="IIA552" s="168"/>
      <c r="IIB552" s="168"/>
      <c r="IIC552" s="168"/>
      <c r="IID552" s="168"/>
      <c r="IIE552" s="168"/>
      <c r="IIF552" s="168"/>
      <c r="IIG552" s="168"/>
      <c r="IIH552" s="168"/>
      <c r="III552" s="168"/>
      <c r="IIJ552" s="168"/>
      <c r="IIK552" s="168"/>
      <c r="IIL552" s="168"/>
      <c r="IIM552" s="168"/>
      <c r="IIN552" s="168"/>
      <c r="IIO552" s="511"/>
      <c r="IIP552" s="511"/>
      <c r="IIQ552" s="511"/>
      <c r="IIR552" s="511"/>
      <c r="IIS552" s="511"/>
      <c r="IIT552" s="511"/>
      <c r="IIU552" s="511"/>
      <c r="IIV552" s="511"/>
      <c r="IIW552" s="511"/>
      <c r="IIX552" s="511"/>
      <c r="IIY552" s="511"/>
      <c r="IIZ552" s="511"/>
      <c r="IJA552" s="511"/>
      <c r="IJB552" s="511"/>
      <c r="IJC552" s="511"/>
      <c r="IJD552" s="511"/>
      <c r="IJE552" s="511"/>
      <c r="IJF552" s="511"/>
      <c r="IJG552" s="511"/>
      <c r="IJH552" s="511"/>
      <c r="IJI552" s="511"/>
      <c r="IJJ552" s="511"/>
      <c r="IJK552" s="511"/>
      <c r="IJL552" s="511"/>
      <c r="IJM552" s="89"/>
      <c r="IJN552" s="89"/>
      <c r="IJO552" s="89"/>
      <c r="IJP552" s="89"/>
      <c r="IJQ552" s="89"/>
      <c r="IJR552" s="511"/>
      <c r="IJS552" s="511"/>
      <c r="IJT552" s="89"/>
      <c r="IJU552" s="89"/>
      <c r="IJV552" s="511"/>
      <c r="IJW552" s="511"/>
      <c r="IJX552" s="89"/>
      <c r="IJY552" s="89"/>
      <c r="IJZ552" s="511"/>
      <c r="IKA552" s="511"/>
      <c r="IKB552" s="511"/>
      <c r="IKC552" s="511"/>
      <c r="IKD552" s="511"/>
      <c r="IKE552" s="511"/>
      <c r="IKF552" s="511"/>
      <c r="IKG552" s="89"/>
      <c r="IKH552" s="89"/>
      <c r="IKI552" s="511"/>
      <c r="IKJ552" s="511"/>
      <c r="IKK552" s="89"/>
      <c r="IKL552" s="89"/>
      <c r="IKM552" s="511"/>
      <c r="IKN552" s="511"/>
      <c r="IKO552" s="511"/>
      <c r="IKP552" s="511"/>
      <c r="IKQ552" s="511"/>
      <c r="IKR552" s="203"/>
      <c r="IKS552" s="107"/>
      <c r="IKT552" s="511"/>
      <c r="IKU552" s="511"/>
      <c r="IKV552" s="511"/>
      <c r="IKW552" s="511"/>
      <c r="IKX552" s="511"/>
      <c r="IKY552" s="511"/>
      <c r="IKZ552" s="511"/>
      <c r="ILA552" s="168"/>
      <c r="ILB552" s="168"/>
      <c r="ILC552" s="168"/>
      <c r="ILD552" s="168"/>
      <c r="ILE552" s="168"/>
      <c r="ILF552" s="168"/>
      <c r="ILG552" s="168"/>
      <c r="ILH552" s="168"/>
      <c r="ILI552" s="168"/>
      <c r="ILJ552" s="168"/>
      <c r="ILK552" s="168"/>
      <c r="ILL552" s="168"/>
      <c r="ILM552" s="168"/>
      <c r="ILN552" s="168"/>
      <c r="ILO552" s="168"/>
      <c r="ILP552" s="168"/>
      <c r="ILQ552" s="168"/>
      <c r="ILR552" s="168"/>
      <c r="ILS552" s="168"/>
      <c r="ILT552" s="168"/>
      <c r="ILU552" s="168"/>
      <c r="ILV552" s="168"/>
      <c r="ILW552" s="168"/>
      <c r="ILX552" s="168"/>
      <c r="ILY552" s="168"/>
      <c r="ILZ552" s="168"/>
      <c r="IMA552" s="168"/>
      <c r="IMB552" s="168"/>
      <c r="IMC552" s="168"/>
      <c r="IMD552" s="168"/>
      <c r="IME552" s="168"/>
      <c r="IMF552" s="168"/>
      <c r="IMG552" s="168"/>
      <c r="IMH552" s="168"/>
      <c r="IMI552" s="168"/>
      <c r="IMJ552" s="168"/>
      <c r="IMK552" s="168"/>
      <c r="IML552" s="168"/>
      <c r="IMM552" s="168"/>
      <c r="IMN552" s="168"/>
      <c r="IMO552" s="168"/>
      <c r="IMP552" s="168"/>
      <c r="IMQ552" s="168"/>
      <c r="IMR552" s="168"/>
      <c r="IMS552" s="511"/>
      <c r="IMT552" s="511"/>
      <c r="IMU552" s="511"/>
      <c r="IMV552" s="511"/>
      <c r="IMW552" s="511"/>
      <c r="IMX552" s="511"/>
      <c r="IMY552" s="511"/>
      <c r="IMZ552" s="511"/>
      <c r="INA552" s="511"/>
      <c r="INB552" s="511"/>
      <c r="INC552" s="511"/>
      <c r="IND552" s="511"/>
      <c r="INE552" s="511"/>
      <c r="INF552" s="511"/>
      <c r="ING552" s="511"/>
      <c r="INH552" s="511"/>
      <c r="INI552" s="511"/>
      <c r="INJ552" s="511"/>
      <c r="INK552" s="511"/>
      <c r="INL552" s="511"/>
      <c r="INM552" s="511"/>
      <c r="INN552" s="511"/>
      <c r="INO552" s="511"/>
      <c r="INP552" s="511"/>
      <c r="INQ552" s="89"/>
      <c r="INR552" s="89"/>
      <c r="INS552" s="89"/>
      <c r="INT552" s="89"/>
      <c r="INU552" s="89"/>
      <c r="INV552" s="511"/>
      <c r="INW552" s="511"/>
      <c r="INX552" s="89"/>
      <c r="INY552" s="89"/>
      <c r="INZ552" s="511"/>
      <c r="IOA552" s="511"/>
      <c r="IOB552" s="89"/>
      <c r="IOC552" s="89"/>
      <c r="IOD552" s="511"/>
      <c r="IOE552" s="511"/>
      <c r="IOF552" s="511"/>
      <c r="IOG552" s="511"/>
      <c r="IOH552" s="511"/>
      <c r="IOI552" s="511"/>
      <c r="IOJ552" s="511"/>
      <c r="IOK552" s="89"/>
      <c r="IOL552" s="89"/>
      <c r="IOM552" s="511"/>
      <c r="ION552" s="511"/>
      <c r="IOO552" s="89"/>
      <c r="IOP552" s="89"/>
      <c r="IOQ552" s="511"/>
      <c r="IOR552" s="511"/>
      <c r="IOS552" s="511"/>
      <c r="IOT552" s="511"/>
      <c r="IOU552" s="511"/>
      <c r="IOV552" s="203"/>
      <c r="IOW552" s="107"/>
      <c r="IOX552" s="511"/>
      <c r="IOY552" s="511"/>
      <c r="IOZ552" s="511"/>
      <c r="IPA552" s="511"/>
      <c r="IPB552" s="511"/>
      <c r="IPC552" s="511"/>
      <c r="IPD552" s="511"/>
      <c r="IPE552" s="168"/>
      <c r="IPF552" s="168"/>
      <c r="IPG552" s="168"/>
      <c r="IPH552" s="168"/>
      <c r="IPI552" s="168"/>
      <c r="IPJ552" s="168"/>
      <c r="IPK552" s="168"/>
      <c r="IPL552" s="168"/>
      <c r="IPM552" s="168"/>
      <c r="IPN552" s="168"/>
      <c r="IPO552" s="168"/>
      <c r="IPP552" s="168"/>
      <c r="IPQ552" s="168"/>
      <c r="IPR552" s="168"/>
      <c r="IPS552" s="168"/>
      <c r="IPT552" s="168"/>
      <c r="IPU552" s="168"/>
      <c r="IPV552" s="168"/>
      <c r="IPW552" s="168"/>
      <c r="IPX552" s="168"/>
      <c r="IPY552" s="168"/>
      <c r="IPZ552" s="168"/>
      <c r="IQA552" s="168"/>
      <c r="IQB552" s="168"/>
      <c r="IQC552" s="168"/>
      <c r="IQD552" s="168"/>
      <c r="IQE552" s="168"/>
      <c r="IQF552" s="168"/>
      <c r="IQG552" s="168"/>
      <c r="IQH552" s="168"/>
      <c r="IQI552" s="168"/>
      <c r="IQJ552" s="168"/>
      <c r="IQK552" s="168"/>
      <c r="IQL552" s="168"/>
      <c r="IQM552" s="168"/>
      <c r="IQN552" s="168"/>
      <c r="IQO552" s="168"/>
      <c r="IQP552" s="168"/>
      <c r="IQQ552" s="168"/>
      <c r="IQR552" s="168"/>
      <c r="IQS552" s="168"/>
      <c r="IQT552" s="168"/>
      <c r="IQU552" s="168"/>
      <c r="IQV552" s="168"/>
      <c r="IQW552" s="511"/>
      <c r="IQX552" s="511"/>
      <c r="IQY552" s="511"/>
      <c r="IQZ552" s="511"/>
      <c r="IRA552" s="511"/>
      <c r="IRB552" s="511"/>
      <c r="IRC552" s="511"/>
      <c r="IRD552" s="511"/>
      <c r="IRE552" s="511"/>
      <c r="IRF552" s="511"/>
      <c r="IRG552" s="511"/>
      <c r="IRH552" s="511"/>
      <c r="IRI552" s="511"/>
      <c r="IRJ552" s="511"/>
      <c r="IRK552" s="511"/>
      <c r="IRL552" s="511"/>
      <c r="IRM552" s="511"/>
      <c r="IRN552" s="511"/>
      <c r="IRO552" s="511"/>
      <c r="IRP552" s="511"/>
      <c r="IRQ552" s="511"/>
      <c r="IRR552" s="511"/>
      <c r="IRS552" s="511"/>
      <c r="IRT552" s="511"/>
      <c r="IRU552" s="89"/>
      <c r="IRV552" s="89"/>
      <c r="IRW552" s="89"/>
      <c r="IRX552" s="89"/>
      <c r="IRY552" s="89"/>
      <c r="IRZ552" s="511"/>
      <c r="ISA552" s="511"/>
      <c r="ISB552" s="89"/>
      <c r="ISC552" s="89"/>
      <c r="ISD552" s="511"/>
      <c r="ISE552" s="511"/>
      <c r="ISF552" s="89"/>
      <c r="ISG552" s="89"/>
      <c r="ISH552" s="511"/>
      <c r="ISI552" s="511"/>
      <c r="ISJ552" s="511"/>
      <c r="ISK552" s="511"/>
      <c r="ISL552" s="511"/>
      <c r="ISM552" s="511"/>
      <c r="ISN552" s="511"/>
      <c r="ISO552" s="89"/>
      <c r="ISP552" s="89"/>
      <c r="ISQ552" s="511"/>
      <c r="ISR552" s="511"/>
      <c r="ISS552" s="89"/>
      <c r="IST552" s="89"/>
      <c r="ISU552" s="511"/>
      <c r="ISV552" s="511"/>
      <c r="ISW552" s="511"/>
      <c r="ISX552" s="511"/>
      <c r="ISY552" s="511"/>
      <c r="ISZ552" s="203"/>
      <c r="ITA552" s="107"/>
      <c r="ITB552" s="511"/>
      <c r="ITC552" s="511"/>
      <c r="ITD552" s="511"/>
      <c r="ITE552" s="511"/>
      <c r="ITF552" s="511"/>
      <c r="ITG552" s="511"/>
      <c r="ITH552" s="511"/>
      <c r="ITI552" s="168"/>
      <c r="ITJ552" s="168"/>
      <c r="ITK552" s="168"/>
      <c r="ITL552" s="168"/>
      <c r="ITM552" s="168"/>
      <c r="ITN552" s="168"/>
      <c r="ITO552" s="168"/>
      <c r="ITP552" s="168"/>
      <c r="ITQ552" s="168"/>
      <c r="ITR552" s="168"/>
      <c r="ITS552" s="168"/>
      <c r="ITT552" s="168"/>
      <c r="ITU552" s="168"/>
      <c r="ITV552" s="168"/>
      <c r="ITW552" s="168"/>
      <c r="ITX552" s="168"/>
      <c r="ITY552" s="168"/>
      <c r="ITZ552" s="168"/>
      <c r="IUA552" s="168"/>
      <c r="IUB552" s="168"/>
      <c r="IUC552" s="168"/>
      <c r="IUD552" s="168"/>
      <c r="IUE552" s="168"/>
      <c r="IUF552" s="168"/>
      <c r="IUG552" s="168"/>
      <c r="IUH552" s="168"/>
      <c r="IUI552" s="168"/>
      <c r="IUJ552" s="168"/>
      <c r="IUK552" s="168"/>
      <c r="IUL552" s="168"/>
      <c r="IUM552" s="168"/>
      <c r="IUN552" s="168"/>
      <c r="IUO552" s="168"/>
      <c r="IUP552" s="168"/>
      <c r="IUQ552" s="168"/>
      <c r="IUR552" s="168"/>
      <c r="IUS552" s="168"/>
      <c r="IUT552" s="168"/>
      <c r="IUU552" s="168"/>
      <c r="IUV552" s="168"/>
      <c r="IUW552" s="168"/>
      <c r="IUX552" s="168"/>
      <c r="IUY552" s="168"/>
      <c r="IUZ552" s="168"/>
      <c r="IVA552" s="511"/>
      <c r="IVB552" s="511"/>
      <c r="IVC552" s="511"/>
      <c r="IVD552" s="511"/>
      <c r="IVE552" s="511"/>
      <c r="IVF552" s="511"/>
      <c r="IVG552" s="511"/>
      <c r="IVH552" s="511"/>
      <c r="IVI552" s="511"/>
      <c r="IVJ552" s="511"/>
      <c r="IVK552" s="511"/>
      <c r="IVL552" s="511"/>
      <c r="IVM552" s="511"/>
      <c r="IVN552" s="511"/>
      <c r="IVO552" s="511"/>
      <c r="IVP552" s="511"/>
      <c r="IVQ552" s="511"/>
      <c r="IVR552" s="511"/>
      <c r="IVS552" s="511"/>
      <c r="IVT552" s="511"/>
      <c r="IVU552" s="511"/>
      <c r="IVV552" s="511"/>
      <c r="IVW552" s="511"/>
      <c r="IVX552" s="511"/>
      <c r="IVY552" s="89"/>
      <c r="IVZ552" s="89"/>
      <c r="IWA552" s="89"/>
      <c r="IWB552" s="89"/>
      <c r="IWC552" s="89"/>
      <c r="IWD552" s="511"/>
      <c r="IWE552" s="511"/>
      <c r="IWF552" s="89"/>
      <c r="IWG552" s="89"/>
      <c r="IWH552" s="511"/>
      <c r="IWI552" s="511"/>
      <c r="IWJ552" s="89"/>
      <c r="IWK552" s="89"/>
      <c r="IWL552" s="511"/>
      <c r="IWM552" s="511"/>
      <c r="IWN552" s="511"/>
      <c r="IWO552" s="511"/>
      <c r="IWP552" s="511"/>
      <c r="IWQ552" s="511"/>
      <c r="IWR552" s="511"/>
      <c r="IWS552" s="89"/>
      <c r="IWT552" s="89"/>
      <c r="IWU552" s="511"/>
      <c r="IWV552" s="511"/>
      <c r="IWW552" s="89"/>
      <c r="IWX552" s="89"/>
      <c r="IWY552" s="511"/>
      <c r="IWZ552" s="511"/>
      <c r="IXA552" s="511"/>
      <c r="IXB552" s="511"/>
      <c r="IXC552" s="511"/>
      <c r="IXD552" s="203"/>
      <c r="IXE552" s="107"/>
      <c r="IXF552" s="511"/>
      <c r="IXG552" s="511"/>
      <c r="IXH552" s="511"/>
      <c r="IXI552" s="511"/>
      <c r="IXJ552" s="511"/>
      <c r="IXK552" s="511"/>
      <c r="IXL552" s="511"/>
      <c r="IXM552" s="168"/>
      <c r="IXN552" s="168"/>
      <c r="IXO552" s="168"/>
      <c r="IXP552" s="168"/>
      <c r="IXQ552" s="168"/>
      <c r="IXR552" s="168"/>
      <c r="IXS552" s="168"/>
      <c r="IXT552" s="168"/>
      <c r="IXU552" s="168"/>
      <c r="IXV552" s="168"/>
      <c r="IXW552" s="168"/>
      <c r="IXX552" s="168"/>
      <c r="IXY552" s="168"/>
      <c r="IXZ552" s="168"/>
      <c r="IYA552" s="168"/>
      <c r="IYB552" s="168"/>
      <c r="IYC552" s="168"/>
      <c r="IYD552" s="168"/>
      <c r="IYE552" s="168"/>
      <c r="IYF552" s="168"/>
      <c r="IYG552" s="168"/>
      <c r="IYH552" s="168"/>
      <c r="IYI552" s="168"/>
      <c r="IYJ552" s="168"/>
      <c r="IYK552" s="168"/>
      <c r="IYL552" s="168"/>
      <c r="IYM552" s="168"/>
      <c r="IYN552" s="168"/>
      <c r="IYO552" s="168"/>
      <c r="IYP552" s="168"/>
      <c r="IYQ552" s="168"/>
      <c r="IYR552" s="168"/>
      <c r="IYS552" s="168"/>
      <c r="IYT552" s="168"/>
      <c r="IYU552" s="168"/>
      <c r="IYV552" s="168"/>
      <c r="IYW552" s="168"/>
      <c r="IYX552" s="168"/>
      <c r="IYY552" s="168"/>
      <c r="IYZ552" s="168"/>
      <c r="IZA552" s="168"/>
      <c r="IZB552" s="168"/>
      <c r="IZC552" s="168"/>
      <c r="IZD552" s="168"/>
      <c r="IZE552" s="511"/>
      <c r="IZF552" s="511"/>
      <c r="IZG552" s="511"/>
      <c r="IZH552" s="511"/>
      <c r="IZI552" s="511"/>
      <c r="IZJ552" s="511"/>
      <c r="IZK552" s="511"/>
      <c r="IZL552" s="511"/>
      <c r="IZM552" s="511"/>
      <c r="IZN552" s="511"/>
      <c r="IZO552" s="511"/>
      <c r="IZP552" s="511"/>
      <c r="IZQ552" s="511"/>
      <c r="IZR552" s="511"/>
      <c r="IZS552" s="511"/>
      <c r="IZT552" s="511"/>
      <c r="IZU552" s="511"/>
      <c r="IZV552" s="511"/>
      <c r="IZW552" s="511"/>
      <c r="IZX552" s="511"/>
      <c r="IZY552" s="511"/>
      <c r="IZZ552" s="511"/>
      <c r="JAA552" s="511"/>
      <c r="JAB552" s="511"/>
      <c r="JAC552" s="89"/>
      <c r="JAD552" s="89"/>
      <c r="JAE552" s="89"/>
      <c r="JAF552" s="89"/>
      <c r="JAG552" s="89"/>
      <c r="JAH552" s="511"/>
      <c r="JAI552" s="511"/>
      <c r="JAJ552" s="89"/>
      <c r="JAK552" s="89"/>
      <c r="JAL552" s="511"/>
      <c r="JAM552" s="511"/>
      <c r="JAN552" s="89"/>
      <c r="JAO552" s="89"/>
      <c r="JAP552" s="511"/>
      <c r="JAQ552" s="511"/>
      <c r="JAR552" s="511"/>
      <c r="JAS552" s="511"/>
      <c r="JAT552" s="511"/>
      <c r="JAU552" s="511"/>
      <c r="JAV552" s="511"/>
      <c r="JAW552" s="89"/>
      <c r="JAX552" s="89"/>
      <c r="JAY552" s="511"/>
      <c r="JAZ552" s="511"/>
      <c r="JBA552" s="89"/>
      <c r="JBB552" s="89"/>
      <c r="JBC552" s="511"/>
      <c r="JBD552" s="511"/>
      <c r="JBE552" s="511"/>
      <c r="JBF552" s="511"/>
      <c r="JBG552" s="511"/>
      <c r="JBH552" s="203"/>
      <c r="JBI552" s="107"/>
      <c r="JBJ552" s="511"/>
      <c r="JBK552" s="511"/>
      <c r="JBL552" s="511"/>
      <c r="JBM552" s="511"/>
      <c r="JBN552" s="511"/>
      <c r="JBO552" s="511"/>
      <c r="JBP552" s="511"/>
      <c r="JBQ552" s="168"/>
      <c r="JBR552" s="168"/>
      <c r="JBS552" s="168"/>
      <c r="JBT552" s="168"/>
      <c r="JBU552" s="168"/>
      <c r="JBV552" s="168"/>
      <c r="JBW552" s="168"/>
      <c r="JBX552" s="168"/>
      <c r="JBY552" s="168"/>
      <c r="JBZ552" s="168"/>
      <c r="JCA552" s="168"/>
      <c r="JCB552" s="168"/>
      <c r="JCC552" s="168"/>
      <c r="JCD552" s="168"/>
      <c r="JCE552" s="168"/>
      <c r="JCF552" s="168"/>
      <c r="JCG552" s="168"/>
      <c r="JCH552" s="168"/>
      <c r="JCI552" s="168"/>
      <c r="JCJ552" s="168"/>
      <c r="JCK552" s="168"/>
      <c r="JCL552" s="168"/>
      <c r="JCM552" s="168"/>
      <c r="JCN552" s="168"/>
      <c r="JCO552" s="168"/>
      <c r="JCP552" s="168"/>
      <c r="JCQ552" s="168"/>
      <c r="JCR552" s="168"/>
      <c r="JCS552" s="168"/>
      <c r="JCT552" s="168"/>
      <c r="JCU552" s="168"/>
      <c r="JCV552" s="168"/>
      <c r="JCW552" s="168"/>
      <c r="JCX552" s="168"/>
      <c r="JCY552" s="168"/>
      <c r="JCZ552" s="168"/>
      <c r="JDA552" s="168"/>
      <c r="JDB552" s="168"/>
      <c r="JDC552" s="168"/>
      <c r="JDD552" s="168"/>
      <c r="JDE552" s="168"/>
      <c r="JDF552" s="168"/>
      <c r="JDG552" s="168"/>
      <c r="JDH552" s="168"/>
      <c r="JDI552" s="511"/>
      <c r="JDJ552" s="511"/>
      <c r="JDK552" s="511"/>
      <c r="JDL552" s="511"/>
      <c r="JDM552" s="511"/>
      <c r="JDN552" s="511"/>
      <c r="JDO552" s="511"/>
      <c r="JDP552" s="511"/>
      <c r="JDQ552" s="511"/>
      <c r="JDR552" s="511"/>
      <c r="JDS552" s="511"/>
      <c r="JDT552" s="511"/>
      <c r="JDU552" s="511"/>
      <c r="JDV552" s="511"/>
      <c r="JDW552" s="511"/>
      <c r="JDX552" s="511"/>
      <c r="JDY552" s="511"/>
      <c r="JDZ552" s="511"/>
      <c r="JEA552" s="511"/>
      <c r="JEB552" s="511"/>
      <c r="JEC552" s="511"/>
      <c r="JED552" s="511"/>
      <c r="JEE552" s="511"/>
      <c r="JEF552" s="511"/>
      <c r="JEG552" s="89"/>
      <c r="JEH552" s="89"/>
      <c r="JEI552" s="89"/>
      <c r="JEJ552" s="89"/>
      <c r="JEK552" s="89"/>
      <c r="JEL552" s="511"/>
      <c r="JEM552" s="511"/>
      <c r="JEN552" s="89"/>
      <c r="JEO552" s="89"/>
      <c r="JEP552" s="511"/>
      <c r="JEQ552" s="511"/>
      <c r="JER552" s="89"/>
      <c r="JES552" s="89"/>
      <c r="JET552" s="511"/>
      <c r="JEU552" s="511"/>
      <c r="JEV552" s="511"/>
      <c r="JEW552" s="511"/>
      <c r="JEX552" s="511"/>
      <c r="JEY552" s="511"/>
      <c r="JEZ552" s="511"/>
      <c r="JFA552" s="89"/>
      <c r="JFB552" s="89"/>
      <c r="JFC552" s="511"/>
      <c r="JFD552" s="511"/>
      <c r="JFE552" s="89"/>
      <c r="JFF552" s="89"/>
      <c r="JFG552" s="511"/>
      <c r="JFH552" s="511"/>
      <c r="JFI552" s="511"/>
      <c r="JFJ552" s="511"/>
      <c r="JFK552" s="511"/>
      <c r="JFL552" s="203"/>
      <c r="JFM552" s="107"/>
      <c r="JFN552" s="511"/>
      <c r="JFO552" s="511"/>
      <c r="JFP552" s="511"/>
      <c r="JFQ552" s="511"/>
      <c r="JFR552" s="511"/>
      <c r="JFS552" s="511"/>
      <c r="JFT552" s="511"/>
      <c r="JFU552" s="168"/>
      <c r="JFV552" s="168"/>
      <c r="JFW552" s="168"/>
      <c r="JFX552" s="168"/>
      <c r="JFY552" s="168"/>
      <c r="JFZ552" s="168"/>
      <c r="JGA552" s="168"/>
      <c r="JGB552" s="168"/>
      <c r="JGC552" s="168"/>
      <c r="JGD552" s="168"/>
      <c r="JGE552" s="168"/>
      <c r="JGF552" s="168"/>
      <c r="JGG552" s="168"/>
      <c r="JGH552" s="168"/>
      <c r="JGI552" s="168"/>
      <c r="JGJ552" s="168"/>
      <c r="JGK552" s="168"/>
      <c r="JGL552" s="168"/>
      <c r="JGM552" s="168"/>
      <c r="JGN552" s="168"/>
      <c r="JGO552" s="168"/>
      <c r="JGP552" s="168"/>
      <c r="JGQ552" s="168"/>
      <c r="JGR552" s="168"/>
      <c r="JGS552" s="168"/>
      <c r="JGT552" s="168"/>
      <c r="JGU552" s="168"/>
      <c r="JGV552" s="168"/>
      <c r="JGW552" s="168"/>
      <c r="JGX552" s="168"/>
      <c r="JGY552" s="168"/>
      <c r="JGZ552" s="168"/>
      <c r="JHA552" s="168"/>
      <c r="JHB552" s="168"/>
      <c r="JHC552" s="168"/>
      <c r="JHD552" s="168"/>
      <c r="JHE552" s="168"/>
      <c r="JHF552" s="168"/>
      <c r="JHG552" s="168"/>
      <c r="JHH552" s="168"/>
      <c r="JHI552" s="168"/>
      <c r="JHJ552" s="168"/>
      <c r="JHK552" s="168"/>
      <c r="JHL552" s="168"/>
      <c r="JHM552" s="511"/>
      <c r="JHN552" s="511"/>
      <c r="JHO552" s="511"/>
      <c r="JHP552" s="511"/>
      <c r="JHQ552" s="511"/>
      <c r="JHR552" s="511"/>
      <c r="JHS552" s="511"/>
      <c r="JHT552" s="511"/>
      <c r="JHU552" s="511"/>
      <c r="JHV552" s="511"/>
      <c r="JHW552" s="511"/>
      <c r="JHX552" s="511"/>
      <c r="JHY552" s="511"/>
      <c r="JHZ552" s="511"/>
      <c r="JIA552" s="511"/>
      <c r="JIB552" s="511"/>
      <c r="JIC552" s="511"/>
      <c r="JID552" s="511"/>
      <c r="JIE552" s="511"/>
      <c r="JIF552" s="511"/>
      <c r="JIG552" s="511"/>
      <c r="JIH552" s="511"/>
      <c r="JII552" s="511"/>
      <c r="JIJ552" s="511"/>
      <c r="JIK552" s="89"/>
      <c r="JIL552" s="89"/>
      <c r="JIM552" s="89"/>
      <c r="JIN552" s="89"/>
      <c r="JIO552" s="89"/>
      <c r="JIP552" s="511"/>
      <c r="JIQ552" s="511"/>
      <c r="JIR552" s="89"/>
      <c r="JIS552" s="89"/>
      <c r="JIT552" s="511"/>
      <c r="JIU552" s="511"/>
      <c r="JIV552" s="89"/>
      <c r="JIW552" s="89"/>
      <c r="JIX552" s="511"/>
      <c r="JIY552" s="511"/>
      <c r="JIZ552" s="511"/>
      <c r="JJA552" s="511"/>
      <c r="JJB552" s="511"/>
      <c r="JJC552" s="511"/>
      <c r="JJD552" s="511"/>
      <c r="JJE552" s="89"/>
      <c r="JJF552" s="89"/>
      <c r="JJG552" s="511"/>
      <c r="JJH552" s="511"/>
      <c r="JJI552" s="89"/>
      <c r="JJJ552" s="89"/>
      <c r="JJK552" s="511"/>
      <c r="JJL552" s="511"/>
      <c r="JJM552" s="511"/>
      <c r="JJN552" s="511"/>
      <c r="JJO552" s="511"/>
      <c r="JJP552" s="203"/>
      <c r="JJQ552" s="107"/>
      <c r="JJR552" s="511"/>
      <c r="JJS552" s="511"/>
      <c r="JJT552" s="511"/>
      <c r="JJU552" s="511"/>
      <c r="JJV552" s="511"/>
      <c r="JJW552" s="511"/>
      <c r="JJX552" s="511"/>
      <c r="JJY552" s="168"/>
      <c r="JJZ552" s="168"/>
      <c r="JKA552" s="168"/>
      <c r="JKB552" s="168"/>
      <c r="JKC552" s="168"/>
      <c r="JKD552" s="168"/>
      <c r="JKE552" s="168"/>
      <c r="JKF552" s="168"/>
      <c r="JKG552" s="168"/>
      <c r="JKH552" s="168"/>
      <c r="JKI552" s="168"/>
      <c r="JKJ552" s="168"/>
      <c r="JKK552" s="168"/>
      <c r="JKL552" s="168"/>
      <c r="JKM552" s="168"/>
      <c r="JKN552" s="168"/>
      <c r="JKO552" s="168"/>
      <c r="JKP552" s="168"/>
      <c r="JKQ552" s="168"/>
      <c r="JKR552" s="168"/>
      <c r="JKS552" s="168"/>
      <c r="JKT552" s="168"/>
      <c r="JKU552" s="168"/>
      <c r="JKV552" s="168"/>
      <c r="JKW552" s="168"/>
      <c r="JKX552" s="168"/>
      <c r="JKY552" s="168"/>
      <c r="JKZ552" s="168"/>
      <c r="JLA552" s="168"/>
      <c r="JLB552" s="168"/>
      <c r="JLC552" s="168"/>
      <c r="JLD552" s="168"/>
      <c r="JLE552" s="168"/>
      <c r="JLF552" s="168"/>
      <c r="JLG552" s="168"/>
      <c r="JLH552" s="168"/>
      <c r="JLI552" s="168"/>
      <c r="JLJ552" s="168"/>
      <c r="JLK552" s="168"/>
      <c r="JLL552" s="168"/>
      <c r="JLM552" s="168"/>
      <c r="JLN552" s="168"/>
      <c r="JLO552" s="168"/>
      <c r="JLP552" s="168"/>
      <c r="JLQ552" s="511"/>
      <c r="JLR552" s="511"/>
      <c r="JLS552" s="511"/>
      <c r="JLT552" s="511"/>
      <c r="JLU552" s="511"/>
      <c r="JLV552" s="511"/>
      <c r="JLW552" s="511"/>
      <c r="JLX552" s="511"/>
      <c r="JLY552" s="511"/>
      <c r="JLZ552" s="511"/>
      <c r="JMA552" s="511"/>
      <c r="JMB552" s="511"/>
      <c r="JMC552" s="511"/>
      <c r="JMD552" s="511"/>
      <c r="JME552" s="511"/>
      <c r="JMF552" s="511"/>
      <c r="JMG552" s="511"/>
      <c r="JMH552" s="511"/>
      <c r="JMI552" s="511"/>
      <c r="JMJ552" s="511"/>
      <c r="JMK552" s="511"/>
      <c r="JML552" s="511"/>
      <c r="JMM552" s="511"/>
      <c r="JMN552" s="511"/>
      <c r="JMO552" s="89"/>
      <c r="JMP552" s="89"/>
      <c r="JMQ552" s="89"/>
      <c r="JMR552" s="89"/>
      <c r="JMS552" s="89"/>
      <c r="JMT552" s="511"/>
      <c r="JMU552" s="511"/>
      <c r="JMV552" s="89"/>
      <c r="JMW552" s="89"/>
      <c r="JMX552" s="511"/>
      <c r="JMY552" s="511"/>
      <c r="JMZ552" s="89"/>
      <c r="JNA552" s="89"/>
      <c r="JNB552" s="511"/>
      <c r="JNC552" s="511"/>
      <c r="JND552" s="511"/>
      <c r="JNE552" s="511"/>
      <c r="JNF552" s="511"/>
      <c r="JNG552" s="511"/>
      <c r="JNH552" s="511"/>
      <c r="JNI552" s="89"/>
      <c r="JNJ552" s="89"/>
      <c r="JNK552" s="511"/>
      <c r="JNL552" s="511"/>
      <c r="JNM552" s="89"/>
      <c r="JNN552" s="89"/>
      <c r="JNO552" s="511"/>
      <c r="JNP552" s="511"/>
      <c r="JNQ552" s="511"/>
      <c r="JNR552" s="511"/>
      <c r="JNS552" s="511"/>
      <c r="JNT552" s="203"/>
      <c r="JNU552" s="107"/>
      <c r="JNV552" s="511"/>
      <c r="JNW552" s="511"/>
      <c r="JNX552" s="511"/>
      <c r="JNY552" s="511"/>
      <c r="JNZ552" s="511"/>
      <c r="JOA552" s="511"/>
      <c r="JOB552" s="511"/>
      <c r="JOC552" s="168"/>
      <c r="JOD552" s="168"/>
      <c r="JOE552" s="168"/>
      <c r="JOF552" s="168"/>
      <c r="JOG552" s="168"/>
      <c r="JOH552" s="168"/>
      <c r="JOI552" s="168"/>
      <c r="JOJ552" s="168"/>
      <c r="JOK552" s="168"/>
      <c r="JOL552" s="168"/>
      <c r="JOM552" s="168"/>
      <c r="JON552" s="168"/>
      <c r="JOO552" s="168"/>
      <c r="JOP552" s="168"/>
      <c r="JOQ552" s="168"/>
      <c r="JOR552" s="168"/>
      <c r="JOS552" s="168"/>
      <c r="JOT552" s="168"/>
      <c r="JOU552" s="168"/>
      <c r="JOV552" s="168"/>
      <c r="JOW552" s="168"/>
      <c r="JOX552" s="168"/>
      <c r="JOY552" s="168"/>
      <c r="JOZ552" s="168"/>
      <c r="JPA552" s="168"/>
      <c r="JPB552" s="168"/>
      <c r="JPC552" s="168"/>
      <c r="JPD552" s="168"/>
      <c r="JPE552" s="168"/>
      <c r="JPF552" s="168"/>
      <c r="JPG552" s="168"/>
      <c r="JPH552" s="168"/>
      <c r="JPI552" s="168"/>
      <c r="JPJ552" s="168"/>
      <c r="JPK552" s="168"/>
      <c r="JPL552" s="168"/>
      <c r="JPM552" s="168"/>
      <c r="JPN552" s="168"/>
      <c r="JPO552" s="168"/>
      <c r="JPP552" s="168"/>
      <c r="JPQ552" s="168"/>
      <c r="JPR552" s="168"/>
      <c r="JPS552" s="168"/>
      <c r="JPT552" s="168"/>
      <c r="JPU552" s="511"/>
      <c r="JPV552" s="511"/>
      <c r="JPW552" s="511"/>
      <c r="JPX552" s="511"/>
      <c r="JPY552" s="511"/>
      <c r="JPZ552" s="511"/>
      <c r="JQA552" s="511"/>
      <c r="JQB552" s="511"/>
      <c r="JQC552" s="511"/>
      <c r="JQD552" s="511"/>
      <c r="JQE552" s="511"/>
      <c r="JQF552" s="511"/>
      <c r="JQG552" s="511"/>
      <c r="JQH552" s="511"/>
      <c r="JQI552" s="511"/>
      <c r="JQJ552" s="511"/>
      <c r="JQK552" s="511"/>
      <c r="JQL552" s="511"/>
      <c r="JQM552" s="511"/>
      <c r="JQN552" s="511"/>
      <c r="JQO552" s="511"/>
      <c r="JQP552" s="511"/>
      <c r="JQQ552" s="511"/>
      <c r="JQR552" s="511"/>
      <c r="JQS552" s="89"/>
      <c r="JQT552" s="89"/>
      <c r="JQU552" s="89"/>
      <c r="JQV552" s="89"/>
      <c r="JQW552" s="89"/>
      <c r="JQX552" s="511"/>
      <c r="JQY552" s="511"/>
      <c r="JQZ552" s="89"/>
      <c r="JRA552" s="89"/>
      <c r="JRB552" s="511"/>
      <c r="JRC552" s="511"/>
      <c r="JRD552" s="89"/>
      <c r="JRE552" s="89"/>
      <c r="JRF552" s="511"/>
      <c r="JRG552" s="511"/>
      <c r="JRH552" s="511"/>
      <c r="JRI552" s="511"/>
      <c r="JRJ552" s="511"/>
      <c r="JRK552" s="511"/>
      <c r="JRL552" s="511"/>
      <c r="JRM552" s="89"/>
      <c r="JRN552" s="89"/>
      <c r="JRO552" s="511"/>
      <c r="JRP552" s="511"/>
      <c r="JRQ552" s="89"/>
      <c r="JRR552" s="89"/>
      <c r="JRS552" s="511"/>
      <c r="JRT552" s="511"/>
      <c r="JRU552" s="511"/>
      <c r="JRV552" s="511"/>
      <c r="JRW552" s="511"/>
      <c r="JRX552" s="203"/>
      <c r="JRY552" s="107"/>
      <c r="JRZ552" s="511"/>
      <c r="JSA552" s="511"/>
      <c r="JSB552" s="511"/>
      <c r="JSC552" s="511"/>
      <c r="JSD552" s="511"/>
      <c r="JSE552" s="511"/>
      <c r="JSF552" s="511"/>
      <c r="JSG552" s="168"/>
      <c r="JSH552" s="168"/>
      <c r="JSI552" s="168"/>
      <c r="JSJ552" s="168"/>
      <c r="JSK552" s="168"/>
      <c r="JSL552" s="168"/>
      <c r="JSM552" s="168"/>
      <c r="JSN552" s="168"/>
      <c r="JSO552" s="168"/>
      <c r="JSP552" s="168"/>
      <c r="JSQ552" s="168"/>
      <c r="JSR552" s="168"/>
      <c r="JSS552" s="168"/>
      <c r="JST552" s="168"/>
      <c r="JSU552" s="168"/>
      <c r="JSV552" s="168"/>
      <c r="JSW552" s="168"/>
      <c r="JSX552" s="168"/>
      <c r="JSY552" s="168"/>
      <c r="JSZ552" s="168"/>
      <c r="JTA552" s="168"/>
      <c r="JTB552" s="168"/>
      <c r="JTC552" s="168"/>
      <c r="JTD552" s="168"/>
      <c r="JTE552" s="168"/>
      <c r="JTF552" s="168"/>
      <c r="JTG552" s="168"/>
      <c r="JTH552" s="168"/>
      <c r="JTI552" s="168"/>
      <c r="JTJ552" s="168"/>
      <c r="JTK552" s="168"/>
      <c r="JTL552" s="168"/>
      <c r="JTM552" s="168"/>
      <c r="JTN552" s="168"/>
      <c r="JTO552" s="168"/>
      <c r="JTP552" s="168"/>
      <c r="JTQ552" s="168"/>
      <c r="JTR552" s="168"/>
      <c r="JTS552" s="168"/>
      <c r="JTT552" s="168"/>
      <c r="JTU552" s="168"/>
      <c r="JTV552" s="168"/>
      <c r="JTW552" s="168"/>
      <c r="JTX552" s="168"/>
      <c r="JTY552" s="511"/>
      <c r="JTZ552" s="511"/>
      <c r="JUA552" s="511"/>
      <c r="JUB552" s="511"/>
      <c r="JUC552" s="511"/>
      <c r="JUD552" s="511"/>
      <c r="JUE552" s="511"/>
      <c r="JUF552" s="511"/>
      <c r="JUG552" s="511"/>
      <c r="JUH552" s="511"/>
      <c r="JUI552" s="511"/>
      <c r="JUJ552" s="511"/>
      <c r="JUK552" s="511"/>
      <c r="JUL552" s="511"/>
      <c r="JUM552" s="511"/>
      <c r="JUN552" s="511"/>
      <c r="JUO552" s="511"/>
      <c r="JUP552" s="511"/>
      <c r="JUQ552" s="511"/>
      <c r="JUR552" s="511"/>
      <c r="JUS552" s="511"/>
      <c r="JUT552" s="511"/>
      <c r="JUU552" s="511"/>
      <c r="JUV552" s="511"/>
      <c r="JUW552" s="89"/>
      <c r="JUX552" s="89"/>
      <c r="JUY552" s="89"/>
      <c r="JUZ552" s="89"/>
      <c r="JVA552" s="89"/>
      <c r="JVB552" s="511"/>
      <c r="JVC552" s="511"/>
      <c r="JVD552" s="89"/>
      <c r="JVE552" s="89"/>
      <c r="JVF552" s="511"/>
      <c r="JVG552" s="511"/>
      <c r="JVH552" s="89"/>
      <c r="JVI552" s="89"/>
      <c r="JVJ552" s="511"/>
      <c r="JVK552" s="511"/>
      <c r="JVL552" s="511"/>
      <c r="JVM552" s="511"/>
      <c r="JVN552" s="511"/>
      <c r="JVO552" s="511"/>
      <c r="JVP552" s="511"/>
      <c r="JVQ552" s="89"/>
      <c r="JVR552" s="89"/>
      <c r="JVS552" s="511"/>
      <c r="JVT552" s="511"/>
      <c r="JVU552" s="89"/>
      <c r="JVV552" s="89"/>
      <c r="JVW552" s="511"/>
      <c r="JVX552" s="511"/>
      <c r="JVY552" s="511"/>
      <c r="JVZ552" s="511"/>
      <c r="JWA552" s="511"/>
      <c r="JWB552" s="203"/>
      <c r="JWC552" s="107"/>
      <c r="JWD552" s="511"/>
      <c r="JWE552" s="511"/>
      <c r="JWF552" s="511"/>
      <c r="JWG552" s="511"/>
      <c r="JWH552" s="511"/>
      <c r="JWI552" s="511"/>
      <c r="JWJ552" s="511"/>
      <c r="JWK552" s="168"/>
      <c r="JWL552" s="168"/>
      <c r="JWM552" s="168"/>
      <c r="JWN552" s="168"/>
      <c r="JWO552" s="168"/>
      <c r="JWP552" s="168"/>
      <c r="JWQ552" s="168"/>
      <c r="JWR552" s="168"/>
      <c r="JWS552" s="168"/>
      <c r="JWT552" s="168"/>
      <c r="JWU552" s="168"/>
      <c r="JWV552" s="168"/>
      <c r="JWW552" s="168"/>
      <c r="JWX552" s="168"/>
      <c r="JWY552" s="168"/>
      <c r="JWZ552" s="168"/>
      <c r="JXA552" s="168"/>
      <c r="JXB552" s="168"/>
      <c r="JXC552" s="168"/>
      <c r="JXD552" s="168"/>
      <c r="JXE552" s="168"/>
      <c r="JXF552" s="168"/>
      <c r="JXG552" s="168"/>
      <c r="JXH552" s="168"/>
      <c r="JXI552" s="168"/>
      <c r="JXJ552" s="168"/>
      <c r="JXK552" s="168"/>
      <c r="JXL552" s="168"/>
      <c r="JXM552" s="168"/>
      <c r="JXN552" s="168"/>
      <c r="JXO552" s="168"/>
      <c r="JXP552" s="168"/>
      <c r="JXQ552" s="168"/>
      <c r="JXR552" s="168"/>
      <c r="JXS552" s="168"/>
      <c r="JXT552" s="168"/>
      <c r="JXU552" s="168"/>
      <c r="JXV552" s="168"/>
      <c r="JXW552" s="168"/>
      <c r="JXX552" s="168"/>
      <c r="JXY552" s="168"/>
      <c r="JXZ552" s="168"/>
      <c r="JYA552" s="168"/>
      <c r="JYB552" s="168"/>
      <c r="JYC552" s="511"/>
      <c r="JYD552" s="511"/>
      <c r="JYE552" s="511"/>
      <c r="JYF552" s="511"/>
      <c r="JYG552" s="511"/>
      <c r="JYH552" s="511"/>
      <c r="JYI552" s="511"/>
      <c r="JYJ552" s="511"/>
      <c r="JYK552" s="511"/>
      <c r="JYL552" s="511"/>
      <c r="JYM552" s="511"/>
      <c r="JYN552" s="511"/>
      <c r="JYO552" s="511"/>
      <c r="JYP552" s="511"/>
      <c r="JYQ552" s="511"/>
      <c r="JYR552" s="511"/>
      <c r="JYS552" s="511"/>
      <c r="JYT552" s="511"/>
      <c r="JYU552" s="511"/>
      <c r="JYV552" s="511"/>
      <c r="JYW552" s="511"/>
      <c r="JYX552" s="511"/>
      <c r="JYY552" s="511"/>
      <c r="JYZ552" s="511"/>
      <c r="JZA552" s="89"/>
      <c r="JZB552" s="89"/>
      <c r="JZC552" s="89"/>
      <c r="JZD552" s="89"/>
      <c r="JZE552" s="89"/>
      <c r="JZF552" s="511"/>
      <c r="JZG552" s="511"/>
      <c r="JZH552" s="89"/>
      <c r="JZI552" s="89"/>
      <c r="JZJ552" s="511"/>
      <c r="JZK552" s="511"/>
      <c r="JZL552" s="89"/>
      <c r="JZM552" s="89"/>
      <c r="JZN552" s="511"/>
      <c r="JZO552" s="511"/>
      <c r="JZP552" s="511"/>
      <c r="JZQ552" s="511"/>
      <c r="JZR552" s="511"/>
      <c r="JZS552" s="511"/>
      <c r="JZT552" s="511"/>
      <c r="JZU552" s="89"/>
      <c r="JZV552" s="89"/>
      <c r="JZW552" s="511"/>
      <c r="JZX552" s="511"/>
      <c r="JZY552" s="89"/>
      <c r="JZZ552" s="89"/>
      <c r="KAA552" s="511"/>
      <c r="KAB552" s="511"/>
      <c r="KAC552" s="511"/>
      <c r="KAD552" s="511"/>
      <c r="KAE552" s="511"/>
      <c r="KAF552" s="203"/>
      <c r="KAG552" s="107"/>
      <c r="KAH552" s="511"/>
      <c r="KAI552" s="511"/>
      <c r="KAJ552" s="511"/>
      <c r="KAK552" s="511"/>
      <c r="KAL552" s="511"/>
      <c r="KAM552" s="511"/>
      <c r="KAN552" s="511"/>
      <c r="KAO552" s="168"/>
      <c r="KAP552" s="168"/>
      <c r="KAQ552" s="168"/>
      <c r="KAR552" s="168"/>
      <c r="KAS552" s="168"/>
      <c r="KAT552" s="168"/>
      <c r="KAU552" s="168"/>
      <c r="KAV552" s="168"/>
      <c r="KAW552" s="168"/>
      <c r="KAX552" s="168"/>
      <c r="KAY552" s="168"/>
      <c r="KAZ552" s="168"/>
      <c r="KBA552" s="168"/>
      <c r="KBB552" s="168"/>
      <c r="KBC552" s="168"/>
      <c r="KBD552" s="168"/>
      <c r="KBE552" s="168"/>
      <c r="KBF552" s="168"/>
      <c r="KBG552" s="168"/>
      <c r="KBH552" s="168"/>
      <c r="KBI552" s="168"/>
      <c r="KBJ552" s="168"/>
      <c r="KBK552" s="168"/>
      <c r="KBL552" s="168"/>
      <c r="KBM552" s="168"/>
      <c r="KBN552" s="168"/>
      <c r="KBO552" s="168"/>
      <c r="KBP552" s="168"/>
      <c r="KBQ552" s="168"/>
      <c r="KBR552" s="168"/>
      <c r="KBS552" s="168"/>
      <c r="KBT552" s="168"/>
      <c r="KBU552" s="168"/>
      <c r="KBV552" s="168"/>
      <c r="KBW552" s="168"/>
      <c r="KBX552" s="168"/>
      <c r="KBY552" s="168"/>
      <c r="KBZ552" s="168"/>
      <c r="KCA552" s="168"/>
      <c r="KCB552" s="168"/>
      <c r="KCC552" s="168"/>
      <c r="KCD552" s="168"/>
      <c r="KCE552" s="168"/>
      <c r="KCF552" s="168"/>
      <c r="KCG552" s="511"/>
      <c r="KCH552" s="511"/>
      <c r="KCI552" s="511"/>
      <c r="KCJ552" s="511"/>
      <c r="KCK552" s="511"/>
      <c r="KCL552" s="511"/>
      <c r="KCM552" s="511"/>
      <c r="KCN552" s="511"/>
      <c r="KCO552" s="511"/>
      <c r="KCP552" s="511"/>
      <c r="KCQ552" s="511"/>
      <c r="KCR552" s="511"/>
      <c r="KCS552" s="511"/>
      <c r="KCT552" s="511"/>
      <c r="KCU552" s="511"/>
      <c r="KCV552" s="511"/>
      <c r="KCW552" s="511"/>
      <c r="KCX552" s="511"/>
      <c r="KCY552" s="511"/>
      <c r="KCZ552" s="511"/>
      <c r="KDA552" s="511"/>
      <c r="KDB552" s="511"/>
      <c r="KDC552" s="511"/>
      <c r="KDD552" s="511"/>
      <c r="KDE552" s="89"/>
      <c r="KDF552" s="89"/>
      <c r="KDG552" s="89"/>
      <c r="KDH552" s="89"/>
      <c r="KDI552" s="89"/>
      <c r="KDJ552" s="511"/>
      <c r="KDK552" s="511"/>
      <c r="KDL552" s="89"/>
      <c r="KDM552" s="89"/>
      <c r="KDN552" s="511"/>
      <c r="KDO552" s="511"/>
      <c r="KDP552" s="89"/>
      <c r="KDQ552" s="89"/>
      <c r="KDR552" s="511"/>
      <c r="KDS552" s="511"/>
      <c r="KDT552" s="511"/>
      <c r="KDU552" s="511"/>
      <c r="KDV552" s="511"/>
      <c r="KDW552" s="511"/>
      <c r="KDX552" s="511"/>
      <c r="KDY552" s="89"/>
      <c r="KDZ552" s="89"/>
      <c r="KEA552" s="511"/>
      <c r="KEB552" s="511"/>
      <c r="KEC552" s="89"/>
      <c r="KED552" s="89"/>
      <c r="KEE552" s="511"/>
      <c r="KEF552" s="511"/>
      <c r="KEG552" s="511"/>
      <c r="KEH552" s="511"/>
      <c r="KEI552" s="511"/>
      <c r="KEJ552" s="203"/>
      <c r="KEK552" s="107"/>
      <c r="KEL552" s="511"/>
      <c r="KEM552" s="511"/>
      <c r="KEN552" s="511"/>
      <c r="KEO552" s="511"/>
      <c r="KEP552" s="511"/>
      <c r="KEQ552" s="511"/>
      <c r="KER552" s="511"/>
      <c r="KES552" s="168"/>
      <c r="KET552" s="168"/>
      <c r="KEU552" s="168"/>
      <c r="KEV552" s="168"/>
      <c r="KEW552" s="168"/>
      <c r="KEX552" s="168"/>
      <c r="KEY552" s="168"/>
      <c r="KEZ552" s="168"/>
      <c r="KFA552" s="168"/>
      <c r="KFB552" s="168"/>
      <c r="KFC552" s="168"/>
      <c r="KFD552" s="168"/>
      <c r="KFE552" s="168"/>
      <c r="KFF552" s="168"/>
      <c r="KFG552" s="168"/>
      <c r="KFH552" s="168"/>
      <c r="KFI552" s="168"/>
      <c r="KFJ552" s="168"/>
      <c r="KFK552" s="168"/>
      <c r="KFL552" s="168"/>
      <c r="KFM552" s="168"/>
      <c r="KFN552" s="168"/>
      <c r="KFO552" s="168"/>
      <c r="KFP552" s="168"/>
      <c r="KFQ552" s="168"/>
      <c r="KFR552" s="168"/>
      <c r="KFS552" s="168"/>
      <c r="KFT552" s="168"/>
      <c r="KFU552" s="168"/>
      <c r="KFV552" s="168"/>
      <c r="KFW552" s="168"/>
      <c r="KFX552" s="168"/>
      <c r="KFY552" s="168"/>
      <c r="KFZ552" s="168"/>
      <c r="KGA552" s="168"/>
      <c r="KGB552" s="168"/>
      <c r="KGC552" s="168"/>
      <c r="KGD552" s="168"/>
      <c r="KGE552" s="168"/>
      <c r="KGF552" s="168"/>
      <c r="KGG552" s="168"/>
      <c r="KGH552" s="168"/>
      <c r="KGI552" s="168"/>
      <c r="KGJ552" s="168"/>
      <c r="KGK552" s="511"/>
      <c r="KGL552" s="511"/>
      <c r="KGM552" s="511"/>
      <c r="KGN552" s="511"/>
      <c r="KGO552" s="511"/>
      <c r="KGP552" s="511"/>
      <c r="KGQ552" s="511"/>
      <c r="KGR552" s="511"/>
      <c r="KGS552" s="511"/>
      <c r="KGT552" s="511"/>
      <c r="KGU552" s="511"/>
      <c r="KGV552" s="511"/>
      <c r="KGW552" s="511"/>
      <c r="KGX552" s="511"/>
      <c r="KGY552" s="511"/>
      <c r="KGZ552" s="511"/>
      <c r="KHA552" s="511"/>
      <c r="KHB552" s="511"/>
      <c r="KHC552" s="511"/>
      <c r="KHD552" s="511"/>
      <c r="KHE552" s="511"/>
      <c r="KHF552" s="511"/>
      <c r="KHG552" s="511"/>
      <c r="KHH552" s="511"/>
      <c r="KHI552" s="89"/>
      <c r="KHJ552" s="89"/>
      <c r="KHK552" s="89"/>
      <c r="KHL552" s="89"/>
      <c r="KHM552" s="89"/>
      <c r="KHN552" s="511"/>
      <c r="KHO552" s="511"/>
      <c r="KHP552" s="89"/>
      <c r="KHQ552" s="89"/>
      <c r="KHR552" s="511"/>
      <c r="KHS552" s="511"/>
      <c r="KHT552" s="89"/>
      <c r="KHU552" s="89"/>
      <c r="KHV552" s="511"/>
      <c r="KHW552" s="511"/>
      <c r="KHX552" s="511"/>
      <c r="KHY552" s="511"/>
      <c r="KHZ552" s="511"/>
      <c r="KIA552" s="511"/>
      <c r="KIB552" s="511"/>
      <c r="KIC552" s="89"/>
      <c r="KID552" s="89"/>
      <c r="KIE552" s="511"/>
      <c r="KIF552" s="511"/>
      <c r="KIG552" s="89"/>
      <c r="KIH552" s="89"/>
      <c r="KII552" s="511"/>
      <c r="KIJ552" s="511"/>
      <c r="KIK552" s="511"/>
      <c r="KIL552" s="511"/>
      <c r="KIM552" s="511"/>
      <c r="KIN552" s="203"/>
      <c r="KIO552" s="107"/>
      <c r="KIP552" s="511"/>
      <c r="KIQ552" s="511"/>
      <c r="KIR552" s="511"/>
      <c r="KIS552" s="511"/>
      <c r="KIT552" s="511"/>
      <c r="KIU552" s="511"/>
      <c r="KIV552" s="511"/>
      <c r="KIW552" s="168"/>
      <c r="KIX552" s="168"/>
      <c r="KIY552" s="168"/>
      <c r="KIZ552" s="168"/>
      <c r="KJA552" s="168"/>
      <c r="KJB552" s="168"/>
      <c r="KJC552" s="168"/>
      <c r="KJD552" s="168"/>
      <c r="KJE552" s="168"/>
      <c r="KJF552" s="168"/>
      <c r="KJG552" s="168"/>
      <c r="KJH552" s="168"/>
      <c r="KJI552" s="168"/>
      <c r="KJJ552" s="168"/>
      <c r="KJK552" s="168"/>
      <c r="KJL552" s="168"/>
      <c r="KJM552" s="168"/>
      <c r="KJN552" s="168"/>
      <c r="KJO552" s="168"/>
      <c r="KJP552" s="168"/>
      <c r="KJQ552" s="168"/>
      <c r="KJR552" s="168"/>
      <c r="KJS552" s="168"/>
      <c r="KJT552" s="168"/>
      <c r="KJU552" s="168"/>
      <c r="KJV552" s="168"/>
      <c r="KJW552" s="168"/>
      <c r="KJX552" s="168"/>
      <c r="KJY552" s="168"/>
      <c r="KJZ552" s="168"/>
      <c r="KKA552" s="168"/>
      <c r="KKB552" s="168"/>
      <c r="KKC552" s="168"/>
      <c r="KKD552" s="168"/>
      <c r="KKE552" s="168"/>
      <c r="KKF552" s="168"/>
      <c r="KKG552" s="168"/>
      <c r="KKH552" s="168"/>
      <c r="KKI552" s="168"/>
      <c r="KKJ552" s="168"/>
      <c r="KKK552" s="168"/>
      <c r="KKL552" s="168"/>
      <c r="KKM552" s="168"/>
      <c r="KKN552" s="168"/>
      <c r="KKO552" s="511"/>
      <c r="KKP552" s="511"/>
      <c r="KKQ552" s="511"/>
      <c r="KKR552" s="511"/>
      <c r="KKS552" s="511"/>
      <c r="KKT552" s="511"/>
      <c r="KKU552" s="511"/>
      <c r="KKV552" s="511"/>
      <c r="KKW552" s="511"/>
      <c r="KKX552" s="511"/>
      <c r="KKY552" s="511"/>
      <c r="KKZ552" s="511"/>
      <c r="KLA552" s="511"/>
      <c r="KLB552" s="511"/>
      <c r="KLC552" s="511"/>
      <c r="KLD552" s="511"/>
      <c r="KLE552" s="511"/>
      <c r="KLF552" s="511"/>
      <c r="KLG552" s="511"/>
      <c r="KLH552" s="511"/>
      <c r="KLI552" s="511"/>
      <c r="KLJ552" s="511"/>
      <c r="KLK552" s="511"/>
      <c r="KLL552" s="511"/>
      <c r="KLM552" s="89"/>
      <c r="KLN552" s="89"/>
      <c r="KLO552" s="89"/>
      <c r="KLP552" s="89"/>
      <c r="KLQ552" s="89"/>
      <c r="KLR552" s="511"/>
      <c r="KLS552" s="511"/>
      <c r="KLT552" s="89"/>
      <c r="KLU552" s="89"/>
      <c r="KLV552" s="511"/>
      <c r="KLW552" s="511"/>
      <c r="KLX552" s="89"/>
      <c r="KLY552" s="89"/>
      <c r="KLZ552" s="511"/>
      <c r="KMA552" s="511"/>
      <c r="KMB552" s="511"/>
      <c r="KMC552" s="511"/>
      <c r="KMD552" s="511"/>
      <c r="KME552" s="511"/>
      <c r="KMF552" s="511"/>
      <c r="KMG552" s="89"/>
      <c r="KMH552" s="89"/>
      <c r="KMI552" s="511"/>
      <c r="KMJ552" s="511"/>
      <c r="KMK552" s="89"/>
      <c r="KML552" s="89"/>
      <c r="KMM552" s="511"/>
      <c r="KMN552" s="511"/>
      <c r="KMO552" s="511"/>
      <c r="KMP552" s="511"/>
      <c r="KMQ552" s="511"/>
      <c r="KMR552" s="203"/>
      <c r="KMS552" s="107"/>
      <c r="KMT552" s="511"/>
      <c r="KMU552" s="511"/>
      <c r="KMV552" s="511"/>
      <c r="KMW552" s="511"/>
      <c r="KMX552" s="511"/>
      <c r="KMY552" s="511"/>
      <c r="KMZ552" s="511"/>
      <c r="KNA552" s="168"/>
      <c r="KNB552" s="168"/>
      <c r="KNC552" s="168"/>
      <c r="KND552" s="168"/>
      <c r="KNE552" s="168"/>
      <c r="KNF552" s="168"/>
      <c r="KNG552" s="168"/>
      <c r="KNH552" s="168"/>
      <c r="KNI552" s="168"/>
      <c r="KNJ552" s="168"/>
      <c r="KNK552" s="168"/>
      <c r="KNL552" s="168"/>
      <c r="KNM552" s="168"/>
      <c r="KNN552" s="168"/>
      <c r="KNO552" s="168"/>
      <c r="KNP552" s="168"/>
      <c r="KNQ552" s="168"/>
      <c r="KNR552" s="168"/>
      <c r="KNS552" s="168"/>
      <c r="KNT552" s="168"/>
      <c r="KNU552" s="168"/>
      <c r="KNV552" s="168"/>
      <c r="KNW552" s="168"/>
      <c r="KNX552" s="168"/>
      <c r="KNY552" s="168"/>
      <c r="KNZ552" s="168"/>
      <c r="KOA552" s="168"/>
      <c r="KOB552" s="168"/>
      <c r="KOC552" s="168"/>
      <c r="KOD552" s="168"/>
      <c r="KOE552" s="168"/>
      <c r="KOF552" s="168"/>
      <c r="KOG552" s="168"/>
      <c r="KOH552" s="168"/>
      <c r="KOI552" s="168"/>
      <c r="KOJ552" s="168"/>
      <c r="KOK552" s="168"/>
      <c r="KOL552" s="168"/>
      <c r="KOM552" s="168"/>
      <c r="KON552" s="168"/>
      <c r="KOO552" s="168"/>
      <c r="KOP552" s="168"/>
      <c r="KOQ552" s="168"/>
      <c r="KOR552" s="168"/>
      <c r="KOS552" s="511"/>
      <c r="KOT552" s="511"/>
      <c r="KOU552" s="511"/>
      <c r="KOV552" s="511"/>
      <c r="KOW552" s="511"/>
      <c r="KOX552" s="511"/>
      <c r="KOY552" s="511"/>
      <c r="KOZ552" s="511"/>
      <c r="KPA552" s="511"/>
      <c r="KPB552" s="511"/>
      <c r="KPC552" s="511"/>
      <c r="KPD552" s="511"/>
      <c r="KPE552" s="511"/>
      <c r="KPF552" s="511"/>
      <c r="KPG552" s="511"/>
      <c r="KPH552" s="511"/>
      <c r="KPI552" s="511"/>
      <c r="KPJ552" s="511"/>
      <c r="KPK552" s="511"/>
      <c r="KPL552" s="511"/>
      <c r="KPM552" s="511"/>
      <c r="KPN552" s="511"/>
      <c r="KPO552" s="511"/>
      <c r="KPP552" s="511"/>
      <c r="KPQ552" s="89"/>
      <c r="KPR552" s="89"/>
      <c r="KPS552" s="89"/>
      <c r="KPT552" s="89"/>
      <c r="KPU552" s="89"/>
      <c r="KPV552" s="511"/>
      <c r="KPW552" s="511"/>
      <c r="KPX552" s="89"/>
      <c r="KPY552" s="89"/>
      <c r="KPZ552" s="511"/>
      <c r="KQA552" s="511"/>
      <c r="KQB552" s="89"/>
      <c r="KQC552" s="89"/>
      <c r="KQD552" s="511"/>
      <c r="KQE552" s="511"/>
      <c r="KQF552" s="511"/>
      <c r="KQG552" s="511"/>
      <c r="KQH552" s="511"/>
      <c r="KQI552" s="511"/>
      <c r="KQJ552" s="511"/>
      <c r="KQK552" s="89"/>
      <c r="KQL552" s="89"/>
      <c r="KQM552" s="511"/>
      <c r="KQN552" s="511"/>
      <c r="KQO552" s="89"/>
      <c r="KQP552" s="89"/>
      <c r="KQQ552" s="511"/>
      <c r="KQR552" s="511"/>
      <c r="KQS552" s="511"/>
      <c r="KQT552" s="511"/>
      <c r="KQU552" s="511"/>
      <c r="KQV552" s="203"/>
      <c r="KQW552" s="107"/>
      <c r="KQX552" s="511"/>
      <c r="KQY552" s="511"/>
      <c r="KQZ552" s="511"/>
      <c r="KRA552" s="511"/>
      <c r="KRB552" s="511"/>
      <c r="KRC552" s="511"/>
      <c r="KRD552" s="511"/>
      <c r="KRE552" s="168"/>
      <c r="KRF552" s="168"/>
      <c r="KRG552" s="168"/>
      <c r="KRH552" s="168"/>
      <c r="KRI552" s="168"/>
      <c r="KRJ552" s="168"/>
      <c r="KRK552" s="168"/>
      <c r="KRL552" s="168"/>
      <c r="KRM552" s="168"/>
      <c r="KRN552" s="168"/>
      <c r="KRO552" s="168"/>
      <c r="KRP552" s="168"/>
      <c r="KRQ552" s="168"/>
      <c r="KRR552" s="168"/>
      <c r="KRS552" s="168"/>
      <c r="KRT552" s="168"/>
      <c r="KRU552" s="168"/>
      <c r="KRV552" s="168"/>
      <c r="KRW552" s="168"/>
      <c r="KRX552" s="168"/>
      <c r="KRY552" s="168"/>
      <c r="KRZ552" s="168"/>
      <c r="KSA552" s="168"/>
      <c r="KSB552" s="168"/>
      <c r="KSC552" s="168"/>
      <c r="KSD552" s="168"/>
      <c r="KSE552" s="168"/>
      <c r="KSF552" s="168"/>
      <c r="KSG552" s="168"/>
      <c r="KSH552" s="168"/>
      <c r="KSI552" s="168"/>
      <c r="KSJ552" s="168"/>
      <c r="KSK552" s="168"/>
      <c r="KSL552" s="168"/>
      <c r="KSM552" s="168"/>
      <c r="KSN552" s="168"/>
      <c r="KSO552" s="168"/>
      <c r="KSP552" s="168"/>
      <c r="KSQ552" s="168"/>
      <c r="KSR552" s="168"/>
      <c r="KSS552" s="168"/>
      <c r="KST552" s="168"/>
      <c r="KSU552" s="168"/>
      <c r="KSV552" s="168"/>
      <c r="KSW552" s="511"/>
      <c r="KSX552" s="511"/>
      <c r="KSY552" s="511"/>
      <c r="KSZ552" s="511"/>
      <c r="KTA552" s="511"/>
      <c r="KTB552" s="511"/>
      <c r="KTC552" s="511"/>
      <c r="KTD552" s="511"/>
      <c r="KTE552" s="511"/>
      <c r="KTF552" s="511"/>
      <c r="KTG552" s="511"/>
      <c r="KTH552" s="511"/>
      <c r="KTI552" s="511"/>
      <c r="KTJ552" s="511"/>
      <c r="KTK552" s="511"/>
      <c r="KTL552" s="511"/>
      <c r="KTM552" s="511"/>
      <c r="KTN552" s="511"/>
      <c r="KTO552" s="511"/>
      <c r="KTP552" s="511"/>
      <c r="KTQ552" s="511"/>
      <c r="KTR552" s="511"/>
      <c r="KTS552" s="511"/>
      <c r="KTT552" s="511"/>
      <c r="KTU552" s="89"/>
      <c r="KTV552" s="89"/>
      <c r="KTW552" s="89"/>
      <c r="KTX552" s="89"/>
      <c r="KTY552" s="89"/>
      <c r="KTZ552" s="511"/>
      <c r="KUA552" s="511"/>
      <c r="KUB552" s="89"/>
      <c r="KUC552" s="89"/>
      <c r="KUD552" s="511"/>
      <c r="KUE552" s="511"/>
      <c r="KUF552" s="89"/>
      <c r="KUG552" s="89"/>
      <c r="KUH552" s="511"/>
      <c r="KUI552" s="511"/>
      <c r="KUJ552" s="511"/>
      <c r="KUK552" s="511"/>
      <c r="KUL552" s="511"/>
      <c r="KUM552" s="511"/>
      <c r="KUN552" s="511"/>
      <c r="KUO552" s="89"/>
      <c r="KUP552" s="89"/>
      <c r="KUQ552" s="511"/>
      <c r="KUR552" s="511"/>
      <c r="KUS552" s="89"/>
      <c r="KUT552" s="89"/>
      <c r="KUU552" s="511"/>
      <c r="KUV552" s="511"/>
      <c r="KUW552" s="511"/>
      <c r="KUX552" s="511"/>
      <c r="KUY552" s="511"/>
      <c r="KUZ552" s="203"/>
      <c r="KVA552" s="107"/>
      <c r="KVB552" s="511"/>
      <c r="KVC552" s="511"/>
      <c r="KVD552" s="511"/>
      <c r="KVE552" s="511"/>
      <c r="KVF552" s="511"/>
      <c r="KVG552" s="511"/>
      <c r="KVH552" s="511"/>
      <c r="KVI552" s="168"/>
      <c r="KVJ552" s="168"/>
      <c r="KVK552" s="168"/>
      <c r="KVL552" s="168"/>
      <c r="KVM552" s="168"/>
      <c r="KVN552" s="168"/>
      <c r="KVO552" s="168"/>
      <c r="KVP552" s="168"/>
      <c r="KVQ552" s="168"/>
      <c r="KVR552" s="168"/>
      <c r="KVS552" s="168"/>
      <c r="KVT552" s="168"/>
      <c r="KVU552" s="168"/>
      <c r="KVV552" s="168"/>
      <c r="KVW552" s="168"/>
      <c r="KVX552" s="168"/>
      <c r="KVY552" s="168"/>
      <c r="KVZ552" s="168"/>
      <c r="KWA552" s="168"/>
      <c r="KWB552" s="168"/>
      <c r="KWC552" s="168"/>
      <c r="KWD552" s="168"/>
      <c r="KWE552" s="168"/>
      <c r="KWF552" s="168"/>
      <c r="KWG552" s="168"/>
      <c r="KWH552" s="168"/>
      <c r="KWI552" s="168"/>
      <c r="KWJ552" s="168"/>
      <c r="KWK552" s="168"/>
      <c r="KWL552" s="168"/>
      <c r="KWM552" s="168"/>
      <c r="KWN552" s="168"/>
      <c r="KWO552" s="168"/>
      <c r="KWP552" s="168"/>
      <c r="KWQ552" s="168"/>
      <c r="KWR552" s="168"/>
      <c r="KWS552" s="168"/>
      <c r="KWT552" s="168"/>
      <c r="KWU552" s="168"/>
      <c r="KWV552" s="168"/>
      <c r="KWW552" s="168"/>
      <c r="KWX552" s="168"/>
      <c r="KWY552" s="168"/>
      <c r="KWZ552" s="168"/>
      <c r="KXA552" s="511"/>
      <c r="KXB552" s="511"/>
      <c r="KXC552" s="511"/>
      <c r="KXD552" s="511"/>
      <c r="KXE552" s="511"/>
      <c r="KXF552" s="511"/>
      <c r="KXG552" s="511"/>
      <c r="KXH552" s="511"/>
      <c r="KXI552" s="511"/>
      <c r="KXJ552" s="511"/>
      <c r="KXK552" s="511"/>
      <c r="KXL552" s="511"/>
      <c r="KXM552" s="511"/>
      <c r="KXN552" s="511"/>
      <c r="KXO552" s="511"/>
      <c r="KXP552" s="511"/>
      <c r="KXQ552" s="511"/>
      <c r="KXR552" s="511"/>
      <c r="KXS552" s="511"/>
      <c r="KXT552" s="511"/>
      <c r="KXU552" s="511"/>
      <c r="KXV552" s="511"/>
      <c r="KXW552" s="511"/>
      <c r="KXX552" s="511"/>
      <c r="KXY552" s="89"/>
      <c r="KXZ552" s="89"/>
      <c r="KYA552" s="89"/>
      <c r="KYB552" s="89"/>
      <c r="KYC552" s="89"/>
      <c r="KYD552" s="511"/>
      <c r="KYE552" s="511"/>
      <c r="KYF552" s="89"/>
      <c r="KYG552" s="89"/>
      <c r="KYH552" s="511"/>
      <c r="KYI552" s="511"/>
      <c r="KYJ552" s="89"/>
      <c r="KYK552" s="89"/>
      <c r="KYL552" s="511"/>
      <c r="KYM552" s="511"/>
      <c r="KYN552" s="511"/>
      <c r="KYO552" s="511"/>
      <c r="KYP552" s="511"/>
      <c r="KYQ552" s="511"/>
      <c r="KYR552" s="511"/>
      <c r="KYS552" s="89"/>
      <c r="KYT552" s="89"/>
      <c r="KYU552" s="511"/>
      <c r="KYV552" s="511"/>
      <c r="KYW552" s="89"/>
      <c r="KYX552" s="89"/>
      <c r="KYY552" s="511"/>
      <c r="KYZ552" s="511"/>
      <c r="KZA552" s="511"/>
      <c r="KZB552" s="511"/>
      <c r="KZC552" s="511"/>
      <c r="KZD552" s="203"/>
      <c r="KZE552" s="107"/>
      <c r="KZF552" s="511"/>
      <c r="KZG552" s="511"/>
      <c r="KZH552" s="511"/>
      <c r="KZI552" s="511"/>
      <c r="KZJ552" s="511"/>
      <c r="KZK552" s="511"/>
      <c r="KZL552" s="511"/>
      <c r="KZM552" s="168"/>
      <c r="KZN552" s="168"/>
      <c r="KZO552" s="168"/>
      <c r="KZP552" s="168"/>
      <c r="KZQ552" s="168"/>
      <c r="KZR552" s="168"/>
      <c r="KZS552" s="168"/>
      <c r="KZT552" s="168"/>
      <c r="KZU552" s="168"/>
      <c r="KZV552" s="168"/>
      <c r="KZW552" s="168"/>
      <c r="KZX552" s="168"/>
      <c r="KZY552" s="168"/>
      <c r="KZZ552" s="168"/>
      <c r="LAA552" s="168"/>
      <c r="LAB552" s="168"/>
      <c r="LAC552" s="168"/>
      <c r="LAD552" s="168"/>
      <c r="LAE552" s="168"/>
      <c r="LAF552" s="168"/>
      <c r="LAG552" s="168"/>
      <c r="LAH552" s="168"/>
      <c r="LAI552" s="168"/>
      <c r="LAJ552" s="168"/>
      <c r="LAK552" s="168"/>
      <c r="LAL552" s="168"/>
      <c r="LAM552" s="168"/>
      <c r="LAN552" s="168"/>
      <c r="LAO552" s="168"/>
      <c r="LAP552" s="168"/>
      <c r="LAQ552" s="168"/>
      <c r="LAR552" s="168"/>
      <c r="LAS552" s="168"/>
      <c r="LAT552" s="168"/>
      <c r="LAU552" s="168"/>
      <c r="LAV552" s="168"/>
      <c r="LAW552" s="168"/>
      <c r="LAX552" s="168"/>
      <c r="LAY552" s="168"/>
      <c r="LAZ552" s="168"/>
      <c r="LBA552" s="168"/>
      <c r="LBB552" s="168"/>
      <c r="LBC552" s="168"/>
      <c r="LBD552" s="168"/>
      <c r="LBE552" s="511"/>
      <c r="LBF552" s="511"/>
      <c r="LBG552" s="511"/>
      <c r="LBH552" s="511"/>
      <c r="LBI552" s="511"/>
      <c r="LBJ552" s="511"/>
      <c r="LBK552" s="511"/>
      <c r="LBL552" s="511"/>
      <c r="LBM552" s="511"/>
      <c r="LBN552" s="511"/>
      <c r="LBO552" s="511"/>
      <c r="LBP552" s="511"/>
      <c r="LBQ552" s="511"/>
      <c r="LBR552" s="511"/>
      <c r="LBS552" s="511"/>
      <c r="LBT552" s="511"/>
      <c r="LBU552" s="511"/>
      <c r="LBV552" s="511"/>
      <c r="LBW552" s="511"/>
      <c r="LBX552" s="511"/>
      <c r="LBY552" s="511"/>
      <c r="LBZ552" s="511"/>
      <c r="LCA552" s="511"/>
      <c r="LCB552" s="511"/>
      <c r="LCC552" s="89"/>
      <c r="LCD552" s="89"/>
      <c r="LCE552" s="89"/>
      <c r="LCF552" s="89"/>
      <c r="LCG552" s="89"/>
      <c r="LCH552" s="511"/>
      <c r="LCI552" s="511"/>
      <c r="LCJ552" s="89"/>
      <c r="LCK552" s="89"/>
      <c r="LCL552" s="511"/>
      <c r="LCM552" s="511"/>
      <c r="LCN552" s="89"/>
      <c r="LCO552" s="89"/>
      <c r="LCP552" s="511"/>
      <c r="LCQ552" s="511"/>
      <c r="LCR552" s="511"/>
      <c r="LCS552" s="511"/>
      <c r="LCT552" s="511"/>
      <c r="LCU552" s="511"/>
      <c r="LCV552" s="511"/>
      <c r="LCW552" s="89"/>
      <c r="LCX552" s="89"/>
      <c r="LCY552" s="511"/>
      <c r="LCZ552" s="511"/>
      <c r="LDA552" s="89"/>
      <c r="LDB552" s="89"/>
      <c r="LDC552" s="511"/>
      <c r="LDD552" s="511"/>
      <c r="LDE552" s="511"/>
      <c r="LDF552" s="511"/>
      <c r="LDG552" s="511"/>
      <c r="LDH552" s="203"/>
      <c r="LDI552" s="107"/>
      <c r="LDJ552" s="511"/>
      <c r="LDK552" s="511"/>
      <c r="LDL552" s="511"/>
      <c r="LDM552" s="511"/>
      <c r="LDN552" s="511"/>
      <c r="LDO552" s="511"/>
      <c r="LDP552" s="511"/>
      <c r="LDQ552" s="168"/>
      <c r="LDR552" s="168"/>
      <c r="LDS552" s="168"/>
      <c r="LDT552" s="168"/>
      <c r="LDU552" s="168"/>
      <c r="LDV552" s="168"/>
      <c r="LDW552" s="168"/>
      <c r="LDX552" s="168"/>
      <c r="LDY552" s="168"/>
      <c r="LDZ552" s="168"/>
      <c r="LEA552" s="168"/>
      <c r="LEB552" s="168"/>
      <c r="LEC552" s="168"/>
      <c r="LED552" s="168"/>
      <c r="LEE552" s="168"/>
      <c r="LEF552" s="168"/>
      <c r="LEG552" s="168"/>
      <c r="LEH552" s="168"/>
      <c r="LEI552" s="168"/>
      <c r="LEJ552" s="168"/>
      <c r="LEK552" s="168"/>
      <c r="LEL552" s="168"/>
      <c r="LEM552" s="168"/>
      <c r="LEN552" s="168"/>
      <c r="LEO552" s="168"/>
      <c r="LEP552" s="168"/>
      <c r="LEQ552" s="168"/>
      <c r="LER552" s="168"/>
      <c r="LES552" s="168"/>
      <c r="LET552" s="168"/>
      <c r="LEU552" s="168"/>
      <c r="LEV552" s="168"/>
      <c r="LEW552" s="168"/>
      <c r="LEX552" s="168"/>
      <c r="LEY552" s="168"/>
      <c r="LEZ552" s="168"/>
      <c r="LFA552" s="168"/>
      <c r="LFB552" s="168"/>
      <c r="LFC552" s="168"/>
      <c r="LFD552" s="168"/>
      <c r="LFE552" s="168"/>
      <c r="LFF552" s="168"/>
      <c r="LFG552" s="168"/>
      <c r="LFH552" s="168"/>
      <c r="LFI552" s="511"/>
      <c r="LFJ552" s="511"/>
      <c r="LFK552" s="511"/>
      <c r="LFL552" s="511"/>
      <c r="LFM552" s="511"/>
      <c r="LFN552" s="511"/>
      <c r="LFO552" s="511"/>
      <c r="LFP552" s="511"/>
      <c r="LFQ552" s="511"/>
      <c r="LFR552" s="511"/>
      <c r="LFS552" s="511"/>
      <c r="LFT552" s="511"/>
      <c r="LFU552" s="511"/>
      <c r="LFV552" s="511"/>
      <c r="LFW552" s="511"/>
      <c r="LFX552" s="511"/>
      <c r="LFY552" s="511"/>
      <c r="LFZ552" s="511"/>
      <c r="LGA552" s="511"/>
      <c r="LGB552" s="511"/>
      <c r="LGC552" s="511"/>
      <c r="LGD552" s="511"/>
      <c r="LGE552" s="511"/>
      <c r="LGF552" s="511"/>
      <c r="LGG552" s="89"/>
      <c r="LGH552" s="89"/>
      <c r="LGI552" s="89"/>
      <c r="LGJ552" s="89"/>
      <c r="LGK552" s="89"/>
      <c r="LGL552" s="511"/>
      <c r="LGM552" s="511"/>
      <c r="LGN552" s="89"/>
      <c r="LGO552" s="89"/>
      <c r="LGP552" s="511"/>
      <c r="LGQ552" s="511"/>
      <c r="LGR552" s="89"/>
      <c r="LGS552" s="89"/>
      <c r="LGT552" s="511"/>
      <c r="LGU552" s="511"/>
      <c r="LGV552" s="511"/>
      <c r="LGW552" s="511"/>
      <c r="LGX552" s="511"/>
      <c r="LGY552" s="511"/>
      <c r="LGZ552" s="511"/>
      <c r="LHA552" s="89"/>
      <c r="LHB552" s="89"/>
      <c r="LHC552" s="511"/>
      <c r="LHD552" s="511"/>
      <c r="LHE552" s="89"/>
      <c r="LHF552" s="89"/>
      <c r="LHG552" s="511"/>
      <c r="LHH552" s="511"/>
      <c r="LHI552" s="511"/>
      <c r="LHJ552" s="511"/>
      <c r="LHK552" s="511"/>
      <c r="LHL552" s="203"/>
      <c r="LHM552" s="107"/>
      <c r="LHN552" s="511"/>
      <c r="LHO552" s="511"/>
      <c r="LHP552" s="511"/>
      <c r="LHQ552" s="511"/>
      <c r="LHR552" s="511"/>
      <c r="LHS552" s="511"/>
      <c r="LHT552" s="511"/>
      <c r="LHU552" s="168"/>
      <c r="LHV552" s="168"/>
      <c r="LHW552" s="168"/>
      <c r="LHX552" s="168"/>
      <c r="LHY552" s="168"/>
      <c r="LHZ552" s="168"/>
      <c r="LIA552" s="168"/>
      <c r="LIB552" s="168"/>
      <c r="LIC552" s="168"/>
      <c r="LID552" s="168"/>
      <c r="LIE552" s="168"/>
      <c r="LIF552" s="168"/>
      <c r="LIG552" s="168"/>
      <c r="LIH552" s="168"/>
      <c r="LII552" s="168"/>
      <c r="LIJ552" s="168"/>
      <c r="LIK552" s="168"/>
      <c r="LIL552" s="168"/>
      <c r="LIM552" s="168"/>
      <c r="LIN552" s="168"/>
      <c r="LIO552" s="168"/>
      <c r="LIP552" s="168"/>
      <c r="LIQ552" s="168"/>
      <c r="LIR552" s="168"/>
      <c r="LIS552" s="168"/>
      <c r="LIT552" s="168"/>
      <c r="LIU552" s="168"/>
      <c r="LIV552" s="168"/>
      <c r="LIW552" s="168"/>
      <c r="LIX552" s="168"/>
      <c r="LIY552" s="168"/>
      <c r="LIZ552" s="168"/>
      <c r="LJA552" s="168"/>
      <c r="LJB552" s="168"/>
      <c r="LJC552" s="168"/>
      <c r="LJD552" s="168"/>
      <c r="LJE552" s="168"/>
      <c r="LJF552" s="168"/>
      <c r="LJG552" s="168"/>
      <c r="LJH552" s="168"/>
      <c r="LJI552" s="168"/>
      <c r="LJJ552" s="168"/>
      <c r="LJK552" s="168"/>
      <c r="LJL552" s="168"/>
      <c r="LJM552" s="511"/>
      <c r="LJN552" s="511"/>
      <c r="LJO552" s="511"/>
      <c r="LJP552" s="511"/>
      <c r="LJQ552" s="511"/>
      <c r="LJR552" s="511"/>
      <c r="LJS552" s="511"/>
      <c r="LJT552" s="511"/>
      <c r="LJU552" s="511"/>
      <c r="LJV552" s="511"/>
      <c r="LJW552" s="511"/>
      <c r="LJX552" s="511"/>
      <c r="LJY552" s="511"/>
      <c r="LJZ552" s="511"/>
      <c r="LKA552" s="511"/>
      <c r="LKB552" s="511"/>
      <c r="LKC552" s="511"/>
      <c r="LKD552" s="511"/>
      <c r="LKE552" s="511"/>
      <c r="LKF552" s="511"/>
      <c r="LKG552" s="511"/>
      <c r="LKH552" s="511"/>
      <c r="LKI552" s="511"/>
      <c r="LKJ552" s="511"/>
      <c r="LKK552" s="89"/>
      <c r="LKL552" s="89"/>
      <c r="LKM552" s="89"/>
      <c r="LKN552" s="89"/>
      <c r="LKO552" s="89"/>
      <c r="LKP552" s="511"/>
      <c r="LKQ552" s="511"/>
      <c r="LKR552" s="89"/>
      <c r="LKS552" s="89"/>
      <c r="LKT552" s="511"/>
      <c r="LKU552" s="511"/>
      <c r="LKV552" s="89"/>
      <c r="LKW552" s="89"/>
      <c r="LKX552" s="511"/>
      <c r="LKY552" s="511"/>
      <c r="LKZ552" s="511"/>
      <c r="LLA552" s="511"/>
      <c r="LLB552" s="511"/>
      <c r="LLC552" s="511"/>
      <c r="LLD552" s="511"/>
      <c r="LLE552" s="89"/>
      <c r="LLF552" s="89"/>
      <c r="LLG552" s="511"/>
      <c r="LLH552" s="511"/>
      <c r="LLI552" s="89"/>
      <c r="LLJ552" s="89"/>
      <c r="LLK552" s="511"/>
      <c r="LLL552" s="511"/>
      <c r="LLM552" s="511"/>
      <c r="LLN552" s="511"/>
      <c r="LLO552" s="511"/>
      <c r="LLP552" s="203"/>
      <c r="LLQ552" s="107"/>
      <c r="LLR552" s="511"/>
      <c r="LLS552" s="511"/>
      <c r="LLT552" s="511"/>
      <c r="LLU552" s="511"/>
      <c r="LLV552" s="511"/>
      <c r="LLW552" s="511"/>
      <c r="LLX552" s="511"/>
      <c r="LLY552" s="168"/>
      <c r="LLZ552" s="168"/>
      <c r="LMA552" s="168"/>
      <c r="LMB552" s="168"/>
      <c r="LMC552" s="168"/>
      <c r="LMD552" s="168"/>
      <c r="LME552" s="168"/>
      <c r="LMF552" s="168"/>
      <c r="LMG552" s="168"/>
      <c r="LMH552" s="168"/>
      <c r="LMI552" s="168"/>
      <c r="LMJ552" s="168"/>
      <c r="LMK552" s="168"/>
      <c r="LML552" s="168"/>
      <c r="LMM552" s="168"/>
      <c r="LMN552" s="168"/>
      <c r="LMO552" s="168"/>
      <c r="LMP552" s="168"/>
      <c r="LMQ552" s="168"/>
      <c r="LMR552" s="168"/>
      <c r="LMS552" s="168"/>
      <c r="LMT552" s="168"/>
      <c r="LMU552" s="168"/>
      <c r="LMV552" s="168"/>
      <c r="LMW552" s="168"/>
      <c r="LMX552" s="168"/>
      <c r="LMY552" s="168"/>
      <c r="LMZ552" s="168"/>
      <c r="LNA552" s="168"/>
      <c r="LNB552" s="168"/>
      <c r="LNC552" s="168"/>
      <c r="LND552" s="168"/>
      <c r="LNE552" s="168"/>
      <c r="LNF552" s="168"/>
      <c r="LNG552" s="168"/>
      <c r="LNH552" s="168"/>
      <c r="LNI552" s="168"/>
      <c r="LNJ552" s="168"/>
      <c r="LNK552" s="168"/>
      <c r="LNL552" s="168"/>
      <c r="LNM552" s="168"/>
      <c r="LNN552" s="168"/>
      <c r="LNO552" s="168"/>
      <c r="LNP552" s="168"/>
      <c r="LNQ552" s="511"/>
      <c r="LNR552" s="511"/>
      <c r="LNS552" s="511"/>
      <c r="LNT552" s="511"/>
      <c r="LNU552" s="511"/>
      <c r="LNV552" s="511"/>
      <c r="LNW552" s="511"/>
      <c r="LNX552" s="511"/>
      <c r="LNY552" s="511"/>
      <c r="LNZ552" s="511"/>
      <c r="LOA552" s="511"/>
      <c r="LOB552" s="511"/>
      <c r="LOC552" s="511"/>
      <c r="LOD552" s="511"/>
      <c r="LOE552" s="511"/>
      <c r="LOF552" s="511"/>
      <c r="LOG552" s="511"/>
      <c r="LOH552" s="511"/>
      <c r="LOI552" s="511"/>
      <c r="LOJ552" s="511"/>
      <c r="LOK552" s="511"/>
      <c r="LOL552" s="511"/>
      <c r="LOM552" s="511"/>
      <c r="LON552" s="511"/>
      <c r="LOO552" s="89"/>
      <c r="LOP552" s="89"/>
      <c r="LOQ552" s="89"/>
      <c r="LOR552" s="89"/>
      <c r="LOS552" s="89"/>
      <c r="LOT552" s="511"/>
      <c r="LOU552" s="511"/>
      <c r="LOV552" s="89"/>
      <c r="LOW552" s="89"/>
      <c r="LOX552" s="511"/>
      <c r="LOY552" s="511"/>
      <c r="LOZ552" s="89"/>
      <c r="LPA552" s="89"/>
      <c r="LPB552" s="511"/>
      <c r="LPC552" s="511"/>
      <c r="LPD552" s="511"/>
      <c r="LPE552" s="511"/>
      <c r="LPF552" s="511"/>
      <c r="LPG552" s="511"/>
      <c r="LPH552" s="511"/>
      <c r="LPI552" s="89"/>
      <c r="LPJ552" s="89"/>
      <c r="LPK552" s="511"/>
      <c r="LPL552" s="511"/>
      <c r="LPM552" s="89"/>
      <c r="LPN552" s="89"/>
      <c r="LPO552" s="511"/>
      <c r="LPP552" s="511"/>
      <c r="LPQ552" s="511"/>
      <c r="LPR552" s="511"/>
      <c r="LPS552" s="511"/>
      <c r="LPT552" s="203"/>
      <c r="LPU552" s="107"/>
      <c r="LPV552" s="511"/>
      <c r="LPW552" s="511"/>
      <c r="LPX552" s="511"/>
      <c r="LPY552" s="511"/>
      <c r="LPZ552" s="511"/>
      <c r="LQA552" s="511"/>
      <c r="LQB552" s="511"/>
      <c r="LQC552" s="168"/>
      <c r="LQD552" s="168"/>
      <c r="LQE552" s="168"/>
      <c r="LQF552" s="168"/>
      <c r="LQG552" s="168"/>
      <c r="LQH552" s="168"/>
      <c r="LQI552" s="168"/>
      <c r="LQJ552" s="168"/>
      <c r="LQK552" s="168"/>
      <c r="LQL552" s="168"/>
      <c r="LQM552" s="168"/>
      <c r="LQN552" s="168"/>
      <c r="LQO552" s="168"/>
      <c r="LQP552" s="168"/>
      <c r="LQQ552" s="168"/>
      <c r="LQR552" s="168"/>
      <c r="LQS552" s="168"/>
      <c r="LQT552" s="168"/>
      <c r="LQU552" s="168"/>
      <c r="LQV552" s="168"/>
      <c r="LQW552" s="168"/>
      <c r="LQX552" s="168"/>
      <c r="LQY552" s="168"/>
      <c r="LQZ552" s="168"/>
      <c r="LRA552" s="168"/>
      <c r="LRB552" s="168"/>
      <c r="LRC552" s="168"/>
      <c r="LRD552" s="168"/>
      <c r="LRE552" s="168"/>
      <c r="LRF552" s="168"/>
      <c r="LRG552" s="168"/>
      <c r="LRH552" s="168"/>
      <c r="LRI552" s="168"/>
      <c r="LRJ552" s="168"/>
      <c r="LRK552" s="168"/>
      <c r="LRL552" s="168"/>
      <c r="LRM552" s="168"/>
      <c r="LRN552" s="168"/>
      <c r="LRO552" s="168"/>
      <c r="LRP552" s="168"/>
      <c r="LRQ552" s="168"/>
      <c r="LRR552" s="168"/>
      <c r="LRS552" s="168"/>
      <c r="LRT552" s="168"/>
      <c r="LRU552" s="511"/>
      <c r="LRV552" s="511"/>
      <c r="LRW552" s="511"/>
      <c r="LRX552" s="511"/>
      <c r="LRY552" s="511"/>
      <c r="LRZ552" s="511"/>
      <c r="LSA552" s="511"/>
      <c r="LSB552" s="511"/>
      <c r="LSC552" s="511"/>
      <c r="LSD552" s="511"/>
      <c r="LSE552" s="511"/>
      <c r="LSF552" s="511"/>
      <c r="LSG552" s="511"/>
      <c r="LSH552" s="511"/>
      <c r="LSI552" s="511"/>
      <c r="LSJ552" s="511"/>
      <c r="LSK552" s="511"/>
      <c r="LSL552" s="511"/>
      <c r="LSM552" s="511"/>
      <c r="LSN552" s="511"/>
      <c r="LSO552" s="511"/>
      <c r="LSP552" s="511"/>
      <c r="LSQ552" s="511"/>
      <c r="LSR552" s="511"/>
      <c r="LSS552" s="89"/>
      <c r="LST552" s="89"/>
      <c r="LSU552" s="89"/>
      <c r="LSV552" s="89"/>
      <c r="LSW552" s="89"/>
      <c r="LSX552" s="511"/>
      <c r="LSY552" s="511"/>
      <c r="LSZ552" s="89"/>
      <c r="LTA552" s="89"/>
      <c r="LTB552" s="511"/>
      <c r="LTC552" s="511"/>
      <c r="LTD552" s="89"/>
      <c r="LTE552" s="89"/>
      <c r="LTF552" s="511"/>
      <c r="LTG552" s="511"/>
      <c r="LTH552" s="511"/>
      <c r="LTI552" s="511"/>
      <c r="LTJ552" s="511"/>
      <c r="LTK552" s="511"/>
      <c r="LTL552" s="511"/>
      <c r="LTM552" s="89"/>
      <c r="LTN552" s="89"/>
      <c r="LTO552" s="511"/>
      <c r="LTP552" s="511"/>
      <c r="LTQ552" s="89"/>
      <c r="LTR552" s="89"/>
      <c r="LTS552" s="511"/>
      <c r="LTT552" s="511"/>
      <c r="LTU552" s="511"/>
      <c r="LTV552" s="511"/>
      <c r="LTW552" s="511"/>
      <c r="LTX552" s="203"/>
      <c r="LTY552" s="107"/>
      <c r="LTZ552" s="511"/>
      <c r="LUA552" s="511"/>
      <c r="LUB552" s="511"/>
      <c r="LUC552" s="511"/>
      <c r="LUD552" s="511"/>
      <c r="LUE552" s="511"/>
      <c r="LUF552" s="511"/>
      <c r="LUG552" s="168"/>
      <c r="LUH552" s="168"/>
      <c r="LUI552" s="168"/>
      <c r="LUJ552" s="168"/>
      <c r="LUK552" s="168"/>
      <c r="LUL552" s="168"/>
      <c r="LUM552" s="168"/>
      <c r="LUN552" s="168"/>
      <c r="LUO552" s="168"/>
      <c r="LUP552" s="168"/>
      <c r="LUQ552" s="168"/>
      <c r="LUR552" s="168"/>
      <c r="LUS552" s="168"/>
      <c r="LUT552" s="168"/>
      <c r="LUU552" s="168"/>
      <c r="LUV552" s="168"/>
      <c r="LUW552" s="168"/>
      <c r="LUX552" s="168"/>
      <c r="LUY552" s="168"/>
      <c r="LUZ552" s="168"/>
      <c r="LVA552" s="168"/>
      <c r="LVB552" s="168"/>
      <c r="LVC552" s="168"/>
      <c r="LVD552" s="168"/>
      <c r="LVE552" s="168"/>
      <c r="LVF552" s="168"/>
      <c r="LVG552" s="168"/>
      <c r="LVH552" s="168"/>
      <c r="LVI552" s="168"/>
      <c r="LVJ552" s="168"/>
      <c r="LVK552" s="168"/>
      <c r="LVL552" s="168"/>
      <c r="LVM552" s="168"/>
      <c r="LVN552" s="168"/>
      <c r="LVO552" s="168"/>
      <c r="LVP552" s="168"/>
      <c r="LVQ552" s="168"/>
      <c r="LVR552" s="168"/>
      <c r="LVS552" s="168"/>
      <c r="LVT552" s="168"/>
      <c r="LVU552" s="168"/>
      <c r="LVV552" s="168"/>
      <c r="LVW552" s="168"/>
      <c r="LVX552" s="168"/>
      <c r="LVY552" s="511"/>
      <c r="LVZ552" s="511"/>
      <c r="LWA552" s="511"/>
      <c r="LWB552" s="511"/>
      <c r="LWC552" s="511"/>
      <c r="LWD552" s="511"/>
      <c r="LWE552" s="511"/>
      <c r="LWF552" s="511"/>
      <c r="LWG552" s="511"/>
      <c r="LWH552" s="511"/>
      <c r="LWI552" s="511"/>
      <c r="LWJ552" s="511"/>
      <c r="LWK552" s="511"/>
      <c r="LWL552" s="511"/>
      <c r="LWM552" s="511"/>
      <c r="LWN552" s="511"/>
      <c r="LWO552" s="511"/>
      <c r="LWP552" s="511"/>
      <c r="LWQ552" s="511"/>
      <c r="LWR552" s="511"/>
      <c r="LWS552" s="511"/>
      <c r="LWT552" s="511"/>
      <c r="LWU552" s="511"/>
      <c r="LWV552" s="511"/>
      <c r="LWW552" s="89"/>
      <c r="LWX552" s="89"/>
      <c r="LWY552" s="89"/>
      <c r="LWZ552" s="89"/>
      <c r="LXA552" s="89"/>
      <c r="LXB552" s="511"/>
      <c r="LXC552" s="511"/>
      <c r="LXD552" s="89"/>
      <c r="LXE552" s="89"/>
      <c r="LXF552" s="511"/>
      <c r="LXG552" s="511"/>
      <c r="LXH552" s="89"/>
      <c r="LXI552" s="89"/>
      <c r="LXJ552" s="511"/>
      <c r="LXK552" s="511"/>
      <c r="LXL552" s="511"/>
      <c r="LXM552" s="511"/>
      <c r="LXN552" s="511"/>
      <c r="LXO552" s="511"/>
      <c r="LXP552" s="511"/>
      <c r="LXQ552" s="89"/>
      <c r="LXR552" s="89"/>
      <c r="LXS552" s="511"/>
      <c r="LXT552" s="511"/>
      <c r="LXU552" s="89"/>
      <c r="LXV552" s="89"/>
      <c r="LXW552" s="511"/>
      <c r="LXX552" s="511"/>
      <c r="LXY552" s="511"/>
      <c r="LXZ552" s="511"/>
      <c r="LYA552" s="511"/>
      <c r="LYB552" s="203"/>
      <c r="LYC552" s="107"/>
      <c r="LYD552" s="511"/>
      <c r="LYE552" s="511"/>
      <c r="LYF552" s="511"/>
      <c r="LYG552" s="511"/>
      <c r="LYH552" s="511"/>
      <c r="LYI552" s="511"/>
      <c r="LYJ552" s="511"/>
      <c r="LYK552" s="168"/>
      <c r="LYL552" s="168"/>
      <c r="LYM552" s="168"/>
      <c r="LYN552" s="168"/>
      <c r="LYO552" s="168"/>
      <c r="LYP552" s="168"/>
      <c r="LYQ552" s="168"/>
      <c r="LYR552" s="168"/>
      <c r="LYS552" s="168"/>
      <c r="LYT552" s="168"/>
      <c r="LYU552" s="168"/>
      <c r="LYV552" s="168"/>
      <c r="LYW552" s="168"/>
      <c r="LYX552" s="168"/>
      <c r="LYY552" s="168"/>
      <c r="LYZ552" s="168"/>
      <c r="LZA552" s="168"/>
      <c r="LZB552" s="168"/>
      <c r="LZC552" s="168"/>
      <c r="LZD552" s="168"/>
      <c r="LZE552" s="168"/>
      <c r="LZF552" s="168"/>
      <c r="LZG552" s="168"/>
      <c r="LZH552" s="168"/>
      <c r="LZI552" s="168"/>
      <c r="LZJ552" s="168"/>
      <c r="LZK552" s="168"/>
      <c r="LZL552" s="168"/>
      <c r="LZM552" s="168"/>
      <c r="LZN552" s="168"/>
      <c r="LZO552" s="168"/>
      <c r="LZP552" s="168"/>
      <c r="LZQ552" s="168"/>
      <c r="LZR552" s="168"/>
      <c r="LZS552" s="168"/>
      <c r="LZT552" s="168"/>
      <c r="LZU552" s="168"/>
      <c r="LZV552" s="168"/>
      <c r="LZW552" s="168"/>
      <c r="LZX552" s="168"/>
      <c r="LZY552" s="168"/>
      <c r="LZZ552" s="168"/>
      <c r="MAA552" s="168"/>
      <c r="MAB552" s="168"/>
      <c r="MAC552" s="511"/>
      <c r="MAD552" s="511"/>
      <c r="MAE552" s="511"/>
      <c r="MAF552" s="511"/>
      <c r="MAG552" s="511"/>
      <c r="MAH552" s="511"/>
      <c r="MAI552" s="511"/>
      <c r="MAJ552" s="511"/>
      <c r="MAK552" s="511"/>
      <c r="MAL552" s="511"/>
      <c r="MAM552" s="511"/>
      <c r="MAN552" s="511"/>
      <c r="MAO552" s="511"/>
      <c r="MAP552" s="511"/>
      <c r="MAQ552" s="511"/>
      <c r="MAR552" s="511"/>
      <c r="MAS552" s="511"/>
      <c r="MAT552" s="511"/>
      <c r="MAU552" s="511"/>
      <c r="MAV552" s="511"/>
      <c r="MAW552" s="511"/>
      <c r="MAX552" s="511"/>
      <c r="MAY552" s="511"/>
      <c r="MAZ552" s="511"/>
      <c r="MBA552" s="89"/>
      <c r="MBB552" s="89"/>
      <c r="MBC552" s="89"/>
      <c r="MBD552" s="89"/>
      <c r="MBE552" s="89"/>
      <c r="MBF552" s="511"/>
      <c r="MBG552" s="511"/>
      <c r="MBH552" s="89"/>
      <c r="MBI552" s="89"/>
      <c r="MBJ552" s="511"/>
      <c r="MBK552" s="511"/>
      <c r="MBL552" s="89"/>
      <c r="MBM552" s="89"/>
      <c r="MBN552" s="511"/>
      <c r="MBO552" s="511"/>
      <c r="MBP552" s="511"/>
      <c r="MBQ552" s="511"/>
      <c r="MBR552" s="511"/>
      <c r="MBS552" s="511"/>
      <c r="MBT552" s="511"/>
      <c r="MBU552" s="89"/>
      <c r="MBV552" s="89"/>
      <c r="MBW552" s="511"/>
      <c r="MBX552" s="511"/>
      <c r="MBY552" s="89"/>
      <c r="MBZ552" s="89"/>
      <c r="MCA552" s="511"/>
      <c r="MCB552" s="511"/>
      <c r="MCC552" s="511"/>
      <c r="MCD552" s="511"/>
      <c r="MCE552" s="511"/>
      <c r="MCF552" s="203"/>
      <c r="MCG552" s="107"/>
      <c r="MCH552" s="511"/>
      <c r="MCI552" s="511"/>
      <c r="MCJ552" s="511"/>
      <c r="MCK552" s="511"/>
      <c r="MCL552" s="511"/>
      <c r="MCM552" s="511"/>
      <c r="MCN552" s="511"/>
      <c r="MCO552" s="168"/>
      <c r="MCP552" s="168"/>
      <c r="MCQ552" s="168"/>
      <c r="MCR552" s="168"/>
      <c r="MCS552" s="168"/>
      <c r="MCT552" s="168"/>
      <c r="MCU552" s="168"/>
      <c r="MCV552" s="168"/>
      <c r="MCW552" s="168"/>
      <c r="MCX552" s="168"/>
      <c r="MCY552" s="168"/>
      <c r="MCZ552" s="168"/>
      <c r="MDA552" s="168"/>
      <c r="MDB552" s="168"/>
      <c r="MDC552" s="168"/>
      <c r="MDD552" s="168"/>
      <c r="MDE552" s="168"/>
      <c r="MDF552" s="168"/>
      <c r="MDG552" s="168"/>
      <c r="MDH552" s="168"/>
      <c r="MDI552" s="168"/>
      <c r="MDJ552" s="168"/>
      <c r="MDK552" s="168"/>
      <c r="MDL552" s="168"/>
      <c r="MDM552" s="168"/>
      <c r="MDN552" s="168"/>
      <c r="MDO552" s="168"/>
      <c r="MDP552" s="168"/>
      <c r="MDQ552" s="168"/>
      <c r="MDR552" s="168"/>
      <c r="MDS552" s="168"/>
      <c r="MDT552" s="168"/>
      <c r="MDU552" s="168"/>
      <c r="MDV552" s="168"/>
      <c r="MDW552" s="168"/>
      <c r="MDX552" s="168"/>
      <c r="MDY552" s="168"/>
      <c r="MDZ552" s="168"/>
      <c r="MEA552" s="168"/>
      <c r="MEB552" s="168"/>
      <c r="MEC552" s="168"/>
      <c r="MED552" s="168"/>
      <c r="MEE552" s="168"/>
      <c r="MEF552" s="168"/>
      <c r="MEG552" s="511"/>
      <c r="MEH552" s="511"/>
      <c r="MEI552" s="511"/>
      <c r="MEJ552" s="511"/>
      <c r="MEK552" s="511"/>
      <c r="MEL552" s="511"/>
      <c r="MEM552" s="511"/>
      <c r="MEN552" s="511"/>
      <c r="MEO552" s="511"/>
      <c r="MEP552" s="511"/>
      <c r="MEQ552" s="511"/>
      <c r="MER552" s="511"/>
      <c r="MES552" s="511"/>
      <c r="MET552" s="511"/>
      <c r="MEU552" s="511"/>
      <c r="MEV552" s="511"/>
      <c r="MEW552" s="511"/>
      <c r="MEX552" s="511"/>
      <c r="MEY552" s="511"/>
      <c r="MEZ552" s="511"/>
      <c r="MFA552" s="511"/>
      <c r="MFB552" s="511"/>
      <c r="MFC552" s="511"/>
      <c r="MFD552" s="511"/>
      <c r="MFE552" s="89"/>
      <c r="MFF552" s="89"/>
      <c r="MFG552" s="89"/>
      <c r="MFH552" s="89"/>
      <c r="MFI552" s="89"/>
      <c r="MFJ552" s="511"/>
      <c r="MFK552" s="511"/>
      <c r="MFL552" s="89"/>
      <c r="MFM552" s="89"/>
      <c r="MFN552" s="511"/>
      <c r="MFO552" s="511"/>
      <c r="MFP552" s="89"/>
      <c r="MFQ552" s="89"/>
      <c r="MFR552" s="511"/>
      <c r="MFS552" s="511"/>
      <c r="MFT552" s="511"/>
      <c r="MFU552" s="511"/>
      <c r="MFV552" s="511"/>
      <c r="MFW552" s="511"/>
      <c r="MFX552" s="511"/>
      <c r="MFY552" s="89"/>
      <c r="MFZ552" s="89"/>
      <c r="MGA552" s="511"/>
      <c r="MGB552" s="511"/>
      <c r="MGC552" s="89"/>
      <c r="MGD552" s="89"/>
      <c r="MGE552" s="511"/>
      <c r="MGF552" s="511"/>
      <c r="MGG552" s="511"/>
      <c r="MGH552" s="511"/>
      <c r="MGI552" s="511"/>
      <c r="MGJ552" s="203"/>
      <c r="MGK552" s="107"/>
      <c r="MGL552" s="511"/>
      <c r="MGM552" s="511"/>
      <c r="MGN552" s="511"/>
      <c r="MGO552" s="511"/>
      <c r="MGP552" s="511"/>
      <c r="MGQ552" s="511"/>
      <c r="MGR552" s="511"/>
      <c r="MGS552" s="168"/>
      <c r="MGT552" s="168"/>
      <c r="MGU552" s="168"/>
      <c r="MGV552" s="168"/>
      <c r="MGW552" s="168"/>
      <c r="MGX552" s="168"/>
      <c r="MGY552" s="168"/>
      <c r="MGZ552" s="168"/>
      <c r="MHA552" s="168"/>
      <c r="MHB552" s="168"/>
      <c r="MHC552" s="168"/>
      <c r="MHD552" s="168"/>
      <c r="MHE552" s="168"/>
      <c r="MHF552" s="168"/>
      <c r="MHG552" s="168"/>
      <c r="MHH552" s="168"/>
      <c r="MHI552" s="168"/>
      <c r="MHJ552" s="168"/>
      <c r="MHK552" s="168"/>
      <c r="MHL552" s="168"/>
      <c r="MHM552" s="168"/>
      <c r="MHN552" s="168"/>
      <c r="MHO552" s="168"/>
      <c r="MHP552" s="168"/>
      <c r="MHQ552" s="168"/>
      <c r="MHR552" s="168"/>
      <c r="MHS552" s="168"/>
      <c r="MHT552" s="168"/>
      <c r="MHU552" s="168"/>
      <c r="MHV552" s="168"/>
      <c r="MHW552" s="168"/>
      <c r="MHX552" s="168"/>
      <c r="MHY552" s="168"/>
      <c r="MHZ552" s="168"/>
      <c r="MIA552" s="168"/>
      <c r="MIB552" s="168"/>
      <c r="MIC552" s="168"/>
      <c r="MID552" s="168"/>
      <c r="MIE552" s="168"/>
      <c r="MIF552" s="168"/>
      <c r="MIG552" s="168"/>
      <c r="MIH552" s="168"/>
      <c r="MII552" s="168"/>
      <c r="MIJ552" s="168"/>
      <c r="MIK552" s="511"/>
      <c r="MIL552" s="511"/>
      <c r="MIM552" s="511"/>
      <c r="MIN552" s="511"/>
      <c r="MIO552" s="511"/>
      <c r="MIP552" s="511"/>
      <c r="MIQ552" s="511"/>
      <c r="MIR552" s="511"/>
      <c r="MIS552" s="511"/>
      <c r="MIT552" s="511"/>
      <c r="MIU552" s="511"/>
      <c r="MIV552" s="511"/>
      <c r="MIW552" s="511"/>
      <c r="MIX552" s="511"/>
      <c r="MIY552" s="511"/>
      <c r="MIZ552" s="511"/>
      <c r="MJA552" s="511"/>
      <c r="MJB552" s="511"/>
      <c r="MJC552" s="511"/>
      <c r="MJD552" s="511"/>
      <c r="MJE552" s="511"/>
      <c r="MJF552" s="511"/>
      <c r="MJG552" s="511"/>
      <c r="MJH552" s="511"/>
      <c r="MJI552" s="89"/>
      <c r="MJJ552" s="89"/>
      <c r="MJK552" s="89"/>
      <c r="MJL552" s="89"/>
      <c r="MJM552" s="89"/>
      <c r="MJN552" s="511"/>
      <c r="MJO552" s="511"/>
      <c r="MJP552" s="89"/>
      <c r="MJQ552" s="89"/>
      <c r="MJR552" s="511"/>
      <c r="MJS552" s="511"/>
      <c r="MJT552" s="89"/>
      <c r="MJU552" s="89"/>
      <c r="MJV552" s="511"/>
      <c r="MJW552" s="511"/>
      <c r="MJX552" s="511"/>
      <c r="MJY552" s="511"/>
      <c r="MJZ552" s="511"/>
      <c r="MKA552" s="511"/>
      <c r="MKB552" s="511"/>
      <c r="MKC552" s="89"/>
      <c r="MKD552" s="89"/>
      <c r="MKE552" s="511"/>
      <c r="MKF552" s="511"/>
      <c r="MKG552" s="89"/>
      <c r="MKH552" s="89"/>
      <c r="MKI552" s="511"/>
      <c r="MKJ552" s="511"/>
      <c r="MKK552" s="511"/>
      <c r="MKL552" s="511"/>
      <c r="MKM552" s="511"/>
      <c r="MKN552" s="203"/>
      <c r="MKO552" s="107"/>
      <c r="MKP552" s="511"/>
      <c r="MKQ552" s="511"/>
      <c r="MKR552" s="511"/>
      <c r="MKS552" s="511"/>
      <c r="MKT552" s="511"/>
      <c r="MKU552" s="511"/>
      <c r="MKV552" s="511"/>
      <c r="MKW552" s="168"/>
      <c r="MKX552" s="168"/>
      <c r="MKY552" s="168"/>
      <c r="MKZ552" s="168"/>
      <c r="MLA552" s="168"/>
      <c r="MLB552" s="168"/>
      <c r="MLC552" s="168"/>
      <c r="MLD552" s="168"/>
      <c r="MLE552" s="168"/>
      <c r="MLF552" s="168"/>
      <c r="MLG552" s="168"/>
      <c r="MLH552" s="168"/>
      <c r="MLI552" s="168"/>
      <c r="MLJ552" s="168"/>
      <c r="MLK552" s="168"/>
      <c r="MLL552" s="168"/>
      <c r="MLM552" s="168"/>
      <c r="MLN552" s="168"/>
      <c r="MLO552" s="168"/>
      <c r="MLP552" s="168"/>
      <c r="MLQ552" s="168"/>
      <c r="MLR552" s="168"/>
      <c r="MLS552" s="168"/>
      <c r="MLT552" s="168"/>
      <c r="MLU552" s="168"/>
      <c r="MLV552" s="168"/>
      <c r="MLW552" s="168"/>
      <c r="MLX552" s="168"/>
      <c r="MLY552" s="168"/>
      <c r="MLZ552" s="168"/>
      <c r="MMA552" s="168"/>
      <c r="MMB552" s="168"/>
      <c r="MMC552" s="168"/>
      <c r="MMD552" s="168"/>
      <c r="MME552" s="168"/>
      <c r="MMF552" s="168"/>
      <c r="MMG552" s="168"/>
      <c r="MMH552" s="168"/>
      <c r="MMI552" s="168"/>
      <c r="MMJ552" s="168"/>
      <c r="MMK552" s="168"/>
      <c r="MML552" s="168"/>
      <c r="MMM552" s="168"/>
      <c r="MMN552" s="168"/>
      <c r="MMO552" s="511"/>
      <c r="MMP552" s="511"/>
      <c r="MMQ552" s="511"/>
      <c r="MMR552" s="511"/>
      <c r="MMS552" s="511"/>
      <c r="MMT552" s="511"/>
      <c r="MMU552" s="511"/>
      <c r="MMV552" s="511"/>
      <c r="MMW552" s="511"/>
      <c r="MMX552" s="511"/>
      <c r="MMY552" s="511"/>
      <c r="MMZ552" s="511"/>
      <c r="MNA552" s="511"/>
      <c r="MNB552" s="511"/>
      <c r="MNC552" s="511"/>
      <c r="MND552" s="511"/>
      <c r="MNE552" s="511"/>
      <c r="MNF552" s="511"/>
      <c r="MNG552" s="511"/>
      <c r="MNH552" s="511"/>
      <c r="MNI552" s="511"/>
      <c r="MNJ552" s="511"/>
      <c r="MNK552" s="511"/>
      <c r="MNL552" s="511"/>
      <c r="MNM552" s="89"/>
      <c r="MNN552" s="89"/>
      <c r="MNO552" s="89"/>
      <c r="MNP552" s="89"/>
      <c r="MNQ552" s="89"/>
      <c r="MNR552" s="511"/>
      <c r="MNS552" s="511"/>
      <c r="MNT552" s="89"/>
      <c r="MNU552" s="89"/>
      <c r="MNV552" s="511"/>
      <c r="MNW552" s="511"/>
      <c r="MNX552" s="89"/>
      <c r="MNY552" s="89"/>
      <c r="MNZ552" s="511"/>
      <c r="MOA552" s="511"/>
      <c r="MOB552" s="511"/>
      <c r="MOC552" s="511"/>
      <c r="MOD552" s="511"/>
      <c r="MOE552" s="511"/>
      <c r="MOF552" s="511"/>
      <c r="MOG552" s="89"/>
      <c r="MOH552" s="89"/>
      <c r="MOI552" s="511"/>
      <c r="MOJ552" s="511"/>
      <c r="MOK552" s="89"/>
      <c r="MOL552" s="89"/>
      <c r="MOM552" s="511"/>
      <c r="MON552" s="511"/>
      <c r="MOO552" s="511"/>
      <c r="MOP552" s="511"/>
      <c r="MOQ552" s="511"/>
      <c r="MOR552" s="203"/>
      <c r="MOS552" s="107"/>
      <c r="MOT552" s="511"/>
      <c r="MOU552" s="511"/>
      <c r="MOV552" s="511"/>
      <c r="MOW552" s="511"/>
      <c r="MOX552" s="511"/>
      <c r="MOY552" s="511"/>
      <c r="MOZ552" s="511"/>
      <c r="MPA552" s="168"/>
      <c r="MPB552" s="168"/>
      <c r="MPC552" s="168"/>
      <c r="MPD552" s="168"/>
      <c r="MPE552" s="168"/>
      <c r="MPF552" s="168"/>
      <c r="MPG552" s="168"/>
      <c r="MPH552" s="168"/>
      <c r="MPI552" s="168"/>
      <c r="MPJ552" s="168"/>
      <c r="MPK552" s="168"/>
      <c r="MPL552" s="168"/>
      <c r="MPM552" s="168"/>
      <c r="MPN552" s="168"/>
      <c r="MPO552" s="168"/>
      <c r="MPP552" s="168"/>
      <c r="MPQ552" s="168"/>
      <c r="MPR552" s="168"/>
      <c r="MPS552" s="168"/>
      <c r="MPT552" s="168"/>
      <c r="MPU552" s="168"/>
      <c r="MPV552" s="168"/>
      <c r="MPW552" s="168"/>
      <c r="MPX552" s="168"/>
      <c r="MPY552" s="168"/>
      <c r="MPZ552" s="168"/>
      <c r="MQA552" s="168"/>
      <c r="MQB552" s="168"/>
      <c r="MQC552" s="168"/>
      <c r="MQD552" s="168"/>
      <c r="MQE552" s="168"/>
      <c r="MQF552" s="168"/>
      <c r="MQG552" s="168"/>
      <c r="MQH552" s="168"/>
      <c r="MQI552" s="168"/>
      <c r="MQJ552" s="168"/>
      <c r="MQK552" s="168"/>
      <c r="MQL552" s="168"/>
      <c r="MQM552" s="168"/>
      <c r="MQN552" s="168"/>
      <c r="MQO552" s="168"/>
      <c r="MQP552" s="168"/>
      <c r="MQQ552" s="168"/>
      <c r="MQR552" s="168"/>
      <c r="MQS552" s="511"/>
      <c r="MQT552" s="511"/>
      <c r="MQU552" s="511"/>
      <c r="MQV552" s="511"/>
      <c r="MQW552" s="511"/>
      <c r="MQX552" s="511"/>
      <c r="MQY552" s="511"/>
      <c r="MQZ552" s="511"/>
      <c r="MRA552" s="511"/>
      <c r="MRB552" s="511"/>
      <c r="MRC552" s="511"/>
      <c r="MRD552" s="511"/>
      <c r="MRE552" s="511"/>
      <c r="MRF552" s="511"/>
      <c r="MRG552" s="511"/>
      <c r="MRH552" s="511"/>
      <c r="MRI552" s="511"/>
      <c r="MRJ552" s="511"/>
      <c r="MRK552" s="511"/>
      <c r="MRL552" s="511"/>
      <c r="MRM552" s="511"/>
      <c r="MRN552" s="511"/>
      <c r="MRO552" s="511"/>
      <c r="MRP552" s="511"/>
      <c r="MRQ552" s="89"/>
      <c r="MRR552" s="89"/>
      <c r="MRS552" s="89"/>
      <c r="MRT552" s="89"/>
      <c r="MRU552" s="89"/>
      <c r="MRV552" s="511"/>
      <c r="MRW552" s="511"/>
      <c r="MRX552" s="89"/>
      <c r="MRY552" s="89"/>
      <c r="MRZ552" s="511"/>
      <c r="MSA552" s="511"/>
      <c r="MSB552" s="89"/>
      <c r="MSC552" s="89"/>
      <c r="MSD552" s="511"/>
      <c r="MSE552" s="511"/>
      <c r="MSF552" s="511"/>
      <c r="MSG552" s="511"/>
      <c r="MSH552" s="511"/>
      <c r="MSI552" s="511"/>
      <c r="MSJ552" s="511"/>
      <c r="MSK552" s="89"/>
      <c r="MSL552" s="89"/>
      <c r="MSM552" s="511"/>
      <c r="MSN552" s="511"/>
      <c r="MSO552" s="89"/>
      <c r="MSP552" s="89"/>
      <c r="MSQ552" s="511"/>
      <c r="MSR552" s="511"/>
      <c r="MSS552" s="511"/>
      <c r="MST552" s="511"/>
      <c r="MSU552" s="511"/>
      <c r="MSV552" s="203"/>
      <c r="MSW552" s="107"/>
      <c r="MSX552" s="511"/>
      <c r="MSY552" s="511"/>
      <c r="MSZ552" s="511"/>
      <c r="MTA552" s="511"/>
      <c r="MTB552" s="511"/>
      <c r="MTC552" s="511"/>
      <c r="MTD552" s="511"/>
      <c r="MTE552" s="168"/>
      <c r="MTF552" s="168"/>
      <c r="MTG552" s="168"/>
      <c r="MTH552" s="168"/>
      <c r="MTI552" s="168"/>
      <c r="MTJ552" s="168"/>
      <c r="MTK552" s="168"/>
      <c r="MTL552" s="168"/>
      <c r="MTM552" s="168"/>
      <c r="MTN552" s="168"/>
      <c r="MTO552" s="168"/>
      <c r="MTP552" s="168"/>
      <c r="MTQ552" s="168"/>
      <c r="MTR552" s="168"/>
      <c r="MTS552" s="168"/>
      <c r="MTT552" s="168"/>
      <c r="MTU552" s="168"/>
      <c r="MTV552" s="168"/>
      <c r="MTW552" s="168"/>
      <c r="MTX552" s="168"/>
      <c r="MTY552" s="168"/>
      <c r="MTZ552" s="168"/>
      <c r="MUA552" s="168"/>
      <c r="MUB552" s="168"/>
      <c r="MUC552" s="168"/>
      <c r="MUD552" s="168"/>
      <c r="MUE552" s="168"/>
      <c r="MUF552" s="168"/>
      <c r="MUG552" s="168"/>
      <c r="MUH552" s="168"/>
      <c r="MUI552" s="168"/>
      <c r="MUJ552" s="168"/>
      <c r="MUK552" s="168"/>
      <c r="MUL552" s="168"/>
      <c r="MUM552" s="168"/>
      <c r="MUN552" s="168"/>
      <c r="MUO552" s="168"/>
      <c r="MUP552" s="168"/>
      <c r="MUQ552" s="168"/>
      <c r="MUR552" s="168"/>
      <c r="MUS552" s="168"/>
      <c r="MUT552" s="168"/>
      <c r="MUU552" s="168"/>
      <c r="MUV552" s="168"/>
      <c r="MUW552" s="511"/>
      <c r="MUX552" s="511"/>
      <c r="MUY552" s="511"/>
      <c r="MUZ552" s="511"/>
      <c r="MVA552" s="511"/>
      <c r="MVB552" s="511"/>
      <c r="MVC552" s="511"/>
      <c r="MVD552" s="511"/>
      <c r="MVE552" s="511"/>
      <c r="MVF552" s="511"/>
      <c r="MVG552" s="511"/>
      <c r="MVH552" s="511"/>
      <c r="MVI552" s="511"/>
      <c r="MVJ552" s="511"/>
      <c r="MVK552" s="511"/>
      <c r="MVL552" s="511"/>
      <c r="MVM552" s="511"/>
      <c r="MVN552" s="511"/>
      <c r="MVO552" s="511"/>
      <c r="MVP552" s="511"/>
      <c r="MVQ552" s="511"/>
      <c r="MVR552" s="511"/>
      <c r="MVS552" s="511"/>
      <c r="MVT552" s="511"/>
      <c r="MVU552" s="89"/>
      <c r="MVV552" s="89"/>
      <c r="MVW552" s="89"/>
      <c r="MVX552" s="89"/>
      <c r="MVY552" s="89"/>
      <c r="MVZ552" s="511"/>
      <c r="MWA552" s="511"/>
      <c r="MWB552" s="89"/>
      <c r="MWC552" s="89"/>
      <c r="MWD552" s="511"/>
      <c r="MWE552" s="511"/>
      <c r="MWF552" s="89"/>
      <c r="MWG552" s="89"/>
      <c r="MWH552" s="511"/>
      <c r="MWI552" s="511"/>
      <c r="MWJ552" s="511"/>
      <c r="MWK552" s="511"/>
      <c r="MWL552" s="511"/>
      <c r="MWM552" s="511"/>
      <c r="MWN552" s="511"/>
      <c r="MWO552" s="89"/>
      <c r="MWP552" s="89"/>
      <c r="MWQ552" s="511"/>
      <c r="MWR552" s="511"/>
      <c r="MWS552" s="89"/>
      <c r="MWT552" s="89"/>
      <c r="MWU552" s="511"/>
      <c r="MWV552" s="511"/>
      <c r="MWW552" s="511"/>
      <c r="MWX552" s="511"/>
      <c r="MWY552" s="511"/>
      <c r="MWZ552" s="203"/>
      <c r="MXA552" s="107"/>
      <c r="MXB552" s="511"/>
      <c r="MXC552" s="511"/>
      <c r="MXD552" s="511"/>
      <c r="MXE552" s="511"/>
      <c r="MXF552" s="511"/>
      <c r="MXG552" s="511"/>
      <c r="MXH552" s="511"/>
      <c r="MXI552" s="168"/>
      <c r="MXJ552" s="168"/>
      <c r="MXK552" s="168"/>
      <c r="MXL552" s="168"/>
      <c r="MXM552" s="168"/>
      <c r="MXN552" s="168"/>
      <c r="MXO552" s="168"/>
      <c r="MXP552" s="168"/>
      <c r="MXQ552" s="168"/>
      <c r="MXR552" s="168"/>
      <c r="MXS552" s="168"/>
      <c r="MXT552" s="168"/>
      <c r="MXU552" s="168"/>
      <c r="MXV552" s="168"/>
      <c r="MXW552" s="168"/>
      <c r="MXX552" s="168"/>
      <c r="MXY552" s="168"/>
      <c r="MXZ552" s="168"/>
      <c r="MYA552" s="168"/>
      <c r="MYB552" s="168"/>
      <c r="MYC552" s="168"/>
      <c r="MYD552" s="168"/>
      <c r="MYE552" s="168"/>
      <c r="MYF552" s="168"/>
      <c r="MYG552" s="168"/>
      <c r="MYH552" s="168"/>
      <c r="MYI552" s="168"/>
      <c r="MYJ552" s="168"/>
      <c r="MYK552" s="168"/>
      <c r="MYL552" s="168"/>
      <c r="MYM552" s="168"/>
      <c r="MYN552" s="168"/>
      <c r="MYO552" s="168"/>
      <c r="MYP552" s="168"/>
      <c r="MYQ552" s="168"/>
      <c r="MYR552" s="168"/>
      <c r="MYS552" s="168"/>
      <c r="MYT552" s="168"/>
      <c r="MYU552" s="168"/>
      <c r="MYV552" s="168"/>
      <c r="MYW552" s="168"/>
      <c r="MYX552" s="168"/>
      <c r="MYY552" s="168"/>
      <c r="MYZ552" s="168"/>
      <c r="MZA552" s="511"/>
      <c r="MZB552" s="511"/>
      <c r="MZC552" s="511"/>
      <c r="MZD552" s="511"/>
      <c r="MZE552" s="511"/>
      <c r="MZF552" s="511"/>
      <c r="MZG552" s="511"/>
      <c r="MZH552" s="511"/>
      <c r="MZI552" s="511"/>
      <c r="MZJ552" s="511"/>
      <c r="MZK552" s="511"/>
      <c r="MZL552" s="511"/>
      <c r="MZM552" s="511"/>
      <c r="MZN552" s="511"/>
      <c r="MZO552" s="511"/>
      <c r="MZP552" s="511"/>
      <c r="MZQ552" s="511"/>
      <c r="MZR552" s="511"/>
      <c r="MZS552" s="511"/>
      <c r="MZT552" s="511"/>
      <c r="MZU552" s="511"/>
      <c r="MZV552" s="511"/>
      <c r="MZW552" s="511"/>
      <c r="MZX552" s="511"/>
      <c r="MZY552" s="89"/>
      <c r="MZZ552" s="89"/>
      <c r="NAA552" s="89"/>
      <c r="NAB552" s="89"/>
      <c r="NAC552" s="89"/>
      <c r="NAD552" s="511"/>
      <c r="NAE552" s="511"/>
      <c r="NAF552" s="89"/>
      <c r="NAG552" s="89"/>
      <c r="NAH552" s="511"/>
      <c r="NAI552" s="511"/>
      <c r="NAJ552" s="89"/>
      <c r="NAK552" s="89"/>
      <c r="NAL552" s="511"/>
      <c r="NAM552" s="511"/>
      <c r="NAN552" s="511"/>
      <c r="NAO552" s="511"/>
      <c r="NAP552" s="511"/>
      <c r="NAQ552" s="511"/>
      <c r="NAR552" s="511"/>
      <c r="NAS552" s="89"/>
      <c r="NAT552" s="89"/>
      <c r="NAU552" s="511"/>
      <c r="NAV552" s="511"/>
      <c r="NAW552" s="89"/>
      <c r="NAX552" s="89"/>
      <c r="NAY552" s="511"/>
      <c r="NAZ552" s="511"/>
      <c r="NBA552" s="511"/>
      <c r="NBB552" s="511"/>
      <c r="NBC552" s="511"/>
      <c r="NBD552" s="203"/>
      <c r="NBE552" s="107"/>
      <c r="NBF552" s="511"/>
      <c r="NBG552" s="511"/>
      <c r="NBH552" s="511"/>
      <c r="NBI552" s="511"/>
      <c r="NBJ552" s="511"/>
      <c r="NBK552" s="511"/>
      <c r="NBL552" s="511"/>
      <c r="NBM552" s="168"/>
      <c r="NBN552" s="168"/>
      <c r="NBO552" s="168"/>
      <c r="NBP552" s="168"/>
      <c r="NBQ552" s="168"/>
      <c r="NBR552" s="168"/>
      <c r="NBS552" s="168"/>
      <c r="NBT552" s="168"/>
      <c r="NBU552" s="168"/>
      <c r="NBV552" s="168"/>
      <c r="NBW552" s="168"/>
      <c r="NBX552" s="168"/>
      <c r="NBY552" s="168"/>
      <c r="NBZ552" s="168"/>
      <c r="NCA552" s="168"/>
      <c r="NCB552" s="168"/>
      <c r="NCC552" s="168"/>
      <c r="NCD552" s="168"/>
      <c r="NCE552" s="168"/>
      <c r="NCF552" s="168"/>
      <c r="NCG552" s="168"/>
      <c r="NCH552" s="168"/>
      <c r="NCI552" s="168"/>
      <c r="NCJ552" s="168"/>
      <c r="NCK552" s="168"/>
      <c r="NCL552" s="168"/>
      <c r="NCM552" s="168"/>
      <c r="NCN552" s="168"/>
      <c r="NCO552" s="168"/>
      <c r="NCP552" s="168"/>
      <c r="NCQ552" s="168"/>
      <c r="NCR552" s="168"/>
      <c r="NCS552" s="168"/>
      <c r="NCT552" s="168"/>
      <c r="NCU552" s="168"/>
      <c r="NCV552" s="168"/>
      <c r="NCW552" s="168"/>
      <c r="NCX552" s="168"/>
      <c r="NCY552" s="168"/>
      <c r="NCZ552" s="168"/>
      <c r="NDA552" s="168"/>
      <c r="NDB552" s="168"/>
      <c r="NDC552" s="168"/>
      <c r="NDD552" s="168"/>
      <c r="NDE552" s="511"/>
      <c r="NDF552" s="511"/>
      <c r="NDG552" s="511"/>
      <c r="NDH552" s="511"/>
      <c r="NDI552" s="511"/>
      <c r="NDJ552" s="511"/>
      <c r="NDK552" s="511"/>
      <c r="NDL552" s="511"/>
      <c r="NDM552" s="511"/>
      <c r="NDN552" s="511"/>
      <c r="NDO552" s="511"/>
      <c r="NDP552" s="511"/>
      <c r="NDQ552" s="511"/>
      <c r="NDR552" s="511"/>
      <c r="NDS552" s="511"/>
      <c r="NDT552" s="511"/>
      <c r="NDU552" s="511"/>
      <c r="NDV552" s="511"/>
      <c r="NDW552" s="511"/>
      <c r="NDX552" s="511"/>
      <c r="NDY552" s="511"/>
      <c r="NDZ552" s="511"/>
      <c r="NEA552" s="511"/>
      <c r="NEB552" s="511"/>
      <c r="NEC552" s="89"/>
      <c r="NED552" s="89"/>
      <c r="NEE552" s="89"/>
      <c r="NEF552" s="89"/>
      <c r="NEG552" s="89"/>
      <c r="NEH552" s="511"/>
      <c r="NEI552" s="511"/>
      <c r="NEJ552" s="89"/>
      <c r="NEK552" s="89"/>
      <c r="NEL552" s="511"/>
      <c r="NEM552" s="511"/>
      <c r="NEN552" s="89"/>
      <c r="NEO552" s="89"/>
      <c r="NEP552" s="511"/>
      <c r="NEQ552" s="511"/>
      <c r="NER552" s="511"/>
      <c r="NES552" s="511"/>
      <c r="NET552" s="511"/>
      <c r="NEU552" s="511"/>
      <c r="NEV552" s="511"/>
      <c r="NEW552" s="89"/>
      <c r="NEX552" s="89"/>
      <c r="NEY552" s="511"/>
      <c r="NEZ552" s="511"/>
      <c r="NFA552" s="89"/>
      <c r="NFB552" s="89"/>
      <c r="NFC552" s="511"/>
      <c r="NFD552" s="511"/>
      <c r="NFE552" s="511"/>
      <c r="NFF552" s="511"/>
      <c r="NFG552" s="511"/>
      <c r="NFH552" s="203"/>
      <c r="NFI552" s="107"/>
      <c r="NFJ552" s="511"/>
      <c r="NFK552" s="511"/>
      <c r="NFL552" s="511"/>
      <c r="NFM552" s="511"/>
      <c r="NFN552" s="511"/>
      <c r="NFO552" s="511"/>
      <c r="NFP552" s="511"/>
      <c r="NFQ552" s="168"/>
      <c r="NFR552" s="168"/>
      <c r="NFS552" s="168"/>
      <c r="NFT552" s="168"/>
      <c r="NFU552" s="168"/>
      <c r="NFV552" s="168"/>
      <c r="NFW552" s="168"/>
      <c r="NFX552" s="168"/>
      <c r="NFY552" s="168"/>
      <c r="NFZ552" s="168"/>
      <c r="NGA552" s="168"/>
      <c r="NGB552" s="168"/>
      <c r="NGC552" s="168"/>
      <c r="NGD552" s="168"/>
      <c r="NGE552" s="168"/>
      <c r="NGF552" s="168"/>
      <c r="NGG552" s="168"/>
      <c r="NGH552" s="168"/>
      <c r="NGI552" s="168"/>
      <c r="NGJ552" s="168"/>
      <c r="NGK552" s="168"/>
      <c r="NGL552" s="168"/>
      <c r="NGM552" s="168"/>
      <c r="NGN552" s="168"/>
      <c r="NGO552" s="168"/>
      <c r="NGP552" s="168"/>
      <c r="NGQ552" s="168"/>
      <c r="NGR552" s="168"/>
      <c r="NGS552" s="168"/>
      <c r="NGT552" s="168"/>
      <c r="NGU552" s="168"/>
      <c r="NGV552" s="168"/>
      <c r="NGW552" s="168"/>
      <c r="NGX552" s="168"/>
      <c r="NGY552" s="168"/>
      <c r="NGZ552" s="168"/>
      <c r="NHA552" s="168"/>
      <c r="NHB552" s="168"/>
      <c r="NHC552" s="168"/>
      <c r="NHD552" s="168"/>
      <c r="NHE552" s="168"/>
      <c r="NHF552" s="168"/>
      <c r="NHG552" s="168"/>
      <c r="NHH552" s="168"/>
      <c r="NHI552" s="511"/>
      <c r="NHJ552" s="511"/>
      <c r="NHK552" s="511"/>
      <c r="NHL552" s="511"/>
      <c r="NHM552" s="511"/>
      <c r="NHN552" s="511"/>
      <c r="NHO552" s="511"/>
      <c r="NHP552" s="511"/>
      <c r="NHQ552" s="511"/>
      <c r="NHR552" s="511"/>
      <c r="NHS552" s="511"/>
      <c r="NHT552" s="511"/>
      <c r="NHU552" s="511"/>
      <c r="NHV552" s="511"/>
      <c r="NHW552" s="511"/>
      <c r="NHX552" s="511"/>
      <c r="NHY552" s="511"/>
      <c r="NHZ552" s="511"/>
      <c r="NIA552" s="511"/>
      <c r="NIB552" s="511"/>
      <c r="NIC552" s="511"/>
      <c r="NID552" s="511"/>
      <c r="NIE552" s="511"/>
      <c r="NIF552" s="511"/>
      <c r="NIG552" s="89"/>
      <c r="NIH552" s="89"/>
      <c r="NII552" s="89"/>
      <c r="NIJ552" s="89"/>
      <c r="NIK552" s="89"/>
      <c r="NIL552" s="511"/>
      <c r="NIM552" s="511"/>
      <c r="NIN552" s="89"/>
      <c r="NIO552" s="89"/>
      <c r="NIP552" s="511"/>
      <c r="NIQ552" s="511"/>
      <c r="NIR552" s="89"/>
      <c r="NIS552" s="89"/>
      <c r="NIT552" s="511"/>
      <c r="NIU552" s="511"/>
      <c r="NIV552" s="511"/>
      <c r="NIW552" s="511"/>
      <c r="NIX552" s="511"/>
      <c r="NIY552" s="511"/>
      <c r="NIZ552" s="511"/>
      <c r="NJA552" s="89"/>
      <c r="NJB552" s="89"/>
      <c r="NJC552" s="511"/>
      <c r="NJD552" s="511"/>
      <c r="NJE552" s="89"/>
      <c r="NJF552" s="89"/>
      <c r="NJG552" s="511"/>
      <c r="NJH552" s="511"/>
      <c r="NJI552" s="511"/>
      <c r="NJJ552" s="511"/>
      <c r="NJK552" s="511"/>
      <c r="NJL552" s="203"/>
      <c r="NJM552" s="107"/>
      <c r="NJN552" s="511"/>
      <c r="NJO552" s="511"/>
      <c r="NJP552" s="511"/>
      <c r="NJQ552" s="511"/>
      <c r="NJR552" s="511"/>
      <c r="NJS552" s="511"/>
      <c r="NJT552" s="511"/>
      <c r="NJU552" s="168"/>
      <c r="NJV552" s="168"/>
      <c r="NJW552" s="168"/>
      <c r="NJX552" s="168"/>
      <c r="NJY552" s="168"/>
      <c r="NJZ552" s="168"/>
      <c r="NKA552" s="168"/>
      <c r="NKB552" s="168"/>
      <c r="NKC552" s="168"/>
      <c r="NKD552" s="168"/>
      <c r="NKE552" s="168"/>
      <c r="NKF552" s="168"/>
      <c r="NKG552" s="168"/>
      <c r="NKH552" s="168"/>
      <c r="NKI552" s="168"/>
      <c r="NKJ552" s="168"/>
      <c r="NKK552" s="168"/>
      <c r="NKL552" s="168"/>
      <c r="NKM552" s="168"/>
      <c r="NKN552" s="168"/>
      <c r="NKO552" s="168"/>
      <c r="NKP552" s="168"/>
      <c r="NKQ552" s="168"/>
      <c r="NKR552" s="168"/>
      <c r="NKS552" s="168"/>
      <c r="NKT552" s="168"/>
      <c r="NKU552" s="168"/>
      <c r="NKV552" s="168"/>
      <c r="NKW552" s="168"/>
      <c r="NKX552" s="168"/>
      <c r="NKY552" s="168"/>
      <c r="NKZ552" s="168"/>
      <c r="NLA552" s="168"/>
      <c r="NLB552" s="168"/>
      <c r="NLC552" s="168"/>
      <c r="NLD552" s="168"/>
      <c r="NLE552" s="168"/>
      <c r="NLF552" s="168"/>
      <c r="NLG552" s="168"/>
      <c r="NLH552" s="168"/>
      <c r="NLI552" s="168"/>
      <c r="NLJ552" s="168"/>
      <c r="NLK552" s="168"/>
      <c r="NLL552" s="168"/>
      <c r="NLM552" s="511"/>
      <c r="NLN552" s="511"/>
      <c r="NLO552" s="511"/>
      <c r="NLP552" s="511"/>
      <c r="NLQ552" s="511"/>
      <c r="NLR552" s="511"/>
      <c r="NLS552" s="511"/>
      <c r="NLT552" s="511"/>
      <c r="NLU552" s="511"/>
      <c r="NLV552" s="511"/>
      <c r="NLW552" s="511"/>
      <c r="NLX552" s="511"/>
      <c r="NLY552" s="511"/>
      <c r="NLZ552" s="511"/>
      <c r="NMA552" s="511"/>
      <c r="NMB552" s="511"/>
      <c r="NMC552" s="511"/>
      <c r="NMD552" s="511"/>
      <c r="NME552" s="511"/>
      <c r="NMF552" s="511"/>
      <c r="NMG552" s="511"/>
      <c r="NMH552" s="511"/>
      <c r="NMI552" s="511"/>
      <c r="NMJ552" s="511"/>
      <c r="NMK552" s="89"/>
      <c r="NML552" s="89"/>
      <c r="NMM552" s="89"/>
      <c r="NMN552" s="89"/>
      <c r="NMO552" s="89"/>
      <c r="NMP552" s="511"/>
      <c r="NMQ552" s="511"/>
      <c r="NMR552" s="89"/>
      <c r="NMS552" s="89"/>
      <c r="NMT552" s="511"/>
      <c r="NMU552" s="511"/>
      <c r="NMV552" s="89"/>
      <c r="NMW552" s="89"/>
      <c r="NMX552" s="511"/>
      <c r="NMY552" s="511"/>
      <c r="NMZ552" s="511"/>
      <c r="NNA552" s="511"/>
      <c r="NNB552" s="511"/>
      <c r="NNC552" s="511"/>
      <c r="NND552" s="511"/>
      <c r="NNE552" s="89"/>
      <c r="NNF552" s="89"/>
      <c r="NNG552" s="511"/>
      <c r="NNH552" s="511"/>
      <c r="NNI552" s="89"/>
      <c r="NNJ552" s="89"/>
      <c r="NNK552" s="511"/>
      <c r="NNL552" s="511"/>
      <c r="NNM552" s="511"/>
      <c r="NNN552" s="511"/>
      <c r="NNO552" s="511"/>
      <c r="NNP552" s="203"/>
      <c r="NNQ552" s="107"/>
      <c r="NNR552" s="511"/>
      <c r="NNS552" s="511"/>
      <c r="NNT552" s="511"/>
      <c r="NNU552" s="511"/>
      <c r="NNV552" s="511"/>
      <c r="NNW552" s="511"/>
      <c r="NNX552" s="511"/>
      <c r="NNY552" s="168"/>
      <c r="NNZ552" s="168"/>
      <c r="NOA552" s="168"/>
      <c r="NOB552" s="168"/>
      <c r="NOC552" s="168"/>
      <c r="NOD552" s="168"/>
      <c r="NOE552" s="168"/>
      <c r="NOF552" s="168"/>
      <c r="NOG552" s="168"/>
      <c r="NOH552" s="168"/>
      <c r="NOI552" s="168"/>
      <c r="NOJ552" s="168"/>
      <c r="NOK552" s="168"/>
      <c r="NOL552" s="168"/>
      <c r="NOM552" s="168"/>
      <c r="NON552" s="168"/>
      <c r="NOO552" s="168"/>
      <c r="NOP552" s="168"/>
      <c r="NOQ552" s="168"/>
      <c r="NOR552" s="168"/>
      <c r="NOS552" s="168"/>
      <c r="NOT552" s="168"/>
      <c r="NOU552" s="168"/>
      <c r="NOV552" s="168"/>
      <c r="NOW552" s="168"/>
      <c r="NOX552" s="168"/>
      <c r="NOY552" s="168"/>
      <c r="NOZ552" s="168"/>
      <c r="NPA552" s="168"/>
      <c r="NPB552" s="168"/>
      <c r="NPC552" s="168"/>
      <c r="NPD552" s="168"/>
      <c r="NPE552" s="168"/>
      <c r="NPF552" s="168"/>
      <c r="NPG552" s="168"/>
      <c r="NPH552" s="168"/>
      <c r="NPI552" s="168"/>
      <c r="NPJ552" s="168"/>
      <c r="NPK552" s="168"/>
      <c r="NPL552" s="168"/>
      <c r="NPM552" s="168"/>
      <c r="NPN552" s="168"/>
      <c r="NPO552" s="168"/>
      <c r="NPP552" s="168"/>
      <c r="NPQ552" s="511"/>
      <c r="NPR552" s="511"/>
      <c r="NPS552" s="511"/>
      <c r="NPT552" s="511"/>
      <c r="NPU552" s="511"/>
      <c r="NPV552" s="511"/>
      <c r="NPW552" s="511"/>
      <c r="NPX552" s="511"/>
      <c r="NPY552" s="511"/>
      <c r="NPZ552" s="511"/>
      <c r="NQA552" s="511"/>
      <c r="NQB552" s="511"/>
      <c r="NQC552" s="511"/>
      <c r="NQD552" s="511"/>
      <c r="NQE552" s="511"/>
      <c r="NQF552" s="511"/>
      <c r="NQG552" s="511"/>
      <c r="NQH552" s="511"/>
      <c r="NQI552" s="511"/>
      <c r="NQJ552" s="511"/>
      <c r="NQK552" s="511"/>
      <c r="NQL552" s="511"/>
      <c r="NQM552" s="511"/>
      <c r="NQN552" s="511"/>
      <c r="NQO552" s="89"/>
      <c r="NQP552" s="89"/>
      <c r="NQQ552" s="89"/>
      <c r="NQR552" s="89"/>
      <c r="NQS552" s="89"/>
      <c r="NQT552" s="511"/>
      <c r="NQU552" s="511"/>
      <c r="NQV552" s="89"/>
      <c r="NQW552" s="89"/>
      <c r="NQX552" s="511"/>
      <c r="NQY552" s="511"/>
      <c r="NQZ552" s="89"/>
      <c r="NRA552" s="89"/>
      <c r="NRB552" s="511"/>
      <c r="NRC552" s="511"/>
      <c r="NRD552" s="511"/>
      <c r="NRE552" s="511"/>
      <c r="NRF552" s="511"/>
      <c r="NRG552" s="511"/>
      <c r="NRH552" s="511"/>
      <c r="NRI552" s="89"/>
      <c r="NRJ552" s="89"/>
      <c r="NRK552" s="511"/>
      <c r="NRL552" s="511"/>
      <c r="NRM552" s="89"/>
      <c r="NRN552" s="89"/>
      <c r="NRO552" s="511"/>
      <c r="NRP552" s="511"/>
      <c r="NRQ552" s="511"/>
      <c r="NRR552" s="511"/>
      <c r="NRS552" s="511"/>
      <c r="NRT552" s="203"/>
      <c r="NRU552" s="107"/>
      <c r="NRV552" s="511"/>
      <c r="NRW552" s="511"/>
      <c r="NRX552" s="511"/>
      <c r="NRY552" s="511"/>
      <c r="NRZ552" s="511"/>
      <c r="NSA552" s="511"/>
      <c r="NSB552" s="511"/>
      <c r="NSC552" s="168"/>
      <c r="NSD552" s="168"/>
      <c r="NSE552" s="168"/>
      <c r="NSF552" s="168"/>
      <c r="NSG552" s="168"/>
      <c r="NSH552" s="168"/>
      <c r="NSI552" s="168"/>
      <c r="NSJ552" s="168"/>
      <c r="NSK552" s="168"/>
      <c r="NSL552" s="168"/>
      <c r="NSM552" s="168"/>
      <c r="NSN552" s="168"/>
      <c r="NSO552" s="168"/>
      <c r="NSP552" s="168"/>
      <c r="NSQ552" s="168"/>
      <c r="NSR552" s="168"/>
      <c r="NSS552" s="168"/>
      <c r="NST552" s="168"/>
      <c r="NSU552" s="168"/>
      <c r="NSV552" s="168"/>
      <c r="NSW552" s="168"/>
      <c r="NSX552" s="168"/>
      <c r="NSY552" s="168"/>
      <c r="NSZ552" s="168"/>
      <c r="NTA552" s="168"/>
      <c r="NTB552" s="168"/>
      <c r="NTC552" s="168"/>
      <c r="NTD552" s="168"/>
      <c r="NTE552" s="168"/>
      <c r="NTF552" s="168"/>
      <c r="NTG552" s="168"/>
      <c r="NTH552" s="168"/>
      <c r="NTI552" s="168"/>
      <c r="NTJ552" s="168"/>
      <c r="NTK552" s="168"/>
      <c r="NTL552" s="168"/>
      <c r="NTM552" s="168"/>
      <c r="NTN552" s="168"/>
      <c r="NTO552" s="168"/>
      <c r="NTP552" s="168"/>
      <c r="NTQ552" s="168"/>
      <c r="NTR552" s="168"/>
      <c r="NTS552" s="168"/>
      <c r="NTT552" s="168"/>
      <c r="NTU552" s="511"/>
      <c r="NTV552" s="511"/>
      <c r="NTW552" s="511"/>
      <c r="NTX552" s="511"/>
      <c r="NTY552" s="511"/>
      <c r="NTZ552" s="511"/>
      <c r="NUA552" s="511"/>
      <c r="NUB552" s="511"/>
      <c r="NUC552" s="511"/>
      <c r="NUD552" s="511"/>
      <c r="NUE552" s="511"/>
      <c r="NUF552" s="511"/>
      <c r="NUG552" s="511"/>
      <c r="NUH552" s="511"/>
      <c r="NUI552" s="511"/>
      <c r="NUJ552" s="511"/>
      <c r="NUK552" s="511"/>
      <c r="NUL552" s="511"/>
      <c r="NUM552" s="511"/>
      <c r="NUN552" s="511"/>
      <c r="NUO552" s="511"/>
      <c r="NUP552" s="511"/>
      <c r="NUQ552" s="511"/>
      <c r="NUR552" s="511"/>
      <c r="NUS552" s="89"/>
      <c r="NUT552" s="89"/>
      <c r="NUU552" s="89"/>
      <c r="NUV552" s="89"/>
      <c r="NUW552" s="89"/>
      <c r="NUX552" s="511"/>
      <c r="NUY552" s="511"/>
      <c r="NUZ552" s="89"/>
      <c r="NVA552" s="89"/>
      <c r="NVB552" s="511"/>
      <c r="NVC552" s="511"/>
      <c r="NVD552" s="89"/>
      <c r="NVE552" s="89"/>
      <c r="NVF552" s="511"/>
      <c r="NVG552" s="511"/>
      <c r="NVH552" s="511"/>
      <c r="NVI552" s="511"/>
      <c r="NVJ552" s="511"/>
      <c r="NVK552" s="511"/>
      <c r="NVL552" s="511"/>
      <c r="NVM552" s="89"/>
      <c r="NVN552" s="89"/>
      <c r="NVO552" s="511"/>
      <c r="NVP552" s="511"/>
      <c r="NVQ552" s="89"/>
      <c r="NVR552" s="89"/>
      <c r="NVS552" s="511"/>
      <c r="NVT552" s="511"/>
      <c r="NVU552" s="511"/>
      <c r="NVV552" s="511"/>
      <c r="NVW552" s="511"/>
      <c r="NVX552" s="203"/>
      <c r="NVY552" s="107"/>
      <c r="NVZ552" s="511"/>
      <c r="NWA552" s="511"/>
      <c r="NWB552" s="511"/>
      <c r="NWC552" s="511"/>
      <c r="NWD552" s="511"/>
      <c r="NWE552" s="511"/>
      <c r="NWF552" s="511"/>
      <c r="NWG552" s="168"/>
      <c r="NWH552" s="168"/>
      <c r="NWI552" s="168"/>
      <c r="NWJ552" s="168"/>
      <c r="NWK552" s="168"/>
      <c r="NWL552" s="168"/>
      <c r="NWM552" s="168"/>
      <c r="NWN552" s="168"/>
      <c r="NWO552" s="168"/>
      <c r="NWP552" s="168"/>
      <c r="NWQ552" s="168"/>
      <c r="NWR552" s="168"/>
      <c r="NWS552" s="168"/>
      <c r="NWT552" s="168"/>
      <c r="NWU552" s="168"/>
      <c r="NWV552" s="168"/>
      <c r="NWW552" s="168"/>
      <c r="NWX552" s="168"/>
      <c r="NWY552" s="168"/>
      <c r="NWZ552" s="168"/>
      <c r="NXA552" s="168"/>
      <c r="NXB552" s="168"/>
      <c r="NXC552" s="168"/>
      <c r="NXD552" s="168"/>
      <c r="NXE552" s="168"/>
      <c r="NXF552" s="168"/>
      <c r="NXG552" s="168"/>
      <c r="NXH552" s="168"/>
      <c r="NXI552" s="168"/>
      <c r="NXJ552" s="168"/>
      <c r="NXK552" s="168"/>
      <c r="NXL552" s="168"/>
      <c r="NXM552" s="168"/>
      <c r="NXN552" s="168"/>
      <c r="NXO552" s="168"/>
      <c r="NXP552" s="168"/>
      <c r="NXQ552" s="168"/>
      <c r="NXR552" s="168"/>
      <c r="NXS552" s="168"/>
      <c r="NXT552" s="168"/>
      <c r="NXU552" s="168"/>
      <c r="NXV552" s="168"/>
      <c r="NXW552" s="168"/>
      <c r="NXX552" s="168"/>
      <c r="NXY552" s="511"/>
      <c r="NXZ552" s="511"/>
      <c r="NYA552" s="511"/>
      <c r="NYB552" s="511"/>
      <c r="NYC552" s="511"/>
      <c r="NYD552" s="511"/>
      <c r="NYE552" s="511"/>
      <c r="NYF552" s="511"/>
      <c r="NYG552" s="511"/>
      <c r="NYH552" s="511"/>
      <c r="NYI552" s="511"/>
      <c r="NYJ552" s="511"/>
      <c r="NYK552" s="511"/>
      <c r="NYL552" s="511"/>
      <c r="NYM552" s="511"/>
      <c r="NYN552" s="511"/>
      <c r="NYO552" s="511"/>
      <c r="NYP552" s="511"/>
      <c r="NYQ552" s="511"/>
      <c r="NYR552" s="511"/>
      <c r="NYS552" s="511"/>
      <c r="NYT552" s="511"/>
      <c r="NYU552" s="511"/>
      <c r="NYV552" s="511"/>
      <c r="NYW552" s="89"/>
      <c r="NYX552" s="89"/>
      <c r="NYY552" s="89"/>
      <c r="NYZ552" s="89"/>
      <c r="NZA552" s="89"/>
      <c r="NZB552" s="511"/>
      <c r="NZC552" s="511"/>
      <c r="NZD552" s="89"/>
      <c r="NZE552" s="89"/>
      <c r="NZF552" s="511"/>
      <c r="NZG552" s="511"/>
      <c r="NZH552" s="89"/>
      <c r="NZI552" s="89"/>
      <c r="NZJ552" s="511"/>
      <c r="NZK552" s="511"/>
      <c r="NZL552" s="511"/>
      <c r="NZM552" s="511"/>
      <c r="NZN552" s="511"/>
      <c r="NZO552" s="511"/>
      <c r="NZP552" s="511"/>
      <c r="NZQ552" s="89"/>
      <c r="NZR552" s="89"/>
      <c r="NZS552" s="511"/>
      <c r="NZT552" s="511"/>
      <c r="NZU552" s="89"/>
      <c r="NZV552" s="89"/>
      <c r="NZW552" s="511"/>
      <c r="NZX552" s="511"/>
      <c r="NZY552" s="511"/>
      <c r="NZZ552" s="511"/>
      <c r="OAA552" s="511"/>
      <c r="OAB552" s="203"/>
      <c r="OAC552" s="107"/>
      <c r="OAD552" s="511"/>
      <c r="OAE552" s="511"/>
      <c r="OAF552" s="511"/>
      <c r="OAG552" s="511"/>
      <c r="OAH552" s="511"/>
      <c r="OAI552" s="511"/>
      <c r="OAJ552" s="511"/>
      <c r="OAK552" s="168"/>
      <c r="OAL552" s="168"/>
      <c r="OAM552" s="168"/>
      <c r="OAN552" s="168"/>
      <c r="OAO552" s="168"/>
      <c r="OAP552" s="168"/>
      <c r="OAQ552" s="168"/>
      <c r="OAR552" s="168"/>
      <c r="OAS552" s="168"/>
      <c r="OAT552" s="168"/>
      <c r="OAU552" s="168"/>
      <c r="OAV552" s="168"/>
      <c r="OAW552" s="168"/>
      <c r="OAX552" s="168"/>
      <c r="OAY552" s="168"/>
      <c r="OAZ552" s="168"/>
      <c r="OBA552" s="168"/>
      <c r="OBB552" s="168"/>
      <c r="OBC552" s="168"/>
      <c r="OBD552" s="168"/>
      <c r="OBE552" s="168"/>
      <c r="OBF552" s="168"/>
      <c r="OBG552" s="168"/>
      <c r="OBH552" s="168"/>
      <c r="OBI552" s="168"/>
      <c r="OBJ552" s="168"/>
      <c r="OBK552" s="168"/>
      <c r="OBL552" s="168"/>
      <c r="OBM552" s="168"/>
      <c r="OBN552" s="168"/>
      <c r="OBO552" s="168"/>
      <c r="OBP552" s="168"/>
      <c r="OBQ552" s="168"/>
      <c r="OBR552" s="168"/>
      <c r="OBS552" s="168"/>
      <c r="OBT552" s="168"/>
      <c r="OBU552" s="168"/>
      <c r="OBV552" s="168"/>
      <c r="OBW552" s="168"/>
      <c r="OBX552" s="168"/>
      <c r="OBY552" s="168"/>
      <c r="OBZ552" s="168"/>
      <c r="OCA552" s="168"/>
      <c r="OCB552" s="168"/>
      <c r="OCC552" s="511"/>
      <c r="OCD552" s="511"/>
      <c r="OCE552" s="511"/>
      <c r="OCF552" s="511"/>
      <c r="OCG552" s="511"/>
      <c r="OCH552" s="511"/>
      <c r="OCI552" s="511"/>
      <c r="OCJ552" s="511"/>
      <c r="OCK552" s="511"/>
      <c r="OCL552" s="511"/>
      <c r="OCM552" s="511"/>
      <c r="OCN552" s="511"/>
      <c r="OCO552" s="511"/>
      <c r="OCP552" s="511"/>
      <c r="OCQ552" s="511"/>
      <c r="OCR552" s="511"/>
      <c r="OCS552" s="511"/>
      <c r="OCT552" s="511"/>
      <c r="OCU552" s="511"/>
      <c r="OCV552" s="511"/>
      <c r="OCW552" s="511"/>
      <c r="OCX552" s="511"/>
      <c r="OCY552" s="511"/>
      <c r="OCZ552" s="511"/>
      <c r="ODA552" s="89"/>
      <c r="ODB552" s="89"/>
      <c r="ODC552" s="89"/>
      <c r="ODD552" s="89"/>
      <c r="ODE552" s="89"/>
      <c r="ODF552" s="511"/>
      <c r="ODG552" s="511"/>
      <c r="ODH552" s="89"/>
      <c r="ODI552" s="89"/>
      <c r="ODJ552" s="511"/>
      <c r="ODK552" s="511"/>
      <c r="ODL552" s="89"/>
      <c r="ODM552" s="89"/>
      <c r="ODN552" s="511"/>
      <c r="ODO552" s="511"/>
      <c r="ODP552" s="511"/>
      <c r="ODQ552" s="511"/>
      <c r="ODR552" s="511"/>
      <c r="ODS552" s="511"/>
      <c r="ODT552" s="511"/>
      <c r="ODU552" s="89"/>
      <c r="ODV552" s="89"/>
      <c r="ODW552" s="511"/>
      <c r="ODX552" s="511"/>
      <c r="ODY552" s="89"/>
      <c r="ODZ552" s="89"/>
      <c r="OEA552" s="511"/>
      <c r="OEB552" s="511"/>
      <c r="OEC552" s="511"/>
      <c r="OED552" s="511"/>
      <c r="OEE552" s="511"/>
      <c r="OEF552" s="203"/>
      <c r="OEG552" s="107"/>
      <c r="OEH552" s="511"/>
      <c r="OEI552" s="511"/>
      <c r="OEJ552" s="511"/>
      <c r="OEK552" s="511"/>
      <c r="OEL552" s="511"/>
      <c r="OEM552" s="511"/>
      <c r="OEN552" s="511"/>
      <c r="OEO552" s="168"/>
      <c r="OEP552" s="168"/>
      <c r="OEQ552" s="168"/>
      <c r="OER552" s="168"/>
      <c r="OES552" s="168"/>
      <c r="OET552" s="168"/>
      <c r="OEU552" s="168"/>
      <c r="OEV552" s="168"/>
      <c r="OEW552" s="168"/>
      <c r="OEX552" s="168"/>
      <c r="OEY552" s="168"/>
      <c r="OEZ552" s="168"/>
      <c r="OFA552" s="168"/>
      <c r="OFB552" s="168"/>
      <c r="OFC552" s="168"/>
      <c r="OFD552" s="168"/>
      <c r="OFE552" s="168"/>
      <c r="OFF552" s="168"/>
      <c r="OFG552" s="168"/>
      <c r="OFH552" s="168"/>
      <c r="OFI552" s="168"/>
      <c r="OFJ552" s="168"/>
      <c r="OFK552" s="168"/>
      <c r="OFL552" s="168"/>
      <c r="OFM552" s="168"/>
      <c r="OFN552" s="168"/>
      <c r="OFO552" s="168"/>
      <c r="OFP552" s="168"/>
      <c r="OFQ552" s="168"/>
      <c r="OFR552" s="168"/>
      <c r="OFS552" s="168"/>
      <c r="OFT552" s="168"/>
      <c r="OFU552" s="168"/>
      <c r="OFV552" s="168"/>
      <c r="OFW552" s="168"/>
      <c r="OFX552" s="168"/>
      <c r="OFY552" s="168"/>
      <c r="OFZ552" s="168"/>
      <c r="OGA552" s="168"/>
      <c r="OGB552" s="168"/>
      <c r="OGC552" s="168"/>
      <c r="OGD552" s="168"/>
      <c r="OGE552" s="168"/>
      <c r="OGF552" s="168"/>
      <c r="OGG552" s="511"/>
      <c r="OGH552" s="511"/>
      <c r="OGI552" s="511"/>
      <c r="OGJ552" s="511"/>
      <c r="OGK552" s="511"/>
      <c r="OGL552" s="511"/>
      <c r="OGM552" s="511"/>
      <c r="OGN552" s="511"/>
      <c r="OGO552" s="511"/>
      <c r="OGP552" s="511"/>
      <c r="OGQ552" s="511"/>
      <c r="OGR552" s="511"/>
      <c r="OGS552" s="511"/>
      <c r="OGT552" s="511"/>
      <c r="OGU552" s="511"/>
      <c r="OGV552" s="511"/>
      <c r="OGW552" s="511"/>
      <c r="OGX552" s="511"/>
      <c r="OGY552" s="511"/>
      <c r="OGZ552" s="511"/>
      <c r="OHA552" s="511"/>
      <c r="OHB552" s="511"/>
      <c r="OHC552" s="511"/>
      <c r="OHD552" s="511"/>
      <c r="OHE552" s="89"/>
      <c r="OHF552" s="89"/>
      <c r="OHG552" s="89"/>
      <c r="OHH552" s="89"/>
      <c r="OHI552" s="89"/>
      <c r="OHJ552" s="511"/>
      <c r="OHK552" s="511"/>
      <c r="OHL552" s="89"/>
      <c r="OHM552" s="89"/>
      <c r="OHN552" s="511"/>
      <c r="OHO552" s="511"/>
      <c r="OHP552" s="89"/>
      <c r="OHQ552" s="89"/>
      <c r="OHR552" s="511"/>
      <c r="OHS552" s="511"/>
      <c r="OHT552" s="511"/>
      <c r="OHU552" s="511"/>
      <c r="OHV552" s="511"/>
      <c r="OHW552" s="511"/>
      <c r="OHX552" s="511"/>
      <c r="OHY552" s="89"/>
      <c r="OHZ552" s="89"/>
      <c r="OIA552" s="511"/>
      <c r="OIB552" s="511"/>
      <c r="OIC552" s="89"/>
      <c r="OID552" s="89"/>
      <c r="OIE552" s="511"/>
      <c r="OIF552" s="511"/>
      <c r="OIG552" s="511"/>
      <c r="OIH552" s="511"/>
      <c r="OII552" s="511"/>
      <c r="OIJ552" s="203"/>
      <c r="OIK552" s="107"/>
      <c r="OIL552" s="511"/>
      <c r="OIM552" s="511"/>
      <c r="OIN552" s="511"/>
      <c r="OIO552" s="511"/>
      <c r="OIP552" s="511"/>
      <c r="OIQ552" s="511"/>
      <c r="OIR552" s="511"/>
      <c r="OIS552" s="168"/>
      <c r="OIT552" s="168"/>
      <c r="OIU552" s="168"/>
      <c r="OIV552" s="168"/>
      <c r="OIW552" s="168"/>
      <c r="OIX552" s="168"/>
      <c r="OIY552" s="168"/>
      <c r="OIZ552" s="168"/>
      <c r="OJA552" s="168"/>
      <c r="OJB552" s="168"/>
      <c r="OJC552" s="168"/>
      <c r="OJD552" s="168"/>
      <c r="OJE552" s="168"/>
      <c r="OJF552" s="168"/>
      <c r="OJG552" s="168"/>
      <c r="OJH552" s="168"/>
      <c r="OJI552" s="168"/>
      <c r="OJJ552" s="168"/>
      <c r="OJK552" s="168"/>
      <c r="OJL552" s="168"/>
      <c r="OJM552" s="168"/>
      <c r="OJN552" s="168"/>
      <c r="OJO552" s="168"/>
      <c r="OJP552" s="168"/>
      <c r="OJQ552" s="168"/>
      <c r="OJR552" s="168"/>
      <c r="OJS552" s="168"/>
      <c r="OJT552" s="168"/>
      <c r="OJU552" s="168"/>
      <c r="OJV552" s="168"/>
      <c r="OJW552" s="168"/>
      <c r="OJX552" s="168"/>
      <c r="OJY552" s="168"/>
      <c r="OJZ552" s="168"/>
      <c r="OKA552" s="168"/>
      <c r="OKB552" s="168"/>
      <c r="OKC552" s="168"/>
      <c r="OKD552" s="168"/>
      <c r="OKE552" s="168"/>
      <c r="OKF552" s="168"/>
      <c r="OKG552" s="168"/>
      <c r="OKH552" s="168"/>
      <c r="OKI552" s="168"/>
      <c r="OKJ552" s="168"/>
      <c r="OKK552" s="511"/>
      <c r="OKL552" s="511"/>
      <c r="OKM552" s="511"/>
      <c r="OKN552" s="511"/>
      <c r="OKO552" s="511"/>
      <c r="OKP552" s="511"/>
      <c r="OKQ552" s="511"/>
      <c r="OKR552" s="511"/>
      <c r="OKS552" s="511"/>
      <c r="OKT552" s="511"/>
      <c r="OKU552" s="511"/>
      <c r="OKV552" s="511"/>
      <c r="OKW552" s="511"/>
      <c r="OKX552" s="511"/>
      <c r="OKY552" s="511"/>
      <c r="OKZ552" s="511"/>
      <c r="OLA552" s="511"/>
      <c r="OLB552" s="511"/>
      <c r="OLC552" s="511"/>
      <c r="OLD552" s="511"/>
      <c r="OLE552" s="511"/>
      <c r="OLF552" s="511"/>
      <c r="OLG552" s="511"/>
      <c r="OLH552" s="511"/>
      <c r="OLI552" s="89"/>
      <c r="OLJ552" s="89"/>
      <c r="OLK552" s="89"/>
      <c r="OLL552" s="89"/>
      <c r="OLM552" s="89"/>
      <c r="OLN552" s="511"/>
      <c r="OLO552" s="511"/>
      <c r="OLP552" s="89"/>
      <c r="OLQ552" s="89"/>
      <c r="OLR552" s="511"/>
      <c r="OLS552" s="511"/>
      <c r="OLT552" s="89"/>
      <c r="OLU552" s="89"/>
      <c r="OLV552" s="511"/>
      <c r="OLW552" s="511"/>
      <c r="OLX552" s="511"/>
      <c r="OLY552" s="511"/>
      <c r="OLZ552" s="511"/>
      <c r="OMA552" s="511"/>
      <c r="OMB552" s="511"/>
      <c r="OMC552" s="89"/>
      <c r="OMD552" s="89"/>
      <c r="OME552" s="511"/>
      <c r="OMF552" s="511"/>
      <c r="OMG552" s="89"/>
      <c r="OMH552" s="89"/>
      <c r="OMI552" s="511"/>
      <c r="OMJ552" s="511"/>
      <c r="OMK552" s="511"/>
      <c r="OML552" s="511"/>
      <c r="OMM552" s="511"/>
      <c r="OMN552" s="203"/>
      <c r="OMO552" s="107"/>
      <c r="OMP552" s="511"/>
      <c r="OMQ552" s="511"/>
      <c r="OMR552" s="511"/>
      <c r="OMS552" s="511"/>
      <c r="OMT552" s="511"/>
      <c r="OMU552" s="511"/>
      <c r="OMV552" s="511"/>
      <c r="OMW552" s="168"/>
      <c r="OMX552" s="168"/>
      <c r="OMY552" s="168"/>
      <c r="OMZ552" s="168"/>
      <c r="ONA552" s="168"/>
      <c r="ONB552" s="168"/>
      <c r="ONC552" s="168"/>
      <c r="OND552" s="168"/>
      <c r="ONE552" s="168"/>
      <c r="ONF552" s="168"/>
      <c r="ONG552" s="168"/>
      <c r="ONH552" s="168"/>
      <c r="ONI552" s="168"/>
      <c r="ONJ552" s="168"/>
      <c r="ONK552" s="168"/>
      <c r="ONL552" s="168"/>
      <c r="ONM552" s="168"/>
      <c r="ONN552" s="168"/>
      <c r="ONO552" s="168"/>
      <c r="ONP552" s="168"/>
      <c r="ONQ552" s="168"/>
      <c r="ONR552" s="168"/>
      <c r="ONS552" s="168"/>
      <c r="ONT552" s="168"/>
      <c r="ONU552" s="168"/>
      <c r="ONV552" s="168"/>
      <c r="ONW552" s="168"/>
      <c r="ONX552" s="168"/>
      <c r="ONY552" s="168"/>
      <c r="ONZ552" s="168"/>
      <c r="OOA552" s="168"/>
      <c r="OOB552" s="168"/>
      <c r="OOC552" s="168"/>
      <c r="OOD552" s="168"/>
      <c r="OOE552" s="168"/>
      <c r="OOF552" s="168"/>
      <c r="OOG552" s="168"/>
      <c r="OOH552" s="168"/>
      <c r="OOI552" s="168"/>
      <c r="OOJ552" s="168"/>
      <c r="OOK552" s="168"/>
      <c r="OOL552" s="168"/>
      <c r="OOM552" s="168"/>
      <c r="OON552" s="168"/>
      <c r="OOO552" s="511"/>
      <c r="OOP552" s="511"/>
      <c r="OOQ552" s="511"/>
      <c r="OOR552" s="511"/>
      <c r="OOS552" s="511"/>
      <c r="OOT552" s="511"/>
      <c r="OOU552" s="511"/>
      <c r="OOV552" s="511"/>
      <c r="OOW552" s="511"/>
      <c r="OOX552" s="511"/>
      <c r="OOY552" s="511"/>
      <c r="OOZ552" s="511"/>
      <c r="OPA552" s="511"/>
      <c r="OPB552" s="511"/>
      <c r="OPC552" s="511"/>
      <c r="OPD552" s="511"/>
      <c r="OPE552" s="511"/>
      <c r="OPF552" s="511"/>
      <c r="OPG552" s="511"/>
      <c r="OPH552" s="511"/>
      <c r="OPI552" s="511"/>
      <c r="OPJ552" s="511"/>
      <c r="OPK552" s="511"/>
      <c r="OPL552" s="511"/>
      <c r="OPM552" s="89"/>
      <c r="OPN552" s="89"/>
      <c r="OPO552" s="89"/>
      <c r="OPP552" s="89"/>
      <c r="OPQ552" s="89"/>
      <c r="OPR552" s="511"/>
      <c r="OPS552" s="511"/>
      <c r="OPT552" s="89"/>
      <c r="OPU552" s="89"/>
      <c r="OPV552" s="511"/>
      <c r="OPW552" s="511"/>
      <c r="OPX552" s="89"/>
      <c r="OPY552" s="89"/>
      <c r="OPZ552" s="511"/>
      <c r="OQA552" s="511"/>
      <c r="OQB552" s="511"/>
      <c r="OQC552" s="511"/>
      <c r="OQD552" s="511"/>
      <c r="OQE552" s="511"/>
      <c r="OQF552" s="511"/>
      <c r="OQG552" s="89"/>
      <c r="OQH552" s="89"/>
      <c r="OQI552" s="511"/>
      <c r="OQJ552" s="511"/>
      <c r="OQK552" s="89"/>
      <c r="OQL552" s="89"/>
      <c r="OQM552" s="511"/>
      <c r="OQN552" s="511"/>
      <c r="OQO552" s="511"/>
      <c r="OQP552" s="511"/>
      <c r="OQQ552" s="511"/>
      <c r="OQR552" s="203"/>
      <c r="OQS552" s="107"/>
      <c r="OQT552" s="511"/>
      <c r="OQU552" s="511"/>
      <c r="OQV552" s="511"/>
      <c r="OQW552" s="511"/>
      <c r="OQX552" s="511"/>
      <c r="OQY552" s="511"/>
      <c r="OQZ552" s="511"/>
      <c r="ORA552" s="168"/>
      <c r="ORB552" s="168"/>
      <c r="ORC552" s="168"/>
      <c r="ORD552" s="168"/>
      <c r="ORE552" s="168"/>
      <c r="ORF552" s="168"/>
      <c r="ORG552" s="168"/>
      <c r="ORH552" s="168"/>
      <c r="ORI552" s="168"/>
      <c r="ORJ552" s="168"/>
      <c r="ORK552" s="168"/>
      <c r="ORL552" s="168"/>
      <c r="ORM552" s="168"/>
      <c r="ORN552" s="168"/>
      <c r="ORO552" s="168"/>
      <c r="ORP552" s="168"/>
      <c r="ORQ552" s="168"/>
      <c r="ORR552" s="168"/>
      <c r="ORS552" s="168"/>
      <c r="ORT552" s="168"/>
      <c r="ORU552" s="168"/>
      <c r="ORV552" s="168"/>
      <c r="ORW552" s="168"/>
      <c r="ORX552" s="168"/>
      <c r="ORY552" s="168"/>
      <c r="ORZ552" s="168"/>
      <c r="OSA552" s="168"/>
      <c r="OSB552" s="168"/>
      <c r="OSC552" s="168"/>
      <c r="OSD552" s="168"/>
      <c r="OSE552" s="168"/>
      <c r="OSF552" s="168"/>
      <c r="OSG552" s="168"/>
      <c r="OSH552" s="168"/>
      <c r="OSI552" s="168"/>
      <c r="OSJ552" s="168"/>
      <c r="OSK552" s="168"/>
      <c r="OSL552" s="168"/>
      <c r="OSM552" s="168"/>
      <c r="OSN552" s="168"/>
      <c r="OSO552" s="168"/>
      <c r="OSP552" s="168"/>
      <c r="OSQ552" s="168"/>
      <c r="OSR552" s="168"/>
      <c r="OSS552" s="511"/>
      <c r="OST552" s="511"/>
      <c r="OSU552" s="511"/>
      <c r="OSV552" s="511"/>
      <c r="OSW552" s="511"/>
      <c r="OSX552" s="511"/>
      <c r="OSY552" s="511"/>
      <c r="OSZ552" s="511"/>
      <c r="OTA552" s="511"/>
      <c r="OTB552" s="511"/>
      <c r="OTC552" s="511"/>
      <c r="OTD552" s="511"/>
      <c r="OTE552" s="511"/>
      <c r="OTF552" s="511"/>
      <c r="OTG552" s="511"/>
      <c r="OTH552" s="511"/>
      <c r="OTI552" s="511"/>
      <c r="OTJ552" s="511"/>
      <c r="OTK552" s="511"/>
      <c r="OTL552" s="511"/>
      <c r="OTM552" s="511"/>
      <c r="OTN552" s="511"/>
      <c r="OTO552" s="511"/>
      <c r="OTP552" s="511"/>
      <c r="OTQ552" s="89"/>
      <c r="OTR552" s="89"/>
      <c r="OTS552" s="89"/>
      <c r="OTT552" s="89"/>
      <c r="OTU552" s="89"/>
      <c r="OTV552" s="511"/>
      <c r="OTW552" s="511"/>
      <c r="OTX552" s="89"/>
      <c r="OTY552" s="89"/>
      <c r="OTZ552" s="511"/>
      <c r="OUA552" s="511"/>
      <c r="OUB552" s="89"/>
      <c r="OUC552" s="89"/>
      <c r="OUD552" s="511"/>
      <c r="OUE552" s="511"/>
      <c r="OUF552" s="511"/>
      <c r="OUG552" s="511"/>
      <c r="OUH552" s="511"/>
      <c r="OUI552" s="511"/>
      <c r="OUJ552" s="511"/>
      <c r="OUK552" s="89"/>
      <c r="OUL552" s="89"/>
      <c r="OUM552" s="511"/>
      <c r="OUN552" s="511"/>
      <c r="OUO552" s="89"/>
      <c r="OUP552" s="89"/>
      <c r="OUQ552" s="511"/>
      <c r="OUR552" s="511"/>
      <c r="OUS552" s="511"/>
      <c r="OUT552" s="511"/>
      <c r="OUU552" s="511"/>
      <c r="OUV552" s="203"/>
      <c r="OUW552" s="107"/>
      <c r="OUX552" s="511"/>
      <c r="OUY552" s="511"/>
      <c r="OUZ552" s="511"/>
      <c r="OVA552" s="511"/>
      <c r="OVB552" s="511"/>
      <c r="OVC552" s="511"/>
      <c r="OVD552" s="511"/>
      <c r="OVE552" s="168"/>
      <c r="OVF552" s="168"/>
      <c r="OVG552" s="168"/>
      <c r="OVH552" s="168"/>
      <c r="OVI552" s="168"/>
      <c r="OVJ552" s="168"/>
      <c r="OVK552" s="168"/>
      <c r="OVL552" s="168"/>
      <c r="OVM552" s="168"/>
      <c r="OVN552" s="168"/>
      <c r="OVO552" s="168"/>
      <c r="OVP552" s="168"/>
      <c r="OVQ552" s="168"/>
      <c r="OVR552" s="168"/>
      <c r="OVS552" s="168"/>
      <c r="OVT552" s="168"/>
      <c r="OVU552" s="168"/>
      <c r="OVV552" s="168"/>
      <c r="OVW552" s="168"/>
      <c r="OVX552" s="168"/>
      <c r="OVY552" s="168"/>
      <c r="OVZ552" s="168"/>
      <c r="OWA552" s="168"/>
      <c r="OWB552" s="168"/>
      <c r="OWC552" s="168"/>
      <c r="OWD552" s="168"/>
      <c r="OWE552" s="168"/>
      <c r="OWF552" s="168"/>
      <c r="OWG552" s="168"/>
      <c r="OWH552" s="168"/>
      <c r="OWI552" s="168"/>
      <c r="OWJ552" s="168"/>
      <c r="OWK552" s="168"/>
      <c r="OWL552" s="168"/>
      <c r="OWM552" s="168"/>
      <c r="OWN552" s="168"/>
      <c r="OWO552" s="168"/>
      <c r="OWP552" s="168"/>
      <c r="OWQ552" s="168"/>
      <c r="OWR552" s="168"/>
      <c r="OWS552" s="168"/>
      <c r="OWT552" s="168"/>
      <c r="OWU552" s="168"/>
      <c r="OWV552" s="168"/>
      <c r="OWW552" s="511"/>
      <c r="OWX552" s="511"/>
      <c r="OWY552" s="511"/>
      <c r="OWZ552" s="511"/>
      <c r="OXA552" s="511"/>
      <c r="OXB552" s="511"/>
      <c r="OXC552" s="511"/>
      <c r="OXD552" s="511"/>
      <c r="OXE552" s="511"/>
      <c r="OXF552" s="511"/>
      <c r="OXG552" s="511"/>
      <c r="OXH552" s="511"/>
      <c r="OXI552" s="511"/>
      <c r="OXJ552" s="511"/>
      <c r="OXK552" s="511"/>
      <c r="OXL552" s="511"/>
      <c r="OXM552" s="511"/>
      <c r="OXN552" s="511"/>
      <c r="OXO552" s="511"/>
      <c r="OXP552" s="511"/>
      <c r="OXQ552" s="511"/>
      <c r="OXR552" s="511"/>
      <c r="OXS552" s="511"/>
      <c r="OXT552" s="511"/>
      <c r="OXU552" s="89"/>
      <c r="OXV552" s="89"/>
      <c r="OXW552" s="89"/>
      <c r="OXX552" s="89"/>
      <c r="OXY552" s="89"/>
      <c r="OXZ552" s="511"/>
      <c r="OYA552" s="511"/>
      <c r="OYB552" s="89"/>
      <c r="OYC552" s="89"/>
      <c r="OYD552" s="511"/>
      <c r="OYE552" s="511"/>
      <c r="OYF552" s="89"/>
      <c r="OYG552" s="89"/>
      <c r="OYH552" s="511"/>
      <c r="OYI552" s="511"/>
      <c r="OYJ552" s="511"/>
      <c r="OYK552" s="511"/>
      <c r="OYL552" s="511"/>
      <c r="OYM552" s="511"/>
      <c r="OYN552" s="511"/>
      <c r="OYO552" s="89"/>
      <c r="OYP552" s="89"/>
      <c r="OYQ552" s="511"/>
      <c r="OYR552" s="511"/>
      <c r="OYS552" s="89"/>
      <c r="OYT552" s="89"/>
      <c r="OYU552" s="511"/>
      <c r="OYV552" s="511"/>
      <c r="OYW552" s="511"/>
      <c r="OYX552" s="511"/>
      <c r="OYY552" s="511"/>
      <c r="OYZ552" s="203"/>
      <c r="OZA552" s="107"/>
      <c r="OZB552" s="511"/>
      <c r="OZC552" s="511"/>
      <c r="OZD552" s="511"/>
      <c r="OZE552" s="511"/>
      <c r="OZF552" s="511"/>
      <c r="OZG552" s="511"/>
      <c r="OZH552" s="511"/>
      <c r="OZI552" s="168"/>
      <c r="OZJ552" s="168"/>
      <c r="OZK552" s="168"/>
      <c r="OZL552" s="168"/>
      <c r="OZM552" s="168"/>
      <c r="OZN552" s="168"/>
      <c r="OZO552" s="168"/>
      <c r="OZP552" s="168"/>
      <c r="OZQ552" s="168"/>
      <c r="OZR552" s="168"/>
      <c r="OZS552" s="168"/>
      <c r="OZT552" s="168"/>
      <c r="OZU552" s="168"/>
      <c r="OZV552" s="168"/>
      <c r="OZW552" s="168"/>
      <c r="OZX552" s="168"/>
      <c r="OZY552" s="168"/>
      <c r="OZZ552" s="168"/>
      <c r="PAA552" s="168"/>
      <c r="PAB552" s="168"/>
      <c r="PAC552" s="168"/>
      <c r="PAD552" s="168"/>
      <c r="PAE552" s="168"/>
      <c r="PAF552" s="168"/>
      <c r="PAG552" s="168"/>
      <c r="PAH552" s="168"/>
      <c r="PAI552" s="168"/>
      <c r="PAJ552" s="168"/>
      <c r="PAK552" s="168"/>
      <c r="PAL552" s="168"/>
      <c r="PAM552" s="168"/>
      <c r="PAN552" s="168"/>
      <c r="PAO552" s="168"/>
      <c r="PAP552" s="168"/>
      <c r="PAQ552" s="168"/>
      <c r="PAR552" s="168"/>
      <c r="PAS552" s="168"/>
      <c r="PAT552" s="168"/>
      <c r="PAU552" s="168"/>
      <c r="PAV552" s="168"/>
      <c r="PAW552" s="168"/>
      <c r="PAX552" s="168"/>
      <c r="PAY552" s="168"/>
      <c r="PAZ552" s="168"/>
      <c r="PBA552" s="511"/>
      <c r="PBB552" s="511"/>
      <c r="PBC552" s="511"/>
      <c r="PBD552" s="511"/>
      <c r="PBE552" s="511"/>
      <c r="PBF552" s="511"/>
      <c r="PBG552" s="511"/>
      <c r="PBH552" s="511"/>
      <c r="PBI552" s="511"/>
      <c r="PBJ552" s="511"/>
      <c r="PBK552" s="511"/>
      <c r="PBL552" s="511"/>
      <c r="PBM552" s="511"/>
      <c r="PBN552" s="511"/>
      <c r="PBO552" s="511"/>
      <c r="PBP552" s="511"/>
      <c r="PBQ552" s="511"/>
      <c r="PBR552" s="511"/>
      <c r="PBS552" s="511"/>
      <c r="PBT552" s="511"/>
      <c r="PBU552" s="511"/>
      <c r="PBV552" s="511"/>
      <c r="PBW552" s="511"/>
      <c r="PBX552" s="511"/>
      <c r="PBY552" s="89"/>
      <c r="PBZ552" s="89"/>
      <c r="PCA552" s="89"/>
      <c r="PCB552" s="89"/>
      <c r="PCC552" s="89"/>
      <c r="PCD552" s="511"/>
      <c r="PCE552" s="511"/>
      <c r="PCF552" s="89"/>
      <c r="PCG552" s="89"/>
      <c r="PCH552" s="511"/>
      <c r="PCI552" s="511"/>
      <c r="PCJ552" s="89"/>
      <c r="PCK552" s="89"/>
      <c r="PCL552" s="511"/>
      <c r="PCM552" s="511"/>
      <c r="PCN552" s="511"/>
      <c r="PCO552" s="511"/>
      <c r="PCP552" s="511"/>
      <c r="PCQ552" s="511"/>
      <c r="PCR552" s="511"/>
      <c r="PCS552" s="89"/>
      <c r="PCT552" s="89"/>
      <c r="PCU552" s="511"/>
      <c r="PCV552" s="511"/>
      <c r="PCW552" s="89"/>
      <c r="PCX552" s="89"/>
      <c r="PCY552" s="511"/>
      <c r="PCZ552" s="511"/>
      <c r="PDA552" s="511"/>
      <c r="PDB552" s="511"/>
      <c r="PDC552" s="511"/>
      <c r="PDD552" s="203"/>
      <c r="PDE552" s="107"/>
      <c r="PDF552" s="511"/>
      <c r="PDG552" s="511"/>
      <c r="PDH552" s="511"/>
      <c r="PDI552" s="511"/>
      <c r="PDJ552" s="511"/>
      <c r="PDK552" s="511"/>
      <c r="PDL552" s="511"/>
      <c r="PDM552" s="168"/>
      <c r="PDN552" s="168"/>
      <c r="PDO552" s="168"/>
      <c r="PDP552" s="168"/>
      <c r="PDQ552" s="168"/>
      <c r="PDR552" s="168"/>
      <c r="PDS552" s="168"/>
      <c r="PDT552" s="168"/>
      <c r="PDU552" s="168"/>
      <c r="PDV552" s="168"/>
      <c r="PDW552" s="168"/>
      <c r="PDX552" s="168"/>
      <c r="PDY552" s="168"/>
      <c r="PDZ552" s="168"/>
      <c r="PEA552" s="168"/>
      <c r="PEB552" s="168"/>
      <c r="PEC552" s="168"/>
      <c r="PED552" s="168"/>
      <c r="PEE552" s="168"/>
      <c r="PEF552" s="168"/>
      <c r="PEG552" s="168"/>
      <c r="PEH552" s="168"/>
      <c r="PEI552" s="168"/>
      <c r="PEJ552" s="168"/>
      <c r="PEK552" s="168"/>
      <c r="PEL552" s="168"/>
      <c r="PEM552" s="168"/>
      <c r="PEN552" s="168"/>
      <c r="PEO552" s="168"/>
      <c r="PEP552" s="168"/>
      <c r="PEQ552" s="168"/>
      <c r="PER552" s="168"/>
      <c r="PES552" s="168"/>
      <c r="PET552" s="168"/>
      <c r="PEU552" s="168"/>
      <c r="PEV552" s="168"/>
      <c r="PEW552" s="168"/>
      <c r="PEX552" s="168"/>
      <c r="PEY552" s="168"/>
      <c r="PEZ552" s="168"/>
      <c r="PFA552" s="168"/>
      <c r="PFB552" s="168"/>
      <c r="PFC552" s="168"/>
      <c r="PFD552" s="168"/>
      <c r="PFE552" s="511"/>
      <c r="PFF552" s="511"/>
      <c r="PFG552" s="511"/>
      <c r="PFH552" s="511"/>
      <c r="PFI552" s="511"/>
      <c r="PFJ552" s="511"/>
      <c r="PFK552" s="511"/>
      <c r="PFL552" s="511"/>
      <c r="PFM552" s="511"/>
      <c r="PFN552" s="511"/>
      <c r="PFO552" s="511"/>
      <c r="PFP552" s="511"/>
      <c r="PFQ552" s="511"/>
      <c r="PFR552" s="511"/>
      <c r="PFS552" s="511"/>
      <c r="PFT552" s="511"/>
      <c r="PFU552" s="511"/>
      <c r="PFV552" s="511"/>
      <c r="PFW552" s="511"/>
      <c r="PFX552" s="511"/>
      <c r="PFY552" s="511"/>
      <c r="PFZ552" s="511"/>
      <c r="PGA552" s="511"/>
      <c r="PGB552" s="511"/>
      <c r="PGC552" s="89"/>
      <c r="PGD552" s="89"/>
      <c r="PGE552" s="89"/>
      <c r="PGF552" s="89"/>
      <c r="PGG552" s="89"/>
      <c r="PGH552" s="511"/>
      <c r="PGI552" s="511"/>
      <c r="PGJ552" s="89"/>
      <c r="PGK552" s="89"/>
      <c r="PGL552" s="511"/>
      <c r="PGM552" s="511"/>
      <c r="PGN552" s="89"/>
      <c r="PGO552" s="89"/>
      <c r="PGP552" s="511"/>
      <c r="PGQ552" s="511"/>
      <c r="PGR552" s="511"/>
      <c r="PGS552" s="511"/>
      <c r="PGT552" s="511"/>
      <c r="PGU552" s="511"/>
      <c r="PGV552" s="511"/>
      <c r="PGW552" s="89"/>
      <c r="PGX552" s="89"/>
      <c r="PGY552" s="511"/>
      <c r="PGZ552" s="511"/>
      <c r="PHA552" s="89"/>
      <c r="PHB552" s="89"/>
      <c r="PHC552" s="511"/>
      <c r="PHD552" s="511"/>
      <c r="PHE552" s="511"/>
      <c r="PHF552" s="511"/>
      <c r="PHG552" s="511"/>
      <c r="PHH552" s="203"/>
      <c r="PHI552" s="107"/>
      <c r="PHJ552" s="511"/>
      <c r="PHK552" s="511"/>
      <c r="PHL552" s="511"/>
      <c r="PHM552" s="511"/>
      <c r="PHN552" s="511"/>
      <c r="PHO552" s="511"/>
      <c r="PHP552" s="511"/>
      <c r="PHQ552" s="168"/>
      <c r="PHR552" s="168"/>
      <c r="PHS552" s="168"/>
      <c r="PHT552" s="168"/>
      <c r="PHU552" s="168"/>
      <c r="PHV552" s="168"/>
      <c r="PHW552" s="168"/>
      <c r="PHX552" s="168"/>
      <c r="PHY552" s="168"/>
      <c r="PHZ552" s="168"/>
      <c r="PIA552" s="168"/>
      <c r="PIB552" s="168"/>
      <c r="PIC552" s="168"/>
      <c r="PID552" s="168"/>
      <c r="PIE552" s="168"/>
      <c r="PIF552" s="168"/>
      <c r="PIG552" s="168"/>
      <c r="PIH552" s="168"/>
      <c r="PII552" s="168"/>
      <c r="PIJ552" s="168"/>
      <c r="PIK552" s="168"/>
      <c r="PIL552" s="168"/>
      <c r="PIM552" s="168"/>
      <c r="PIN552" s="168"/>
      <c r="PIO552" s="168"/>
      <c r="PIP552" s="168"/>
      <c r="PIQ552" s="168"/>
      <c r="PIR552" s="168"/>
      <c r="PIS552" s="168"/>
      <c r="PIT552" s="168"/>
      <c r="PIU552" s="168"/>
      <c r="PIV552" s="168"/>
      <c r="PIW552" s="168"/>
      <c r="PIX552" s="168"/>
      <c r="PIY552" s="168"/>
      <c r="PIZ552" s="168"/>
      <c r="PJA552" s="168"/>
      <c r="PJB552" s="168"/>
      <c r="PJC552" s="168"/>
      <c r="PJD552" s="168"/>
      <c r="PJE552" s="168"/>
      <c r="PJF552" s="168"/>
      <c r="PJG552" s="168"/>
      <c r="PJH552" s="168"/>
      <c r="PJI552" s="511"/>
      <c r="PJJ552" s="511"/>
      <c r="PJK552" s="511"/>
      <c r="PJL552" s="511"/>
      <c r="PJM552" s="511"/>
      <c r="PJN552" s="511"/>
      <c r="PJO552" s="511"/>
      <c r="PJP552" s="511"/>
      <c r="PJQ552" s="511"/>
      <c r="PJR552" s="511"/>
      <c r="PJS552" s="511"/>
      <c r="PJT552" s="511"/>
      <c r="PJU552" s="511"/>
      <c r="PJV552" s="511"/>
      <c r="PJW552" s="511"/>
      <c r="PJX552" s="511"/>
      <c r="PJY552" s="511"/>
      <c r="PJZ552" s="511"/>
      <c r="PKA552" s="511"/>
      <c r="PKB552" s="511"/>
      <c r="PKC552" s="511"/>
      <c r="PKD552" s="511"/>
      <c r="PKE552" s="511"/>
      <c r="PKF552" s="511"/>
      <c r="PKG552" s="89"/>
      <c r="PKH552" s="89"/>
      <c r="PKI552" s="89"/>
      <c r="PKJ552" s="89"/>
      <c r="PKK552" s="89"/>
      <c r="PKL552" s="511"/>
      <c r="PKM552" s="511"/>
      <c r="PKN552" s="89"/>
      <c r="PKO552" s="89"/>
      <c r="PKP552" s="511"/>
      <c r="PKQ552" s="511"/>
      <c r="PKR552" s="89"/>
      <c r="PKS552" s="89"/>
      <c r="PKT552" s="511"/>
      <c r="PKU552" s="511"/>
      <c r="PKV552" s="511"/>
      <c r="PKW552" s="511"/>
      <c r="PKX552" s="511"/>
      <c r="PKY552" s="511"/>
      <c r="PKZ552" s="511"/>
      <c r="PLA552" s="89"/>
      <c r="PLB552" s="89"/>
      <c r="PLC552" s="511"/>
      <c r="PLD552" s="511"/>
      <c r="PLE552" s="89"/>
      <c r="PLF552" s="89"/>
      <c r="PLG552" s="511"/>
      <c r="PLH552" s="511"/>
      <c r="PLI552" s="511"/>
      <c r="PLJ552" s="511"/>
      <c r="PLK552" s="511"/>
      <c r="PLL552" s="203"/>
      <c r="PLM552" s="107"/>
      <c r="PLN552" s="511"/>
      <c r="PLO552" s="511"/>
      <c r="PLP552" s="511"/>
      <c r="PLQ552" s="511"/>
      <c r="PLR552" s="511"/>
      <c r="PLS552" s="511"/>
      <c r="PLT552" s="511"/>
      <c r="PLU552" s="168"/>
      <c r="PLV552" s="168"/>
      <c r="PLW552" s="168"/>
      <c r="PLX552" s="168"/>
      <c r="PLY552" s="168"/>
      <c r="PLZ552" s="168"/>
      <c r="PMA552" s="168"/>
      <c r="PMB552" s="168"/>
      <c r="PMC552" s="168"/>
      <c r="PMD552" s="168"/>
      <c r="PME552" s="168"/>
      <c r="PMF552" s="168"/>
      <c r="PMG552" s="168"/>
      <c r="PMH552" s="168"/>
      <c r="PMI552" s="168"/>
      <c r="PMJ552" s="168"/>
      <c r="PMK552" s="168"/>
      <c r="PML552" s="168"/>
      <c r="PMM552" s="168"/>
      <c r="PMN552" s="168"/>
      <c r="PMO552" s="168"/>
      <c r="PMP552" s="168"/>
      <c r="PMQ552" s="168"/>
      <c r="PMR552" s="168"/>
      <c r="PMS552" s="168"/>
      <c r="PMT552" s="168"/>
      <c r="PMU552" s="168"/>
      <c r="PMV552" s="168"/>
      <c r="PMW552" s="168"/>
      <c r="PMX552" s="168"/>
      <c r="PMY552" s="168"/>
      <c r="PMZ552" s="168"/>
      <c r="PNA552" s="168"/>
      <c r="PNB552" s="168"/>
      <c r="PNC552" s="168"/>
      <c r="PND552" s="168"/>
      <c r="PNE552" s="168"/>
      <c r="PNF552" s="168"/>
      <c r="PNG552" s="168"/>
      <c r="PNH552" s="168"/>
      <c r="PNI552" s="168"/>
      <c r="PNJ552" s="168"/>
      <c r="PNK552" s="168"/>
      <c r="PNL552" s="168"/>
      <c r="PNM552" s="511"/>
      <c r="PNN552" s="511"/>
      <c r="PNO552" s="511"/>
      <c r="PNP552" s="511"/>
      <c r="PNQ552" s="511"/>
      <c r="PNR552" s="511"/>
      <c r="PNS552" s="511"/>
      <c r="PNT552" s="511"/>
      <c r="PNU552" s="511"/>
      <c r="PNV552" s="511"/>
      <c r="PNW552" s="511"/>
      <c r="PNX552" s="511"/>
      <c r="PNY552" s="511"/>
      <c r="PNZ552" s="511"/>
      <c r="POA552" s="511"/>
      <c r="POB552" s="511"/>
      <c r="POC552" s="511"/>
      <c r="POD552" s="511"/>
      <c r="POE552" s="511"/>
      <c r="POF552" s="511"/>
      <c r="POG552" s="511"/>
      <c r="POH552" s="511"/>
      <c r="POI552" s="511"/>
      <c r="POJ552" s="511"/>
      <c r="POK552" s="89"/>
      <c r="POL552" s="89"/>
      <c r="POM552" s="89"/>
      <c r="PON552" s="89"/>
      <c r="POO552" s="89"/>
      <c r="POP552" s="511"/>
      <c r="POQ552" s="511"/>
      <c r="POR552" s="89"/>
      <c r="POS552" s="89"/>
      <c r="POT552" s="511"/>
      <c r="POU552" s="511"/>
      <c r="POV552" s="89"/>
      <c r="POW552" s="89"/>
      <c r="POX552" s="511"/>
      <c r="POY552" s="511"/>
      <c r="POZ552" s="511"/>
      <c r="PPA552" s="511"/>
      <c r="PPB552" s="511"/>
      <c r="PPC552" s="511"/>
      <c r="PPD552" s="511"/>
      <c r="PPE552" s="89"/>
      <c r="PPF552" s="89"/>
      <c r="PPG552" s="511"/>
      <c r="PPH552" s="511"/>
      <c r="PPI552" s="89"/>
      <c r="PPJ552" s="89"/>
      <c r="PPK552" s="511"/>
      <c r="PPL552" s="511"/>
      <c r="PPM552" s="511"/>
      <c r="PPN552" s="511"/>
      <c r="PPO552" s="511"/>
      <c r="PPP552" s="203"/>
      <c r="PPQ552" s="107"/>
      <c r="PPR552" s="511"/>
      <c r="PPS552" s="511"/>
      <c r="PPT552" s="511"/>
      <c r="PPU552" s="511"/>
      <c r="PPV552" s="511"/>
      <c r="PPW552" s="511"/>
      <c r="PPX552" s="511"/>
      <c r="PPY552" s="168"/>
      <c r="PPZ552" s="168"/>
      <c r="PQA552" s="168"/>
      <c r="PQB552" s="168"/>
      <c r="PQC552" s="168"/>
      <c r="PQD552" s="168"/>
      <c r="PQE552" s="168"/>
      <c r="PQF552" s="168"/>
      <c r="PQG552" s="168"/>
      <c r="PQH552" s="168"/>
      <c r="PQI552" s="168"/>
      <c r="PQJ552" s="168"/>
      <c r="PQK552" s="168"/>
      <c r="PQL552" s="168"/>
      <c r="PQM552" s="168"/>
      <c r="PQN552" s="168"/>
      <c r="PQO552" s="168"/>
      <c r="PQP552" s="168"/>
      <c r="PQQ552" s="168"/>
      <c r="PQR552" s="168"/>
      <c r="PQS552" s="168"/>
      <c r="PQT552" s="168"/>
      <c r="PQU552" s="168"/>
      <c r="PQV552" s="168"/>
      <c r="PQW552" s="168"/>
      <c r="PQX552" s="168"/>
      <c r="PQY552" s="168"/>
      <c r="PQZ552" s="168"/>
      <c r="PRA552" s="168"/>
      <c r="PRB552" s="168"/>
      <c r="PRC552" s="168"/>
      <c r="PRD552" s="168"/>
      <c r="PRE552" s="168"/>
      <c r="PRF552" s="168"/>
      <c r="PRG552" s="168"/>
      <c r="PRH552" s="168"/>
      <c r="PRI552" s="168"/>
      <c r="PRJ552" s="168"/>
      <c r="PRK552" s="168"/>
      <c r="PRL552" s="168"/>
      <c r="PRM552" s="168"/>
      <c r="PRN552" s="168"/>
      <c r="PRO552" s="168"/>
      <c r="PRP552" s="168"/>
      <c r="PRQ552" s="511"/>
      <c r="PRR552" s="511"/>
      <c r="PRS552" s="511"/>
      <c r="PRT552" s="511"/>
      <c r="PRU552" s="511"/>
      <c r="PRV552" s="511"/>
      <c r="PRW552" s="511"/>
      <c r="PRX552" s="511"/>
      <c r="PRY552" s="511"/>
      <c r="PRZ552" s="511"/>
      <c r="PSA552" s="511"/>
      <c r="PSB552" s="511"/>
      <c r="PSC552" s="511"/>
      <c r="PSD552" s="511"/>
      <c r="PSE552" s="511"/>
      <c r="PSF552" s="511"/>
      <c r="PSG552" s="511"/>
      <c r="PSH552" s="511"/>
      <c r="PSI552" s="511"/>
      <c r="PSJ552" s="511"/>
      <c r="PSK552" s="511"/>
      <c r="PSL552" s="511"/>
      <c r="PSM552" s="511"/>
      <c r="PSN552" s="511"/>
      <c r="PSO552" s="89"/>
      <c r="PSP552" s="89"/>
      <c r="PSQ552" s="89"/>
      <c r="PSR552" s="89"/>
      <c r="PSS552" s="89"/>
      <c r="PST552" s="511"/>
      <c r="PSU552" s="511"/>
      <c r="PSV552" s="89"/>
      <c r="PSW552" s="89"/>
      <c r="PSX552" s="511"/>
      <c r="PSY552" s="511"/>
      <c r="PSZ552" s="89"/>
      <c r="PTA552" s="89"/>
      <c r="PTB552" s="511"/>
      <c r="PTC552" s="511"/>
      <c r="PTD552" s="511"/>
      <c r="PTE552" s="511"/>
      <c r="PTF552" s="511"/>
      <c r="PTG552" s="511"/>
      <c r="PTH552" s="511"/>
      <c r="PTI552" s="89"/>
      <c r="PTJ552" s="89"/>
      <c r="PTK552" s="511"/>
      <c r="PTL552" s="511"/>
      <c r="PTM552" s="89"/>
      <c r="PTN552" s="89"/>
      <c r="PTO552" s="511"/>
      <c r="PTP552" s="511"/>
      <c r="PTQ552" s="511"/>
      <c r="PTR552" s="511"/>
      <c r="PTS552" s="511"/>
      <c r="PTT552" s="203"/>
      <c r="PTU552" s="107"/>
      <c r="PTV552" s="511"/>
      <c r="PTW552" s="511"/>
      <c r="PTX552" s="511"/>
      <c r="PTY552" s="511"/>
      <c r="PTZ552" s="511"/>
      <c r="PUA552" s="511"/>
      <c r="PUB552" s="511"/>
      <c r="PUC552" s="168"/>
      <c r="PUD552" s="168"/>
      <c r="PUE552" s="168"/>
      <c r="PUF552" s="168"/>
      <c r="PUG552" s="168"/>
      <c r="PUH552" s="168"/>
      <c r="PUI552" s="168"/>
      <c r="PUJ552" s="168"/>
      <c r="PUK552" s="168"/>
      <c r="PUL552" s="168"/>
      <c r="PUM552" s="168"/>
      <c r="PUN552" s="168"/>
      <c r="PUO552" s="168"/>
      <c r="PUP552" s="168"/>
      <c r="PUQ552" s="168"/>
      <c r="PUR552" s="168"/>
      <c r="PUS552" s="168"/>
      <c r="PUT552" s="168"/>
      <c r="PUU552" s="168"/>
      <c r="PUV552" s="168"/>
      <c r="PUW552" s="168"/>
      <c r="PUX552" s="168"/>
      <c r="PUY552" s="168"/>
      <c r="PUZ552" s="168"/>
      <c r="PVA552" s="168"/>
      <c r="PVB552" s="168"/>
      <c r="PVC552" s="168"/>
      <c r="PVD552" s="168"/>
      <c r="PVE552" s="168"/>
      <c r="PVF552" s="168"/>
      <c r="PVG552" s="168"/>
      <c r="PVH552" s="168"/>
      <c r="PVI552" s="168"/>
      <c r="PVJ552" s="168"/>
      <c r="PVK552" s="168"/>
      <c r="PVL552" s="168"/>
      <c r="PVM552" s="168"/>
      <c r="PVN552" s="168"/>
      <c r="PVO552" s="168"/>
      <c r="PVP552" s="168"/>
      <c r="PVQ552" s="168"/>
      <c r="PVR552" s="168"/>
      <c r="PVS552" s="168"/>
      <c r="PVT552" s="168"/>
      <c r="PVU552" s="511"/>
      <c r="PVV552" s="511"/>
      <c r="PVW552" s="511"/>
      <c r="PVX552" s="511"/>
      <c r="PVY552" s="511"/>
      <c r="PVZ552" s="511"/>
      <c r="PWA552" s="511"/>
      <c r="PWB552" s="511"/>
      <c r="PWC552" s="511"/>
      <c r="PWD552" s="511"/>
      <c r="PWE552" s="511"/>
      <c r="PWF552" s="511"/>
      <c r="PWG552" s="511"/>
      <c r="PWH552" s="511"/>
      <c r="PWI552" s="511"/>
      <c r="PWJ552" s="511"/>
      <c r="PWK552" s="511"/>
      <c r="PWL552" s="511"/>
      <c r="PWM552" s="511"/>
      <c r="PWN552" s="511"/>
      <c r="PWO552" s="511"/>
      <c r="PWP552" s="511"/>
      <c r="PWQ552" s="511"/>
      <c r="PWR552" s="511"/>
      <c r="PWS552" s="89"/>
      <c r="PWT552" s="89"/>
      <c r="PWU552" s="89"/>
      <c r="PWV552" s="89"/>
      <c r="PWW552" s="89"/>
      <c r="PWX552" s="511"/>
      <c r="PWY552" s="511"/>
      <c r="PWZ552" s="89"/>
      <c r="PXA552" s="89"/>
      <c r="PXB552" s="511"/>
      <c r="PXC552" s="511"/>
      <c r="PXD552" s="89"/>
      <c r="PXE552" s="89"/>
      <c r="PXF552" s="511"/>
      <c r="PXG552" s="511"/>
      <c r="PXH552" s="511"/>
      <c r="PXI552" s="511"/>
      <c r="PXJ552" s="511"/>
      <c r="PXK552" s="511"/>
      <c r="PXL552" s="511"/>
      <c r="PXM552" s="89"/>
      <c r="PXN552" s="89"/>
      <c r="PXO552" s="511"/>
      <c r="PXP552" s="511"/>
      <c r="PXQ552" s="89"/>
      <c r="PXR552" s="89"/>
      <c r="PXS552" s="511"/>
      <c r="PXT552" s="511"/>
      <c r="PXU552" s="511"/>
      <c r="PXV552" s="511"/>
      <c r="PXW552" s="511"/>
      <c r="PXX552" s="203"/>
      <c r="PXY552" s="107"/>
      <c r="PXZ552" s="511"/>
      <c r="PYA552" s="511"/>
      <c r="PYB552" s="511"/>
      <c r="PYC552" s="511"/>
      <c r="PYD552" s="511"/>
      <c r="PYE552" s="511"/>
      <c r="PYF552" s="511"/>
      <c r="PYG552" s="168"/>
      <c r="PYH552" s="168"/>
      <c r="PYI552" s="168"/>
      <c r="PYJ552" s="168"/>
      <c r="PYK552" s="168"/>
      <c r="PYL552" s="168"/>
      <c r="PYM552" s="168"/>
      <c r="PYN552" s="168"/>
      <c r="PYO552" s="168"/>
      <c r="PYP552" s="168"/>
      <c r="PYQ552" s="168"/>
      <c r="PYR552" s="168"/>
      <c r="PYS552" s="168"/>
      <c r="PYT552" s="168"/>
      <c r="PYU552" s="168"/>
      <c r="PYV552" s="168"/>
      <c r="PYW552" s="168"/>
      <c r="PYX552" s="168"/>
      <c r="PYY552" s="168"/>
      <c r="PYZ552" s="168"/>
      <c r="PZA552" s="168"/>
      <c r="PZB552" s="168"/>
      <c r="PZC552" s="168"/>
      <c r="PZD552" s="168"/>
      <c r="PZE552" s="168"/>
      <c r="PZF552" s="168"/>
      <c r="PZG552" s="168"/>
      <c r="PZH552" s="168"/>
      <c r="PZI552" s="168"/>
      <c r="PZJ552" s="168"/>
      <c r="PZK552" s="168"/>
      <c r="PZL552" s="168"/>
      <c r="PZM552" s="168"/>
      <c r="PZN552" s="168"/>
      <c r="PZO552" s="168"/>
      <c r="PZP552" s="168"/>
      <c r="PZQ552" s="168"/>
      <c r="PZR552" s="168"/>
      <c r="PZS552" s="168"/>
      <c r="PZT552" s="168"/>
      <c r="PZU552" s="168"/>
      <c r="PZV552" s="168"/>
      <c r="PZW552" s="168"/>
      <c r="PZX552" s="168"/>
      <c r="PZY552" s="511"/>
      <c r="PZZ552" s="511"/>
      <c r="QAA552" s="511"/>
      <c r="QAB552" s="511"/>
      <c r="QAC552" s="511"/>
      <c r="QAD552" s="511"/>
      <c r="QAE552" s="511"/>
      <c r="QAF552" s="511"/>
      <c r="QAG552" s="511"/>
      <c r="QAH552" s="511"/>
      <c r="QAI552" s="511"/>
      <c r="QAJ552" s="511"/>
      <c r="QAK552" s="511"/>
      <c r="QAL552" s="511"/>
      <c r="QAM552" s="511"/>
      <c r="QAN552" s="511"/>
      <c r="QAO552" s="511"/>
      <c r="QAP552" s="511"/>
      <c r="QAQ552" s="511"/>
      <c r="QAR552" s="511"/>
      <c r="QAS552" s="511"/>
      <c r="QAT552" s="511"/>
      <c r="QAU552" s="511"/>
      <c r="QAV552" s="511"/>
      <c r="QAW552" s="89"/>
      <c r="QAX552" s="89"/>
      <c r="QAY552" s="89"/>
      <c r="QAZ552" s="89"/>
      <c r="QBA552" s="89"/>
      <c r="QBB552" s="511"/>
      <c r="QBC552" s="511"/>
      <c r="QBD552" s="89"/>
      <c r="QBE552" s="89"/>
      <c r="QBF552" s="511"/>
      <c r="QBG552" s="511"/>
      <c r="QBH552" s="89"/>
      <c r="QBI552" s="89"/>
      <c r="QBJ552" s="511"/>
      <c r="QBK552" s="511"/>
      <c r="QBL552" s="511"/>
      <c r="QBM552" s="511"/>
      <c r="QBN552" s="511"/>
      <c r="QBO552" s="511"/>
      <c r="QBP552" s="511"/>
      <c r="QBQ552" s="89"/>
      <c r="QBR552" s="89"/>
      <c r="QBS552" s="511"/>
      <c r="QBT552" s="511"/>
      <c r="QBU552" s="89"/>
      <c r="QBV552" s="89"/>
      <c r="QBW552" s="511"/>
      <c r="QBX552" s="511"/>
      <c r="QBY552" s="511"/>
      <c r="QBZ552" s="511"/>
      <c r="QCA552" s="511"/>
      <c r="QCB552" s="203"/>
      <c r="QCC552" s="107"/>
      <c r="QCD552" s="511"/>
      <c r="QCE552" s="511"/>
      <c r="QCF552" s="511"/>
      <c r="QCG552" s="511"/>
      <c r="QCH552" s="511"/>
      <c r="QCI552" s="511"/>
      <c r="QCJ552" s="511"/>
      <c r="QCK552" s="168"/>
      <c r="QCL552" s="168"/>
      <c r="QCM552" s="168"/>
      <c r="QCN552" s="168"/>
      <c r="QCO552" s="168"/>
      <c r="QCP552" s="168"/>
      <c r="QCQ552" s="168"/>
      <c r="QCR552" s="168"/>
      <c r="QCS552" s="168"/>
      <c r="QCT552" s="168"/>
      <c r="QCU552" s="168"/>
      <c r="QCV552" s="168"/>
      <c r="QCW552" s="168"/>
      <c r="QCX552" s="168"/>
      <c r="QCY552" s="168"/>
      <c r="QCZ552" s="168"/>
      <c r="QDA552" s="168"/>
      <c r="QDB552" s="168"/>
      <c r="QDC552" s="168"/>
      <c r="QDD552" s="168"/>
      <c r="QDE552" s="168"/>
      <c r="QDF552" s="168"/>
      <c r="QDG552" s="168"/>
      <c r="QDH552" s="168"/>
      <c r="QDI552" s="168"/>
      <c r="QDJ552" s="168"/>
      <c r="QDK552" s="168"/>
      <c r="QDL552" s="168"/>
      <c r="QDM552" s="168"/>
      <c r="QDN552" s="168"/>
      <c r="QDO552" s="168"/>
      <c r="QDP552" s="168"/>
      <c r="QDQ552" s="168"/>
      <c r="QDR552" s="168"/>
      <c r="QDS552" s="168"/>
      <c r="QDT552" s="168"/>
      <c r="QDU552" s="168"/>
      <c r="QDV552" s="168"/>
      <c r="QDW552" s="168"/>
      <c r="QDX552" s="168"/>
      <c r="QDY552" s="168"/>
      <c r="QDZ552" s="168"/>
      <c r="QEA552" s="168"/>
      <c r="QEB552" s="168"/>
      <c r="QEC552" s="511"/>
      <c r="QED552" s="511"/>
      <c r="QEE552" s="511"/>
      <c r="QEF552" s="511"/>
      <c r="QEG552" s="511"/>
      <c r="QEH552" s="511"/>
      <c r="QEI552" s="511"/>
      <c r="QEJ552" s="511"/>
      <c r="QEK552" s="511"/>
      <c r="QEL552" s="511"/>
      <c r="QEM552" s="511"/>
      <c r="QEN552" s="511"/>
      <c r="QEO552" s="511"/>
      <c r="QEP552" s="511"/>
      <c r="QEQ552" s="511"/>
      <c r="QER552" s="511"/>
      <c r="QES552" s="511"/>
      <c r="QET552" s="511"/>
      <c r="QEU552" s="511"/>
      <c r="QEV552" s="511"/>
      <c r="QEW552" s="511"/>
      <c r="QEX552" s="511"/>
      <c r="QEY552" s="511"/>
      <c r="QEZ552" s="511"/>
      <c r="QFA552" s="89"/>
      <c r="QFB552" s="89"/>
      <c r="QFC552" s="89"/>
      <c r="QFD552" s="89"/>
      <c r="QFE552" s="89"/>
      <c r="QFF552" s="511"/>
      <c r="QFG552" s="511"/>
      <c r="QFH552" s="89"/>
      <c r="QFI552" s="89"/>
      <c r="QFJ552" s="511"/>
      <c r="QFK552" s="511"/>
      <c r="QFL552" s="89"/>
      <c r="QFM552" s="89"/>
      <c r="QFN552" s="511"/>
      <c r="QFO552" s="511"/>
      <c r="QFP552" s="511"/>
      <c r="QFQ552" s="511"/>
      <c r="QFR552" s="511"/>
      <c r="QFS552" s="511"/>
      <c r="QFT552" s="511"/>
      <c r="QFU552" s="89"/>
      <c r="QFV552" s="89"/>
      <c r="QFW552" s="511"/>
      <c r="QFX552" s="511"/>
      <c r="QFY552" s="89"/>
      <c r="QFZ552" s="89"/>
      <c r="QGA552" s="511"/>
      <c r="QGB552" s="511"/>
      <c r="QGC552" s="511"/>
      <c r="QGD552" s="511"/>
      <c r="QGE552" s="511"/>
      <c r="QGF552" s="203"/>
      <c r="QGG552" s="107"/>
      <c r="QGH552" s="511"/>
      <c r="QGI552" s="511"/>
      <c r="QGJ552" s="511"/>
      <c r="QGK552" s="511"/>
      <c r="QGL552" s="511"/>
      <c r="QGM552" s="511"/>
      <c r="QGN552" s="511"/>
      <c r="QGO552" s="168"/>
      <c r="QGP552" s="168"/>
      <c r="QGQ552" s="168"/>
      <c r="QGR552" s="168"/>
      <c r="QGS552" s="168"/>
      <c r="QGT552" s="168"/>
      <c r="QGU552" s="168"/>
      <c r="QGV552" s="168"/>
      <c r="QGW552" s="168"/>
      <c r="QGX552" s="168"/>
      <c r="QGY552" s="168"/>
      <c r="QGZ552" s="168"/>
      <c r="QHA552" s="168"/>
      <c r="QHB552" s="168"/>
      <c r="QHC552" s="168"/>
      <c r="QHD552" s="168"/>
      <c r="QHE552" s="168"/>
      <c r="QHF552" s="168"/>
      <c r="QHG552" s="168"/>
      <c r="QHH552" s="168"/>
      <c r="QHI552" s="168"/>
      <c r="QHJ552" s="168"/>
      <c r="QHK552" s="168"/>
      <c r="QHL552" s="168"/>
      <c r="QHM552" s="168"/>
      <c r="QHN552" s="168"/>
      <c r="QHO552" s="168"/>
      <c r="QHP552" s="168"/>
      <c r="QHQ552" s="168"/>
      <c r="QHR552" s="168"/>
      <c r="QHS552" s="168"/>
      <c r="QHT552" s="168"/>
      <c r="QHU552" s="168"/>
      <c r="QHV552" s="168"/>
      <c r="QHW552" s="168"/>
      <c r="QHX552" s="168"/>
      <c r="QHY552" s="168"/>
      <c r="QHZ552" s="168"/>
      <c r="QIA552" s="168"/>
      <c r="QIB552" s="168"/>
      <c r="QIC552" s="168"/>
      <c r="QID552" s="168"/>
      <c r="QIE552" s="168"/>
      <c r="QIF552" s="168"/>
      <c r="QIG552" s="511"/>
      <c r="QIH552" s="511"/>
      <c r="QII552" s="511"/>
      <c r="QIJ552" s="511"/>
      <c r="QIK552" s="511"/>
      <c r="QIL552" s="511"/>
      <c r="QIM552" s="511"/>
      <c r="QIN552" s="511"/>
      <c r="QIO552" s="511"/>
      <c r="QIP552" s="511"/>
      <c r="QIQ552" s="511"/>
      <c r="QIR552" s="511"/>
      <c r="QIS552" s="511"/>
      <c r="QIT552" s="511"/>
      <c r="QIU552" s="511"/>
      <c r="QIV552" s="511"/>
      <c r="QIW552" s="511"/>
      <c r="QIX552" s="511"/>
      <c r="QIY552" s="511"/>
      <c r="QIZ552" s="511"/>
      <c r="QJA552" s="511"/>
      <c r="QJB552" s="511"/>
      <c r="QJC552" s="511"/>
      <c r="QJD552" s="511"/>
      <c r="QJE552" s="89"/>
      <c r="QJF552" s="89"/>
      <c r="QJG552" s="89"/>
      <c r="QJH552" s="89"/>
      <c r="QJI552" s="89"/>
      <c r="QJJ552" s="511"/>
      <c r="QJK552" s="511"/>
      <c r="QJL552" s="89"/>
      <c r="QJM552" s="89"/>
      <c r="QJN552" s="511"/>
      <c r="QJO552" s="511"/>
      <c r="QJP552" s="89"/>
      <c r="QJQ552" s="89"/>
      <c r="QJR552" s="511"/>
      <c r="QJS552" s="511"/>
      <c r="QJT552" s="511"/>
      <c r="QJU552" s="511"/>
      <c r="QJV552" s="511"/>
      <c r="QJW552" s="511"/>
      <c r="QJX552" s="511"/>
      <c r="QJY552" s="89"/>
      <c r="QJZ552" s="89"/>
      <c r="QKA552" s="511"/>
      <c r="QKB552" s="511"/>
      <c r="QKC552" s="89"/>
      <c r="QKD552" s="89"/>
      <c r="QKE552" s="511"/>
      <c r="QKF552" s="511"/>
      <c r="QKG552" s="511"/>
      <c r="QKH552" s="511"/>
      <c r="QKI552" s="511"/>
      <c r="QKJ552" s="203"/>
      <c r="QKK552" s="107"/>
      <c r="QKL552" s="511"/>
      <c r="QKM552" s="511"/>
      <c r="QKN552" s="511"/>
      <c r="QKO552" s="511"/>
      <c r="QKP552" s="511"/>
      <c r="QKQ552" s="511"/>
      <c r="QKR552" s="511"/>
      <c r="QKS552" s="168"/>
      <c r="QKT552" s="168"/>
      <c r="QKU552" s="168"/>
      <c r="QKV552" s="168"/>
      <c r="QKW552" s="168"/>
      <c r="QKX552" s="168"/>
      <c r="QKY552" s="168"/>
      <c r="QKZ552" s="168"/>
      <c r="QLA552" s="168"/>
      <c r="QLB552" s="168"/>
      <c r="QLC552" s="168"/>
      <c r="QLD552" s="168"/>
      <c r="QLE552" s="168"/>
      <c r="QLF552" s="168"/>
      <c r="QLG552" s="168"/>
      <c r="QLH552" s="168"/>
      <c r="QLI552" s="168"/>
      <c r="QLJ552" s="168"/>
      <c r="QLK552" s="168"/>
      <c r="QLL552" s="168"/>
      <c r="QLM552" s="168"/>
      <c r="QLN552" s="168"/>
      <c r="QLO552" s="168"/>
      <c r="QLP552" s="168"/>
      <c r="QLQ552" s="168"/>
      <c r="QLR552" s="168"/>
      <c r="QLS552" s="168"/>
      <c r="QLT552" s="168"/>
      <c r="QLU552" s="168"/>
      <c r="QLV552" s="168"/>
      <c r="QLW552" s="168"/>
      <c r="QLX552" s="168"/>
      <c r="QLY552" s="168"/>
      <c r="QLZ552" s="168"/>
      <c r="QMA552" s="168"/>
      <c r="QMB552" s="168"/>
      <c r="QMC552" s="168"/>
      <c r="QMD552" s="168"/>
      <c r="QME552" s="168"/>
      <c r="QMF552" s="168"/>
      <c r="QMG552" s="168"/>
      <c r="QMH552" s="168"/>
      <c r="QMI552" s="168"/>
      <c r="QMJ552" s="168"/>
      <c r="QMK552" s="511"/>
      <c r="QML552" s="511"/>
      <c r="QMM552" s="511"/>
      <c r="QMN552" s="511"/>
      <c r="QMO552" s="511"/>
      <c r="QMP552" s="511"/>
      <c r="QMQ552" s="511"/>
      <c r="QMR552" s="511"/>
      <c r="QMS552" s="511"/>
      <c r="QMT552" s="511"/>
      <c r="QMU552" s="511"/>
      <c r="QMV552" s="511"/>
      <c r="QMW552" s="511"/>
      <c r="QMX552" s="511"/>
      <c r="QMY552" s="511"/>
      <c r="QMZ552" s="511"/>
      <c r="QNA552" s="511"/>
      <c r="QNB552" s="511"/>
      <c r="QNC552" s="511"/>
      <c r="QND552" s="511"/>
      <c r="QNE552" s="511"/>
      <c r="QNF552" s="511"/>
      <c r="QNG552" s="511"/>
      <c r="QNH552" s="511"/>
      <c r="QNI552" s="89"/>
      <c r="QNJ552" s="89"/>
      <c r="QNK552" s="89"/>
      <c r="QNL552" s="89"/>
      <c r="QNM552" s="89"/>
      <c r="QNN552" s="511"/>
      <c r="QNO552" s="511"/>
      <c r="QNP552" s="89"/>
      <c r="QNQ552" s="89"/>
      <c r="QNR552" s="511"/>
      <c r="QNS552" s="511"/>
      <c r="QNT552" s="89"/>
      <c r="QNU552" s="89"/>
      <c r="QNV552" s="511"/>
      <c r="QNW552" s="511"/>
      <c r="QNX552" s="511"/>
      <c r="QNY552" s="511"/>
      <c r="QNZ552" s="511"/>
      <c r="QOA552" s="511"/>
      <c r="QOB552" s="511"/>
      <c r="QOC552" s="89"/>
      <c r="QOD552" s="89"/>
      <c r="QOE552" s="511"/>
      <c r="QOF552" s="511"/>
      <c r="QOG552" s="89"/>
      <c r="QOH552" s="89"/>
      <c r="QOI552" s="511"/>
      <c r="QOJ552" s="511"/>
      <c r="QOK552" s="511"/>
      <c r="QOL552" s="511"/>
      <c r="QOM552" s="511"/>
      <c r="QON552" s="203"/>
      <c r="QOO552" s="107"/>
      <c r="QOP552" s="511"/>
      <c r="QOQ552" s="511"/>
      <c r="QOR552" s="511"/>
      <c r="QOS552" s="511"/>
      <c r="QOT552" s="511"/>
      <c r="QOU552" s="511"/>
      <c r="QOV552" s="511"/>
      <c r="QOW552" s="168"/>
      <c r="QOX552" s="168"/>
      <c r="QOY552" s="168"/>
      <c r="QOZ552" s="168"/>
      <c r="QPA552" s="168"/>
      <c r="QPB552" s="168"/>
      <c r="QPC552" s="168"/>
      <c r="QPD552" s="168"/>
      <c r="QPE552" s="168"/>
      <c r="QPF552" s="168"/>
      <c r="QPG552" s="168"/>
      <c r="QPH552" s="168"/>
      <c r="QPI552" s="168"/>
      <c r="QPJ552" s="168"/>
      <c r="QPK552" s="168"/>
      <c r="QPL552" s="168"/>
      <c r="QPM552" s="168"/>
      <c r="QPN552" s="168"/>
      <c r="QPO552" s="168"/>
      <c r="QPP552" s="168"/>
      <c r="QPQ552" s="168"/>
      <c r="QPR552" s="168"/>
      <c r="QPS552" s="168"/>
      <c r="QPT552" s="168"/>
      <c r="QPU552" s="168"/>
      <c r="QPV552" s="168"/>
      <c r="QPW552" s="168"/>
      <c r="QPX552" s="168"/>
      <c r="QPY552" s="168"/>
      <c r="QPZ552" s="168"/>
      <c r="QQA552" s="168"/>
      <c r="QQB552" s="168"/>
      <c r="QQC552" s="168"/>
      <c r="QQD552" s="168"/>
      <c r="QQE552" s="168"/>
      <c r="QQF552" s="168"/>
      <c r="QQG552" s="168"/>
      <c r="QQH552" s="168"/>
      <c r="QQI552" s="168"/>
      <c r="QQJ552" s="168"/>
      <c r="QQK552" s="168"/>
      <c r="QQL552" s="168"/>
      <c r="QQM552" s="168"/>
      <c r="QQN552" s="168"/>
      <c r="QQO552" s="511"/>
      <c r="QQP552" s="511"/>
      <c r="QQQ552" s="511"/>
      <c r="QQR552" s="511"/>
      <c r="QQS552" s="511"/>
      <c r="QQT552" s="511"/>
      <c r="QQU552" s="511"/>
      <c r="QQV552" s="511"/>
      <c r="QQW552" s="511"/>
      <c r="QQX552" s="511"/>
      <c r="QQY552" s="511"/>
      <c r="QQZ552" s="511"/>
      <c r="QRA552" s="511"/>
      <c r="QRB552" s="511"/>
      <c r="QRC552" s="511"/>
      <c r="QRD552" s="511"/>
      <c r="QRE552" s="511"/>
      <c r="QRF552" s="511"/>
      <c r="QRG552" s="511"/>
      <c r="QRH552" s="511"/>
      <c r="QRI552" s="511"/>
      <c r="QRJ552" s="511"/>
      <c r="QRK552" s="511"/>
      <c r="QRL552" s="511"/>
      <c r="QRM552" s="89"/>
      <c r="QRN552" s="89"/>
      <c r="QRO552" s="89"/>
      <c r="QRP552" s="89"/>
      <c r="QRQ552" s="89"/>
      <c r="QRR552" s="511"/>
      <c r="QRS552" s="511"/>
      <c r="QRT552" s="89"/>
      <c r="QRU552" s="89"/>
      <c r="QRV552" s="511"/>
      <c r="QRW552" s="511"/>
      <c r="QRX552" s="89"/>
      <c r="QRY552" s="89"/>
      <c r="QRZ552" s="511"/>
      <c r="QSA552" s="511"/>
      <c r="QSB552" s="511"/>
      <c r="QSC552" s="511"/>
      <c r="QSD552" s="511"/>
      <c r="QSE552" s="511"/>
      <c r="QSF552" s="511"/>
      <c r="QSG552" s="89"/>
      <c r="QSH552" s="89"/>
      <c r="QSI552" s="511"/>
      <c r="QSJ552" s="511"/>
      <c r="QSK552" s="89"/>
      <c r="QSL552" s="89"/>
      <c r="QSM552" s="511"/>
      <c r="QSN552" s="511"/>
      <c r="QSO552" s="511"/>
      <c r="QSP552" s="511"/>
      <c r="QSQ552" s="511"/>
      <c r="QSR552" s="203"/>
      <c r="QSS552" s="107"/>
      <c r="QST552" s="511"/>
      <c r="QSU552" s="511"/>
      <c r="QSV552" s="511"/>
      <c r="QSW552" s="511"/>
      <c r="QSX552" s="511"/>
      <c r="QSY552" s="511"/>
      <c r="QSZ552" s="511"/>
      <c r="QTA552" s="168"/>
      <c r="QTB552" s="168"/>
      <c r="QTC552" s="168"/>
      <c r="QTD552" s="168"/>
      <c r="QTE552" s="168"/>
      <c r="QTF552" s="168"/>
      <c r="QTG552" s="168"/>
      <c r="QTH552" s="168"/>
      <c r="QTI552" s="168"/>
      <c r="QTJ552" s="168"/>
      <c r="QTK552" s="168"/>
      <c r="QTL552" s="168"/>
      <c r="QTM552" s="168"/>
      <c r="QTN552" s="168"/>
      <c r="QTO552" s="168"/>
      <c r="QTP552" s="168"/>
      <c r="QTQ552" s="168"/>
      <c r="QTR552" s="168"/>
      <c r="QTS552" s="168"/>
      <c r="QTT552" s="168"/>
      <c r="QTU552" s="168"/>
      <c r="QTV552" s="168"/>
      <c r="QTW552" s="168"/>
      <c r="QTX552" s="168"/>
      <c r="QTY552" s="168"/>
      <c r="QTZ552" s="168"/>
      <c r="QUA552" s="168"/>
      <c r="QUB552" s="168"/>
      <c r="QUC552" s="168"/>
      <c r="QUD552" s="168"/>
      <c r="QUE552" s="168"/>
      <c r="QUF552" s="168"/>
      <c r="QUG552" s="168"/>
      <c r="QUH552" s="168"/>
      <c r="QUI552" s="168"/>
      <c r="QUJ552" s="168"/>
      <c r="QUK552" s="168"/>
      <c r="QUL552" s="168"/>
      <c r="QUM552" s="168"/>
      <c r="QUN552" s="168"/>
      <c r="QUO552" s="168"/>
      <c r="QUP552" s="168"/>
      <c r="QUQ552" s="168"/>
      <c r="QUR552" s="168"/>
      <c r="QUS552" s="511"/>
      <c r="QUT552" s="511"/>
      <c r="QUU552" s="511"/>
      <c r="QUV552" s="511"/>
      <c r="QUW552" s="511"/>
      <c r="QUX552" s="511"/>
      <c r="QUY552" s="511"/>
      <c r="QUZ552" s="511"/>
      <c r="QVA552" s="511"/>
      <c r="QVB552" s="511"/>
      <c r="QVC552" s="511"/>
      <c r="QVD552" s="511"/>
      <c r="QVE552" s="511"/>
      <c r="QVF552" s="511"/>
      <c r="QVG552" s="511"/>
      <c r="QVH552" s="511"/>
      <c r="QVI552" s="511"/>
      <c r="QVJ552" s="511"/>
      <c r="QVK552" s="511"/>
      <c r="QVL552" s="511"/>
      <c r="QVM552" s="511"/>
      <c r="QVN552" s="511"/>
      <c r="QVO552" s="511"/>
      <c r="QVP552" s="511"/>
      <c r="QVQ552" s="89"/>
      <c r="QVR552" s="89"/>
      <c r="QVS552" s="89"/>
      <c r="QVT552" s="89"/>
      <c r="QVU552" s="89"/>
      <c r="QVV552" s="511"/>
      <c r="QVW552" s="511"/>
      <c r="QVX552" s="89"/>
      <c r="QVY552" s="89"/>
      <c r="QVZ552" s="511"/>
      <c r="QWA552" s="511"/>
      <c r="QWB552" s="89"/>
      <c r="QWC552" s="89"/>
      <c r="QWD552" s="511"/>
      <c r="QWE552" s="511"/>
      <c r="QWF552" s="511"/>
      <c r="QWG552" s="511"/>
      <c r="QWH552" s="511"/>
      <c r="QWI552" s="511"/>
      <c r="QWJ552" s="511"/>
      <c r="QWK552" s="89"/>
      <c r="QWL552" s="89"/>
      <c r="QWM552" s="511"/>
      <c r="QWN552" s="511"/>
      <c r="QWO552" s="89"/>
      <c r="QWP552" s="89"/>
      <c r="QWQ552" s="511"/>
      <c r="QWR552" s="511"/>
      <c r="QWS552" s="511"/>
      <c r="QWT552" s="511"/>
      <c r="QWU552" s="511"/>
      <c r="QWV552" s="203"/>
      <c r="QWW552" s="107"/>
      <c r="QWX552" s="511"/>
      <c r="QWY552" s="511"/>
      <c r="QWZ552" s="511"/>
      <c r="QXA552" s="511"/>
      <c r="QXB552" s="511"/>
      <c r="QXC552" s="511"/>
      <c r="QXD552" s="511"/>
      <c r="QXE552" s="168"/>
      <c r="QXF552" s="168"/>
      <c r="QXG552" s="168"/>
      <c r="QXH552" s="168"/>
      <c r="QXI552" s="168"/>
      <c r="QXJ552" s="168"/>
      <c r="QXK552" s="168"/>
      <c r="QXL552" s="168"/>
      <c r="QXM552" s="168"/>
      <c r="QXN552" s="168"/>
      <c r="QXO552" s="168"/>
      <c r="QXP552" s="168"/>
      <c r="QXQ552" s="168"/>
      <c r="QXR552" s="168"/>
      <c r="QXS552" s="168"/>
      <c r="QXT552" s="168"/>
      <c r="QXU552" s="168"/>
      <c r="QXV552" s="168"/>
      <c r="QXW552" s="168"/>
      <c r="QXX552" s="168"/>
      <c r="QXY552" s="168"/>
      <c r="QXZ552" s="168"/>
      <c r="QYA552" s="168"/>
      <c r="QYB552" s="168"/>
      <c r="QYC552" s="168"/>
      <c r="QYD552" s="168"/>
      <c r="QYE552" s="168"/>
      <c r="QYF552" s="168"/>
      <c r="QYG552" s="168"/>
      <c r="QYH552" s="168"/>
      <c r="QYI552" s="168"/>
      <c r="QYJ552" s="168"/>
      <c r="QYK552" s="168"/>
      <c r="QYL552" s="168"/>
      <c r="QYM552" s="168"/>
      <c r="QYN552" s="168"/>
      <c r="QYO552" s="168"/>
      <c r="QYP552" s="168"/>
      <c r="QYQ552" s="168"/>
      <c r="QYR552" s="168"/>
      <c r="QYS552" s="168"/>
      <c r="QYT552" s="168"/>
      <c r="QYU552" s="168"/>
      <c r="QYV552" s="168"/>
      <c r="QYW552" s="511"/>
      <c r="QYX552" s="511"/>
      <c r="QYY552" s="511"/>
      <c r="QYZ552" s="511"/>
      <c r="QZA552" s="511"/>
      <c r="QZB552" s="511"/>
      <c r="QZC552" s="511"/>
      <c r="QZD552" s="511"/>
      <c r="QZE552" s="511"/>
      <c r="QZF552" s="511"/>
      <c r="QZG552" s="511"/>
      <c r="QZH552" s="511"/>
      <c r="QZI552" s="511"/>
      <c r="QZJ552" s="511"/>
      <c r="QZK552" s="511"/>
      <c r="QZL552" s="511"/>
      <c r="QZM552" s="511"/>
      <c r="QZN552" s="511"/>
      <c r="QZO552" s="511"/>
      <c r="QZP552" s="511"/>
      <c r="QZQ552" s="511"/>
      <c r="QZR552" s="511"/>
      <c r="QZS552" s="511"/>
      <c r="QZT552" s="511"/>
      <c r="QZU552" s="89"/>
      <c r="QZV552" s="89"/>
      <c r="QZW552" s="89"/>
      <c r="QZX552" s="89"/>
      <c r="QZY552" s="89"/>
      <c r="QZZ552" s="511"/>
      <c r="RAA552" s="511"/>
      <c r="RAB552" s="89"/>
      <c r="RAC552" s="89"/>
      <c r="RAD552" s="511"/>
      <c r="RAE552" s="511"/>
      <c r="RAF552" s="89"/>
      <c r="RAG552" s="89"/>
      <c r="RAH552" s="511"/>
      <c r="RAI552" s="511"/>
      <c r="RAJ552" s="511"/>
      <c r="RAK552" s="511"/>
      <c r="RAL552" s="511"/>
      <c r="RAM552" s="511"/>
      <c r="RAN552" s="511"/>
      <c r="RAO552" s="89"/>
      <c r="RAP552" s="89"/>
      <c r="RAQ552" s="511"/>
      <c r="RAR552" s="511"/>
      <c r="RAS552" s="89"/>
      <c r="RAT552" s="89"/>
      <c r="RAU552" s="511"/>
      <c r="RAV552" s="511"/>
      <c r="RAW552" s="511"/>
      <c r="RAX552" s="511"/>
      <c r="RAY552" s="511"/>
      <c r="RAZ552" s="203"/>
      <c r="RBA552" s="107"/>
      <c r="RBB552" s="511"/>
      <c r="RBC552" s="511"/>
      <c r="RBD552" s="511"/>
      <c r="RBE552" s="511"/>
      <c r="RBF552" s="511"/>
      <c r="RBG552" s="511"/>
      <c r="RBH552" s="511"/>
      <c r="RBI552" s="168"/>
      <c r="RBJ552" s="168"/>
      <c r="RBK552" s="168"/>
      <c r="RBL552" s="168"/>
      <c r="RBM552" s="168"/>
      <c r="RBN552" s="168"/>
      <c r="RBO552" s="168"/>
      <c r="RBP552" s="168"/>
      <c r="RBQ552" s="168"/>
      <c r="RBR552" s="168"/>
      <c r="RBS552" s="168"/>
      <c r="RBT552" s="168"/>
      <c r="RBU552" s="168"/>
      <c r="RBV552" s="168"/>
      <c r="RBW552" s="168"/>
      <c r="RBX552" s="168"/>
      <c r="RBY552" s="168"/>
      <c r="RBZ552" s="168"/>
      <c r="RCA552" s="168"/>
      <c r="RCB552" s="168"/>
      <c r="RCC552" s="168"/>
      <c r="RCD552" s="168"/>
      <c r="RCE552" s="168"/>
      <c r="RCF552" s="168"/>
      <c r="RCG552" s="168"/>
      <c r="RCH552" s="168"/>
      <c r="RCI552" s="168"/>
      <c r="RCJ552" s="168"/>
      <c r="RCK552" s="168"/>
      <c r="RCL552" s="168"/>
      <c r="RCM552" s="168"/>
      <c r="RCN552" s="168"/>
      <c r="RCO552" s="168"/>
      <c r="RCP552" s="168"/>
      <c r="RCQ552" s="168"/>
      <c r="RCR552" s="168"/>
      <c r="RCS552" s="168"/>
      <c r="RCT552" s="168"/>
      <c r="RCU552" s="168"/>
      <c r="RCV552" s="168"/>
      <c r="RCW552" s="168"/>
      <c r="RCX552" s="168"/>
      <c r="RCY552" s="168"/>
      <c r="RCZ552" s="168"/>
      <c r="RDA552" s="511"/>
      <c r="RDB552" s="511"/>
      <c r="RDC552" s="511"/>
      <c r="RDD552" s="511"/>
      <c r="RDE552" s="511"/>
      <c r="RDF552" s="511"/>
      <c r="RDG552" s="511"/>
      <c r="RDH552" s="511"/>
      <c r="RDI552" s="511"/>
      <c r="RDJ552" s="511"/>
      <c r="RDK552" s="511"/>
      <c r="RDL552" s="511"/>
      <c r="RDM552" s="511"/>
      <c r="RDN552" s="511"/>
      <c r="RDO552" s="511"/>
      <c r="RDP552" s="511"/>
      <c r="RDQ552" s="511"/>
      <c r="RDR552" s="511"/>
      <c r="RDS552" s="511"/>
      <c r="RDT552" s="511"/>
      <c r="RDU552" s="511"/>
      <c r="RDV552" s="511"/>
      <c r="RDW552" s="511"/>
    </row>
    <row r="553" spans="1:12295" s="51" customFormat="1" ht="50.25" customHeight="1" x14ac:dyDescent="0.25">
      <c r="B553" s="506"/>
      <c r="C553" s="97" t="s">
        <v>31</v>
      </c>
      <c r="D553" s="185">
        <f t="shared" ref="D553:D561" si="1170">E553+G553+H553+I553</f>
        <v>106.53984</v>
      </c>
      <c r="E553" s="185"/>
      <c r="F553" s="185"/>
      <c r="G553" s="185">
        <f>G554+G555+G556</f>
        <v>106.53984</v>
      </c>
      <c r="H553" s="186"/>
      <c r="I553" s="186"/>
      <c r="J553" s="185">
        <f>K553-D553</f>
        <v>-106.53984</v>
      </c>
      <c r="K553" s="185">
        <f t="shared" ref="K553:K558" si="1171">M553+Q553+S553+U553</f>
        <v>0</v>
      </c>
      <c r="L553" s="699">
        <f t="shared" si="1129"/>
        <v>0</v>
      </c>
      <c r="M553" s="185">
        <f>M554+M555+M556</f>
        <v>0</v>
      </c>
      <c r="N553" s="98"/>
      <c r="O553" s="98"/>
      <c r="P553" s="98"/>
      <c r="Q553" s="98">
        <f>Q554+Q555+Q556</f>
        <v>0</v>
      </c>
      <c r="R553" s="98"/>
      <c r="S553" s="286"/>
      <c r="T553" s="286"/>
      <c r="U553" s="286"/>
      <c r="V553" s="98">
        <f t="shared" si="1118"/>
        <v>0</v>
      </c>
      <c r="W553" s="286"/>
      <c r="X553" s="286"/>
      <c r="Y553" s="286"/>
      <c r="Z553" s="98">
        <f t="shared" si="1113"/>
        <v>0</v>
      </c>
      <c r="AA553" s="98">
        <f t="shared" si="1159"/>
        <v>0</v>
      </c>
      <c r="AB553" s="286"/>
      <c r="AC553" s="286"/>
      <c r="AD553" s="286"/>
      <c r="AE553" s="185">
        <f>AK553</f>
        <v>40.593060000000001</v>
      </c>
      <c r="AF553" s="699">
        <f t="shared" si="1130"/>
        <v>0.38101296191171302</v>
      </c>
      <c r="AG553" s="185"/>
      <c r="AH553" s="699"/>
      <c r="AI553" s="98"/>
      <c r="AJ553" s="98"/>
      <c r="AK553" s="98">
        <f>AK554+AK555+AK556</f>
        <v>40.593060000000001</v>
      </c>
      <c r="AL553" s="699">
        <f t="shared" si="1154"/>
        <v>0.38101296191171302</v>
      </c>
      <c r="AM553" s="286"/>
      <c r="AN553" s="286"/>
      <c r="AO553" s="286"/>
      <c r="AP553" s="98">
        <f>AR553-AE553</f>
        <v>-40.593060000000001</v>
      </c>
      <c r="AQ553" s="98"/>
      <c r="AR553" s="185">
        <f>AX553</f>
        <v>0</v>
      </c>
      <c r="AS553" s="699">
        <f t="shared" si="1131"/>
        <v>0</v>
      </c>
      <c r="AT553" s="185">
        <f>AT554+AT555+AT556</f>
        <v>0</v>
      </c>
      <c r="AU553" s="699"/>
      <c r="AV553" s="98"/>
      <c r="AW553" s="699"/>
      <c r="AX553" s="185">
        <f>AX554+AX555+AX556</f>
        <v>0</v>
      </c>
      <c r="AY553" s="699">
        <f t="shared" si="1143"/>
        <v>0</v>
      </c>
      <c r="AZ553" s="286"/>
      <c r="BA553" s="699"/>
      <c r="BB553" s="286"/>
      <c r="BC553" s="286"/>
      <c r="BD553" s="286"/>
      <c r="BE553" s="98"/>
      <c r="BF553" s="98"/>
      <c r="BG553" s="98"/>
      <c r="BH553" s="286"/>
      <c r="BI553" s="286"/>
      <c r="BJ553" s="98"/>
      <c r="BK553" s="98"/>
      <c r="BL553" s="286"/>
      <c r="BM553" s="286"/>
      <c r="BN553" s="98"/>
      <c r="BO553" s="98"/>
      <c r="BP553" s="98"/>
      <c r="BQ553" s="98"/>
      <c r="BR553" s="98"/>
      <c r="BS553" s="286"/>
      <c r="BT553" s="98"/>
      <c r="BU553" s="98"/>
      <c r="BV553" s="98"/>
      <c r="BW553" s="98"/>
      <c r="BX553" s="98"/>
      <c r="BY553" s="286"/>
      <c r="BZ553" s="286"/>
      <c r="CE553" s="699"/>
    </row>
    <row r="554" spans="1:12295" s="190" customFormat="1" ht="50.25" hidden="1" customHeight="1" x14ac:dyDescent="0.25">
      <c r="B554" s="204"/>
      <c r="C554" s="123" t="s">
        <v>245</v>
      </c>
      <c r="D554" s="244">
        <f t="shared" si="1170"/>
        <v>106.53984</v>
      </c>
      <c r="E554" s="244"/>
      <c r="F554" s="244"/>
      <c r="G554" s="244">
        <v>106.53984</v>
      </c>
      <c r="H554" s="889"/>
      <c r="I554" s="889"/>
      <c r="J554" s="244">
        <f>K554-D554</f>
        <v>-106.53984</v>
      </c>
      <c r="K554" s="244">
        <f t="shared" si="1171"/>
        <v>0</v>
      </c>
      <c r="L554" s="699">
        <f t="shared" si="1129"/>
        <v>0</v>
      </c>
      <c r="M554" s="244">
        <v>0</v>
      </c>
      <c r="N554" s="191"/>
      <c r="O554" s="191"/>
      <c r="P554" s="191"/>
      <c r="Q554" s="191">
        <v>0</v>
      </c>
      <c r="R554" s="191"/>
      <c r="S554" s="301"/>
      <c r="T554" s="301"/>
      <c r="U554" s="301"/>
      <c r="V554" s="191">
        <f t="shared" si="1118"/>
        <v>0</v>
      </c>
      <c r="W554" s="301"/>
      <c r="X554" s="301"/>
      <c r="Y554" s="301"/>
      <c r="Z554" s="191">
        <f t="shared" si="1113"/>
        <v>0</v>
      </c>
      <c r="AA554" s="191">
        <f t="shared" si="1159"/>
        <v>0</v>
      </c>
      <c r="AB554" s="301"/>
      <c r="AC554" s="301"/>
      <c r="AD554" s="301"/>
      <c r="AE554" s="244"/>
      <c r="AF554" s="699">
        <f t="shared" si="1130"/>
        <v>0</v>
      </c>
      <c r="AG554" s="244"/>
      <c r="AH554" s="699" t="e">
        <f t="shared" si="1135"/>
        <v>#DIV/0!</v>
      </c>
      <c r="AI554" s="191"/>
      <c r="AJ554" s="191"/>
      <c r="AK554" s="191">
        <v>40.593060000000001</v>
      </c>
      <c r="AL554" s="699">
        <f t="shared" si="1154"/>
        <v>0.38101296191171302</v>
      </c>
      <c r="AM554" s="301"/>
      <c r="AN554" s="301"/>
      <c r="AO554" s="301"/>
      <c r="AP554" s="191">
        <f t="shared" si="1165"/>
        <v>0</v>
      </c>
      <c r="AQ554" s="191"/>
      <c r="AR554" s="244"/>
      <c r="AS554" s="699">
        <f t="shared" si="1131"/>
        <v>0</v>
      </c>
      <c r="AT554" s="244"/>
      <c r="AU554" s="699"/>
      <c r="AV554" s="191"/>
      <c r="AW554" s="699"/>
      <c r="AX554" s="244"/>
      <c r="AY554" s="699">
        <f t="shared" si="1143"/>
        <v>0</v>
      </c>
      <c r="AZ554" s="301"/>
      <c r="BA554" s="699"/>
      <c r="BB554" s="301"/>
      <c r="BC554" s="301"/>
      <c r="BD554" s="301"/>
      <c r="BE554" s="191"/>
      <c r="BF554" s="191"/>
      <c r="BG554" s="191"/>
      <c r="BH554" s="301"/>
      <c r="BI554" s="301"/>
      <c r="BJ554" s="191"/>
      <c r="BK554" s="191"/>
      <c r="BL554" s="301"/>
      <c r="BM554" s="301"/>
      <c r="BN554" s="191"/>
      <c r="BO554" s="191"/>
      <c r="BP554" s="191"/>
      <c r="BQ554" s="191"/>
      <c r="BR554" s="191"/>
      <c r="BS554" s="301"/>
      <c r="BT554" s="191"/>
      <c r="BU554" s="191"/>
      <c r="BV554" s="191"/>
      <c r="BW554" s="191"/>
      <c r="BX554" s="191"/>
      <c r="BY554" s="301"/>
      <c r="BZ554" s="301"/>
      <c r="CE554" s="699"/>
    </row>
    <row r="555" spans="1:12295" s="190" customFormat="1" ht="50.25" hidden="1" customHeight="1" x14ac:dyDescent="0.25">
      <c r="B555" s="204"/>
      <c r="C555" s="123" t="s">
        <v>246</v>
      </c>
      <c r="D555" s="244">
        <f t="shared" si="1170"/>
        <v>0</v>
      </c>
      <c r="E555" s="244"/>
      <c r="F555" s="244"/>
      <c r="G555" s="244">
        <v>0</v>
      </c>
      <c r="H555" s="889"/>
      <c r="I555" s="889"/>
      <c r="J555" s="244">
        <f>Q555-G555</f>
        <v>0</v>
      </c>
      <c r="K555" s="244">
        <f t="shared" si="1171"/>
        <v>0</v>
      </c>
      <c r="L555" s="699" t="e">
        <f t="shared" si="1129"/>
        <v>#DIV/0!</v>
      </c>
      <c r="M555" s="244">
        <v>0</v>
      </c>
      <c r="N555" s="191"/>
      <c r="O555" s="191"/>
      <c r="P555" s="191"/>
      <c r="Q555" s="191">
        <v>0</v>
      </c>
      <c r="R555" s="191"/>
      <c r="S555" s="301"/>
      <c r="T555" s="301"/>
      <c r="U555" s="301"/>
      <c r="V555" s="191">
        <f t="shared" si="1118"/>
        <v>0</v>
      </c>
      <c r="W555" s="191"/>
      <c r="X555" s="191"/>
      <c r="Y555" s="191"/>
      <c r="Z555" s="191">
        <f t="shared" si="1113"/>
        <v>0</v>
      </c>
      <c r="AA555" s="191">
        <f t="shared" si="1159"/>
        <v>0</v>
      </c>
      <c r="AB555" s="191"/>
      <c r="AC555" s="191"/>
      <c r="AD555" s="191"/>
      <c r="AE555" s="244">
        <f t="shared" ref="AE555:AE556" si="1172">AG555</f>
        <v>0</v>
      </c>
      <c r="AF555" s="699" t="e">
        <f t="shared" si="1130"/>
        <v>#DIV/0!</v>
      </c>
      <c r="AG555" s="244"/>
      <c r="AH555" s="699" t="e">
        <f t="shared" si="1135"/>
        <v>#DIV/0!</v>
      </c>
      <c r="AI555" s="191"/>
      <c r="AJ555" s="191"/>
      <c r="AK555" s="191"/>
      <c r="AL555" s="699" t="e">
        <f t="shared" si="1154"/>
        <v>#DIV/0!</v>
      </c>
      <c r="AM555" s="301"/>
      <c r="AN555" s="301"/>
      <c r="AO555" s="301"/>
      <c r="AP555" s="191">
        <f t="shared" si="1165"/>
        <v>0</v>
      </c>
      <c r="AQ555" s="191"/>
      <c r="AR555" s="244">
        <f t="shared" ref="AR555:AR556" si="1173">AT555</f>
        <v>0</v>
      </c>
      <c r="AS555" s="699" t="e">
        <f t="shared" si="1131"/>
        <v>#DIV/0!</v>
      </c>
      <c r="AT555" s="244">
        <v>0</v>
      </c>
      <c r="AU555" s="699"/>
      <c r="AV555" s="191"/>
      <c r="AW555" s="699"/>
      <c r="AX555" s="244"/>
      <c r="AY555" s="699" t="e">
        <f t="shared" si="1143"/>
        <v>#DIV/0!</v>
      </c>
      <c r="AZ555" s="301"/>
      <c r="BA555" s="699"/>
      <c r="BB555" s="301"/>
      <c r="BC555" s="301"/>
      <c r="BD555" s="301"/>
      <c r="BE555" s="191"/>
      <c r="BF555" s="191"/>
      <c r="BG555" s="191"/>
      <c r="BH555" s="301"/>
      <c r="BI555" s="301"/>
      <c r="BJ555" s="191"/>
      <c r="BK555" s="191"/>
      <c r="BL555" s="301"/>
      <c r="BM555" s="301"/>
      <c r="BN555" s="191"/>
      <c r="BO555" s="191"/>
      <c r="BP555" s="191"/>
      <c r="BQ555" s="191"/>
      <c r="BR555" s="191"/>
      <c r="BS555" s="301"/>
      <c r="BT555" s="191"/>
      <c r="BU555" s="191"/>
      <c r="BV555" s="191"/>
      <c r="BW555" s="191"/>
      <c r="BX555" s="191"/>
      <c r="BY555" s="301"/>
      <c r="BZ555" s="301"/>
      <c r="CE555" s="699"/>
    </row>
    <row r="556" spans="1:12295" s="190" customFormat="1" ht="50.25" hidden="1" customHeight="1" x14ac:dyDescent="0.25">
      <c r="B556" s="204"/>
      <c r="C556" s="123" t="s">
        <v>247</v>
      </c>
      <c r="D556" s="244">
        <f t="shared" si="1170"/>
        <v>0</v>
      </c>
      <c r="E556" s="244"/>
      <c r="F556" s="244"/>
      <c r="G556" s="244"/>
      <c r="H556" s="889"/>
      <c r="I556" s="889"/>
      <c r="J556" s="244"/>
      <c r="K556" s="244">
        <f t="shared" si="1171"/>
        <v>0</v>
      </c>
      <c r="L556" s="699" t="e">
        <f t="shared" si="1129"/>
        <v>#DIV/0!</v>
      </c>
      <c r="M556" s="244">
        <v>0</v>
      </c>
      <c r="N556" s="191"/>
      <c r="O556" s="191"/>
      <c r="P556" s="191"/>
      <c r="Q556" s="191"/>
      <c r="R556" s="191"/>
      <c r="S556" s="301"/>
      <c r="T556" s="301"/>
      <c r="U556" s="301"/>
      <c r="V556" s="191">
        <f t="shared" si="1118"/>
        <v>0</v>
      </c>
      <c r="W556" s="191"/>
      <c r="X556" s="191"/>
      <c r="Y556" s="191"/>
      <c r="Z556" s="191">
        <f t="shared" si="1113"/>
        <v>0</v>
      </c>
      <c r="AA556" s="191">
        <f t="shared" si="1159"/>
        <v>0</v>
      </c>
      <c r="AB556" s="191"/>
      <c r="AC556" s="191"/>
      <c r="AD556" s="191"/>
      <c r="AE556" s="244">
        <f t="shared" si="1172"/>
        <v>0</v>
      </c>
      <c r="AF556" s="699" t="e">
        <f t="shared" si="1130"/>
        <v>#DIV/0!</v>
      </c>
      <c r="AG556" s="244"/>
      <c r="AH556" s="699" t="e">
        <f t="shared" si="1135"/>
        <v>#DIV/0!</v>
      </c>
      <c r="AI556" s="191"/>
      <c r="AJ556" s="191"/>
      <c r="AK556" s="191">
        <v>0</v>
      </c>
      <c r="AL556" s="699" t="e">
        <f t="shared" si="1154"/>
        <v>#DIV/0!</v>
      </c>
      <c r="AM556" s="301"/>
      <c r="AN556" s="301"/>
      <c r="AO556" s="301"/>
      <c r="AP556" s="191">
        <f t="shared" si="1165"/>
        <v>0</v>
      </c>
      <c r="AQ556" s="191"/>
      <c r="AR556" s="244">
        <f t="shared" si="1173"/>
        <v>0</v>
      </c>
      <c r="AS556" s="699" t="e">
        <f t="shared" si="1131"/>
        <v>#DIV/0!</v>
      </c>
      <c r="AT556" s="244">
        <v>0</v>
      </c>
      <c r="AU556" s="699"/>
      <c r="AV556" s="191"/>
      <c r="AW556" s="699"/>
      <c r="AX556" s="244">
        <v>0</v>
      </c>
      <c r="AY556" s="699" t="e">
        <f t="shared" si="1143"/>
        <v>#DIV/0!</v>
      </c>
      <c r="AZ556" s="301"/>
      <c r="BA556" s="699"/>
      <c r="BB556" s="301"/>
      <c r="BC556" s="301"/>
      <c r="BD556" s="301"/>
      <c r="BE556" s="191"/>
      <c r="BF556" s="191"/>
      <c r="BG556" s="191"/>
      <c r="BH556" s="301"/>
      <c r="BI556" s="301"/>
      <c r="BJ556" s="191"/>
      <c r="BK556" s="191"/>
      <c r="BL556" s="301"/>
      <c r="BM556" s="301"/>
      <c r="BN556" s="191"/>
      <c r="BO556" s="191"/>
      <c r="BP556" s="191"/>
      <c r="BQ556" s="191"/>
      <c r="BR556" s="191"/>
      <c r="BS556" s="301"/>
      <c r="BT556" s="191"/>
      <c r="BU556" s="191"/>
      <c r="BV556" s="191"/>
      <c r="BW556" s="191"/>
      <c r="BX556" s="191"/>
      <c r="BY556" s="301"/>
      <c r="BZ556" s="301"/>
      <c r="CE556" s="699"/>
    </row>
    <row r="557" spans="1:12295" s="51" customFormat="1" ht="50.25" hidden="1" customHeight="1" x14ac:dyDescent="0.25">
      <c r="B557" s="836"/>
      <c r="C557" s="97" t="s">
        <v>540</v>
      </c>
      <c r="D557" s="185"/>
      <c r="E557" s="185"/>
      <c r="F557" s="185"/>
      <c r="G557" s="185"/>
      <c r="H557" s="186"/>
      <c r="I557" s="186"/>
      <c r="J557" s="185"/>
      <c r="K557" s="185"/>
      <c r="L557" s="699"/>
      <c r="M557" s="185"/>
      <c r="N557" s="98"/>
      <c r="O557" s="98"/>
      <c r="P557" s="98"/>
      <c r="Q557" s="98"/>
      <c r="R557" s="98"/>
      <c r="S557" s="286"/>
      <c r="T557" s="286"/>
      <c r="U557" s="286"/>
      <c r="V557" s="98"/>
      <c r="W557" s="98"/>
      <c r="X557" s="98"/>
      <c r="Y557" s="98"/>
      <c r="Z557" s="98"/>
      <c r="AA557" s="98"/>
      <c r="AB557" s="98"/>
      <c r="AC557" s="98"/>
      <c r="AD557" s="98"/>
      <c r="AE557" s="185">
        <f>AK557</f>
        <v>40.0167</v>
      </c>
      <c r="AF557" s="699">
        <v>0</v>
      </c>
      <c r="AG557" s="185"/>
      <c r="AH557" s="699"/>
      <c r="AI557" s="98"/>
      <c r="AJ557" s="98"/>
      <c r="AK557" s="98">
        <f>'[9]2 вариант'!$D$310</f>
        <v>40.0167</v>
      </c>
      <c r="AL557" s="699">
        <v>0</v>
      </c>
      <c r="AM557" s="286"/>
      <c r="AN557" s="286"/>
      <c r="AO557" s="286"/>
      <c r="AP557" s="98"/>
      <c r="AQ557" s="98"/>
      <c r="AR557" s="185"/>
      <c r="AS557" s="699"/>
      <c r="AT557" s="185"/>
      <c r="AU557" s="699"/>
      <c r="AV557" s="98"/>
      <c r="AW557" s="699"/>
      <c r="AX557" s="185"/>
      <c r="AY557" s="699"/>
      <c r="AZ557" s="286"/>
      <c r="BA557" s="699"/>
      <c r="BB557" s="286"/>
      <c r="BC557" s="286"/>
      <c r="BD557" s="286"/>
      <c r="BE557" s="98"/>
      <c r="BF557" s="98"/>
      <c r="BG557" s="98"/>
      <c r="BH557" s="286"/>
      <c r="BI557" s="286"/>
      <c r="BJ557" s="98"/>
      <c r="BK557" s="98"/>
      <c r="BL557" s="286"/>
      <c r="BM557" s="286"/>
      <c r="BN557" s="98"/>
      <c r="BO557" s="98"/>
      <c r="BP557" s="98"/>
      <c r="BQ557" s="98"/>
      <c r="BR557" s="98"/>
      <c r="BS557" s="286"/>
      <c r="BT557" s="98"/>
      <c r="BU557" s="98"/>
      <c r="BV557" s="98"/>
      <c r="BW557" s="98"/>
      <c r="BX557" s="98"/>
      <c r="BY557" s="286"/>
      <c r="BZ557" s="286"/>
      <c r="CE557" s="699"/>
    </row>
    <row r="558" spans="1:12295" s="525" customFormat="1" ht="35.25" customHeight="1" x14ac:dyDescent="0.25">
      <c r="B558" s="429"/>
      <c r="C558" s="473" t="s">
        <v>248</v>
      </c>
      <c r="D558" s="882">
        <f t="shared" si="1170"/>
        <v>3125606</v>
      </c>
      <c r="E558" s="882"/>
      <c r="F558" s="882"/>
      <c r="G558" s="882">
        <f>G559+G561</f>
        <v>3125606</v>
      </c>
      <c r="H558" s="882"/>
      <c r="I558" s="882"/>
      <c r="J558" s="882">
        <f>J559</f>
        <v>-3093846.68934</v>
      </c>
      <c r="K558" s="882">
        <f t="shared" si="1171"/>
        <v>0</v>
      </c>
      <c r="L558" s="823">
        <f t="shared" si="1129"/>
        <v>0</v>
      </c>
      <c r="M558" s="882">
        <f>M559+M561</f>
        <v>0</v>
      </c>
      <c r="N558" s="831"/>
      <c r="O558" s="831"/>
      <c r="P558" s="831"/>
      <c r="Q558" s="831"/>
      <c r="R558" s="831"/>
      <c r="S558" s="831"/>
      <c r="T558" s="831"/>
      <c r="U558" s="831"/>
      <c r="V558" s="831">
        <f t="shared" si="1118"/>
        <v>0</v>
      </c>
      <c r="W558" s="831"/>
      <c r="X558" s="831"/>
      <c r="Y558" s="831"/>
      <c r="Z558" s="831">
        <f t="shared" si="1113"/>
        <v>0</v>
      </c>
      <c r="AA558" s="831">
        <f t="shared" si="1159"/>
        <v>0</v>
      </c>
      <c r="AB558" s="831"/>
      <c r="AC558" s="831"/>
      <c r="AD558" s="831"/>
      <c r="AE558" s="882">
        <f>AG558+AK558</f>
        <v>171780.53615</v>
      </c>
      <c r="AF558" s="823">
        <f t="shared" si="1130"/>
        <v>5.4959113896633167E-2</v>
      </c>
      <c r="AG558" s="882"/>
      <c r="AH558" s="823"/>
      <c r="AI558" s="831"/>
      <c r="AJ558" s="831"/>
      <c r="AK558" s="831">
        <f>AK559+AK561</f>
        <v>171780.53615</v>
      </c>
      <c r="AL558" s="823">
        <f t="shared" si="1154"/>
        <v>5.4959113896633167E-2</v>
      </c>
      <c r="AM558" s="831"/>
      <c r="AN558" s="831"/>
      <c r="AO558" s="831"/>
      <c r="AP558" s="831">
        <f>AR558-AE558</f>
        <v>2948106.6107100002</v>
      </c>
      <c r="AQ558" s="831"/>
      <c r="AR558" s="882">
        <f>AT558+AX558</f>
        <v>3119887.1468600002</v>
      </c>
      <c r="AS558" s="823">
        <f t="shared" si="1131"/>
        <v>0.99817032180639542</v>
      </c>
      <c r="AT558" s="882">
        <f>AT559+AT561</f>
        <v>0</v>
      </c>
      <c r="AU558" s="823"/>
      <c r="AV558" s="831"/>
      <c r="AW558" s="823"/>
      <c r="AX558" s="882">
        <f>AX559+AX560+AX561</f>
        <v>3119887.1468600002</v>
      </c>
      <c r="AY558" s="823">
        <f t="shared" si="1143"/>
        <v>0.99817032180639542</v>
      </c>
      <c r="AZ558" s="831"/>
      <c r="BA558" s="823"/>
      <c r="BB558" s="831"/>
      <c r="BC558" s="831"/>
      <c r="BD558" s="831"/>
      <c r="BE558" s="831"/>
      <c r="BF558" s="831"/>
      <c r="BG558" s="831"/>
      <c r="BH558" s="831"/>
      <c r="BI558" s="831"/>
      <c r="BJ558" s="831"/>
      <c r="BK558" s="831"/>
      <c r="BL558" s="831"/>
      <c r="BM558" s="831"/>
      <c r="BN558" s="831"/>
      <c r="BO558" s="831"/>
      <c r="BP558" s="831"/>
      <c r="BQ558" s="831"/>
      <c r="BR558" s="831"/>
      <c r="BS558" s="831"/>
      <c r="BT558" s="831"/>
      <c r="BU558" s="831"/>
      <c r="BV558" s="831"/>
      <c r="BW558" s="831"/>
      <c r="BX558" s="831"/>
      <c r="BY558" s="831"/>
      <c r="BZ558" s="831"/>
      <c r="CE558" s="823"/>
    </row>
    <row r="559" spans="1:12295" s="190" customFormat="1" ht="50.25" hidden="1" customHeight="1" x14ac:dyDescent="0.25">
      <c r="B559" s="204"/>
      <c r="C559" s="123" t="s">
        <v>246</v>
      </c>
      <c r="D559" s="244">
        <f t="shared" si="1170"/>
        <v>3093846.68934</v>
      </c>
      <c r="E559" s="244"/>
      <c r="F559" s="244"/>
      <c r="G559" s="244">
        <v>3093846.68934</v>
      </c>
      <c r="H559" s="889"/>
      <c r="I559" s="889"/>
      <c r="J559" s="244">
        <f>Q559-G559</f>
        <v>-3093846.68934</v>
      </c>
      <c r="K559" s="244"/>
      <c r="L559" s="699"/>
      <c r="M559" s="244"/>
      <c r="N559" s="191"/>
      <c r="O559" s="191"/>
      <c r="P559" s="191"/>
      <c r="Q559" s="191"/>
      <c r="R559" s="191"/>
      <c r="S559" s="301"/>
      <c r="T559" s="301"/>
      <c r="U559" s="301"/>
      <c r="V559" s="191">
        <f t="shared" si="1118"/>
        <v>0</v>
      </c>
      <c r="W559" s="301"/>
      <c r="X559" s="301"/>
      <c r="Y559" s="301"/>
      <c r="Z559" s="191">
        <f t="shared" si="1113"/>
        <v>0</v>
      </c>
      <c r="AA559" s="191">
        <f t="shared" si="1159"/>
        <v>0</v>
      </c>
      <c r="AB559" s="301"/>
      <c r="AC559" s="301"/>
      <c r="AD559" s="301"/>
      <c r="AE559" s="244">
        <f>AG559+AK559</f>
        <v>161279.45254999999</v>
      </c>
      <c r="AF559" s="699">
        <f t="shared" si="1130"/>
        <v>5.2129102940264051E-2</v>
      </c>
      <c r="AG559" s="244"/>
      <c r="AH559" s="699"/>
      <c r="AI559" s="191"/>
      <c r="AJ559" s="191"/>
      <c r="AK559" s="191">
        <f>'[6]2 вариант'!$D$331</f>
        <v>161279.45254999999</v>
      </c>
      <c r="AL559" s="699">
        <f t="shared" si="1154"/>
        <v>5.2129102940264051E-2</v>
      </c>
      <c r="AM559" s="301"/>
      <c r="AN559" s="301"/>
      <c r="AO559" s="301"/>
      <c r="AP559" s="191">
        <f>AR559-AE559</f>
        <v>2932567.23679</v>
      </c>
      <c r="AQ559" s="191"/>
      <c r="AR559" s="244">
        <f>AT559+AX559</f>
        <v>3093846.68934</v>
      </c>
      <c r="AS559" s="699">
        <f t="shared" si="1131"/>
        <v>1</v>
      </c>
      <c r="AT559" s="244">
        <v>0</v>
      </c>
      <c r="AU559" s="699"/>
      <c r="AV559" s="191"/>
      <c r="AW559" s="699"/>
      <c r="AX559" s="244">
        <f>'[6]2 вариант'!$I$331</f>
        <v>3093846.68934</v>
      </c>
      <c r="AY559" s="699">
        <f t="shared" si="1143"/>
        <v>1</v>
      </c>
      <c r="AZ559" s="301"/>
      <c r="BA559" s="699"/>
      <c r="BB559" s="301"/>
      <c r="BC559" s="301"/>
      <c r="BD559" s="301"/>
      <c r="BE559" s="191"/>
      <c r="BF559" s="191"/>
      <c r="BG559" s="191"/>
      <c r="BH559" s="301"/>
      <c r="BI559" s="301"/>
      <c r="BJ559" s="191"/>
      <c r="BK559" s="191"/>
      <c r="BL559" s="301"/>
      <c r="BM559" s="301"/>
      <c r="BN559" s="191"/>
      <c r="BO559" s="191"/>
      <c r="BP559" s="191"/>
      <c r="BQ559" s="191"/>
      <c r="BR559" s="301"/>
      <c r="BS559" s="301"/>
      <c r="BT559" s="191"/>
      <c r="BU559" s="191"/>
      <c r="BV559" s="191"/>
      <c r="BW559" s="191"/>
      <c r="BX559" s="191"/>
      <c r="BY559" s="301"/>
      <c r="BZ559" s="301"/>
      <c r="CE559" s="699"/>
    </row>
    <row r="560" spans="1:12295" s="190" customFormat="1" ht="50.25" hidden="1" customHeight="1" x14ac:dyDescent="0.25">
      <c r="B560" s="204"/>
      <c r="C560" s="123" t="s">
        <v>433</v>
      </c>
      <c r="D560" s="244">
        <f t="shared" si="1170"/>
        <v>0</v>
      </c>
      <c r="E560" s="244"/>
      <c r="F560" s="244"/>
      <c r="G560" s="244">
        <v>0</v>
      </c>
      <c r="H560" s="889"/>
      <c r="I560" s="889"/>
      <c r="J560" s="244"/>
      <c r="K560" s="244"/>
      <c r="L560" s="699"/>
      <c r="M560" s="244"/>
      <c r="N560" s="191"/>
      <c r="O560" s="191"/>
      <c r="P560" s="191"/>
      <c r="Q560" s="191"/>
      <c r="R560" s="191"/>
      <c r="S560" s="301"/>
      <c r="T560" s="301"/>
      <c r="U560" s="301"/>
      <c r="V560" s="191"/>
      <c r="W560" s="301"/>
      <c r="X560" s="301"/>
      <c r="Y560" s="301"/>
      <c r="Z560" s="191"/>
      <c r="AA560" s="191"/>
      <c r="AB560" s="301"/>
      <c r="AC560" s="301"/>
      <c r="AD560" s="301"/>
      <c r="AE560" s="244">
        <f t="shared" ref="AE560:AE561" si="1174">AG560+AK560</f>
        <v>0</v>
      </c>
      <c r="AF560" s="699" t="e">
        <f t="shared" si="1130"/>
        <v>#DIV/0!</v>
      </c>
      <c r="AG560" s="244"/>
      <c r="AH560" s="699"/>
      <c r="AI560" s="191"/>
      <c r="AJ560" s="191"/>
      <c r="AK560" s="191"/>
      <c r="AL560" s="699" t="e">
        <f t="shared" si="1154"/>
        <v>#DIV/0!</v>
      </c>
      <c r="AM560" s="301"/>
      <c r="AN560" s="301"/>
      <c r="AO560" s="301"/>
      <c r="AP560" s="191">
        <f t="shared" ref="AP560:AP561" si="1175">AR560-AE560</f>
        <v>0</v>
      </c>
      <c r="AQ560" s="191"/>
      <c r="AR560" s="244">
        <f t="shared" ref="AR560:AR561" si="1176">AT560+AX560</f>
        <v>0</v>
      </c>
      <c r="AS560" s="699" t="e">
        <f t="shared" si="1131"/>
        <v>#DIV/0!</v>
      </c>
      <c r="AT560" s="244"/>
      <c r="AU560" s="699"/>
      <c r="AV560" s="191"/>
      <c r="AW560" s="699"/>
      <c r="AX560" s="244">
        <f t="shared" ref="AX560" si="1177">D560</f>
        <v>0</v>
      </c>
      <c r="AY560" s="699"/>
      <c r="AZ560" s="301"/>
      <c r="BA560" s="699"/>
      <c r="BB560" s="301"/>
      <c r="BC560" s="301"/>
      <c r="BD560" s="301"/>
      <c r="BE560" s="191"/>
      <c r="BF560" s="191"/>
      <c r="BG560" s="191"/>
      <c r="BH560" s="301"/>
      <c r="BI560" s="301"/>
      <c r="BJ560" s="191"/>
      <c r="BK560" s="191"/>
      <c r="BL560" s="301"/>
      <c r="BM560" s="301"/>
      <c r="BN560" s="191"/>
      <c r="BO560" s="191"/>
      <c r="BP560" s="191"/>
      <c r="BQ560" s="191"/>
      <c r="BR560" s="301"/>
      <c r="BS560" s="301"/>
      <c r="BT560" s="191"/>
      <c r="BU560" s="191"/>
      <c r="BV560" s="191"/>
      <c r="BW560" s="191"/>
      <c r="BX560" s="191"/>
      <c r="BY560" s="301"/>
      <c r="BZ560" s="301"/>
      <c r="CE560" s="699"/>
    </row>
    <row r="561" spans="1:12295" s="190" customFormat="1" ht="50.25" hidden="1" customHeight="1" x14ac:dyDescent="0.25">
      <c r="B561" s="204"/>
      <c r="C561" s="123" t="s">
        <v>245</v>
      </c>
      <c r="D561" s="244">
        <f t="shared" si="1170"/>
        <v>31759.310659999999</v>
      </c>
      <c r="E561" s="244"/>
      <c r="F561" s="244"/>
      <c r="G561" s="244">
        <v>31759.310659999999</v>
      </c>
      <c r="H561" s="889"/>
      <c r="I561" s="889"/>
      <c r="J561" s="244"/>
      <c r="K561" s="244"/>
      <c r="L561" s="699"/>
      <c r="M561" s="244"/>
      <c r="N561" s="191"/>
      <c r="O561" s="191"/>
      <c r="P561" s="191"/>
      <c r="Q561" s="191"/>
      <c r="R561" s="191"/>
      <c r="S561" s="301"/>
      <c r="T561" s="301"/>
      <c r="U561" s="301"/>
      <c r="V561" s="191">
        <f t="shared" si="1118"/>
        <v>0</v>
      </c>
      <c r="W561" s="301"/>
      <c r="X561" s="301"/>
      <c r="Y561" s="301"/>
      <c r="Z561" s="191">
        <f t="shared" si="1113"/>
        <v>0</v>
      </c>
      <c r="AA561" s="191">
        <f t="shared" si="1159"/>
        <v>0</v>
      </c>
      <c r="AB561" s="301"/>
      <c r="AC561" s="301"/>
      <c r="AD561" s="301"/>
      <c r="AE561" s="244">
        <f t="shared" si="1174"/>
        <v>10501.0836</v>
      </c>
      <c r="AF561" s="699">
        <f t="shared" si="1130"/>
        <v>0.33064582894822819</v>
      </c>
      <c r="AG561" s="244"/>
      <c r="AH561" s="699"/>
      <c r="AI561" s="191"/>
      <c r="AJ561" s="191"/>
      <c r="AK561" s="191">
        <f>'[6]2 вариант'!$D$332</f>
        <v>10501.0836</v>
      </c>
      <c r="AL561" s="699">
        <f t="shared" si="1154"/>
        <v>0.33064582894822819</v>
      </c>
      <c r="AM561" s="301"/>
      <c r="AN561" s="301"/>
      <c r="AO561" s="301"/>
      <c r="AP561" s="191">
        <f t="shared" si="1175"/>
        <v>15539.37392</v>
      </c>
      <c r="AQ561" s="191"/>
      <c r="AR561" s="244">
        <f t="shared" si="1176"/>
        <v>26040.45752</v>
      </c>
      <c r="AS561" s="699">
        <f t="shared" si="1131"/>
        <v>0.81993144620727731</v>
      </c>
      <c r="AT561" s="244">
        <v>0</v>
      </c>
      <c r="AU561" s="699"/>
      <c r="AV561" s="191"/>
      <c r="AW561" s="699"/>
      <c r="AX561" s="244">
        <f>'[8]2 вариант'!$I$320</f>
        <v>26040.45752</v>
      </c>
      <c r="AY561" s="699">
        <f t="shared" si="1143"/>
        <v>0.81993144620727731</v>
      </c>
      <c r="AZ561" s="301"/>
      <c r="BA561" s="699"/>
      <c r="BB561" s="301"/>
      <c r="BC561" s="301"/>
      <c r="BD561" s="301"/>
      <c r="BE561" s="191"/>
      <c r="BF561" s="191"/>
      <c r="BG561" s="191"/>
      <c r="BH561" s="301"/>
      <c r="BI561" s="301"/>
      <c r="BJ561" s="191"/>
      <c r="BK561" s="191"/>
      <c r="BL561" s="301"/>
      <c r="BM561" s="301"/>
      <c r="BN561" s="191"/>
      <c r="BO561" s="191"/>
      <c r="BP561" s="191"/>
      <c r="BQ561" s="191"/>
      <c r="BR561" s="301"/>
      <c r="BS561" s="301"/>
      <c r="BT561" s="191"/>
      <c r="BU561" s="191"/>
      <c r="BV561" s="191"/>
      <c r="BW561" s="191"/>
      <c r="BX561" s="191"/>
      <c r="BY561" s="301"/>
      <c r="BZ561" s="301"/>
      <c r="CE561" s="699"/>
    </row>
    <row r="562" spans="1:12295" s="70" customFormat="1" ht="158.25" customHeight="1" x14ac:dyDescent="0.3">
      <c r="A562" s="203"/>
      <c r="B562" s="126" t="s">
        <v>7</v>
      </c>
      <c r="C562" s="99" t="s">
        <v>241</v>
      </c>
      <c r="D562" s="168">
        <f>E562+G562+H562+I562</f>
        <v>523540.63958000002</v>
      </c>
      <c r="E562" s="168"/>
      <c r="F562" s="168"/>
      <c r="G562" s="168">
        <f>G563+G566</f>
        <v>523540.63958000002</v>
      </c>
      <c r="H562" s="168"/>
      <c r="I562" s="168"/>
      <c r="J562" s="168">
        <f>K562-D562</f>
        <v>-523480.85171000002</v>
      </c>
      <c r="K562" s="168">
        <f>M562+Q562+S562+U562</f>
        <v>59.787869999999998</v>
      </c>
      <c r="L562" s="699">
        <f>K562/D562</f>
        <v>1.1419910027990113E-4</v>
      </c>
      <c r="M562" s="168">
        <f>M563+M566</f>
        <v>0</v>
      </c>
      <c r="N562" s="687"/>
      <c r="O562" s="632"/>
      <c r="P562" s="687"/>
      <c r="Q562" s="632">
        <f>Q563+Q566</f>
        <v>59.787869999999998</v>
      </c>
      <c r="R562" s="699">
        <f>Q562/G562</f>
        <v>1.1419910027990113E-4</v>
      </c>
      <c r="S562" s="632"/>
      <c r="T562" s="687"/>
      <c r="U562" s="632"/>
      <c r="V562" s="632">
        <f t="shared" si="1118"/>
        <v>0</v>
      </c>
      <c r="W562" s="632"/>
      <c r="X562" s="632"/>
      <c r="Y562" s="632"/>
      <c r="Z562" s="632">
        <f t="shared" si="1113"/>
        <v>0</v>
      </c>
      <c r="AA562" s="632">
        <f t="shared" si="1159"/>
        <v>0</v>
      </c>
      <c r="AB562" s="632"/>
      <c r="AC562" s="632"/>
      <c r="AD562" s="687"/>
      <c r="AE562" s="168">
        <f>AG562+AK562+AM562+AO562</f>
        <v>109427.24365</v>
      </c>
      <c r="AF562" s="699">
        <f t="shared" si="1130"/>
        <v>0.209013847975175</v>
      </c>
      <c r="AG562" s="168"/>
      <c r="AH562" s="699"/>
      <c r="AI562" s="632"/>
      <c r="AJ562" s="687"/>
      <c r="AK562" s="632">
        <f>AK563+AK566</f>
        <v>109427.24365</v>
      </c>
      <c r="AL562" s="699">
        <f t="shared" si="1154"/>
        <v>0.209013847975175</v>
      </c>
      <c r="AM562" s="632"/>
      <c r="AN562" s="687"/>
      <c r="AO562" s="632"/>
      <c r="AP562" s="632">
        <f>AP563</f>
        <v>44.451710000000006</v>
      </c>
      <c r="AQ562" s="687"/>
      <c r="AR562" s="168">
        <f>AT562+AX562+AZ562+BB562</f>
        <v>505540.63958000002</v>
      </c>
      <c r="AS562" s="699">
        <f t="shared" si="1131"/>
        <v>0.96561871488249673</v>
      </c>
      <c r="AT562" s="168">
        <f>AT563+AT566</f>
        <v>0</v>
      </c>
      <c r="AU562" s="699"/>
      <c r="AV562" s="632"/>
      <c r="AW562" s="699"/>
      <c r="AX562" s="168">
        <f>AX563+AX566</f>
        <v>505540.63958000002</v>
      </c>
      <c r="AY562" s="699">
        <f t="shared" si="1143"/>
        <v>0.96561871488249673</v>
      </c>
      <c r="AZ562" s="632"/>
      <c r="BA562" s="699"/>
      <c r="BB562" s="632"/>
      <c r="BC562" s="632"/>
      <c r="BD562" s="632"/>
      <c r="BE562" s="632"/>
      <c r="BF562" s="632"/>
      <c r="BG562" s="632"/>
      <c r="BH562" s="632"/>
      <c r="BI562" s="632"/>
      <c r="BJ562" s="632"/>
      <c r="BK562" s="632"/>
      <c r="BL562" s="632"/>
      <c r="BM562" s="632"/>
      <c r="BN562" s="632"/>
      <c r="BO562" s="632"/>
      <c r="BP562" s="632"/>
      <c r="BQ562" s="632"/>
      <c r="BR562" s="632"/>
      <c r="BS562" s="632"/>
      <c r="BT562" s="632"/>
      <c r="BU562" s="632"/>
      <c r="BV562" s="511"/>
      <c r="BW562" s="515"/>
      <c r="BX562" s="615"/>
      <c r="BY562" s="511"/>
      <c r="BZ562" s="226"/>
      <c r="CA562" s="511"/>
      <c r="CB562" s="511"/>
      <c r="CC562" s="511"/>
      <c r="CD562" s="511"/>
      <c r="CE562" s="699"/>
      <c r="CF562" s="511"/>
      <c r="CG562" s="511"/>
      <c r="CH562" s="511"/>
      <c r="CI562" s="511"/>
      <c r="CJ562" s="511"/>
      <c r="CK562" s="511"/>
      <c r="CL562" s="511"/>
      <c r="CM562" s="511"/>
      <c r="CN562" s="511"/>
      <c r="CO562" s="89"/>
      <c r="CP562" s="89"/>
      <c r="CQ562" s="89"/>
      <c r="CR562" s="89"/>
      <c r="CS562" s="89"/>
      <c r="CT562" s="511"/>
      <c r="CU562" s="511"/>
      <c r="CV562" s="89"/>
      <c r="CW562" s="89"/>
      <c r="CX562" s="511"/>
      <c r="CY562" s="511"/>
      <c r="CZ562" s="89"/>
      <c r="DA562" s="89"/>
      <c r="DB562" s="511"/>
      <c r="DC562" s="511"/>
      <c r="DD562" s="511"/>
      <c r="DE562" s="511"/>
      <c r="DF562" s="511"/>
      <c r="DG562" s="511"/>
      <c r="DH562" s="511"/>
      <c r="DI562" s="89"/>
      <c r="DJ562" s="89"/>
      <c r="DK562" s="511"/>
      <c r="DL562" s="511"/>
      <c r="DM562" s="89"/>
      <c r="DN562" s="89"/>
      <c r="DO562" s="511"/>
      <c r="DP562" s="511"/>
      <c r="DQ562" s="511"/>
      <c r="DR562" s="511"/>
      <c r="DS562" s="511"/>
      <c r="DT562" s="203"/>
      <c r="DU562" s="107"/>
      <c r="DV562" s="511"/>
      <c r="DW562" s="511"/>
      <c r="DX562" s="511"/>
      <c r="DY562" s="511"/>
      <c r="DZ562" s="511"/>
      <c r="EA562" s="511"/>
      <c r="EB562" s="511"/>
      <c r="EC562" s="168"/>
      <c r="ED562" s="168"/>
      <c r="EE562" s="168"/>
      <c r="EF562" s="168"/>
      <c r="EG562" s="168"/>
      <c r="EH562" s="168"/>
      <c r="EI562" s="168"/>
      <c r="EJ562" s="168"/>
      <c r="EK562" s="168"/>
      <c r="EL562" s="168"/>
      <c r="EM562" s="168"/>
      <c r="EN562" s="168"/>
      <c r="EO562" s="168"/>
      <c r="EP562" s="168"/>
      <c r="EQ562" s="168"/>
      <c r="ER562" s="168"/>
      <c r="ES562" s="168"/>
      <c r="ET562" s="168"/>
      <c r="EU562" s="168"/>
      <c r="EV562" s="168"/>
      <c r="EW562" s="168"/>
      <c r="EX562" s="168"/>
      <c r="EY562" s="168"/>
      <c r="EZ562" s="168"/>
      <c r="FA562" s="168"/>
      <c r="FB562" s="168"/>
      <c r="FC562" s="168"/>
      <c r="FD562" s="168"/>
      <c r="FE562" s="168"/>
      <c r="FF562" s="168"/>
      <c r="FG562" s="168"/>
      <c r="FH562" s="168"/>
      <c r="FI562" s="168"/>
      <c r="FJ562" s="168"/>
      <c r="FK562" s="168"/>
      <c r="FL562" s="168"/>
      <c r="FM562" s="168"/>
      <c r="FN562" s="168"/>
      <c r="FO562" s="168"/>
      <c r="FP562" s="168"/>
      <c r="FQ562" s="168"/>
      <c r="FR562" s="168"/>
      <c r="FS562" s="168"/>
      <c r="FT562" s="168"/>
      <c r="FU562" s="511"/>
      <c r="FV562" s="511"/>
      <c r="FW562" s="511"/>
      <c r="FX562" s="511"/>
      <c r="FY562" s="511"/>
      <c r="FZ562" s="511"/>
      <c r="GA562" s="511"/>
      <c r="GB562" s="511"/>
      <c r="GC562" s="511"/>
      <c r="GD562" s="511"/>
      <c r="GE562" s="511"/>
      <c r="GF562" s="511"/>
      <c r="GG562" s="511"/>
      <c r="GH562" s="511"/>
      <c r="GI562" s="511"/>
      <c r="GJ562" s="511"/>
      <c r="GK562" s="511"/>
      <c r="GL562" s="511"/>
      <c r="GM562" s="511"/>
      <c r="GN562" s="511"/>
      <c r="GO562" s="511"/>
      <c r="GP562" s="511"/>
      <c r="GQ562" s="511"/>
      <c r="GR562" s="511"/>
      <c r="GS562" s="89"/>
      <c r="GT562" s="89"/>
      <c r="GU562" s="89"/>
      <c r="GV562" s="89"/>
      <c r="GW562" s="89"/>
      <c r="GX562" s="511"/>
      <c r="GY562" s="511"/>
      <c r="GZ562" s="89"/>
      <c r="HA562" s="89"/>
      <c r="HB562" s="511"/>
      <c r="HC562" s="511"/>
      <c r="HD562" s="89"/>
      <c r="HE562" s="89"/>
      <c r="HF562" s="511"/>
      <c r="HG562" s="511"/>
      <c r="HH562" s="511"/>
      <c r="HI562" s="511"/>
      <c r="HJ562" s="511"/>
      <c r="HK562" s="511"/>
      <c r="HL562" s="511"/>
      <c r="HM562" s="89"/>
      <c r="HN562" s="89"/>
      <c r="HO562" s="511"/>
      <c r="HP562" s="511"/>
      <c r="HQ562" s="89"/>
      <c r="HR562" s="89"/>
      <c r="HS562" s="511"/>
      <c r="HT562" s="511"/>
      <c r="HU562" s="511"/>
      <c r="HV562" s="511"/>
      <c r="HW562" s="511"/>
      <c r="HX562" s="203"/>
      <c r="HY562" s="107"/>
      <c r="HZ562" s="511"/>
      <c r="IA562" s="511"/>
      <c r="IB562" s="511"/>
      <c r="IC562" s="511"/>
      <c r="ID562" s="511"/>
      <c r="IE562" s="511"/>
      <c r="IF562" s="511"/>
      <c r="IG562" s="168"/>
      <c r="IH562" s="168"/>
      <c r="II562" s="168"/>
      <c r="IJ562" s="168"/>
      <c r="IK562" s="168"/>
      <c r="IL562" s="168"/>
      <c r="IM562" s="168"/>
      <c r="IN562" s="168"/>
      <c r="IO562" s="168"/>
      <c r="IP562" s="168"/>
      <c r="IQ562" s="168"/>
      <c r="IR562" s="168"/>
      <c r="IS562" s="168"/>
      <c r="IT562" s="168"/>
      <c r="IU562" s="168"/>
      <c r="IV562" s="168"/>
      <c r="IW562" s="168"/>
      <c r="IX562" s="168"/>
      <c r="IY562" s="168"/>
      <c r="IZ562" s="168"/>
      <c r="JA562" s="168"/>
      <c r="JB562" s="168"/>
      <c r="JC562" s="168"/>
      <c r="JD562" s="168"/>
      <c r="JE562" s="168"/>
      <c r="JF562" s="168"/>
      <c r="JG562" s="168"/>
      <c r="JH562" s="168"/>
      <c r="JI562" s="168"/>
      <c r="JJ562" s="168"/>
      <c r="JK562" s="168"/>
      <c r="JL562" s="168"/>
      <c r="JM562" s="168"/>
      <c r="JN562" s="168"/>
      <c r="JO562" s="168"/>
      <c r="JP562" s="168"/>
      <c r="JQ562" s="168"/>
      <c r="JR562" s="168"/>
      <c r="JS562" s="168"/>
      <c r="JT562" s="168"/>
      <c r="JU562" s="168"/>
      <c r="JV562" s="168"/>
      <c r="JW562" s="168"/>
      <c r="JX562" s="168"/>
      <c r="JY562" s="511"/>
      <c r="JZ562" s="511"/>
      <c r="KA562" s="511"/>
      <c r="KB562" s="511"/>
      <c r="KC562" s="511"/>
      <c r="KD562" s="511"/>
      <c r="KE562" s="511"/>
      <c r="KF562" s="511"/>
      <c r="KG562" s="511"/>
      <c r="KH562" s="511"/>
      <c r="KI562" s="511"/>
      <c r="KJ562" s="511"/>
      <c r="KK562" s="511"/>
      <c r="KL562" s="511"/>
      <c r="KM562" s="511"/>
      <c r="KN562" s="511"/>
      <c r="KO562" s="511"/>
      <c r="KP562" s="511"/>
      <c r="KQ562" s="511"/>
      <c r="KR562" s="511"/>
      <c r="KS562" s="511"/>
      <c r="KT562" s="511"/>
      <c r="KU562" s="511"/>
      <c r="KV562" s="511"/>
      <c r="KW562" s="89"/>
      <c r="KX562" s="89"/>
      <c r="KY562" s="89"/>
      <c r="KZ562" s="89"/>
      <c r="LA562" s="89"/>
      <c r="LB562" s="511"/>
      <c r="LC562" s="511"/>
      <c r="LD562" s="89"/>
      <c r="LE562" s="89"/>
      <c r="LF562" s="511"/>
      <c r="LG562" s="511"/>
      <c r="LH562" s="89"/>
      <c r="LI562" s="89"/>
      <c r="LJ562" s="511"/>
      <c r="LK562" s="511"/>
      <c r="LL562" s="511"/>
      <c r="LM562" s="511"/>
      <c r="LN562" s="511"/>
      <c r="LO562" s="511"/>
      <c r="LP562" s="511"/>
      <c r="LQ562" s="89"/>
      <c r="LR562" s="89"/>
      <c r="LS562" s="511"/>
      <c r="LT562" s="511"/>
      <c r="LU562" s="89"/>
      <c r="LV562" s="89"/>
      <c r="LW562" s="511"/>
      <c r="LX562" s="511"/>
      <c r="LY562" s="511"/>
      <c r="LZ562" s="511"/>
      <c r="MA562" s="511"/>
      <c r="MB562" s="203"/>
      <c r="MC562" s="107"/>
      <c r="MD562" s="511"/>
      <c r="ME562" s="511"/>
      <c r="MF562" s="511"/>
      <c r="MG562" s="511"/>
      <c r="MH562" s="511"/>
      <c r="MI562" s="511"/>
      <c r="MJ562" s="511"/>
      <c r="MK562" s="168"/>
      <c r="ML562" s="168"/>
      <c r="MM562" s="168"/>
      <c r="MN562" s="168"/>
      <c r="MO562" s="168"/>
      <c r="MP562" s="168"/>
      <c r="MQ562" s="168"/>
      <c r="MR562" s="168"/>
      <c r="MS562" s="168"/>
      <c r="MT562" s="168"/>
      <c r="MU562" s="168"/>
      <c r="MV562" s="168"/>
      <c r="MW562" s="168"/>
      <c r="MX562" s="168"/>
      <c r="MY562" s="168"/>
      <c r="MZ562" s="168"/>
      <c r="NA562" s="168"/>
      <c r="NB562" s="168"/>
      <c r="NC562" s="168"/>
      <c r="ND562" s="168"/>
      <c r="NE562" s="168"/>
      <c r="NF562" s="168"/>
      <c r="NG562" s="168"/>
      <c r="NH562" s="168"/>
      <c r="NI562" s="168"/>
      <c r="NJ562" s="168"/>
      <c r="NK562" s="168"/>
      <c r="NL562" s="168"/>
      <c r="NM562" s="168"/>
      <c r="NN562" s="168"/>
      <c r="NO562" s="168"/>
      <c r="NP562" s="168"/>
      <c r="NQ562" s="168"/>
      <c r="NR562" s="168"/>
      <c r="NS562" s="168"/>
      <c r="NT562" s="168"/>
      <c r="NU562" s="168"/>
      <c r="NV562" s="168"/>
      <c r="NW562" s="168"/>
      <c r="NX562" s="168"/>
      <c r="NY562" s="168"/>
      <c r="NZ562" s="168"/>
      <c r="OA562" s="168"/>
      <c r="OB562" s="168"/>
      <c r="OC562" s="511"/>
      <c r="OD562" s="511"/>
      <c r="OE562" s="511"/>
      <c r="OF562" s="511"/>
      <c r="OG562" s="511"/>
      <c r="OH562" s="511"/>
      <c r="OI562" s="511"/>
      <c r="OJ562" s="511"/>
      <c r="OK562" s="511"/>
      <c r="OL562" s="511"/>
      <c r="OM562" s="511"/>
      <c r="ON562" s="511"/>
      <c r="OO562" s="511"/>
      <c r="OP562" s="511"/>
      <c r="OQ562" s="511"/>
      <c r="OR562" s="511"/>
      <c r="OS562" s="511"/>
      <c r="OT562" s="511"/>
      <c r="OU562" s="511"/>
      <c r="OV562" s="511"/>
      <c r="OW562" s="511"/>
      <c r="OX562" s="511"/>
      <c r="OY562" s="511"/>
      <c r="OZ562" s="511"/>
      <c r="PA562" s="89"/>
      <c r="PB562" s="89"/>
      <c r="PC562" s="89"/>
      <c r="PD562" s="89"/>
      <c r="PE562" s="89"/>
      <c r="PF562" s="511"/>
      <c r="PG562" s="511"/>
      <c r="PH562" s="89"/>
      <c r="PI562" s="89"/>
      <c r="PJ562" s="511"/>
      <c r="PK562" s="511"/>
      <c r="PL562" s="89"/>
      <c r="PM562" s="89"/>
      <c r="PN562" s="511"/>
      <c r="PO562" s="511"/>
      <c r="PP562" s="511"/>
      <c r="PQ562" s="511"/>
      <c r="PR562" s="511"/>
      <c r="PS562" s="511"/>
      <c r="PT562" s="511"/>
      <c r="PU562" s="89"/>
      <c r="PV562" s="89"/>
      <c r="PW562" s="511"/>
      <c r="PX562" s="511"/>
      <c r="PY562" s="89"/>
      <c r="PZ562" s="89"/>
      <c r="QA562" s="511"/>
      <c r="QB562" s="511"/>
      <c r="QC562" s="511"/>
      <c r="QD562" s="511"/>
      <c r="QE562" s="511"/>
      <c r="QF562" s="203"/>
      <c r="QG562" s="107"/>
      <c r="QH562" s="511"/>
      <c r="QI562" s="511"/>
      <c r="QJ562" s="511"/>
      <c r="QK562" s="511"/>
      <c r="QL562" s="511"/>
      <c r="QM562" s="511"/>
      <c r="QN562" s="511"/>
      <c r="QO562" s="168"/>
      <c r="QP562" s="168"/>
      <c r="QQ562" s="168"/>
      <c r="QR562" s="168"/>
      <c r="QS562" s="168"/>
      <c r="QT562" s="168"/>
      <c r="QU562" s="168"/>
      <c r="QV562" s="168"/>
      <c r="QW562" s="168"/>
      <c r="QX562" s="168"/>
      <c r="QY562" s="168"/>
      <c r="QZ562" s="168"/>
      <c r="RA562" s="168"/>
      <c r="RB562" s="168"/>
      <c r="RC562" s="168"/>
      <c r="RD562" s="168"/>
      <c r="RE562" s="168"/>
      <c r="RF562" s="168"/>
      <c r="RG562" s="168"/>
      <c r="RH562" s="168"/>
      <c r="RI562" s="168"/>
      <c r="RJ562" s="168"/>
      <c r="RK562" s="168"/>
      <c r="RL562" s="168"/>
      <c r="RM562" s="168"/>
      <c r="RN562" s="168"/>
      <c r="RO562" s="168"/>
      <c r="RP562" s="168"/>
      <c r="RQ562" s="168"/>
      <c r="RR562" s="168"/>
      <c r="RS562" s="168"/>
      <c r="RT562" s="168"/>
      <c r="RU562" s="168"/>
      <c r="RV562" s="168"/>
      <c r="RW562" s="168"/>
      <c r="RX562" s="168"/>
      <c r="RY562" s="168"/>
      <c r="RZ562" s="168"/>
      <c r="SA562" s="168"/>
      <c r="SB562" s="168"/>
      <c r="SC562" s="168"/>
      <c r="SD562" s="168"/>
      <c r="SE562" s="168"/>
      <c r="SF562" s="168"/>
      <c r="SG562" s="511"/>
      <c r="SH562" s="511"/>
      <c r="SI562" s="511"/>
      <c r="SJ562" s="511"/>
      <c r="SK562" s="511"/>
      <c r="SL562" s="511"/>
      <c r="SM562" s="511"/>
      <c r="SN562" s="511"/>
      <c r="SO562" s="511"/>
      <c r="SP562" s="511"/>
      <c r="SQ562" s="511"/>
      <c r="SR562" s="511"/>
      <c r="SS562" s="511"/>
      <c r="ST562" s="511"/>
      <c r="SU562" s="511"/>
      <c r="SV562" s="511"/>
      <c r="SW562" s="511"/>
      <c r="SX562" s="511"/>
      <c r="SY562" s="511"/>
      <c r="SZ562" s="511"/>
      <c r="TA562" s="511"/>
      <c r="TB562" s="511"/>
      <c r="TC562" s="511"/>
      <c r="TD562" s="511"/>
      <c r="TE562" s="89"/>
      <c r="TF562" s="89"/>
      <c r="TG562" s="89"/>
      <c r="TH562" s="89"/>
      <c r="TI562" s="89"/>
      <c r="TJ562" s="511"/>
      <c r="TK562" s="511"/>
      <c r="TL562" s="89"/>
      <c r="TM562" s="89"/>
      <c r="TN562" s="511"/>
      <c r="TO562" s="511"/>
      <c r="TP562" s="89"/>
      <c r="TQ562" s="89"/>
      <c r="TR562" s="511"/>
      <c r="TS562" s="511"/>
      <c r="TT562" s="511"/>
      <c r="TU562" s="511"/>
      <c r="TV562" s="511"/>
      <c r="TW562" s="511"/>
      <c r="TX562" s="511"/>
      <c r="TY562" s="89"/>
      <c r="TZ562" s="89"/>
      <c r="UA562" s="511"/>
      <c r="UB562" s="511"/>
      <c r="UC562" s="89"/>
      <c r="UD562" s="89"/>
      <c r="UE562" s="511"/>
      <c r="UF562" s="511"/>
      <c r="UG562" s="511"/>
      <c r="UH562" s="511"/>
      <c r="UI562" s="511"/>
      <c r="UJ562" s="203"/>
      <c r="UK562" s="107"/>
      <c r="UL562" s="511"/>
      <c r="UM562" s="511"/>
      <c r="UN562" s="511"/>
      <c r="UO562" s="511"/>
      <c r="UP562" s="511"/>
      <c r="UQ562" s="511"/>
      <c r="UR562" s="511"/>
      <c r="US562" s="168"/>
      <c r="UT562" s="168"/>
      <c r="UU562" s="168"/>
      <c r="UV562" s="168"/>
      <c r="UW562" s="168"/>
      <c r="UX562" s="168"/>
      <c r="UY562" s="168"/>
      <c r="UZ562" s="168"/>
      <c r="VA562" s="168"/>
      <c r="VB562" s="168"/>
      <c r="VC562" s="168"/>
      <c r="VD562" s="168"/>
      <c r="VE562" s="168"/>
      <c r="VF562" s="168"/>
      <c r="VG562" s="168"/>
      <c r="VH562" s="168"/>
      <c r="VI562" s="168"/>
      <c r="VJ562" s="168"/>
      <c r="VK562" s="168"/>
      <c r="VL562" s="168"/>
      <c r="VM562" s="168"/>
      <c r="VN562" s="168"/>
      <c r="VO562" s="168"/>
      <c r="VP562" s="168"/>
      <c r="VQ562" s="168"/>
      <c r="VR562" s="168"/>
      <c r="VS562" s="168"/>
      <c r="VT562" s="168"/>
      <c r="VU562" s="168"/>
      <c r="VV562" s="168"/>
      <c r="VW562" s="168"/>
      <c r="VX562" s="168"/>
      <c r="VY562" s="168"/>
      <c r="VZ562" s="168"/>
      <c r="WA562" s="168"/>
      <c r="WB562" s="168"/>
      <c r="WC562" s="168"/>
      <c r="WD562" s="168"/>
      <c r="WE562" s="168"/>
      <c r="WF562" s="168"/>
      <c r="WG562" s="168"/>
      <c r="WH562" s="168"/>
      <c r="WI562" s="168"/>
      <c r="WJ562" s="168"/>
      <c r="WK562" s="511"/>
      <c r="WL562" s="511"/>
      <c r="WM562" s="511"/>
      <c r="WN562" s="511"/>
      <c r="WO562" s="511"/>
      <c r="WP562" s="511"/>
      <c r="WQ562" s="511"/>
      <c r="WR562" s="511"/>
      <c r="WS562" s="511"/>
      <c r="WT562" s="511"/>
      <c r="WU562" s="511"/>
      <c r="WV562" s="511"/>
      <c r="WW562" s="511"/>
      <c r="WX562" s="511"/>
      <c r="WY562" s="511"/>
      <c r="WZ562" s="511"/>
      <c r="XA562" s="511"/>
      <c r="XB562" s="511"/>
      <c r="XC562" s="511"/>
      <c r="XD562" s="511"/>
      <c r="XE562" s="511"/>
      <c r="XF562" s="511"/>
      <c r="XG562" s="511"/>
      <c r="XH562" s="511"/>
      <c r="XI562" s="89"/>
      <c r="XJ562" s="89"/>
      <c r="XK562" s="89"/>
      <c r="XL562" s="89"/>
      <c r="XM562" s="89"/>
      <c r="XN562" s="511"/>
      <c r="XO562" s="511"/>
      <c r="XP562" s="89"/>
      <c r="XQ562" s="89"/>
      <c r="XR562" s="511"/>
      <c r="XS562" s="511"/>
      <c r="XT562" s="89"/>
      <c r="XU562" s="89"/>
      <c r="XV562" s="511"/>
      <c r="XW562" s="511"/>
      <c r="XX562" s="511"/>
      <c r="XY562" s="511"/>
      <c r="XZ562" s="511"/>
      <c r="YA562" s="511"/>
      <c r="YB562" s="511"/>
      <c r="YC562" s="89"/>
      <c r="YD562" s="89"/>
      <c r="YE562" s="511"/>
      <c r="YF562" s="511"/>
      <c r="YG562" s="89"/>
      <c r="YH562" s="89"/>
      <c r="YI562" s="511"/>
      <c r="YJ562" s="511"/>
      <c r="YK562" s="511"/>
      <c r="YL562" s="511"/>
      <c r="YM562" s="511"/>
      <c r="YN562" s="203"/>
      <c r="YO562" s="107"/>
      <c r="YP562" s="511"/>
      <c r="YQ562" s="511"/>
      <c r="YR562" s="511"/>
      <c r="YS562" s="511"/>
      <c r="YT562" s="511"/>
      <c r="YU562" s="511"/>
      <c r="YV562" s="511"/>
      <c r="YW562" s="168"/>
      <c r="YX562" s="168"/>
      <c r="YY562" s="168"/>
      <c r="YZ562" s="168"/>
      <c r="ZA562" s="168"/>
      <c r="ZB562" s="168"/>
      <c r="ZC562" s="168"/>
      <c r="ZD562" s="168"/>
      <c r="ZE562" s="168"/>
      <c r="ZF562" s="168"/>
      <c r="ZG562" s="168"/>
      <c r="ZH562" s="168"/>
      <c r="ZI562" s="168"/>
      <c r="ZJ562" s="168"/>
      <c r="ZK562" s="168"/>
      <c r="ZL562" s="168"/>
      <c r="ZM562" s="168"/>
      <c r="ZN562" s="168"/>
      <c r="ZO562" s="168"/>
      <c r="ZP562" s="168"/>
      <c r="ZQ562" s="168"/>
      <c r="ZR562" s="168"/>
      <c r="ZS562" s="168"/>
      <c r="ZT562" s="168"/>
      <c r="ZU562" s="168"/>
      <c r="ZV562" s="168"/>
      <c r="ZW562" s="168"/>
      <c r="ZX562" s="168"/>
      <c r="ZY562" s="168"/>
      <c r="ZZ562" s="168"/>
      <c r="AAA562" s="168"/>
      <c r="AAB562" s="168"/>
      <c r="AAC562" s="168"/>
      <c r="AAD562" s="168"/>
      <c r="AAE562" s="168"/>
      <c r="AAF562" s="168"/>
      <c r="AAG562" s="168"/>
      <c r="AAH562" s="168"/>
      <c r="AAI562" s="168"/>
      <c r="AAJ562" s="168"/>
      <c r="AAK562" s="168"/>
      <c r="AAL562" s="168"/>
      <c r="AAM562" s="168"/>
      <c r="AAN562" s="168"/>
      <c r="AAO562" s="511"/>
      <c r="AAP562" s="511"/>
      <c r="AAQ562" s="511"/>
      <c r="AAR562" s="511"/>
      <c r="AAS562" s="511"/>
      <c r="AAT562" s="511"/>
      <c r="AAU562" s="511"/>
      <c r="AAV562" s="511"/>
      <c r="AAW562" s="511"/>
      <c r="AAX562" s="511"/>
      <c r="AAY562" s="511"/>
      <c r="AAZ562" s="511"/>
      <c r="ABA562" s="511"/>
      <c r="ABB562" s="511"/>
      <c r="ABC562" s="511"/>
      <c r="ABD562" s="511"/>
      <c r="ABE562" s="511"/>
      <c r="ABF562" s="511"/>
      <c r="ABG562" s="511"/>
      <c r="ABH562" s="511"/>
      <c r="ABI562" s="511"/>
      <c r="ABJ562" s="511"/>
      <c r="ABK562" s="511"/>
      <c r="ABL562" s="511"/>
      <c r="ABM562" s="89"/>
      <c r="ABN562" s="89"/>
      <c r="ABO562" s="89"/>
      <c r="ABP562" s="89"/>
      <c r="ABQ562" s="89"/>
      <c r="ABR562" s="511"/>
      <c r="ABS562" s="511"/>
      <c r="ABT562" s="89"/>
      <c r="ABU562" s="89"/>
      <c r="ABV562" s="511"/>
      <c r="ABW562" s="511"/>
      <c r="ABX562" s="89"/>
      <c r="ABY562" s="89"/>
      <c r="ABZ562" s="511"/>
      <c r="ACA562" s="511"/>
      <c r="ACB562" s="511"/>
      <c r="ACC562" s="511"/>
      <c r="ACD562" s="511"/>
      <c r="ACE562" s="511"/>
      <c r="ACF562" s="511"/>
      <c r="ACG562" s="89"/>
      <c r="ACH562" s="89"/>
      <c r="ACI562" s="511"/>
      <c r="ACJ562" s="511"/>
      <c r="ACK562" s="89"/>
      <c r="ACL562" s="89"/>
      <c r="ACM562" s="511"/>
      <c r="ACN562" s="511"/>
      <c r="ACO562" s="511"/>
      <c r="ACP562" s="511"/>
      <c r="ACQ562" s="511"/>
      <c r="ACR562" s="203"/>
      <c r="ACS562" s="107"/>
      <c r="ACT562" s="511"/>
      <c r="ACU562" s="511"/>
      <c r="ACV562" s="511"/>
      <c r="ACW562" s="511"/>
      <c r="ACX562" s="511"/>
      <c r="ACY562" s="511"/>
      <c r="ACZ562" s="511"/>
      <c r="ADA562" s="168"/>
      <c r="ADB562" s="168"/>
      <c r="ADC562" s="168"/>
      <c r="ADD562" s="168"/>
      <c r="ADE562" s="168"/>
      <c r="ADF562" s="168"/>
      <c r="ADG562" s="168"/>
      <c r="ADH562" s="168"/>
      <c r="ADI562" s="168"/>
      <c r="ADJ562" s="168"/>
      <c r="ADK562" s="168"/>
      <c r="ADL562" s="168"/>
      <c r="ADM562" s="168"/>
      <c r="ADN562" s="168"/>
      <c r="ADO562" s="168"/>
      <c r="ADP562" s="168"/>
      <c r="ADQ562" s="168"/>
      <c r="ADR562" s="168"/>
      <c r="ADS562" s="168"/>
      <c r="ADT562" s="168"/>
      <c r="ADU562" s="168"/>
      <c r="ADV562" s="168"/>
      <c r="ADW562" s="168"/>
      <c r="ADX562" s="168"/>
      <c r="ADY562" s="168"/>
      <c r="ADZ562" s="168"/>
      <c r="AEA562" s="168"/>
      <c r="AEB562" s="168"/>
      <c r="AEC562" s="168"/>
      <c r="AED562" s="168"/>
      <c r="AEE562" s="168"/>
      <c r="AEF562" s="168"/>
      <c r="AEG562" s="168"/>
      <c r="AEH562" s="168"/>
      <c r="AEI562" s="168"/>
      <c r="AEJ562" s="168"/>
      <c r="AEK562" s="168"/>
      <c r="AEL562" s="168"/>
      <c r="AEM562" s="168"/>
      <c r="AEN562" s="168"/>
      <c r="AEO562" s="168"/>
      <c r="AEP562" s="168"/>
      <c r="AEQ562" s="168"/>
      <c r="AER562" s="168"/>
      <c r="AES562" s="511"/>
      <c r="AET562" s="511"/>
      <c r="AEU562" s="511"/>
      <c r="AEV562" s="511"/>
      <c r="AEW562" s="511"/>
      <c r="AEX562" s="511"/>
      <c r="AEY562" s="511"/>
      <c r="AEZ562" s="511"/>
      <c r="AFA562" s="511"/>
      <c r="AFB562" s="511"/>
      <c r="AFC562" s="511"/>
      <c r="AFD562" s="511"/>
      <c r="AFE562" s="511"/>
      <c r="AFF562" s="511"/>
      <c r="AFG562" s="511"/>
      <c r="AFH562" s="511"/>
      <c r="AFI562" s="511"/>
      <c r="AFJ562" s="511"/>
      <c r="AFK562" s="511"/>
      <c r="AFL562" s="511"/>
      <c r="AFM562" s="511"/>
      <c r="AFN562" s="511"/>
      <c r="AFO562" s="511"/>
      <c r="AFP562" s="511"/>
      <c r="AFQ562" s="89"/>
      <c r="AFR562" s="89"/>
      <c r="AFS562" s="89"/>
      <c r="AFT562" s="89"/>
      <c r="AFU562" s="89"/>
      <c r="AFV562" s="511"/>
      <c r="AFW562" s="511"/>
      <c r="AFX562" s="89"/>
      <c r="AFY562" s="89"/>
      <c r="AFZ562" s="511"/>
      <c r="AGA562" s="511"/>
      <c r="AGB562" s="89"/>
      <c r="AGC562" s="89"/>
      <c r="AGD562" s="511"/>
      <c r="AGE562" s="511"/>
      <c r="AGF562" s="511"/>
      <c r="AGG562" s="511"/>
      <c r="AGH562" s="511"/>
      <c r="AGI562" s="511"/>
      <c r="AGJ562" s="511"/>
      <c r="AGK562" s="89"/>
      <c r="AGL562" s="89"/>
      <c r="AGM562" s="511"/>
      <c r="AGN562" s="511"/>
      <c r="AGO562" s="89"/>
      <c r="AGP562" s="89"/>
      <c r="AGQ562" s="511"/>
      <c r="AGR562" s="511"/>
      <c r="AGS562" s="511"/>
      <c r="AGT562" s="511"/>
      <c r="AGU562" s="511"/>
      <c r="AGV562" s="203"/>
      <c r="AGW562" s="107"/>
      <c r="AGX562" s="511"/>
      <c r="AGY562" s="511"/>
      <c r="AGZ562" s="511"/>
      <c r="AHA562" s="511"/>
      <c r="AHB562" s="511"/>
      <c r="AHC562" s="511"/>
      <c r="AHD562" s="511"/>
      <c r="AHE562" s="168"/>
      <c r="AHF562" s="168"/>
      <c r="AHG562" s="168"/>
      <c r="AHH562" s="168"/>
      <c r="AHI562" s="168"/>
      <c r="AHJ562" s="168"/>
      <c r="AHK562" s="168"/>
      <c r="AHL562" s="168"/>
      <c r="AHM562" s="168"/>
      <c r="AHN562" s="168"/>
      <c r="AHO562" s="168"/>
      <c r="AHP562" s="168"/>
      <c r="AHQ562" s="168"/>
      <c r="AHR562" s="168"/>
      <c r="AHS562" s="168"/>
      <c r="AHT562" s="168"/>
      <c r="AHU562" s="168"/>
      <c r="AHV562" s="168"/>
      <c r="AHW562" s="168"/>
      <c r="AHX562" s="168"/>
      <c r="AHY562" s="168"/>
      <c r="AHZ562" s="168"/>
      <c r="AIA562" s="168"/>
      <c r="AIB562" s="168"/>
      <c r="AIC562" s="168"/>
      <c r="AID562" s="168"/>
      <c r="AIE562" s="168"/>
      <c r="AIF562" s="168"/>
      <c r="AIG562" s="168"/>
      <c r="AIH562" s="168"/>
      <c r="AII562" s="168"/>
      <c r="AIJ562" s="168"/>
      <c r="AIK562" s="168"/>
      <c r="AIL562" s="168"/>
      <c r="AIM562" s="168"/>
      <c r="AIN562" s="168"/>
      <c r="AIO562" s="168"/>
      <c r="AIP562" s="168"/>
      <c r="AIQ562" s="168"/>
      <c r="AIR562" s="168"/>
      <c r="AIS562" s="168"/>
      <c r="AIT562" s="168"/>
      <c r="AIU562" s="168"/>
      <c r="AIV562" s="168"/>
      <c r="AIW562" s="511"/>
      <c r="AIX562" s="511"/>
      <c r="AIY562" s="511"/>
      <c r="AIZ562" s="511"/>
      <c r="AJA562" s="511"/>
      <c r="AJB562" s="511"/>
      <c r="AJC562" s="511"/>
      <c r="AJD562" s="511"/>
      <c r="AJE562" s="511"/>
      <c r="AJF562" s="511"/>
      <c r="AJG562" s="511"/>
      <c r="AJH562" s="511"/>
      <c r="AJI562" s="511"/>
      <c r="AJJ562" s="511"/>
      <c r="AJK562" s="511"/>
      <c r="AJL562" s="511"/>
      <c r="AJM562" s="511"/>
      <c r="AJN562" s="511"/>
      <c r="AJO562" s="511"/>
      <c r="AJP562" s="511"/>
      <c r="AJQ562" s="511"/>
      <c r="AJR562" s="511"/>
      <c r="AJS562" s="511"/>
      <c r="AJT562" s="511"/>
      <c r="AJU562" s="89"/>
      <c r="AJV562" s="89"/>
      <c r="AJW562" s="89"/>
      <c r="AJX562" s="89"/>
      <c r="AJY562" s="89"/>
      <c r="AJZ562" s="511"/>
      <c r="AKA562" s="511"/>
      <c r="AKB562" s="89"/>
      <c r="AKC562" s="89"/>
      <c r="AKD562" s="511"/>
      <c r="AKE562" s="511"/>
      <c r="AKF562" s="89"/>
      <c r="AKG562" s="89"/>
      <c r="AKH562" s="511"/>
      <c r="AKI562" s="511"/>
      <c r="AKJ562" s="511"/>
      <c r="AKK562" s="511"/>
      <c r="AKL562" s="511"/>
      <c r="AKM562" s="511"/>
      <c r="AKN562" s="511"/>
      <c r="AKO562" s="89"/>
      <c r="AKP562" s="89"/>
      <c r="AKQ562" s="511"/>
      <c r="AKR562" s="511"/>
      <c r="AKS562" s="89"/>
      <c r="AKT562" s="89"/>
      <c r="AKU562" s="511"/>
      <c r="AKV562" s="511"/>
      <c r="AKW562" s="511"/>
      <c r="AKX562" s="511"/>
      <c r="AKY562" s="511"/>
      <c r="AKZ562" s="203"/>
      <c r="ALA562" s="107"/>
      <c r="ALB562" s="511"/>
      <c r="ALC562" s="511"/>
      <c r="ALD562" s="511"/>
      <c r="ALE562" s="511"/>
      <c r="ALF562" s="511"/>
      <c r="ALG562" s="511"/>
      <c r="ALH562" s="511"/>
      <c r="ALI562" s="168"/>
      <c r="ALJ562" s="168"/>
      <c r="ALK562" s="168"/>
      <c r="ALL562" s="168"/>
      <c r="ALM562" s="168"/>
      <c r="ALN562" s="168"/>
      <c r="ALO562" s="168"/>
      <c r="ALP562" s="168"/>
      <c r="ALQ562" s="168"/>
      <c r="ALR562" s="168"/>
      <c r="ALS562" s="168"/>
      <c r="ALT562" s="168"/>
      <c r="ALU562" s="168"/>
      <c r="ALV562" s="168"/>
      <c r="ALW562" s="168"/>
      <c r="ALX562" s="168"/>
      <c r="ALY562" s="168"/>
      <c r="ALZ562" s="168"/>
      <c r="AMA562" s="168"/>
      <c r="AMB562" s="168"/>
      <c r="AMC562" s="168"/>
      <c r="AMD562" s="168"/>
      <c r="AME562" s="168"/>
      <c r="AMF562" s="168"/>
      <c r="AMG562" s="168"/>
      <c r="AMH562" s="168"/>
      <c r="AMI562" s="168"/>
      <c r="AMJ562" s="168"/>
      <c r="AMK562" s="168"/>
      <c r="AML562" s="168"/>
      <c r="AMM562" s="168"/>
      <c r="AMN562" s="168"/>
      <c r="AMO562" s="168"/>
      <c r="AMP562" s="168"/>
      <c r="AMQ562" s="168"/>
      <c r="AMR562" s="168"/>
      <c r="AMS562" s="168"/>
      <c r="AMT562" s="168"/>
      <c r="AMU562" s="168"/>
      <c r="AMV562" s="168"/>
      <c r="AMW562" s="168"/>
      <c r="AMX562" s="168"/>
      <c r="AMY562" s="168"/>
      <c r="AMZ562" s="168"/>
      <c r="ANA562" s="511"/>
      <c r="ANB562" s="511"/>
      <c r="ANC562" s="511"/>
      <c r="AND562" s="511"/>
      <c r="ANE562" s="511"/>
      <c r="ANF562" s="511"/>
      <c r="ANG562" s="511"/>
      <c r="ANH562" s="511"/>
      <c r="ANI562" s="511"/>
      <c r="ANJ562" s="511"/>
      <c r="ANK562" s="511"/>
      <c r="ANL562" s="511"/>
      <c r="ANM562" s="511"/>
      <c r="ANN562" s="511"/>
      <c r="ANO562" s="511"/>
      <c r="ANP562" s="511"/>
      <c r="ANQ562" s="511"/>
      <c r="ANR562" s="511"/>
      <c r="ANS562" s="511"/>
      <c r="ANT562" s="511"/>
      <c r="ANU562" s="511"/>
      <c r="ANV562" s="511"/>
      <c r="ANW562" s="511"/>
      <c r="ANX562" s="511"/>
      <c r="ANY562" s="89"/>
      <c r="ANZ562" s="89"/>
      <c r="AOA562" s="89"/>
      <c r="AOB562" s="89"/>
      <c r="AOC562" s="89"/>
      <c r="AOD562" s="511"/>
      <c r="AOE562" s="511"/>
      <c r="AOF562" s="89"/>
      <c r="AOG562" s="89"/>
      <c r="AOH562" s="511"/>
      <c r="AOI562" s="511"/>
      <c r="AOJ562" s="89"/>
      <c r="AOK562" s="89"/>
      <c r="AOL562" s="511"/>
      <c r="AOM562" s="511"/>
      <c r="AON562" s="511"/>
      <c r="AOO562" s="511"/>
      <c r="AOP562" s="511"/>
      <c r="AOQ562" s="511"/>
      <c r="AOR562" s="511"/>
      <c r="AOS562" s="89"/>
      <c r="AOT562" s="89"/>
      <c r="AOU562" s="511"/>
      <c r="AOV562" s="511"/>
      <c r="AOW562" s="89"/>
      <c r="AOX562" s="89"/>
      <c r="AOY562" s="511"/>
      <c r="AOZ562" s="511"/>
      <c r="APA562" s="511"/>
      <c r="APB562" s="511"/>
      <c r="APC562" s="511"/>
      <c r="APD562" s="203"/>
      <c r="APE562" s="107"/>
      <c r="APF562" s="511"/>
      <c r="APG562" s="511"/>
      <c r="APH562" s="511"/>
      <c r="API562" s="511"/>
      <c r="APJ562" s="511"/>
      <c r="APK562" s="511"/>
      <c r="APL562" s="511"/>
      <c r="APM562" s="168"/>
      <c r="APN562" s="168"/>
      <c r="APO562" s="168"/>
      <c r="APP562" s="168"/>
      <c r="APQ562" s="168"/>
      <c r="APR562" s="168"/>
      <c r="APS562" s="168"/>
      <c r="APT562" s="168"/>
      <c r="APU562" s="168"/>
      <c r="APV562" s="168"/>
      <c r="APW562" s="168"/>
      <c r="APX562" s="168"/>
      <c r="APY562" s="168"/>
      <c r="APZ562" s="168"/>
      <c r="AQA562" s="168"/>
      <c r="AQB562" s="168"/>
      <c r="AQC562" s="168"/>
      <c r="AQD562" s="168"/>
      <c r="AQE562" s="168"/>
      <c r="AQF562" s="168"/>
      <c r="AQG562" s="168"/>
      <c r="AQH562" s="168"/>
      <c r="AQI562" s="168"/>
      <c r="AQJ562" s="168"/>
      <c r="AQK562" s="168"/>
      <c r="AQL562" s="168"/>
      <c r="AQM562" s="168"/>
      <c r="AQN562" s="168"/>
      <c r="AQO562" s="168"/>
      <c r="AQP562" s="168"/>
      <c r="AQQ562" s="168"/>
      <c r="AQR562" s="168"/>
      <c r="AQS562" s="168"/>
      <c r="AQT562" s="168"/>
      <c r="AQU562" s="168"/>
      <c r="AQV562" s="168"/>
      <c r="AQW562" s="168"/>
      <c r="AQX562" s="168"/>
      <c r="AQY562" s="168"/>
      <c r="AQZ562" s="168"/>
      <c r="ARA562" s="168"/>
      <c r="ARB562" s="168"/>
      <c r="ARC562" s="168"/>
      <c r="ARD562" s="168"/>
      <c r="ARE562" s="511"/>
      <c r="ARF562" s="511"/>
      <c r="ARG562" s="511"/>
      <c r="ARH562" s="511"/>
      <c r="ARI562" s="511"/>
      <c r="ARJ562" s="511"/>
      <c r="ARK562" s="511"/>
      <c r="ARL562" s="511"/>
      <c r="ARM562" s="511"/>
      <c r="ARN562" s="511"/>
      <c r="ARO562" s="511"/>
      <c r="ARP562" s="511"/>
      <c r="ARQ562" s="511"/>
      <c r="ARR562" s="511"/>
      <c r="ARS562" s="511"/>
      <c r="ART562" s="511"/>
      <c r="ARU562" s="511"/>
      <c r="ARV562" s="511"/>
      <c r="ARW562" s="511"/>
      <c r="ARX562" s="511"/>
      <c r="ARY562" s="511"/>
      <c r="ARZ562" s="511"/>
      <c r="ASA562" s="511"/>
      <c r="ASB562" s="511"/>
      <c r="ASC562" s="89"/>
      <c r="ASD562" s="89"/>
      <c r="ASE562" s="89"/>
      <c r="ASF562" s="89"/>
      <c r="ASG562" s="89"/>
      <c r="ASH562" s="511"/>
      <c r="ASI562" s="511"/>
      <c r="ASJ562" s="89"/>
      <c r="ASK562" s="89"/>
      <c r="ASL562" s="511"/>
      <c r="ASM562" s="511"/>
      <c r="ASN562" s="89"/>
      <c r="ASO562" s="89"/>
      <c r="ASP562" s="511"/>
      <c r="ASQ562" s="511"/>
      <c r="ASR562" s="511"/>
      <c r="ASS562" s="511"/>
      <c r="AST562" s="511"/>
      <c r="ASU562" s="511"/>
      <c r="ASV562" s="511"/>
      <c r="ASW562" s="89"/>
      <c r="ASX562" s="89"/>
      <c r="ASY562" s="511"/>
      <c r="ASZ562" s="511"/>
      <c r="ATA562" s="89"/>
      <c r="ATB562" s="89"/>
      <c r="ATC562" s="511"/>
      <c r="ATD562" s="511"/>
      <c r="ATE562" s="511"/>
      <c r="ATF562" s="511"/>
      <c r="ATG562" s="511"/>
      <c r="ATH562" s="203"/>
      <c r="ATI562" s="107"/>
      <c r="ATJ562" s="511"/>
      <c r="ATK562" s="511"/>
      <c r="ATL562" s="511"/>
      <c r="ATM562" s="511"/>
      <c r="ATN562" s="511"/>
      <c r="ATO562" s="511"/>
      <c r="ATP562" s="511"/>
      <c r="ATQ562" s="168"/>
      <c r="ATR562" s="168"/>
      <c r="ATS562" s="168"/>
      <c r="ATT562" s="168"/>
      <c r="ATU562" s="168"/>
      <c r="ATV562" s="168"/>
      <c r="ATW562" s="168"/>
      <c r="ATX562" s="168"/>
      <c r="ATY562" s="168"/>
      <c r="ATZ562" s="168"/>
      <c r="AUA562" s="168"/>
      <c r="AUB562" s="168"/>
      <c r="AUC562" s="168"/>
      <c r="AUD562" s="168"/>
      <c r="AUE562" s="168"/>
      <c r="AUF562" s="168"/>
      <c r="AUG562" s="168"/>
      <c r="AUH562" s="168"/>
      <c r="AUI562" s="168"/>
      <c r="AUJ562" s="168"/>
      <c r="AUK562" s="168"/>
      <c r="AUL562" s="168"/>
      <c r="AUM562" s="168"/>
      <c r="AUN562" s="168"/>
      <c r="AUO562" s="168"/>
      <c r="AUP562" s="168"/>
      <c r="AUQ562" s="168"/>
      <c r="AUR562" s="168"/>
      <c r="AUS562" s="168"/>
      <c r="AUT562" s="168"/>
      <c r="AUU562" s="168"/>
      <c r="AUV562" s="168"/>
      <c r="AUW562" s="168"/>
      <c r="AUX562" s="168"/>
      <c r="AUY562" s="168"/>
      <c r="AUZ562" s="168"/>
      <c r="AVA562" s="168"/>
      <c r="AVB562" s="168"/>
      <c r="AVC562" s="168"/>
      <c r="AVD562" s="168"/>
      <c r="AVE562" s="168"/>
      <c r="AVF562" s="168"/>
      <c r="AVG562" s="168"/>
      <c r="AVH562" s="168"/>
      <c r="AVI562" s="511"/>
      <c r="AVJ562" s="511"/>
      <c r="AVK562" s="511"/>
      <c r="AVL562" s="511"/>
      <c r="AVM562" s="511"/>
      <c r="AVN562" s="511"/>
      <c r="AVO562" s="511"/>
      <c r="AVP562" s="511"/>
      <c r="AVQ562" s="511"/>
      <c r="AVR562" s="511"/>
      <c r="AVS562" s="511"/>
      <c r="AVT562" s="511"/>
      <c r="AVU562" s="511"/>
      <c r="AVV562" s="511"/>
      <c r="AVW562" s="511"/>
      <c r="AVX562" s="511"/>
      <c r="AVY562" s="511"/>
      <c r="AVZ562" s="511"/>
      <c r="AWA562" s="511"/>
      <c r="AWB562" s="511"/>
      <c r="AWC562" s="511"/>
      <c r="AWD562" s="511"/>
      <c r="AWE562" s="511"/>
      <c r="AWF562" s="511"/>
      <c r="AWG562" s="89"/>
      <c r="AWH562" s="89"/>
      <c r="AWI562" s="89"/>
      <c r="AWJ562" s="89"/>
      <c r="AWK562" s="89"/>
      <c r="AWL562" s="511"/>
      <c r="AWM562" s="511"/>
      <c r="AWN562" s="89"/>
      <c r="AWO562" s="89"/>
      <c r="AWP562" s="511"/>
      <c r="AWQ562" s="511"/>
      <c r="AWR562" s="89"/>
      <c r="AWS562" s="89"/>
      <c r="AWT562" s="511"/>
      <c r="AWU562" s="511"/>
      <c r="AWV562" s="511"/>
      <c r="AWW562" s="511"/>
      <c r="AWX562" s="511"/>
      <c r="AWY562" s="511"/>
      <c r="AWZ562" s="511"/>
      <c r="AXA562" s="89"/>
      <c r="AXB562" s="89"/>
      <c r="AXC562" s="511"/>
      <c r="AXD562" s="511"/>
      <c r="AXE562" s="89"/>
      <c r="AXF562" s="89"/>
      <c r="AXG562" s="511"/>
      <c r="AXH562" s="511"/>
      <c r="AXI562" s="511"/>
      <c r="AXJ562" s="511"/>
      <c r="AXK562" s="511"/>
      <c r="AXL562" s="203"/>
      <c r="AXM562" s="107"/>
      <c r="AXN562" s="511"/>
      <c r="AXO562" s="511"/>
      <c r="AXP562" s="511"/>
      <c r="AXQ562" s="511"/>
      <c r="AXR562" s="511"/>
      <c r="AXS562" s="511"/>
      <c r="AXT562" s="511"/>
      <c r="AXU562" s="168"/>
      <c r="AXV562" s="168"/>
      <c r="AXW562" s="168"/>
      <c r="AXX562" s="168"/>
      <c r="AXY562" s="168"/>
      <c r="AXZ562" s="168"/>
      <c r="AYA562" s="168"/>
      <c r="AYB562" s="168"/>
      <c r="AYC562" s="168"/>
      <c r="AYD562" s="168"/>
      <c r="AYE562" s="168"/>
      <c r="AYF562" s="168"/>
      <c r="AYG562" s="168"/>
      <c r="AYH562" s="168"/>
      <c r="AYI562" s="168"/>
      <c r="AYJ562" s="168"/>
      <c r="AYK562" s="168"/>
      <c r="AYL562" s="168"/>
      <c r="AYM562" s="168"/>
      <c r="AYN562" s="168"/>
      <c r="AYO562" s="168"/>
      <c r="AYP562" s="168"/>
      <c r="AYQ562" s="168"/>
      <c r="AYR562" s="168"/>
      <c r="AYS562" s="168"/>
      <c r="AYT562" s="168"/>
      <c r="AYU562" s="168"/>
      <c r="AYV562" s="168"/>
      <c r="AYW562" s="168"/>
      <c r="AYX562" s="168"/>
      <c r="AYY562" s="168"/>
      <c r="AYZ562" s="168"/>
      <c r="AZA562" s="168"/>
      <c r="AZB562" s="168"/>
      <c r="AZC562" s="168"/>
      <c r="AZD562" s="168"/>
      <c r="AZE562" s="168"/>
      <c r="AZF562" s="168"/>
      <c r="AZG562" s="168"/>
      <c r="AZH562" s="168"/>
      <c r="AZI562" s="168"/>
      <c r="AZJ562" s="168"/>
      <c r="AZK562" s="168"/>
      <c r="AZL562" s="168"/>
      <c r="AZM562" s="511"/>
      <c r="AZN562" s="511"/>
      <c r="AZO562" s="511"/>
      <c r="AZP562" s="511"/>
      <c r="AZQ562" s="511"/>
      <c r="AZR562" s="511"/>
      <c r="AZS562" s="511"/>
      <c r="AZT562" s="511"/>
      <c r="AZU562" s="511"/>
      <c r="AZV562" s="511"/>
      <c r="AZW562" s="511"/>
      <c r="AZX562" s="511"/>
      <c r="AZY562" s="511"/>
      <c r="AZZ562" s="511"/>
      <c r="BAA562" s="511"/>
      <c r="BAB562" s="511"/>
      <c r="BAC562" s="511"/>
      <c r="BAD562" s="511"/>
      <c r="BAE562" s="511"/>
      <c r="BAF562" s="511"/>
      <c r="BAG562" s="511"/>
      <c r="BAH562" s="511"/>
      <c r="BAI562" s="511"/>
      <c r="BAJ562" s="511"/>
      <c r="BAK562" s="89"/>
      <c r="BAL562" s="89"/>
      <c r="BAM562" s="89"/>
      <c r="BAN562" s="89"/>
      <c r="BAO562" s="89"/>
      <c r="BAP562" s="511"/>
      <c r="BAQ562" s="511"/>
      <c r="BAR562" s="89"/>
      <c r="BAS562" s="89"/>
      <c r="BAT562" s="511"/>
      <c r="BAU562" s="511"/>
      <c r="BAV562" s="89"/>
      <c r="BAW562" s="89"/>
      <c r="BAX562" s="511"/>
      <c r="BAY562" s="511"/>
      <c r="BAZ562" s="511"/>
      <c r="BBA562" s="511"/>
      <c r="BBB562" s="511"/>
      <c r="BBC562" s="511"/>
      <c r="BBD562" s="511"/>
      <c r="BBE562" s="89"/>
      <c r="BBF562" s="89"/>
      <c r="BBG562" s="511"/>
      <c r="BBH562" s="511"/>
      <c r="BBI562" s="89"/>
      <c r="BBJ562" s="89"/>
      <c r="BBK562" s="511"/>
      <c r="BBL562" s="511"/>
      <c r="BBM562" s="511"/>
      <c r="BBN562" s="511"/>
      <c r="BBO562" s="511"/>
      <c r="BBP562" s="203"/>
      <c r="BBQ562" s="107"/>
      <c r="BBR562" s="511"/>
      <c r="BBS562" s="511"/>
      <c r="BBT562" s="511"/>
      <c r="BBU562" s="511"/>
      <c r="BBV562" s="511"/>
      <c r="BBW562" s="511"/>
      <c r="BBX562" s="511"/>
      <c r="BBY562" s="168"/>
      <c r="BBZ562" s="168"/>
      <c r="BCA562" s="168"/>
      <c r="BCB562" s="168"/>
      <c r="BCC562" s="168"/>
      <c r="BCD562" s="168"/>
      <c r="BCE562" s="168"/>
      <c r="BCF562" s="168"/>
      <c r="BCG562" s="168"/>
      <c r="BCH562" s="168"/>
      <c r="BCI562" s="168"/>
      <c r="BCJ562" s="168"/>
      <c r="BCK562" s="168"/>
      <c r="BCL562" s="168"/>
      <c r="BCM562" s="168"/>
      <c r="BCN562" s="168"/>
      <c r="BCO562" s="168"/>
      <c r="BCP562" s="168"/>
      <c r="BCQ562" s="168"/>
      <c r="BCR562" s="168"/>
      <c r="BCS562" s="168"/>
      <c r="BCT562" s="168"/>
      <c r="BCU562" s="168"/>
      <c r="BCV562" s="168"/>
      <c r="BCW562" s="168"/>
      <c r="BCX562" s="168"/>
      <c r="BCY562" s="168"/>
      <c r="BCZ562" s="168"/>
      <c r="BDA562" s="168"/>
      <c r="BDB562" s="168"/>
      <c r="BDC562" s="168"/>
      <c r="BDD562" s="168"/>
      <c r="BDE562" s="168"/>
      <c r="BDF562" s="168"/>
      <c r="BDG562" s="168"/>
      <c r="BDH562" s="168"/>
      <c r="BDI562" s="168"/>
      <c r="BDJ562" s="168"/>
      <c r="BDK562" s="168"/>
      <c r="BDL562" s="168"/>
      <c r="BDM562" s="168"/>
      <c r="BDN562" s="168"/>
      <c r="BDO562" s="168"/>
      <c r="BDP562" s="168"/>
      <c r="BDQ562" s="511"/>
      <c r="BDR562" s="511"/>
      <c r="BDS562" s="511"/>
      <c r="BDT562" s="511"/>
      <c r="BDU562" s="511"/>
      <c r="BDV562" s="511"/>
      <c r="BDW562" s="511"/>
      <c r="BDX562" s="511"/>
      <c r="BDY562" s="511"/>
      <c r="BDZ562" s="511"/>
      <c r="BEA562" s="511"/>
      <c r="BEB562" s="511"/>
      <c r="BEC562" s="511"/>
      <c r="BED562" s="511"/>
      <c r="BEE562" s="511"/>
      <c r="BEF562" s="511"/>
      <c r="BEG562" s="511"/>
      <c r="BEH562" s="511"/>
      <c r="BEI562" s="511"/>
      <c r="BEJ562" s="511"/>
      <c r="BEK562" s="511"/>
      <c r="BEL562" s="511"/>
      <c r="BEM562" s="511"/>
      <c r="BEN562" s="511"/>
      <c r="BEO562" s="89"/>
      <c r="BEP562" s="89"/>
      <c r="BEQ562" s="89"/>
      <c r="BER562" s="89"/>
      <c r="BES562" s="89"/>
      <c r="BET562" s="511"/>
      <c r="BEU562" s="511"/>
      <c r="BEV562" s="89"/>
      <c r="BEW562" s="89"/>
      <c r="BEX562" s="511"/>
      <c r="BEY562" s="511"/>
      <c r="BEZ562" s="89"/>
      <c r="BFA562" s="89"/>
      <c r="BFB562" s="511"/>
      <c r="BFC562" s="511"/>
      <c r="BFD562" s="511"/>
      <c r="BFE562" s="511"/>
      <c r="BFF562" s="511"/>
      <c r="BFG562" s="511"/>
      <c r="BFH562" s="511"/>
      <c r="BFI562" s="89"/>
      <c r="BFJ562" s="89"/>
      <c r="BFK562" s="511"/>
      <c r="BFL562" s="511"/>
      <c r="BFM562" s="89"/>
      <c r="BFN562" s="89"/>
      <c r="BFO562" s="511"/>
      <c r="BFP562" s="511"/>
      <c r="BFQ562" s="511"/>
      <c r="BFR562" s="511"/>
      <c r="BFS562" s="511"/>
      <c r="BFT562" s="203"/>
      <c r="BFU562" s="107"/>
      <c r="BFV562" s="511"/>
      <c r="BFW562" s="511"/>
      <c r="BFX562" s="511"/>
      <c r="BFY562" s="511"/>
      <c r="BFZ562" s="511"/>
      <c r="BGA562" s="511"/>
      <c r="BGB562" s="511"/>
      <c r="BGC562" s="168"/>
      <c r="BGD562" s="168"/>
      <c r="BGE562" s="168"/>
      <c r="BGF562" s="168"/>
      <c r="BGG562" s="168"/>
      <c r="BGH562" s="168"/>
      <c r="BGI562" s="168"/>
      <c r="BGJ562" s="168"/>
      <c r="BGK562" s="168"/>
      <c r="BGL562" s="168"/>
      <c r="BGM562" s="168"/>
      <c r="BGN562" s="168"/>
      <c r="BGO562" s="168"/>
      <c r="BGP562" s="168"/>
      <c r="BGQ562" s="168"/>
      <c r="BGR562" s="168"/>
      <c r="BGS562" s="168"/>
      <c r="BGT562" s="168"/>
      <c r="BGU562" s="168"/>
      <c r="BGV562" s="168"/>
      <c r="BGW562" s="168"/>
      <c r="BGX562" s="168"/>
      <c r="BGY562" s="168"/>
      <c r="BGZ562" s="168"/>
      <c r="BHA562" s="168"/>
      <c r="BHB562" s="168"/>
      <c r="BHC562" s="168"/>
      <c r="BHD562" s="168"/>
      <c r="BHE562" s="168"/>
      <c r="BHF562" s="168"/>
      <c r="BHG562" s="168"/>
      <c r="BHH562" s="168"/>
      <c r="BHI562" s="168"/>
      <c r="BHJ562" s="168"/>
      <c r="BHK562" s="168"/>
      <c r="BHL562" s="168"/>
      <c r="BHM562" s="168"/>
      <c r="BHN562" s="168"/>
      <c r="BHO562" s="168"/>
      <c r="BHP562" s="168"/>
      <c r="BHQ562" s="168"/>
      <c r="BHR562" s="168"/>
      <c r="BHS562" s="168"/>
      <c r="BHT562" s="168"/>
      <c r="BHU562" s="511"/>
      <c r="BHV562" s="511"/>
      <c r="BHW562" s="511"/>
      <c r="BHX562" s="511"/>
      <c r="BHY562" s="511"/>
      <c r="BHZ562" s="511"/>
      <c r="BIA562" s="511"/>
      <c r="BIB562" s="511"/>
      <c r="BIC562" s="511"/>
      <c r="BID562" s="511"/>
      <c r="BIE562" s="511"/>
      <c r="BIF562" s="511"/>
      <c r="BIG562" s="511"/>
      <c r="BIH562" s="511"/>
      <c r="BII562" s="511"/>
      <c r="BIJ562" s="511"/>
      <c r="BIK562" s="511"/>
      <c r="BIL562" s="511"/>
      <c r="BIM562" s="511"/>
      <c r="BIN562" s="511"/>
      <c r="BIO562" s="511"/>
      <c r="BIP562" s="511"/>
      <c r="BIQ562" s="511"/>
      <c r="BIR562" s="511"/>
      <c r="BIS562" s="89"/>
      <c r="BIT562" s="89"/>
      <c r="BIU562" s="89"/>
      <c r="BIV562" s="89"/>
      <c r="BIW562" s="89"/>
      <c r="BIX562" s="511"/>
      <c r="BIY562" s="511"/>
      <c r="BIZ562" s="89"/>
      <c r="BJA562" s="89"/>
      <c r="BJB562" s="511"/>
      <c r="BJC562" s="511"/>
      <c r="BJD562" s="89"/>
      <c r="BJE562" s="89"/>
      <c r="BJF562" s="511"/>
      <c r="BJG562" s="511"/>
      <c r="BJH562" s="511"/>
      <c r="BJI562" s="511"/>
      <c r="BJJ562" s="511"/>
      <c r="BJK562" s="511"/>
      <c r="BJL562" s="511"/>
      <c r="BJM562" s="89"/>
      <c r="BJN562" s="89"/>
      <c r="BJO562" s="511"/>
      <c r="BJP562" s="511"/>
      <c r="BJQ562" s="89"/>
      <c r="BJR562" s="89"/>
      <c r="BJS562" s="511"/>
      <c r="BJT562" s="511"/>
      <c r="BJU562" s="511"/>
      <c r="BJV562" s="511"/>
      <c r="BJW562" s="511"/>
      <c r="BJX562" s="203"/>
      <c r="BJY562" s="107"/>
      <c r="BJZ562" s="511"/>
      <c r="BKA562" s="511"/>
      <c r="BKB562" s="511"/>
      <c r="BKC562" s="511"/>
      <c r="BKD562" s="511"/>
      <c r="BKE562" s="511"/>
      <c r="BKF562" s="511"/>
      <c r="BKG562" s="168"/>
      <c r="BKH562" s="168"/>
      <c r="BKI562" s="168"/>
      <c r="BKJ562" s="168"/>
      <c r="BKK562" s="168"/>
      <c r="BKL562" s="168"/>
      <c r="BKM562" s="168"/>
      <c r="BKN562" s="168"/>
      <c r="BKO562" s="168"/>
      <c r="BKP562" s="168"/>
      <c r="BKQ562" s="168"/>
      <c r="BKR562" s="168"/>
      <c r="BKS562" s="168"/>
      <c r="BKT562" s="168"/>
      <c r="BKU562" s="168"/>
      <c r="BKV562" s="168"/>
      <c r="BKW562" s="168"/>
      <c r="BKX562" s="168"/>
      <c r="BKY562" s="168"/>
      <c r="BKZ562" s="168"/>
      <c r="BLA562" s="168"/>
      <c r="BLB562" s="168"/>
      <c r="BLC562" s="168"/>
      <c r="BLD562" s="168"/>
      <c r="BLE562" s="168"/>
      <c r="BLF562" s="168"/>
      <c r="BLG562" s="168"/>
      <c r="BLH562" s="168"/>
      <c r="BLI562" s="168"/>
      <c r="BLJ562" s="168"/>
      <c r="BLK562" s="168"/>
      <c r="BLL562" s="168"/>
      <c r="BLM562" s="168"/>
      <c r="BLN562" s="168"/>
      <c r="BLO562" s="168"/>
      <c r="BLP562" s="168"/>
      <c r="BLQ562" s="168"/>
      <c r="BLR562" s="168"/>
      <c r="BLS562" s="168"/>
      <c r="BLT562" s="168"/>
      <c r="BLU562" s="168"/>
      <c r="BLV562" s="168"/>
      <c r="BLW562" s="168"/>
      <c r="BLX562" s="168"/>
      <c r="BLY562" s="511"/>
      <c r="BLZ562" s="511"/>
      <c r="BMA562" s="511"/>
      <c r="BMB562" s="511"/>
      <c r="BMC562" s="511"/>
      <c r="BMD562" s="511"/>
      <c r="BME562" s="511"/>
      <c r="BMF562" s="511"/>
      <c r="BMG562" s="511"/>
      <c r="BMH562" s="511"/>
      <c r="BMI562" s="511"/>
      <c r="BMJ562" s="511"/>
      <c r="BMK562" s="511"/>
      <c r="BML562" s="511"/>
      <c r="BMM562" s="511"/>
      <c r="BMN562" s="511"/>
      <c r="BMO562" s="511"/>
      <c r="BMP562" s="511"/>
      <c r="BMQ562" s="511"/>
      <c r="BMR562" s="511"/>
      <c r="BMS562" s="511"/>
      <c r="BMT562" s="511"/>
      <c r="BMU562" s="511"/>
      <c r="BMV562" s="511"/>
      <c r="BMW562" s="89"/>
      <c r="BMX562" s="89"/>
      <c r="BMY562" s="89"/>
      <c r="BMZ562" s="89"/>
      <c r="BNA562" s="89"/>
      <c r="BNB562" s="511"/>
      <c r="BNC562" s="511"/>
      <c r="BND562" s="89"/>
      <c r="BNE562" s="89"/>
      <c r="BNF562" s="511"/>
      <c r="BNG562" s="511"/>
      <c r="BNH562" s="89"/>
      <c r="BNI562" s="89"/>
      <c r="BNJ562" s="511"/>
      <c r="BNK562" s="511"/>
      <c r="BNL562" s="511"/>
      <c r="BNM562" s="511"/>
      <c r="BNN562" s="511"/>
      <c r="BNO562" s="511"/>
      <c r="BNP562" s="511"/>
      <c r="BNQ562" s="89"/>
      <c r="BNR562" s="89"/>
      <c r="BNS562" s="511"/>
      <c r="BNT562" s="511"/>
      <c r="BNU562" s="89"/>
      <c r="BNV562" s="89"/>
      <c r="BNW562" s="511"/>
      <c r="BNX562" s="511"/>
      <c r="BNY562" s="511"/>
      <c r="BNZ562" s="511"/>
      <c r="BOA562" s="511"/>
      <c r="BOB562" s="203"/>
      <c r="BOC562" s="107"/>
      <c r="BOD562" s="511"/>
      <c r="BOE562" s="511"/>
      <c r="BOF562" s="511"/>
      <c r="BOG562" s="511"/>
      <c r="BOH562" s="511"/>
      <c r="BOI562" s="511"/>
      <c r="BOJ562" s="511"/>
      <c r="BOK562" s="168"/>
      <c r="BOL562" s="168"/>
      <c r="BOM562" s="168"/>
      <c r="BON562" s="168"/>
      <c r="BOO562" s="168"/>
      <c r="BOP562" s="168"/>
      <c r="BOQ562" s="168"/>
      <c r="BOR562" s="168"/>
      <c r="BOS562" s="168"/>
      <c r="BOT562" s="168"/>
      <c r="BOU562" s="168"/>
      <c r="BOV562" s="168"/>
      <c r="BOW562" s="168"/>
      <c r="BOX562" s="168"/>
      <c r="BOY562" s="168"/>
      <c r="BOZ562" s="168"/>
      <c r="BPA562" s="168"/>
      <c r="BPB562" s="168"/>
      <c r="BPC562" s="168"/>
      <c r="BPD562" s="168"/>
      <c r="BPE562" s="168"/>
      <c r="BPF562" s="168"/>
      <c r="BPG562" s="168"/>
      <c r="BPH562" s="168"/>
      <c r="BPI562" s="168"/>
      <c r="BPJ562" s="168"/>
      <c r="BPK562" s="168"/>
      <c r="BPL562" s="168"/>
      <c r="BPM562" s="168"/>
      <c r="BPN562" s="168"/>
      <c r="BPO562" s="168"/>
      <c r="BPP562" s="168"/>
      <c r="BPQ562" s="168"/>
      <c r="BPR562" s="168"/>
      <c r="BPS562" s="168"/>
      <c r="BPT562" s="168"/>
      <c r="BPU562" s="168"/>
      <c r="BPV562" s="168"/>
      <c r="BPW562" s="168"/>
      <c r="BPX562" s="168"/>
      <c r="BPY562" s="168"/>
      <c r="BPZ562" s="168"/>
      <c r="BQA562" s="168"/>
      <c r="BQB562" s="168"/>
      <c r="BQC562" s="511"/>
      <c r="BQD562" s="511"/>
      <c r="BQE562" s="511"/>
      <c r="BQF562" s="511"/>
      <c r="BQG562" s="511"/>
      <c r="BQH562" s="511"/>
      <c r="BQI562" s="511"/>
      <c r="BQJ562" s="511"/>
      <c r="BQK562" s="511"/>
      <c r="BQL562" s="511"/>
      <c r="BQM562" s="511"/>
      <c r="BQN562" s="511"/>
      <c r="BQO562" s="511"/>
      <c r="BQP562" s="511"/>
      <c r="BQQ562" s="511"/>
      <c r="BQR562" s="511"/>
      <c r="BQS562" s="511"/>
      <c r="BQT562" s="511"/>
      <c r="BQU562" s="511"/>
      <c r="BQV562" s="511"/>
      <c r="BQW562" s="511"/>
      <c r="BQX562" s="511"/>
      <c r="BQY562" s="511"/>
      <c r="BQZ562" s="511"/>
      <c r="BRA562" s="89"/>
      <c r="BRB562" s="89"/>
      <c r="BRC562" s="89"/>
      <c r="BRD562" s="89"/>
      <c r="BRE562" s="89"/>
      <c r="BRF562" s="511"/>
      <c r="BRG562" s="511"/>
      <c r="BRH562" s="89"/>
      <c r="BRI562" s="89"/>
      <c r="BRJ562" s="511"/>
      <c r="BRK562" s="511"/>
      <c r="BRL562" s="89"/>
      <c r="BRM562" s="89"/>
      <c r="BRN562" s="511"/>
      <c r="BRO562" s="511"/>
      <c r="BRP562" s="511"/>
      <c r="BRQ562" s="511"/>
      <c r="BRR562" s="511"/>
      <c r="BRS562" s="511"/>
      <c r="BRT562" s="511"/>
      <c r="BRU562" s="89"/>
      <c r="BRV562" s="89"/>
      <c r="BRW562" s="511"/>
      <c r="BRX562" s="511"/>
      <c r="BRY562" s="89"/>
      <c r="BRZ562" s="89"/>
      <c r="BSA562" s="511"/>
      <c r="BSB562" s="511"/>
      <c r="BSC562" s="511"/>
      <c r="BSD562" s="511"/>
      <c r="BSE562" s="511"/>
      <c r="BSF562" s="203"/>
      <c r="BSG562" s="107"/>
      <c r="BSH562" s="511"/>
      <c r="BSI562" s="511"/>
      <c r="BSJ562" s="511"/>
      <c r="BSK562" s="511"/>
      <c r="BSL562" s="511"/>
      <c r="BSM562" s="511"/>
      <c r="BSN562" s="511"/>
      <c r="BSO562" s="168"/>
      <c r="BSP562" s="168"/>
      <c r="BSQ562" s="168"/>
      <c r="BSR562" s="168"/>
      <c r="BSS562" s="168"/>
      <c r="BST562" s="168"/>
      <c r="BSU562" s="168"/>
      <c r="BSV562" s="168"/>
      <c r="BSW562" s="168"/>
      <c r="BSX562" s="168"/>
      <c r="BSY562" s="168"/>
      <c r="BSZ562" s="168"/>
      <c r="BTA562" s="168"/>
      <c r="BTB562" s="168"/>
      <c r="BTC562" s="168"/>
      <c r="BTD562" s="168"/>
      <c r="BTE562" s="168"/>
      <c r="BTF562" s="168"/>
      <c r="BTG562" s="168"/>
      <c r="BTH562" s="168"/>
      <c r="BTI562" s="168"/>
      <c r="BTJ562" s="168"/>
      <c r="BTK562" s="168"/>
      <c r="BTL562" s="168"/>
      <c r="BTM562" s="168"/>
      <c r="BTN562" s="168"/>
      <c r="BTO562" s="168"/>
      <c r="BTP562" s="168"/>
      <c r="BTQ562" s="168"/>
      <c r="BTR562" s="168"/>
      <c r="BTS562" s="168"/>
      <c r="BTT562" s="168"/>
      <c r="BTU562" s="168"/>
      <c r="BTV562" s="168"/>
      <c r="BTW562" s="168"/>
      <c r="BTX562" s="168"/>
      <c r="BTY562" s="168"/>
      <c r="BTZ562" s="168"/>
      <c r="BUA562" s="168"/>
      <c r="BUB562" s="168"/>
      <c r="BUC562" s="168"/>
      <c r="BUD562" s="168"/>
      <c r="BUE562" s="168"/>
      <c r="BUF562" s="168"/>
      <c r="BUG562" s="511"/>
      <c r="BUH562" s="511"/>
      <c r="BUI562" s="511"/>
      <c r="BUJ562" s="511"/>
      <c r="BUK562" s="511"/>
      <c r="BUL562" s="511"/>
      <c r="BUM562" s="511"/>
      <c r="BUN562" s="511"/>
      <c r="BUO562" s="511"/>
      <c r="BUP562" s="511"/>
      <c r="BUQ562" s="511"/>
      <c r="BUR562" s="511"/>
      <c r="BUS562" s="511"/>
      <c r="BUT562" s="511"/>
      <c r="BUU562" s="511"/>
      <c r="BUV562" s="511"/>
      <c r="BUW562" s="511"/>
      <c r="BUX562" s="511"/>
      <c r="BUY562" s="511"/>
      <c r="BUZ562" s="511"/>
      <c r="BVA562" s="511"/>
      <c r="BVB562" s="511"/>
      <c r="BVC562" s="511"/>
      <c r="BVD562" s="511"/>
      <c r="BVE562" s="89"/>
      <c r="BVF562" s="89"/>
      <c r="BVG562" s="89"/>
      <c r="BVH562" s="89"/>
      <c r="BVI562" s="89"/>
      <c r="BVJ562" s="511"/>
      <c r="BVK562" s="511"/>
      <c r="BVL562" s="89"/>
      <c r="BVM562" s="89"/>
      <c r="BVN562" s="511"/>
      <c r="BVO562" s="511"/>
      <c r="BVP562" s="89"/>
      <c r="BVQ562" s="89"/>
      <c r="BVR562" s="511"/>
      <c r="BVS562" s="511"/>
      <c r="BVT562" s="511"/>
      <c r="BVU562" s="511"/>
      <c r="BVV562" s="511"/>
      <c r="BVW562" s="511"/>
      <c r="BVX562" s="511"/>
      <c r="BVY562" s="89"/>
      <c r="BVZ562" s="89"/>
      <c r="BWA562" s="511"/>
      <c r="BWB562" s="511"/>
      <c r="BWC562" s="89"/>
      <c r="BWD562" s="89"/>
      <c r="BWE562" s="511"/>
      <c r="BWF562" s="511"/>
      <c r="BWG562" s="511"/>
      <c r="BWH562" s="511"/>
      <c r="BWI562" s="511"/>
      <c r="BWJ562" s="203"/>
      <c r="BWK562" s="107"/>
      <c r="BWL562" s="511"/>
      <c r="BWM562" s="511"/>
      <c r="BWN562" s="511"/>
      <c r="BWO562" s="511"/>
      <c r="BWP562" s="511"/>
      <c r="BWQ562" s="511"/>
      <c r="BWR562" s="511"/>
      <c r="BWS562" s="168"/>
      <c r="BWT562" s="168"/>
      <c r="BWU562" s="168"/>
      <c r="BWV562" s="168"/>
      <c r="BWW562" s="168"/>
      <c r="BWX562" s="168"/>
      <c r="BWY562" s="168"/>
      <c r="BWZ562" s="168"/>
      <c r="BXA562" s="168"/>
      <c r="BXB562" s="168"/>
      <c r="BXC562" s="168"/>
      <c r="BXD562" s="168"/>
      <c r="BXE562" s="168"/>
      <c r="BXF562" s="168"/>
      <c r="BXG562" s="168"/>
      <c r="BXH562" s="168"/>
      <c r="BXI562" s="168"/>
      <c r="BXJ562" s="168"/>
      <c r="BXK562" s="168"/>
      <c r="BXL562" s="168"/>
      <c r="BXM562" s="168"/>
      <c r="BXN562" s="168"/>
      <c r="BXO562" s="168"/>
      <c r="BXP562" s="168"/>
      <c r="BXQ562" s="168"/>
      <c r="BXR562" s="168"/>
      <c r="BXS562" s="168"/>
      <c r="BXT562" s="168"/>
      <c r="BXU562" s="168"/>
      <c r="BXV562" s="168"/>
      <c r="BXW562" s="168"/>
      <c r="BXX562" s="168"/>
      <c r="BXY562" s="168"/>
      <c r="BXZ562" s="168"/>
      <c r="BYA562" s="168"/>
      <c r="BYB562" s="168"/>
      <c r="BYC562" s="168"/>
      <c r="BYD562" s="168"/>
      <c r="BYE562" s="168"/>
      <c r="BYF562" s="168"/>
      <c r="BYG562" s="168"/>
      <c r="BYH562" s="168"/>
      <c r="BYI562" s="168"/>
      <c r="BYJ562" s="168"/>
      <c r="BYK562" s="511"/>
      <c r="BYL562" s="511"/>
      <c r="BYM562" s="511"/>
      <c r="BYN562" s="511"/>
      <c r="BYO562" s="511"/>
      <c r="BYP562" s="511"/>
      <c r="BYQ562" s="511"/>
      <c r="BYR562" s="511"/>
      <c r="BYS562" s="511"/>
      <c r="BYT562" s="511"/>
      <c r="BYU562" s="511"/>
      <c r="BYV562" s="511"/>
      <c r="BYW562" s="511"/>
      <c r="BYX562" s="511"/>
      <c r="BYY562" s="511"/>
      <c r="BYZ562" s="511"/>
      <c r="BZA562" s="511"/>
      <c r="BZB562" s="511"/>
      <c r="BZC562" s="511"/>
      <c r="BZD562" s="511"/>
      <c r="BZE562" s="511"/>
      <c r="BZF562" s="511"/>
      <c r="BZG562" s="511"/>
      <c r="BZH562" s="511"/>
      <c r="BZI562" s="89"/>
      <c r="BZJ562" s="89"/>
      <c r="BZK562" s="89"/>
      <c r="BZL562" s="89"/>
      <c r="BZM562" s="89"/>
      <c r="BZN562" s="511"/>
      <c r="BZO562" s="511"/>
      <c r="BZP562" s="89"/>
      <c r="BZQ562" s="89"/>
      <c r="BZR562" s="511"/>
      <c r="BZS562" s="511"/>
      <c r="BZT562" s="89"/>
      <c r="BZU562" s="89"/>
      <c r="BZV562" s="511"/>
      <c r="BZW562" s="511"/>
      <c r="BZX562" s="511"/>
      <c r="BZY562" s="511"/>
      <c r="BZZ562" s="511"/>
      <c r="CAA562" s="511"/>
      <c r="CAB562" s="511"/>
      <c r="CAC562" s="89"/>
      <c r="CAD562" s="89"/>
      <c r="CAE562" s="511"/>
      <c r="CAF562" s="511"/>
      <c r="CAG562" s="89"/>
      <c r="CAH562" s="89"/>
      <c r="CAI562" s="511"/>
      <c r="CAJ562" s="511"/>
      <c r="CAK562" s="511"/>
      <c r="CAL562" s="511"/>
      <c r="CAM562" s="511"/>
      <c r="CAN562" s="203"/>
      <c r="CAO562" s="107"/>
      <c r="CAP562" s="511"/>
      <c r="CAQ562" s="511"/>
      <c r="CAR562" s="511"/>
      <c r="CAS562" s="511"/>
      <c r="CAT562" s="511"/>
      <c r="CAU562" s="511"/>
      <c r="CAV562" s="511"/>
      <c r="CAW562" s="168"/>
      <c r="CAX562" s="168"/>
      <c r="CAY562" s="168"/>
      <c r="CAZ562" s="168"/>
      <c r="CBA562" s="168"/>
      <c r="CBB562" s="168"/>
      <c r="CBC562" s="168"/>
      <c r="CBD562" s="168"/>
      <c r="CBE562" s="168"/>
      <c r="CBF562" s="168"/>
      <c r="CBG562" s="168"/>
      <c r="CBH562" s="168"/>
      <c r="CBI562" s="168"/>
      <c r="CBJ562" s="168"/>
      <c r="CBK562" s="168"/>
      <c r="CBL562" s="168"/>
      <c r="CBM562" s="168"/>
      <c r="CBN562" s="168"/>
      <c r="CBO562" s="168"/>
      <c r="CBP562" s="168"/>
      <c r="CBQ562" s="168"/>
      <c r="CBR562" s="168"/>
      <c r="CBS562" s="168"/>
      <c r="CBT562" s="168"/>
      <c r="CBU562" s="168"/>
      <c r="CBV562" s="168"/>
      <c r="CBW562" s="168"/>
      <c r="CBX562" s="168"/>
      <c r="CBY562" s="168"/>
      <c r="CBZ562" s="168"/>
      <c r="CCA562" s="168"/>
      <c r="CCB562" s="168"/>
      <c r="CCC562" s="168"/>
      <c r="CCD562" s="168"/>
      <c r="CCE562" s="168"/>
      <c r="CCF562" s="168"/>
      <c r="CCG562" s="168"/>
      <c r="CCH562" s="168"/>
      <c r="CCI562" s="168"/>
      <c r="CCJ562" s="168"/>
      <c r="CCK562" s="168"/>
      <c r="CCL562" s="168"/>
      <c r="CCM562" s="168"/>
      <c r="CCN562" s="168"/>
      <c r="CCO562" s="511"/>
      <c r="CCP562" s="511"/>
      <c r="CCQ562" s="511"/>
      <c r="CCR562" s="511"/>
      <c r="CCS562" s="511"/>
      <c r="CCT562" s="511"/>
      <c r="CCU562" s="511"/>
      <c r="CCV562" s="511"/>
      <c r="CCW562" s="511"/>
      <c r="CCX562" s="511"/>
      <c r="CCY562" s="511"/>
      <c r="CCZ562" s="511"/>
      <c r="CDA562" s="511"/>
      <c r="CDB562" s="511"/>
      <c r="CDC562" s="511"/>
      <c r="CDD562" s="511"/>
      <c r="CDE562" s="511"/>
      <c r="CDF562" s="511"/>
      <c r="CDG562" s="511"/>
      <c r="CDH562" s="511"/>
      <c r="CDI562" s="511"/>
      <c r="CDJ562" s="511"/>
      <c r="CDK562" s="511"/>
      <c r="CDL562" s="511"/>
      <c r="CDM562" s="89"/>
      <c r="CDN562" s="89"/>
      <c r="CDO562" s="89"/>
      <c r="CDP562" s="89"/>
      <c r="CDQ562" s="89"/>
      <c r="CDR562" s="511"/>
      <c r="CDS562" s="511"/>
      <c r="CDT562" s="89"/>
      <c r="CDU562" s="89"/>
      <c r="CDV562" s="511"/>
      <c r="CDW562" s="511"/>
      <c r="CDX562" s="89"/>
      <c r="CDY562" s="89"/>
      <c r="CDZ562" s="511"/>
      <c r="CEA562" s="511"/>
      <c r="CEB562" s="511"/>
      <c r="CEC562" s="511"/>
      <c r="CED562" s="511"/>
      <c r="CEE562" s="511"/>
      <c r="CEF562" s="511"/>
      <c r="CEG562" s="89"/>
      <c r="CEH562" s="89"/>
      <c r="CEI562" s="511"/>
      <c r="CEJ562" s="511"/>
      <c r="CEK562" s="89"/>
      <c r="CEL562" s="89"/>
      <c r="CEM562" s="511"/>
      <c r="CEN562" s="511"/>
      <c r="CEO562" s="511"/>
      <c r="CEP562" s="511"/>
      <c r="CEQ562" s="511"/>
      <c r="CER562" s="203"/>
      <c r="CES562" s="107"/>
      <c r="CET562" s="511"/>
      <c r="CEU562" s="511"/>
      <c r="CEV562" s="511"/>
      <c r="CEW562" s="511"/>
      <c r="CEX562" s="511"/>
      <c r="CEY562" s="511"/>
      <c r="CEZ562" s="511"/>
      <c r="CFA562" s="168"/>
      <c r="CFB562" s="168"/>
      <c r="CFC562" s="168"/>
      <c r="CFD562" s="168"/>
      <c r="CFE562" s="168"/>
      <c r="CFF562" s="168"/>
      <c r="CFG562" s="168"/>
      <c r="CFH562" s="168"/>
      <c r="CFI562" s="168"/>
      <c r="CFJ562" s="168"/>
      <c r="CFK562" s="168"/>
      <c r="CFL562" s="168"/>
      <c r="CFM562" s="168"/>
      <c r="CFN562" s="168"/>
      <c r="CFO562" s="168"/>
      <c r="CFP562" s="168"/>
      <c r="CFQ562" s="168"/>
      <c r="CFR562" s="168"/>
      <c r="CFS562" s="168"/>
      <c r="CFT562" s="168"/>
      <c r="CFU562" s="168"/>
      <c r="CFV562" s="168"/>
      <c r="CFW562" s="168"/>
      <c r="CFX562" s="168"/>
      <c r="CFY562" s="168"/>
      <c r="CFZ562" s="168"/>
      <c r="CGA562" s="168"/>
      <c r="CGB562" s="168"/>
      <c r="CGC562" s="168"/>
      <c r="CGD562" s="168"/>
      <c r="CGE562" s="168"/>
      <c r="CGF562" s="168"/>
      <c r="CGG562" s="168"/>
      <c r="CGH562" s="168"/>
      <c r="CGI562" s="168"/>
      <c r="CGJ562" s="168"/>
      <c r="CGK562" s="168"/>
      <c r="CGL562" s="168"/>
      <c r="CGM562" s="168"/>
      <c r="CGN562" s="168"/>
      <c r="CGO562" s="168"/>
      <c r="CGP562" s="168"/>
      <c r="CGQ562" s="168"/>
      <c r="CGR562" s="168"/>
      <c r="CGS562" s="511"/>
      <c r="CGT562" s="511"/>
      <c r="CGU562" s="511"/>
      <c r="CGV562" s="511"/>
      <c r="CGW562" s="511"/>
      <c r="CGX562" s="511"/>
      <c r="CGY562" s="511"/>
      <c r="CGZ562" s="511"/>
      <c r="CHA562" s="511"/>
      <c r="CHB562" s="511"/>
      <c r="CHC562" s="511"/>
      <c r="CHD562" s="511"/>
      <c r="CHE562" s="511"/>
      <c r="CHF562" s="511"/>
      <c r="CHG562" s="511"/>
      <c r="CHH562" s="511"/>
      <c r="CHI562" s="511"/>
      <c r="CHJ562" s="511"/>
      <c r="CHK562" s="511"/>
      <c r="CHL562" s="511"/>
      <c r="CHM562" s="511"/>
      <c r="CHN562" s="511"/>
      <c r="CHO562" s="511"/>
      <c r="CHP562" s="511"/>
      <c r="CHQ562" s="89"/>
      <c r="CHR562" s="89"/>
      <c r="CHS562" s="89"/>
      <c r="CHT562" s="89"/>
      <c r="CHU562" s="89"/>
      <c r="CHV562" s="511"/>
      <c r="CHW562" s="511"/>
      <c r="CHX562" s="89"/>
      <c r="CHY562" s="89"/>
      <c r="CHZ562" s="511"/>
      <c r="CIA562" s="511"/>
      <c r="CIB562" s="89"/>
      <c r="CIC562" s="89"/>
      <c r="CID562" s="511"/>
      <c r="CIE562" s="511"/>
      <c r="CIF562" s="511"/>
      <c r="CIG562" s="511"/>
      <c r="CIH562" s="511"/>
      <c r="CII562" s="511"/>
      <c r="CIJ562" s="511"/>
      <c r="CIK562" s="89"/>
      <c r="CIL562" s="89"/>
      <c r="CIM562" s="511"/>
      <c r="CIN562" s="511"/>
      <c r="CIO562" s="89"/>
      <c r="CIP562" s="89"/>
      <c r="CIQ562" s="511"/>
      <c r="CIR562" s="511"/>
      <c r="CIS562" s="511"/>
      <c r="CIT562" s="511"/>
      <c r="CIU562" s="511"/>
      <c r="CIV562" s="203"/>
      <c r="CIW562" s="107"/>
      <c r="CIX562" s="511"/>
      <c r="CIY562" s="511"/>
      <c r="CIZ562" s="511"/>
      <c r="CJA562" s="511"/>
      <c r="CJB562" s="511"/>
      <c r="CJC562" s="511"/>
      <c r="CJD562" s="511"/>
      <c r="CJE562" s="168"/>
      <c r="CJF562" s="168"/>
      <c r="CJG562" s="168"/>
      <c r="CJH562" s="168"/>
      <c r="CJI562" s="168"/>
      <c r="CJJ562" s="168"/>
      <c r="CJK562" s="168"/>
      <c r="CJL562" s="168"/>
      <c r="CJM562" s="168"/>
      <c r="CJN562" s="168"/>
      <c r="CJO562" s="168"/>
      <c r="CJP562" s="168"/>
      <c r="CJQ562" s="168"/>
      <c r="CJR562" s="168"/>
      <c r="CJS562" s="168"/>
      <c r="CJT562" s="168"/>
      <c r="CJU562" s="168"/>
      <c r="CJV562" s="168"/>
      <c r="CJW562" s="168"/>
      <c r="CJX562" s="168"/>
      <c r="CJY562" s="168"/>
      <c r="CJZ562" s="168"/>
      <c r="CKA562" s="168"/>
      <c r="CKB562" s="168"/>
      <c r="CKC562" s="168"/>
      <c r="CKD562" s="168"/>
      <c r="CKE562" s="168"/>
      <c r="CKF562" s="168"/>
      <c r="CKG562" s="168"/>
      <c r="CKH562" s="168"/>
      <c r="CKI562" s="168"/>
      <c r="CKJ562" s="168"/>
      <c r="CKK562" s="168"/>
      <c r="CKL562" s="168"/>
      <c r="CKM562" s="168"/>
      <c r="CKN562" s="168"/>
      <c r="CKO562" s="168"/>
      <c r="CKP562" s="168"/>
      <c r="CKQ562" s="168"/>
      <c r="CKR562" s="168"/>
      <c r="CKS562" s="168"/>
      <c r="CKT562" s="168"/>
      <c r="CKU562" s="168"/>
      <c r="CKV562" s="168"/>
      <c r="CKW562" s="511"/>
      <c r="CKX562" s="511"/>
      <c r="CKY562" s="511"/>
      <c r="CKZ562" s="511"/>
      <c r="CLA562" s="511"/>
      <c r="CLB562" s="511"/>
      <c r="CLC562" s="511"/>
      <c r="CLD562" s="511"/>
      <c r="CLE562" s="511"/>
      <c r="CLF562" s="511"/>
      <c r="CLG562" s="511"/>
      <c r="CLH562" s="511"/>
      <c r="CLI562" s="511"/>
      <c r="CLJ562" s="511"/>
      <c r="CLK562" s="511"/>
      <c r="CLL562" s="511"/>
      <c r="CLM562" s="511"/>
      <c r="CLN562" s="511"/>
      <c r="CLO562" s="511"/>
      <c r="CLP562" s="511"/>
      <c r="CLQ562" s="511"/>
      <c r="CLR562" s="511"/>
      <c r="CLS562" s="511"/>
      <c r="CLT562" s="511"/>
      <c r="CLU562" s="89"/>
      <c r="CLV562" s="89"/>
      <c r="CLW562" s="89"/>
      <c r="CLX562" s="89"/>
      <c r="CLY562" s="89"/>
      <c r="CLZ562" s="511"/>
      <c r="CMA562" s="511"/>
      <c r="CMB562" s="89"/>
      <c r="CMC562" s="89"/>
      <c r="CMD562" s="511"/>
      <c r="CME562" s="511"/>
      <c r="CMF562" s="89"/>
      <c r="CMG562" s="89"/>
      <c r="CMH562" s="511"/>
      <c r="CMI562" s="511"/>
      <c r="CMJ562" s="511"/>
      <c r="CMK562" s="511"/>
      <c r="CML562" s="511"/>
      <c r="CMM562" s="511"/>
      <c r="CMN562" s="511"/>
      <c r="CMO562" s="89"/>
      <c r="CMP562" s="89"/>
      <c r="CMQ562" s="511"/>
      <c r="CMR562" s="511"/>
      <c r="CMS562" s="89"/>
      <c r="CMT562" s="89"/>
      <c r="CMU562" s="511"/>
      <c r="CMV562" s="511"/>
      <c r="CMW562" s="511"/>
      <c r="CMX562" s="511"/>
      <c r="CMY562" s="511"/>
      <c r="CMZ562" s="203"/>
      <c r="CNA562" s="107"/>
      <c r="CNB562" s="511"/>
      <c r="CNC562" s="511"/>
      <c r="CND562" s="511"/>
      <c r="CNE562" s="511"/>
      <c r="CNF562" s="511"/>
      <c r="CNG562" s="511"/>
      <c r="CNH562" s="511"/>
      <c r="CNI562" s="168"/>
      <c r="CNJ562" s="168"/>
      <c r="CNK562" s="168"/>
      <c r="CNL562" s="168"/>
      <c r="CNM562" s="168"/>
      <c r="CNN562" s="168"/>
      <c r="CNO562" s="168"/>
      <c r="CNP562" s="168"/>
      <c r="CNQ562" s="168"/>
      <c r="CNR562" s="168"/>
      <c r="CNS562" s="168"/>
      <c r="CNT562" s="168"/>
      <c r="CNU562" s="168"/>
      <c r="CNV562" s="168"/>
      <c r="CNW562" s="168"/>
      <c r="CNX562" s="168"/>
      <c r="CNY562" s="168"/>
      <c r="CNZ562" s="168"/>
      <c r="COA562" s="168"/>
      <c r="COB562" s="168"/>
      <c r="COC562" s="168"/>
      <c r="COD562" s="168"/>
      <c r="COE562" s="168"/>
      <c r="COF562" s="168"/>
      <c r="COG562" s="168"/>
      <c r="COH562" s="168"/>
      <c r="COI562" s="168"/>
      <c r="COJ562" s="168"/>
      <c r="COK562" s="168"/>
      <c r="COL562" s="168"/>
      <c r="COM562" s="168"/>
      <c r="CON562" s="168"/>
      <c r="COO562" s="168"/>
      <c r="COP562" s="168"/>
      <c r="COQ562" s="168"/>
      <c r="COR562" s="168"/>
      <c r="COS562" s="168"/>
      <c r="COT562" s="168"/>
      <c r="COU562" s="168"/>
      <c r="COV562" s="168"/>
      <c r="COW562" s="168"/>
      <c r="COX562" s="168"/>
      <c r="COY562" s="168"/>
      <c r="COZ562" s="168"/>
      <c r="CPA562" s="511"/>
      <c r="CPB562" s="511"/>
      <c r="CPC562" s="511"/>
      <c r="CPD562" s="511"/>
      <c r="CPE562" s="511"/>
      <c r="CPF562" s="511"/>
      <c r="CPG562" s="511"/>
      <c r="CPH562" s="511"/>
      <c r="CPI562" s="511"/>
      <c r="CPJ562" s="511"/>
      <c r="CPK562" s="511"/>
      <c r="CPL562" s="511"/>
      <c r="CPM562" s="511"/>
      <c r="CPN562" s="511"/>
      <c r="CPO562" s="511"/>
      <c r="CPP562" s="511"/>
      <c r="CPQ562" s="511"/>
      <c r="CPR562" s="511"/>
      <c r="CPS562" s="511"/>
      <c r="CPT562" s="511"/>
      <c r="CPU562" s="511"/>
      <c r="CPV562" s="511"/>
      <c r="CPW562" s="511"/>
      <c r="CPX562" s="511"/>
      <c r="CPY562" s="89"/>
      <c r="CPZ562" s="89"/>
      <c r="CQA562" s="89"/>
      <c r="CQB562" s="89"/>
      <c r="CQC562" s="89"/>
      <c r="CQD562" s="511"/>
      <c r="CQE562" s="511"/>
      <c r="CQF562" s="89"/>
      <c r="CQG562" s="89"/>
      <c r="CQH562" s="511"/>
      <c r="CQI562" s="511"/>
      <c r="CQJ562" s="89"/>
      <c r="CQK562" s="89"/>
      <c r="CQL562" s="511"/>
      <c r="CQM562" s="511"/>
      <c r="CQN562" s="511"/>
      <c r="CQO562" s="511"/>
      <c r="CQP562" s="511"/>
      <c r="CQQ562" s="511"/>
      <c r="CQR562" s="511"/>
      <c r="CQS562" s="89"/>
      <c r="CQT562" s="89"/>
      <c r="CQU562" s="511"/>
      <c r="CQV562" s="511"/>
      <c r="CQW562" s="89"/>
      <c r="CQX562" s="89"/>
      <c r="CQY562" s="511"/>
      <c r="CQZ562" s="511"/>
      <c r="CRA562" s="511"/>
      <c r="CRB562" s="511"/>
      <c r="CRC562" s="511"/>
      <c r="CRD562" s="203"/>
      <c r="CRE562" s="107"/>
      <c r="CRF562" s="511"/>
      <c r="CRG562" s="511"/>
      <c r="CRH562" s="511"/>
      <c r="CRI562" s="511"/>
      <c r="CRJ562" s="511"/>
      <c r="CRK562" s="511"/>
      <c r="CRL562" s="511"/>
      <c r="CRM562" s="168"/>
      <c r="CRN562" s="168"/>
      <c r="CRO562" s="168"/>
      <c r="CRP562" s="168"/>
      <c r="CRQ562" s="168"/>
      <c r="CRR562" s="168"/>
      <c r="CRS562" s="168"/>
      <c r="CRT562" s="168"/>
      <c r="CRU562" s="168"/>
      <c r="CRV562" s="168"/>
      <c r="CRW562" s="168"/>
      <c r="CRX562" s="168"/>
      <c r="CRY562" s="168"/>
      <c r="CRZ562" s="168"/>
      <c r="CSA562" s="168"/>
      <c r="CSB562" s="168"/>
      <c r="CSC562" s="168"/>
      <c r="CSD562" s="168"/>
      <c r="CSE562" s="168"/>
      <c r="CSF562" s="168"/>
      <c r="CSG562" s="168"/>
      <c r="CSH562" s="168"/>
      <c r="CSI562" s="168"/>
      <c r="CSJ562" s="168"/>
      <c r="CSK562" s="168"/>
      <c r="CSL562" s="168"/>
      <c r="CSM562" s="168"/>
      <c r="CSN562" s="168"/>
      <c r="CSO562" s="168"/>
      <c r="CSP562" s="168"/>
      <c r="CSQ562" s="168"/>
      <c r="CSR562" s="168"/>
      <c r="CSS562" s="168"/>
      <c r="CST562" s="168"/>
      <c r="CSU562" s="168"/>
      <c r="CSV562" s="168"/>
      <c r="CSW562" s="168"/>
      <c r="CSX562" s="168"/>
      <c r="CSY562" s="168"/>
      <c r="CSZ562" s="168"/>
      <c r="CTA562" s="168"/>
      <c r="CTB562" s="168"/>
      <c r="CTC562" s="168"/>
      <c r="CTD562" s="168"/>
      <c r="CTE562" s="511"/>
      <c r="CTF562" s="511"/>
      <c r="CTG562" s="511"/>
      <c r="CTH562" s="511"/>
      <c r="CTI562" s="511"/>
      <c r="CTJ562" s="511"/>
      <c r="CTK562" s="511"/>
      <c r="CTL562" s="511"/>
      <c r="CTM562" s="511"/>
      <c r="CTN562" s="511"/>
      <c r="CTO562" s="511"/>
      <c r="CTP562" s="511"/>
      <c r="CTQ562" s="511"/>
      <c r="CTR562" s="511"/>
      <c r="CTS562" s="511"/>
      <c r="CTT562" s="511"/>
      <c r="CTU562" s="511"/>
      <c r="CTV562" s="511"/>
      <c r="CTW562" s="511"/>
      <c r="CTX562" s="511"/>
      <c r="CTY562" s="511"/>
      <c r="CTZ562" s="511"/>
      <c r="CUA562" s="511"/>
      <c r="CUB562" s="511"/>
      <c r="CUC562" s="89"/>
      <c r="CUD562" s="89"/>
      <c r="CUE562" s="89"/>
      <c r="CUF562" s="89"/>
      <c r="CUG562" s="89"/>
      <c r="CUH562" s="511"/>
      <c r="CUI562" s="511"/>
      <c r="CUJ562" s="89"/>
      <c r="CUK562" s="89"/>
      <c r="CUL562" s="511"/>
      <c r="CUM562" s="511"/>
      <c r="CUN562" s="89"/>
      <c r="CUO562" s="89"/>
      <c r="CUP562" s="511"/>
      <c r="CUQ562" s="511"/>
      <c r="CUR562" s="511"/>
      <c r="CUS562" s="511"/>
      <c r="CUT562" s="511"/>
      <c r="CUU562" s="511"/>
      <c r="CUV562" s="511"/>
      <c r="CUW562" s="89"/>
      <c r="CUX562" s="89"/>
      <c r="CUY562" s="511"/>
      <c r="CUZ562" s="511"/>
      <c r="CVA562" s="89"/>
      <c r="CVB562" s="89"/>
      <c r="CVC562" s="511"/>
      <c r="CVD562" s="511"/>
      <c r="CVE562" s="511"/>
      <c r="CVF562" s="511"/>
      <c r="CVG562" s="511"/>
      <c r="CVH562" s="203"/>
      <c r="CVI562" s="107"/>
      <c r="CVJ562" s="511"/>
      <c r="CVK562" s="511"/>
      <c r="CVL562" s="511"/>
      <c r="CVM562" s="511"/>
      <c r="CVN562" s="511"/>
      <c r="CVO562" s="511"/>
      <c r="CVP562" s="511"/>
      <c r="CVQ562" s="168"/>
      <c r="CVR562" s="168"/>
      <c r="CVS562" s="168"/>
      <c r="CVT562" s="168"/>
      <c r="CVU562" s="168"/>
      <c r="CVV562" s="168"/>
      <c r="CVW562" s="168"/>
      <c r="CVX562" s="168"/>
      <c r="CVY562" s="168"/>
      <c r="CVZ562" s="168"/>
      <c r="CWA562" s="168"/>
      <c r="CWB562" s="168"/>
      <c r="CWC562" s="168"/>
      <c r="CWD562" s="168"/>
      <c r="CWE562" s="168"/>
      <c r="CWF562" s="168"/>
      <c r="CWG562" s="168"/>
      <c r="CWH562" s="168"/>
      <c r="CWI562" s="168"/>
      <c r="CWJ562" s="168"/>
      <c r="CWK562" s="168"/>
      <c r="CWL562" s="168"/>
      <c r="CWM562" s="168"/>
      <c r="CWN562" s="168"/>
      <c r="CWO562" s="168"/>
      <c r="CWP562" s="168"/>
      <c r="CWQ562" s="168"/>
      <c r="CWR562" s="168"/>
      <c r="CWS562" s="168"/>
      <c r="CWT562" s="168"/>
      <c r="CWU562" s="168"/>
      <c r="CWV562" s="168"/>
      <c r="CWW562" s="168"/>
      <c r="CWX562" s="168"/>
      <c r="CWY562" s="168"/>
      <c r="CWZ562" s="168"/>
      <c r="CXA562" s="168"/>
      <c r="CXB562" s="168"/>
      <c r="CXC562" s="168"/>
      <c r="CXD562" s="168"/>
      <c r="CXE562" s="168"/>
      <c r="CXF562" s="168"/>
      <c r="CXG562" s="168"/>
      <c r="CXH562" s="168"/>
      <c r="CXI562" s="511"/>
      <c r="CXJ562" s="511"/>
      <c r="CXK562" s="511"/>
      <c r="CXL562" s="511"/>
      <c r="CXM562" s="511"/>
      <c r="CXN562" s="511"/>
      <c r="CXO562" s="511"/>
      <c r="CXP562" s="511"/>
      <c r="CXQ562" s="511"/>
      <c r="CXR562" s="511"/>
      <c r="CXS562" s="511"/>
      <c r="CXT562" s="511"/>
      <c r="CXU562" s="511"/>
      <c r="CXV562" s="511"/>
      <c r="CXW562" s="511"/>
      <c r="CXX562" s="511"/>
      <c r="CXY562" s="511"/>
      <c r="CXZ562" s="511"/>
      <c r="CYA562" s="511"/>
      <c r="CYB562" s="511"/>
      <c r="CYC562" s="511"/>
      <c r="CYD562" s="511"/>
      <c r="CYE562" s="511"/>
      <c r="CYF562" s="511"/>
      <c r="CYG562" s="89"/>
      <c r="CYH562" s="89"/>
      <c r="CYI562" s="89"/>
      <c r="CYJ562" s="89"/>
      <c r="CYK562" s="89"/>
      <c r="CYL562" s="511"/>
      <c r="CYM562" s="511"/>
      <c r="CYN562" s="89"/>
      <c r="CYO562" s="89"/>
      <c r="CYP562" s="511"/>
      <c r="CYQ562" s="511"/>
      <c r="CYR562" s="89"/>
      <c r="CYS562" s="89"/>
      <c r="CYT562" s="511"/>
      <c r="CYU562" s="511"/>
      <c r="CYV562" s="511"/>
      <c r="CYW562" s="511"/>
      <c r="CYX562" s="511"/>
      <c r="CYY562" s="511"/>
      <c r="CYZ562" s="511"/>
      <c r="CZA562" s="89"/>
      <c r="CZB562" s="89"/>
      <c r="CZC562" s="511"/>
      <c r="CZD562" s="511"/>
      <c r="CZE562" s="89"/>
      <c r="CZF562" s="89"/>
      <c r="CZG562" s="511"/>
      <c r="CZH562" s="511"/>
      <c r="CZI562" s="511"/>
      <c r="CZJ562" s="511"/>
      <c r="CZK562" s="511"/>
      <c r="CZL562" s="203"/>
      <c r="CZM562" s="107"/>
      <c r="CZN562" s="511"/>
      <c r="CZO562" s="511"/>
      <c r="CZP562" s="511"/>
      <c r="CZQ562" s="511"/>
      <c r="CZR562" s="511"/>
      <c r="CZS562" s="511"/>
      <c r="CZT562" s="511"/>
      <c r="CZU562" s="168"/>
      <c r="CZV562" s="168"/>
      <c r="CZW562" s="168"/>
      <c r="CZX562" s="168"/>
      <c r="CZY562" s="168"/>
      <c r="CZZ562" s="168"/>
      <c r="DAA562" s="168"/>
      <c r="DAB562" s="168"/>
      <c r="DAC562" s="168"/>
      <c r="DAD562" s="168"/>
      <c r="DAE562" s="168"/>
      <c r="DAF562" s="168"/>
      <c r="DAG562" s="168"/>
      <c r="DAH562" s="168"/>
      <c r="DAI562" s="168"/>
      <c r="DAJ562" s="168"/>
      <c r="DAK562" s="168"/>
      <c r="DAL562" s="168"/>
      <c r="DAM562" s="168"/>
      <c r="DAN562" s="168"/>
      <c r="DAO562" s="168"/>
      <c r="DAP562" s="168"/>
      <c r="DAQ562" s="168"/>
      <c r="DAR562" s="168"/>
      <c r="DAS562" s="168"/>
      <c r="DAT562" s="168"/>
      <c r="DAU562" s="168"/>
      <c r="DAV562" s="168"/>
      <c r="DAW562" s="168"/>
      <c r="DAX562" s="168"/>
      <c r="DAY562" s="168"/>
      <c r="DAZ562" s="168"/>
      <c r="DBA562" s="168"/>
      <c r="DBB562" s="168"/>
      <c r="DBC562" s="168"/>
      <c r="DBD562" s="168"/>
      <c r="DBE562" s="168"/>
      <c r="DBF562" s="168"/>
      <c r="DBG562" s="168"/>
      <c r="DBH562" s="168"/>
      <c r="DBI562" s="168"/>
      <c r="DBJ562" s="168"/>
      <c r="DBK562" s="168"/>
      <c r="DBL562" s="168"/>
      <c r="DBM562" s="511"/>
      <c r="DBN562" s="511"/>
      <c r="DBO562" s="511"/>
      <c r="DBP562" s="511"/>
      <c r="DBQ562" s="511"/>
      <c r="DBR562" s="511"/>
      <c r="DBS562" s="511"/>
      <c r="DBT562" s="511"/>
      <c r="DBU562" s="511"/>
      <c r="DBV562" s="511"/>
      <c r="DBW562" s="511"/>
      <c r="DBX562" s="511"/>
      <c r="DBY562" s="511"/>
      <c r="DBZ562" s="511"/>
      <c r="DCA562" s="511"/>
      <c r="DCB562" s="511"/>
      <c r="DCC562" s="511"/>
      <c r="DCD562" s="511"/>
      <c r="DCE562" s="511"/>
      <c r="DCF562" s="511"/>
      <c r="DCG562" s="511"/>
      <c r="DCH562" s="511"/>
      <c r="DCI562" s="511"/>
      <c r="DCJ562" s="511"/>
      <c r="DCK562" s="89"/>
      <c r="DCL562" s="89"/>
      <c r="DCM562" s="89"/>
      <c r="DCN562" s="89"/>
      <c r="DCO562" s="89"/>
      <c r="DCP562" s="511"/>
      <c r="DCQ562" s="511"/>
      <c r="DCR562" s="89"/>
      <c r="DCS562" s="89"/>
      <c r="DCT562" s="511"/>
      <c r="DCU562" s="511"/>
      <c r="DCV562" s="89"/>
      <c r="DCW562" s="89"/>
      <c r="DCX562" s="511"/>
      <c r="DCY562" s="511"/>
      <c r="DCZ562" s="511"/>
      <c r="DDA562" s="511"/>
      <c r="DDB562" s="511"/>
      <c r="DDC562" s="511"/>
      <c r="DDD562" s="511"/>
      <c r="DDE562" s="89"/>
      <c r="DDF562" s="89"/>
      <c r="DDG562" s="511"/>
      <c r="DDH562" s="511"/>
      <c r="DDI562" s="89"/>
      <c r="DDJ562" s="89"/>
      <c r="DDK562" s="511"/>
      <c r="DDL562" s="511"/>
      <c r="DDM562" s="511"/>
      <c r="DDN562" s="511"/>
      <c r="DDO562" s="511"/>
      <c r="DDP562" s="203"/>
      <c r="DDQ562" s="107"/>
      <c r="DDR562" s="511"/>
      <c r="DDS562" s="511"/>
      <c r="DDT562" s="511"/>
      <c r="DDU562" s="511"/>
      <c r="DDV562" s="511"/>
      <c r="DDW562" s="511"/>
      <c r="DDX562" s="511"/>
      <c r="DDY562" s="168"/>
      <c r="DDZ562" s="168"/>
      <c r="DEA562" s="168"/>
      <c r="DEB562" s="168"/>
      <c r="DEC562" s="168"/>
      <c r="DED562" s="168"/>
      <c r="DEE562" s="168"/>
      <c r="DEF562" s="168"/>
      <c r="DEG562" s="168"/>
      <c r="DEH562" s="168"/>
      <c r="DEI562" s="168"/>
      <c r="DEJ562" s="168"/>
      <c r="DEK562" s="168"/>
      <c r="DEL562" s="168"/>
      <c r="DEM562" s="168"/>
      <c r="DEN562" s="168"/>
      <c r="DEO562" s="168"/>
      <c r="DEP562" s="168"/>
      <c r="DEQ562" s="168"/>
      <c r="DER562" s="168"/>
      <c r="DES562" s="168"/>
      <c r="DET562" s="168"/>
      <c r="DEU562" s="168"/>
      <c r="DEV562" s="168"/>
      <c r="DEW562" s="168"/>
      <c r="DEX562" s="168"/>
      <c r="DEY562" s="168"/>
      <c r="DEZ562" s="168"/>
      <c r="DFA562" s="168"/>
      <c r="DFB562" s="168"/>
      <c r="DFC562" s="168"/>
      <c r="DFD562" s="168"/>
      <c r="DFE562" s="168"/>
      <c r="DFF562" s="168"/>
      <c r="DFG562" s="168"/>
      <c r="DFH562" s="168"/>
      <c r="DFI562" s="168"/>
      <c r="DFJ562" s="168"/>
      <c r="DFK562" s="168"/>
      <c r="DFL562" s="168"/>
      <c r="DFM562" s="168"/>
      <c r="DFN562" s="168"/>
      <c r="DFO562" s="168"/>
      <c r="DFP562" s="168"/>
      <c r="DFQ562" s="511"/>
      <c r="DFR562" s="511"/>
      <c r="DFS562" s="511"/>
      <c r="DFT562" s="511"/>
      <c r="DFU562" s="511"/>
      <c r="DFV562" s="511"/>
      <c r="DFW562" s="511"/>
      <c r="DFX562" s="511"/>
      <c r="DFY562" s="511"/>
      <c r="DFZ562" s="511"/>
      <c r="DGA562" s="511"/>
      <c r="DGB562" s="511"/>
      <c r="DGC562" s="511"/>
      <c r="DGD562" s="511"/>
      <c r="DGE562" s="511"/>
      <c r="DGF562" s="511"/>
      <c r="DGG562" s="511"/>
      <c r="DGH562" s="511"/>
      <c r="DGI562" s="511"/>
      <c r="DGJ562" s="511"/>
      <c r="DGK562" s="511"/>
      <c r="DGL562" s="511"/>
      <c r="DGM562" s="511"/>
      <c r="DGN562" s="511"/>
      <c r="DGO562" s="89"/>
      <c r="DGP562" s="89"/>
      <c r="DGQ562" s="89"/>
      <c r="DGR562" s="89"/>
      <c r="DGS562" s="89"/>
      <c r="DGT562" s="511"/>
      <c r="DGU562" s="511"/>
      <c r="DGV562" s="89"/>
      <c r="DGW562" s="89"/>
      <c r="DGX562" s="511"/>
      <c r="DGY562" s="511"/>
      <c r="DGZ562" s="89"/>
      <c r="DHA562" s="89"/>
      <c r="DHB562" s="511"/>
      <c r="DHC562" s="511"/>
      <c r="DHD562" s="511"/>
      <c r="DHE562" s="511"/>
      <c r="DHF562" s="511"/>
      <c r="DHG562" s="511"/>
      <c r="DHH562" s="511"/>
      <c r="DHI562" s="89"/>
      <c r="DHJ562" s="89"/>
      <c r="DHK562" s="511"/>
      <c r="DHL562" s="511"/>
      <c r="DHM562" s="89"/>
      <c r="DHN562" s="89"/>
      <c r="DHO562" s="511"/>
      <c r="DHP562" s="511"/>
      <c r="DHQ562" s="511"/>
      <c r="DHR562" s="511"/>
      <c r="DHS562" s="511"/>
      <c r="DHT562" s="203"/>
      <c r="DHU562" s="107"/>
      <c r="DHV562" s="511"/>
      <c r="DHW562" s="511"/>
      <c r="DHX562" s="511"/>
      <c r="DHY562" s="511"/>
      <c r="DHZ562" s="511"/>
      <c r="DIA562" s="511"/>
      <c r="DIB562" s="511"/>
      <c r="DIC562" s="168"/>
      <c r="DID562" s="168"/>
      <c r="DIE562" s="168"/>
      <c r="DIF562" s="168"/>
      <c r="DIG562" s="168"/>
      <c r="DIH562" s="168"/>
      <c r="DII562" s="168"/>
      <c r="DIJ562" s="168"/>
      <c r="DIK562" s="168"/>
      <c r="DIL562" s="168"/>
      <c r="DIM562" s="168"/>
      <c r="DIN562" s="168"/>
      <c r="DIO562" s="168"/>
      <c r="DIP562" s="168"/>
      <c r="DIQ562" s="168"/>
      <c r="DIR562" s="168"/>
      <c r="DIS562" s="168"/>
      <c r="DIT562" s="168"/>
      <c r="DIU562" s="168"/>
      <c r="DIV562" s="168"/>
      <c r="DIW562" s="168"/>
      <c r="DIX562" s="168"/>
      <c r="DIY562" s="168"/>
      <c r="DIZ562" s="168"/>
      <c r="DJA562" s="168"/>
      <c r="DJB562" s="168"/>
      <c r="DJC562" s="168"/>
      <c r="DJD562" s="168"/>
      <c r="DJE562" s="168"/>
      <c r="DJF562" s="168"/>
      <c r="DJG562" s="168"/>
      <c r="DJH562" s="168"/>
      <c r="DJI562" s="168"/>
      <c r="DJJ562" s="168"/>
      <c r="DJK562" s="168"/>
      <c r="DJL562" s="168"/>
      <c r="DJM562" s="168"/>
      <c r="DJN562" s="168"/>
      <c r="DJO562" s="168"/>
      <c r="DJP562" s="168"/>
      <c r="DJQ562" s="168"/>
      <c r="DJR562" s="168"/>
      <c r="DJS562" s="168"/>
      <c r="DJT562" s="168"/>
      <c r="DJU562" s="511"/>
      <c r="DJV562" s="511"/>
      <c r="DJW562" s="511"/>
      <c r="DJX562" s="511"/>
      <c r="DJY562" s="511"/>
      <c r="DJZ562" s="511"/>
      <c r="DKA562" s="511"/>
      <c r="DKB562" s="511"/>
      <c r="DKC562" s="511"/>
      <c r="DKD562" s="511"/>
      <c r="DKE562" s="511"/>
      <c r="DKF562" s="511"/>
      <c r="DKG562" s="511"/>
      <c r="DKH562" s="511"/>
      <c r="DKI562" s="511"/>
      <c r="DKJ562" s="511"/>
      <c r="DKK562" s="511"/>
      <c r="DKL562" s="511"/>
      <c r="DKM562" s="511"/>
      <c r="DKN562" s="511"/>
      <c r="DKO562" s="511"/>
      <c r="DKP562" s="511"/>
      <c r="DKQ562" s="511"/>
      <c r="DKR562" s="511"/>
      <c r="DKS562" s="89"/>
      <c r="DKT562" s="89"/>
      <c r="DKU562" s="89"/>
      <c r="DKV562" s="89"/>
      <c r="DKW562" s="89"/>
      <c r="DKX562" s="511"/>
      <c r="DKY562" s="511"/>
      <c r="DKZ562" s="89"/>
      <c r="DLA562" s="89"/>
      <c r="DLB562" s="511"/>
      <c r="DLC562" s="511"/>
      <c r="DLD562" s="89"/>
      <c r="DLE562" s="89"/>
      <c r="DLF562" s="511"/>
      <c r="DLG562" s="511"/>
      <c r="DLH562" s="511"/>
      <c r="DLI562" s="511"/>
      <c r="DLJ562" s="511"/>
      <c r="DLK562" s="511"/>
      <c r="DLL562" s="511"/>
      <c r="DLM562" s="89"/>
      <c r="DLN562" s="89"/>
      <c r="DLO562" s="511"/>
      <c r="DLP562" s="511"/>
      <c r="DLQ562" s="89"/>
      <c r="DLR562" s="89"/>
      <c r="DLS562" s="511"/>
      <c r="DLT562" s="511"/>
      <c r="DLU562" s="511"/>
      <c r="DLV562" s="511"/>
      <c r="DLW562" s="511"/>
      <c r="DLX562" s="203"/>
      <c r="DLY562" s="107"/>
      <c r="DLZ562" s="511"/>
      <c r="DMA562" s="511"/>
      <c r="DMB562" s="511"/>
      <c r="DMC562" s="511"/>
      <c r="DMD562" s="511"/>
      <c r="DME562" s="511"/>
      <c r="DMF562" s="511"/>
      <c r="DMG562" s="168"/>
      <c r="DMH562" s="168"/>
      <c r="DMI562" s="168"/>
      <c r="DMJ562" s="168"/>
      <c r="DMK562" s="168"/>
      <c r="DML562" s="168"/>
      <c r="DMM562" s="168"/>
      <c r="DMN562" s="168"/>
      <c r="DMO562" s="168"/>
      <c r="DMP562" s="168"/>
      <c r="DMQ562" s="168"/>
      <c r="DMR562" s="168"/>
      <c r="DMS562" s="168"/>
      <c r="DMT562" s="168"/>
      <c r="DMU562" s="168"/>
      <c r="DMV562" s="168"/>
      <c r="DMW562" s="168"/>
      <c r="DMX562" s="168"/>
      <c r="DMY562" s="168"/>
      <c r="DMZ562" s="168"/>
      <c r="DNA562" s="168"/>
      <c r="DNB562" s="168"/>
      <c r="DNC562" s="168"/>
      <c r="DND562" s="168"/>
      <c r="DNE562" s="168"/>
      <c r="DNF562" s="168"/>
      <c r="DNG562" s="168"/>
      <c r="DNH562" s="168"/>
      <c r="DNI562" s="168"/>
      <c r="DNJ562" s="168"/>
      <c r="DNK562" s="168"/>
      <c r="DNL562" s="168"/>
      <c r="DNM562" s="168"/>
      <c r="DNN562" s="168"/>
      <c r="DNO562" s="168"/>
      <c r="DNP562" s="168"/>
      <c r="DNQ562" s="168"/>
      <c r="DNR562" s="168"/>
      <c r="DNS562" s="168"/>
      <c r="DNT562" s="168"/>
      <c r="DNU562" s="168"/>
      <c r="DNV562" s="168"/>
      <c r="DNW562" s="168"/>
      <c r="DNX562" s="168"/>
      <c r="DNY562" s="511"/>
      <c r="DNZ562" s="511"/>
      <c r="DOA562" s="511"/>
      <c r="DOB562" s="511"/>
      <c r="DOC562" s="511"/>
      <c r="DOD562" s="511"/>
      <c r="DOE562" s="511"/>
      <c r="DOF562" s="511"/>
      <c r="DOG562" s="511"/>
      <c r="DOH562" s="511"/>
      <c r="DOI562" s="511"/>
      <c r="DOJ562" s="511"/>
      <c r="DOK562" s="511"/>
      <c r="DOL562" s="511"/>
      <c r="DOM562" s="511"/>
      <c r="DON562" s="511"/>
      <c r="DOO562" s="511"/>
      <c r="DOP562" s="511"/>
      <c r="DOQ562" s="511"/>
      <c r="DOR562" s="511"/>
      <c r="DOS562" s="511"/>
      <c r="DOT562" s="511"/>
      <c r="DOU562" s="511"/>
      <c r="DOV562" s="511"/>
      <c r="DOW562" s="89"/>
      <c r="DOX562" s="89"/>
      <c r="DOY562" s="89"/>
      <c r="DOZ562" s="89"/>
      <c r="DPA562" s="89"/>
      <c r="DPB562" s="511"/>
      <c r="DPC562" s="511"/>
      <c r="DPD562" s="89"/>
      <c r="DPE562" s="89"/>
      <c r="DPF562" s="511"/>
      <c r="DPG562" s="511"/>
      <c r="DPH562" s="89"/>
      <c r="DPI562" s="89"/>
      <c r="DPJ562" s="511"/>
      <c r="DPK562" s="511"/>
      <c r="DPL562" s="511"/>
      <c r="DPM562" s="511"/>
      <c r="DPN562" s="511"/>
      <c r="DPO562" s="511"/>
      <c r="DPP562" s="511"/>
      <c r="DPQ562" s="89"/>
      <c r="DPR562" s="89"/>
      <c r="DPS562" s="511"/>
      <c r="DPT562" s="511"/>
      <c r="DPU562" s="89"/>
      <c r="DPV562" s="89"/>
      <c r="DPW562" s="511"/>
      <c r="DPX562" s="511"/>
      <c r="DPY562" s="511"/>
      <c r="DPZ562" s="511"/>
      <c r="DQA562" s="511"/>
      <c r="DQB562" s="203"/>
      <c r="DQC562" s="107"/>
      <c r="DQD562" s="511"/>
      <c r="DQE562" s="511"/>
      <c r="DQF562" s="511"/>
      <c r="DQG562" s="511"/>
      <c r="DQH562" s="511"/>
      <c r="DQI562" s="511"/>
      <c r="DQJ562" s="511"/>
      <c r="DQK562" s="168"/>
      <c r="DQL562" s="168"/>
      <c r="DQM562" s="168"/>
      <c r="DQN562" s="168"/>
      <c r="DQO562" s="168"/>
      <c r="DQP562" s="168"/>
      <c r="DQQ562" s="168"/>
      <c r="DQR562" s="168"/>
      <c r="DQS562" s="168"/>
      <c r="DQT562" s="168"/>
      <c r="DQU562" s="168"/>
      <c r="DQV562" s="168"/>
      <c r="DQW562" s="168"/>
      <c r="DQX562" s="168"/>
      <c r="DQY562" s="168"/>
      <c r="DQZ562" s="168"/>
      <c r="DRA562" s="168"/>
      <c r="DRB562" s="168"/>
      <c r="DRC562" s="168"/>
      <c r="DRD562" s="168"/>
      <c r="DRE562" s="168"/>
      <c r="DRF562" s="168"/>
      <c r="DRG562" s="168"/>
      <c r="DRH562" s="168"/>
      <c r="DRI562" s="168"/>
      <c r="DRJ562" s="168"/>
      <c r="DRK562" s="168"/>
      <c r="DRL562" s="168"/>
      <c r="DRM562" s="168"/>
      <c r="DRN562" s="168"/>
      <c r="DRO562" s="168"/>
      <c r="DRP562" s="168"/>
      <c r="DRQ562" s="168"/>
      <c r="DRR562" s="168"/>
      <c r="DRS562" s="168"/>
      <c r="DRT562" s="168"/>
      <c r="DRU562" s="168"/>
      <c r="DRV562" s="168"/>
      <c r="DRW562" s="168"/>
      <c r="DRX562" s="168"/>
      <c r="DRY562" s="168"/>
      <c r="DRZ562" s="168"/>
      <c r="DSA562" s="168"/>
      <c r="DSB562" s="168"/>
      <c r="DSC562" s="511"/>
      <c r="DSD562" s="511"/>
      <c r="DSE562" s="511"/>
      <c r="DSF562" s="511"/>
      <c r="DSG562" s="511"/>
      <c r="DSH562" s="511"/>
      <c r="DSI562" s="511"/>
      <c r="DSJ562" s="511"/>
      <c r="DSK562" s="511"/>
      <c r="DSL562" s="511"/>
      <c r="DSM562" s="511"/>
      <c r="DSN562" s="511"/>
      <c r="DSO562" s="511"/>
      <c r="DSP562" s="511"/>
      <c r="DSQ562" s="511"/>
      <c r="DSR562" s="511"/>
      <c r="DSS562" s="511"/>
      <c r="DST562" s="511"/>
      <c r="DSU562" s="511"/>
      <c r="DSV562" s="511"/>
      <c r="DSW562" s="511"/>
      <c r="DSX562" s="511"/>
      <c r="DSY562" s="511"/>
      <c r="DSZ562" s="511"/>
      <c r="DTA562" s="89"/>
      <c r="DTB562" s="89"/>
      <c r="DTC562" s="89"/>
      <c r="DTD562" s="89"/>
      <c r="DTE562" s="89"/>
      <c r="DTF562" s="511"/>
      <c r="DTG562" s="511"/>
      <c r="DTH562" s="89"/>
      <c r="DTI562" s="89"/>
      <c r="DTJ562" s="511"/>
      <c r="DTK562" s="511"/>
      <c r="DTL562" s="89"/>
      <c r="DTM562" s="89"/>
      <c r="DTN562" s="511"/>
      <c r="DTO562" s="511"/>
      <c r="DTP562" s="511"/>
      <c r="DTQ562" s="511"/>
      <c r="DTR562" s="511"/>
      <c r="DTS562" s="511"/>
      <c r="DTT562" s="511"/>
      <c r="DTU562" s="89"/>
      <c r="DTV562" s="89"/>
      <c r="DTW562" s="511"/>
      <c r="DTX562" s="511"/>
      <c r="DTY562" s="89"/>
      <c r="DTZ562" s="89"/>
      <c r="DUA562" s="511"/>
      <c r="DUB562" s="511"/>
      <c r="DUC562" s="511"/>
      <c r="DUD562" s="511"/>
      <c r="DUE562" s="511"/>
      <c r="DUF562" s="203"/>
      <c r="DUG562" s="107"/>
      <c r="DUH562" s="511"/>
      <c r="DUI562" s="511"/>
      <c r="DUJ562" s="511"/>
      <c r="DUK562" s="511"/>
      <c r="DUL562" s="511"/>
      <c r="DUM562" s="511"/>
      <c r="DUN562" s="511"/>
      <c r="DUO562" s="168"/>
      <c r="DUP562" s="168"/>
      <c r="DUQ562" s="168"/>
      <c r="DUR562" s="168"/>
      <c r="DUS562" s="168"/>
      <c r="DUT562" s="168"/>
      <c r="DUU562" s="168"/>
      <c r="DUV562" s="168"/>
      <c r="DUW562" s="168"/>
      <c r="DUX562" s="168"/>
      <c r="DUY562" s="168"/>
      <c r="DUZ562" s="168"/>
      <c r="DVA562" s="168"/>
      <c r="DVB562" s="168"/>
      <c r="DVC562" s="168"/>
      <c r="DVD562" s="168"/>
      <c r="DVE562" s="168"/>
      <c r="DVF562" s="168"/>
      <c r="DVG562" s="168"/>
      <c r="DVH562" s="168"/>
      <c r="DVI562" s="168"/>
      <c r="DVJ562" s="168"/>
      <c r="DVK562" s="168"/>
      <c r="DVL562" s="168"/>
      <c r="DVM562" s="168"/>
      <c r="DVN562" s="168"/>
      <c r="DVO562" s="168"/>
      <c r="DVP562" s="168"/>
      <c r="DVQ562" s="168"/>
      <c r="DVR562" s="168"/>
      <c r="DVS562" s="168"/>
      <c r="DVT562" s="168"/>
      <c r="DVU562" s="168"/>
      <c r="DVV562" s="168"/>
      <c r="DVW562" s="168"/>
      <c r="DVX562" s="168"/>
      <c r="DVY562" s="168"/>
      <c r="DVZ562" s="168"/>
      <c r="DWA562" s="168"/>
      <c r="DWB562" s="168"/>
      <c r="DWC562" s="168"/>
      <c r="DWD562" s="168"/>
      <c r="DWE562" s="168"/>
      <c r="DWF562" s="168"/>
      <c r="DWG562" s="511"/>
      <c r="DWH562" s="511"/>
      <c r="DWI562" s="511"/>
      <c r="DWJ562" s="511"/>
      <c r="DWK562" s="511"/>
      <c r="DWL562" s="511"/>
      <c r="DWM562" s="511"/>
      <c r="DWN562" s="511"/>
      <c r="DWO562" s="511"/>
      <c r="DWP562" s="511"/>
      <c r="DWQ562" s="511"/>
      <c r="DWR562" s="511"/>
      <c r="DWS562" s="511"/>
      <c r="DWT562" s="511"/>
      <c r="DWU562" s="511"/>
      <c r="DWV562" s="511"/>
      <c r="DWW562" s="511"/>
      <c r="DWX562" s="511"/>
      <c r="DWY562" s="511"/>
      <c r="DWZ562" s="511"/>
      <c r="DXA562" s="511"/>
      <c r="DXB562" s="511"/>
      <c r="DXC562" s="511"/>
      <c r="DXD562" s="511"/>
      <c r="DXE562" s="89"/>
      <c r="DXF562" s="89"/>
      <c r="DXG562" s="89"/>
      <c r="DXH562" s="89"/>
      <c r="DXI562" s="89"/>
      <c r="DXJ562" s="511"/>
      <c r="DXK562" s="511"/>
      <c r="DXL562" s="89"/>
      <c r="DXM562" s="89"/>
      <c r="DXN562" s="511"/>
      <c r="DXO562" s="511"/>
      <c r="DXP562" s="89"/>
      <c r="DXQ562" s="89"/>
      <c r="DXR562" s="511"/>
      <c r="DXS562" s="511"/>
      <c r="DXT562" s="511"/>
      <c r="DXU562" s="511"/>
      <c r="DXV562" s="511"/>
      <c r="DXW562" s="511"/>
      <c r="DXX562" s="511"/>
      <c r="DXY562" s="89"/>
      <c r="DXZ562" s="89"/>
      <c r="DYA562" s="511"/>
      <c r="DYB562" s="511"/>
      <c r="DYC562" s="89"/>
      <c r="DYD562" s="89"/>
      <c r="DYE562" s="511"/>
      <c r="DYF562" s="511"/>
      <c r="DYG562" s="511"/>
      <c r="DYH562" s="511"/>
      <c r="DYI562" s="511"/>
      <c r="DYJ562" s="203"/>
      <c r="DYK562" s="107"/>
      <c r="DYL562" s="511"/>
      <c r="DYM562" s="511"/>
      <c r="DYN562" s="511"/>
      <c r="DYO562" s="511"/>
      <c r="DYP562" s="511"/>
      <c r="DYQ562" s="511"/>
      <c r="DYR562" s="511"/>
      <c r="DYS562" s="168"/>
      <c r="DYT562" s="168"/>
      <c r="DYU562" s="168"/>
      <c r="DYV562" s="168"/>
      <c r="DYW562" s="168"/>
      <c r="DYX562" s="168"/>
      <c r="DYY562" s="168"/>
      <c r="DYZ562" s="168"/>
      <c r="DZA562" s="168"/>
      <c r="DZB562" s="168"/>
      <c r="DZC562" s="168"/>
      <c r="DZD562" s="168"/>
      <c r="DZE562" s="168"/>
      <c r="DZF562" s="168"/>
      <c r="DZG562" s="168"/>
      <c r="DZH562" s="168"/>
      <c r="DZI562" s="168"/>
      <c r="DZJ562" s="168"/>
      <c r="DZK562" s="168"/>
      <c r="DZL562" s="168"/>
      <c r="DZM562" s="168"/>
      <c r="DZN562" s="168"/>
      <c r="DZO562" s="168"/>
      <c r="DZP562" s="168"/>
      <c r="DZQ562" s="168"/>
      <c r="DZR562" s="168"/>
      <c r="DZS562" s="168"/>
      <c r="DZT562" s="168"/>
      <c r="DZU562" s="168"/>
      <c r="DZV562" s="168"/>
      <c r="DZW562" s="168"/>
      <c r="DZX562" s="168"/>
      <c r="DZY562" s="168"/>
      <c r="DZZ562" s="168"/>
      <c r="EAA562" s="168"/>
      <c r="EAB562" s="168"/>
      <c r="EAC562" s="168"/>
      <c r="EAD562" s="168"/>
      <c r="EAE562" s="168"/>
      <c r="EAF562" s="168"/>
      <c r="EAG562" s="168"/>
      <c r="EAH562" s="168"/>
      <c r="EAI562" s="168"/>
      <c r="EAJ562" s="168"/>
      <c r="EAK562" s="511"/>
      <c r="EAL562" s="511"/>
      <c r="EAM562" s="511"/>
      <c r="EAN562" s="511"/>
      <c r="EAO562" s="511"/>
      <c r="EAP562" s="511"/>
      <c r="EAQ562" s="511"/>
      <c r="EAR562" s="511"/>
      <c r="EAS562" s="511"/>
      <c r="EAT562" s="511"/>
      <c r="EAU562" s="511"/>
      <c r="EAV562" s="511"/>
      <c r="EAW562" s="511"/>
      <c r="EAX562" s="511"/>
      <c r="EAY562" s="511"/>
      <c r="EAZ562" s="511"/>
      <c r="EBA562" s="511"/>
      <c r="EBB562" s="511"/>
      <c r="EBC562" s="511"/>
      <c r="EBD562" s="511"/>
      <c r="EBE562" s="511"/>
      <c r="EBF562" s="511"/>
      <c r="EBG562" s="511"/>
      <c r="EBH562" s="511"/>
      <c r="EBI562" s="89"/>
      <c r="EBJ562" s="89"/>
      <c r="EBK562" s="89"/>
      <c r="EBL562" s="89"/>
      <c r="EBM562" s="89"/>
      <c r="EBN562" s="511"/>
      <c r="EBO562" s="511"/>
      <c r="EBP562" s="89"/>
      <c r="EBQ562" s="89"/>
      <c r="EBR562" s="511"/>
      <c r="EBS562" s="511"/>
      <c r="EBT562" s="89"/>
      <c r="EBU562" s="89"/>
      <c r="EBV562" s="511"/>
      <c r="EBW562" s="511"/>
      <c r="EBX562" s="511"/>
      <c r="EBY562" s="511"/>
      <c r="EBZ562" s="511"/>
      <c r="ECA562" s="511"/>
      <c r="ECB562" s="511"/>
      <c r="ECC562" s="89"/>
      <c r="ECD562" s="89"/>
      <c r="ECE562" s="511"/>
      <c r="ECF562" s="511"/>
      <c r="ECG562" s="89"/>
      <c r="ECH562" s="89"/>
      <c r="ECI562" s="511"/>
      <c r="ECJ562" s="511"/>
      <c r="ECK562" s="511"/>
      <c r="ECL562" s="511"/>
      <c r="ECM562" s="511"/>
      <c r="ECN562" s="203"/>
      <c r="ECO562" s="107"/>
      <c r="ECP562" s="511"/>
      <c r="ECQ562" s="511"/>
      <c r="ECR562" s="511"/>
      <c r="ECS562" s="511"/>
      <c r="ECT562" s="511"/>
      <c r="ECU562" s="511"/>
      <c r="ECV562" s="511"/>
      <c r="ECW562" s="168"/>
      <c r="ECX562" s="168"/>
      <c r="ECY562" s="168"/>
      <c r="ECZ562" s="168"/>
      <c r="EDA562" s="168"/>
      <c r="EDB562" s="168"/>
      <c r="EDC562" s="168"/>
      <c r="EDD562" s="168"/>
      <c r="EDE562" s="168"/>
      <c r="EDF562" s="168"/>
      <c r="EDG562" s="168"/>
      <c r="EDH562" s="168"/>
      <c r="EDI562" s="168"/>
      <c r="EDJ562" s="168"/>
      <c r="EDK562" s="168"/>
      <c r="EDL562" s="168"/>
      <c r="EDM562" s="168"/>
      <c r="EDN562" s="168"/>
      <c r="EDO562" s="168"/>
      <c r="EDP562" s="168"/>
      <c r="EDQ562" s="168"/>
      <c r="EDR562" s="168"/>
      <c r="EDS562" s="168"/>
      <c r="EDT562" s="168"/>
      <c r="EDU562" s="168"/>
      <c r="EDV562" s="168"/>
      <c r="EDW562" s="168"/>
      <c r="EDX562" s="168"/>
      <c r="EDY562" s="168"/>
      <c r="EDZ562" s="168"/>
      <c r="EEA562" s="168"/>
      <c r="EEB562" s="168"/>
      <c r="EEC562" s="168"/>
      <c r="EED562" s="168"/>
      <c r="EEE562" s="168"/>
      <c r="EEF562" s="168"/>
      <c r="EEG562" s="168"/>
      <c r="EEH562" s="168"/>
      <c r="EEI562" s="168"/>
      <c r="EEJ562" s="168"/>
      <c r="EEK562" s="168"/>
      <c r="EEL562" s="168"/>
      <c r="EEM562" s="168"/>
      <c r="EEN562" s="168"/>
      <c r="EEO562" s="511"/>
      <c r="EEP562" s="511"/>
      <c r="EEQ562" s="511"/>
      <c r="EER562" s="511"/>
      <c r="EES562" s="511"/>
      <c r="EET562" s="511"/>
      <c r="EEU562" s="511"/>
      <c r="EEV562" s="511"/>
      <c r="EEW562" s="511"/>
      <c r="EEX562" s="511"/>
      <c r="EEY562" s="511"/>
      <c r="EEZ562" s="511"/>
      <c r="EFA562" s="511"/>
      <c r="EFB562" s="511"/>
      <c r="EFC562" s="511"/>
      <c r="EFD562" s="511"/>
      <c r="EFE562" s="511"/>
      <c r="EFF562" s="511"/>
      <c r="EFG562" s="511"/>
      <c r="EFH562" s="511"/>
      <c r="EFI562" s="511"/>
      <c r="EFJ562" s="511"/>
      <c r="EFK562" s="511"/>
      <c r="EFL562" s="511"/>
      <c r="EFM562" s="89"/>
      <c r="EFN562" s="89"/>
      <c r="EFO562" s="89"/>
      <c r="EFP562" s="89"/>
      <c r="EFQ562" s="89"/>
      <c r="EFR562" s="511"/>
      <c r="EFS562" s="511"/>
      <c r="EFT562" s="89"/>
      <c r="EFU562" s="89"/>
      <c r="EFV562" s="511"/>
      <c r="EFW562" s="511"/>
      <c r="EFX562" s="89"/>
      <c r="EFY562" s="89"/>
      <c r="EFZ562" s="511"/>
      <c r="EGA562" s="511"/>
      <c r="EGB562" s="511"/>
      <c r="EGC562" s="511"/>
      <c r="EGD562" s="511"/>
      <c r="EGE562" s="511"/>
      <c r="EGF562" s="511"/>
      <c r="EGG562" s="89"/>
      <c r="EGH562" s="89"/>
      <c r="EGI562" s="511"/>
      <c r="EGJ562" s="511"/>
      <c r="EGK562" s="89"/>
      <c r="EGL562" s="89"/>
      <c r="EGM562" s="511"/>
      <c r="EGN562" s="511"/>
      <c r="EGO562" s="511"/>
      <c r="EGP562" s="511"/>
      <c r="EGQ562" s="511"/>
      <c r="EGR562" s="203"/>
      <c r="EGS562" s="107"/>
      <c r="EGT562" s="511"/>
      <c r="EGU562" s="511"/>
      <c r="EGV562" s="511"/>
      <c r="EGW562" s="511"/>
      <c r="EGX562" s="511"/>
      <c r="EGY562" s="511"/>
      <c r="EGZ562" s="511"/>
      <c r="EHA562" s="168"/>
      <c r="EHB562" s="168"/>
      <c r="EHC562" s="168"/>
      <c r="EHD562" s="168"/>
      <c r="EHE562" s="168"/>
      <c r="EHF562" s="168"/>
      <c r="EHG562" s="168"/>
      <c r="EHH562" s="168"/>
      <c r="EHI562" s="168"/>
      <c r="EHJ562" s="168"/>
      <c r="EHK562" s="168"/>
      <c r="EHL562" s="168"/>
      <c r="EHM562" s="168"/>
      <c r="EHN562" s="168"/>
      <c r="EHO562" s="168"/>
      <c r="EHP562" s="168"/>
      <c r="EHQ562" s="168"/>
      <c r="EHR562" s="168"/>
      <c r="EHS562" s="168"/>
      <c r="EHT562" s="168"/>
      <c r="EHU562" s="168"/>
      <c r="EHV562" s="168"/>
      <c r="EHW562" s="168"/>
      <c r="EHX562" s="168"/>
      <c r="EHY562" s="168"/>
      <c r="EHZ562" s="168"/>
      <c r="EIA562" s="168"/>
      <c r="EIB562" s="168"/>
      <c r="EIC562" s="168"/>
      <c r="EID562" s="168"/>
      <c r="EIE562" s="168"/>
      <c r="EIF562" s="168"/>
      <c r="EIG562" s="168"/>
      <c r="EIH562" s="168"/>
      <c r="EII562" s="168"/>
      <c r="EIJ562" s="168"/>
      <c r="EIK562" s="168"/>
      <c r="EIL562" s="168"/>
      <c r="EIM562" s="168"/>
      <c r="EIN562" s="168"/>
      <c r="EIO562" s="168"/>
      <c r="EIP562" s="168"/>
      <c r="EIQ562" s="168"/>
      <c r="EIR562" s="168"/>
      <c r="EIS562" s="511"/>
      <c r="EIT562" s="511"/>
      <c r="EIU562" s="511"/>
      <c r="EIV562" s="511"/>
      <c r="EIW562" s="511"/>
      <c r="EIX562" s="511"/>
      <c r="EIY562" s="511"/>
      <c r="EIZ562" s="511"/>
      <c r="EJA562" s="511"/>
      <c r="EJB562" s="511"/>
      <c r="EJC562" s="511"/>
      <c r="EJD562" s="511"/>
      <c r="EJE562" s="511"/>
      <c r="EJF562" s="511"/>
      <c r="EJG562" s="511"/>
      <c r="EJH562" s="511"/>
      <c r="EJI562" s="511"/>
      <c r="EJJ562" s="511"/>
      <c r="EJK562" s="511"/>
      <c r="EJL562" s="511"/>
      <c r="EJM562" s="511"/>
      <c r="EJN562" s="511"/>
      <c r="EJO562" s="511"/>
      <c r="EJP562" s="511"/>
      <c r="EJQ562" s="89"/>
      <c r="EJR562" s="89"/>
      <c r="EJS562" s="89"/>
      <c r="EJT562" s="89"/>
      <c r="EJU562" s="89"/>
      <c r="EJV562" s="511"/>
      <c r="EJW562" s="511"/>
      <c r="EJX562" s="89"/>
      <c r="EJY562" s="89"/>
      <c r="EJZ562" s="511"/>
      <c r="EKA562" s="511"/>
      <c r="EKB562" s="89"/>
      <c r="EKC562" s="89"/>
      <c r="EKD562" s="511"/>
      <c r="EKE562" s="511"/>
      <c r="EKF562" s="511"/>
      <c r="EKG562" s="511"/>
      <c r="EKH562" s="511"/>
      <c r="EKI562" s="511"/>
      <c r="EKJ562" s="511"/>
      <c r="EKK562" s="89"/>
      <c r="EKL562" s="89"/>
      <c r="EKM562" s="511"/>
      <c r="EKN562" s="511"/>
      <c r="EKO562" s="89"/>
      <c r="EKP562" s="89"/>
      <c r="EKQ562" s="511"/>
      <c r="EKR562" s="511"/>
      <c r="EKS562" s="511"/>
      <c r="EKT562" s="511"/>
      <c r="EKU562" s="511"/>
      <c r="EKV562" s="203"/>
      <c r="EKW562" s="107"/>
      <c r="EKX562" s="511"/>
      <c r="EKY562" s="511"/>
      <c r="EKZ562" s="511"/>
      <c r="ELA562" s="511"/>
      <c r="ELB562" s="511"/>
      <c r="ELC562" s="511"/>
      <c r="ELD562" s="511"/>
      <c r="ELE562" s="168"/>
      <c r="ELF562" s="168"/>
      <c r="ELG562" s="168"/>
      <c r="ELH562" s="168"/>
      <c r="ELI562" s="168"/>
      <c r="ELJ562" s="168"/>
      <c r="ELK562" s="168"/>
      <c r="ELL562" s="168"/>
      <c r="ELM562" s="168"/>
      <c r="ELN562" s="168"/>
      <c r="ELO562" s="168"/>
      <c r="ELP562" s="168"/>
      <c r="ELQ562" s="168"/>
      <c r="ELR562" s="168"/>
      <c r="ELS562" s="168"/>
      <c r="ELT562" s="168"/>
      <c r="ELU562" s="168"/>
      <c r="ELV562" s="168"/>
      <c r="ELW562" s="168"/>
      <c r="ELX562" s="168"/>
      <c r="ELY562" s="168"/>
      <c r="ELZ562" s="168"/>
      <c r="EMA562" s="168"/>
      <c r="EMB562" s="168"/>
      <c r="EMC562" s="168"/>
      <c r="EMD562" s="168"/>
      <c r="EME562" s="168"/>
      <c r="EMF562" s="168"/>
      <c r="EMG562" s="168"/>
      <c r="EMH562" s="168"/>
      <c r="EMI562" s="168"/>
      <c r="EMJ562" s="168"/>
      <c r="EMK562" s="168"/>
      <c r="EML562" s="168"/>
      <c r="EMM562" s="168"/>
      <c r="EMN562" s="168"/>
      <c r="EMO562" s="168"/>
      <c r="EMP562" s="168"/>
      <c r="EMQ562" s="168"/>
      <c r="EMR562" s="168"/>
      <c r="EMS562" s="168"/>
      <c r="EMT562" s="168"/>
      <c r="EMU562" s="168"/>
      <c r="EMV562" s="168"/>
      <c r="EMW562" s="511"/>
      <c r="EMX562" s="511"/>
      <c r="EMY562" s="511"/>
      <c r="EMZ562" s="511"/>
      <c r="ENA562" s="511"/>
      <c r="ENB562" s="511"/>
      <c r="ENC562" s="511"/>
      <c r="END562" s="511"/>
      <c r="ENE562" s="511"/>
      <c r="ENF562" s="511"/>
      <c r="ENG562" s="511"/>
      <c r="ENH562" s="511"/>
      <c r="ENI562" s="511"/>
      <c r="ENJ562" s="511"/>
      <c r="ENK562" s="511"/>
      <c r="ENL562" s="511"/>
      <c r="ENM562" s="511"/>
      <c r="ENN562" s="511"/>
      <c r="ENO562" s="511"/>
      <c r="ENP562" s="511"/>
      <c r="ENQ562" s="511"/>
      <c r="ENR562" s="511"/>
      <c r="ENS562" s="511"/>
      <c r="ENT562" s="511"/>
      <c r="ENU562" s="89"/>
      <c r="ENV562" s="89"/>
      <c r="ENW562" s="89"/>
      <c r="ENX562" s="89"/>
      <c r="ENY562" s="89"/>
      <c r="ENZ562" s="511"/>
      <c r="EOA562" s="511"/>
      <c r="EOB562" s="89"/>
      <c r="EOC562" s="89"/>
      <c r="EOD562" s="511"/>
      <c r="EOE562" s="511"/>
      <c r="EOF562" s="89"/>
      <c r="EOG562" s="89"/>
      <c r="EOH562" s="511"/>
      <c r="EOI562" s="511"/>
      <c r="EOJ562" s="511"/>
      <c r="EOK562" s="511"/>
      <c r="EOL562" s="511"/>
      <c r="EOM562" s="511"/>
      <c r="EON562" s="511"/>
      <c r="EOO562" s="89"/>
      <c r="EOP562" s="89"/>
      <c r="EOQ562" s="511"/>
      <c r="EOR562" s="511"/>
      <c r="EOS562" s="89"/>
      <c r="EOT562" s="89"/>
      <c r="EOU562" s="511"/>
      <c r="EOV562" s="511"/>
      <c r="EOW562" s="511"/>
      <c r="EOX562" s="511"/>
      <c r="EOY562" s="511"/>
      <c r="EOZ562" s="203"/>
      <c r="EPA562" s="107"/>
      <c r="EPB562" s="511"/>
      <c r="EPC562" s="511"/>
      <c r="EPD562" s="511"/>
      <c r="EPE562" s="511"/>
      <c r="EPF562" s="511"/>
      <c r="EPG562" s="511"/>
      <c r="EPH562" s="511"/>
      <c r="EPI562" s="168"/>
      <c r="EPJ562" s="168"/>
      <c r="EPK562" s="168"/>
      <c r="EPL562" s="168"/>
      <c r="EPM562" s="168"/>
      <c r="EPN562" s="168"/>
      <c r="EPO562" s="168"/>
      <c r="EPP562" s="168"/>
      <c r="EPQ562" s="168"/>
      <c r="EPR562" s="168"/>
      <c r="EPS562" s="168"/>
      <c r="EPT562" s="168"/>
      <c r="EPU562" s="168"/>
      <c r="EPV562" s="168"/>
      <c r="EPW562" s="168"/>
      <c r="EPX562" s="168"/>
      <c r="EPY562" s="168"/>
      <c r="EPZ562" s="168"/>
      <c r="EQA562" s="168"/>
      <c r="EQB562" s="168"/>
      <c r="EQC562" s="168"/>
      <c r="EQD562" s="168"/>
      <c r="EQE562" s="168"/>
      <c r="EQF562" s="168"/>
      <c r="EQG562" s="168"/>
      <c r="EQH562" s="168"/>
      <c r="EQI562" s="168"/>
      <c r="EQJ562" s="168"/>
      <c r="EQK562" s="168"/>
      <c r="EQL562" s="168"/>
      <c r="EQM562" s="168"/>
      <c r="EQN562" s="168"/>
      <c r="EQO562" s="168"/>
      <c r="EQP562" s="168"/>
      <c r="EQQ562" s="168"/>
      <c r="EQR562" s="168"/>
      <c r="EQS562" s="168"/>
      <c r="EQT562" s="168"/>
      <c r="EQU562" s="168"/>
      <c r="EQV562" s="168"/>
      <c r="EQW562" s="168"/>
      <c r="EQX562" s="168"/>
      <c r="EQY562" s="168"/>
      <c r="EQZ562" s="168"/>
      <c r="ERA562" s="511"/>
      <c r="ERB562" s="511"/>
      <c r="ERC562" s="511"/>
      <c r="ERD562" s="511"/>
      <c r="ERE562" s="511"/>
      <c r="ERF562" s="511"/>
      <c r="ERG562" s="511"/>
      <c r="ERH562" s="511"/>
      <c r="ERI562" s="511"/>
      <c r="ERJ562" s="511"/>
      <c r="ERK562" s="511"/>
      <c r="ERL562" s="511"/>
      <c r="ERM562" s="511"/>
      <c r="ERN562" s="511"/>
      <c r="ERO562" s="511"/>
      <c r="ERP562" s="511"/>
      <c r="ERQ562" s="511"/>
      <c r="ERR562" s="511"/>
      <c r="ERS562" s="511"/>
      <c r="ERT562" s="511"/>
      <c r="ERU562" s="511"/>
      <c r="ERV562" s="511"/>
      <c r="ERW562" s="511"/>
      <c r="ERX562" s="511"/>
      <c r="ERY562" s="89"/>
      <c r="ERZ562" s="89"/>
      <c r="ESA562" s="89"/>
      <c r="ESB562" s="89"/>
      <c r="ESC562" s="89"/>
      <c r="ESD562" s="511"/>
      <c r="ESE562" s="511"/>
      <c r="ESF562" s="89"/>
      <c r="ESG562" s="89"/>
      <c r="ESH562" s="511"/>
      <c r="ESI562" s="511"/>
      <c r="ESJ562" s="89"/>
      <c r="ESK562" s="89"/>
      <c r="ESL562" s="511"/>
      <c r="ESM562" s="511"/>
      <c r="ESN562" s="511"/>
      <c r="ESO562" s="511"/>
      <c r="ESP562" s="511"/>
      <c r="ESQ562" s="511"/>
      <c r="ESR562" s="511"/>
      <c r="ESS562" s="89"/>
      <c r="EST562" s="89"/>
      <c r="ESU562" s="511"/>
      <c r="ESV562" s="511"/>
      <c r="ESW562" s="89"/>
      <c r="ESX562" s="89"/>
      <c r="ESY562" s="511"/>
      <c r="ESZ562" s="511"/>
      <c r="ETA562" s="511"/>
      <c r="ETB562" s="511"/>
      <c r="ETC562" s="511"/>
      <c r="ETD562" s="203"/>
      <c r="ETE562" s="107"/>
      <c r="ETF562" s="511"/>
      <c r="ETG562" s="511"/>
      <c r="ETH562" s="511"/>
      <c r="ETI562" s="511"/>
      <c r="ETJ562" s="511"/>
      <c r="ETK562" s="511"/>
      <c r="ETL562" s="511"/>
      <c r="ETM562" s="168"/>
      <c r="ETN562" s="168"/>
      <c r="ETO562" s="168"/>
      <c r="ETP562" s="168"/>
      <c r="ETQ562" s="168"/>
      <c r="ETR562" s="168"/>
      <c r="ETS562" s="168"/>
      <c r="ETT562" s="168"/>
      <c r="ETU562" s="168"/>
      <c r="ETV562" s="168"/>
      <c r="ETW562" s="168"/>
      <c r="ETX562" s="168"/>
      <c r="ETY562" s="168"/>
      <c r="ETZ562" s="168"/>
      <c r="EUA562" s="168"/>
      <c r="EUB562" s="168"/>
      <c r="EUC562" s="168"/>
      <c r="EUD562" s="168"/>
      <c r="EUE562" s="168"/>
      <c r="EUF562" s="168"/>
      <c r="EUG562" s="168"/>
      <c r="EUH562" s="168"/>
      <c r="EUI562" s="168"/>
      <c r="EUJ562" s="168"/>
      <c r="EUK562" s="168"/>
      <c r="EUL562" s="168"/>
      <c r="EUM562" s="168"/>
      <c r="EUN562" s="168"/>
      <c r="EUO562" s="168"/>
      <c r="EUP562" s="168"/>
      <c r="EUQ562" s="168"/>
      <c r="EUR562" s="168"/>
      <c r="EUS562" s="168"/>
      <c r="EUT562" s="168"/>
      <c r="EUU562" s="168"/>
      <c r="EUV562" s="168"/>
      <c r="EUW562" s="168"/>
      <c r="EUX562" s="168"/>
      <c r="EUY562" s="168"/>
      <c r="EUZ562" s="168"/>
      <c r="EVA562" s="168"/>
      <c r="EVB562" s="168"/>
      <c r="EVC562" s="168"/>
      <c r="EVD562" s="168"/>
      <c r="EVE562" s="511"/>
      <c r="EVF562" s="511"/>
      <c r="EVG562" s="511"/>
      <c r="EVH562" s="511"/>
      <c r="EVI562" s="511"/>
      <c r="EVJ562" s="511"/>
      <c r="EVK562" s="511"/>
      <c r="EVL562" s="511"/>
      <c r="EVM562" s="511"/>
      <c r="EVN562" s="511"/>
      <c r="EVO562" s="511"/>
      <c r="EVP562" s="511"/>
      <c r="EVQ562" s="511"/>
      <c r="EVR562" s="511"/>
      <c r="EVS562" s="511"/>
      <c r="EVT562" s="511"/>
      <c r="EVU562" s="511"/>
      <c r="EVV562" s="511"/>
      <c r="EVW562" s="511"/>
      <c r="EVX562" s="511"/>
      <c r="EVY562" s="511"/>
      <c r="EVZ562" s="511"/>
      <c r="EWA562" s="511"/>
      <c r="EWB562" s="511"/>
      <c r="EWC562" s="89"/>
      <c r="EWD562" s="89"/>
      <c r="EWE562" s="89"/>
      <c r="EWF562" s="89"/>
      <c r="EWG562" s="89"/>
      <c r="EWH562" s="511"/>
      <c r="EWI562" s="511"/>
      <c r="EWJ562" s="89"/>
      <c r="EWK562" s="89"/>
      <c r="EWL562" s="511"/>
      <c r="EWM562" s="511"/>
      <c r="EWN562" s="89"/>
      <c r="EWO562" s="89"/>
      <c r="EWP562" s="511"/>
      <c r="EWQ562" s="511"/>
      <c r="EWR562" s="511"/>
      <c r="EWS562" s="511"/>
      <c r="EWT562" s="511"/>
      <c r="EWU562" s="511"/>
      <c r="EWV562" s="511"/>
      <c r="EWW562" s="89"/>
      <c r="EWX562" s="89"/>
      <c r="EWY562" s="511"/>
      <c r="EWZ562" s="511"/>
      <c r="EXA562" s="89"/>
      <c r="EXB562" s="89"/>
      <c r="EXC562" s="511"/>
      <c r="EXD562" s="511"/>
      <c r="EXE562" s="511"/>
      <c r="EXF562" s="511"/>
      <c r="EXG562" s="511"/>
      <c r="EXH562" s="203"/>
      <c r="EXI562" s="107"/>
      <c r="EXJ562" s="511"/>
      <c r="EXK562" s="511"/>
      <c r="EXL562" s="511"/>
      <c r="EXM562" s="511"/>
      <c r="EXN562" s="511"/>
      <c r="EXO562" s="511"/>
      <c r="EXP562" s="511"/>
      <c r="EXQ562" s="168"/>
      <c r="EXR562" s="168"/>
      <c r="EXS562" s="168"/>
      <c r="EXT562" s="168"/>
      <c r="EXU562" s="168"/>
      <c r="EXV562" s="168"/>
      <c r="EXW562" s="168"/>
      <c r="EXX562" s="168"/>
      <c r="EXY562" s="168"/>
      <c r="EXZ562" s="168"/>
      <c r="EYA562" s="168"/>
      <c r="EYB562" s="168"/>
      <c r="EYC562" s="168"/>
      <c r="EYD562" s="168"/>
      <c r="EYE562" s="168"/>
      <c r="EYF562" s="168"/>
      <c r="EYG562" s="168"/>
      <c r="EYH562" s="168"/>
      <c r="EYI562" s="168"/>
      <c r="EYJ562" s="168"/>
      <c r="EYK562" s="168"/>
      <c r="EYL562" s="168"/>
      <c r="EYM562" s="168"/>
      <c r="EYN562" s="168"/>
      <c r="EYO562" s="168"/>
      <c r="EYP562" s="168"/>
      <c r="EYQ562" s="168"/>
      <c r="EYR562" s="168"/>
      <c r="EYS562" s="168"/>
      <c r="EYT562" s="168"/>
      <c r="EYU562" s="168"/>
      <c r="EYV562" s="168"/>
      <c r="EYW562" s="168"/>
      <c r="EYX562" s="168"/>
      <c r="EYY562" s="168"/>
      <c r="EYZ562" s="168"/>
      <c r="EZA562" s="168"/>
      <c r="EZB562" s="168"/>
      <c r="EZC562" s="168"/>
      <c r="EZD562" s="168"/>
      <c r="EZE562" s="168"/>
      <c r="EZF562" s="168"/>
      <c r="EZG562" s="168"/>
      <c r="EZH562" s="168"/>
      <c r="EZI562" s="511"/>
      <c r="EZJ562" s="511"/>
      <c r="EZK562" s="511"/>
      <c r="EZL562" s="511"/>
      <c r="EZM562" s="511"/>
      <c r="EZN562" s="511"/>
      <c r="EZO562" s="511"/>
      <c r="EZP562" s="511"/>
      <c r="EZQ562" s="511"/>
      <c r="EZR562" s="511"/>
      <c r="EZS562" s="511"/>
      <c r="EZT562" s="511"/>
      <c r="EZU562" s="511"/>
      <c r="EZV562" s="511"/>
      <c r="EZW562" s="511"/>
      <c r="EZX562" s="511"/>
      <c r="EZY562" s="511"/>
      <c r="EZZ562" s="511"/>
      <c r="FAA562" s="511"/>
      <c r="FAB562" s="511"/>
      <c r="FAC562" s="511"/>
      <c r="FAD562" s="511"/>
      <c r="FAE562" s="511"/>
      <c r="FAF562" s="511"/>
      <c r="FAG562" s="89"/>
      <c r="FAH562" s="89"/>
      <c r="FAI562" s="89"/>
      <c r="FAJ562" s="89"/>
      <c r="FAK562" s="89"/>
      <c r="FAL562" s="511"/>
      <c r="FAM562" s="511"/>
      <c r="FAN562" s="89"/>
      <c r="FAO562" s="89"/>
      <c r="FAP562" s="511"/>
      <c r="FAQ562" s="511"/>
      <c r="FAR562" s="89"/>
      <c r="FAS562" s="89"/>
      <c r="FAT562" s="511"/>
      <c r="FAU562" s="511"/>
      <c r="FAV562" s="511"/>
      <c r="FAW562" s="511"/>
      <c r="FAX562" s="511"/>
      <c r="FAY562" s="511"/>
      <c r="FAZ562" s="511"/>
      <c r="FBA562" s="89"/>
      <c r="FBB562" s="89"/>
      <c r="FBC562" s="511"/>
      <c r="FBD562" s="511"/>
      <c r="FBE562" s="89"/>
      <c r="FBF562" s="89"/>
      <c r="FBG562" s="511"/>
      <c r="FBH562" s="511"/>
      <c r="FBI562" s="511"/>
      <c r="FBJ562" s="511"/>
      <c r="FBK562" s="511"/>
      <c r="FBL562" s="203"/>
      <c r="FBM562" s="107"/>
      <c r="FBN562" s="511"/>
      <c r="FBO562" s="511"/>
      <c r="FBP562" s="511"/>
      <c r="FBQ562" s="511"/>
      <c r="FBR562" s="511"/>
      <c r="FBS562" s="511"/>
      <c r="FBT562" s="511"/>
      <c r="FBU562" s="168"/>
      <c r="FBV562" s="168"/>
      <c r="FBW562" s="168"/>
      <c r="FBX562" s="168"/>
      <c r="FBY562" s="168"/>
      <c r="FBZ562" s="168"/>
      <c r="FCA562" s="168"/>
      <c r="FCB562" s="168"/>
      <c r="FCC562" s="168"/>
      <c r="FCD562" s="168"/>
      <c r="FCE562" s="168"/>
      <c r="FCF562" s="168"/>
      <c r="FCG562" s="168"/>
      <c r="FCH562" s="168"/>
      <c r="FCI562" s="168"/>
      <c r="FCJ562" s="168"/>
      <c r="FCK562" s="168"/>
      <c r="FCL562" s="168"/>
      <c r="FCM562" s="168"/>
      <c r="FCN562" s="168"/>
      <c r="FCO562" s="168"/>
      <c r="FCP562" s="168"/>
      <c r="FCQ562" s="168"/>
      <c r="FCR562" s="168"/>
      <c r="FCS562" s="168"/>
      <c r="FCT562" s="168"/>
      <c r="FCU562" s="168"/>
      <c r="FCV562" s="168"/>
      <c r="FCW562" s="168"/>
      <c r="FCX562" s="168"/>
      <c r="FCY562" s="168"/>
      <c r="FCZ562" s="168"/>
      <c r="FDA562" s="168"/>
      <c r="FDB562" s="168"/>
      <c r="FDC562" s="168"/>
      <c r="FDD562" s="168"/>
      <c r="FDE562" s="168"/>
      <c r="FDF562" s="168"/>
      <c r="FDG562" s="168"/>
      <c r="FDH562" s="168"/>
      <c r="FDI562" s="168"/>
      <c r="FDJ562" s="168"/>
      <c r="FDK562" s="168"/>
      <c r="FDL562" s="168"/>
      <c r="FDM562" s="511"/>
      <c r="FDN562" s="511"/>
      <c r="FDO562" s="511"/>
      <c r="FDP562" s="511"/>
      <c r="FDQ562" s="511"/>
      <c r="FDR562" s="511"/>
      <c r="FDS562" s="511"/>
      <c r="FDT562" s="511"/>
      <c r="FDU562" s="511"/>
      <c r="FDV562" s="511"/>
      <c r="FDW562" s="511"/>
      <c r="FDX562" s="511"/>
      <c r="FDY562" s="511"/>
      <c r="FDZ562" s="511"/>
      <c r="FEA562" s="511"/>
      <c r="FEB562" s="511"/>
      <c r="FEC562" s="511"/>
      <c r="FED562" s="511"/>
      <c r="FEE562" s="511"/>
      <c r="FEF562" s="511"/>
      <c r="FEG562" s="511"/>
      <c r="FEH562" s="511"/>
      <c r="FEI562" s="511"/>
      <c r="FEJ562" s="511"/>
      <c r="FEK562" s="89"/>
      <c r="FEL562" s="89"/>
      <c r="FEM562" s="89"/>
      <c r="FEN562" s="89"/>
      <c r="FEO562" s="89"/>
      <c r="FEP562" s="511"/>
      <c r="FEQ562" s="511"/>
      <c r="FER562" s="89"/>
      <c r="FES562" s="89"/>
      <c r="FET562" s="511"/>
      <c r="FEU562" s="511"/>
      <c r="FEV562" s="89"/>
      <c r="FEW562" s="89"/>
      <c r="FEX562" s="511"/>
      <c r="FEY562" s="511"/>
      <c r="FEZ562" s="511"/>
      <c r="FFA562" s="511"/>
      <c r="FFB562" s="511"/>
      <c r="FFC562" s="511"/>
      <c r="FFD562" s="511"/>
      <c r="FFE562" s="89"/>
      <c r="FFF562" s="89"/>
      <c r="FFG562" s="511"/>
      <c r="FFH562" s="511"/>
      <c r="FFI562" s="89"/>
      <c r="FFJ562" s="89"/>
      <c r="FFK562" s="511"/>
      <c r="FFL562" s="511"/>
      <c r="FFM562" s="511"/>
      <c r="FFN562" s="511"/>
      <c r="FFO562" s="511"/>
      <c r="FFP562" s="203"/>
      <c r="FFQ562" s="107"/>
      <c r="FFR562" s="511"/>
      <c r="FFS562" s="511"/>
      <c r="FFT562" s="511"/>
      <c r="FFU562" s="511"/>
      <c r="FFV562" s="511"/>
      <c r="FFW562" s="511"/>
      <c r="FFX562" s="511"/>
      <c r="FFY562" s="168"/>
      <c r="FFZ562" s="168"/>
      <c r="FGA562" s="168"/>
      <c r="FGB562" s="168"/>
      <c r="FGC562" s="168"/>
      <c r="FGD562" s="168"/>
      <c r="FGE562" s="168"/>
      <c r="FGF562" s="168"/>
      <c r="FGG562" s="168"/>
      <c r="FGH562" s="168"/>
      <c r="FGI562" s="168"/>
      <c r="FGJ562" s="168"/>
      <c r="FGK562" s="168"/>
      <c r="FGL562" s="168"/>
      <c r="FGM562" s="168"/>
      <c r="FGN562" s="168"/>
      <c r="FGO562" s="168"/>
      <c r="FGP562" s="168"/>
      <c r="FGQ562" s="168"/>
      <c r="FGR562" s="168"/>
      <c r="FGS562" s="168"/>
      <c r="FGT562" s="168"/>
      <c r="FGU562" s="168"/>
      <c r="FGV562" s="168"/>
      <c r="FGW562" s="168"/>
      <c r="FGX562" s="168"/>
      <c r="FGY562" s="168"/>
      <c r="FGZ562" s="168"/>
      <c r="FHA562" s="168"/>
      <c r="FHB562" s="168"/>
      <c r="FHC562" s="168"/>
      <c r="FHD562" s="168"/>
      <c r="FHE562" s="168"/>
      <c r="FHF562" s="168"/>
      <c r="FHG562" s="168"/>
      <c r="FHH562" s="168"/>
      <c r="FHI562" s="168"/>
      <c r="FHJ562" s="168"/>
      <c r="FHK562" s="168"/>
      <c r="FHL562" s="168"/>
      <c r="FHM562" s="168"/>
      <c r="FHN562" s="168"/>
      <c r="FHO562" s="168"/>
      <c r="FHP562" s="168"/>
      <c r="FHQ562" s="511"/>
      <c r="FHR562" s="511"/>
      <c r="FHS562" s="511"/>
      <c r="FHT562" s="511"/>
      <c r="FHU562" s="511"/>
      <c r="FHV562" s="511"/>
      <c r="FHW562" s="511"/>
      <c r="FHX562" s="511"/>
      <c r="FHY562" s="511"/>
      <c r="FHZ562" s="511"/>
      <c r="FIA562" s="511"/>
      <c r="FIB562" s="511"/>
      <c r="FIC562" s="511"/>
      <c r="FID562" s="511"/>
      <c r="FIE562" s="511"/>
      <c r="FIF562" s="511"/>
      <c r="FIG562" s="511"/>
      <c r="FIH562" s="511"/>
      <c r="FII562" s="511"/>
      <c r="FIJ562" s="511"/>
      <c r="FIK562" s="511"/>
      <c r="FIL562" s="511"/>
      <c r="FIM562" s="511"/>
      <c r="FIN562" s="511"/>
      <c r="FIO562" s="89"/>
      <c r="FIP562" s="89"/>
      <c r="FIQ562" s="89"/>
      <c r="FIR562" s="89"/>
      <c r="FIS562" s="89"/>
      <c r="FIT562" s="511"/>
      <c r="FIU562" s="511"/>
      <c r="FIV562" s="89"/>
      <c r="FIW562" s="89"/>
      <c r="FIX562" s="511"/>
      <c r="FIY562" s="511"/>
      <c r="FIZ562" s="89"/>
      <c r="FJA562" s="89"/>
      <c r="FJB562" s="511"/>
      <c r="FJC562" s="511"/>
      <c r="FJD562" s="511"/>
      <c r="FJE562" s="511"/>
      <c r="FJF562" s="511"/>
      <c r="FJG562" s="511"/>
      <c r="FJH562" s="511"/>
      <c r="FJI562" s="89"/>
      <c r="FJJ562" s="89"/>
      <c r="FJK562" s="511"/>
      <c r="FJL562" s="511"/>
      <c r="FJM562" s="89"/>
      <c r="FJN562" s="89"/>
      <c r="FJO562" s="511"/>
      <c r="FJP562" s="511"/>
      <c r="FJQ562" s="511"/>
      <c r="FJR562" s="511"/>
      <c r="FJS562" s="511"/>
      <c r="FJT562" s="203"/>
      <c r="FJU562" s="107"/>
      <c r="FJV562" s="511"/>
      <c r="FJW562" s="511"/>
      <c r="FJX562" s="511"/>
      <c r="FJY562" s="511"/>
      <c r="FJZ562" s="511"/>
      <c r="FKA562" s="511"/>
      <c r="FKB562" s="511"/>
      <c r="FKC562" s="168"/>
      <c r="FKD562" s="168"/>
      <c r="FKE562" s="168"/>
      <c r="FKF562" s="168"/>
      <c r="FKG562" s="168"/>
      <c r="FKH562" s="168"/>
      <c r="FKI562" s="168"/>
      <c r="FKJ562" s="168"/>
      <c r="FKK562" s="168"/>
      <c r="FKL562" s="168"/>
      <c r="FKM562" s="168"/>
      <c r="FKN562" s="168"/>
      <c r="FKO562" s="168"/>
      <c r="FKP562" s="168"/>
      <c r="FKQ562" s="168"/>
      <c r="FKR562" s="168"/>
      <c r="FKS562" s="168"/>
      <c r="FKT562" s="168"/>
      <c r="FKU562" s="168"/>
      <c r="FKV562" s="168"/>
      <c r="FKW562" s="168"/>
      <c r="FKX562" s="168"/>
      <c r="FKY562" s="168"/>
      <c r="FKZ562" s="168"/>
      <c r="FLA562" s="168"/>
      <c r="FLB562" s="168"/>
      <c r="FLC562" s="168"/>
      <c r="FLD562" s="168"/>
      <c r="FLE562" s="168"/>
      <c r="FLF562" s="168"/>
      <c r="FLG562" s="168"/>
      <c r="FLH562" s="168"/>
      <c r="FLI562" s="168"/>
      <c r="FLJ562" s="168"/>
      <c r="FLK562" s="168"/>
      <c r="FLL562" s="168"/>
      <c r="FLM562" s="168"/>
      <c r="FLN562" s="168"/>
      <c r="FLO562" s="168"/>
      <c r="FLP562" s="168"/>
      <c r="FLQ562" s="168"/>
      <c r="FLR562" s="168"/>
      <c r="FLS562" s="168"/>
      <c r="FLT562" s="168"/>
      <c r="FLU562" s="511"/>
      <c r="FLV562" s="511"/>
      <c r="FLW562" s="511"/>
      <c r="FLX562" s="511"/>
      <c r="FLY562" s="511"/>
      <c r="FLZ562" s="511"/>
      <c r="FMA562" s="511"/>
      <c r="FMB562" s="511"/>
      <c r="FMC562" s="511"/>
      <c r="FMD562" s="511"/>
      <c r="FME562" s="511"/>
      <c r="FMF562" s="511"/>
      <c r="FMG562" s="511"/>
      <c r="FMH562" s="511"/>
      <c r="FMI562" s="511"/>
      <c r="FMJ562" s="511"/>
      <c r="FMK562" s="511"/>
      <c r="FML562" s="511"/>
      <c r="FMM562" s="511"/>
      <c r="FMN562" s="511"/>
      <c r="FMO562" s="511"/>
      <c r="FMP562" s="511"/>
      <c r="FMQ562" s="511"/>
      <c r="FMR562" s="511"/>
      <c r="FMS562" s="89"/>
      <c r="FMT562" s="89"/>
      <c r="FMU562" s="89"/>
      <c r="FMV562" s="89"/>
      <c r="FMW562" s="89"/>
      <c r="FMX562" s="511"/>
      <c r="FMY562" s="511"/>
      <c r="FMZ562" s="89"/>
      <c r="FNA562" s="89"/>
      <c r="FNB562" s="511"/>
      <c r="FNC562" s="511"/>
      <c r="FND562" s="89"/>
      <c r="FNE562" s="89"/>
      <c r="FNF562" s="511"/>
      <c r="FNG562" s="511"/>
      <c r="FNH562" s="511"/>
      <c r="FNI562" s="511"/>
      <c r="FNJ562" s="511"/>
      <c r="FNK562" s="511"/>
      <c r="FNL562" s="511"/>
      <c r="FNM562" s="89"/>
      <c r="FNN562" s="89"/>
      <c r="FNO562" s="511"/>
      <c r="FNP562" s="511"/>
      <c r="FNQ562" s="89"/>
      <c r="FNR562" s="89"/>
      <c r="FNS562" s="511"/>
      <c r="FNT562" s="511"/>
      <c r="FNU562" s="511"/>
      <c r="FNV562" s="511"/>
      <c r="FNW562" s="511"/>
      <c r="FNX562" s="203"/>
      <c r="FNY562" s="107"/>
      <c r="FNZ562" s="511"/>
      <c r="FOA562" s="511"/>
      <c r="FOB562" s="511"/>
      <c r="FOC562" s="511"/>
      <c r="FOD562" s="511"/>
      <c r="FOE562" s="511"/>
      <c r="FOF562" s="511"/>
      <c r="FOG562" s="168"/>
      <c r="FOH562" s="168"/>
      <c r="FOI562" s="168"/>
      <c r="FOJ562" s="168"/>
      <c r="FOK562" s="168"/>
      <c r="FOL562" s="168"/>
      <c r="FOM562" s="168"/>
      <c r="FON562" s="168"/>
      <c r="FOO562" s="168"/>
      <c r="FOP562" s="168"/>
      <c r="FOQ562" s="168"/>
      <c r="FOR562" s="168"/>
      <c r="FOS562" s="168"/>
      <c r="FOT562" s="168"/>
      <c r="FOU562" s="168"/>
      <c r="FOV562" s="168"/>
      <c r="FOW562" s="168"/>
      <c r="FOX562" s="168"/>
      <c r="FOY562" s="168"/>
      <c r="FOZ562" s="168"/>
      <c r="FPA562" s="168"/>
      <c r="FPB562" s="168"/>
      <c r="FPC562" s="168"/>
      <c r="FPD562" s="168"/>
      <c r="FPE562" s="168"/>
      <c r="FPF562" s="168"/>
      <c r="FPG562" s="168"/>
      <c r="FPH562" s="168"/>
      <c r="FPI562" s="168"/>
      <c r="FPJ562" s="168"/>
      <c r="FPK562" s="168"/>
      <c r="FPL562" s="168"/>
      <c r="FPM562" s="168"/>
      <c r="FPN562" s="168"/>
      <c r="FPO562" s="168"/>
      <c r="FPP562" s="168"/>
      <c r="FPQ562" s="168"/>
      <c r="FPR562" s="168"/>
      <c r="FPS562" s="168"/>
      <c r="FPT562" s="168"/>
      <c r="FPU562" s="168"/>
      <c r="FPV562" s="168"/>
      <c r="FPW562" s="168"/>
      <c r="FPX562" s="168"/>
      <c r="FPY562" s="511"/>
      <c r="FPZ562" s="511"/>
      <c r="FQA562" s="511"/>
      <c r="FQB562" s="511"/>
      <c r="FQC562" s="511"/>
      <c r="FQD562" s="511"/>
      <c r="FQE562" s="511"/>
      <c r="FQF562" s="511"/>
      <c r="FQG562" s="511"/>
      <c r="FQH562" s="511"/>
      <c r="FQI562" s="511"/>
      <c r="FQJ562" s="511"/>
      <c r="FQK562" s="511"/>
      <c r="FQL562" s="511"/>
      <c r="FQM562" s="511"/>
      <c r="FQN562" s="511"/>
      <c r="FQO562" s="511"/>
      <c r="FQP562" s="511"/>
      <c r="FQQ562" s="511"/>
      <c r="FQR562" s="511"/>
      <c r="FQS562" s="511"/>
      <c r="FQT562" s="511"/>
      <c r="FQU562" s="511"/>
      <c r="FQV562" s="511"/>
      <c r="FQW562" s="89"/>
      <c r="FQX562" s="89"/>
      <c r="FQY562" s="89"/>
      <c r="FQZ562" s="89"/>
      <c r="FRA562" s="89"/>
      <c r="FRB562" s="511"/>
      <c r="FRC562" s="511"/>
      <c r="FRD562" s="89"/>
      <c r="FRE562" s="89"/>
      <c r="FRF562" s="511"/>
      <c r="FRG562" s="511"/>
      <c r="FRH562" s="89"/>
      <c r="FRI562" s="89"/>
      <c r="FRJ562" s="511"/>
      <c r="FRK562" s="511"/>
      <c r="FRL562" s="511"/>
      <c r="FRM562" s="511"/>
      <c r="FRN562" s="511"/>
      <c r="FRO562" s="511"/>
      <c r="FRP562" s="511"/>
      <c r="FRQ562" s="89"/>
      <c r="FRR562" s="89"/>
      <c r="FRS562" s="511"/>
      <c r="FRT562" s="511"/>
      <c r="FRU562" s="89"/>
      <c r="FRV562" s="89"/>
      <c r="FRW562" s="511"/>
      <c r="FRX562" s="511"/>
      <c r="FRY562" s="511"/>
      <c r="FRZ562" s="511"/>
      <c r="FSA562" s="511"/>
      <c r="FSB562" s="203"/>
      <c r="FSC562" s="107"/>
      <c r="FSD562" s="511"/>
      <c r="FSE562" s="511"/>
      <c r="FSF562" s="511"/>
      <c r="FSG562" s="511"/>
      <c r="FSH562" s="511"/>
      <c r="FSI562" s="511"/>
      <c r="FSJ562" s="511"/>
      <c r="FSK562" s="168"/>
      <c r="FSL562" s="168"/>
      <c r="FSM562" s="168"/>
      <c r="FSN562" s="168"/>
      <c r="FSO562" s="168"/>
      <c r="FSP562" s="168"/>
      <c r="FSQ562" s="168"/>
      <c r="FSR562" s="168"/>
      <c r="FSS562" s="168"/>
      <c r="FST562" s="168"/>
      <c r="FSU562" s="168"/>
      <c r="FSV562" s="168"/>
      <c r="FSW562" s="168"/>
      <c r="FSX562" s="168"/>
      <c r="FSY562" s="168"/>
      <c r="FSZ562" s="168"/>
      <c r="FTA562" s="168"/>
      <c r="FTB562" s="168"/>
      <c r="FTC562" s="168"/>
      <c r="FTD562" s="168"/>
      <c r="FTE562" s="168"/>
      <c r="FTF562" s="168"/>
      <c r="FTG562" s="168"/>
      <c r="FTH562" s="168"/>
      <c r="FTI562" s="168"/>
      <c r="FTJ562" s="168"/>
      <c r="FTK562" s="168"/>
      <c r="FTL562" s="168"/>
      <c r="FTM562" s="168"/>
      <c r="FTN562" s="168"/>
      <c r="FTO562" s="168"/>
      <c r="FTP562" s="168"/>
      <c r="FTQ562" s="168"/>
      <c r="FTR562" s="168"/>
      <c r="FTS562" s="168"/>
      <c r="FTT562" s="168"/>
      <c r="FTU562" s="168"/>
      <c r="FTV562" s="168"/>
      <c r="FTW562" s="168"/>
      <c r="FTX562" s="168"/>
      <c r="FTY562" s="168"/>
      <c r="FTZ562" s="168"/>
      <c r="FUA562" s="168"/>
      <c r="FUB562" s="168"/>
      <c r="FUC562" s="511"/>
      <c r="FUD562" s="511"/>
      <c r="FUE562" s="511"/>
      <c r="FUF562" s="511"/>
      <c r="FUG562" s="511"/>
      <c r="FUH562" s="511"/>
      <c r="FUI562" s="511"/>
      <c r="FUJ562" s="511"/>
      <c r="FUK562" s="511"/>
      <c r="FUL562" s="511"/>
      <c r="FUM562" s="511"/>
      <c r="FUN562" s="511"/>
      <c r="FUO562" s="511"/>
      <c r="FUP562" s="511"/>
      <c r="FUQ562" s="511"/>
      <c r="FUR562" s="511"/>
      <c r="FUS562" s="511"/>
      <c r="FUT562" s="511"/>
      <c r="FUU562" s="511"/>
      <c r="FUV562" s="511"/>
      <c r="FUW562" s="511"/>
      <c r="FUX562" s="511"/>
      <c r="FUY562" s="511"/>
      <c r="FUZ562" s="511"/>
      <c r="FVA562" s="89"/>
      <c r="FVB562" s="89"/>
      <c r="FVC562" s="89"/>
      <c r="FVD562" s="89"/>
      <c r="FVE562" s="89"/>
      <c r="FVF562" s="511"/>
      <c r="FVG562" s="511"/>
      <c r="FVH562" s="89"/>
      <c r="FVI562" s="89"/>
      <c r="FVJ562" s="511"/>
      <c r="FVK562" s="511"/>
      <c r="FVL562" s="89"/>
      <c r="FVM562" s="89"/>
      <c r="FVN562" s="511"/>
      <c r="FVO562" s="511"/>
      <c r="FVP562" s="511"/>
      <c r="FVQ562" s="511"/>
      <c r="FVR562" s="511"/>
      <c r="FVS562" s="511"/>
      <c r="FVT562" s="511"/>
      <c r="FVU562" s="89"/>
      <c r="FVV562" s="89"/>
      <c r="FVW562" s="511"/>
      <c r="FVX562" s="511"/>
      <c r="FVY562" s="89"/>
      <c r="FVZ562" s="89"/>
      <c r="FWA562" s="511"/>
      <c r="FWB562" s="511"/>
      <c r="FWC562" s="511"/>
      <c r="FWD562" s="511"/>
      <c r="FWE562" s="511"/>
      <c r="FWF562" s="203"/>
      <c r="FWG562" s="107"/>
      <c r="FWH562" s="511"/>
      <c r="FWI562" s="511"/>
      <c r="FWJ562" s="511"/>
      <c r="FWK562" s="511"/>
      <c r="FWL562" s="511"/>
      <c r="FWM562" s="511"/>
      <c r="FWN562" s="511"/>
      <c r="FWO562" s="168"/>
      <c r="FWP562" s="168"/>
      <c r="FWQ562" s="168"/>
      <c r="FWR562" s="168"/>
      <c r="FWS562" s="168"/>
      <c r="FWT562" s="168"/>
      <c r="FWU562" s="168"/>
      <c r="FWV562" s="168"/>
      <c r="FWW562" s="168"/>
      <c r="FWX562" s="168"/>
      <c r="FWY562" s="168"/>
      <c r="FWZ562" s="168"/>
      <c r="FXA562" s="168"/>
      <c r="FXB562" s="168"/>
      <c r="FXC562" s="168"/>
      <c r="FXD562" s="168"/>
      <c r="FXE562" s="168"/>
      <c r="FXF562" s="168"/>
      <c r="FXG562" s="168"/>
      <c r="FXH562" s="168"/>
      <c r="FXI562" s="168"/>
      <c r="FXJ562" s="168"/>
      <c r="FXK562" s="168"/>
      <c r="FXL562" s="168"/>
      <c r="FXM562" s="168"/>
      <c r="FXN562" s="168"/>
      <c r="FXO562" s="168"/>
      <c r="FXP562" s="168"/>
      <c r="FXQ562" s="168"/>
      <c r="FXR562" s="168"/>
      <c r="FXS562" s="168"/>
      <c r="FXT562" s="168"/>
      <c r="FXU562" s="168"/>
      <c r="FXV562" s="168"/>
      <c r="FXW562" s="168"/>
      <c r="FXX562" s="168"/>
      <c r="FXY562" s="168"/>
      <c r="FXZ562" s="168"/>
      <c r="FYA562" s="168"/>
      <c r="FYB562" s="168"/>
      <c r="FYC562" s="168"/>
      <c r="FYD562" s="168"/>
      <c r="FYE562" s="168"/>
      <c r="FYF562" s="168"/>
      <c r="FYG562" s="511"/>
      <c r="FYH562" s="511"/>
      <c r="FYI562" s="511"/>
      <c r="FYJ562" s="511"/>
      <c r="FYK562" s="511"/>
      <c r="FYL562" s="511"/>
      <c r="FYM562" s="511"/>
      <c r="FYN562" s="511"/>
      <c r="FYO562" s="511"/>
      <c r="FYP562" s="511"/>
      <c r="FYQ562" s="511"/>
      <c r="FYR562" s="511"/>
      <c r="FYS562" s="511"/>
      <c r="FYT562" s="511"/>
      <c r="FYU562" s="511"/>
      <c r="FYV562" s="511"/>
      <c r="FYW562" s="511"/>
      <c r="FYX562" s="511"/>
      <c r="FYY562" s="511"/>
      <c r="FYZ562" s="511"/>
      <c r="FZA562" s="511"/>
      <c r="FZB562" s="511"/>
      <c r="FZC562" s="511"/>
      <c r="FZD562" s="511"/>
      <c r="FZE562" s="89"/>
      <c r="FZF562" s="89"/>
      <c r="FZG562" s="89"/>
      <c r="FZH562" s="89"/>
      <c r="FZI562" s="89"/>
      <c r="FZJ562" s="511"/>
      <c r="FZK562" s="511"/>
      <c r="FZL562" s="89"/>
      <c r="FZM562" s="89"/>
      <c r="FZN562" s="511"/>
      <c r="FZO562" s="511"/>
      <c r="FZP562" s="89"/>
      <c r="FZQ562" s="89"/>
      <c r="FZR562" s="511"/>
      <c r="FZS562" s="511"/>
      <c r="FZT562" s="511"/>
      <c r="FZU562" s="511"/>
      <c r="FZV562" s="511"/>
      <c r="FZW562" s="511"/>
      <c r="FZX562" s="511"/>
      <c r="FZY562" s="89"/>
      <c r="FZZ562" s="89"/>
      <c r="GAA562" s="511"/>
      <c r="GAB562" s="511"/>
      <c r="GAC562" s="89"/>
      <c r="GAD562" s="89"/>
      <c r="GAE562" s="511"/>
      <c r="GAF562" s="511"/>
      <c r="GAG562" s="511"/>
      <c r="GAH562" s="511"/>
      <c r="GAI562" s="511"/>
      <c r="GAJ562" s="203"/>
      <c r="GAK562" s="107"/>
      <c r="GAL562" s="511"/>
      <c r="GAM562" s="511"/>
      <c r="GAN562" s="511"/>
      <c r="GAO562" s="511"/>
      <c r="GAP562" s="511"/>
      <c r="GAQ562" s="511"/>
      <c r="GAR562" s="511"/>
      <c r="GAS562" s="168"/>
      <c r="GAT562" s="168"/>
      <c r="GAU562" s="168"/>
      <c r="GAV562" s="168"/>
      <c r="GAW562" s="168"/>
      <c r="GAX562" s="168"/>
      <c r="GAY562" s="168"/>
      <c r="GAZ562" s="168"/>
      <c r="GBA562" s="168"/>
      <c r="GBB562" s="168"/>
      <c r="GBC562" s="168"/>
      <c r="GBD562" s="168"/>
      <c r="GBE562" s="168"/>
      <c r="GBF562" s="168"/>
      <c r="GBG562" s="168"/>
      <c r="GBH562" s="168"/>
      <c r="GBI562" s="168"/>
      <c r="GBJ562" s="168"/>
      <c r="GBK562" s="168"/>
      <c r="GBL562" s="168"/>
      <c r="GBM562" s="168"/>
      <c r="GBN562" s="168"/>
      <c r="GBO562" s="168"/>
      <c r="GBP562" s="168"/>
      <c r="GBQ562" s="168"/>
      <c r="GBR562" s="168"/>
      <c r="GBS562" s="168"/>
      <c r="GBT562" s="168"/>
      <c r="GBU562" s="168"/>
      <c r="GBV562" s="168"/>
      <c r="GBW562" s="168"/>
      <c r="GBX562" s="168"/>
      <c r="GBY562" s="168"/>
      <c r="GBZ562" s="168"/>
      <c r="GCA562" s="168"/>
      <c r="GCB562" s="168"/>
      <c r="GCC562" s="168"/>
      <c r="GCD562" s="168"/>
      <c r="GCE562" s="168"/>
      <c r="GCF562" s="168"/>
      <c r="GCG562" s="168"/>
      <c r="GCH562" s="168"/>
      <c r="GCI562" s="168"/>
      <c r="GCJ562" s="168"/>
      <c r="GCK562" s="511"/>
      <c r="GCL562" s="511"/>
      <c r="GCM562" s="511"/>
      <c r="GCN562" s="511"/>
      <c r="GCO562" s="511"/>
      <c r="GCP562" s="511"/>
      <c r="GCQ562" s="511"/>
      <c r="GCR562" s="511"/>
      <c r="GCS562" s="511"/>
      <c r="GCT562" s="511"/>
      <c r="GCU562" s="511"/>
      <c r="GCV562" s="511"/>
      <c r="GCW562" s="511"/>
      <c r="GCX562" s="511"/>
      <c r="GCY562" s="511"/>
      <c r="GCZ562" s="511"/>
      <c r="GDA562" s="511"/>
      <c r="GDB562" s="511"/>
      <c r="GDC562" s="511"/>
      <c r="GDD562" s="511"/>
      <c r="GDE562" s="511"/>
      <c r="GDF562" s="511"/>
      <c r="GDG562" s="511"/>
      <c r="GDH562" s="511"/>
      <c r="GDI562" s="89"/>
      <c r="GDJ562" s="89"/>
      <c r="GDK562" s="89"/>
      <c r="GDL562" s="89"/>
      <c r="GDM562" s="89"/>
      <c r="GDN562" s="511"/>
      <c r="GDO562" s="511"/>
      <c r="GDP562" s="89"/>
      <c r="GDQ562" s="89"/>
      <c r="GDR562" s="511"/>
      <c r="GDS562" s="511"/>
      <c r="GDT562" s="89"/>
      <c r="GDU562" s="89"/>
      <c r="GDV562" s="511"/>
      <c r="GDW562" s="511"/>
      <c r="GDX562" s="511"/>
      <c r="GDY562" s="511"/>
      <c r="GDZ562" s="511"/>
      <c r="GEA562" s="511"/>
      <c r="GEB562" s="511"/>
      <c r="GEC562" s="89"/>
      <c r="GED562" s="89"/>
      <c r="GEE562" s="511"/>
      <c r="GEF562" s="511"/>
      <c r="GEG562" s="89"/>
      <c r="GEH562" s="89"/>
      <c r="GEI562" s="511"/>
      <c r="GEJ562" s="511"/>
      <c r="GEK562" s="511"/>
      <c r="GEL562" s="511"/>
      <c r="GEM562" s="511"/>
      <c r="GEN562" s="203"/>
      <c r="GEO562" s="107"/>
      <c r="GEP562" s="511"/>
      <c r="GEQ562" s="511"/>
      <c r="GER562" s="511"/>
      <c r="GES562" s="511"/>
      <c r="GET562" s="511"/>
      <c r="GEU562" s="511"/>
      <c r="GEV562" s="511"/>
      <c r="GEW562" s="168"/>
      <c r="GEX562" s="168"/>
      <c r="GEY562" s="168"/>
      <c r="GEZ562" s="168"/>
      <c r="GFA562" s="168"/>
      <c r="GFB562" s="168"/>
      <c r="GFC562" s="168"/>
      <c r="GFD562" s="168"/>
      <c r="GFE562" s="168"/>
      <c r="GFF562" s="168"/>
      <c r="GFG562" s="168"/>
      <c r="GFH562" s="168"/>
      <c r="GFI562" s="168"/>
      <c r="GFJ562" s="168"/>
      <c r="GFK562" s="168"/>
      <c r="GFL562" s="168"/>
      <c r="GFM562" s="168"/>
      <c r="GFN562" s="168"/>
      <c r="GFO562" s="168"/>
      <c r="GFP562" s="168"/>
      <c r="GFQ562" s="168"/>
      <c r="GFR562" s="168"/>
      <c r="GFS562" s="168"/>
      <c r="GFT562" s="168"/>
      <c r="GFU562" s="168"/>
      <c r="GFV562" s="168"/>
      <c r="GFW562" s="168"/>
      <c r="GFX562" s="168"/>
      <c r="GFY562" s="168"/>
      <c r="GFZ562" s="168"/>
      <c r="GGA562" s="168"/>
      <c r="GGB562" s="168"/>
      <c r="GGC562" s="168"/>
      <c r="GGD562" s="168"/>
      <c r="GGE562" s="168"/>
      <c r="GGF562" s="168"/>
      <c r="GGG562" s="168"/>
      <c r="GGH562" s="168"/>
      <c r="GGI562" s="168"/>
      <c r="GGJ562" s="168"/>
      <c r="GGK562" s="168"/>
      <c r="GGL562" s="168"/>
      <c r="GGM562" s="168"/>
      <c r="GGN562" s="168"/>
      <c r="GGO562" s="511"/>
      <c r="GGP562" s="511"/>
      <c r="GGQ562" s="511"/>
      <c r="GGR562" s="511"/>
      <c r="GGS562" s="511"/>
      <c r="GGT562" s="511"/>
      <c r="GGU562" s="511"/>
      <c r="GGV562" s="511"/>
      <c r="GGW562" s="511"/>
      <c r="GGX562" s="511"/>
      <c r="GGY562" s="511"/>
      <c r="GGZ562" s="511"/>
      <c r="GHA562" s="511"/>
      <c r="GHB562" s="511"/>
      <c r="GHC562" s="511"/>
      <c r="GHD562" s="511"/>
      <c r="GHE562" s="511"/>
      <c r="GHF562" s="511"/>
      <c r="GHG562" s="511"/>
      <c r="GHH562" s="511"/>
      <c r="GHI562" s="511"/>
      <c r="GHJ562" s="511"/>
      <c r="GHK562" s="511"/>
      <c r="GHL562" s="511"/>
      <c r="GHM562" s="89"/>
      <c r="GHN562" s="89"/>
      <c r="GHO562" s="89"/>
      <c r="GHP562" s="89"/>
      <c r="GHQ562" s="89"/>
      <c r="GHR562" s="511"/>
      <c r="GHS562" s="511"/>
      <c r="GHT562" s="89"/>
      <c r="GHU562" s="89"/>
      <c r="GHV562" s="511"/>
      <c r="GHW562" s="511"/>
      <c r="GHX562" s="89"/>
      <c r="GHY562" s="89"/>
      <c r="GHZ562" s="511"/>
      <c r="GIA562" s="511"/>
      <c r="GIB562" s="511"/>
      <c r="GIC562" s="511"/>
      <c r="GID562" s="511"/>
      <c r="GIE562" s="511"/>
      <c r="GIF562" s="511"/>
      <c r="GIG562" s="89"/>
      <c r="GIH562" s="89"/>
      <c r="GII562" s="511"/>
      <c r="GIJ562" s="511"/>
      <c r="GIK562" s="89"/>
      <c r="GIL562" s="89"/>
      <c r="GIM562" s="511"/>
      <c r="GIN562" s="511"/>
      <c r="GIO562" s="511"/>
      <c r="GIP562" s="511"/>
      <c r="GIQ562" s="511"/>
      <c r="GIR562" s="203"/>
      <c r="GIS562" s="107"/>
      <c r="GIT562" s="511"/>
      <c r="GIU562" s="511"/>
      <c r="GIV562" s="511"/>
      <c r="GIW562" s="511"/>
      <c r="GIX562" s="511"/>
      <c r="GIY562" s="511"/>
      <c r="GIZ562" s="511"/>
      <c r="GJA562" s="168"/>
      <c r="GJB562" s="168"/>
      <c r="GJC562" s="168"/>
      <c r="GJD562" s="168"/>
      <c r="GJE562" s="168"/>
      <c r="GJF562" s="168"/>
      <c r="GJG562" s="168"/>
      <c r="GJH562" s="168"/>
      <c r="GJI562" s="168"/>
      <c r="GJJ562" s="168"/>
      <c r="GJK562" s="168"/>
      <c r="GJL562" s="168"/>
      <c r="GJM562" s="168"/>
      <c r="GJN562" s="168"/>
      <c r="GJO562" s="168"/>
      <c r="GJP562" s="168"/>
      <c r="GJQ562" s="168"/>
      <c r="GJR562" s="168"/>
      <c r="GJS562" s="168"/>
      <c r="GJT562" s="168"/>
      <c r="GJU562" s="168"/>
      <c r="GJV562" s="168"/>
      <c r="GJW562" s="168"/>
      <c r="GJX562" s="168"/>
      <c r="GJY562" s="168"/>
      <c r="GJZ562" s="168"/>
      <c r="GKA562" s="168"/>
      <c r="GKB562" s="168"/>
      <c r="GKC562" s="168"/>
      <c r="GKD562" s="168"/>
      <c r="GKE562" s="168"/>
      <c r="GKF562" s="168"/>
      <c r="GKG562" s="168"/>
      <c r="GKH562" s="168"/>
      <c r="GKI562" s="168"/>
      <c r="GKJ562" s="168"/>
      <c r="GKK562" s="168"/>
      <c r="GKL562" s="168"/>
      <c r="GKM562" s="168"/>
      <c r="GKN562" s="168"/>
      <c r="GKO562" s="168"/>
      <c r="GKP562" s="168"/>
      <c r="GKQ562" s="168"/>
      <c r="GKR562" s="168"/>
      <c r="GKS562" s="511"/>
      <c r="GKT562" s="511"/>
      <c r="GKU562" s="511"/>
      <c r="GKV562" s="511"/>
      <c r="GKW562" s="511"/>
      <c r="GKX562" s="511"/>
      <c r="GKY562" s="511"/>
      <c r="GKZ562" s="511"/>
      <c r="GLA562" s="511"/>
      <c r="GLB562" s="511"/>
      <c r="GLC562" s="511"/>
      <c r="GLD562" s="511"/>
      <c r="GLE562" s="511"/>
      <c r="GLF562" s="511"/>
      <c r="GLG562" s="511"/>
      <c r="GLH562" s="511"/>
      <c r="GLI562" s="511"/>
      <c r="GLJ562" s="511"/>
      <c r="GLK562" s="511"/>
      <c r="GLL562" s="511"/>
      <c r="GLM562" s="511"/>
      <c r="GLN562" s="511"/>
      <c r="GLO562" s="511"/>
      <c r="GLP562" s="511"/>
      <c r="GLQ562" s="89"/>
      <c r="GLR562" s="89"/>
      <c r="GLS562" s="89"/>
      <c r="GLT562" s="89"/>
      <c r="GLU562" s="89"/>
      <c r="GLV562" s="511"/>
      <c r="GLW562" s="511"/>
      <c r="GLX562" s="89"/>
      <c r="GLY562" s="89"/>
      <c r="GLZ562" s="511"/>
      <c r="GMA562" s="511"/>
      <c r="GMB562" s="89"/>
      <c r="GMC562" s="89"/>
      <c r="GMD562" s="511"/>
      <c r="GME562" s="511"/>
      <c r="GMF562" s="511"/>
      <c r="GMG562" s="511"/>
      <c r="GMH562" s="511"/>
      <c r="GMI562" s="511"/>
      <c r="GMJ562" s="511"/>
      <c r="GMK562" s="89"/>
      <c r="GML562" s="89"/>
      <c r="GMM562" s="511"/>
      <c r="GMN562" s="511"/>
      <c r="GMO562" s="89"/>
      <c r="GMP562" s="89"/>
      <c r="GMQ562" s="511"/>
      <c r="GMR562" s="511"/>
      <c r="GMS562" s="511"/>
      <c r="GMT562" s="511"/>
      <c r="GMU562" s="511"/>
      <c r="GMV562" s="203"/>
      <c r="GMW562" s="107"/>
      <c r="GMX562" s="511"/>
      <c r="GMY562" s="511"/>
      <c r="GMZ562" s="511"/>
      <c r="GNA562" s="511"/>
      <c r="GNB562" s="511"/>
      <c r="GNC562" s="511"/>
      <c r="GND562" s="511"/>
      <c r="GNE562" s="168"/>
      <c r="GNF562" s="168"/>
      <c r="GNG562" s="168"/>
      <c r="GNH562" s="168"/>
      <c r="GNI562" s="168"/>
      <c r="GNJ562" s="168"/>
      <c r="GNK562" s="168"/>
      <c r="GNL562" s="168"/>
      <c r="GNM562" s="168"/>
      <c r="GNN562" s="168"/>
      <c r="GNO562" s="168"/>
      <c r="GNP562" s="168"/>
      <c r="GNQ562" s="168"/>
      <c r="GNR562" s="168"/>
      <c r="GNS562" s="168"/>
      <c r="GNT562" s="168"/>
      <c r="GNU562" s="168"/>
      <c r="GNV562" s="168"/>
      <c r="GNW562" s="168"/>
      <c r="GNX562" s="168"/>
      <c r="GNY562" s="168"/>
      <c r="GNZ562" s="168"/>
      <c r="GOA562" s="168"/>
      <c r="GOB562" s="168"/>
      <c r="GOC562" s="168"/>
      <c r="GOD562" s="168"/>
      <c r="GOE562" s="168"/>
      <c r="GOF562" s="168"/>
      <c r="GOG562" s="168"/>
      <c r="GOH562" s="168"/>
      <c r="GOI562" s="168"/>
      <c r="GOJ562" s="168"/>
      <c r="GOK562" s="168"/>
      <c r="GOL562" s="168"/>
      <c r="GOM562" s="168"/>
      <c r="GON562" s="168"/>
      <c r="GOO562" s="168"/>
      <c r="GOP562" s="168"/>
      <c r="GOQ562" s="168"/>
      <c r="GOR562" s="168"/>
      <c r="GOS562" s="168"/>
      <c r="GOT562" s="168"/>
      <c r="GOU562" s="168"/>
      <c r="GOV562" s="168"/>
      <c r="GOW562" s="511"/>
      <c r="GOX562" s="511"/>
      <c r="GOY562" s="511"/>
      <c r="GOZ562" s="511"/>
      <c r="GPA562" s="511"/>
      <c r="GPB562" s="511"/>
      <c r="GPC562" s="511"/>
      <c r="GPD562" s="511"/>
      <c r="GPE562" s="511"/>
      <c r="GPF562" s="511"/>
      <c r="GPG562" s="511"/>
      <c r="GPH562" s="511"/>
      <c r="GPI562" s="511"/>
      <c r="GPJ562" s="511"/>
      <c r="GPK562" s="511"/>
      <c r="GPL562" s="511"/>
      <c r="GPM562" s="511"/>
      <c r="GPN562" s="511"/>
      <c r="GPO562" s="511"/>
      <c r="GPP562" s="511"/>
      <c r="GPQ562" s="511"/>
      <c r="GPR562" s="511"/>
      <c r="GPS562" s="511"/>
      <c r="GPT562" s="511"/>
      <c r="GPU562" s="89"/>
      <c r="GPV562" s="89"/>
      <c r="GPW562" s="89"/>
      <c r="GPX562" s="89"/>
      <c r="GPY562" s="89"/>
      <c r="GPZ562" s="511"/>
      <c r="GQA562" s="511"/>
      <c r="GQB562" s="89"/>
      <c r="GQC562" s="89"/>
      <c r="GQD562" s="511"/>
      <c r="GQE562" s="511"/>
      <c r="GQF562" s="89"/>
      <c r="GQG562" s="89"/>
      <c r="GQH562" s="511"/>
      <c r="GQI562" s="511"/>
      <c r="GQJ562" s="511"/>
      <c r="GQK562" s="511"/>
      <c r="GQL562" s="511"/>
      <c r="GQM562" s="511"/>
      <c r="GQN562" s="511"/>
      <c r="GQO562" s="89"/>
      <c r="GQP562" s="89"/>
      <c r="GQQ562" s="511"/>
      <c r="GQR562" s="511"/>
      <c r="GQS562" s="89"/>
      <c r="GQT562" s="89"/>
      <c r="GQU562" s="511"/>
      <c r="GQV562" s="511"/>
      <c r="GQW562" s="511"/>
      <c r="GQX562" s="511"/>
      <c r="GQY562" s="511"/>
      <c r="GQZ562" s="203"/>
      <c r="GRA562" s="107"/>
      <c r="GRB562" s="511"/>
      <c r="GRC562" s="511"/>
      <c r="GRD562" s="511"/>
      <c r="GRE562" s="511"/>
      <c r="GRF562" s="511"/>
      <c r="GRG562" s="511"/>
      <c r="GRH562" s="511"/>
      <c r="GRI562" s="168"/>
      <c r="GRJ562" s="168"/>
      <c r="GRK562" s="168"/>
      <c r="GRL562" s="168"/>
      <c r="GRM562" s="168"/>
      <c r="GRN562" s="168"/>
      <c r="GRO562" s="168"/>
      <c r="GRP562" s="168"/>
      <c r="GRQ562" s="168"/>
      <c r="GRR562" s="168"/>
      <c r="GRS562" s="168"/>
      <c r="GRT562" s="168"/>
      <c r="GRU562" s="168"/>
      <c r="GRV562" s="168"/>
      <c r="GRW562" s="168"/>
      <c r="GRX562" s="168"/>
      <c r="GRY562" s="168"/>
      <c r="GRZ562" s="168"/>
      <c r="GSA562" s="168"/>
      <c r="GSB562" s="168"/>
      <c r="GSC562" s="168"/>
      <c r="GSD562" s="168"/>
      <c r="GSE562" s="168"/>
      <c r="GSF562" s="168"/>
      <c r="GSG562" s="168"/>
      <c r="GSH562" s="168"/>
      <c r="GSI562" s="168"/>
      <c r="GSJ562" s="168"/>
      <c r="GSK562" s="168"/>
      <c r="GSL562" s="168"/>
      <c r="GSM562" s="168"/>
      <c r="GSN562" s="168"/>
      <c r="GSO562" s="168"/>
      <c r="GSP562" s="168"/>
      <c r="GSQ562" s="168"/>
      <c r="GSR562" s="168"/>
      <c r="GSS562" s="168"/>
      <c r="GST562" s="168"/>
      <c r="GSU562" s="168"/>
      <c r="GSV562" s="168"/>
      <c r="GSW562" s="168"/>
      <c r="GSX562" s="168"/>
      <c r="GSY562" s="168"/>
      <c r="GSZ562" s="168"/>
      <c r="GTA562" s="511"/>
      <c r="GTB562" s="511"/>
      <c r="GTC562" s="511"/>
      <c r="GTD562" s="511"/>
      <c r="GTE562" s="511"/>
      <c r="GTF562" s="511"/>
      <c r="GTG562" s="511"/>
      <c r="GTH562" s="511"/>
      <c r="GTI562" s="511"/>
      <c r="GTJ562" s="511"/>
      <c r="GTK562" s="511"/>
      <c r="GTL562" s="511"/>
      <c r="GTM562" s="511"/>
      <c r="GTN562" s="511"/>
      <c r="GTO562" s="511"/>
      <c r="GTP562" s="511"/>
      <c r="GTQ562" s="511"/>
      <c r="GTR562" s="511"/>
      <c r="GTS562" s="511"/>
      <c r="GTT562" s="511"/>
      <c r="GTU562" s="511"/>
      <c r="GTV562" s="511"/>
      <c r="GTW562" s="511"/>
      <c r="GTX562" s="511"/>
      <c r="GTY562" s="89"/>
      <c r="GTZ562" s="89"/>
      <c r="GUA562" s="89"/>
      <c r="GUB562" s="89"/>
      <c r="GUC562" s="89"/>
      <c r="GUD562" s="511"/>
      <c r="GUE562" s="511"/>
      <c r="GUF562" s="89"/>
      <c r="GUG562" s="89"/>
      <c r="GUH562" s="511"/>
      <c r="GUI562" s="511"/>
      <c r="GUJ562" s="89"/>
      <c r="GUK562" s="89"/>
      <c r="GUL562" s="511"/>
      <c r="GUM562" s="511"/>
      <c r="GUN562" s="511"/>
      <c r="GUO562" s="511"/>
      <c r="GUP562" s="511"/>
      <c r="GUQ562" s="511"/>
      <c r="GUR562" s="511"/>
      <c r="GUS562" s="89"/>
      <c r="GUT562" s="89"/>
      <c r="GUU562" s="511"/>
      <c r="GUV562" s="511"/>
      <c r="GUW562" s="89"/>
      <c r="GUX562" s="89"/>
      <c r="GUY562" s="511"/>
      <c r="GUZ562" s="511"/>
      <c r="GVA562" s="511"/>
      <c r="GVB562" s="511"/>
      <c r="GVC562" s="511"/>
      <c r="GVD562" s="203"/>
      <c r="GVE562" s="107"/>
      <c r="GVF562" s="511"/>
      <c r="GVG562" s="511"/>
      <c r="GVH562" s="511"/>
      <c r="GVI562" s="511"/>
      <c r="GVJ562" s="511"/>
      <c r="GVK562" s="511"/>
      <c r="GVL562" s="511"/>
      <c r="GVM562" s="168"/>
      <c r="GVN562" s="168"/>
      <c r="GVO562" s="168"/>
      <c r="GVP562" s="168"/>
      <c r="GVQ562" s="168"/>
      <c r="GVR562" s="168"/>
      <c r="GVS562" s="168"/>
      <c r="GVT562" s="168"/>
      <c r="GVU562" s="168"/>
      <c r="GVV562" s="168"/>
      <c r="GVW562" s="168"/>
      <c r="GVX562" s="168"/>
      <c r="GVY562" s="168"/>
      <c r="GVZ562" s="168"/>
      <c r="GWA562" s="168"/>
      <c r="GWB562" s="168"/>
      <c r="GWC562" s="168"/>
      <c r="GWD562" s="168"/>
      <c r="GWE562" s="168"/>
      <c r="GWF562" s="168"/>
      <c r="GWG562" s="168"/>
      <c r="GWH562" s="168"/>
      <c r="GWI562" s="168"/>
      <c r="GWJ562" s="168"/>
      <c r="GWK562" s="168"/>
      <c r="GWL562" s="168"/>
      <c r="GWM562" s="168"/>
      <c r="GWN562" s="168"/>
      <c r="GWO562" s="168"/>
      <c r="GWP562" s="168"/>
      <c r="GWQ562" s="168"/>
      <c r="GWR562" s="168"/>
      <c r="GWS562" s="168"/>
      <c r="GWT562" s="168"/>
      <c r="GWU562" s="168"/>
      <c r="GWV562" s="168"/>
      <c r="GWW562" s="168"/>
      <c r="GWX562" s="168"/>
      <c r="GWY562" s="168"/>
      <c r="GWZ562" s="168"/>
      <c r="GXA562" s="168"/>
      <c r="GXB562" s="168"/>
      <c r="GXC562" s="168"/>
      <c r="GXD562" s="168"/>
      <c r="GXE562" s="511"/>
      <c r="GXF562" s="511"/>
      <c r="GXG562" s="511"/>
      <c r="GXH562" s="511"/>
      <c r="GXI562" s="511"/>
      <c r="GXJ562" s="511"/>
      <c r="GXK562" s="511"/>
      <c r="GXL562" s="511"/>
      <c r="GXM562" s="511"/>
      <c r="GXN562" s="511"/>
      <c r="GXO562" s="511"/>
      <c r="GXP562" s="511"/>
      <c r="GXQ562" s="511"/>
      <c r="GXR562" s="511"/>
      <c r="GXS562" s="511"/>
      <c r="GXT562" s="511"/>
      <c r="GXU562" s="511"/>
      <c r="GXV562" s="511"/>
      <c r="GXW562" s="511"/>
      <c r="GXX562" s="511"/>
      <c r="GXY562" s="511"/>
      <c r="GXZ562" s="511"/>
      <c r="GYA562" s="511"/>
      <c r="GYB562" s="511"/>
      <c r="GYC562" s="89"/>
      <c r="GYD562" s="89"/>
      <c r="GYE562" s="89"/>
      <c r="GYF562" s="89"/>
      <c r="GYG562" s="89"/>
      <c r="GYH562" s="511"/>
      <c r="GYI562" s="511"/>
      <c r="GYJ562" s="89"/>
      <c r="GYK562" s="89"/>
      <c r="GYL562" s="511"/>
      <c r="GYM562" s="511"/>
      <c r="GYN562" s="89"/>
      <c r="GYO562" s="89"/>
      <c r="GYP562" s="511"/>
      <c r="GYQ562" s="511"/>
      <c r="GYR562" s="511"/>
      <c r="GYS562" s="511"/>
      <c r="GYT562" s="511"/>
      <c r="GYU562" s="511"/>
      <c r="GYV562" s="511"/>
      <c r="GYW562" s="89"/>
      <c r="GYX562" s="89"/>
      <c r="GYY562" s="511"/>
      <c r="GYZ562" s="511"/>
      <c r="GZA562" s="89"/>
      <c r="GZB562" s="89"/>
      <c r="GZC562" s="511"/>
      <c r="GZD562" s="511"/>
      <c r="GZE562" s="511"/>
      <c r="GZF562" s="511"/>
      <c r="GZG562" s="511"/>
      <c r="GZH562" s="203"/>
      <c r="GZI562" s="107"/>
      <c r="GZJ562" s="511"/>
      <c r="GZK562" s="511"/>
      <c r="GZL562" s="511"/>
      <c r="GZM562" s="511"/>
      <c r="GZN562" s="511"/>
      <c r="GZO562" s="511"/>
      <c r="GZP562" s="511"/>
      <c r="GZQ562" s="168"/>
      <c r="GZR562" s="168"/>
      <c r="GZS562" s="168"/>
      <c r="GZT562" s="168"/>
      <c r="GZU562" s="168"/>
      <c r="GZV562" s="168"/>
      <c r="GZW562" s="168"/>
      <c r="GZX562" s="168"/>
      <c r="GZY562" s="168"/>
      <c r="GZZ562" s="168"/>
      <c r="HAA562" s="168"/>
      <c r="HAB562" s="168"/>
      <c r="HAC562" s="168"/>
      <c r="HAD562" s="168"/>
      <c r="HAE562" s="168"/>
      <c r="HAF562" s="168"/>
      <c r="HAG562" s="168"/>
      <c r="HAH562" s="168"/>
      <c r="HAI562" s="168"/>
      <c r="HAJ562" s="168"/>
      <c r="HAK562" s="168"/>
      <c r="HAL562" s="168"/>
      <c r="HAM562" s="168"/>
      <c r="HAN562" s="168"/>
      <c r="HAO562" s="168"/>
      <c r="HAP562" s="168"/>
      <c r="HAQ562" s="168"/>
      <c r="HAR562" s="168"/>
      <c r="HAS562" s="168"/>
      <c r="HAT562" s="168"/>
      <c r="HAU562" s="168"/>
      <c r="HAV562" s="168"/>
      <c r="HAW562" s="168"/>
      <c r="HAX562" s="168"/>
      <c r="HAY562" s="168"/>
      <c r="HAZ562" s="168"/>
      <c r="HBA562" s="168"/>
      <c r="HBB562" s="168"/>
      <c r="HBC562" s="168"/>
      <c r="HBD562" s="168"/>
      <c r="HBE562" s="168"/>
      <c r="HBF562" s="168"/>
      <c r="HBG562" s="168"/>
      <c r="HBH562" s="168"/>
      <c r="HBI562" s="511"/>
      <c r="HBJ562" s="511"/>
      <c r="HBK562" s="511"/>
      <c r="HBL562" s="511"/>
      <c r="HBM562" s="511"/>
      <c r="HBN562" s="511"/>
      <c r="HBO562" s="511"/>
      <c r="HBP562" s="511"/>
      <c r="HBQ562" s="511"/>
      <c r="HBR562" s="511"/>
      <c r="HBS562" s="511"/>
      <c r="HBT562" s="511"/>
      <c r="HBU562" s="511"/>
      <c r="HBV562" s="511"/>
      <c r="HBW562" s="511"/>
      <c r="HBX562" s="511"/>
      <c r="HBY562" s="511"/>
      <c r="HBZ562" s="511"/>
      <c r="HCA562" s="511"/>
      <c r="HCB562" s="511"/>
      <c r="HCC562" s="511"/>
      <c r="HCD562" s="511"/>
      <c r="HCE562" s="511"/>
      <c r="HCF562" s="511"/>
      <c r="HCG562" s="89"/>
      <c r="HCH562" s="89"/>
      <c r="HCI562" s="89"/>
      <c r="HCJ562" s="89"/>
      <c r="HCK562" s="89"/>
      <c r="HCL562" s="511"/>
      <c r="HCM562" s="511"/>
      <c r="HCN562" s="89"/>
      <c r="HCO562" s="89"/>
      <c r="HCP562" s="511"/>
      <c r="HCQ562" s="511"/>
      <c r="HCR562" s="89"/>
      <c r="HCS562" s="89"/>
      <c r="HCT562" s="511"/>
      <c r="HCU562" s="511"/>
      <c r="HCV562" s="511"/>
      <c r="HCW562" s="511"/>
      <c r="HCX562" s="511"/>
      <c r="HCY562" s="511"/>
      <c r="HCZ562" s="511"/>
      <c r="HDA562" s="89"/>
      <c r="HDB562" s="89"/>
      <c r="HDC562" s="511"/>
      <c r="HDD562" s="511"/>
      <c r="HDE562" s="89"/>
      <c r="HDF562" s="89"/>
      <c r="HDG562" s="511"/>
      <c r="HDH562" s="511"/>
      <c r="HDI562" s="511"/>
      <c r="HDJ562" s="511"/>
      <c r="HDK562" s="511"/>
      <c r="HDL562" s="203"/>
      <c r="HDM562" s="107"/>
      <c r="HDN562" s="511"/>
      <c r="HDO562" s="511"/>
      <c r="HDP562" s="511"/>
      <c r="HDQ562" s="511"/>
      <c r="HDR562" s="511"/>
      <c r="HDS562" s="511"/>
      <c r="HDT562" s="511"/>
      <c r="HDU562" s="168"/>
      <c r="HDV562" s="168"/>
      <c r="HDW562" s="168"/>
      <c r="HDX562" s="168"/>
      <c r="HDY562" s="168"/>
      <c r="HDZ562" s="168"/>
      <c r="HEA562" s="168"/>
      <c r="HEB562" s="168"/>
      <c r="HEC562" s="168"/>
      <c r="HED562" s="168"/>
      <c r="HEE562" s="168"/>
      <c r="HEF562" s="168"/>
      <c r="HEG562" s="168"/>
      <c r="HEH562" s="168"/>
      <c r="HEI562" s="168"/>
      <c r="HEJ562" s="168"/>
      <c r="HEK562" s="168"/>
      <c r="HEL562" s="168"/>
      <c r="HEM562" s="168"/>
      <c r="HEN562" s="168"/>
      <c r="HEO562" s="168"/>
      <c r="HEP562" s="168"/>
      <c r="HEQ562" s="168"/>
      <c r="HER562" s="168"/>
      <c r="HES562" s="168"/>
      <c r="HET562" s="168"/>
      <c r="HEU562" s="168"/>
      <c r="HEV562" s="168"/>
      <c r="HEW562" s="168"/>
      <c r="HEX562" s="168"/>
      <c r="HEY562" s="168"/>
      <c r="HEZ562" s="168"/>
      <c r="HFA562" s="168"/>
      <c r="HFB562" s="168"/>
      <c r="HFC562" s="168"/>
      <c r="HFD562" s="168"/>
      <c r="HFE562" s="168"/>
      <c r="HFF562" s="168"/>
      <c r="HFG562" s="168"/>
      <c r="HFH562" s="168"/>
      <c r="HFI562" s="168"/>
      <c r="HFJ562" s="168"/>
      <c r="HFK562" s="168"/>
      <c r="HFL562" s="168"/>
      <c r="HFM562" s="511"/>
      <c r="HFN562" s="511"/>
      <c r="HFO562" s="511"/>
      <c r="HFP562" s="511"/>
      <c r="HFQ562" s="511"/>
      <c r="HFR562" s="511"/>
      <c r="HFS562" s="511"/>
      <c r="HFT562" s="511"/>
      <c r="HFU562" s="511"/>
      <c r="HFV562" s="511"/>
      <c r="HFW562" s="511"/>
      <c r="HFX562" s="511"/>
      <c r="HFY562" s="511"/>
      <c r="HFZ562" s="511"/>
      <c r="HGA562" s="511"/>
      <c r="HGB562" s="511"/>
      <c r="HGC562" s="511"/>
      <c r="HGD562" s="511"/>
      <c r="HGE562" s="511"/>
      <c r="HGF562" s="511"/>
      <c r="HGG562" s="511"/>
      <c r="HGH562" s="511"/>
      <c r="HGI562" s="511"/>
      <c r="HGJ562" s="511"/>
      <c r="HGK562" s="89"/>
      <c r="HGL562" s="89"/>
      <c r="HGM562" s="89"/>
      <c r="HGN562" s="89"/>
      <c r="HGO562" s="89"/>
      <c r="HGP562" s="511"/>
      <c r="HGQ562" s="511"/>
      <c r="HGR562" s="89"/>
      <c r="HGS562" s="89"/>
      <c r="HGT562" s="511"/>
      <c r="HGU562" s="511"/>
      <c r="HGV562" s="89"/>
      <c r="HGW562" s="89"/>
      <c r="HGX562" s="511"/>
      <c r="HGY562" s="511"/>
      <c r="HGZ562" s="511"/>
      <c r="HHA562" s="511"/>
      <c r="HHB562" s="511"/>
      <c r="HHC562" s="511"/>
      <c r="HHD562" s="511"/>
      <c r="HHE562" s="89"/>
      <c r="HHF562" s="89"/>
      <c r="HHG562" s="511"/>
      <c r="HHH562" s="511"/>
      <c r="HHI562" s="89"/>
      <c r="HHJ562" s="89"/>
      <c r="HHK562" s="511"/>
      <c r="HHL562" s="511"/>
      <c r="HHM562" s="511"/>
      <c r="HHN562" s="511"/>
      <c r="HHO562" s="511"/>
      <c r="HHP562" s="203"/>
      <c r="HHQ562" s="107"/>
      <c r="HHR562" s="511"/>
      <c r="HHS562" s="511"/>
      <c r="HHT562" s="511"/>
      <c r="HHU562" s="511"/>
      <c r="HHV562" s="511"/>
      <c r="HHW562" s="511"/>
      <c r="HHX562" s="511"/>
      <c r="HHY562" s="168"/>
      <c r="HHZ562" s="168"/>
      <c r="HIA562" s="168"/>
      <c r="HIB562" s="168"/>
      <c r="HIC562" s="168"/>
      <c r="HID562" s="168"/>
      <c r="HIE562" s="168"/>
      <c r="HIF562" s="168"/>
      <c r="HIG562" s="168"/>
      <c r="HIH562" s="168"/>
      <c r="HII562" s="168"/>
      <c r="HIJ562" s="168"/>
      <c r="HIK562" s="168"/>
      <c r="HIL562" s="168"/>
      <c r="HIM562" s="168"/>
      <c r="HIN562" s="168"/>
      <c r="HIO562" s="168"/>
      <c r="HIP562" s="168"/>
      <c r="HIQ562" s="168"/>
      <c r="HIR562" s="168"/>
      <c r="HIS562" s="168"/>
      <c r="HIT562" s="168"/>
      <c r="HIU562" s="168"/>
      <c r="HIV562" s="168"/>
      <c r="HIW562" s="168"/>
      <c r="HIX562" s="168"/>
      <c r="HIY562" s="168"/>
      <c r="HIZ562" s="168"/>
      <c r="HJA562" s="168"/>
      <c r="HJB562" s="168"/>
      <c r="HJC562" s="168"/>
      <c r="HJD562" s="168"/>
      <c r="HJE562" s="168"/>
      <c r="HJF562" s="168"/>
      <c r="HJG562" s="168"/>
      <c r="HJH562" s="168"/>
      <c r="HJI562" s="168"/>
      <c r="HJJ562" s="168"/>
      <c r="HJK562" s="168"/>
      <c r="HJL562" s="168"/>
      <c r="HJM562" s="168"/>
      <c r="HJN562" s="168"/>
      <c r="HJO562" s="168"/>
      <c r="HJP562" s="168"/>
      <c r="HJQ562" s="511"/>
      <c r="HJR562" s="511"/>
      <c r="HJS562" s="511"/>
      <c r="HJT562" s="511"/>
      <c r="HJU562" s="511"/>
      <c r="HJV562" s="511"/>
      <c r="HJW562" s="511"/>
      <c r="HJX562" s="511"/>
      <c r="HJY562" s="511"/>
      <c r="HJZ562" s="511"/>
      <c r="HKA562" s="511"/>
      <c r="HKB562" s="511"/>
      <c r="HKC562" s="511"/>
      <c r="HKD562" s="511"/>
      <c r="HKE562" s="511"/>
      <c r="HKF562" s="511"/>
      <c r="HKG562" s="511"/>
      <c r="HKH562" s="511"/>
      <c r="HKI562" s="511"/>
      <c r="HKJ562" s="511"/>
      <c r="HKK562" s="511"/>
      <c r="HKL562" s="511"/>
      <c r="HKM562" s="511"/>
      <c r="HKN562" s="511"/>
      <c r="HKO562" s="89"/>
      <c r="HKP562" s="89"/>
      <c r="HKQ562" s="89"/>
      <c r="HKR562" s="89"/>
      <c r="HKS562" s="89"/>
      <c r="HKT562" s="511"/>
      <c r="HKU562" s="511"/>
      <c r="HKV562" s="89"/>
      <c r="HKW562" s="89"/>
      <c r="HKX562" s="511"/>
      <c r="HKY562" s="511"/>
      <c r="HKZ562" s="89"/>
      <c r="HLA562" s="89"/>
      <c r="HLB562" s="511"/>
      <c r="HLC562" s="511"/>
      <c r="HLD562" s="511"/>
      <c r="HLE562" s="511"/>
      <c r="HLF562" s="511"/>
      <c r="HLG562" s="511"/>
      <c r="HLH562" s="511"/>
      <c r="HLI562" s="89"/>
      <c r="HLJ562" s="89"/>
      <c r="HLK562" s="511"/>
      <c r="HLL562" s="511"/>
      <c r="HLM562" s="89"/>
      <c r="HLN562" s="89"/>
      <c r="HLO562" s="511"/>
      <c r="HLP562" s="511"/>
      <c r="HLQ562" s="511"/>
      <c r="HLR562" s="511"/>
      <c r="HLS562" s="511"/>
      <c r="HLT562" s="203"/>
      <c r="HLU562" s="107"/>
      <c r="HLV562" s="511"/>
      <c r="HLW562" s="511"/>
      <c r="HLX562" s="511"/>
      <c r="HLY562" s="511"/>
      <c r="HLZ562" s="511"/>
      <c r="HMA562" s="511"/>
      <c r="HMB562" s="511"/>
      <c r="HMC562" s="168"/>
      <c r="HMD562" s="168"/>
      <c r="HME562" s="168"/>
      <c r="HMF562" s="168"/>
      <c r="HMG562" s="168"/>
      <c r="HMH562" s="168"/>
      <c r="HMI562" s="168"/>
      <c r="HMJ562" s="168"/>
      <c r="HMK562" s="168"/>
      <c r="HML562" s="168"/>
      <c r="HMM562" s="168"/>
      <c r="HMN562" s="168"/>
      <c r="HMO562" s="168"/>
      <c r="HMP562" s="168"/>
      <c r="HMQ562" s="168"/>
      <c r="HMR562" s="168"/>
      <c r="HMS562" s="168"/>
      <c r="HMT562" s="168"/>
      <c r="HMU562" s="168"/>
      <c r="HMV562" s="168"/>
      <c r="HMW562" s="168"/>
      <c r="HMX562" s="168"/>
      <c r="HMY562" s="168"/>
      <c r="HMZ562" s="168"/>
      <c r="HNA562" s="168"/>
      <c r="HNB562" s="168"/>
      <c r="HNC562" s="168"/>
      <c r="HND562" s="168"/>
      <c r="HNE562" s="168"/>
      <c r="HNF562" s="168"/>
      <c r="HNG562" s="168"/>
      <c r="HNH562" s="168"/>
      <c r="HNI562" s="168"/>
      <c r="HNJ562" s="168"/>
      <c r="HNK562" s="168"/>
      <c r="HNL562" s="168"/>
      <c r="HNM562" s="168"/>
      <c r="HNN562" s="168"/>
      <c r="HNO562" s="168"/>
      <c r="HNP562" s="168"/>
      <c r="HNQ562" s="168"/>
      <c r="HNR562" s="168"/>
      <c r="HNS562" s="168"/>
      <c r="HNT562" s="168"/>
      <c r="HNU562" s="511"/>
      <c r="HNV562" s="511"/>
      <c r="HNW562" s="511"/>
      <c r="HNX562" s="511"/>
      <c r="HNY562" s="511"/>
      <c r="HNZ562" s="511"/>
      <c r="HOA562" s="511"/>
      <c r="HOB562" s="511"/>
      <c r="HOC562" s="511"/>
      <c r="HOD562" s="511"/>
      <c r="HOE562" s="511"/>
      <c r="HOF562" s="511"/>
      <c r="HOG562" s="511"/>
      <c r="HOH562" s="511"/>
      <c r="HOI562" s="511"/>
      <c r="HOJ562" s="511"/>
      <c r="HOK562" s="511"/>
      <c r="HOL562" s="511"/>
      <c r="HOM562" s="511"/>
      <c r="HON562" s="511"/>
      <c r="HOO562" s="511"/>
      <c r="HOP562" s="511"/>
      <c r="HOQ562" s="511"/>
      <c r="HOR562" s="511"/>
      <c r="HOS562" s="89"/>
      <c r="HOT562" s="89"/>
      <c r="HOU562" s="89"/>
      <c r="HOV562" s="89"/>
      <c r="HOW562" s="89"/>
      <c r="HOX562" s="511"/>
      <c r="HOY562" s="511"/>
      <c r="HOZ562" s="89"/>
      <c r="HPA562" s="89"/>
      <c r="HPB562" s="511"/>
      <c r="HPC562" s="511"/>
      <c r="HPD562" s="89"/>
      <c r="HPE562" s="89"/>
      <c r="HPF562" s="511"/>
      <c r="HPG562" s="511"/>
      <c r="HPH562" s="511"/>
      <c r="HPI562" s="511"/>
      <c r="HPJ562" s="511"/>
      <c r="HPK562" s="511"/>
      <c r="HPL562" s="511"/>
      <c r="HPM562" s="89"/>
      <c r="HPN562" s="89"/>
      <c r="HPO562" s="511"/>
      <c r="HPP562" s="511"/>
      <c r="HPQ562" s="89"/>
      <c r="HPR562" s="89"/>
      <c r="HPS562" s="511"/>
      <c r="HPT562" s="511"/>
      <c r="HPU562" s="511"/>
      <c r="HPV562" s="511"/>
      <c r="HPW562" s="511"/>
      <c r="HPX562" s="203"/>
      <c r="HPY562" s="107"/>
      <c r="HPZ562" s="511"/>
      <c r="HQA562" s="511"/>
      <c r="HQB562" s="511"/>
      <c r="HQC562" s="511"/>
      <c r="HQD562" s="511"/>
      <c r="HQE562" s="511"/>
      <c r="HQF562" s="511"/>
      <c r="HQG562" s="168"/>
      <c r="HQH562" s="168"/>
      <c r="HQI562" s="168"/>
      <c r="HQJ562" s="168"/>
      <c r="HQK562" s="168"/>
      <c r="HQL562" s="168"/>
      <c r="HQM562" s="168"/>
      <c r="HQN562" s="168"/>
      <c r="HQO562" s="168"/>
      <c r="HQP562" s="168"/>
      <c r="HQQ562" s="168"/>
      <c r="HQR562" s="168"/>
      <c r="HQS562" s="168"/>
      <c r="HQT562" s="168"/>
      <c r="HQU562" s="168"/>
      <c r="HQV562" s="168"/>
      <c r="HQW562" s="168"/>
      <c r="HQX562" s="168"/>
      <c r="HQY562" s="168"/>
      <c r="HQZ562" s="168"/>
      <c r="HRA562" s="168"/>
      <c r="HRB562" s="168"/>
      <c r="HRC562" s="168"/>
      <c r="HRD562" s="168"/>
      <c r="HRE562" s="168"/>
      <c r="HRF562" s="168"/>
      <c r="HRG562" s="168"/>
      <c r="HRH562" s="168"/>
      <c r="HRI562" s="168"/>
      <c r="HRJ562" s="168"/>
      <c r="HRK562" s="168"/>
      <c r="HRL562" s="168"/>
      <c r="HRM562" s="168"/>
      <c r="HRN562" s="168"/>
      <c r="HRO562" s="168"/>
      <c r="HRP562" s="168"/>
      <c r="HRQ562" s="168"/>
      <c r="HRR562" s="168"/>
      <c r="HRS562" s="168"/>
      <c r="HRT562" s="168"/>
      <c r="HRU562" s="168"/>
      <c r="HRV562" s="168"/>
      <c r="HRW562" s="168"/>
      <c r="HRX562" s="168"/>
      <c r="HRY562" s="511"/>
      <c r="HRZ562" s="511"/>
      <c r="HSA562" s="511"/>
      <c r="HSB562" s="511"/>
      <c r="HSC562" s="511"/>
      <c r="HSD562" s="511"/>
      <c r="HSE562" s="511"/>
      <c r="HSF562" s="511"/>
      <c r="HSG562" s="511"/>
      <c r="HSH562" s="511"/>
      <c r="HSI562" s="511"/>
      <c r="HSJ562" s="511"/>
      <c r="HSK562" s="511"/>
      <c r="HSL562" s="511"/>
      <c r="HSM562" s="511"/>
      <c r="HSN562" s="511"/>
      <c r="HSO562" s="511"/>
      <c r="HSP562" s="511"/>
      <c r="HSQ562" s="511"/>
      <c r="HSR562" s="511"/>
      <c r="HSS562" s="511"/>
      <c r="HST562" s="511"/>
      <c r="HSU562" s="511"/>
      <c r="HSV562" s="511"/>
      <c r="HSW562" s="89"/>
      <c r="HSX562" s="89"/>
      <c r="HSY562" s="89"/>
      <c r="HSZ562" s="89"/>
      <c r="HTA562" s="89"/>
      <c r="HTB562" s="511"/>
      <c r="HTC562" s="511"/>
      <c r="HTD562" s="89"/>
      <c r="HTE562" s="89"/>
      <c r="HTF562" s="511"/>
      <c r="HTG562" s="511"/>
      <c r="HTH562" s="89"/>
      <c r="HTI562" s="89"/>
      <c r="HTJ562" s="511"/>
      <c r="HTK562" s="511"/>
      <c r="HTL562" s="511"/>
      <c r="HTM562" s="511"/>
      <c r="HTN562" s="511"/>
      <c r="HTO562" s="511"/>
      <c r="HTP562" s="511"/>
      <c r="HTQ562" s="89"/>
      <c r="HTR562" s="89"/>
      <c r="HTS562" s="511"/>
      <c r="HTT562" s="511"/>
      <c r="HTU562" s="89"/>
      <c r="HTV562" s="89"/>
      <c r="HTW562" s="511"/>
      <c r="HTX562" s="511"/>
      <c r="HTY562" s="511"/>
      <c r="HTZ562" s="511"/>
      <c r="HUA562" s="511"/>
      <c r="HUB562" s="203"/>
      <c r="HUC562" s="107"/>
      <c r="HUD562" s="511"/>
      <c r="HUE562" s="511"/>
      <c r="HUF562" s="511"/>
      <c r="HUG562" s="511"/>
      <c r="HUH562" s="511"/>
      <c r="HUI562" s="511"/>
      <c r="HUJ562" s="511"/>
      <c r="HUK562" s="168"/>
      <c r="HUL562" s="168"/>
      <c r="HUM562" s="168"/>
      <c r="HUN562" s="168"/>
      <c r="HUO562" s="168"/>
      <c r="HUP562" s="168"/>
      <c r="HUQ562" s="168"/>
      <c r="HUR562" s="168"/>
      <c r="HUS562" s="168"/>
      <c r="HUT562" s="168"/>
      <c r="HUU562" s="168"/>
      <c r="HUV562" s="168"/>
      <c r="HUW562" s="168"/>
      <c r="HUX562" s="168"/>
      <c r="HUY562" s="168"/>
      <c r="HUZ562" s="168"/>
      <c r="HVA562" s="168"/>
      <c r="HVB562" s="168"/>
      <c r="HVC562" s="168"/>
      <c r="HVD562" s="168"/>
      <c r="HVE562" s="168"/>
      <c r="HVF562" s="168"/>
      <c r="HVG562" s="168"/>
      <c r="HVH562" s="168"/>
      <c r="HVI562" s="168"/>
      <c r="HVJ562" s="168"/>
      <c r="HVK562" s="168"/>
      <c r="HVL562" s="168"/>
      <c r="HVM562" s="168"/>
      <c r="HVN562" s="168"/>
      <c r="HVO562" s="168"/>
      <c r="HVP562" s="168"/>
      <c r="HVQ562" s="168"/>
      <c r="HVR562" s="168"/>
      <c r="HVS562" s="168"/>
      <c r="HVT562" s="168"/>
      <c r="HVU562" s="168"/>
      <c r="HVV562" s="168"/>
      <c r="HVW562" s="168"/>
      <c r="HVX562" s="168"/>
      <c r="HVY562" s="168"/>
      <c r="HVZ562" s="168"/>
      <c r="HWA562" s="168"/>
      <c r="HWB562" s="168"/>
      <c r="HWC562" s="511"/>
      <c r="HWD562" s="511"/>
      <c r="HWE562" s="511"/>
      <c r="HWF562" s="511"/>
      <c r="HWG562" s="511"/>
      <c r="HWH562" s="511"/>
      <c r="HWI562" s="511"/>
      <c r="HWJ562" s="511"/>
      <c r="HWK562" s="511"/>
      <c r="HWL562" s="511"/>
      <c r="HWM562" s="511"/>
      <c r="HWN562" s="511"/>
      <c r="HWO562" s="511"/>
      <c r="HWP562" s="511"/>
      <c r="HWQ562" s="511"/>
      <c r="HWR562" s="511"/>
      <c r="HWS562" s="511"/>
      <c r="HWT562" s="511"/>
      <c r="HWU562" s="511"/>
      <c r="HWV562" s="511"/>
      <c r="HWW562" s="511"/>
      <c r="HWX562" s="511"/>
      <c r="HWY562" s="511"/>
      <c r="HWZ562" s="511"/>
      <c r="HXA562" s="89"/>
      <c r="HXB562" s="89"/>
      <c r="HXC562" s="89"/>
      <c r="HXD562" s="89"/>
      <c r="HXE562" s="89"/>
      <c r="HXF562" s="511"/>
      <c r="HXG562" s="511"/>
      <c r="HXH562" s="89"/>
      <c r="HXI562" s="89"/>
      <c r="HXJ562" s="511"/>
      <c r="HXK562" s="511"/>
      <c r="HXL562" s="89"/>
      <c r="HXM562" s="89"/>
      <c r="HXN562" s="511"/>
      <c r="HXO562" s="511"/>
      <c r="HXP562" s="511"/>
      <c r="HXQ562" s="511"/>
      <c r="HXR562" s="511"/>
      <c r="HXS562" s="511"/>
      <c r="HXT562" s="511"/>
      <c r="HXU562" s="89"/>
      <c r="HXV562" s="89"/>
      <c r="HXW562" s="511"/>
      <c r="HXX562" s="511"/>
      <c r="HXY562" s="89"/>
      <c r="HXZ562" s="89"/>
      <c r="HYA562" s="511"/>
      <c r="HYB562" s="511"/>
      <c r="HYC562" s="511"/>
      <c r="HYD562" s="511"/>
      <c r="HYE562" s="511"/>
      <c r="HYF562" s="203"/>
      <c r="HYG562" s="107"/>
      <c r="HYH562" s="511"/>
      <c r="HYI562" s="511"/>
      <c r="HYJ562" s="511"/>
      <c r="HYK562" s="511"/>
      <c r="HYL562" s="511"/>
      <c r="HYM562" s="511"/>
      <c r="HYN562" s="511"/>
      <c r="HYO562" s="168"/>
      <c r="HYP562" s="168"/>
      <c r="HYQ562" s="168"/>
      <c r="HYR562" s="168"/>
      <c r="HYS562" s="168"/>
      <c r="HYT562" s="168"/>
      <c r="HYU562" s="168"/>
      <c r="HYV562" s="168"/>
      <c r="HYW562" s="168"/>
      <c r="HYX562" s="168"/>
      <c r="HYY562" s="168"/>
      <c r="HYZ562" s="168"/>
      <c r="HZA562" s="168"/>
      <c r="HZB562" s="168"/>
      <c r="HZC562" s="168"/>
      <c r="HZD562" s="168"/>
      <c r="HZE562" s="168"/>
      <c r="HZF562" s="168"/>
      <c r="HZG562" s="168"/>
      <c r="HZH562" s="168"/>
      <c r="HZI562" s="168"/>
      <c r="HZJ562" s="168"/>
      <c r="HZK562" s="168"/>
      <c r="HZL562" s="168"/>
      <c r="HZM562" s="168"/>
      <c r="HZN562" s="168"/>
      <c r="HZO562" s="168"/>
      <c r="HZP562" s="168"/>
      <c r="HZQ562" s="168"/>
      <c r="HZR562" s="168"/>
      <c r="HZS562" s="168"/>
      <c r="HZT562" s="168"/>
      <c r="HZU562" s="168"/>
      <c r="HZV562" s="168"/>
      <c r="HZW562" s="168"/>
      <c r="HZX562" s="168"/>
      <c r="HZY562" s="168"/>
      <c r="HZZ562" s="168"/>
      <c r="IAA562" s="168"/>
      <c r="IAB562" s="168"/>
      <c r="IAC562" s="168"/>
      <c r="IAD562" s="168"/>
      <c r="IAE562" s="168"/>
      <c r="IAF562" s="168"/>
      <c r="IAG562" s="511"/>
      <c r="IAH562" s="511"/>
      <c r="IAI562" s="511"/>
      <c r="IAJ562" s="511"/>
      <c r="IAK562" s="511"/>
      <c r="IAL562" s="511"/>
      <c r="IAM562" s="511"/>
      <c r="IAN562" s="511"/>
      <c r="IAO562" s="511"/>
      <c r="IAP562" s="511"/>
      <c r="IAQ562" s="511"/>
      <c r="IAR562" s="511"/>
      <c r="IAS562" s="511"/>
      <c r="IAT562" s="511"/>
      <c r="IAU562" s="511"/>
      <c r="IAV562" s="511"/>
      <c r="IAW562" s="511"/>
      <c r="IAX562" s="511"/>
      <c r="IAY562" s="511"/>
      <c r="IAZ562" s="511"/>
      <c r="IBA562" s="511"/>
      <c r="IBB562" s="511"/>
      <c r="IBC562" s="511"/>
      <c r="IBD562" s="511"/>
      <c r="IBE562" s="89"/>
      <c r="IBF562" s="89"/>
      <c r="IBG562" s="89"/>
      <c r="IBH562" s="89"/>
      <c r="IBI562" s="89"/>
      <c r="IBJ562" s="511"/>
      <c r="IBK562" s="511"/>
      <c r="IBL562" s="89"/>
      <c r="IBM562" s="89"/>
      <c r="IBN562" s="511"/>
      <c r="IBO562" s="511"/>
      <c r="IBP562" s="89"/>
      <c r="IBQ562" s="89"/>
      <c r="IBR562" s="511"/>
      <c r="IBS562" s="511"/>
      <c r="IBT562" s="511"/>
      <c r="IBU562" s="511"/>
      <c r="IBV562" s="511"/>
      <c r="IBW562" s="511"/>
      <c r="IBX562" s="511"/>
      <c r="IBY562" s="89"/>
      <c r="IBZ562" s="89"/>
      <c r="ICA562" s="511"/>
      <c r="ICB562" s="511"/>
      <c r="ICC562" s="89"/>
      <c r="ICD562" s="89"/>
      <c r="ICE562" s="511"/>
      <c r="ICF562" s="511"/>
      <c r="ICG562" s="511"/>
      <c r="ICH562" s="511"/>
      <c r="ICI562" s="511"/>
      <c r="ICJ562" s="203"/>
      <c r="ICK562" s="107"/>
      <c r="ICL562" s="511"/>
      <c r="ICM562" s="511"/>
      <c r="ICN562" s="511"/>
      <c r="ICO562" s="511"/>
      <c r="ICP562" s="511"/>
      <c r="ICQ562" s="511"/>
      <c r="ICR562" s="511"/>
      <c r="ICS562" s="168"/>
      <c r="ICT562" s="168"/>
      <c r="ICU562" s="168"/>
      <c r="ICV562" s="168"/>
      <c r="ICW562" s="168"/>
      <c r="ICX562" s="168"/>
      <c r="ICY562" s="168"/>
      <c r="ICZ562" s="168"/>
      <c r="IDA562" s="168"/>
      <c r="IDB562" s="168"/>
      <c r="IDC562" s="168"/>
      <c r="IDD562" s="168"/>
      <c r="IDE562" s="168"/>
      <c r="IDF562" s="168"/>
      <c r="IDG562" s="168"/>
      <c r="IDH562" s="168"/>
      <c r="IDI562" s="168"/>
      <c r="IDJ562" s="168"/>
      <c r="IDK562" s="168"/>
      <c r="IDL562" s="168"/>
      <c r="IDM562" s="168"/>
      <c r="IDN562" s="168"/>
      <c r="IDO562" s="168"/>
      <c r="IDP562" s="168"/>
      <c r="IDQ562" s="168"/>
      <c r="IDR562" s="168"/>
      <c r="IDS562" s="168"/>
      <c r="IDT562" s="168"/>
      <c r="IDU562" s="168"/>
      <c r="IDV562" s="168"/>
      <c r="IDW562" s="168"/>
      <c r="IDX562" s="168"/>
      <c r="IDY562" s="168"/>
      <c r="IDZ562" s="168"/>
      <c r="IEA562" s="168"/>
      <c r="IEB562" s="168"/>
      <c r="IEC562" s="168"/>
      <c r="IED562" s="168"/>
      <c r="IEE562" s="168"/>
      <c r="IEF562" s="168"/>
      <c r="IEG562" s="168"/>
      <c r="IEH562" s="168"/>
      <c r="IEI562" s="168"/>
      <c r="IEJ562" s="168"/>
      <c r="IEK562" s="511"/>
      <c r="IEL562" s="511"/>
      <c r="IEM562" s="511"/>
      <c r="IEN562" s="511"/>
      <c r="IEO562" s="511"/>
      <c r="IEP562" s="511"/>
      <c r="IEQ562" s="511"/>
      <c r="IER562" s="511"/>
      <c r="IES562" s="511"/>
      <c r="IET562" s="511"/>
      <c r="IEU562" s="511"/>
      <c r="IEV562" s="511"/>
      <c r="IEW562" s="511"/>
      <c r="IEX562" s="511"/>
      <c r="IEY562" s="511"/>
      <c r="IEZ562" s="511"/>
      <c r="IFA562" s="511"/>
      <c r="IFB562" s="511"/>
      <c r="IFC562" s="511"/>
      <c r="IFD562" s="511"/>
      <c r="IFE562" s="511"/>
      <c r="IFF562" s="511"/>
      <c r="IFG562" s="511"/>
      <c r="IFH562" s="511"/>
      <c r="IFI562" s="89"/>
      <c r="IFJ562" s="89"/>
      <c r="IFK562" s="89"/>
      <c r="IFL562" s="89"/>
      <c r="IFM562" s="89"/>
      <c r="IFN562" s="511"/>
      <c r="IFO562" s="511"/>
      <c r="IFP562" s="89"/>
      <c r="IFQ562" s="89"/>
      <c r="IFR562" s="511"/>
      <c r="IFS562" s="511"/>
      <c r="IFT562" s="89"/>
      <c r="IFU562" s="89"/>
      <c r="IFV562" s="511"/>
      <c r="IFW562" s="511"/>
      <c r="IFX562" s="511"/>
      <c r="IFY562" s="511"/>
      <c r="IFZ562" s="511"/>
      <c r="IGA562" s="511"/>
      <c r="IGB562" s="511"/>
      <c r="IGC562" s="89"/>
      <c r="IGD562" s="89"/>
      <c r="IGE562" s="511"/>
      <c r="IGF562" s="511"/>
      <c r="IGG562" s="89"/>
      <c r="IGH562" s="89"/>
      <c r="IGI562" s="511"/>
      <c r="IGJ562" s="511"/>
      <c r="IGK562" s="511"/>
      <c r="IGL562" s="511"/>
      <c r="IGM562" s="511"/>
      <c r="IGN562" s="203"/>
      <c r="IGO562" s="107"/>
      <c r="IGP562" s="511"/>
      <c r="IGQ562" s="511"/>
      <c r="IGR562" s="511"/>
      <c r="IGS562" s="511"/>
      <c r="IGT562" s="511"/>
      <c r="IGU562" s="511"/>
      <c r="IGV562" s="511"/>
      <c r="IGW562" s="168"/>
      <c r="IGX562" s="168"/>
      <c r="IGY562" s="168"/>
      <c r="IGZ562" s="168"/>
      <c r="IHA562" s="168"/>
      <c r="IHB562" s="168"/>
      <c r="IHC562" s="168"/>
      <c r="IHD562" s="168"/>
      <c r="IHE562" s="168"/>
      <c r="IHF562" s="168"/>
      <c r="IHG562" s="168"/>
      <c r="IHH562" s="168"/>
      <c r="IHI562" s="168"/>
      <c r="IHJ562" s="168"/>
      <c r="IHK562" s="168"/>
      <c r="IHL562" s="168"/>
      <c r="IHM562" s="168"/>
      <c r="IHN562" s="168"/>
      <c r="IHO562" s="168"/>
      <c r="IHP562" s="168"/>
      <c r="IHQ562" s="168"/>
      <c r="IHR562" s="168"/>
      <c r="IHS562" s="168"/>
      <c r="IHT562" s="168"/>
      <c r="IHU562" s="168"/>
      <c r="IHV562" s="168"/>
      <c r="IHW562" s="168"/>
      <c r="IHX562" s="168"/>
      <c r="IHY562" s="168"/>
      <c r="IHZ562" s="168"/>
      <c r="IIA562" s="168"/>
      <c r="IIB562" s="168"/>
      <c r="IIC562" s="168"/>
      <c r="IID562" s="168"/>
      <c r="IIE562" s="168"/>
      <c r="IIF562" s="168"/>
      <c r="IIG562" s="168"/>
      <c r="IIH562" s="168"/>
      <c r="III562" s="168"/>
      <c r="IIJ562" s="168"/>
      <c r="IIK562" s="168"/>
      <c r="IIL562" s="168"/>
      <c r="IIM562" s="168"/>
      <c r="IIN562" s="168"/>
      <c r="IIO562" s="511"/>
      <c r="IIP562" s="511"/>
      <c r="IIQ562" s="511"/>
      <c r="IIR562" s="511"/>
      <c r="IIS562" s="511"/>
      <c r="IIT562" s="511"/>
      <c r="IIU562" s="511"/>
      <c r="IIV562" s="511"/>
      <c r="IIW562" s="511"/>
      <c r="IIX562" s="511"/>
      <c r="IIY562" s="511"/>
      <c r="IIZ562" s="511"/>
      <c r="IJA562" s="511"/>
      <c r="IJB562" s="511"/>
      <c r="IJC562" s="511"/>
      <c r="IJD562" s="511"/>
      <c r="IJE562" s="511"/>
      <c r="IJF562" s="511"/>
      <c r="IJG562" s="511"/>
      <c r="IJH562" s="511"/>
      <c r="IJI562" s="511"/>
      <c r="IJJ562" s="511"/>
      <c r="IJK562" s="511"/>
      <c r="IJL562" s="511"/>
      <c r="IJM562" s="89"/>
      <c r="IJN562" s="89"/>
      <c r="IJO562" s="89"/>
      <c r="IJP562" s="89"/>
      <c r="IJQ562" s="89"/>
      <c r="IJR562" s="511"/>
      <c r="IJS562" s="511"/>
      <c r="IJT562" s="89"/>
      <c r="IJU562" s="89"/>
      <c r="IJV562" s="511"/>
      <c r="IJW562" s="511"/>
      <c r="IJX562" s="89"/>
      <c r="IJY562" s="89"/>
      <c r="IJZ562" s="511"/>
      <c r="IKA562" s="511"/>
      <c r="IKB562" s="511"/>
      <c r="IKC562" s="511"/>
      <c r="IKD562" s="511"/>
      <c r="IKE562" s="511"/>
      <c r="IKF562" s="511"/>
      <c r="IKG562" s="89"/>
      <c r="IKH562" s="89"/>
      <c r="IKI562" s="511"/>
      <c r="IKJ562" s="511"/>
      <c r="IKK562" s="89"/>
      <c r="IKL562" s="89"/>
      <c r="IKM562" s="511"/>
      <c r="IKN562" s="511"/>
      <c r="IKO562" s="511"/>
      <c r="IKP562" s="511"/>
      <c r="IKQ562" s="511"/>
      <c r="IKR562" s="203"/>
      <c r="IKS562" s="107"/>
      <c r="IKT562" s="511"/>
      <c r="IKU562" s="511"/>
      <c r="IKV562" s="511"/>
      <c r="IKW562" s="511"/>
      <c r="IKX562" s="511"/>
      <c r="IKY562" s="511"/>
      <c r="IKZ562" s="511"/>
      <c r="ILA562" s="168"/>
      <c r="ILB562" s="168"/>
      <c r="ILC562" s="168"/>
      <c r="ILD562" s="168"/>
      <c r="ILE562" s="168"/>
      <c r="ILF562" s="168"/>
      <c r="ILG562" s="168"/>
      <c r="ILH562" s="168"/>
      <c r="ILI562" s="168"/>
      <c r="ILJ562" s="168"/>
      <c r="ILK562" s="168"/>
      <c r="ILL562" s="168"/>
      <c r="ILM562" s="168"/>
      <c r="ILN562" s="168"/>
      <c r="ILO562" s="168"/>
      <c r="ILP562" s="168"/>
      <c r="ILQ562" s="168"/>
      <c r="ILR562" s="168"/>
      <c r="ILS562" s="168"/>
      <c r="ILT562" s="168"/>
      <c r="ILU562" s="168"/>
      <c r="ILV562" s="168"/>
      <c r="ILW562" s="168"/>
      <c r="ILX562" s="168"/>
      <c r="ILY562" s="168"/>
      <c r="ILZ562" s="168"/>
      <c r="IMA562" s="168"/>
      <c r="IMB562" s="168"/>
      <c r="IMC562" s="168"/>
      <c r="IMD562" s="168"/>
      <c r="IME562" s="168"/>
      <c r="IMF562" s="168"/>
      <c r="IMG562" s="168"/>
      <c r="IMH562" s="168"/>
      <c r="IMI562" s="168"/>
      <c r="IMJ562" s="168"/>
      <c r="IMK562" s="168"/>
      <c r="IML562" s="168"/>
      <c r="IMM562" s="168"/>
      <c r="IMN562" s="168"/>
      <c r="IMO562" s="168"/>
      <c r="IMP562" s="168"/>
      <c r="IMQ562" s="168"/>
      <c r="IMR562" s="168"/>
      <c r="IMS562" s="511"/>
      <c r="IMT562" s="511"/>
      <c r="IMU562" s="511"/>
      <c r="IMV562" s="511"/>
      <c r="IMW562" s="511"/>
      <c r="IMX562" s="511"/>
      <c r="IMY562" s="511"/>
      <c r="IMZ562" s="511"/>
      <c r="INA562" s="511"/>
      <c r="INB562" s="511"/>
      <c r="INC562" s="511"/>
      <c r="IND562" s="511"/>
      <c r="INE562" s="511"/>
      <c r="INF562" s="511"/>
      <c r="ING562" s="511"/>
      <c r="INH562" s="511"/>
      <c r="INI562" s="511"/>
      <c r="INJ562" s="511"/>
      <c r="INK562" s="511"/>
      <c r="INL562" s="511"/>
      <c r="INM562" s="511"/>
      <c r="INN562" s="511"/>
      <c r="INO562" s="511"/>
      <c r="INP562" s="511"/>
      <c r="INQ562" s="89"/>
      <c r="INR562" s="89"/>
      <c r="INS562" s="89"/>
      <c r="INT562" s="89"/>
      <c r="INU562" s="89"/>
      <c r="INV562" s="511"/>
      <c r="INW562" s="511"/>
      <c r="INX562" s="89"/>
      <c r="INY562" s="89"/>
      <c r="INZ562" s="511"/>
      <c r="IOA562" s="511"/>
      <c r="IOB562" s="89"/>
      <c r="IOC562" s="89"/>
      <c r="IOD562" s="511"/>
      <c r="IOE562" s="511"/>
      <c r="IOF562" s="511"/>
      <c r="IOG562" s="511"/>
      <c r="IOH562" s="511"/>
      <c r="IOI562" s="511"/>
      <c r="IOJ562" s="511"/>
      <c r="IOK562" s="89"/>
      <c r="IOL562" s="89"/>
      <c r="IOM562" s="511"/>
      <c r="ION562" s="511"/>
      <c r="IOO562" s="89"/>
      <c r="IOP562" s="89"/>
      <c r="IOQ562" s="511"/>
      <c r="IOR562" s="511"/>
      <c r="IOS562" s="511"/>
      <c r="IOT562" s="511"/>
      <c r="IOU562" s="511"/>
      <c r="IOV562" s="203"/>
      <c r="IOW562" s="107"/>
      <c r="IOX562" s="511"/>
      <c r="IOY562" s="511"/>
      <c r="IOZ562" s="511"/>
      <c r="IPA562" s="511"/>
      <c r="IPB562" s="511"/>
      <c r="IPC562" s="511"/>
      <c r="IPD562" s="511"/>
      <c r="IPE562" s="168"/>
      <c r="IPF562" s="168"/>
      <c r="IPG562" s="168"/>
      <c r="IPH562" s="168"/>
      <c r="IPI562" s="168"/>
      <c r="IPJ562" s="168"/>
      <c r="IPK562" s="168"/>
      <c r="IPL562" s="168"/>
      <c r="IPM562" s="168"/>
      <c r="IPN562" s="168"/>
      <c r="IPO562" s="168"/>
      <c r="IPP562" s="168"/>
      <c r="IPQ562" s="168"/>
      <c r="IPR562" s="168"/>
      <c r="IPS562" s="168"/>
      <c r="IPT562" s="168"/>
      <c r="IPU562" s="168"/>
      <c r="IPV562" s="168"/>
      <c r="IPW562" s="168"/>
      <c r="IPX562" s="168"/>
      <c r="IPY562" s="168"/>
      <c r="IPZ562" s="168"/>
      <c r="IQA562" s="168"/>
      <c r="IQB562" s="168"/>
      <c r="IQC562" s="168"/>
      <c r="IQD562" s="168"/>
      <c r="IQE562" s="168"/>
      <c r="IQF562" s="168"/>
      <c r="IQG562" s="168"/>
      <c r="IQH562" s="168"/>
      <c r="IQI562" s="168"/>
      <c r="IQJ562" s="168"/>
      <c r="IQK562" s="168"/>
      <c r="IQL562" s="168"/>
      <c r="IQM562" s="168"/>
      <c r="IQN562" s="168"/>
      <c r="IQO562" s="168"/>
      <c r="IQP562" s="168"/>
      <c r="IQQ562" s="168"/>
      <c r="IQR562" s="168"/>
      <c r="IQS562" s="168"/>
      <c r="IQT562" s="168"/>
      <c r="IQU562" s="168"/>
      <c r="IQV562" s="168"/>
      <c r="IQW562" s="511"/>
      <c r="IQX562" s="511"/>
      <c r="IQY562" s="511"/>
      <c r="IQZ562" s="511"/>
      <c r="IRA562" s="511"/>
      <c r="IRB562" s="511"/>
      <c r="IRC562" s="511"/>
      <c r="IRD562" s="511"/>
      <c r="IRE562" s="511"/>
      <c r="IRF562" s="511"/>
      <c r="IRG562" s="511"/>
      <c r="IRH562" s="511"/>
      <c r="IRI562" s="511"/>
      <c r="IRJ562" s="511"/>
      <c r="IRK562" s="511"/>
      <c r="IRL562" s="511"/>
      <c r="IRM562" s="511"/>
      <c r="IRN562" s="511"/>
      <c r="IRO562" s="511"/>
      <c r="IRP562" s="511"/>
      <c r="IRQ562" s="511"/>
      <c r="IRR562" s="511"/>
      <c r="IRS562" s="511"/>
      <c r="IRT562" s="511"/>
      <c r="IRU562" s="89"/>
      <c r="IRV562" s="89"/>
      <c r="IRW562" s="89"/>
      <c r="IRX562" s="89"/>
      <c r="IRY562" s="89"/>
      <c r="IRZ562" s="511"/>
      <c r="ISA562" s="511"/>
      <c r="ISB562" s="89"/>
      <c r="ISC562" s="89"/>
      <c r="ISD562" s="511"/>
      <c r="ISE562" s="511"/>
      <c r="ISF562" s="89"/>
      <c r="ISG562" s="89"/>
      <c r="ISH562" s="511"/>
      <c r="ISI562" s="511"/>
      <c r="ISJ562" s="511"/>
      <c r="ISK562" s="511"/>
      <c r="ISL562" s="511"/>
      <c r="ISM562" s="511"/>
      <c r="ISN562" s="511"/>
      <c r="ISO562" s="89"/>
      <c r="ISP562" s="89"/>
      <c r="ISQ562" s="511"/>
      <c r="ISR562" s="511"/>
      <c r="ISS562" s="89"/>
      <c r="IST562" s="89"/>
      <c r="ISU562" s="511"/>
      <c r="ISV562" s="511"/>
      <c r="ISW562" s="511"/>
      <c r="ISX562" s="511"/>
      <c r="ISY562" s="511"/>
      <c r="ISZ562" s="203"/>
      <c r="ITA562" s="107"/>
      <c r="ITB562" s="511"/>
      <c r="ITC562" s="511"/>
      <c r="ITD562" s="511"/>
      <c r="ITE562" s="511"/>
      <c r="ITF562" s="511"/>
      <c r="ITG562" s="511"/>
      <c r="ITH562" s="511"/>
      <c r="ITI562" s="168"/>
      <c r="ITJ562" s="168"/>
      <c r="ITK562" s="168"/>
      <c r="ITL562" s="168"/>
      <c r="ITM562" s="168"/>
      <c r="ITN562" s="168"/>
      <c r="ITO562" s="168"/>
      <c r="ITP562" s="168"/>
      <c r="ITQ562" s="168"/>
      <c r="ITR562" s="168"/>
      <c r="ITS562" s="168"/>
      <c r="ITT562" s="168"/>
      <c r="ITU562" s="168"/>
      <c r="ITV562" s="168"/>
      <c r="ITW562" s="168"/>
      <c r="ITX562" s="168"/>
      <c r="ITY562" s="168"/>
      <c r="ITZ562" s="168"/>
      <c r="IUA562" s="168"/>
      <c r="IUB562" s="168"/>
      <c r="IUC562" s="168"/>
      <c r="IUD562" s="168"/>
      <c r="IUE562" s="168"/>
      <c r="IUF562" s="168"/>
      <c r="IUG562" s="168"/>
      <c r="IUH562" s="168"/>
      <c r="IUI562" s="168"/>
      <c r="IUJ562" s="168"/>
      <c r="IUK562" s="168"/>
      <c r="IUL562" s="168"/>
      <c r="IUM562" s="168"/>
      <c r="IUN562" s="168"/>
      <c r="IUO562" s="168"/>
      <c r="IUP562" s="168"/>
      <c r="IUQ562" s="168"/>
      <c r="IUR562" s="168"/>
      <c r="IUS562" s="168"/>
      <c r="IUT562" s="168"/>
      <c r="IUU562" s="168"/>
      <c r="IUV562" s="168"/>
      <c r="IUW562" s="168"/>
      <c r="IUX562" s="168"/>
      <c r="IUY562" s="168"/>
      <c r="IUZ562" s="168"/>
      <c r="IVA562" s="511"/>
      <c r="IVB562" s="511"/>
      <c r="IVC562" s="511"/>
      <c r="IVD562" s="511"/>
      <c r="IVE562" s="511"/>
      <c r="IVF562" s="511"/>
      <c r="IVG562" s="511"/>
      <c r="IVH562" s="511"/>
      <c r="IVI562" s="511"/>
      <c r="IVJ562" s="511"/>
      <c r="IVK562" s="511"/>
      <c r="IVL562" s="511"/>
      <c r="IVM562" s="511"/>
      <c r="IVN562" s="511"/>
      <c r="IVO562" s="511"/>
      <c r="IVP562" s="511"/>
      <c r="IVQ562" s="511"/>
      <c r="IVR562" s="511"/>
      <c r="IVS562" s="511"/>
      <c r="IVT562" s="511"/>
      <c r="IVU562" s="511"/>
      <c r="IVV562" s="511"/>
      <c r="IVW562" s="511"/>
      <c r="IVX562" s="511"/>
      <c r="IVY562" s="89"/>
      <c r="IVZ562" s="89"/>
      <c r="IWA562" s="89"/>
      <c r="IWB562" s="89"/>
      <c r="IWC562" s="89"/>
      <c r="IWD562" s="511"/>
      <c r="IWE562" s="511"/>
      <c r="IWF562" s="89"/>
      <c r="IWG562" s="89"/>
      <c r="IWH562" s="511"/>
      <c r="IWI562" s="511"/>
      <c r="IWJ562" s="89"/>
      <c r="IWK562" s="89"/>
      <c r="IWL562" s="511"/>
      <c r="IWM562" s="511"/>
      <c r="IWN562" s="511"/>
      <c r="IWO562" s="511"/>
      <c r="IWP562" s="511"/>
      <c r="IWQ562" s="511"/>
      <c r="IWR562" s="511"/>
      <c r="IWS562" s="89"/>
      <c r="IWT562" s="89"/>
      <c r="IWU562" s="511"/>
      <c r="IWV562" s="511"/>
      <c r="IWW562" s="89"/>
      <c r="IWX562" s="89"/>
      <c r="IWY562" s="511"/>
      <c r="IWZ562" s="511"/>
      <c r="IXA562" s="511"/>
      <c r="IXB562" s="511"/>
      <c r="IXC562" s="511"/>
      <c r="IXD562" s="203"/>
      <c r="IXE562" s="107"/>
      <c r="IXF562" s="511"/>
      <c r="IXG562" s="511"/>
      <c r="IXH562" s="511"/>
      <c r="IXI562" s="511"/>
      <c r="IXJ562" s="511"/>
      <c r="IXK562" s="511"/>
      <c r="IXL562" s="511"/>
      <c r="IXM562" s="168"/>
      <c r="IXN562" s="168"/>
      <c r="IXO562" s="168"/>
      <c r="IXP562" s="168"/>
      <c r="IXQ562" s="168"/>
      <c r="IXR562" s="168"/>
      <c r="IXS562" s="168"/>
      <c r="IXT562" s="168"/>
      <c r="IXU562" s="168"/>
      <c r="IXV562" s="168"/>
      <c r="IXW562" s="168"/>
      <c r="IXX562" s="168"/>
      <c r="IXY562" s="168"/>
      <c r="IXZ562" s="168"/>
      <c r="IYA562" s="168"/>
      <c r="IYB562" s="168"/>
      <c r="IYC562" s="168"/>
      <c r="IYD562" s="168"/>
      <c r="IYE562" s="168"/>
      <c r="IYF562" s="168"/>
      <c r="IYG562" s="168"/>
      <c r="IYH562" s="168"/>
      <c r="IYI562" s="168"/>
      <c r="IYJ562" s="168"/>
      <c r="IYK562" s="168"/>
      <c r="IYL562" s="168"/>
      <c r="IYM562" s="168"/>
      <c r="IYN562" s="168"/>
      <c r="IYO562" s="168"/>
      <c r="IYP562" s="168"/>
      <c r="IYQ562" s="168"/>
      <c r="IYR562" s="168"/>
      <c r="IYS562" s="168"/>
      <c r="IYT562" s="168"/>
      <c r="IYU562" s="168"/>
      <c r="IYV562" s="168"/>
      <c r="IYW562" s="168"/>
      <c r="IYX562" s="168"/>
      <c r="IYY562" s="168"/>
      <c r="IYZ562" s="168"/>
      <c r="IZA562" s="168"/>
      <c r="IZB562" s="168"/>
      <c r="IZC562" s="168"/>
      <c r="IZD562" s="168"/>
      <c r="IZE562" s="511"/>
      <c r="IZF562" s="511"/>
      <c r="IZG562" s="511"/>
      <c r="IZH562" s="511"/>
      <c r="IZI562" s="511"/>
      <c r="IZJ562" s="511"/>
      <c r="IZK562" s="511"/>
      <c r="IZL562" s="511"/>
      <c r="IZM562" s="511"/>
      <c r="IZN562" s="511"/>
      <c r="IZO562" s="511"/>
      <c r="IZP562" s="511"/>
      <c r="IZQ562" s="511"/>
      <c r="IZR562" s="511"/>
      <c r="IZS562" s="511"/>
      <c r="IZT562" s="511"/>
      <c r="IZU562" s="511"/>
      <c r="IZV562" s="511"/>
      <c r="IZW562" s="511"/>
      <c r="IZX562" s="511"/>
      <c r="IZY562" s="511"/>
      <c r="IZZ562" s="511"/>
      <c r="JAA562" s="511"/>
      <c r="JAB562" s="511"/>
      <c r="JAC562" s="89"/>
      <c r="JAD562" s="89"/>
      <c r="JAE562" s="89"/>
      <c r="JAF562" s="89"/>
      <c r="JAG562" s="89"/>
      <c r="JAH562" s="511"/>
      <c r="JAI562" s="511"/>
      <c r="JAJ562" s="89"/>
      <c r="JAK562" s="89"/>
      <c r="JAL562" s="511"/>
      <c r="JAM562" s="511"/>
      <c r="JAN562" s="89"/>
      <c r="JAO562" s="89"/>
      <c r="JAP562" s="511"/>
      <c r="JAQ562" s="511"/>
      <c r="JAR562" s="511"/>
      <c r="JAS562" s="511"/>
      <c r="JAT562" s="511"/>
      <c r="JAU562" s="511"/>
      <c r="JAV562" s="511"/>
      <c r="JAW562" s="89"/>
      <c r="JAX562" s="89"/>
      <c r="JAY562" s="511"/>
      <c r="JAZ562" s="511"/>
      <c r="JBA562" s="89"/>
      <c r="JBB562" s="89"/>
      <c r="JBC562" s="511"/>
      <c r="JBD562" s="511"/>
      <c r="JBE562" s="511"/>
      <c r="JBF562" s="511"/>
      <c r="JBG562" s="511"/>
      <c r="JBH562" s="203"/>
      <c r="JBI562" s="107"/>
      <c r="JBJ562" s="511"/>
      <c r="JBK562" s="511"/>
      <c r="JBL562" s="511"/>
      <c r="JBM562" s="511"/>
      <c r="JBN562" s="511"/>
      <c r="JBO562" s="511"/>
      <c r="JBP562" s="511"/>
      <c r="JBQ562" s="168"/>
      <c r="JBR562" s="168"/>
      <c r="JBS562" s="168"/>
      <c r="JBT562" s="168"/>
      <c r="JBU562" s="168"/>
      <c r="JBV562" s="168"/>
      <c r="JBW562" s="168"/>
      <c r="JBX562" s="168"/>
      <c r="JBY562" s="168"/>
      <c r="JBZ562" s="168"/>
      <c r="JCA562" s="168"/>
      <c r="JCB562" s="168"/>
      <c r="JCC562" s="168"/>
      <c r="JCD562" s="168"/>
      <c r="JCE562" s="168"/>
      <c r="JCF562" s="168"/>
      <c r="JCG562" s="168"/>
      <c r="JCH562" s="168"/>
      <c r="JCI562" s="168"/>
      <c r="JCJ562" s="168"/>
      <c r="JCK562" s="168"/>
      <c r="JCL562" s="168"/>
      <c r="JCM562" s="168"/>
      <c r="JCN562" s="168"/>
      <c r="JCO562" s="168"/>
      <c r="JCP562" s="168"/>
      <c r="JCQ562" s="168"/>
      <c r="JCR562" s="168"/>
      <c r="JCS562" s="168"/>
      <c r="JCT562" s="168"/>
      <c r="JCU562" s="168"/>
      <c r="JCV562" s="168"/>
      <c r="JCW562" s="168"/>
      <c r="JCX562" s="168"/>
      <c r="JCY562" s="168"/>
      <c r="JCZ562" s="168"/>
      <c r="JDA562" s="168"/>
      <c r="JDB562" s="168"/>
      <c r="JDC562" s="168"/>
      <c r="JDD562" s="168"/>
      <c r="JDE562" s="168"/>
      <c r="JDF562" s="168"/>
      <c r="JDG562" s="168"/>
      <c r="JDH562" s="168"/>
      <c r="JDI562" s="511"/>
      <c r="JDJ562" s="511"/>
      <c r="JDK562" s="511"/>
      <c r="JDL562" s="511"/>
      <c r="JDM562" s="511"/>
      <c r="JDN562" s="511"/>
      <c r="JDO562" s="511"/>
      <c r="JDP562" s="511"/>
      <c r="JDQ562" s="511"/>
      <c r="JDR562" s="511"/>
      <c r="JDS562" s="511"/>
      <c r="JDT562" s="511"/>
      <c r="JDU562" s="511"/>
      <c r="JDV562" s="511"/>
      <c r="JDW562" s="511"/>
      <c r="JDX562" s="511"/>
      <c r="JDY562" s="511"/>
      <c r="JDZ562" s="511"/>
      <c r="JEA562" s="511"/>
      <c r="JEB562" s="511"/>
      <c r="JEC562" s="511"/>
      <c r="JED562" s="511"/>
      <c r="JEE562" s="511"/>
      <c r="JEF562" s="511"/>
      <c r="JEG562" s="89"/>
      <c r="JEH562" s="89"/>
      <c r="JEI562" s="89"/>
      <c r="JEJ562" s="89"/>
      <c r="JEK562" s="89"/>
      <c r="JEL562" s="511"/>
      <c r="JEM562" s="511"/>
      <c r="JEN562" s="89"/>
      <c r="JEO562" s="89"/>
      <c r="JEP562" s="511"/>
      <c r="JEQ562" s="511"/>
      <c r="JER562" s="89"/>
      <c r="JES562" s="89"/>
      <c r="JET562" s="511"/>
      <c r="JEU562" s="511"/>
      <c r="JEV562" s="511"/>
      <c r="JEW562" s="511"/>
      <c r="JEX562" s="511"/>
      <c r="JEY562" s="511"/>
      <c r="JEZ562" s="511"/>
      <c r="JFA562" s="89"/>
      <c r="JFB562" s="89"/>
      <c r="JFC562" s="511"/>
      <c r="JFD562" s="511"/>
      <c r="JFE562" s="89"/>
      <c r="JFF562" s="89"/>
      <c r="JFG562" s="511"/>
      <c r="JFH562" s="511"/>
      <c r="JFI562" s="511"/>
      <c r="JFJ562" s="511"/>
      <c r="JFK562" s="511"/>
      <c r="JFL562" s="203"/>
      <c r="JFM562" s="107"/>
      <c r="JFN562" s="511"/>
      <c r="JFO562" s="511"/>
      <c r="JFP562" s="511"/>
      <c r="JFQ562" s="511"/>
      <c r="JFR562" s="511"/>
      <c r="JFS562" s="511"/>
      <c r="JFT562" s="511"/>
      <c r="JFU562" s="168"/>
      <c r="JFV562" s="168"/>
      <c r="JFW562" s="168"/>
      <c r="JFX562" s="168"/>
      <c r="JFY562" s="168"/>
      <c r="JFZ562" s="168"/>
      <c r="JGA562" s="168"/>
      <c r="JGB562" s="168"/>
      <c r="JGC562" s="168"/>
      <c r="JGD562" s="168"/>
      <c r="JGE562" s="168"/>
      <c r="JGF562" s="168"/>
      <c r="JGG562" s="168"/>
      <c r="JGH562" s="168"/>
      <c r="JGI562" s="168"/>
      <c r="JGJ562" s="168"/>
      <c r="JGK562" s="168"/>
      <c r="JGL562" s="168"/>
      <c r="JGM562" s="168"/>
      <c r="JGN562" s="168"/>
      <c r="JGO562" s="168"/>
      <c r="JGP562" s="168"/>
      <c r="JGQ562" s="168"/>
      <c r="JGR562" s="168"/>
      <c r="JGS562" s="168"/>
      <c r="JGT562" s="168"/>
      <c r="JGU562" s="168"/>
      <c r="JGV562" s="168"/>
      <c r="JGW562" s="168"/>
      <c r="JGX562" s="168"/>
      <c r="JGY562" s="168"/>
      <c r="JGZ562" s="168"/>
      <c r="JHA562" s="168"/>
      <c r="JHB562" s="168"/>
      <c r="JHC562" s="168"/>
      <c r="JHD562" s="168"/>
      <c r="JHE562" s="168"/>
      <c r="JHF562" s="168"/>
      <c r="JHG562" s="168"/>
      <c r="JHH562" s="168"/>
      <c r="JHI562" s="168"/>
      <c r="JHJ562" s="168"/>
      <c r="JHK562" s="168"/>
      <c r="JHL562" s="168"/>
      <c r="JHM562" s="511"/>
      <c r="JHN562" s="511"/>
      <c r="JHO562" s="511"/>
      <c r="JHP562" s="511"/>
      <c r="JHQ562" s="511"/>
      <c r="JHR562" s="511"/>
      <c r="JHS562" s="511"/>
      <c r="JHT562" s="511"/>
      <c r="JHU562" s="511"/>
      <c r="JHV562" s="511"/>
      <c r="JHW562" s="511"/>
      <c r="JHX562" s="511"/>
      <c r="JHY562" s="511"/>
      <c r="JHZ562" s="511"/>
      <c r="JIA562" s="511"/>
      <c r="JIB562" s="511"/>
      <c r="JIC562" s="511"/>
      <c r="JID562" s="511"/>
      <c r="JIE562" s="511"/>
      <c r="JIF562" s="511"/>
      <c r="JIG562" s="511"/>
      <c r="JIH562" s="511"/>
      <c r="JII562" s="511"/>
      <c r="JIJ562" s="511"/>
      <c r="JIK562" s="89"/>
      <c r="JIL562" s="89"/>
      <c r="JIM562" s="89"/>
      <c r="JIN562" s="89"/>
      <c r="JIO562" s="89"/>
      <c r="JIP562" s="511"/>
      <c r="JIQ562" s="511"/>
      <c r="JIR562" s="89"/>
      <c r="JIS562" s="89"/>
      <c r="JIT562" s="511"/>
      <c r="JIU562" s="511"/>
      <c r="JIV562" s="89"/>
      <c r="JIW562" s="89"/>
      <c r="JIX562" s="511"/>
      <c r="JIY562" s="511"/>
      <c r="JIZ562" s="511"/>
      <c r="JJA562" s="511"/>
      <c r="JJB562" s="511"/>
      <c r="JJC562" s="511"/>
      <c r="JJD562" s="511"/>
      <c r="JJE562" s="89"/>
      <c r="JJF562" s="89"/>
      <c r="JJG562" s="511"/>
      <c r="JJH562" s="511"/>
      <c r="JJI562" s="89"/>
      <c r="JJJ562" s="89"/>
      <c r="JJK562" s="511"/>
      <c r="JJL562" s="511"/>
      <c r="JJM562" s="511"/>
      <c r="JJN562" s="511"/>
      <c r="JJO562" s="511"/>
      <c r="JJP562" s="203"/>
      <c r="JJQ562" s="107"/>
      <c r="JJR562" s="511"/>
      <c r="JJS562" s="511"/>
      <c r="JJT562" s="511"/>
      <c r="JJU562" s="511"/>
      <c r="JJV562" s="511"/>
      <c r="JJW562" s="511"/>
      <c r="JJX562" s="511"/>
      <c r="JJY562" s="168"/>
      <c r="JJZ562" s="168"/>
      <c r="JKA562" s="168"/>
      <c r="JKB562" s="168"/>
      <c r="JKC562" s="168"/>
      <c r="JKD562" s="168"/>
      <c r="JKE562" s="168"/>
      <c r="JKF562" s="168"/>
      <c r="JKG562" s="168"/>
      <c r="JKH562" s="168"/>
      <c r="JKI562" s="168"/>
      <c r="JKJ562" s="168"/>
      <c r="JKK562" s="168"/>
      <c r="JKL562" s="168"/>
      <c r="JKM562" s="168"/>
      <c r="JKN562" s="168"/>
      <c r="JKO562" s="168"/>
      <c r="JKP562" s="168"/>
      <c r="JKQ562" s="168"/>
      <c r="JKR562" s="168"/>
      <c r="JKS562" s="168"/>
      <c r="JKT562" s="168"/>
      <c r="JKU562" s="168"/>
      <c r="JKV562" s="168"/>
      <c r="JKW562" s="168"/>
      <c r="JKX562" s="168"/>
      <c r="JKY562" s="168"/>
      <c r="JKZ562" s="168"/>
      <c r="JLA562" s="168"/>
      <c r="JLB562" s="168"/>
      <c r="JLC562" s="168"/>
      <c r="JLD562" s="168"/>
      <c r="JLE562" s="168"/>
      <c r="JLF562" s="168"/>
      <c r="JLG562" s="168"/>
      <c r="JLH562" s="168"/>
      <c r="JLI562" s="168"/>
      <c r="JLJ562" s="168"/>
      <c r="JLK562" s="168"/>
      <c r="JLL562" s="168"/>
      <c r="JLM562" s="168"/>
      <c r="JLN562" s="168"/>
      <c r="JLO562" s="168"/>
      <c r="JLP562" s="168"/>
      <c r="JLQ562" s="511"/>
      <c r="JLR562" s="511"/>
      <c r="JLS562" s="511"/>
      <c r="JLT562" s="511"/>
      <c r="JLU562" s="511"/>
      <c r="JLV562" s="511"/>
      <c r="JLW562" s="511"/>
      <c r="JLX562" s="511"/>
      <c r="JLY562" s="511"/>
      <c r="JLZ562" s="511"/>
      <c r="JMA562" s="511"/>
      <c r="JMB562" s="511"/>
      <c r="JMC562" s="511"/>
      <c r="JMD562" s="511"/>
      <c r="JME562" s="511"/>
      <c r="JMF562" s="511"/>
      <c r="JMG562" s="511"/>
      <c r="JMH562" s="511"/>
      <c r="JMI562" s="511"/>
      <c r="JMJ562" s="511"/>
      <c r="JMK562" s="511"/>
      <c r="JML562" s="511"/>
      <c r="JMM562" s="511"/>
      <c r="JMN562" s="511"/>
      <c r="JMO562" s="89"/>
      <c r="JMP562" s="89"/>
      <c r="JMQ562" s="89"/>
      <c r="JMR562" s="89"/>
      <c r="JMS562" s="89"/>
      <c r="JMT562" s="511"/>
      <c r="JMU562" s="511"/>
      <c r="JMV562" s="89"/>
      <c r="JMW562" s="89"/>
      <c r="JMX562" s="511"/>
      <c r="JMY562" s="511"/>
      <c r="JMZ562" s="89"/>
      <c r="JNA562" s="89"/>
      <c r="JNB562" s="511"/>
      <c r="JNC562" s="511"/>
      <c r="JND562" s="511"/>
      <c r="JNE562" s="511"/>
      <c r="JNF562" s="511"/>
      <c r="JNG562" s="511"/>
      <c r="JNH562" s="511"/>
      <c r="JNI562" s="89"/>
      <c r="JNJ562" s="89"/>
      <c r="JNK562" s="511"/>
      <c r="JNL562" s="511"/>
      <c r="JNM562" s="89"/>
      <c r="JNN562" s="89"/>
      <c r="JNO562" s="511"/>
      <c r="JNP562" s="511"/>
      <c r="JNQ562" s="511"/>
      <c r="JNR562" s="511"/>
      <c r="JNS562" s="511"/>
      <c r="JNT562" s="203"/>
      <c r="JNU562" s="107"/>
      <c r="JNV562" s="511"/>
      <c r="JNW562" s="511"/>
      <c r="JNX562" s="511"/>
      <c r="JNY562" s="511"/>
      <c r="JNZ562" s="511"/>
      <c r="JOA562" s="511"/>
      <c r="JOB562" s="511"/>
      <c r="JOC562" s="168"/>
      <c r="JOD562" s="168"/>
      <c r="JOE562" s="168"/>
      <c r="JOF562" s="168"/>
      <c r="JOG562" s="168"/>
      <c r="JOH562" s="168"/>
      <c r="JOI562" s="168"/>
      <c r="JOJ562" s="168"/>
      <c r="JOK562" s="168"/>
      <c r="JOL562" s="168"/>
      <c r="JOM562" s="168"/>
      <c r="JON562" s="168"/>
      <c r="JOO562" s="168"/>
      <c r="JOP562" s="168"/>
      <c r="JOQ562" s="168"/>
      <c r="JOR562" s="168"/>
      <c r="JOS562" s="168"/>
      <c r="JOT562" s="168"/>
      <c r="JOU562" s="168"/>
      <c r="JOV562" s="168"/>
      <c r="JOW562" s="168"/>
      <c r="JOX562" s="168"/>
      <c r="JOY562" s="168"/>
      <c r="JOZ562" s="168"/>
      <c r="JPA562" s="168"/>
      <c r="JPB562" s="168"/>
      <c r="JPC562" s="168"/>
      <c r="JPD562" s="168"/>
      <c r="JPE562" s="168"/>
      <c r="JPF562" s="168"/>
      <c r="JPG562" s="168"/>
      <c r="JPH562" s="168"/>
      <c r="JPI562" s="168"/>
      <c r="JPJ562" s="168"/>
      <c r="JPK562" s="168"/>
      <c r="JPL562" s="168"/>
      <c r="JPM562" s="168"/>
      <c r="JPN562" s="168"/>
      <c r="JPO562" s="168"/>
      <c r="JPP562" s="168"/>
      <c r="JPQ562" s="168"/>
      <c r="JPR562" s="168"/>
      <c r="JPS562" s="168"/>
      <c r="JPT562" s="168"/>
      <c r="JPU562" s="511"/>
      <c r="JPV562" s="511"/>
      <c r="JPW562" s="511"/>
      <c r="JPX562" s="511"/>
      <c r="JPY562" s="511"/>
      <c r="JPZ562" s="511"/>
      <c r="JQA562" s="511"/>
      <c r="JQB562" s="511"/>
      <c r="JQC562" s="511"/>
      <c r="JQD562" s="511"/>
      <c r="JQE562" s="511"/>
      <c r="JQF562" s="511"/>
      <c r="JQG562" s="511"/>
      <c r="JQH562" s="511"/>
      <c r="JQI562" s="511"/>
      <c r="JQJ562" s="511"/>
      <c r="JQK562" s="511"/>
      <c r="JQL562" s="511"/>
      <c r="JQM562" s="511"/>
      <c r="JQN562" s="511"/>
      <c r="JQO562" s="511"/>
      <c r="JQP562" s="511"/>
      <c r="JQQ562" s="511"/>
      <c r="JQR562" s="511"/>
      <c r="JQS562" s="89"/>
      <c r="JQT562" s="89"/>
      <c r="JQU562" s="89"/>
      <c r="JQV562" s="89"/>
      <c r="JQW562" s="89"/>
      <c r="JQX562" s="511"/>
      <c r="JQY562" s="511"/>
      <c r="JQZ562" s="89"/>
      <c r="JRA562" s="89"/>
      <c r="JRB562" s="511"/>
      <c r="JRC562" s="511"/>
      <c r="JRD562" s="89"/>
      <c r="JRE562" s="89"/>
      <c r="JRF562" s="511"/>
      <c r="JRG562" s="511"/>
      <c r="JRH562" s="511"/>
      <c r="JRI562" s="511"/>
      <c r="JRJ562" s="511"/>
      <c r="JRK562" s="511"/>
      <c r="JRL562" s="511"/>
      <c r="JRM562" s="89"/>
      <c r="JRN562" s="89"/>
      <c r="JRO562" s="511"/>
      <c r="JRP562" s="511"/>
      <c r="JRQ562" s="89"/>
      <c r="JRR562" s="89"/>
      <c r="JRS562" s="511"/>
      <c r="JRT562" s="511"/>
      <c r="JRU562" s="511"/>
      <c r="JRV562" s="511"/>
      <c r="JRW562" s="511"/>
      <c r="JRX562" s="203"/>
      <c r="JRY562" s="107"/>
      <c r="JRZ562" s="511"/>
      <c r="JSA562" s="511"/>
      <c r="JSB562" s="511"/>
      <c r="JSC562" s="511"/>
      <c r="JSD562" s="511"/>
      <c r="JSE562" s="511"/>
      <c r="JSF562" s="511"/>
      <c r="JSG562" s="168"/>
      <c r="JSH562" s="168"/>
      <c r="JSI562" s="168"/>
      <c r="JSJ562" s="168"/>
      <c r="JSK562" s="168"/>
      <c r="JSL562" s="168"/>
      <c r="JSM562" s="168"/>
      <c r="JSN562" s="168"/>
      <c r="JSO562" s="168"/>
      <c r="JSP562" s="168"/>
      <c r="JSQ562" s="168"/>
      <c r="JSR562" s="168"/>
      <c r="JSS562" s="168"/>
      <c r="JST562" s="168"/>
      <c r="JSU562" s="168"/>
      <c r="JSV562" s="168"/>
      <c r="JSW562" s="168"/>
      <c r="JSX562" s="168"/>
      <c r="JSY562" s="168"/>
      <c r="JSZ562" s="168"/>
      <c r="JTA562" s="168"/>
      <c r="JTB562" s="168"/>
      <c r="JTC562" s="168"/>
      <c r="JTD562" s="168"/>
      <c r="JTE562" s="168"/>
      <c r="JTF562" s="168"/>
      <c r="JTG562" s="168"/>
      <c r="JTH562" s="168"/>
      <c r="JTI562" s="168"/>
      <c r="JTJ562" s="168"/>
      <c r="JTK562" s="168"/>
      <c r="JTL562" s="168"/>
      <c r="JTM562" s="168"/>
      <c r="JTN562" s="168"/>
      <c r="JTO562" s="168"/>
      <c r="JTP562" s="168"/>
      <c r="JTQ562" s="168"/>
      <c r="JTR562" s="168"/>
      <c r="JTS562" s="168"/>
      <c r="JTT562" s="168"/>
      <c r="JTU562" s="168"/>
      <c r="JTV562" s="168"/>
      <c r="JTW562" s="168"/>
      <c r="JTX562" s="168"/>
      <c r="JTY562" s="511"/>
      <c r="JTZ562" s="511"/>
      <c r="JUA562" s="511"/>
      <c r="JUB562" s="511"/>
      <c r="JUC562" s="511"/>
      <c r="JUD562" s="511"/>
      <c r="JUE562" s="511"/>
      <c r="JUF562" s="511"/>
      <c r="JUG562" s="511"/>
      <c r="JUH562" s="511"/>
      <c r="JUI562" s="511"/>
      <c r="JUJ562" s="511"/>
      <c r="JUK562" s="511"/>
      <c r="JUL562" s="511"/>
      <c r="JUM562" s="511"/>
      <c r="JUN562" s="511"/>
      <c r="JUO562" s="511"/>
      <c r="JUP562" s="511"/>
      <c r="JUQ562" s="511"/>
      <c r="JUR562" s="511"/>
      <c r="JUS562" s="511"/>
      <c r="JUT562" s="511"/>
      <c r="JUU562" s="511"/>
      <c r="JUV562" s="511"/>
      <c r="JUW562" s="89"/>
      <c r="JUX562" s="89"/>
      <c r="JUY562" s="89"/>
      <c r="JUZ562" s="89"/>
      <c r="JVA562" s="89"/>
      <c r="JVB562" s="511"/>
      <c r="JVC562" s="511"/>
      <c r="JVD562" s="89"/>
      <c r="JVE562" s="89"/>
      <c r="JVF562" s="511"/>
      <c r="JVG562" s="511"/>
      <c r="JVH562" s="89"/>
      <c r="JVI562" s="89"/>
      <c r="JVJ562" s="511"/>
      <c r="JVK562" s="511"/>
      <c r="JVL562" s="511"/>
      <c r="JVM562" s="511"/>
      <c r="JVN562" s="511"/>
      <c r="JVO562" s="511"/>
      <c r="JVP562" s="511"/>
      <c r="JVQ562" s="89"/>
      <c r="JVR562" s="89"/>
      <c r="JVS562" s="511"/>
      <c r="JVT562" s="511"/>
      <c r="JVU562" s="89"/>
      <c r="JVV562" s="89"/>
      <c r="JVW562" s="511"/>
      <c r="JVX562" s="511"/>
      <c r="JVY562" s="511"/>
      <c r="JVZ562" s="511"/>
      <c r="JWA562" s="511"/>
      <c r="JWB562" s="203"/>
      <c r="JWC562" s="107"/>
      <c r="JWD562" s="511"/>
      <c r="JWE562" s="511"/>
      <c r="JWF562" s="511"/>
      <c r="JWG562" s="511"/>
      <c r="JWH562" s="511"/>
      <c r="JWI562" s="511"/>
      <c r="JWJ562" s="511"/>
      <c r="JWK562" s="168"/>
      <c r="JWL562" s="168"/>
      <c r="JWM562" s="168"/>
      <c r="JWN562" s="168"/>
      <c r="JWO562" s="168"/>
      <c r="JWP562" s="168"/>
      <c r="JWQ562" s="168"/>
      <c r="JWR562" s="168"/>
      <c r="JWS562" s="168"/>
      <c r="JWT562" s="168"/>
      <c r="JWU562" s="168"/>
      <c r="JWV562" s="168"/>
      <c r="JWW562" s="168"/>
      <c r="JWX562" s="168"/>
      <c r="JWY562" s="168"/>
      <c r="JWZ562" s="168"/>
      <c r="JXA562" s="168"/>
      <c r="JXB562" s="168"/>
      <c r="JXC562" s="168"/>
      <c r="JXD562" s="168"/>
      <c r="JXE562" s="168"/>
      <c r="JXF562" s="168"/>
      <c r="JXG562" s="168"/>
      <c r="JXH562" s="168"/>
      <c r="JXI562" s="168"/>
      <c r="JXJ562" s="168"/>
      <c r="JXK562" s="168"/>
      <c r="JXL562" s="168"/>
      <c r="JXM562" s="168"/>
      <c r="JXN562" s="168"/>
      <c r="JXO562" s="168"/>
      <c r="JXP562" s="168"/>
      <c r="JXQ562" s="168"/>
      <c r="JXR562" s="168"/>
      <c r="JXS562" s="168"/>
      <c r="JXT562" s="168"/>
      <c r="JXU562" s="168"/>
      <c r="JXV562" s="168"/>
      <c r="JXW562" s="168"/>
      <c r="JXX562" s="168"/>
      <c r="JXY562" s="168"/>
      <c r="JXZ562" s="168"/>
      <c r="JYA562" s="168"/>
      <c r="JYB562" s="168"/>
      <c r="JYC562" s="511"/>
      <c r="JYD562" s="511"/>
      <c r="JYE562" s="511"/>
      <c r="JYF562" s="511"/>
      <c r="JYG562" s="511"/>
      <c r="JYH562" s="511"/>
      <c r="JYI562" s="511"/>
      <c r="JYJ562" s="511"/>
      <c r="JYK562" s="511"/>
      <c r="JYL562" s="511"/>
      <c r="JYM562" s="511"/>
      <c r="JYN562" s="511"/>
      <c r="JYO562" s="511"/>
      <c r="JYP562" s="511"/>
      <c r="JYQ562" s="511"/>
      <c r="JYR562" s="511"/>
      <c r="JYS562" s="511"/>
      <c r="JYT562" s="511"/>
      <c r="JYU562" s="511"/>
      <c r="JYV562" s="511"/>
      <c r="JYW562" s="511"/>
      <c r="JYX562" s="511"/>
      <c r="JYY562" s="511"/>
      <c r="JYZ562" s="511"/>
      <c r="JZA562" s="89"/>
      <c r="JZB562" s="89"/>
      <c r="JZC562" s="89"/>
      <c r="JZD562" s="89"/>
      <c r="JZE562" s="89"/>
      <c r="JZF562" s="511"/>
      <c r="JZG562" s="511"/>
      <c r="JZH562" s="89"/>
      <c r="JZI562" s="89"/>
      <c r="JZJ562" s="511"/>
      <c r="JZK562" s="511"/>
      <c r="JZL562" s="89"/>
      <c r="JZM562" s="89"/>
      <c r="JZN562" s="511"/>
      <c r="JZO562" s="511"/>
      <c r="JZP562" s="511"/>
      <c r="JZQ562" s="511"/>
      <c r="JZR562" s="511"/>
      <c r="JZS562" s="511"/>
      <c r="JZT562" s="511"/>
      <c r="JZU562" s="89"/>
      <c r="JZV562" s="89"/>
      <c r="JZW562" s="511"/>
      <c r="JZX562" s="511"/>
      <c r="JZY562" s="89"/>
      <c r="JZZ562" s="89"/>
      <c r="KAA562" s="511"/>
      <c r="KAB562" s="511"/>
      <c r="KAC562" s="511"/>
      <c r="KAD562" s="511"/>
      <c r="KAE562" s="511"/>
      <c r="KAF562" s="203"/>
      <c r="KAG562" s="107"/>
      <c r="KAH562" s="511"/>
      <c r="KAI562" s="511"/>
      <c r="KAJ562" s="511"/>
      <c r="KAK562" s="511"/>
      <c r="KAL562" s="511"/>
      <c r="KAM562" s="511"/>
      <c r="KAN562" s="511"/>
      <c r="KAO562" s="168"/>
      <c r="KAP562" s="168"/>
      <c r="KAQ562" s="168"/>
      <c r="KAR562" s="168"/>
      <c r="KAS562" s="168"/>
      <c r="KAT562" s="168"/>
      <c r="KAU562" s="168"/>
      <c r="KAV562" s="168"/>
      <c r="KAW562" s="168"/>
      <c r="KAX562" s="168"/>
      <c r="KAY562" s="168"/>
      <c r="KAZ562" s="168"/>
      <c r="KBA562" s="168"/>
      <c r="KBB562" s="168"/>
      <c r="KBC562" s="168"/>
      <c r="KBD562" s="168"/>
      <c r="KBE562" s="168"/>
      <c r="KBF562" s="168"/>
      <c r="KBG562" s="168"/>
      <c r="KBH562" s="168"/>
      <c r="KBI562" s="168"/>
      <c r="KBJ562" s="168"/>
      <c r="KBK562" s="168"/>
      <c r="KBL562" s="168"/>
      <c r="KBM562" s="168"/>
      <c r="KBN562" s="168"/>
      <c r="KBO562" s="168"/>
      <c r="KBP562" s="168"/>
      <c r="KBQ562" s="168"/>
      <c r="KBR562" s="168"/>
      <c r="KBS562" s="168"/>
      <c r="KBT562" s="168"/>
      <c r="KBU562" s="168"/>
      <c r="KBV562" s="168"/>
      <c r="KBW562" s="168"/>
      <c r="KBX562" s="168"/>
      <c r="KBY562" s="168"/>
      <c r="KBZ562" s="168"/>
      <c r="KCA562" s="168"/>
      <c r="KCB562" s="168"/>
      <c r="KCC562" s="168"/>
      <c r="KCD562" s="168"/>
      <c r="KCE562" s="168"/>
      <c r="KCF562" s="168"/>
      <c r="KCG562" s="511"/>
      <c r="KCH562" s="511"/>
      <c r="KCI562" s="511"/>
      <c r="KCJ562" s="511"/>
      <c r="KCK562" s="511"/>
      <c r="KCL562" s="511"/>
      <c r="KCM562" s="511"/>
      <c r="KCN562" s="511"/>
      <c r="KCO562" s="511"/>
      <c r="KCP562" s="511"/>
      <c r="KCQ562" s="511"/>
      <c r="KCR562" s="511"/>
      <c r="KCS562" s="511"/>
      <c r="KCT562" s="511"/>
      <c r="KCU562" s="511"/>
      <c r="KCV562" s="511"/>
      <c r="KCW562" s="511"/>
      <c r="KCX562" s="511"/>
      <c r="KCY562" s="511"/>
      <c r="KCZ562" s="511"/>
      <c r="KDA562" s="511"/>
      <c r="KDB562" s="511"/>
      <c r="KDC562" s="511"/>
      <c r="KDD562" s="511"/>
      <c r="KDE562" s="89"/>
      <c r="KDF562" s="89"/>
      <c r="KDG562" s="89"/>
      <c r="KDH562" s="89"/>
      <c r="KDI562" s="89"/>
      <c r="KDJ562" s="511"/>
      <c r="KDK562" s="511"/>
      <c r="KDL562" s="89"/>
      <c r="KDM562" s="89"/>
      <c r="KDN562" s="511"/>
      <c r="KDO562" s="511"/>
      <c r="KDP562" s="89"/>
      <c r="KDQ562" s="89"/>
      <c r="KDR562" s="511"/>
      <c r="KDS562" s="511"/>
      <c r="KDT562" s="511"/>
      <c r="KDU562" s="511"/>
      <c r="KDV562" s="511"/>
      <c r="KDW562" s="511"/>
      <c r="KDX562" s="511"/>
      <c r="KDY562" s="89"/>
      <c r="KDZ562" s="89"/>
      <c r="KEA562" s="511"/>
      <c r="KEB562" s="511"/>
      <c r="KEC562" s="89"/>
      <c r="KED562" s="89"/>
      <c r="KEE562" s="511"/>
      <c r="KEF562" s="511"/>
      <c r="KEG562" s="511"/>
      <c r="KEH562" s="511"/>
      <c r="KEI562" s="511"/>
      <c r="KEJ562" s="203"/>
      <c r="KEK562" s="107"/>
      <c r="KEL562" s="511"/>
      <c r="KEM562" s="511"/>
      <c r="KEN562" s="511"/>
      <c r="KEO562" s="511"/>
      <c r="KEP562" s="511"/>
      <c r="KEQ562" s="511"/>
      <c r="KER562" s="511"/>
      <c r="KES562" s="168"/>
      <c r="KET562" s="168"/>
      <c r="KEU562" s="168"/>
      <c r="KEV562" s="168"/>
      <c r="KEW562" s="168"/>
      <c r="KEX562" s="168"/>
      <c r="KEY562" s="168"/>
      <c r="KEZ562" s="168"/>
      <c r="KFA562" s="168"/>
      <c r="KFB562" s="168"/>
      <c r="KFC562" s="168"/>
      <c r="KFD562" s="168"/>
      <c r="KFE562" s="168"/>
      <c r="KFF562" s="168"/>
      <c r="KFG562" s="168"/>
      <c r="KFH562" s="168"/>
      <c r="KFI562" s="168"/>
      <c r="KFJ562" s="168"/>
      <c r="KFK562" s="168"/>
      <c r="KFL562" s="168"/>
      <c r="KFM562" s="168"/>
      <c r="KFN562" s="168"/>
      <c r="KFO562" s="168"/>
      <c r="KFP562" s="168"/>
      <c r="KFQ562" s="168"/>
      <c r="KFR562" s="168"/>
      <c r="KFS562" s="168"/>
      <c r="KFT562" s="168"/>
      <c r="KFU562" s="168"/>
      <c r="KFV562" s="168"/>
      <c r="KFW562" s="168"/>
      <c r="KFX562" s="168"/>
      <c r="KFY562" s="168"/>
      <c r="KFZ562" s="168"/>
      <c r="KGA562" s="168"/>
      <c r="KGB562" s="168"/>
      <c r="KGC562" s="168"/>
      <c r="KGD562" s="168"/>
      <c r="KGE562" s="168"/>
      <c r="KGF562" s="168"/>
      <c r="KGG562" s="168"/>
      <c r="KGH562" s="168"/>
      <c r="KGI562" s="168"/>
      <c r="KGJ562" s="168"/>
      <c r="KGK562" s="511"/>
      <c r="KGL562" s="511"/>
      <c r="KGM562" s="511"/>
      <c r="KGN562" s="511"/>
      <c r="KGO562" s="511"/>
      <c r="KGP562" s="511"/>
      <c r="KGQ562" s="511"/>
      <c r="KGR562" s="511"/>
      <c r="KGS562" s="511"/>
      <c r="KGT562" s="511"/>
      <c r="KGU562" s="511"/>
      <c r="KGV562" s="511"/>
      <c r="KGW562" s="511"/>
      <c r="KGX562" s="511"/>
      <c r="KGY562" s="511"/>
      <c r="KGZ562" s="511"/>
      <c r="KHA562" s="511"/>
      <c r="KHB562" s="511"/>
      <c r="KHC562" s="511"/>
      <c r="KHD562" s="511"/>
      <c r="KHE562" s="511"/>
      <c r="KHF562" s="511"/>
      <c r="KHG562" s="511"/>
      <c r="KHH562" s="511"/>
      <c r="KHI562" s="89"/>
      <c r="KHJ562" s="89"/>
      <c r="KHK562" s="89"/>
      <c r="KHL562" s="89"/>
      <c r="KHM562" s="89"/>
      <c r="KHN562" s="511"/>
      <c r="KHO562" s="511"/>
      <c r="KHP562" s="89"/>
      <c r="KHQ562" s="89"/>
      <c r="KHR562" s="511"/>
      <c r="KHS562" s="511"/>
      <c r="KHT562" s="89"/>
      <c r="KHU562" s="89"/>
      <c r="KHV562" s="511"/>
      <c r="KHW562" s="511"/>
      <c r="KHX562" s="511"/>
      <c r="KHY562" s="511"/>
      <c r="KHZ562" s="511"/>
      <c r="KIA562" s="511"/>
      <c r="KIB562" s="511"/>
      <c r="KIC562" s="89"/>
      <c r="KID562" s="89"/>
      <c r="KIE562" s="511"/>
      <c r="KIF562" s="511"/>
      <c r="KIG562" s="89"/>
      <c r="KIH562" s="89"/>
      <c r="KII562" s="511"/>
      <c r="KIJ562" s="511"/>
      <c r="KIK562" s="511"/>
      <c r="KIL562" s="511"/>
      <c r="KIM562" s="511"/>
      <c r="KIN562" s="203"/>
      <c r="KIO562" s="107"/>
      <c r="KIP562" s="511"/>
      <c r="KIQ562" s="511"/>
      <c r="KIR562" s="511"/>
      <c r="KIS562" s="511"/>
      <c r="KIT562" s="511"/>
      <c r="KIU562" s="511"/>
      <c r="KIV562" s="511"/>
      <c r="KIW562" s="168"/>
      <c r="KIX562" s="168"/>
      <c r="KIY562" s="168"/>
      <c r="KIZ562" s="168"/>
      <c r="KJA562" s="168"/>
      <c r="KJB562" s="168"/>
      <c r="KJC562" s="168"/>
      <c r="KJD562" s="168"/>
      <c r="KJE562" s="168"/>
      <c r="KJF562" s="168"/>
      <c r="KJG562" s="168"/>
      <c r="KJH562" s="168"/>
      <c r="KJI562" s="168"/>
      <c r="KJJ562" s="168"/>
      <c r="KJK562" s="168"/>
      <c r="KJL562" s="168"/>
      <c r="KJM562" s="168"/>
      <c r="KJN562" s="168"/>
      <c r="KJO562" s="168"/>
      <c r="KJP562" s="168"/>
      <c r="KJQ562" s="168"/>
      <c r="KJR562" s="168"/>
      <c r="KJS562" s="168"/>
      <c r="KJT562" s="168"/>
      <c r="KJU562" s="168"/>
      <c r="KJV562" s="168"/>
      <c r="KJW562" s="168"/>
      <c r="KJX562" s="168"/>
      <c r="KJY562" s="168"/>
      <c r="KJZ562" s="168"/>
      <c r="KKA562" s="168"/>
      <c r="KKB562" s="168"/>
      <c r="KKC562" s="168"/>
      <c r="KKD562" s="168"/>
      <c r="KKE562" s="168"/>
      <c r="KKF562" s="168"/>
      <c r="KKG562" s="168"/>
      <c r="KKH562" s="168"/>
      <c r="KKI562" s="168"/>
      <c r="KKJ562" s="168"/>
      <c r="KKK562" s="168"/>
      <c r="KKL562" s="168"/>
      <c r="KKM562" s="168"/>
      <c r="KKN562" s="168"/>
      <c r="KKO562" s="511"/>
      <c r="KKP562" s="511"/>
      <c r="KKQ562" s="511"/>
      <c r="KKR562" s="511"/>
      <c r="KKS562" s="511"/>
      <c r="KKT562" s="511"/>
      <c r="KKU562" s="511"/>
      <c r="KKV562" s="511"/>
      <c r="KKW562" s="511"/>
      <c r="KKX562" s="511"/>
      <c r="KKY562" s="511"/>
      <c r="KKZ562" s="511"/>
      <c r="KLA562" s="511"/>
      <c r="KLB562" s="511"/>
      <c r="KLC562" s="511"/>
      <c r="KLD562" s="511"/>
      <c r="KLE562" s="511"/>
      <c r="KLF562" s="511"/>
      <c r="KLG562" s="511"/>
      <c r="KLH562" s="511"/>
      <c r="KLI562" s="511"/>
      <c r="KLJ562" s="511"/>
      <c r="KLK562" s="511"/>
      <c r="KLL562" s="511"/>
      <c r="KLM562" s="89"/>
      <c r="KLN562" s="89"/>
      <c r="KLO562" s="89"/>
      <c r="KLP562" s="89"/>
      <c r="KLQ562" s="89"/>
      <c r="KLR562" s="511"/>
      <c r="KLS562" s="511"/>
      <c r="KLT562" s="89"/>
      <c r="KLU562" s="89"/>
      <c r="KLV562" s="511"/>
      <c r="KLW562" s="511"/>
      <c r="KLX562" s="89"/>
      <c r="KLY562" s="89"/>
      <c r="KLZ562" s="511"/>
      <c r="KMA562" s="511"/>
      <c r="KMB562" s="511"/>
      <c r="KMC562" s="511"/>
      <c r="KMD562" s="511"/>
      <c r="KME562" s="511"/>
      <c r="KMF562" s="511"/>
      <c r="KMG562" s="89"/>
      <c r="KMH562" s="89"/>
      <c r="KMI562" s="511"/>
      <c r="KMJ562" s="511"/>
      <c r="KMK562" s="89"/>
      <c r="KML562" s="89"/>
      <c r="KMM562" s="511"/>
      <c r="KMN562" s="511"/>
      <c r="KMO562" s="511"/>
      <c r="KMP562" s="511"/>
      <c r="KMQ562" s="511"/>
      <c r="KMR562" s="203"/>
      <c r="KMS562" s="107"/>
      <c r="KMT562" s="511"/>
      <c r="KMU562" s="511"/>
      <c r="KMV562" s="511"/>
      <c r="KMW562" s="511"/>
      <c r="KMX562" s="511"/>
      <c r="KMY562" s="511"/>
      <c r="KMZ562" s="511"/>
      <c r="KNA562" s="168"/>
      <c r="KNB562" s="168"/>
      <c r="KNC562" s="168"/>
      <c r="KND562" s="168"/>
      <c r="KNE562" s="168"/>
      <c r="KNF562" s="168"/>
      <c r="KNG562" s="168"/>
      <c r="KNH562" s="168"/>
      <c r="KNI562" s="168"/>
      <c r="KNJ562" s="168"/>
      <c r="KNK562" s="168"/>
      <c r="KNL562" s="168"/>
      <c r="KNM562" s="168"/>
      <c r="KNN562" s="168"/>
      <c r="KNO562" s="168"/>
      <c r="KNP562" s="168"/>
      <c r="KNQ562" s="168"/>
      <c r="KNR562" s="168"/>
      <c r="KNS562" s="168"/>
      <c r="KNT562" s="168"/>
      <c r="KNU562" s="168"/>
      <c r="KNV562" s="168"/>
      <c r="KNW562" s="168"/>
      <c r="KNX562" s="168"/>
      <c r="KNY562" s="168"/>
      <c r="KNZ562" s="168"/>
      <c r="KOA562" s="168"/>
      <c r="KOB562" s="168"/>
      <c r="KOC562" s="168"/>
      <c r="KOD562" s="168"/>
      <c r="KOE562" s="168"/>
      <c r="KOF562" s="168"/>
      <c r="KOG562" s="168"/>
      <c r="KOH562" s="168"/>
      <c r="KOI562" s="168"/>
      <c r="KOJ562" s="168"/>
      <c r="KOK562" s="168"/>
      <c r="KOL562" s="168"/>
      <c r="KOM562" s="168"/>
      <c r="KON562" s="168"/>
      <c r="KOO562" s="168"/>
      <c r="KOP562" s="168"/>
      <c r="KOQ562" s="168"/>
      <c r="KOR562" s="168"/>
      <c r="KOS562" s="511"/>
      <c r="KOT562" s="511"/>
      <c r="KOU562" s="511"/>
      <c r="KOV562" s="511"/>
      <c r="KOW562" s="511"/>
      <c r="KOX562" s="511"/>
      <c r="KOY562" s="511"/>
      <c r="KOZ562" s="511"/>
      <c r="KPA562" s="511"/>
      <c r="KPB562" s="511"/>
      <c r="KPC562" s="511"/>
      <c r="KPD562" s="511"/>
      <c r="KPE562" s="511"/>
      <c r="KPF562" s="511"/>
      <c r="KPG562" s="511"/>
      <c r="KPH562" s="511"/>
      <c r="KPI562" s="511"/>
      <c r="KPJ562" s="511"/>
      <c r="KPK562" s="511"/>
      <c r="KPL562" s="511"/>
      <c r="KPM562" s="511"/>
      <c r="KPN562" s="511"/>
      <c r="KPO562" s="511"/>
      <c r="KPP562" s="511"/>
      <c r="KPQ562" s="89"/>
      <c r="KPR562" s="89"/>
      <c r="KPS562" s="89"/>
      <c r="KPT562" s="89"/>
      <c r="KPU562" s="89"/>
      <c r="KPV562" s="511"/>
      <c r="KPW562" s="511"/>
      <c r="KPX562" s="89"/>
      <c r="KPY562" s="89"/>
      <c r="KPZ562" s="511"/>
      <c r="KQA562" s="511"/>
      <c r="KQB562" s="89"/>
      <c r="KQC562" s="89"/>
      <c r="KQD562" s="511"/>
      <c r="KQE562" s="511"/>
      <c r="KQF562" s="511"/>
      <c r="KQG562" s="511"/>
      <c r="KQH562" s="511"/>
      <c r="KQI562" s="511"/>
      <c r="KQJ562" s="511"/>
      <c r="KQK562" s="89"/>
      <c r="KQL562" s="89"/>
      <c r="KQM562" s="511"/>
      <c r="KQN562" s="511"/>
      <c r="KQO562" s="89"/>
      <c r="KQP562" s="89"/>
      <c r="KQQ562" s="511"/>
      <c r="KQR562" s="511"/>
      <c r="KQS562" s="511"/>
      <c r="KQT562" s="511"/>
      <c r="KQU562" s="511"/>
      <c r="KQV562" s="203"/>
      <c r="KQW562" s="107"/>
      <c r="KQX562" s="511"/>
      <c r="KQY562" s="511"/>
      <c r="KQZ562" s="511"/>
      <c r="KRA562" s="511"/>
      <c r="KRB562" s="511"/>
      <c r="KRC562" s="511"/>
      <c r="KRD562" s="511"/>
      <c r="KRE562" s="168"/>
      <c r="KRF562" s="168"/>
      <c r="KRG562" s="168"/>
      <c r="KRH562" s="168"/>
      <c r="KRI562" s="168"/>
      <c r="KRJ562" s="168"/>
      <c r="KRK562" s="168"/>
      <c r="KRL562" s="168"/>
      <c r="KRM562" s="168"/>
      <c r="KRN562" s="168"/>
      <c r="KRO562" s="168"/>
      <c r="KRP562" s="168"/>
      <c r="KRQ562" s="168"/>
      <c r="KRR562" s="168"/>
      <c r="KRS562" s="168"/>
      <c r="KRT562" s="168"/>
      <c r="KRU562" s="168"/>
      <c r="KRV562" s="168"/>
      <c r="KRW562" s="168"/>
      <c r="KRX562" s="168"/>
      <c r="KRY562" s="168"/>
      <c r="KRZ562" s="168"/>
      <c r="KSA562" s="168"/>
      <c r="KSB562" s="168"/>
      <c r="KSC562" s="168"/>
      <c r="KSD562" s="168"/>
      <c r="KSE562" s="168"/>
      <c r="KSF562" s="168"/>
      <c r="KSG562" s="168"/>
      <c r="KSH562" s="168"/>
      <c r="KSI562" s="168"/>
      <c r="KSJ562" s="168"/>
      <c r="KSK562" s="168"/>
      <c r="KSL562" s="168"/>
      <c r="KSM562" s="168"/>
      <c r="KSN562" s="168"/>
      <c r="KSO562" s="168"/>
      <c r="KSP562" s="168"/>
      <c r="KSQ562" s="168"/>
      <c r="KSR562" s="168"/>
      <c r="KSS562" s="168"/>
      <c r="KST562" s="168"/>
      <c r="KSU562" s="168"/>
      <c r="KSV562" s="168"/>
      <c r="KSW562" s="511"/>
      <c r="KSX562" s="511"/>
      <c r="KSY562" s="511"/>
      <c r="KSZ562" s="511"/>
      <c r="KTA562" s="511"/>
      <c r="KTB562" s="511"/>
      <c r="KTC562" s="511"/>
      <c r="KTD562" s="511"/>
      <c r="KTE562" s="511"/>
      <c r="KTF562" s="511"/>
      <c r="KTG562" s="511"/>
      <c r="KTH562" s="511"/>
      <c r="KTI562" s="511"/>
      <c r="KTJ562" s="511"/>
      <c r="KTK562" s="511"/>
      <c r="KTL562" s="511"/>
      <c r="KTM562" s="511"/>
      <c r="KTN562" s="511"/>
      <c r="KTO562" s="511"/>
      <c r="KTP562" s="511"/>
      <c r="KTQ562" s="511"/>
      <c r="KTR562" s="511"/>
      <c r="KTS562" s="511"/>
      <c r="KTT562" s="511"/>
      <c r="KTU562" s="89"/>
      <c r="KTV562" s="89"/>
      <c r="KTW562" s="89"/>
      <c r="KTX562" s="89"/>
      <c r="KTY562" s="89"/>
      <c r="KTZ562" s="511"/>
      <c r="KUA562" s="511"/>
      <c r="KUB562" s="89"/>
      <c r="KUC562" s="89"/>
      <c r="KUD562" s="511"/>
      <c r="KUE562" s="511"/>
      <c r="KUF562" s="89"/>
      <c r="KUG562" s="89"/>
      <c r="KUH562" s="511"/>
      <c r="KUI562" s="511"/>
      <c r="KUJ562" s="511"/>
      <c r="KUK562" s="511"/>
      <c r="KUL562" s="511"/>
      <c r="KUM562" s="511"/>
      <c r="KUN562" s="511"/>
      <c r="KUO562" s="89"/>
      <c r="KUP562" s="89"/>
      <c r="KUQ562" s="511"/>
      <c r="KUR562" s="511"/>
      <c r="KUS562" s="89"/>
      <c r="KUT562" s="89"/>
      <c r="KUU562" s="511"/>
      <c r="KUV562" s="511"/>
      <c r="KUW562" s="511"/>
      <c r="KUX562" s="511"/>
      <c r="KUY562" s="511"/>
      <c r="KUZ562" s="203"/>
      <c r="KVA562" s="107"/>
      <c r="KVB562" s="511"/>
      <c r="KVC562" s="511"/>
      <c r="KVD562" s="511"/>
      <c r="KVE562" s="511"/>
      <c r="KVF562" s="511"/>
      <c r="KVG562" s="511"/>
      <c r="KVH562" s="511"/>
      <c r="KVI562" s="168"/>
      <c r="KVJ562" s="168"/>
      <c r="KVK562" s="168"/>
      <c r="KVL562" s="168"/>
      <c r="KVM562" s="168"/>
      <c r="KVN562" s="168"/>
      <c r="KVO562" s="168"/>
      <c r="KVP562" s="168"/>
      <c r="KVQ562" s="168"/>
      <c r="KVR562" s="168"/>
      <c r="KVS562" s="168"/>
      <c r="KVT562" s="168"/>
      <c r="KVU562" s="168"/>
      <c r="KVV562" s="168"/>
      <c r="KVW562" s="168"/>
      <c r="KVX562" s="168"/>
      <c r="KVY562" s="168"/>
      <c r="KVZ562" s="168"/>
      <c r="KWA562" s="168"/>
      <c r="KWB562" s="168"/>
      <c r="KWC562" s="168"/>
      <c r="KWD562" s="168"/>
      <c r="KWE562" s="168"/>
      <c r="KWF562" s="168"/>
      <c r="KWG562" s="168"/>
      <c r="KWH562" s="168"/>
      <c r="KWI562" s="168"/>
      <c r="KWJ562" s="168"/>
      <c r="KWK562" s="168"/>
      <c r="KWL562" s="168"/>
      <c r="KWM562" s="168"/>
      <c r="KWN562" s="168"/>
      <c r="KWO562" s="168"/>
      <c r="KWP562" s="168"/>
      <c r="KWQ562" s="168"/>
      <c r="KWR562" s="168"/>
      <c r="KWS562" s="168"/>
      <c r="KWT562" s="168"/>
      <c r="KWU562" s="168"/>
      <c r="KWV562" s="168"/>
      <c r="KWW562" s="168"/>
      <c r="KWX562" s="168"/>
      <c r="KWY562" s="168"/>
      <c r="KWZ562" s="168"/>
      <c r="KXA562" s="511"/>
      <c r="KXB562" s="511"/>
      <c r="KXC562" s="511"/>
      <c r="KXD562" s="511"/>
      <c r="KXE562" s="511"/>
      <c r="KXF562" s="511"/>
      <c r="KXG562" s="511"/>
      <c r="KXH562" s="511"/>
      <c r="KXI562" s="511"/>
      <c r="KXJ562" s="511"/>
      <c r="KXK562" s="511"/>
      <c r="KXL562" s="511"/>
      <c r="KXM562" s="511"/>
      <c r="KXN562" s="511"/>
      <c r="KXO562" s="511"/>
      <c r="KXP562" s="511"/>
      <c r="KXQ562" s="511"/>
      <c r="KXR562" s="511"/>
      <c r="KXS562" s="511"/>
      <c r="KXT562" s="511"/>
      <c r="KXU562" s="511"/>
      <c r="KXV562" s="511"/>
      <c r="KXW562" s="511"/>
      <c r="KXX562" s="511"/>
      <c r="KXY562" s="89"/>
      <c r="KXZ562" s="89"/>
      <c r="KYA562" s="89"/>
      <c r="KYB562" s="89"/>
      <c r="KYC562" s="89"/>
      <c r="KYD562" s="511"/>
      <c r="KYE562" s="511"/>
      <c r="KYF562" s="89"/>
      <c r="KYG562" s="89"/>
      <c r="KYH562" s="511"/>
      <c r="KYI562" s="511"/>
      <c r="KYJ562" s="89"/>
      <c r="KYK562" s="89"/>
      <c r="KYL562" s="511"/>
      <c r="KYM562" s="511"/>
      <c r="KYN562" s="511"/>
      <c r="KYO562" s="511"/>
      <c r="KYP562" s="511"/>
      <c r="KYQ562" s="511"/>
      <c r="KYR562" s="511"/>
      <c r="KYS562" s="89"/>
      <c r="KYT562" s="89"/>
      <c r="KYU562" s="511"/>
      <c r="KYV562" s="511"/>
      <c r="KYW562" s="89"/>
      <c r="KYX562" s="89"/>
      <c r="KYY562" s="511"/>
      <c r="KYZ562" s="511"/>
      <c r="KZA562" s="511"/>
      <c r="KZB562" s="511"/>
      <c r="KZC562" s="511"/>
      <c r="KZD562" s="203"/>
      <c r="KZE562" s="107"/>
      <c r="KZF562" s="511"/>
      <c r="KZG562" s="511"/>
      <c r="KZH562" s="511"/>
      <c r="KZI562" s="511"/>
      <c r="KZJ562" s="511"/>
      <c r="KZK562" s="511"/>
      <c r="KZL562" s="511"/>
      <c r="KZM562" s="168"/>
      <c r="KZN562" s="168"/>
      <c r="KZO562" s="168"/>
      <c r="KZP562" s="168"/>
      <c r="KZQ562" s="168"/>
      <c r="KZR562" s="168"/>
      <c r="KZS562" s="168"/>
      <c r="KZT562" s="168"/>
      <c r="KZU562" s="168"/>
      <c r="KZV562" s="168"/>
      <c r="KZW562" s="168"/>
      <c r="KZX562" s="168"/>
      <c r="KZY562" s="168"/>
      <c r="KZZ562" s="168"/>
      <c r="LAA562" s="168"/>
      <c r="LAB562" s="168"/>
      <c r="LAC562" s="168"/>
      <c r="LAD562" s="168"/>
      <c r="LAE562" s="168"/>
      <c r="LAF562" s="168"/>
      <c r="LAG562" s="168"/>
      <c r="LAH562" s="168"/>
      <c r="LAI562" s="168"/>
      <c r="LAJ562" s="168"/>
      <c r="LAK562" s="168"/>
      <c r="LAL562" s="168"/>
      <c r="LAM562" s="168"/>
      <c r="LAN562" s="168"/>
      <c r="LAO562" s="168"/>
      <c r="LAP562" s="168"/>
      <c r="LAQ562" s="168"/>
      <c r="LAR562" s="168"/>
      <c r="LAS562" s="168"/>
      <c r="LAT562" s="168"/>
      <c r="LAU562" s="168"/>
      <c r="LAV562" s="168"/>
      <c r="LAW562" s="168"/>
      <c r="LAX562" s="168"/>
      <c r="LAY562" s="168"/>
      <c r="LAZ562" s="168"/>
      <c r="LBA562" s="168"/>
      <c r="LBB562" s="168"/>
      <c r="LBC562" s="168"/>
      <c r="LBD562" s="168"/>
      <c r="LBE562" s="511"/>
      <c r="LBF562" s="511"/>
      <c r="LBG562" s="511"/>
      <c r="LBH562" s="511"/>
      <c r="LBI562" s="511"/>
      <c r="LBJ562" s="511"/>
      <c r="LBK562" s="511"/>
      <c r="LBL562" s="511"/>
      <c r="LBM562" s="511"/>
      <c r="LBN562" s="511"/>
      <c r="LBO562" s="511"/>
      <c r="LBP562" s="511"/>
      <c r="LBQ562" s="511"/>
      <c r="LBR562" s="511"/>
      <c r="LBS562" s="511"/>
      <c r="LBT562" s="511"/>
      <c r="LBU562" s="511"/>
      <c r="LBV562" s="511"/>
      <c r="LBW562" s="511"/>
      <c r="LBX562" s="511"/>
      <c r="LBY562" s="511"/>
      <c r="LBZ562" s="511"/>
      <c r="LCA562" s="511"/>
      <c r="LCB562" s="511"/>
      <c r="LCC562" s="89"/>
      <c r="LCD562" s="89"/>
      <c r="LCE562" s="89"/>
      <c r="LCF562" s="89"/>
      <c r="LCG562" s="89"/>
      <c r="LCH562" s="511"/>
      <c r="LCI562" s="511"/>
      <c r="LCJ562" s="89"/>
      <c r="LCK562" s="89"/>
      <c r="LCL562" s="511"/>
      <c r="LCM562" s="511"/>
      <c r="LCN562" s="89"/>
      <c r="LCO562" s="89"/>
      <c r="LCP562" s="511"/>
      <c r="LCQ562" s="511"/>
      <c r="LCR562" s="511"/>
      <c r="LCS562" s="511"/>
      <c r="LCT562" s="511"/>
      <c r="LCU562" s="511"/>
      <c r="LCV562" s="511"/>
      <c r="LCW562" s="89"/>
      <c r="LCX562" s="89"/>
      <c r="LCY562" s="511"/>
      <c r="LCZ562" s="511"/>
      <c r="LDA562" s="89"/>
      <c r="LDB562" s="89"/>
      <c r="LDC562" s="511"/>
      <c r="LDD562" s="511"/>
      <c r="LDE562" s="511"/>
      <c r="LDF562" s="511"/>
      <c r="LDG562" s="511"/>
      <c r="LDH562" s="203"/>
      <c r="LDI562" s="107"/>
      <c r="LDJ562" s="511"/>
      <c r="LDK562" s="511"/>
      <c r="LDL562" s="511"/>
      <c r="LDM562" s="511"/>
      <c r="LDN562" s="511"/>
      <c r="LDO562" s="511"/>
      <c r="LDP562" s="511"/>
      <c r="LDQ562" s="168"/>
      <c r="LDR562" s="168"/>
      <c r="LDS562" s="168"/>
      <c r="LDT562" s="168"/>
      <c r="LDU562" s="168"/>
      <c r="LDV562" s="168"/>
      <c r="LDW562" s="168"/>
      <c r="LDX562" s="168"/>
      <c r="LDY562" s="168"/>
      <c r="LDZ562" s="168"/>
      <c r="LEA562" s="168"/>
      <c r="LEB562" s="168"/>
      <c r="LEC562" s="168"/>
      <c r="LED562" s="168"/>
      <c r="LEE562" s="168"/>
      <c r="LEF562" s="168"/>
      <c r="LEG562" s="168"/>
      <c r="LEH562" s="168"/>
      <c r="LEI562" s="168"/>
      <c r="LEJ562" s="168"/>
      <c r="LEK562" s="168"/>
      <c r="LEL562" s="168"/>
      <c r="LEM562" s="168"/>
      <c r="LEN562" s="168"/>
      <c r="LEO562" s="168"/>
      <c r="LEP562" s="168"/>
      <c r="LEQ562" s="168"/>
      <c r="LER562" s="168"/>
      <c r="LES562" s="168"/>
      <c r="LET562" s="168"/>
      <c r="LEU562" s="168"/>
      <c r="LEV562" s="168"/>
      <c r="LEW562" s="168"/>
      <c r="LEX562" s="168"/>
      <c r="LEY562" s="168"/>
      <c r="LEZ562" s="168"/>
      <c r="LFA562" s="168"/>
      <c r="LFB562" s="168"/>
      <c r="LFC562" s="168"/>
      <c r="LFD562" s="168"/>
      <c r="LFE562" s="168"/>
      <c r="LFF562" s="168"/>
      <c r="LFG562" s="168"/>
      <c r="LFH562" s="168"/>
      <c r="LFI562" s="511"/>
      <c r="LFJ562" s="511"/>
      <c r="LFK562" s="511"/>
      <c r="LFL562" s="511"/>
      <c r="LFM562" s="511"/>
      <c r="LFN562" s="511"/>
      <c r="LFO562" s="511"/>
      <c r="LFP562" s="511"/>
      <c r="LFQ562" s="511"/>
      <c r="LFR562" s="511"/>
      <c r="LFS562" s="511"/>
      <c r="LFT562" s="511"/>
      <c r="LFU562" s="511"/>
      <c r="LFV562" s="511"/>
      <c r="LFW562" s="511"/>
      <c r="LFX562" s="511"/>
      <c r="LFY562" s="511"/>
      <c r="LFZ562" s="511"/>
      <c r="LGA562" s="511"/>
      <c r="LGB562" s="511"/>
      <c r="LGC562" s="511"/>
      <c r="LGD562" s="511"/>
      <c r="LGE562" s="511"/>
      <c r="LGF562" s="511"/>
      <c r="LGG562" s="89"/>
      <c r="LGH562" s="89"/>
      <c r="LGI562" s="89"/>
      <c r="LGJ562" s="89"/>
      <c r="LGK562" s="89"/>
      <c r="LGL562" s="511"/>
      <c r="LGM562" s="511"/>
      <c r="LGN562" s="89"/>
      <c r="LGO562" s="89"/>
      <c r="LGP562" s="511"/>
      <c r="LGQ562" s="511"/>
      <c r="LGR562" s="89"/>
      <c r="LGS562" s="89"/>
      <c r="LGT562" s="511"/>
      <c r="LGU562" s="511"/>
      <c r="LGV562" s="511"/>
      <c r="LGW562" s="511"/>
      <c r="LGX562" s="511"/>
      <c r="LGY562" s="511"/>
      <c r="LGZ562" s="511"/>
      <c r="LHA562" s="89"/>
      <c r="LHB562" s="89"/>
      <c r="LHC562" s="511"/>
      <c r="LHD562" s="511"/>
      <c r="LHE562" s="89"/>
      <c r="LHF562" s="89"/>
      <c r="LHG562" s="511"/>
      <c r="LHH562" s="511"/>
      <c r="LHI562" s="511"/>
      <c r="LHJ562" s="511"/>
      <c r="LHK562" s="511"/>
      <c r="LHL562" s="203"/>
      <c r="LHM562" s="107"/>
      <c r="LHN562" s="511"/>
      <c r="LHO562" s="511"/>
      <c r="LHP562" s="511"/>
      <c r="LHQ562" s="511"/>
      <c r="LHR562" s="511"/>
      <c r="LHS562" s="511"/>
      <c r="LHT562" s="511"/>
      <c r="LHU562" s="168"/>
      <c r="LHV562" s="168"/>
      <c r="LHW562" s="168"/>
      <c r="LHX562" s="168"/>
      <c r="LHY562" s="168"/>
      <c r="LHZ562" s="168"/>
      <c r="LIA562" s="168"/>
      <c r="LIB562" s="168"/>
      <c r="LIC562" s="168"/>
      <c r="LID562" s="168"/>
      <c r="LIE562" s="168"/>
      <c r="LIF562" s="168"/>
      <c r="LIG562" s="168"/>
      <c r="LIH562" s="168"/>
      <c r="LII562" s="168"/>
      <c r="LIJ562" s="168"/>
      <c r="LIK562" s="168"/>
      <c r="LIL562" s="168"/>
      <c r="LIM562" s="168"/>
      <c r="LIN562" s="168"/>
      <c r="LIO562" s="168"/>
      <c r="LIP562" s="168"/>
      <c r="LIQ562" s="168"/>
      <c r="LIR562" s="168"/>
      <c r="LIS562" s="168"/>
      <c r="LIT562" s="168"/>
      <c r="LIU562" s="168"/>
      <c r="LIV562" s="168"/>
      <c r="LIW562" s="168"/>
      <c r="LIX562" s="168"/>
      <c r="LIY562" s="168"/>
      <c r="LIZ562" s="168"/>
      <c r="LJA562" s="168"/>
      <c r="LJB562" s="168"/>
      <c r="LJC562" s="168"/>
      <c r="LJD562" s="168"/>
      <c r="LJE562" s="168"/>
      <c r="LJF562" s="168"/>
      <c r="LJG562" s="168"/>
      <c r="LJH562" s="168"/>
      <c r="LJI562" s="168"/>
      <c r="LJJ562" s="168"/>
      <c r="LJK562" s="168"/>
      <c r="LJL562" s="168"/>
      <c r="LJM562" s="511"/>
      <c r="LJN562" s="511"/>
      <c r="LJO562" s="511"/>
      <c r="LJP562" s="511"/>
      <c r="LJQ562" s="511"/>
      <c r="LJR562" s="511"/>
      <c r="LJS562" s="511"/>
      <c r="LJT562" s="511"/>
      <c r="LJU562" s="511"/>
      <c r="LJV562" s="511"/>
      <c r="LJW562" s="511"/>
      <c r="LJX562" s="511"/>
      <c r="LJY562" s="511"/>
      <c r="LJZ562" s="511"/>
      <c r="LKA562" s="511"/>
      <c r="LKB562" s="511"/>
      <c r="LKC562" s="511"/>
      <c r="LKD562" s="511"/>
      <c r="LKE562" s="511"/>
      <c r="LKF562" s="511"/>
      <c r="LKG562" s="511"/>
      <c r="LKH562" s="511"/>
      <c r="LKI562" s="511"/>
      <c r="LKJ562" s="511"/>
      <c r="LKK562" s="89"/>
      <c r="LKL562" s="89"/>
      <c r="LKM562" s="89"/>
      <c r="LKN562" s="89"/>
      <c r="LKO562" s="89"/>
      <c r="LKP562" s="511"/>
      <c r="LKQ562" s="511"/>
      <c r="LKR562" s="89"/>
      <c r="LKS562" s="89"/>
      <c r="LKT562" s="511"/>
      <c r="LKU562" s="511"/>
      <c r="LKV562" s="89"/>
      <c r="LKW562" s="89"/>
      <c r="LKX562" s="511"/>
      <c r="LKY562" s="511"/>
      <c r="LKZ562" s="511"/>
      <c r="LLA562" s="511"/>
      <c r="LLB562" s="511"/>
      <c r="LLC562" s="511"/>
      <c r="LLD562" s="511"/>
      <c r="LLE562" s="89"/>
      <c r="LLF562" s="89"/>
      <c r="LLG562" s="511"/>
      <c r="LLH562" s="511"/>
      <c r="LLI562" s="89"/>
      <c r="LLJ562" s="89"/>
      <c r="LLK562" s="511"/>
      <c r="LLL562" s="511"/>
      <c r="LLM562" s="511"/>
      <c r="LLN562" s="511"/>
      <c r="LLO562" s="511"/>
      <c r="LLP562" s="203"/>
      <c r="LLQ562" s="107"/>
      <c r="LLR562" s="511"/>
      <c r="LLS562" s="511"/>
      <c r="LLT562" s="511"/>
      <c r="LLU562" s="511"/>
      <c r="LLV562" s="511"/>
      <c r="LLW562" s="511"/>
      <c r="LLX562" s="511"/>
      <c r="LLY562" s="168"/>
      <c r="LLZ562" s="168"/>
      <c r="LMA562" s="168"/>
      <c r="LMB562" s="168"/>
      <c r="LMC562" s="168"/>
      <c r="LMD562" s="168"/>
      <c r="LME562" s="168"/>
      <c r="LMF562" s="168"/>
      <c r="LMG562" s="168"/>
      <c r="LMH562" s="168"/>
      <c r="LMI562" s="168"/>
      <c r="LMJ562" s="168"/>
      <c r="LMK562" s="168"/>
      <c r="LML562" s="168"/>
      <c r="LMM562" s="168"/>
      <c r="LMN562" s="168"/>
      <c r="LMO562" s="168"/>
      <c r="LMP562" s="168"/>
      <c r="LMQ562" s="168"/>
      <c r="LMR562" s="168"/>
      <c r="LMS562" s="168"/>
      <c r="LMT562" s="168"/>
      <c r="LMU562" s="168"/>
      <c r="LMV562" s="168"/>
      <c r="LMW562" s="168"/>
      <c r="LMX562" s="168"/>
      <c r="LMY562" s="168"/>
      <c r="LMZ562" s="168"/>
      <c r="LNA562" s="168"/>
      <c r="LNB562" s="168"/>
      <c r="LNC562" s="168"/>
      <c r="LND562" s="168"/>
      <c r="LNE562" s="168"/>
      <c r="LNF562" s="168"/>
      <c r="LNG562" s="168"/>
      <c r="LNH562" s="168"/>
      <c r="LNI562" s="168"/>
      <c r="LNJ562" s="168"/>
      <c r="LNK562" s="168"/>
      <c r="LNL562" s="168"/>
      <c r="LNM562" s="168"/>
      <c r="LNN562" s="168"/>
      <c r="LNO562" s="168"/>
      <c r="LNP562" s="168"/>
      <c r="LNQ562" s="511"/>
      <c r="LNR562" s="511"/>
      <c r="LNS562" s="511"/>
      <c r="LNT562" s="511"/>
      <c r="LNU562" s="511"/>
      <c r="LNV562" s="511"/>
      <c r="LNW562" s="511"/>
      <c r="LNX562" s="511"/>
      <c r="LNY562" s="511"/>
      <c r="LNZ562" s="511"/>
      <c r="LOA562" s="511"/>
      <c r="LOB562" s="511"/>
      <c r="LOC562" s="511"/>
      <c r="LOD562" s="511"/>
      <c r="LOE562" s="511"/>
      <c r="LOF562" s="511"/>
      <c r="LOG562" s="511"/>
      <c r="LOH562" s="511"/>
      <c r="LOI562" s="511"/>
      <c r="LOJ562" s="511"/>
      <c r="LOK562" s="511"/>
      <c r="LOL562" s="511"/>
      <c r="LOM562" s="511"/>
      <c r="LON562" s="511"/>
      <c r="LOO562" s="89"/>
      <c r="LOP562" s="89"/>
      <c r="LOQ562" s="89"/>
      <c r="LOR562" s="89"/>
      <c r="LOS562" s="89"/>
      <c r="LOT562" s="511"/>
      <c r="LOU562" s="511"/>
      <c r="LOV562" s="89"/>
      <c r="LOW562" s="89"/>
      <c r="LOX562" s="511"/>
      <c r="LOY562" s="511"/>
      <c r="LOZ562" s="89"/>
      <c r="LPA562" s="89"/>
      <c r="LPB562" s="511"/>
      <c r="LPC562" s="511"/>
      <c r="LPD562" s="511"/>
      <c r="LPE562" s="511"/>
      <c r="LPF562" s="511"/>
      <c r="LPG562" s="511"/>
      <c r="LPH562" s="511"/>
      <c r="LPI562" s="89"/>
      <c r="LPJ562" s="89"/>
      <c r="LPK562" s="511"/>
      <c r="LPL562" s="511"/>
      <c r="LPM562" s="89"/>
      <c r="LPN562" s="89"/>
      <c r="LPO562" s="511"/>
      <c r="LPP562" s="511"/>
      <c r="LPQ562" s="511"/>
      <c r="LPR562" s="511"/>
      <c r="LPS562" s="511"/>
      <c r="LPT562" s="203"/>
      <c r="LPU562" s="107"/>
      <c r="LPV562" s="511"/>
      <c r="LPW562" s="511"/>
      <c r="LPX562" s="511"/>
      <c r="LPY562" s="511"/>
      <c r="LPZ562" s="511"/>
      <c r="LQA562" s="511"/>
      <c r="LQB562" s="511"/>
      <c r="LQC562" s="168"/>
      <c r="LQD562" s="168"/>
      <c r="LQE562" s="168"/>
      <c r="LQF562" s="168"/>
      <c r="LQG562" s="168"/>
      <c r="LQH562" s="168"/>
      <c r="LQI562" s="168"/>
      <c r="LQJ562" s="168"/>
      <c r="LQK562" s="168"/>
      <c r="LQL562" s="168"/>
      <c r="LQM562" s="168"/>
      <c r="LQN562" s="168"/>
      <c r="LQO562" s="168"/>
      <c r="LQP562" s="168"/>
      <c r="LQQ562" s="168"/>
      <c r="LQR562" s="168"/>
      <c r="LQS562" s="168"/>
      <c r="LQT562" s="168"/>
      <c r="LQU562" s="168"/>
      <c r="LQV562" s="168"/>
      <c r="LQW562" s="168"/>
      <c r="LQX562" s="168"/>
      <c r="LQY562" s="168"/>
      <c r="LQZ562" s="168"/>
      <c r="LRA562" s="168"/>
      <c r="LRB562" s="168"/>
      <c r="LRC562" s="168"/>
      <c r="LRD562" s="168"/>
      <c r="LRE562" s="168"/>
      <c r="LRF562" s="168"/>
      <c r="LRG562" s="168"/>
      <c r="LRH562" s="168"/>
      <c r="LRI562" s="168"/>
      <c r="LRJ562" s="168"/>
      <c r="LRK562" s="168"/>
      <c r="LRL562" s="168"/>
      <c r="LRM562" s="168"/>
      <c r="LRN562" s="168"/>
      <c r="LRO562" s="168"/>
      <c r="LRP562" s="168"/>
      <c r="LRQ562" s="168"/>
      <c r="LRR562" s="168"/>
      <c r="LRS562" s="168"/>
      <c r="LRT562" s="168"/>
      <c r="LRU562" s="511"/>
      <c r="LRV562" s="511"/>
      <c r="LRW562" s="511"/>
      <c r="LRX562" s="511"/>
      <c r="LRY562" s="511"/>
      <c r="LRZ562" s="511"/>
      <c r="LSA562" s="511"/>
      <c r="LSB562" s="511"/>
      <c r="LSC562" s="511"/>
      <c r="LSD562" s="511"/>
      <c r="LSE562" s="511"/>
      <c r="LSF562" s="511"/>
      <c r="LSG562" s="511"/>
      <c r="LSH562" s="511"/>
      <c r="LSI562" s="511"/>
      <c r="LSJ562" s="511"/>
      <c r="LSK562" s="511"/>
      <c r="LSL562" s="511"/>
      <c r="LSM562" s="511"/>
      <c r="LSN562" s="511"/>
      <c r="LSO562" s="511"/>
      <c r="LSP562" s="511"/>
      <c r="LSQ562" s="511"/>
      <c r="LSR562" s="511"/>
      <c r="LSS562" s="89"/>
      <c r="LST562" s="89"/>
      <c r="LSU562" s="89"/>
      <c r="LSV562" s="89"/>
      <c r="LSW562" s="89"/>
      <c r="LSX562" s="511"/>
      <c r="LSY562" s="511"/>
      <c r="LSZ562" s="89"/>
      <c r="LTA562" s="89"/>
      <c r="LTB562" s="511"/>
      <c r="LTC562" s="511"/>
      <c r="LTD562" s="89"/>
      <c r="LTE562" s="89"/>
      <c r="LTF562" s="511"/>
      <c r="LTG562" s="511"/>
      <c r="LTH562" s="511"/>
      <c r="LTI562" s="511"/>
      <c r="LTJ562" s="511"/>
      <c r="LTK562" s="511"/>
      <c r="LTL562" s="511"/>
      <c r="LTM562" s="89"/>
      <c r="LTN562" s="89"/>
      <c r="LTO562" s="511"/>
      <c r="LTP562" s="511"/>
      <c r="LTQ562" s="89"/>
      <c r="LTR562" s="89"/>
      <c r="LTS562" s="511"/>
      <c r="LTT562" s="511"/>
      <c r="LTU562" s="511"/>
      <c r="LTV562" s="511"/>
      <c r="LTW562" s="511"/>
      <c r="LTX562" s="203"/>
      <c r="LTY562" s="107"/>
      <c r="LTZ562" s="511"/>
      <c r="LUA562" s="511"/>
      <c r="LUB562" s="511"/>
      <c r="LUC562" s="511"/>
      <c r="LUD562" s="511"/>
      <c r="LUE562" s="511"/>
      <c r="LUF562" s="511"/>
      <c r="LUG562" s="168"/>
      <c r="LUH562" s="168"/>
      <c r="LUI562" s="168"/>
      <c r="LUJ562" s="168"/>
      <c r="LUK562" s="168"/>
      <c r="LUL562" s="168"/>
      <c r="LUM562" s="168"/>
      <c r="LUN562" s="168"/>
      <c r="LUO562" s="168"/>
      <c r="LUP562" s="168"/>
      <c r="LUQ562" s="168"/>
      <c r="LUR562" s="168"/>
      <c r="LUS562" s="168"/>
      <c r="LUT562" s="168"/>
      <c r="LUU562" s="168"/>
      <c r="LUV562" s="168"/>
      <c r="LUW562" s="168"/>
      <c r="LUX562" s="168"/>
      <c r="LUY562" s="168"/>
      <c r="LUZ562" s="168"/>
      <c r="LVA562" s="168"/>
      <c r="LVB562" s="168"/>
      <c r="LVC562" s="168"/>
      <c r="LVD562" s="168"/>
      <c r="LVE562" s="168"/>
      <c r="LVF562" s="168"/>
      <c r="LVG562" s="168"/>
      <c r="LVH562" s="168"/>
      <c r="LVI562" s="168"/>
      <c r="LVJ562" s="168"/>
      <c r="LVK562" s="168"/>
      <c r="LVL562" s="168"/>
      <c r="LVM562" s="168"/>
      <c r="LVN562" s="168"/>
      <c r="LVO562" s="168"/>
      <c r="LVP562" s="168"/>
      <c r="LVQ562" s="168"/>
      <c r="LVR562" s="168"/>
      <c r="LVS562" s="168"/>
      <c r="LVT562" s="168"/>
      <c r="LVU562" s="168"/>
      <c r="LVV562" s="168"/>
      <c r="LVW562" s="168"/>
      <c r="LVX562" s="168"/>
      <c r="LVY562" s="511"/>
      <c r="LVZ562" s="511"/>
      <c r="LWA562" s="511"/>
      <c r="LWB562" s="511"/>
      <c r="LWC562" s="511"/>
      <c r="LWD562" s="511"/>
      <c r="LWE562" s="511"/>
      <c r="LWF562" s="511"/>
      <c r="LWG562" s="511"/>
      <c r="LWH562" s="511"/>
      <c r="LWI562" s="511"/>
      <c r="LWJ562" s="511"/>
      <c r="LWK562" s="511"/>
      <c r="LWL562" s="511"/>
      <c r="LWM562" s="511"/>
      <c r="LWN562" s="511"/>
      <c r="LWO562" s="511"/>
      <c r="LWP562" s="511"/>
      <c r="LWQ562" s="511"/>
      <c r="LWR562" s="511"/>
      <c r="LWS562" s="511"/>
      <c r="LWT562" s="511"/>
      <c r="LWU562" s="511"/>
      <c r="LWV562" s="511"/>
      <c r="LWW562" s="89"/>
      <c r="LWX562" s="89"/>
      <c r="LWY562" s="89"/>
      <c r="LWZ562" s="89"/>
      <c r="LXA562" s="89"/>
      <c r="LXB562" s="511"/>
      <c r="LXC562" s="511"/>
      <c r="LXD562" s="89"/>
      <c r="LXE562" s="89"/>
      <c r="LXF562" s="511"/>
      <c r="LXG562" s="511"/>
      <c r="LXH562" s="89"/>
      <c r="LXI562" s="89"/>
      <c r="LXJ562" s="511"/>
      <c r="LXK562" s="511"/>
      <c r="LXL562" s="511"/>
      <c r="LXM562" s="511"/>
      <c r="LXN562" s="511"/>
      <c r="LXO562" s="511"/>
      <c r="LXP562" s="511"/>
      <c r="LXQ562" s="89"/>
      <c r="LXR562" s="89"/>
      <c r="LXS562" s="511"/>
      <c r="LXT562" s="511"/>
      <c r="LXU562" s="89"/>
      <c r="LXV562" s="89"/>
      <c r="LXW562" s="511"/>
      <c r="LXX562" s="511"/>
      <c r="LXY562" s="511"/>
      <c r="LXZ562" s="511"/>
      <c r="LYA562" s="511"/>
      <c r="LYB562" s="203"/>
      <c r="LYC562" s="107"/>
      <c r="LYD562" s="511"/>
      <c r="LYE562" s="511"/>
      <c r="LYF562" s="511"/>
      <c r="LYG562" s="511"/>
      <c r="LYH562" s="511"/>
      <c r="LYI562" s="511"/>
      <c r="LYJ562" s="511"/>
      <c r="LYK562" s="168"/>
      <c r="LYL562" s="168"/>
      <c r="LYM562" s="168"/>
      <c r="LYN562" s="168"/>
      <c r="LYO562" s="168"/>
      <c r="LYP562" s="168"/>
      <c r="LYQ562" s="168"/>
      <c r="LYR562" s="168"/>
      <c r="LYS562" s="168"/>
      <c r="LYT562" s="168"/>
      <c r="LYU562" s="168"/>
      <c r="LYV562" s="168"/>
      <c r="LYW562" s="168"/>
      <c r="LYX562" s="168"/>
      <c r="LYY562" s="168"/>
      <c r="LYZ562" s="168"/>
      <c r="LZA562" s="168"/>
      <c r="LZB562" s="168"/>
      <c r="LZC562" s="168"/>
      <c r="LZD562" s="168"/>
      <c r="LZE562" s="168"/>
      <c r="LZF562" s="168"/>
      <c r="LZG562" s="168"/>
      <c r="LZH562" s="168"/>
      <c r="LZI562" s="168"/>
      <c r="LZJ562" s="168"/>
      <c r="LZK562" s="168"/>
      <c r="LZL562" s="168"/>
      <c r="LZM562" s="168"/>
      <c r="LZN562" s="168"/>
      <c r="LZO562" s="168"/>
      <c r="LZP562" s="168"/>
      <c r="LZQ562" s="168"/>
      <c r="LZR562" s="168"/>
      <c r="LZS562" s="168"/>
      <c r="LZT562" s="168"/>
      <c r="LZU562" s="168"/>
      <c r="LZV562" s="168"/>
      <c r="LZW562" s="168"/>
      <c r="LZX562" s="168"/>
      <c r="LZY562" s="168"/>
      <c r="LZZ562" s="168"/>
      <c r="MAA562" s="168"/>
      <c r="MAB562" s="168"/>
      <c r="MAC562" s="511"/>
      <c r="MAD562" s="511"/>
      <c r="MAE562" s="511"/>
      <c r="MAF562" s="511"/>
      <c r="MAG562" s="511"/>
      <c r="MAH562" s="511"/>
      <c r="MAI562" s="511"/>
      <c r="MAJ562" s="511"/>
      <c r="MAK562" s="511"/>
      <c r="MAL562" s="511"/>
      <c r="MAM562" s="511"/>
      <c r="MAN562" s="511"/>
      <c r="MAO562" s="511"/>
      <c r="MAP562" s="511"/>
      <c r="MAQ562" s="511"/>
      <c r="MAR562" s="511"/>
      <c r="MAS562" s="511"/>
      <c r="MAT562" s="511"/>
      <c r="MAU562" s="511"/>
      <c r="MAV562" s="511"/>
      <c r="MAW562" s="511"/>
      <c r="MAX562" s="511"/>
      <c r="MAY562" s="511"/>
      <c r="MAZ562" s="511"/>
      <c r="MBA562" s="89"/>
      <c r="MBB562" s="89"/>
      <c r="MBC562" s="89"/>
      <c r="MBD562" s="89"/>
      <c r="MBE562" s="89"/>
      <c r="MBF562" s="511"/>
      <c r="MBG562" s="511"/>
      <c r="MBH562" s="89"/>
      <c r="MBI562" s="89"/>
      <c r="MBJ562" s="511"/>
      <c r="MBK562" s="511"/>
      <c r="MBL562" s="89"/>
      <c r="MBM562" s="89"/>
      <c r="MBN562" s="511"/>
      <c r="MBO562" s="511"/>
      <c r="MBP562" s="511"/>
      <c r="MBQ562" s="511"/>
      <c r="MBR562" s="511"/>
      <c r="MBS562" s="511"/>
      <c r="MBT562" s="511"/>
      <c r="MBU562" s="89"/>
      <c r="MBV562" s="89"/>
      <c r="MBW562" s="511"/>
      <c r="MBX562" s="511"/>
      <c r="MBY562" s="89"/>
      <c r="MBZ562" s="89"/>
      <c r="MCA562" s="511"/>
      <c r="MCB562" s="511"/>
      <c r="MCC562" s="511"/>
      <c r="MCD562" s="511"/>
      <c r="MCE562" s="511"/>
      <c r="MCF562" s="203"/>
      <c r="MCG562" s="107"/>
      <c r="MCH562" s="511"/>
      <c r="MCI562" s="511"/>
      <c r="MCJ562" s="511"/>
      <c r="MCK562" s="511"/>
      <c r="MCL562" s="511"/>
      <c r="MCM562" s="511"/>
      <c r="MCN562" s="511"/>
      <c r="MCO562" s="168"/>
      <c r="MCP562" s="168"/>
      <c r="MCQ562" s="168"/>
      <c r="MCR562" s="168"/>
      <c r="MCS562" s="168"/>
      <c r="MCT562" s="168"/>
      <c r="MCU562" s="168"/>
      <c r="MCV562" s="168"/>
      <c r="MCW562" s="168"/>
      <c r="MCX562" s="168"/>
      <c r="MCY562" s="168"/>
      <c r="MCZ562" s="168"/>
      <c r="MDA562" s="168"/>
      <c r="MDB562" s="168"/>
      <c r="MDC562" s="168"/>
      <c r="MDD562" s="168"/>
      <c r="MDE562" s="168"/>
      <c r="MDF562" s="168"/>
      <c r="MDG562" s="168"/>
      <c r="MDH562" s="168"/>
      <c r="MDI562" s="168"/>
      <c r="MDJ562" s="168"/>
      <c r="MDK562" s="168"/>
      <c r="MDL562" s="168"/>
      <c r="MDM562" s="168"/>
      <c r="MDN562" s="168"/>
      <c r="MDO562" s="168"/>
      <c r="MDP562" s="168"/>
      <c r="MDQ562" s="168"/>
      <c r="MDR562" s="168"/>
      <c r="MDS562" s="168"/>
      <c r="MDT562" s="168"/>
      <c r="MDU562" s="168"/>
      <c r="MDV562" s="168"/>
      <c r="MDW562" s="168"/>
      <c r="MDX562" s="168"/>
      <c r="MDY562" s="168"/>
      <c r="MDZ562" s="168"/>
      <c r="MEA562" s="168"/>
      <c r="MEB562" s="168"/>
      <c r="MEC562" s="168"/>
      <c r="MED562" s="168"/>
      <c r="MEE562" s="168"/>
      <c r="MEF562" s="168"/>
      <c r="MEG562" s="511"/>
      <c r="MEH562" s="511"/>
      <c r="MEI562" s="511"/>
      <c r="MEJ562" s="511"/>
      <c r="MEK562" s="511"/>
      <c r="MEL562" s="511"/>
      <c r="MEM562" s="511"/>
      <c r="MEN562" s="511"/>
      <c r="MEO562" s="511"/>
      <c r="MEP562" s="511"/>
      <c r="MEQ562" s="511"/>
      <c r="MER562" s="511"/>
      <c r="MES562" s="511"/>
      <c r="MET562" s="511"/>
      <c r="MEU562" s="511"/>
      <c r="MEV562" s="511"/>
      <c r="MEW562" s="511"/>
      <c r="MEX562" s="511"/>
      <c r="MEY562" s="511"/>
      <c r="MEZ562" s="511"/>
      <c r="MFA562" s="511"/>
      <c r="MFB562" s="511"/>
      <c r="MFC562" s="511"/>
      <c r="MFD562" s="511"/>
      <c r="MFE562" s="89"/>
      <c r="MFF562" s="89"/>
      <c r="MFG562" s="89"/>
      <c r="MFH562" s="89"/>
      <c r="MFI562" s="89"/>
      <c r="MFJ562" s="511"/>
      <c r="MFK562" s="511"/>
      <c r="MFL562" s="89"/>
      <c r="MFM562" s="89"/>
      <c r="MFN562" s="511"/>
      <c r="MFO562" s="511"/>
      <c r="MFP562" s="89"/>
      <c r="MFQ562" s="89"/>
      <c r="MFR562" s="511"/>
      <c r="MFS562" s="511"/>
      <c r="MFT562" s="511"/>
      <c r="MFU562" s="511"/>
      <c r="MFV562" s="511"/>
      <c r="MFW562" s="511"/>
      <c r="MFX562" s="511"/>
      <c r="MFY562" s="89"/>
      <c r="MFZ562" s="89"/>
      <c r="MGA562" s="511"/>
      <c r="MGB562" s="511"/>
      <c r="MGC562" s="89"/>
      <c r="MGD562" s="89"/>
      <c r="MGE562" s="511"/>
      <c r="MGF562" s="511"/>
      <c r="MGG562" s="511"/>
      <c r="MGH562" s="511"/>
      <c r="MGI562" s="511"/>
      <c r="MGJ562" s="203"/>
      <c r="MGK562" s="107"/>
      <c r="MGL562" s="511"/>
      <c r="MGM562" s="511"/>
      <c r="MGN562" s="511"/>
      <c r="MGO562" s="511"/>
      <c r="MGP562" s="511"/>
      <c r="MGQ562" s="511"/>
      <c r="MGR562" s="511"/>
      <c r="MGS562" s="168"/>
      <c r="MGT562" s="168"/>
      <c r="MGU562" s="168"/>
      <c r="MGV562" s="168"/>
      <c r="MGW562" s="168"/>
      <c r="MGX562" s="168"/>
      <c r="MGY562" s="168"/>
      <c r="MGZ562" s="168"/>
      <c r="MHA562" s="168"/>
      <c r="MHB562" s="168"/>
      <c r="MHC562" s="168"/>
      <c r="MHD562" s="168"/>
      <c r="MHE562" s="168"/>
      <c r="MHF562" s="168"/>
      <c r="MHG562" s="168"/>
      <c r="MHH562" s="168"/>
      <c r="MHI562" s="168"/>
      <c r="MHJ562" s="168"/>
      <c r="MHK562" s="168"/>
      <c r="MHL562" s="168"/>
      <c r="MHM562" s="168"/>
      <c r="MHN562" s="168"/>
      <c r="MHO562" s="168"/>
      <c r="MHP562" s="168"/>
      <c r="MHQ562" s="168"/>
      <c r="MHR562" s="168"/>
      <c r="MHS562" s="168"/>
      <c r="MHT562" s="168"/>
      <c r="MHU562" s="168"/>
      <c r="MHV562" s="168"/>
      <c r="MHW562" s="168"/>
      <c r="MHX562" s="168"/>
      <c r="MHY562" s="168"/>
      <c r="MHZ562" s="168"/>
      <c r="MIA562" s="168"/>
      <c r="MIB562" s="168"/>
      <c r="MIC562" s="168"/>
      <c r="MID562" s="168"/>
      <c r="MIE562" s="168"/>
      <c r="MIF562" s="168"/>
      <c r="MIG562" s="168"/>
      <c r="MIH562" s="168"/>
      <c r="MII562" s="168"/>
      <c r="MIJ562" s="168"/>
      <c r="MIK562" s="511"/>
      <c r="MIL562" s="511"/>
      <c r="MIM562" s="511"/>
      <c r="MIN562" s="511"/>
      <c r="MIO562" s="511"/>
      <c r="MIP562" s="511"/>
      <c r="MIQ562" s="511"/>
      <c r="MIR562" s="511"/>
      <c r="MIS562" s="511"/>
      <c r="MIT562" s="511"/>
      <c r="MIU562" s="511"/>
      <c r="MIV562" s="511"/>
      <c r="MIW562" s="511"/>
      <c r="MIX562" s="511"/>
      <c r="MIY562" s="511"/>
      <c r="MIZ562" s="511"/>
      <c r="MJA562" s="511"/>
      <c r="MJB562" s="511"/>
      <c r="MJC562" s="511"/>
      <c r="MJD562" s="511"/>
      <c r="MJE562" s="511"/>
      <c r="MJF562" s="511"/>
      <c r="MJG562" s="511"/>
      <c r="MJH562" s="511"/>
      <c r="MJI562" s="89"/>
      <c r="MJJ562" s="89"/>
      <c r="MJK562" s="89"/>
      <c r="MJL562" s="89"/>
      <c r="MJM562" s="89"/>
      <c r="MJN562" s="511"/>
      <c r="MJO562" s="511"/>
      <c r="MJP562" s="89"/>
      <c r="MJQ562" s="89"/>
      <c r="MJR562" s="511"/>
      <c r="MJS562" s="511"/>
      <c r="MJT562" s="89"/>
      <c r="MJU562" s="89"/>
      <c r="MJV562" s="511"/>
      <c r="MJW562" s="511"/>
      <c r="MJX562" s="511"/>
      <c r="MJY562" s="511"/>
      <c r="MJZ562" s="511"/>
      <c r="MKA562" s="511"/>
      <c r="MKB562" s="511"/>
      <c r="MKC562" s="89"/>
      <c r="MKD562" s="89"/>
      <c r="MKE562" s="511"/>
      <c r="MKF562" s="511"/>
      <c r="MKG562" s="89"/>
      <c r="MKH562" s="89"/>
      <c r="MKI562" s="511"/>
      <c r="MKJ562" s="511"/>
      <c r="MKK562" s="511"/>
      <c r="MKL562" s="511"/>
      <c r="MKM562" s="511"/>
      <c r="MKN562" s="203"/>
      <c r="MKO562" s="107"/>
      <c r="MKP562" s="511"/>
      <c r="MKQ562" s="511"/>
      <c r="MKR562" s="511"/>
      <c r="MKS562" s="511"/>
      <c r="MKT562" s="511"/>
      <c r="MKU562" s="511"/>
      <c r="MKV562" s="511"/>
      <c r="MKW562" s="168"/>
      <c r="MKX562" s="168"/>
      <c r="MKY562" s="168"/>
      <c r="MKZ562" s="168"/>
      <c r="MLA562" s="168"/>
      <c r="MLB562" s="168"/>
      <c r="MLC562" s="168"/>
      <c r="MLD562" s="168"/>
      <c r="MLE562" s="168"/>
      <c r="MLF562" s="168"/>
      <c r="MLG562" s="168"/>
      <c r="MLH562" s="168"/>
      <c r="MLI562" s="168"/>
      <c r="MLJ562" s="168"/>
      <c r="MLK562" s="168"/>
      <c r="MLL562" s="168"/>
      <c r="MLM562" s="168"/>
      <c r="MLN562" s="168"/>
      <c r="MLO562" s="168"/>
      <c r="MLP562" s="168"/>
      <c r="MLQ562" s="168"/>
      <c r="MLR562" s="168"/>
      <c r="MLS562" s="168"/>
      <c r="MLT562" s="168"/>
      <c r="MLU562" s="168"/>
      <c r="MLV562" s="168"/>
      <c r="MLW562" s="168"/>
      <c r="MLX562" s="168"/>
      <c r="MLY562" s="168"/>
      <c r="MLZ562" s="168"/>
      <c r="MMA562" s="168"/>
      <c r="MMB562" s="168"/>
      <c r="MMC562" s="168"/>
      <c r="MMD562" s="168"/>
      <c r="MME562" s="168"/>
      <c r="MMF562" s="168"/>
      <c r="MMG562" s="168"/>
      <c r="MMH562" s="168"/>
      <c r="MMI562" s="168"/>
      <c r="MMJ562" s="168"/>
      <c r="MMK562" s="168"/>
      <c r="MML562" s="168"/>
      <c r="MMM562" s="168"/>
      <c r="MMN562" s="168"/>
      <c r="MMO562" s="511"/>
      <c r="MMP562" s="511"/>
      <c r="MMQ562" s="511"/>
      <c r="MMR562" s="511"/>
      <c r="MMS562" s="511"/>
      <c r="MMT562" s="511"/>
      <c r="MMU562" s="511"/>
      <c r="MMV562" s="511"/>
      <c r="MMW562" s="511"/>
      <c r="MMX562" s="511"/>
      <c r="MMY562" s="511"/>
      <c r="MMZ562" s="511"/>
      <c r="MNA562" s="511"/>
      <c r="MNB562" s="511"/>
      <c r="MNC562" s="511"/>
      <c r="MND562" s="511"/>
      <c r="MNE562" s="511"/>
      <c r="MNF562" s="511"/>
      <c r="MNG562" s="511"/>
      <c r="MNH562" s="511"/>
      <c r="MNI562" s="511"/>
      <c r="MNJ562" s="511"/>
      <c r="MNK562" s="511"/>
      <c r="MNL562" s="511"/>
      <c r="MNM562" s="89"/>
      <c r="MNN562" s="89"/>
      <c r="MNO562" s="89"/>
      <c r="MNP562" s="89"/>
      <c r="MNQ562" s="89"/>
      <c r="MNR562" s="511"/>
      <c r="MNS562" s="511"/>
      <c r="MNT562" s="89"/>
      <c r="MNU562" s="89"/>
      <c r="MNV562" s="511"/>
      <c r="MNW562" s="511"/>
      <c r="MNX562" s="89"/>
      <c r="MNY562" s="89"/>
      <c r="MNZ562" s="511"/>
      <c r="MOA562" s="511"/>
      <c r="MOB562" s="511"/>
      <c r="MOC562" s="511"/>
      <c r="MOD562" s="511"/>
      <c r="MOE562" s="511"/>
      <c r="MOF562" s="511"/>
      <c r="MOG562" s="89"/>
      <c r="MOH562" s="89"/>
      <c r="MOI562" s="511"/>
      <c r="MOJ562" s="511"/>
      <c r="MOK562" s="89"/>
      <c r="MOL562" s="89"/>
      <c r="MOM562" s="511"/>
      <c r="MON562" s="511"/>
      <c r="MOO562" s="511"/>
      <c r="MOP562" s="511"/>
      <c r="MOQ562" s="511"/>
      <c r="MOR562" s="203"/>
      <c r="MOS562" s="107"/>
      <c r="MOT562" s="511"/>
      <c r="MOU562" s="511"/>
      <c r="MOV562" s="511"/>
      <c r="MOW562" s="511"/>
      <c r="MOX562" s="511"/>
      <c r="MOY562" s="511"/>
      <c r="MOZ562" s="511"/>
      <c r="MPA562" s="168"/>
      <c r="MPB562" s="168"/>
      <c r="MPC562" s="168"/>
      <c r="MPD562" s="168"/>
      <c r="MPE562" s="168"/>
      <c r="MPF562" s="168"/>
      <c r="MPG562" s="168"/>
      <c r="MPH562" s="168"/>
      <c r="MPI562" s="168"/>
      <c r="MPJ562" s="168"/>
      <c r="MPK562" s="168"/>
      <c r="MPL562" s="168"/>
      <c r="MPM562" s="168"/>
      <c r="MPN562" s="168"/>
      <c r="MPO562" s="168"/>
      <c r="MPP562" s="168"/>
      <c r="MPQ562" s="168"/>
      <c r="MPR562" s="168"/>
      <c r="MPS562" s="168"/>
      <c r="MPT562" s="168"/>
      <c r="MPU562" s="168"/>
      <c r="MPV562" s="168"/>
      <c r="MPW562" s="168"/>
      <c r="MPX562" s="168"/>
      <c r="MPY562" s="168"/>
      <c r="MPZ562" s="168"/>
      <c r="MQA562" s="168"/>
      <c r="MQB562" s="168"/>
      <c r="MQC562" s="168"/>
      <c r="MQD562" s="168"/>
      <c r="MQE562" s="168"/>
      <c r="MQF562" s="168"/>
      <c r="MQG562" s="168"/>
      <c r="MQH562" s="168"/>
      <c r="MQI562" s="168"/>
      <c r="MQJ562" s="168"/>
      <c r="MQK562" s="168"/>
      <c r="MQL562" s="168"/>
      <c r="MQM562" s="168"/>
      <c r="MQN562" s="168"/>
      <c r="MQO562" s="168"/>
      <c r="MQP562" s="168"/>
      <c r="MQQ562" s="168"/>
      <c r="MQR562" s="168"/>
      <c r="MQS562" s="511"/>
      <c r="MQT562" s="511"/>
      <c r="MQU562" s="511"/>
      <c r="MQV562" s="511"/>
      <c r="MQW562" s="511"/>
      <c r="MQX562" s="511"/>
      <c r="MQY562" s="511"/>
      <c r="MQZ562" s="511"/>
      <c r="MRA562" s="511"/>
      <c r="MRB562" s="511"/>
      <c r="MRC562" s="511"/>
      <c r="MRD562" s="511"/>
      <c r="MRE562" s="511"/>
      <c r="MRF562" s="511"/>
      <c r="MRG562" s="511"/>
      <c r="MRH562" s="511"/>
      <c r="MRI562" s="511"/>
      <c r="MRJ562" s="511"/>
      <c r="MRK562" s="511"/>
      <c r="MRL562" s="511"/>
      <c r="MRM562" s="511"/>
      <c r="MRN562" s="511"/>
      <c r="MRO562" s="511"/>
      <c r="MRP562" s="511"/>
      <c r="MRQ562" s="89"/>
      <c r="MRR562" s="89"/>
      <c r="MRS562" s="89"/>
      <c r="MRT562" s="89"/>
      <c r="MRU562" s="89"/>
      <c r="MRV562" s="511"/>
      <c r="MRW562" s="511"/>
      <c r="MRX562" s="89"/>
      <c r="MRY562" s="89"/>
      <c r="MRZ562" s="511"/>
      <c r="MSA562" s="511"/>
      <c r="MSB562" s="89"/>
      <c r="MSC562" s="89"/>
      <c r="MSD562" s="511"/>
      <c r="MSE562" s="511"/>
      <c r="MSF562" s="511"/>
      <c r="MSG562" s="511"/>
      <c r="MSH562" s="511"/>
      <c r="MSI562" s="511"/>
      <c r="MSJ562" s="511"/>
      <c r="MSK562" s="89"/>
      <c r="MSL562" s="89"/>
      <c r="MSM562" s="511"/>
      <c r="MSN562" s="511"/>
      <c r="MSO562" s="89"/>
      <c r="MSP562" s="89"/>
      <c r="MSQ562" s="511"/>
      <c r="MSR562" s="511"/>
      <c r="MSS562" s="511"/>
      <c r="MST562" s="511"/>
      <c r="MSU562" s="511"/>
      <c r="MSV562" s="203"/>
      <c r="MSW562" s="107"/>
      <c r="MSX562" s="511"/>
      <c r="MSY562" s="511"/>
      <c r="MSZ562" s="511"/>
      <c r="MTA562" s="511"/>
      <c r="MTB562" s="511"/>
      <c r="MTC562" s="511"/>
      <c r="MTD562" s="511"/>
      <c r="MTE562" s="168"/>
      <c r="MTF562" s="168"/>
      <c r="MTG562" s="168"/>
      <c r="MTH562" s="168"/>
      <c r="MTI562" s="168"/>
      <c r="MTJ562" s="168"/>
      <c r="MTK562" s="168"/>
      <c r="MTL562" s="168"/>
      <c r="MTM562" s="168"/>
      <c r="MTN562" s="168"/>
      <c r="MTO562" s="168"/>
      <c r="MTP562" s="168"/>
      <c r="MTQ562" s="168"/>
      <c r="MTR562" s="168"/>
      <c r="MTS562" s="168"/>
      <c r="MTT562" s="168"/>
      <c r="MTU562" s="168"/>
      <c r="MTV562" s="168"/>
      <c r="MTW562" s="168"/>
      <c r="MTX562" s="168"/>
      <c r="MTY562" s="168"/>
      <c r="MTZ562" s="168"/>
      <c r="MUA562" s="168"/>
      <c r="MUB562" s="168"/>
      <c r="MUC562" s="168"/>
      <c r="MUD562" s="168"/>
      <c r="MUE562" s="168"/>
      <c r="MUF562" s="168"/>
      <c r="MUG562" s="168"/>
      <c r="MUH562" s="168"/>
      <c r="MUI562" s="168"/>
      <c r="MUJ562" s="168"/>
      <c r="MUK562" s="168"/>
      <c r="MUL562" s="168"/>
      <c r="MUM562" s="168"/>
      <c r="MUN562" s="168"/>
      <c r="MUO562" s="168"/>
      <c r="MUP562" s="168"/>
      <c r="MUQ562" s="168"/>
      <c r="MUR562" s="168"/>
      <c r="MUS562" s="168"/>
      <c r="MUT562" s="168"/>
      <c r="MUU562" s="168"/>
      <c r="MUV562" s="168"/>
      <c r="MUW562" s="511"/>
      <c r="MUX562" s="511"/>
      <c r="MUY562" s="511"/>
      <c r="MUZ562" s="511"/>
      <c r="MVA562" s="511"/>
      <c r="MVB562" s="511"/>
      <c r="MVC562" s="511"/>
      <c r="MVD562" s="511"/>
      <c r="MVE562" s="511"/>
      <c r="MVF562" s="511"/>
      <c r="MVG562" s="511"/>
      <c r="MVH562" s="511"/>
      <c r="MVI562" s="511"/>
      <c r="MVJ562" s="511"/>
      <c r="MVK562" s="511"/>
      <c r="MVL562" s="511"/>
      <c r="MVM562" s="511"/>
      <c r="MVN562" s="511"/>
      <c r="MVO562" s="511"/>
      <c r="MVP562" s="511"/>
      <c r="MVQ562" s="511"/>
      <c r="MVR562" s="511"/>
      <c r="MVS562" s="511"/>
      <c r="MVT562" s="511"/>
      <c r="MVU562" s="89"/>
      <c r="MVV562" s="89"/>
      <c r="MVW562" s="89"/>
      <c r="MVX562" s="89"/>
      <c r="MVY562" s="89"/>
      <c r="MVZ562" s="511"/>
      <c r="MWA562" s="511"/>
      <c r="MWB562" s="89"/>
      <c r="MWC562" s="89"/>
      <c r="MWD562" s="511"/>
      <c r="MWE562" s="511"/>
      <c r="MWF562" s="89"/>
      <c r="MWG562" s="89"/>
      <c r="MWH562" s="511"/>
      <c r="MWI562" s="511"/>
      <c r="MWJ562" s="511"/>
      <c r="MWK562" s="511"/>
      <c r="MWL562" s="511"/>
      <c r="MWM562" s="511"/>
      <c r="MWN562" s="511"/>
      <c r="MWO562" s="89"/>
      <c r="MWP562" s="89"/>
      <c r="MWQ562" s="511"/>
      <c r="MWR562" s="511"/>
      <c r="MWS562" s="89"/>
      <c r="MWT562" s="89"/>
      <c r="MWU562" s="511"/>
      <c r="MWV562" s="511"/>
      <c r="MWW562" s="511"/>
      <c r="MWX562" s="511"/>
      <c r="MWY562" s="511"/>
      <c r="MWZ562" s="203"/>
      <c r="MXA562" s="107"/>
      <c r="MXB562" s="511"/>
      <c r="MXC562" s="511"/>
      <c r="MXD562" s="511"/>
      <c r="MXE562" s="511"/>
      <c r="MXF562" s="511"/>
      <c r="MXG562" s="511"/>
      <c r="MXH562" s="511"/>
      <c r="MXI562" s="168"/>
      <c r="MXJ562" s="168"/>
      <c r="MXK562" s="168"/>
      <c r="MXL562" s="168"/>
      <c r="MXM562" s="168"/>
      <c r="MXN562" s="168"/>
      <c r="MXO562" s="168"/>
      <c r="MXP562" s="168"/>
      <c r="MXQ562" s="168"/>
      <c r="MXR562" s="168"/>
      <c r="MXS562" s="168"/>
      <c r="MXT562" s="168"/>
      <c r="MXU562" s="168"/>
      <c r="MXV562" s="168"/>
      <c r="MXW562" s="168"/>
      <c r="MXX562" s="168"/>
      <c r="MXY562" s="168"/>
      <c r="MXZ562" s="168"/>
      <c r="MYA562" s="168"/>
      <c r="MYB562" s="168"/>
      <c r="MYC562" s="168"/>
      <c r="MYD562" s="168"/>
      <c r="MYE562" s="168"/>
      <c r="MYF562" s="168"/>
      <c r="MYG562" s="168"/>
      <c r="MYH562" s="168"/>
      <c r="MYI562" s="168"/>
      <c r="MYJ562" s="168"/>
      <c r="MYK562" s="168"/>
      <c r="MYL562" s="168"/>
      <c r="MYM562" s="168"/>
      <c r="MYN562" s="168"/>
      <c r="MYO562" s="168"/>
      <c r="MYP562" s="168"/>
      <c r="MYQ562" s="168"/>
      <c r="MYR562" s="168"/>
      <c r="MYS562" s="168"/>
      <c r="MYT562" s="168"/>
      <c r="MYU562" s="168"/>
      <c r="MYV562" s="168"/>
      <c r="MYW562" s="168"/>
      <c r="MYX562" s="168"/>
      <c r="MYY562" s="168"/>
      <c r="MYZ562" s="168"/>
      <c r="MZA562" s="511"/>
      <c r="MZB562" s="511"/>
      <c r="MZC562" s="511"/>
      <c r="MZD562" s="511"/>
      <c r="MZE562" s="511"/>
      <c r="MZF562" s="511"/>
      <c r="MZG562" s="511"/>
      <c r="MZH562" s="511"/>
      <c r="MZI562" s="511"/>
      <c r="MZJ562" s="511"/>
      <c r="MZK562" s="511"/>
      <c r="MZL562" s="511"/>
      <c r="MZM562" s="511"/>
      <c r="MZN562" s="511"/>
      <c r="MZO562" s="511"/>
      <c r="MZP562" s="511"/>
      <c r="MZQ562" s="511"/>
      <c r="MZR562" s="511"/>
      <c r="MZS562" s="511"/>
      <c r="MZT562" s="511"/>
      <c r="MZU562" s="511"/>
      <c r="MZV562" s="511"/>
      <c r="MZW562" s="511"/>
      <c r="MZX562" s="511"/>
      <c r="MZY562" s="89"/>
      <c r="MZZ562" s="89"/>
      <c r="NAA562" s="89"/>
      <c r="NAB562" s="89"/>
      <c r="NAC562" s="89"/>
      <c r="NAD562" s="511"/>
      <c r="NAE562" s="511"/>
      <c r="NAF562" s="89"/>
      <c r="NAG562" s="89"/>
      <c r="NAH562" s="511"/>
      <c r="NAI562" s="511"/>
      <c r="NAJ562" s="89"/>
      <c r="NAK562" s="89"/>
      <c r="NAL562" s="511"/>
      <c r="NAM562" s="511"/>
      <c r="NAN562" s="511"/>
      <c r="NAO562" s="511"/>
      <c r="NAP562" s="511"/>
      <c r="NAQ562" s="511"/>
      <c r="NAR562" s="511"/>
      <c r="NAS562" s="89"/>
      <c r="NAT562" s="89"/>
      <c r="NAU562" s="511"/>
      <c r="NAV562" s="511"/>
      <c r="NAW562" s="89"/>
      <c r="NAX562" s="89"/>
      <c r="NAY562" s="511"/>
      <c r="NAZ562" s="511"/>
      <c r="NBA562" s="511"/>
      <c r="NBB562" s="511"/>
      <c r="NBC562" s="511"/>
      <c r="NBD562" s="203"/>
      <c r="NBE562" s="107"/>
      <c r="NBF562" s="511"/>
      <c r="NBG562" s="511"/>
      <c r="NBH562" s="511"/>
      <c r="NBI562" s="511"/>
      <c r="NBJ562" s="511"/>
      <c r="NBK562" s="511"/>
      <c r="NBL562" s="511"/>
      <c r="NBM562" s="168"/>
      <c r="NBN562" s="168"/>
      <c r="NBO562" s="168"/>
      <c r="NBP562" s="168"/>
      <c r="NBQ562" s="168"/>
      <c r="NBR562" s="168"/>
      <c r="NBS562" s="168"/>
      <c r="NBT562" s="168"/>
      <c r="NBU562" s="168"/>
      <c r="NBV562" s="168"/>
      <c r="NBW562" s="168"/>
      <c r="NBX562" s="168"/>
      <c r="NBY562" s="168"/>
      <c r="NBZ562" s="168"/>
      <c r="NCA562" s="168"/>
      <c r="NCB562" s="168"/>
      <c r="NCC562" s="168"/>
      <c r="NCD562" s="168"/>
      <c r="NCE562" s="168"/>
      <c r="NCF562" s="168"/>
      <c r="NCG562" s="168"/>
      <c r="NCH562" s="168"/>
      <c r="NCI562" s="168"/>
      <c r="NCJ562" s="168"/>
      <c r="NCK562" s="168"/>
      <c r="NCL562" s="168"/>
      <c r="NCM562" s="168"/>
      <c r="NCN562" s="168"/>
      <c r="NCO562" s="168"/>
      <c r="NCP562" s="168"/>
      <c r="NCQ562" s="168"/>
      <c r="NCR562" s="168"/>
      <c r="NCS562" s="168"/>
      <c r="NCT562" s="168"/>
      <c r="NCU562" s="168"/>
      <c r="NCV562" s="168"/>
      <c r="NCW562" s="168"/>
      <c r="NCX562" s="168"/>
      <c r="NCY562" s="168"/>
      <c r="NCZ562" s="168"/>
      <c r="NDA562" s="168"/>
      <c r="NDB562" s="168"/>
      <c r="NDC562" s="168"/>
      <c r="NDD562" s="168"/>
      <c r="NDE562" s="511"/>
      <c r="NDF562" s="511"/>
      <c r="NDG562" s="511"/>
      <c r="NDH562" s="511"/>
      <c r="NDI562" s="511"/>
      <c r="NDJ562" s="511"/>
      <c r="NDK562" s="511"/>
      <c r="NDL562" s="511"/>
      <c r="NDM562" s="511"/>
      <c r="NDN562" s="511"/>
      <c r="NDO562" s="511"/>
      <c r="NDP562" s="511"/>
      <c r="NDQ562" s="511"/>
      <c r="NDR562" s="511"/>
      <c r="NDS562" s="511"/>
      <c r="NDT562" s="511"/>
      <c r="NDU562" s="511"/>
      <c r="NDV562" s="511"/>
      <c r="NDW562" s="511"/>
      <c r="NDX562" s="511"/>
      <c r="NDY562" s="511"/>
      <c r="NDZ562" s="511"/>
      <c r="NEA562" s="511"/>
      <c r="NEB562" s="511"/>
      <c r="NEC562" s="89"/>
      <c r="NED562" s="89"/>
      <c r="NEE562" s="89"/>
      <c r="NEF562" s="89"/>
      <c r="NEG562" s="89"/>
      <c r="NEH562" s="511"/>
      <c r="NEI562" s="511"/>
      <c r="NEJ562" s="89"/>
      <c r="NEK562" s="89"/>
      <c r="NEL562" s="511"/>
      <c r="NEM562" s="511"/>
      <c r="NEN562" s="89"/>
      <c r="NEO562" s="89"/>
      <c r="NEP562" s="511"/>
      <c r="NEQ562" s="511"/>
      <c r="NER562" s="511"/>
      <c r="NES562" s="511"/>
      <c r="NET562" s="511"/>
      <c r="NEU562" s="511"/>
      <c r="NEV562" s="511"/>
      <c r="NEW562" s="89"/>
      <c r="NEX562" s="89"/>
      <c r="NEY562" s="511"/>
      <c r="NEZ562" s="511"/>
      <c r="NFA562" s="89"/>
      <c r="NFB562" s="89"/>
      <c r="NFC562" s="511"/>
      <c r="NFD562" s="511"/>
      <c r="NFE562" s="511"/>
      <c r="NFF562" s="511"/>
      <c r="NFG562" s="511"/>
      <c r="NFH562" s="203"/>
      <c r="NFI562" s="107"/>
      <c r="NFJ562" s="511"/>
      <c r="NFK562" s="511"/>
      <c r="NFL562" s="511"/>
      <c r="NFM562" s="511"/>
      <c r="NFN562" s="511"/>
      <c r="NFO562" s="511"/>
      <c r="NFP562" s="511"/>
      <c r="NFQ562" s="168"/>
      <c r="NFR562" s="168"/>
      <c r="NFS562" s="168"/>
      <c r="NFT562" s="168"/>
      <c r="NFU562" s="168"/>
      <c r="NFV562" s="168"/>
      <c r="NFW562" s="168"/>
      <c r="NFX562" s="168"/>
      <c r="NFY562" s="168"/>
      <c r="NFZ562" s="168"/>
      <c r="NGA562" s="168"/>
      <c r="NGB562" s="168"/>
      <c r="NGC562" s="168"/>
      <c r="NGD562" s="168"/>
      <c r="NGE562" s="168"/>
      <c r="NGF562" s="168"/>
      <c r="NGG562" s="168"/>
      <c r="NGH562" s="168"/>
      <c r="NGI562" s="168"/>
      <c r="NGJ562" s="168"/>
      <c r="NGK562" s="168"/>
      <c r="NGL562" s="168"/>
      <c r="NGM562" s="168"/>
      <c r="NGN562" s="168"/>
      <c r="NGO562" s="168"/>
      <c r="NGP562" s="168"/>
      <c r="NGQ562" s="168"/>
      <c r="NGR562" s="168"/>
      <c r="NGS562" s="168"/>
      <c r="NGT562" s="168"/>
      <c r="NGU562" s="168"/>
      <c r="NGV562" s="168"/>
      <c r="NGW562" s="168"/>
      <c r="NGX562" s="168"/>
      <c r="NGY562" s="168"/>
      <c r="NGZ562" s="168"/>
      <c r="NHA562" s="168"/>
      <c r="NHB562" s="168"/>
      <c r="NHC562" s="168"/>
      <c r="NHD562" s="168"/>
      <c r="NHE562" s="168"/>
      <c r="NHF562" s="168"/>
      <c r="NHG562" s="168"/>
      <c r="NHH562" s="168"/>
      <c r="NHI562" s="511"/>
      <c r="NHJ562" s="511"/>
      <c r="NHK562" s="511"/>
      <c r="NHL562" s="511"/>
      <c r="NHM562" s="511"/>
      <c r="NHN562" s="511"/>
      <c r="NHO562" s="511"/>
      <c r="NHP562" s="511"/>
      <c r="NHQ562" s="511"/>
      <c r="NHR562" s="511"/>
      <c r="NHS562" s="511"/>
      <c r="NHT562" s="511"/>
      <c r="NHU562" s="511"/>
      <c r="NHV562" s="511"/>
      <c r="NHW562" s="511"/>
      <c r="NHX562" s="511"/>
      <c r="NHY562" s="511"/>
      <c r="NHZ562" s="511"/>
      <c r="NIA562" s="511"/>
      <c r="NIB562" s="511"/>
      <c r="NIC562" s="511"/>
      <c r="NID562" s="511"/>
      <c r="NIE562" s="511"/>
      <c r="NIF562" s="511"/>
      <c r="NIG562" s="89"/>
      <c r="NIH562" s="89"/>
      <c r="NII562" s="89"/>
      <c r="NIJ562" s="89"/>
      <c r="NIK562" s="89"/>
      <c r="NIL562" s="511"/>
      <c r="NIM562" s="511"/>
      <c r="NIN562" s="89"/>
      <c r="NIO562" s="89"/>
      <c r="NIP562" s="511"/>
      <c r="NIQ562" s="511"/>
      <c r="NIR562" s="89"/>
      <c r="NIS562" s="89"/>
      <c r="NIT562" s="511"/>
      <c r="NIU562" s="511"/>
      <c r="NIV562" s="511"/>
      <c r="NIW562" s="511"/>
      <c r="NIX562" s="511"/>
      <c r="NIY562" s="511"/>
      <c r="NIZ562" s="511"/>
      <c r="NJA562" s="89"/>
      <c r="NJB562" s="89"/>
      <c r="NJC562" s="511"/>
      <c r="NJD562" s="511"/>
      <c r="NJE562" s="89"/>
      <c r="NJF562" s="89"/>
      <c r="NJG562" s="511"/>
      <c r="NJH562" s="511"/>
      <c r="NJI562" s="511"/>
      <c r="NJJ562" s="511"/>
      <c r="NJK562" s="511"/>
      <c r="NJL562" s="203"/>
      <c r="NJM562" s="107"/>
      <c r="NJN562" s="511"/>
      <c r="NJO562" s="511"/>
      <c r="NJP562" s="511"/>
      <c r="NJQ562" s="511"/>
      <c r="NJR562" s="511"/>
      <c r="NJS562" s="511"/>
      <c r="NJT562" s="511"/>
      <c r="NJU562" s="168"/>
      <c r="NJV562" s="168"/>
      <c r="NJW562" s="168"/>
      <c r="NJX562" s="168"/>
      <c r="NJY562" s="168"/>
      <c r="NJZ562" s="168"/>
      <c r="NKA562" s="168"/>
      <c r="NKB562" s="168"/>
      <c r="NKC562" s="168"/>
      <c r="NKD562" s="168"/>
      <c r="NKE562" s="168"/>
      <c r="NKF562" s="168"/>
      <c r="NKG562" s="168"/>
      <c r="NKH562" s="168"/>
      <c r="NKI562" s="168"/>
      <c r="NKJ562" s="168"/>
      <c r="NKK562" s="168"/>
      <c r="NKL562" s="168"/>
      <c r="NKM562" s="168"/>
      <c r="NKN562" s="168"/>
      <c r="NKO562" s="168"/>
      <c r="NKP562" s="168"/>
      <c r="NKQ562" s="168"/>
      <c r="NKR562" s="168"/>
      <c r="NKS562" s="168"/>
      <c r="NKT562" s="168"/>
      <c r="NKU562" s="168"/>
      <c r="NKV562" s="168"/>
      <c r="NKW562" s="168"/>
      <c r="NKX562" s="168"/>
      <c r="NKY562" s="168"/>
      <c r="NKZ562" s="168"/>
      <c r="NLA562" s="168"/>
      <c r="NLB562" s="168"/>
      <c r="NLC562" s="168"/>
      <c r="NLD562" s="168"/>
      <c r="NLE562" s="168"/>
      <c r="NLF562" s="168"/>
      <c r="NLG562" s="168"/>
      <c r="NLH562" s="168"/>
      <c r="NLI562" s="168"/>
      <c r="NLJ562" s="168"/>
      <c r="NLK562" s="168"/>
      <c r="NLL562" s="168"/>
      <c r="NLM562" s="511"/>
      <c r="NLN562" s="511"/>
      <c r="NLO562" s="511"/>
      <c r="NLP562" s="511"/>
      <c r="NLQ562" s="511"/>
      <c r="NLR562" s="511"/>
      <c r="NLS562" s="511"/>
      <c r="NLT562" s="511"/>
      <c r="NLU562" s="511"/>
      <c r="NLV562" s="511"/>
      <c r="NLW562" s="511"/>
      <c r="NLX562" s="511"/>
      <c r="NLY562" s="511"/>
      <c r="NLZ562" s="511"/>
      <c r="NMA562" s="511"/>
      <c r="NMB562" s="511"/>
      <c r="NMC562" s="511"/>
      <c r="NMD562" s="511"/>
      <c r="NME562" s="511"/>
      <c r="NMF562" s="511"/>
      <c r="NMG562" s="511"/>
      <c r="NMH562" s="511"/>
      <c r="NMI562" s="511"/>
      <c r="NMJ562" s="511"/>
      <c r="NMK562" s="89"/>
      <c r="NML562" s="89"/>
      <c r="NMM562" s="89"/>
      <c r="NMN562" s="89"/>
      <c r="NMO562" s="89"/>
      <c r="NMP562" s="511"/>
      <c r="NMQ562" s="511"/>
      <c r="NMR562" s="89"/>
      <c r="NMS562" s="89"/>
      <c r="NMT562" s="511"/>
      <c r="NMU562" s="511"/>
      <c r="NMV562" s="89"/>
      <c r="NMW562" s="89"/>
      <c r="NMX562" s="511"/>
      <c r="NMY562" s="511"/>
      <c r="NMZ562" s="511"/>
      <c r="NNA562" s="511"/>
      <c r="NNB562" s="511"/>
      <c r="NNC562" s="511"/>
      <c r="NND562" s="511"/>
      <c r="NNE562" s="89"/>
      <c r="NNF562" s="89"/>
      <c r="NNG562" s="511"/>
      <c r="NNH562" s="511"/>
      <c r="NNI562" s="89"/>
      <c r="NNJ562" s="89"/>
      <c r="NNK562" s="511"/>
      <c r="NNL562" s="511"/>
      <c r="NNM562" s="511"/>
      <c r="NNN562" s="511"/>
      <c r="NNO562" s="511"/>
      <c r="NNP562" s="203"/>
      <c r="NNQ562" s="107"/>
      <c r="NNR562" s="511"/>
      <c r="NNS562" s="511"/>
      <c r="NNT562" s="511"/>
      <c r="NNU562" s="511"/>
      <c r="NNV562" s="511"/>
      <c r="NNW562" s="511"/>
      <c r="NNX562" s="511"/>
      <c r="NNY562" s="168"/>
      <c r="NNZ562" s="168"/>
      <c r="NOA562" s="168"/>
      <c r="NOB562" s="168"/>
      <c r="NOC562" s="168"/>
      <c r="NOD562" s="168"/>
      <c r="NOE562" s="168"/>
      <c r="NOF562" s="168"/>
      <c r="NOG562" s="168"/>
      <c r="NOH562" s="168"/>
      <c r="NOI562" s="168"/>
      <c r="NOJ562" s="168"/>
      <c r="NOK562" s="168"/>
      <c r="NOL562" s="168"/>
      <c r="NOM562" s="168"/>
      <c r="NON562" s="168"/>
      <c r="NOO562" s="168"/>
      <c r="NOP562" s="168"/>
      <c r="NOQ562" s="168"/>
      <c r="NOR562" s="168"/>
      <c r="NOS562" s="168"/>
      <c r="NOT562" s="168"/>
      <c r="NOU562" s="168"/>
      <c r="NOV562" s="168"/>
      <c r="NOW562" s="168"/>
      <c r="NOX562" s="168"/>
      <c r="NOY562" s="168"/>
      <c r="NOZ562" s="168"/>
      <c r="NPA562" s="168"/>
      <c r="NPB562" s="168"/>
      <c r="NPC562" s="168"/>
      <c r="NPD562" s="168"/>
      <c r="NPE562" s="168"/>
      <c r="NPF562" s="168"/>
      <c r="NPG562" s="168"/>
      <c r="NPH562" s="168"/>
      <c r="NPI562" s="168"/>
      <c r="NPJ562" s="168"/>
      <c r="NPK562" s="168"/>
      <c r="NPL562" s="168"/>
      <c r="NPM562" s="168"/>
      <c r="NPN562" s="168"/>
      <c r="NPO562" s="168"/>
      <c r="NPP562" s="168"/>
      <c r="NPQ562" s="511"/>
      <c r="NPR562" s="511"/>
      <c r="NPS562" s="511"/>
      <c r="NPT562" s="511"/>
      <c r="NPU562" s="511"/>
      <c r="NPV562" s="511"/>
      <c r="NPW562" s="511"/>
      <c r="NPX562" s="511"/>
      <c r="NPY562" s="511"/>
      <c r="NPZ562" s="511"/>
      <c r="NQA562" s="511"/>
      <c r="NQB562" s="511"/>
      <c r="NQC562" s="511"/>
      <c r="NQD562" s="511"/>
      <c r="NQE562" s="511"/>
      <c r="NQF562" s="511"/>
      <c r="NQG562" s="511"/>
      <c r="NQH562" s="511"/>
      <c r="NQI562" s="511"/>
      <c r="NQJ562" s="511"/>
      <c r="NQK562" s="511"/>
      <c r="NQL562" s="511"/>
      <c r="NQM562" s="511"/>
      <c r="NQN562" s="511"/>
      <c r="NQO562" s="89"/>
      <c r="NQP562" s="89"/>
      <c r="NQQ562" s="89"/>
      <c r="NQR562" s="89"/>
      <c r="NQS562" s="89"/>
      <c r="NQT562" s="511"/>
      <c r="NQU562" s="511"/>
      <c r="NQV562" s="89"/>
      <c r="NQW562" s="89"/>
      <c r="NQX562" s="511"/>
      <c r="NQY562" s="511"/>
      <c r="NQZ562" s="89"/>
      <c r="NRA562" s="89"/>
      <c r="NRB562" s="511"/>
      <c r="NRC562" s="511"/>
      <c r="NRD562" s="511"/>
      <c r="NRE562" s="511"/>
      <c r="NRF562" s="511"/>
      <c r="NRG562" s="511"/>
      <c r="NRH562" s="511"/>
      <c r="NRI562" s="89"/>
      <c r="NRJ562" s="89"/>
      <c r="NRK562" s="511"/>
      <c r="NRL562" s="511"/>
      <c r="NRM562" s="89"/>
      <c r="NRN562" s="89"/>
      <c r="NRO562" s="511"/>
      <c r="NRP562" s="511"/>
      <c r="NRQ562" s="511"/>
      <c r="NRR562" s="511"/>
      <c r="NRS562" s="511"/>
      <c r="NRT562" s="203"/>
      <c r="NRU562" s="107"/>
      <c r="NRV562" s="511"/>
      <c r="NRW562" s="511"/>
      <c r="NRX562" s="511"/>
      <c r="NRY562" s="511"/>
      <c r="NRZ562" s="511"/>
      <c r="NSA562" s="511"/>
      <c r="NSB562" s="511"/>
      <c r="NSC562" s="168"/>
      <c r="NSD562" s="168"/>
      <c r="NSE562" s="168"/>
      <c r="NSF562" s="168"/>
      <c r="NSG562" s="168"/>
      <c r="NSH562" s="168"/>
      <c r="NSI562" s="168"/>
      <c r="NSJ562" s="168"/>
      <c r="NSK562" s="168"/>
      <c r="NSL562" s="168"/>
      <c r="NSM562" s="168"/>
      <c r="NSN562" s="168"/>
      <c r="NSO562" s="168"/>
      <c r="NSP562" s="168"/>
      <c r="NSQ562" s="168"/>
      <c r="NSR562" s="168"/>
      <c r="NSS562" s="168"/>
      <c r="NST562" s="168"/>
      <c r="NSU562" s="168"/>
      <c r="NSV562" s="168"/>
      <c r="NSW562" s="168"/>
      <c r="NSX562" s="168"/>
      <c r="NSY562" s="168"/>
      <c r="NSZ562" s="168"/>
      <c r="NTA562" s="168"/>
      <c r="NTB562" s="168"/>
      <c r="NTC562" s="168"/>
      <c r="NTD562" s="168"/>
      <c r="NTE562" s="168"/>
      <c r="NTF562" s="168"/>
      <c r="NTG562" s="168"/>
      <c r="NTH562" s="168"/>
      <c r="NTI562" s="168"/>
      <c r="NTJ562" s="168"/>
      <c r="NTK562" s="168"/>
      <c r="NTL562" s="168"/>
      <c r="NTM562" s="168"/>
      <c r="NTN562" s="168"/>
      <c r="NTO562" s="168"/>
      <c r="NTP562" s="168"/>
      <c r="NTQ562" s="168"/>
      <c r="NTR562" s="168"/>
      <c r="NTS562" s="168"/>
      <c r="NTT562" s="168"/>
      <c r="NTU562" s="511"/>
      <c r="NTV562" s="511"/>
      <c r="NTW562" s="511"/>
      <c r="NTX562" s="511"/>
      <c r="NTY562" s="511"/>
      <c r="NTZ562" s="511"/>
      <c r="NUA562" s="511"/>
      <c r="NUB562" s="511"/>
      <c r="NUC562" s="511"/>
      <c r="NUD562" s="511"/>
      <c r="NUE562" s="511"/>
      <c r="NUF562" s="511"/>
      <c r="NUG562" s="511"/>
      <c r="NUH562" s="511"/>
      <c r="NUI562" s="511"/>
      <c r="NUJ562" s="511"/>
      <c r="NUK562" s="511"/>
      <c r="NUL562" s="511"/>
      <c r="NUM562" s="511"/>
      <c r="NUN562" s="511"/>
      <c r="NUO562" s="511"/>
      <c r="NUP562" s="511"/>
      <c r="NUQ562" s="511"/>
      <c r="NUR562" s="511"/>
      <c r="NUS562" s="89"/>
      <c r="NUT562" s="89"/>
      <c r="NUU562" s="89"/>
      <c r="NUV562" s="89"/>
      <c r="NUW562" s="89"/>
      <c r="NUX562" s="511"/>
      <c r="NUY562" s="511"/>
      <c r="NUZ562" s="89"/>
      <c r="NVA562" s="89"/>
      <c r="NVB562" s="511"/>
      <c r="NVC562" s="511"/>
      <c r="NVD562" s="89"/>
      <c r="NVE562" s="89"/>
      <c r="NVF562" s="511"/>
      <c r="NVG562" s="511"/>
      <c r="NVH562" s="511"/>
      <c r="NVI562" s="511"/>
      <c r="NVJ562" s="511"/>
      <c r="NVK562" s="511"/>
      <c r="NVL562" s="511"/>
      <c r="NVM562" s="89"/>
      <c r="NVN562" s="89"/>
      <c r="NVO562" s="511"/>
      <c r="NVP562" s="511"/>
      <c r="NVQ562" s="89"/>
      <c r="NVR562" s="89"/>
      <c r="NVS562" s="511"/>
      <c r="NVT562" s="511"/>
      <c r="NVU562" s="511"/>
      <c r="NVV562" s="511"/>
      <c r="NVW562" s="511"/>
      <c r="NVX562" s="203"/>
      <c r="NVY562" s="107"/>
      <c r="NVZ562" s="511"/>
      <c r="NWA562" s="511"/>
      <c r="NWB562" s="511"/>
      <c r="NWC562" s="511"/>
      <c r="NWD562" s="511"/>
      <c r="NWE562" s="511"/>
      <c r="NWF562" s="511"/>
      <c r="NWG562" s="168"/>
      <c r="NWH562" s="168"/>
      <c r="NWI562" s="168"/>
      <c r="NWJ562" s="168"/>
      <c r="NWK562" s="168"/>
      <c r="NWL562" s="168"/>
      <c r="NWM562" s="168"/>
      <c r="NWN562" s="168"/>
      <c r="NWO562" s="168"/>
      <c r="NWP562" s="168"/>
      <c r="NWQ562" s="168"/>
      <c r="NWR562" s="168"/>
      <c r="NWS562" s="168"/>
      <c r="NWT562" s="168"/>
      <c r="NWU562" s="168"/>
      <c r="NWV562" s="168"/>
      <c r="NWW562" s="168"/>
      <c r="NWX562" s="168"/>
      <c r="NWY562" s="168"/>
      <c r="NWZ562" s="168"/>
      <c r="NXA562" s="168"/>
      <c r="NXB562" s="168"/>
      <c r="NXC562" s="168"/>
      <c r="NXD562" s="168"/>
      <c r="NXE562" s="168"/>
      <c r="NXF562" s="168"/>
      <c r="NXG562" s="168"/>
      <c r="NXH562" s="168"/>
      <c r="NXI562" s="168"/>
      <c r="NXJ562" s="168"/>
      <c r="NXK562" s="168"/>
      <c r="NXL562" s="168"/>
      <c r="NXM562" s="168"/>
      <c r="NXN562" s="168"/>
      <c r="NXO562" s="168"/>
      <c r="NXP562" s="168"/>
      <c r="NXQ562" s="168"/>
      <c r="NXR562" s="168"/>
      <c r="NXS562" s="168"/>
      <c r="NXT562" s="168"/>
      <c r="NXU562" s="168"/>
      <c r="NXV562" s="168"/>
      <c r="NXW562" s="168"/>
      <c r="NXX562" s="168"/>
      <c r="NXY562" s="511"/>
      <c r="NXZ562" s="511"/>
      <c r="NYA562" s="511"/>
      <c r="NYB562" s="511"/>
      <c r="NYC562" s="511"/>
      <c r="NYD562" s="511"/>
      <c r="NYE562" s="511"/>
      <c r="NYF562" s="511"/>
      <c r="NYG562" s="511"/>
      <c r="NYH562" s="511"/>
      <c r="NYI562" s="511"/>
      <c r="NYJ562" s="511"/>
      <c r="NYK562" s="511"/>
      <c r="NYL562" s="511"/>
      <c r="NYM562" s="511"/>
      <c r="NYN562" s="511"/>
      <c r="NYO562" s="511"/>
      <c r="NYP562" s="511"/>
      <c r="NYQ562" s="511"/>
      <c r="NYR562" s="511"/>
      <c r="NYS562" s="511"/>
      <c r="NYT562" s="511"/>
      <c r="NYU562" s="511"/>
      <c r="NYV562" s="511"/>
      <c r="NYW562" s="89"/>
      <c r="NYX562" s="89"/>
      <c r="NYY562" s="89"/>
      <c r="NYZ562" s="89"/>
      <c r="NZA562" s="89"/>
      <c r="NZB562" s="511"/>
      <c r="NZC562" s="511"/>
      <c r="NZD562" s="89"/>
      <c r="NZE562" s="89"/>
      <c r="NZF562" s="511"/>
      <c r="NZG562" s="511"/>
      <c r="NZH562" s="89"/>
      <c r="NZI562" s="89"/>
      <c r="NZJ562" s="511"/>
      <c r="NZK562" s="511"/>
      <c r="NZL562" s="511"/>
      <c r="NZM562" s="511"/>
      <c r="NZN562" s="511"/>
      <c r="NZO562" s="511"/>
      <c r="NZP562" s="511"/>
      <c r="NZQ562" s="89"/>
      <c r="NZR562" s="89"/>
      <c r="NZS562" s="511"/>
      <c r="NZT562" s="511"/>
      <c r="NZU562" s="89"/>
      <c r="NZV562" s="89"/>
      <c r="NZW562" s="511"/>
      <c r="NZX562" s="511"/>
      <c r="NZY562" s="511"/>
      <c r="NZZ562" s="511"/>
      <c r="OAA562" s="511"/>
      <c r="OAB562" s="203"/>
      <c r="OAC562" s="107"/>
      <c r="OAD562" s="511"/>
      <c r="OAE562" s="511"/>
      <c r="OAF562" s="511"/>
      <c r="OAG562" s="511"/>
      <c r="OAH562" s="511"/>
      <c r="OAI562" s="511"/>
      <c r="OAJ562" s="511"/>
      <c r="OAK562" s="168"/>
      <c r="OAL562" s="168"/>
      <c r="OAM562" s="168"/>
      <c r="OAN562" s="168"/>
      <c r="OAO562" s="168"/>
      <c r="OAP562" s="168"/>
      <c r="OAQ562" s="168"/>
      <c r="OAR562" s="168"/>
      <c r="OAS562" s="168"/>
      <c r="OAT562" s="168"/>
      <c r="OAU562" s="168"/>
      <c r="OAV562" s="168"/>
      <c r="OAW562" s="168"/>
      <c r="OAX562" s="168"/>
      <c r="OAY562" s="168"/>
      <c r="OAZ562" s="168"/>
      <c r="OBA562" s="168"/>
      <c r="OBB562" s="168"/>
      <c r="OBC562" s="168"/>
      <c r="OBD562" s="168"/>
      <c r="OBE562" s="168"/>
      <c r="OBF562" s="168"/>
      <c r="OBG562" s="168"/>
      <c r="OBH562" s="168"/>
      <c r="OBI562" s="168"/>
      <c r="OBJ562" s="168"/>
      <c r="OBK562" s="168"/>
      <c r="OBL562" s="168"/>
      <c r="OBM562" s="168"/>
      <c r="OBN562" s="168"/>
      <c r="OBO562" s="168"/>
      <c r="OBP562" s="168"/>
      <c r="OBQ562" s="168"/>
      <c r="OBR562" s="168"/>
      <c r="OBS562" s="168"/>
      <c r="OBT562" s="168"/>
      <c r="OBU562" s="168"/>
      <c r="OBV562" s="168"/>
      <c r="OBW562" s="168"/>
      <c r="OBX562" s="168"/>
      <c r="OBY562" s="168"/>
      <c r="OBZ562" s="168"/>
      <c r="OCA562" s="168"/>
      <c r="OCB562" s="168"/>
      <c r="OCC562" s="511"/>
      <c r="OCD562" s="511"/>
      <c r="OCE562" s="511"/>
      <c r="OCF562" s="511"/>
      <c r="OCG562" s="511"/>
      <c r="OCH562" s="511"/>
      <c r="OCI562" s="511"/>
      <c r="OCJ562" s="511"/>
      <c r="OCK562" s="511"/>
      <c r="OCL562" s="511"/>
      <c r="OCM562" s="511"/>
      <c r="OCN562" s="511"/>
      <c r="OCO562" s="511"/>
      <c r="OCP562" s="511"/>
      <c r="OCQ562" s="511"/>
      <c r="OCR562" s="511"/>
      <c r="OCS562" s="511"/>
      <c r="OCT562" s="511"/>
      <c r="OCU562" s="511"/>
      <c r="OCV562" s="511"/>
      <c r="OCW562" s="511"/>
      <c r="OCX562" s="511"/>
      <c r="OCY562" s="511"/>
      <c r="OCZ562" s="511"/>
      <c r="ODA562" s="89"/>
      <c r="ODB562" s="89"/>
      <c r="ODC562" s="89"/>
      <c r="ODD562" s="89"/>
      <c r="ODE562" s="89"/>
      <c r="ODF562" s="511"/>
      <c r="ODG562" s="511"/>
      <c r="ODH562" s="89"/>
      <c r="ODI562" s="89"/>
      <c r="ODJ562" s="511"/>
      <c r="ODK562" s="511"/>
      <c r="ODL562" s="89"/>
      <c r="ODM562" s="89"/>
      <c r="ODN562" s="511"/>
      <c r="ODO562" s="511"/>
      <c r="ODP562" s="511"/>
      <c r="ODQ562" s="511"/>
      <c r="ODR562" s="511"/>
      <c r="ODS562" s="511"/>
      <c r="ODT562" s="511"/>
      <c r="ODU562" s="89"/>
      <c r="ODV562" s="89"/>
      <c r="ODW562" s="511"/>
      <c r="ODX562" s="511"/>
      <c r="ODY562" s="89"/>
      <c r="ODZ562" s="89"/>
      <c r="OEA562" s="511"/>
      <c r="OEB562" s="511"/>
      <c r="OEC562" s="511"/>
      <c r="OED562" s="511"/>
      <c r="OEE562" s="511"/>
      <c r="OEF562" s="203"/>
      <c r="OEG562" s="107"/>
      <c r="OEH562" s="511"/>
      <c r="OEI562" s="511"/>
      <c r="OEJ562" s="511"/>
      <c r="OEK562" s="511"/>
      <c r="OEL562" s="511"/>
      <c r="OEM562" s="511"/>
      <c r="OEN562" s="511"/>
      <c r="OEO562" s="168"/>
      <c r="OEP562" s="168"/>
      <c r="OEQ562" s="168"/>
      <c r="OER562" s="168"/>
      <c r="OES562" s="168"/>
      <c r="OET562" s="168"/>
      <c r="OEU562" s="168"/>
      <c r="OEV562" s="168"/>
      <c r="OEW562" s="168"/>
      <c r="OEX562" s="168"/>
      <c r="OEY562" s="168"/>
      <c r="OEZ562" s="168"/>
      <c r="OFA562" s="168"/>
      <c r="OFB562" s="168"/>
      <c r="OFC562" s="168"/>
      <c r="OFD562" s="168"/>
      <c r="OFE562" s="168"/>
      <c r="OFF562" s="168"/>
      <c r="OFG562" s="168"/>
      <c r="OFH562" s="168"/>
      <c r="OFI562" s="168"/>
      <c r="OFJ562" s="168"/>
      <c r="OFK562" s="168"/>
      <c r="OFL562" s="168"/>
      <c r="OFM562" s="168"/>
      <c r="OFN562" s="168"/>
      <c r="OFO562" s="168"/>
      <c r="OFP562" s="168"/>
      <c r="OFQ562" s="168"/>
      <c r="OFR562" s="168"/>
      <c r="OFS562" s="168"/>
      <c r="OFT562" s="168"/>
      <c r="OFU562" s="168"/>
      <c r="OFV562" s="168"/>
      <c r="OFW562" s="168"/>
      <c r="OFX562" s="168"/>
      <c r="OFY562" s="168"/>
      <c r="OFZ562" s="168"/>
      <c r="OGA562" s="168"/>
      <c r="OGB562" s="168"/>
      <c r="OGC562" s="168"/>
      <c r="OGD562" s="168"/>
      <c r="OGE562" s="168"/>
      <c r="OGF562" s="168"/>
      <c r="OGG562" s="511"/>
      <c r="OGH562" s="511"/>
      <c r="OGI562" s="511"/>
      <c r="OGJ562" s="511"/>
      <c r="OGK562" s="511"/>
      <c r="OGL562" s="511"/>
      <c r="OGM562" s="511"/>
      <c r="OGN562" s="511"/>
      <c r="OGO562" s="511"/>
      <c r="OGP562" s="511"/>
      <c r="OGQ562" s="511"/>
      <c r="OGR562" s="511"/>
      <c r="OGS562" s="511"/>
      <c r="OGT562" s="511"/>
      <c r="OGU562" s="511"/>
      <c r="OGV562" s="511"/>
      <c r="OGW562" s="511"/>
      <c r="OGX562" s="511"/>
      <c r="OGY562" s="511"/>
      <c r="OGZ562" s="511"/>
      <c r="OHA562" s="511"/>
      <c r="OHB562" s="511"/>
      <c r="OHC562" s="511"/>
      <c r="OHD562" s="511"/>
      <c r="OHE562" s="89"/>
      <c r="OHF562" s="89"/>
      <c r="OHG562" s="89"/>
      <c r="OHH562" s="89"/>
      <c r="OHI562" s="89"/>
      <c r="OHJ562" s="511"/>
      <c r="OHK562" s="511"/>
      <c r="OHL562" s="89"/>
      <c r="OHM562" s="89"/>
      <c r="OHN562" s="511"/>
      <c r="OHO562" s="511"/>
      <c r="OHP562" s="89"/>
      <c r="OHQ562" s="89"/>
      <c r="OHR562" s="511"/>
      <c r="OHS562" s="511"/>
      <c r="OHT562" s="511"/>
      <c r="OHU562" s="511"/>
      <c r="OHV562" s="511"/>
      <c r="OHW562" s="511"/>
      <c r="OHX562" s="511"/>
      <c r="OHY562" s="89"/>
      <c r="OHZ562" s="89"/>
      <c r="OIA562" s="511"/>
      <c r="OIB562" s="511"/>
      <c r="OIC562" s="89"/>
      <c r="OID562" s="89"/>
      <c r="OIE562" s="511"/>
      <c r="OIF562" s="511"/>
      <c r="OIG562" s="511"/>
      <c r="OIH562" s="511"/>
      <c r="OII562" s="511"/>
      <c r="OIJ562" s="203"/>
      <c r="OIK562" s="107"/>
      <c r="OIL562" s="511"/>
      <c r="OIM562" s="511"/>
      <c r="OIN562" s="511"/>
      <c r="OIO562" s="511"/>
      <c r="OIP562" s="511"/>
      <c r="OIQ562" s="511"/>
      <c r="OIR562" s="511"/>
      <c r="OIS562" s="168"/>
      <c r="OIT562" s="168"/>
      <c r="OIU562" s="168"/>
      <c r="OIV562" s="168"/>
      <c r="OIW562" s="168"/>
      <c r="OIX562" s="168"/>
      <c r="OIY562" s="168"/>
      <c r="OIZ562" s="168"/>
      <c r="OJA562" s="168"/>
      <c r="OJB562" s="168"/>
      <c r="OJC562" s="168"/>
      <c r="OJD562" s="168"/>
      <c r="OJE562" s="168"/>
      <c r="OJF562" s="168"/>
      <c r="OJG562" s="168"/>
      <c r="OJH562" s="168"/>
      <c r="OJI562" s="168"/>
      <c r="OJJ562" s="168"/>
      <c r="OJK562" s="168"/>
      <c r="OJL562" s="168"/>
      <c r="OJM562" s="168"/>
      <c r="OJN562" s="168"/>
      <c r="OJO562" s="168"/>
      <c r="OJP562" s="168"/>
      <c r="OJQ562" s="168"/>
      <c r="OJR562" s="168"/>
      <c r="OJS562" s="168"/>
      <c r="OJT562" s="168"/>
      <c r="OJU562" s="168"/>
      <c r="OJV562" s="168"/>
      <c r="OJW562" s="168"/>
      <c r="OJX562" s="168"/>
      <c r="OJY562" s="168"/>
      <c r="OJZ562" s="168"/>
      <c r="OKA562" s="168"/>
      <c r="OKB562" s="168"/>
      <c r="OKC562" s="168"/>
      <c r="OKD562" s="168"/>
      <c r="OKE562" s="168"/>
      <c r="OKF562" s="168"/>
      <c r="OKG562" s="168"/>
      <c r="OKH562" s="168"/>
      <c r="OKI562" s="168"/>
      <c r="OKJ562" s="168"/>
      <c r="OKK562" s="511"/>
      <c r="OKL562" s="511"/>
      <c r="OKM562" s="511"/>
      <c r="OKN562" s="511"/>
      <c r="OKO562" s="511"/>
      <c r="OKP562" s="511"/>
      <c r="OKQ562" s="511"/>
      <c r="OKR562" s="511"/>
      <c r="OKS562" s="511"/>
      <c r="OKT562" s="511"/>
      <c r="OKU562" s="511"/>
      <c r="OKV562" s="511"/>
      <c r="OKW562" s="511"/>
      <c r="OKX562" s="511"/>
      <c r="OKY562" s="511"/>
      <c r="OKZ562" s="511"/>
      <c r="OLA562" s="511"/>
      <c r="OLB562" s="511"/>
      <c r="OLC562" s="511"/>
      <c r="OLD562" s="511"/>
      <c r="OLE562" s="511"/>
      <c r="OLF562" s="511"/>
      <c r="OLG562" s="511"/>
      <c r="OLH562" s="511"/>
      <c r="OLI562" s="89"/>
      <c r="OLJ562" s="89"/>
      <c r="OLK562" s="89"/>
      <c r="OLL562" s="89"/>
      <c r="OLM562" s="89"/>
      <c r="OLN562" s="511"/>
      <c r="OLO562" s="511"/>
      <c r="OLP562" s="89"/>
      <c r="OLQ562" s="89"/>
      <c r="OLR562" s="511"/>
      <c r="OLS562" s="511"/>
      <c r="OLT562" s="89"/>
      <c r="OLU562" s="89"/>
      <c r="OLV562" s="511"/>
      <c r="OLW562" s="511"/>
      <c r="OLX562" s="511"/>
      <c r="OLY562" s="511"/>
      <c r="OLZ562" s="511"/>
      <c r="OMA562" s="511"/>
      <c r="OMB562" s="511"/>
      <c r="OMC562" s="89"/>
      <c r="OMD562" s="89"/>
      <c r="OME562" s="511"/>
      <c r="OMF562" s="511"/>
      <c r="OMG562" s="89"/>
      <c r="OMH562" s="89"/>
      <c r="OMI562" s="511"/>
      <c r="OMJ562" s="511"/>
      <c r="OMK562" s="511"/>
      <c r="OML562" s="511"/>
      <c r="OMM562" s="511"/>
      <c r="OMN562" s="203"/>
      <c r="OMO562" s="107"/>
      <c r="OMP562" s="511"/>
      <c r="OMQ562" s="511"/>
      <c r="OMR562" s="511"/>
      <c r="OMS562" s="511"/>
      <c r="OMT562" s="511"/>
      <c r="OMU562" s="511"/>
      <c r="OMV562" s="511"/>
      <c r="OMW562" s="168"/>
      <c r="OMX562" s="168"/>
      <c r="OMY562" s="168"/>
      <c r="OMZ562" s="168"/>
      <c r="ONA562" s="168"/>
      <c r="ONB562" s="168"/>
      <c r="ONC562" s="168"/>
      <c r="OND562" s="168"/>
      <c r="ONE562" s="168"/>
      <c r="ONF562" s="168"/>
      <c r="ONG562" s="168"/>
      <c r="ONH562" s="168"/>
      <c r="ONI562" s="168"/>
      <c r="ONJ562" s="168"/>
      <c r="ONK562" s="168"/>
      <c r="ONL562" s="168"/>
      <c r="ONM562" s="168"/>
      <c r="ONN562" s="168"/>
      <c r="ONO562" s="168"/>
      <c r="ONP562" s="168"/>
      <c r="ONQ562" s="168"/>
      <c r="ONR562" s="168"/>
      <c r="ONS562" s="168"/>
      <c r="ONT562" s="168"/>
      <c r="ONU562" s="168"/>
      <c r="ONV562" s="168"/>
      <c r="ONW562" s="168"/>
      <c r="ONX562" s="168"/>
      <c r="ONY562" s="168"/>
      <c r="ONZ562" s="168"/>
      <c r="OOA562" s="168"/>
      <c r="OOB562" s="168"/>
      <c r="OOC562" s="168"/>
      <c r="OOD562" s="168"/>
      <c r="OOE562" s="168"/>
      <c r="OOF562" s="168"/>
      <c r="OOG562" s="168"/>
      <c r="OOH562" s="168"/>
      <c r="OOI562" s="168"/>
      <c r="OOJ562" s="168"/>
      <c r="OOK562" s="168"/>
      <c r="OOL562" s="168"/>
      <c r="OOM562" s="168"/>
      <c r="OON562" s="168"/>
      <c r="OOO562" s="511"/>
      <c r="OOP562" s="511"/>
      <c r="OOQ562" s="511"/>
      <c r="OOR562" s="511"/>
      <c r="OOS562" s="511"/>
      <c r="OOT562" s="511"/>
      <c r="OOU562" s="511"/>
      <c r="OOV562" s="511"/>
      <c r="OOW562" s="511"/>
      <c r="OOX562" s="511"/>
      <c r="OOY562" s="511"/>
      <c r="OOZ562" s="511"/>
      <c r="OPA562" s="511"/>
      <c r="OPB562" s="511"/>
      <c r="OPC562" s="511"/>
      <c r="OPD562" s="511"/>
      <c r="OPE562" s="511"/>
      <c r="OPF562" s="511"/>
      <c r="OPG562" s="511"/>
      <c r="OPH562" s="511"/>
      <c r="OPI562" s="511"/>
      <c r="OPJ562" s="511"/>
      <c r="OPK562" s="511"/>
      <c r="OPL562" s="511"/>
      <c r="OPM562" s="89"/>
      <c r="OPN562" s="89"/>
      <c r="OPO562" s="89"/>
      <c r="OPP562" s="89"/>
      <c r="OPQ562" s="89"/>
      <c r="OPR562" s="511"/>
      <c r="OPS562" s="511"/>
      <c r="OPT562" s="89"/>
      <c r="OPU562" s="89"/>
      <c r="OPV562" s="511"/>
      <c r="OPW562" s="511"/>
      <c r="OPX562" s="89"/>
      <c r="OPY562" s="89"/>
      <c r="OPZ562" s="511"/>
      <c r="OQA562" s="511"/>
      <c r="OQB562" s="511"/>
      <c r="OQC562" s="511"/>
      <c r="OQD562" s="511"/>
      <c r="OQE562" s="511"/>
      <c r="OQF562" s="511"/>
      <c r="OQG562" s="89"/>
      <c r="OQH562" s="89"/>
      <c r="OQI562" s="511"/>
      <c r="OQJ562" s="511"/>
      <c r="OQK562" s="89"/>
      <c r="OQL562" s="89"/>
      <c r="OQM562" s="511"/>
      <c r="OQN562" s="511"/>
      <c r="OQO562" s="511"/>
      <c r="OQP562" s="511"/>
      <c r="OQQ562" s="511"/>
      <c r="OQR562" s="203"/>
      <c r="OQS562" s="107"/>
      <c r="OQT562" s="511"/>
      <c r="OQU562" s="511"/>
      <c r="OQV562" s="511"/>
      <c r="OQW562" s="511"/>
      <c r="OQX562" s="511"/>
      <c r="OQY562" s="511"/>
      <c r="OQZ562" s="511"/>
      <c r="ORA562" s="168"/>
      <c r="ORB562" s="168"/>
      <c r="ORC562" s="168"/>
      <c r="ORD562" s="168"/>
      <c r="ORE562" s="168"/>
      <c r="ORF562" s="168"/>
      <c r="ORG562" s="168"/>
      <c r="ORH562" s="168"/>
      <c r="ORI562" s="168"/>
      <c r="ORJ562" s="168"/>
      <c r="ORK562" s="168"/>
      <c r="ORL562" s="168"/>
      <c r="ORM562" s="168"/>
      <c r="ORN562" s="168"/>
      <c r="ORO562" s="168"/>
      <c r="ORP562" s="168"/>
      <c r="ORQ562" s="168"/>
      <c r="ORR562" s="168"/>
      <c r="ORS562" s="168"/>
      <c r="ORT562" s="168"/>
      <c r="ORU562" s="168"/>
      <c r="ORV562" s="168"/>
      <c r="ORW562" s="168"/>
      <c r="ORX562" s="168"/>
      <c r="ORY562" s="168"/>
      <c r="ORZ562" s="168"/>
      <c r="OSA562" s="168"/>
      <c r="OSB562" s="168"/>
      <c r="OSC562" s="168"/>
      <c r="OSD562" s="168"/>
      <c r="OSE562" s="168"/>
      <c r="OSF562" s="168"/>
      <c r="OSG562" s="168"/>
      <c r="OSH562" s="168"/>
      <c r="OSI562" s="168"/>
      <c r="OSJ562" s="168"/>
      <c r="OSK562" s="168"/>
      <c r="OSL562" s="168"/>
      <c r="OSM562" s="168"/>
      <c r="OSN562" s="168"/>
      <c r="OSO562" s="168"/>
      <c r="OSP562" s="168"/>
      <c r="OSQ562" s="168"/>
      <c r="OSR562" s="168"/>
      <c r="OSS562" s="511"/>
      <c r="OST562" s="511"/>
      <c r="OSU562" s="511"/>
      <c r="OSV562" s="511"/>
      <c r="OSW562" s="511"/>
      <c r="OSX562" s="511"/>
      <c r="OSY562" s="511"/>
      <c r="OSZ562" s="511"/>
      <c r="OTA562" s="511"/>
      <c r="OTB562" s="511"/>
      <c r="OTC562" s="511"/>
      <c r="OTD562" s="511"/>
      <c r="OTE562" s="511"/>
      <c r="OTF562" s="511"/>
      <c r="OTG562" s="511"/>
      <c r="OTH562" s="511"/>
      <c r="OTI562" s="511"/>
      <c r="OTJ562" s="511"/>
      <c r="OTK562" s="511"/>
      <c r="OTL562" s="511"/>
      <c r="OTM562" s="511"/>
      <c r="OTN562" s="511"/>
      <c r="OTO562" s="511"/>
      <c r="OTP562" s="511"/>
      <c r="OTQ562" s="89"/>
      <c r="OTR562" s="89"/>
      <c r="OTS562" s="89"/>
      <c r="OTT562" s="89"/>
      <c r="OTU562" s="89"/>
      <c r="OTV562" s="511"/>
      <c r="OTW562" s="511"/>
      <c r="OTX562" s="89"/>
      <c r="OTY562" s="89"/>
      <c r="OTZ562" s="511"/>
      <c r="OUA562" s="511"/>
      <c r="OUB562" s="89"/>
      <c r="OUC562" s="89"/>
      <c r="OUD562" s="511"/>
      <c r="OUE562" s="511"/>
      <c r="OUF562" s="511"/>
      <c r="OUG562" s="511"/>
      <c r="OUH562" s="511"/>
      <c r="OUI562" s="511"/>
      <c r="OUJ562" s="511"/>
      <c r="OUK562" s="89"/>
      <c r="OUL562" s="89"/>
      <c r="OUM562" s="511"/>
      <c r="OUN562" s="511"/>
      <c r="OUO562" s="89"/>
      <c r="OUP562" s="89"/>
      <c r="OUQ562" s="511"/>
      <c r="OUR562" s="511"/>
      <c r="OUS562" s="511"/>
      <c r="OUT562" s="511"/>
      <c r="OUU562" s="511"/>
      <c r="OUV562" s="203"/>
      <c r="OUW562" s="107"/>
      <c r="OUX562" s="511"/>
      <c r="OUY562" s="511"/>
      <c r="OUZ562" s="511"/>
      <c r="OVA562" s="511"/>
      <c r="OVB562" s="511"/>
      <c r="OVC562" s="511"/>
      <c r="OVD562" s="511"/>
      <c r="OVE562" s="168"/>
      <c r="OVF562" s="168"/>
      <c r="OVG562" s="168"/>
      <c r="OVH562" s="168"/>
      <c r="OVI562" s="168"/>
      <c r="OVJ562" s="168"/>
      <c r="OVK562" s="168"/>
      <c r="OVL562" s="168"/>
      <c r="OVM562" s="168"/>
      <c r="OVN562" s="168"/>
      <c r="OVO562" s="168"/>
      <c r="OVP562" s="168"/>
      <c r="OVQ562" s="168"/>
      <c r="OVR562" s="168"/>
      <c r="OVS562" s="168"/>
      <c r="OVT562" s="168"/>
      <c r="OVU562" s="168"/>
      <c r="OVV562" s="168"/>
      <c r="OVW562" s="168"/>
      <c r="OVX562" s="168"/>
      <c r="OVY562" s="168"/>
      <c r="OVZ562" s="168"/>
      <c r="OWA562" s="168"/>
      <c r="OWB562" s="168"/>
      <c r="OWC562" s="168"/>
      <c r="OWD562" s="168"/>
      <c r="OWE562" s="168"/>
      <c r="OWF562" s="168"/>
      <c r="OWG562" s="168"/>
      <c r="OWH562" s="168"/>
      <c r="OWI562" s="168"/>
      <c r="OWJ562" s="168"/>
      <c r="OWK562" s="168"/>
      <c r="OWL562" s="168"/>
      <c r="OWM562" s="168"/>
      <c r="OWN562" s="168"/>
      <c r="OWO562" s="168"/>
      <c r="OWP562" s="168"/>
      <c r="OWQ562" s="168"/>
      <c r="OWR562" s="168"/>
      <c r="OWS562" s="168"/>
      <c r="OWT562" s="168"/>
      <c r="OWU562" s="168"/>
      <c r="OWV562" s="168"/>
      <c r="OWW562" s="511"/>
      <c r="OWX562" s="511"/>
      <c r="OWY562" s="511"/>
      <c r="OWZ562" s="511"/>
      <c r="OXA562" s="511"/>
      <c r="OXB562" s="511"/>
      <c r="OXC562" s="511"/>
      <c r="OXD562" s="511"/>
      <c r="OXE562" s="511"/>
      <c r="OXF562" s="511"/>
      <c r="OXG562" s="511"/>
      <c r="OXH562" s="511"/>
      <c r="OXI562" s="511"/>
      <c r="OXJ562" s="511"/>
      <c r="OXK562" s="511"/>
      <c r="OXL562" s="511"/>
      <c r="OXM562" s="511"/>
      <c r="OXN562" s="511"/>
      <c r="OXO562" s="511"/>
      <c r="OXP562" s="511"/>
      <c r="OXQ562" s="511"/>
      <c r="OXR562" s="511"/>
      <c r="OXS562" s="511"/>
      <c r="OXT562" s="511"/>
      <c r="OXU562" s="89"/>
      <c r="OXV562" s="89"/>
      <c r="OXW562" s="89"/>
      <c r="OXX562" s="89"/>
      <c r="OXY562" s="89"/>
      <c r="OXZ562" s="511"/>
      <c r="OYA562" s="511"/>
      <c r="OYB562" s="89"/>
      <c r="OYC562" s="89"/>
      <c r="OYD562" s="511"/>
      <c r="OYE562" s="511"/>
      <c r="OYF562" s="89"/>
      <c r="OYG562" s="89"/>
      <c r="OYH562" s="511"/>
      <c r="OYI562" s="511"/>
      <c r="OYJ562" s="511"/>
      <c r="OYK562" s="511"/>
      <c r="OYL562" s="511"/>
      <c r="OYM562" s="511"/>
      <c r="OYN562" s="511"/>
      <c r="OYO562" s="89"/>
      <c r="OYP562" s="89"/>
      <c r="OYQ562" s="511"/>
      <c r="OYR562" s="511"/>
      <c r="OYS562" s="89"/>
      <c r="OYT562" s="89"/>
      <c r="OYU562" s="511"/>
      <c r="OYV562" s="511"/>
      <c r="OYW562" s="511"/>
      <c r="OYX562" s="511"/>
      <c r="OYY562" s="511"/>
      <c r="OYZ562" s="203"/>
      <c r="OZA562" s="107"/>
      <c r="OZB562" s="511"/>
      <c r="OZC562" s="511"/>
      <c r="OZD562" s="511"/>
      <c r="OZE562" s="511"/>
      <c r="OZF562" s="511"/>
      <c r="OZG562" s="511"/>
      <c r="OZH562" s="511"/>
      <c r="OZI562" s="168"/>
      <c r="OZJ562" s="168"/>
      <c r="OZK562" s="168"/>
      <c r="OZL562" s="168"/>
      <c r="OZM562" s="168"/>
      <c r="OZN562" s="168"/>
      <c r="OZO562" s="168"/>
      <c r="OZP562" s="168"/>
      <c r="OZQ562" s="168"/>
      <c r="OZR562" s="168"/>
      <c r="OZS562" s="168"/>
      <c r="OZT562" s="168"/>
      <c r="OZU562" s="168"/>
      <c r="OZV562" s="168"/>
      <c r="OZW562" s="168"/>
      <c r="OZX562" s="168"/>
      <c r="OZY562" s="168"/>
      <c r="OZZ562" s="168"/>
      <c r="PAA562" s="168"/>
      <c r="PAB562" s="168"/>
      <c r="PAC562" s="168"/>
      <c r="PAD562" s="168"/>
      <c r="PAE562" s="168"/>
      <c r="PAF562" s="168"/>
      <c r="PAG562" s="168"/>
      <c r="PAH562" s="168"/>
      <c r="PAI562" s="168"/>
      <c r="PAJ562" s="168"/>
      <c r="PAK562" s="168"/>
      <c r="PAL562" s="168"/>
      <c r="PAM562" s="168"/>
      <c r="PAN562" s="168"/>
      <c r="PAO562" s="168"/>
      <c r="PAP562" s="168"/>
      <c r="PAQ562" s="168"/>
      <c r="PAR562" s="168"/>
      <c r="PAS562" s="168"/>
      <c r="PAT562" s="168"/>
      <c r="PAU562" s="168"/>
      <c r="PAV562" s="168"/>
      <c r="PAW562" s="168"/>
      <c r="PAX562" s="168"/>
      <c r="PAY562" s="168"/>
      <c r="PAZ562" s="168"/>
      <c r="PBA562" s="511"/>
      <c r="PBB562" s="511"/>
      <c r="PBC562" s="511"/>
      <c r="PBD562" s="511"/>
      <c r="PBE562" s="511"/>
      <c r="PBF562" s="511"/>
      <c r="PBG562" s="511"/>
      <c r="PBH562" s="511"/>
      <c r="PBI562" s="511"/>
      <c r="PBJ562" s="511"/>
      <c r="PBK562" s="511"/>
      <c r="PBL562" s="511"/>
      <c r="PBM562" s="511"/>
      <c r="PBN562" s="511"/>
      <c r="PBO562" s="511"/>
      <c r="PBP562" s="511"/>
      <c r="PBQ562" s="511"/>
      <c r="PBR562" s="511"/>
      <c r="PBS562" s="511"/>
      <c r="PBT562" s="511"/>
      <c r="PBU562" s="511"/>
      <c r="PBV562" s="511"/>
      <c r="PBW562" s="511"/>
      <c r="PBX562" s="511"/>
      <c r="PBY562" s="89"/>
      <c r="PBZ562" s="89"/>
      <c r="PCA562" s="89"/>
      <c r="PCB562" s="89"/>
      <c r="PCC562" s="89"/>
      <c r="PCD562" s="511"/>
      <c r="PCE562" s="511"/>
      <c r="PCF562" s="89"/>
      <c r="PCG562" s="89"/>
      <c r="PCH562" s="511"/>
      <c r="PCI562" s="511"/>
      <c r="PCJ562" s="89"/>
      <c r="PCK562" s="89"/>
      <c r="PCL562" s="511"/>
      <c r="PCM562" s="511"/>
      <c r="PCN562" s="511"/>
      <c r="PCO562" s="511"/>
      <c r="PCP562" s="511"/>
      <c r="PCQ562" s="511"/>
      <c r="PCR562" s="511"/>
      <c r="PCS562" s="89"/>
      <c r="PCT562" s="89"/>
      <c r="PCU562" s="511"/>
      <c r="PCV562" s="511"/>
      <c r="PCW562" s="89"/>
      <c r="PCX562" s="89"/>
      <c r="PCY562" s="511"/>
      <c r="PCZ562" s="511"/>
      <c r="PDA562" s="511"/>
      <c r="PDB562" s="511"/>
      <c r="PDC562" s="511"/>
      <c r="PDD562" s="203"/>
      <c r="PDE562" s="107"/>
      <c r="PDF562" s="511"/>
      <c r="PDG562" s="511"/>
      <c r="PDH562" s="511"/>
      <c r="PDI562" s="511"/>
      <c r="PDJ562" s="511"/>
      <c r="PDK562" s="511"/>
      <c r="PDL562" s="511"/>
      <c r="PDM562" s="168"/>
      <c r="PDN562" s="168"/>
      <c r="PDO562" s="168"/>
      <c r="PDP562" s="168"/>
      <c r="PDQ562" s="168"/>
      <c r="PDR562" s="168"/>
      <c r="PDS562" s="168"/>
      <c r="PDT562" s="168"/>
      <c r="PDU562" s="168"/>
      <c r="PDV562" s="168"/>
      <c r="PDW562" s="168"/>
      <c r="PDX562" s="168"/>
      <c r="PDY562" s="168"/>
      <c r="PDZ562" s="168"/>
      <c r="PEA562" s="168"/>
      <c r="PEB562" s="168"/>
      <c r="PEC562" s="168"/>
      <c r="PED562" s="168"/>
      <c r="PEE562" s="168"/>
      <c r="PEF562" s="168"/>
      <c r="PEG562" s="168"/>
      <c r="PEH562" s="168"/>
      <c r="PEI562" s="168"/>
      <c r="PEJ562" s="168"/>
      <c r="PEK562" s="168"/>
      <c r="PEL562" s="168"/>
      <c r="PEM562" s="168"/>
      <c r="PEN562" s="168"/>
      <c r="PEO562" s="168"/>
      <c r="PEP562" s="168"/>
      <c r="PEQ562" s="168"/>
      <c r="PER562" s="168"/>
      <c r="PES562" s="168"/>
      <c r="PET562" s="168"/>
      <c r="PEU562" s="168"/>
      <c r="PEV562" s="168"/>
      <c r="PEW562" s="168"/>
      <c r="PEX562" s="168"/>
      <c r="PEY562" s="168"/>
      <c r="PEZ562" s="168"/>
      <c r="PFA562" s="168"/>
      <c r="PFB562" s="168"/>
      <c r="PFC562" s="168"/>
      <c r="PFD562" s="168"/>
      <c r="PFE562" s="511"/>
      <c r="PFF562" s="511"/>
      <c r="PFG562" s="511"/>
      <c r="PFH562" s="511"/>
      <c r="PFI562" s="511"/>
      <c r="PFJ562" s="511"/>
      <c r="PFK562" s="511"/>
      <c r="PFL562" s="511"/>
      <c r="PFM562" s="511"/>
      <c r="PFN562" s="511"/>
      <c r="PFO562" s="511"/>
      <c r="PFP562" s="511"/>
      <c r="PFQ562" s="511"/>
      <c r="PFR562" s="511"/>
      <c r="PFS562" s="511"/>
      <c r="PFT562" s="511"/>
      <c r="PFU562" s="511"/>
      <c r="PFV562" s="511"/>
      <c r="PFW562" s="511"/>
      <c r="PFX562" s="511"/>
      <c r="PFY562" s="511"/>
      <c r="PFZ562" s="511"/>
      <c r="PGA562" s="511"/>
      <c r="PGB562" s="511"/>
      <c r="PGC562" s="89"/>
      <c r="PGD562" s="89"/>
      <c r="PGE562" s="89"/>
      <c r="PGF562" s="89"/>
      <c r="PGG562" s="89"/>
      <c r="PGH562" s="511"/>
      <c r="PGI562" s="511"/>
      <c r="PGJ562" s="89"/>
      <c r="PGK562" s="89"/>
      <c r="PGL562" s="511"/>
      <c r="PGM562" s="511"/>
      <c r="PGN562" s="89"/>
      <c r="PGO562" s="89"/>
      <c r="PGP562" s="511"/>
      <c r="PGQ562" s="511"/>
      <c r="PGR562" s="511"/>
      <c r="PGS562" s="511"/>
      <c r="PGT562" s="511"/>
      <c r="PGU562" s="511"/>
      <c r="PGV562" s="511"/>
      <c r="PGW562" s="89"/>
      <c r="PGX562" s="89"/>
      <c r="PGY562" s="511"/>
      <c r="PGZ562" s="511"/>
      <c r="PHA562" s="89"/>
      <c r="PHB562" s="89"/>
      <c r="PHC562" s="511"/>
      <c r="PHD562" s="511"/>
      <c r="PHE562" s="511"/>
      <c r="PHF562" s="511"/>
      <c r="PHG562" s="511"/>
      <c r="PHH562" s="203"/>
      <c r="PHI562" s="107"/>
      <c r="PHJ562" s="511"/>
      <c r="PHK562" s="511"/>
      <c r="PHL562" s="511"/>
      <c r="PHM562" s="511"/>
      <c r="PHN562" s="511"/>
      <c r="PHO562" s="511"/>
      <c r="PHP562" s="511"/>
      <c r="PHQ562" s="168"/>
      <c r="PHR562" s="168"/>
      <c r="PHS562" s="168"/>
      <c r="PHT562" s="168"/>
      <c r="PHU562" s="168"/>
      <c r="PHV562" s="168"/>
      <c r="PHW562" s="168"/>
      <c r="PHX562" s="168"/>
      <c r="PHY562" s="168"/>
      <c r="PHZ562" s="168"/>
      <c r="PIA562" s="168"/>
      <c r="PIB562" s="168"/>
      <c r="PIC562" s="168"/>
      <c r="PID562" s="168"/>
      <c r="PIE562" s="168"/>
      <c r="PIF562" s="168"/>
      <c r="PIG562" s="168"/>
      <c r="PIH562" s="168"/>
      <c r="PII562" s="168"/>
      <c r="PIJ562" s="168"/>
      <c r="PIK562" s="168"/>
      <c r="PIL562" s="168"/>
      <c r="PIM562" s="168"/>
      <c r="PIN562" s="168"/>
      <c r="PIO562" s="168"/>
      <c r="PIP562" s="168"/>
      <c r="PIQ562" s="168"/>
      <c r="PIR562" s="168"/>
      <c r="PIS562" s="168"/>
      <c r="PIT562" s="168"/>
      <c r="PIU562" s="168"/>
      <c r="PIV562" s="168"/>
      <c r="PIW562" s="168"/>
      <c r="PIX562" s="168"/>
      <c r="PIY562" s="168"/>
      <c r="PIZ562" s="168"/>
      <c r="PJA562" s="168"/>
      <c r="PJB562" s="168"/>
      <c r="PJC562" s="168"/>
      <c r="PJD562" s="168"/>
      <c r="PJE562" s="168"/>
      <c r="PJF562" s="168"/>
      <c r="PJG562" s="168"/>
      <c r="PJH562" s="168"/>
      <c r="PJI562" s="511"/>
      <c r="PJJ562" s="511"/>
      <c r="PJK562" s="511"/>
      <c r="PJL562" s="511"/>
      <c r="PJM562" s="511"/>
      <c r="PJN562" s="511"/>
      <c r="PJO562" s="511"/>
      <c r="PJP562" s="511"/>
      <c r="PJQ562" s="511"/>
      <c r="PJR562" s="511"/>
      <c r="PJS562" s="511"/>
      <c r="PJT562" s="511"/>
      <c r="PJU562" s="511"/>
      <c r="PJV562" s="511"/>
      <c r="PJW562" s="511"/>
      <c r="PJX562" s="511"/>
      <c r="PJY562" s="511"/>
      <c r="PJZ562" s="511"/>
      <c r="PKA562" s="511"/>
      <c r="PKB562" s="511"/>
      <c r="PKC562" s="511"/>
      <c r="PKD562" s="511"/>
      <c r="PKE562" s="511"/>
      <c r="PKF562" s="511"/>
      <c r="PKG562" s="89"/>
      <c r="PKH562" s="89"/>
      <c r="PKI562" s="89"/>
      <c r="PKJ562" s="89"/>
      <c r="PKK562" s="89"/>
      <c r="PKL562" s="511"/>
      <c r="PKM562" s="511"/>
      <c r="PKN562" s="89"/>
      <c r="PKO562" s="89"/>
      <c r="PKP562" s="511"/>
      <c r="PKQ562" s="511"/>
      <c r="PKR562" s="89"/>
      <c r="PKS562" s="89"/>
      <c r="PKT562" s="511"/>
      <c r="PKU562" s="511"/>
      <c r="PKV562" s="511"/>
      <c r="PKW562" s="511"/>
      <c r="PKX562" s="511"/>
      <c r="PKY562" s="511"/>
      <c r="PKZ562" s="511"/>
      <c r="PLA562" s="89"/>
      <c r="PLB562" s="89"/>
      <c r="PLC562" s="511"/>
      <c r="PLD562" s="511"/>
      <c r="PLE562" s="89"/>
      <c r="PLF562" s="89"/>
      <c r="PLG562" s="511"/>
      <c r="PLH562" s="511"/>
      <c r="PLI562" s="511"/>
      <c r="PLJ562" s="511"/>
      <c r="PLK562" s="511"/>
      <c r="PLL562" s="203"/>
      <c r="PLM562" s="107"/>
      <c r="PLN562" s="511"/>
      <c r="PLO562" s="511"/>
      <c r="PLP562" s="511"/>
      <c r="PLQ562" s="511"/>
      <c r="PLR562" s="511"/>
      <c r="PLS562" s="511"/>
      <c r="PLT562" s="511"/>
      <c r="PLU562" s="168"/>
      <c r="PLV562" s="168"/>
      <c r="PLW562" s="168"/>
      <c r="PLX562" s="168"/>
      <c r="PLY562" s="168"/>
      <c r="PLZ562" s="168"/>
      <c r="PMA562" s="168"/>
      <c r="PMB562" s="168"/>
      <c r="PMC562" s="168"/>
      <c r="PMD562" s="168"/>
      <c r="PME562" s="168"/>
      <c r="PMF562" s="168"/>
      <c r="PMG562" s="168"/>
      <c r="PMH562" s="168"/>
      <c r="PMI562" s="168"/>
      <c r="PMJ562" s="168"/>
      <c r="PMK562" s="168"/>
      <c r="PML562" s="168"/>
      <c r="PMM562" s="168"/>
      <c r="PMN562" s="168"/>
      <c r="PMO562" s="168"/>
      <c r="PMP562" s="168"/>
      <c r="PMQ562" s="168"/>
      <c r="PMR562" s="168"/>
      <c r="PMS562" s="168"/>
      <c r="PMT562" s="168"/>
      <c r="PMU562" s="168"/>
      <c r="PMV562" s="168"/>
      <c r="PMW562" s="168"/>
      <c r="PMX562" s="168"/>
      <c r="PMY562" s="168"/>
      <c r="PMZ562" s="168"/>
      <c r="PNA562" s="168"/>
      <c r="PNB562" s="168"/>
      <c r="PNC562" s="168"/>
      <c r="PND562" s="168"/>
      <c r="PNE562" s="168"/>
      <c r="PNF562" s="168"/>
      <c r="PNG562" s="168"/>
      <c r="PNH562" s="168"/>
      <c r="PNI562" s="168"/>
      <c r="PNJ562" s="168"/>
      <c r="PNK562" s="168"/>
      <c r="PNL562" s="168"/>
      <c r="PNM562" s="511"/>
      <c r="PNN562" s="511"/>
      <c r="PNO562" s="511"/>
      <c r="PNP562" s="511"/>
      <c r="PNQ562" s="511"/>
      <c r="PNR562" s="511"/>
      <c r="PNS562" s="511"/>
      <c r="PNT562" s="511"/>
      <c r="PNU562" s="511"/>
      <c r="PNV562" s="511"/>
      <c r="PNW562" s="511"/>
      <c r="PNX562" s="511"/>
      <c r="PNY562" s="511"/>
      <c r="PNZ562" s="511"/>
      <c r="POA562" s="511"/>
      <c r="POB562" s="511"/>
      <c r="POC562" s="511"/>
      <c r="POD562" s="511"/>
      <c r="POE562" s="511"/>
      <c r="POF562" s="511"/>
      <c r="POG562" s="511"/>
      <c r="POH562" s="511"/>
      <c r="POI562" s="511"/>
      <c r="POJ562" s="511"/>
      <c r="POK562" s="89"/>
      <c r="POL562" s="89"/>
      <c r="POM562" s="89"/>
      <c r="PON562" s="89"/>
      <c r="POO562" s="89"/>
      <c r="POP562" s="511"/>
      <c r="POQ562" s="511"/>
      <c r="POR562" s="89"/>
      <c r="POS562" s="89"/>
      <c r="POT562" s="511"/>
      <c r="POU562" s="511"/>
      <c r="POV562" s="89"/>
      <c r="POW562" s="89"/>
      <c r="POX562" s="511"/>
      <c r="POY562" s="511"/>
      <c r="POZ562" s="511"/>
      <c r="PPA562" s="511"/>
      <c r="PPB562" s="511"/>
      <c r="PPC562" s="511"/>
      <c r="PPD562" s="511"/>
      <c r="PPE562" s="89"/>
      <c r="PPF562" s="89"/>
      <c r="PPG562" s="511"/>
      <c r="PPH562" s="511"/>
      <c r="PPI562" s="89"/>
      <c r="PPJ562" s="89"/>
      <c r="PPK562" s="511"/>
      <c r="PPL562" s="511"/>
      <c r="PPM562" s="511"/>
      <c r="PPN562" s="511"/>
      <c r="PPO562" s="511"/>
      <c r="PPP562" s="203"/>
      <c r="PPQ562" s="107"/>
      <c r="PPR562" s="511"/>
      <c r="PPS562" s="511"/>
      <c r="PPT562" s="511"/>
      <c r="PPU562" s="511"/>
      <c r="PPV562" s="511"/>
      <c r="PPW562" s="511"/>
      <c r="PPX562" s="511"/>
      <c r="PPY562" s="168"/>
      <c r="PPZ562" s="168"/>
      <c r="PQA562" s="168"/>
      <c r="PQB562" s="168"/>
      <c r="PQC562" s="168"/>
      <c r="PQD562" s="168"/>
      <c r="PQE562" s="168"/>
      <c r="PQF562" s="168"/>
      <c r="PQG562" s="168"/>
      <c r="PQH562" s="168"/>
      <c r="PQI562" s="168"/>
      <c r="PQJ562" s="168"/>
      <c r="PQK562" s="168"/>
      <c r="PQL562" s="168"/>
      <c r="PQM562" s="168"/>
      <c r="PQN562" s="168"/>
      <c r="PQO562" s="168"/>
      <c r="PQP562" s="168"/>
      <c r="PQQ562" s="168"/>
      <c r="PQR562" s="168"/>
      <c r="PQS562" s="168"/>
      <c r="PQT562" s="168"/>
      <c r="PQU562" s="168"/>
      <c r="PQV562" s="168"/>
      <c r="PQW562" s="168"/>
      <c r="PQX562" s="168"/>
      <c r="PQY562" s="168"/>
      <c r="PQZ562" s="168"/>
      <c r="PRA562" s="168"/>
      <c r="PRB562" s="168"/>
      <c r="PRC562" s="168"/>
      <c r="PRD562" s="168"/>
      <c r="PRE562" s="168"/>
      <c r="PRF562" s="168"/>
      <c r="PRG562" s="168"/>
      <c r="PRH562" s="168"/>
      <c r="PRI562" s="168"/>
      <c r="PRJ562" s="168"/>
      <c r="PRK562" s="168"/>
      <c r="PRL562" s="168"/>
      <c r="PRM562" s="168"/>
      <c r="PRN562" s="168"/>
      <c r="PRO562" s="168"/>
      <c r="PRP562" s="168"/>
      <c r="PRQ562" s="511"/>
      <c r="PRR562" s="511"/>
      <c r="PRS562" s="511"/>
      <c r="PRT562" s="511"/>
      <c r="PRU562" s="511"/>
      <c r="PRV562" s="511"/>
      <c r="PRW562" s="511"/>
      <c r="PRX562" s="511"/>
      <c r="PRY562" s="511"/>
      <c r="PRZ562" s="511"/>
      <c r="PSA562" s="511"/>
      <c r="PSB562" s="511"/>
      <c r="PSC562" s="511"/>
      <c r="PSD562" s="511"/>
      <c r="PSE562" s="511"/>
      <c r="PSF562" s="511"/>
      <c r="PSG562" s="511"/>
      <c r="PSH562" s="511"/>
      <c r="PSI562" s="511"/>
      <c r="PSJ562" s="511"/>
      <c r="PSK562" s="511"/>
      <c r="PSL562" s="511"/>
      <c r="PSM562" s="511"/>
      <c r="PSN562" s="511"/>
      <c r="PSO562" s="89"/>
      <c r="PSP562" s="89"/>
      <c r="PSQ562" s="89"/>
      <c r="PSR562" s="89"/>
      <c r="PSS562" s="89"/>
      <c r="PST562" s="511"/>
      <c r="PSU562" s="511"/>
      <c r="PSV562" s="89"/>
      <c r="PSW562" s="89"/>
      <c r="PSX562" s="511"/>
      <c r="PSY562" s="511"/>
      <c r="PSZ562" s="89"/>
      <c r="PTA562" s="89"/>
      <c r="PTB562" s="511"/>
      <c r="PTC562" s="511"/>
      <c r="PTD562" s="511"/>
      <c r="PTE562" s="511"/>
      <c r="PTF562" s="511"/>
      <c r="PTG562" s="511"/>
      <c r="PTH562" s="511"/>
      <c r="PTI562" s="89"/>
      <c r="PTJ562" s="89"/>
      <c r="PTK562" s="511"/>
      <c r="PTL562" s="511"/>
      <c r="PTM562" s="89"/>
      <c r="PTN562" s="89"/>
      <c r="PTO562" s="511"/>
      <c r="PTP562" s="511"/>
      <c r="PTQ562" s="511"/>
      <c r="PTR562" s="511"/>
      <c r="PTS562" s="511"/>
      <c r="PTT562" s="203"/>
      <c r="PTU562" s="107"/>
      <c r="PTV562" s="511"/>
      <c r="PTW562" s="511"/>
      <c r="PTX562" s="511"/>
      <c r="PTY562" s="511"/>
      <c r="PTZ562" s="511"/>
      <c r="PUA562" s="511"/>
      <c r="PUB562" s="511"/>
      <c r="PUC562" s="168"/>
      <c r="PUD562" s="168"/>
      <c r="PUE562" s="168"/>
      <c r="PUF562" s="168"/>
      <c r="PUG562" s="168"/>
      <c r="PUH562" s="168"/>
      <c r="PUI562" s="168"/>
      <c r="PUJ562" s="168"/>
      <c r="PUK562" s="168"/>
      <c r="PUL562" s="168"/>
      <c r="PUM562" s="168"/>
      <c r="PUN562" s="168"/>
      <c r="PUO562" s="168"/>
      <c r="PUP562" s="168"/>
      <c r="PUQ562" s="168"/>
      <c r="PUR562" s="168"/>
      <c r="PUS562" s="168"/>
      <c r="PUT562" s="168"/>
      <c r="PUU562" s="168"/>
      <c r="PUV562" s="168"/>
      <c r="PUW562" s="168"/>
      <c r="PUX562" s="168"/>
      <c r="PUY562" s="168"/>
      <c r="PUZ562" s="168"/>
      <c r="PVA562" s="168"/>
      <c r="PVB562" s="168"/>
      <c r="PVC562" s="168"/>
      <c r="PVD562" s="168"/>
      <c r="PVE562" s="168"/>
      <c r="PVF562" s="168"/>
      <c r="PVG562" s="168"/>
      <c r="PVH562" s="168"/>
      <c r="PVI562" s="168"/>
      <c r="PVJ562" s="168"/>
      <c r="PVK562" s="168"/>
      <c r="PVL562" s="168"/>
      <c r="PVM562" s="168"/>
      <c r="PVN562" s="168"/>
      <c r="PVO562" s="168"/>
      <c r="PVP562" s="168"/>
      <c r="PVQ562" s="168"/>
      <c r="PVR562" s="168"/>
      <c r="PVS562" s="168"/>
      <c r="PVT562" s="168"/>
      <c r="PVU562" s="511"/>
      <c r="PVV562" s="511"/>
      <c r="PVW562" s="511"/>
      <c r="PVX562" s="511"/>
      <c r="PVY562" s="511"/>
      <c r="PVZ562" s="511"/>
      <c r="PWA562" s="511"/>
      <c r="PWB562" s="511"/>
      <c r="PWC562" s="511"/>
      <c r="PWD562" s="511"/>
      <c r="PWE562" s="511"/>
      <c r="PWF562" s="511"/>
      <c r="PWG562" s="511"/>
      <c r="PWH562" s="511"/>
      <c r="PWI562" s="511"/>
      <c r="PWJ562" s="511"/>
      <c r="PWK562" s="511"/>
      <c r="PWL562" s="511"/>
      <c r="PWM562" s="511"/>
      <c r="PWN562" s="511"/>
      <c r="PWO562" s="511"/>
      <c r="PWP562" s="511"/>
      <c r="PWQ562" s="511"/>
      <c r="PWR562" s="511"/>
      <c r="PWS562" s="89"/>
      <c r="PWT562" s="89"/>
      <c r="PWU562" s="89"/>
      <c r="PWV562" s="89"/>
      <c r="PWW562" s="89"/>
      <c r="PWX562" s="511"/>
      <c r="PWY562" s="511"/>
      <c r="PWZ562" s="89"/>
      <c r="PXA562" s="89"/>
      <c r="PXB562" s="511"/>
      <c r="PXC562" s="511"/>
      <c r="PXD562" s="89"/>
      <c r="PXE562" s="89"/>
      <c r="PXF562" s="511"/>
      <c r="PXG562" s="511"/>
      <c r="PXH562" s="511"/>
      <c r="PXI562" s="511"/>
      <c r="PXJ562" s="511"/>
      <c r="PXK562" s="511"/>
      <c r="PXL562" s="511"/>
      <c r="PXM562" s="89"/>
      <c r="PXN562" s="89"/>
      <c r="PXO562" s="511"/>
      <c r="PXP562" s="511"/>
      <c r="PXQ562" s="89"/>
      <c r="PXR562" s="89"/>
      <c r="PXS562" s="511"/>
      <c r="PXT562" s="511"/>
      <c r="PXU562" s="511"/>
      <c r="PXV562" s="511"/>
      <c r="PXW562" s="511"/>
      <c r="PXX562" s="203"/>
      <c r="PXY562" s="107"/>
      <c r="PXZ562" s="511"/>
      <c r="PYA562" s="511"/>
      <c r="PYB562" s="511"/>
      <c r="PYC562" s="511"/>
      <c r="PYD562" s="511"/>
      <c r="PYE562" s="511"/>
      <c r="PYF562" s="511"/>
      <c r="PYG562" s="168"/>
      <c r="PYH562" s="168"/>
      <c r="PYI562" s="168"/>
      <c r="PYJ562" s="168"/>
      <c r="PYK562" s="168"/>
      <c r="PYL562" s="168"/>
      <c r="PYM562" s="168"/>
      <c r="PYN562" s="168"/>
      <c r="PYO562" s="168"/>
      <c r="PYP562" s="168"/>
      <c r="PYQ562" s="168"/>
      <c r="PYR562" s="168"/>
      <c r="PYS562" s="168"/>
      <c r="PYT562" s="168"/>
      <c r="PYU562" s="168"/>
      <c r="PYV562" s="168"/>
      <c r="PYW562" s="168"/>
      <c r="PYX562" s="168"/>
      <c r="PYY562" s="168"/>
      <c r="PYZ562" s="168"/>
      <c r="PZA562" s="168"/>
      <c r="PZB562" s="168"/>
      <c r="PZC562" s="168"/>
      <c r="PZD562" s="168"/>
      <c r="PZE562" s="168"/>
      <c r="PZF562" s="168"/>
      <c r="PZG562" s="168"/>
      <c r="PZH562" s="168"/>
      <c r="PZI562" s="168"/>
      <c r="PZJ562" s="168"/>
      <c r="PZK562" s="168"/>
      <c r="PZL562" s="168"/>
      <c r="PZM562" s="168"/>
      <c r="PZN562" s="168"/>
      <c r="PZO562" s="168"/>
      <c r="PZP562" s="168"/>
      <c r="PZQ562" s="168"/>
      <c r="PZR562" s="168"/>
      <c r="PZS562" s="168"/>
      <c r="PZT562" s="168"/>
      <c r="PZU562" s="168"/>
      <c r="PZV562" s="168"/>
      <c r="PZW562" s="168"/>
      <c r="PZX562" s="168"/>
      <c r="PZY562" s="511"/>
      <c r="PZZ562" s="511"/>
      <c r="QAA562" s="511"/>
      <c r="QAB562" s="511"/>
      <c r="QAC562" s="511"/>
      <c r="QAD562" s="511"/>
      <c r="QAE562" s="511"/>
      <c r="QAF562" s="511"/>
      <c r="QAG562" s="511"/>
      <c r="QAH562" s="511"/>
      <c r="QAI562" s="511"/>
      <c r="QAJ562" s="511"/>
      <c r="QAK562" s="511"/>
      <c r="QAL562" s="511"/>
      <c r="QAM562" s="511"/>
      <c r="QAN562" s="511"/>
      <c r="QAO562" s="511"/>
      <c r="QAP562" s="511"/>
      <c r="QAQ562" s="511"/>
      <c r="QAR562" s="511"/>
      <c r="QAS562" s="511"/>
      <c r="QAT562" s="511"/>
      <c r="QAU562" s="511"/>
      <c r="QAV562" s="511"/>
      <c r="QAW562" s="89"/>
      <c r="QAX562" s="89"/>
      <c r="QAY562" s="89"/>
      <c r="QAZ562" s="89"/>
      <c r="QBA562" s="89"/>
      <c r="QBB562" s="511"/>
      <c r="QBC562" s="511"/>
      <c r="QBD562" s="89"/>
      <c r="QBE562" s="89"/>
      <c r="QBF562" s="511"/>
      <c r="QBG562" s="511"/>
      <c r="QBH562" s="89"/>
      <c r="QBI562" s="89"/>
      <c r="QBJ562" s="511"/>
      <c r="QBK562" s="511"/>
      <c r="QBL562" s="511"/>
      <c r="QBM562" s="511"/>
      <c r="QBN562" s="511"/>
      <c r="QBO562" s="511"/>
      <c r="QBP562" s="511"/>
      <c r="QBQ562" s="89"/>
      <c r="QBR562" s="89"/>
      <c r="QBS562" s="511"/>
      <c r="QBT562" s="511"/>
      <c r="QBU562" s="89"/>
      <c r="QBV562" s="89"/>
      <c r="QBW562" s="511"/>
      <c r="QBX562" s="511"/>
      <c r="QBY562" s="511"/>
      <c r="QBZ562" s="511"/>
      <c r="QCA562" s="511"/>
      <c r="QCB562" s="203"/>
      <c r="QCC562" s="107"/>
      <c r="QCD562" s="511"/>
      <c r="QCE562" s="511"/>
      <c r="QCF562" s="511"/>
      <c r="QCG562" s="511"/>
      <c r="QCH562" s="511"/>
      <c r="QCI562" s="511"/>
      <c r="QCJ562" s="511"/>
      <c r="QCK562" s="168"/>
      <c r="QCL562" s="168"/>
      <c r="QCM562" s="168"/>
      <c r="QCN562" s="168"/>
      <c r="QCO562" s="168"/>
      <c r="QCP562" s="168"/>
      <c r="QCQ562" s="168"/>
      <c r="QCR562" s="168"/>
      <c r="QCS562" s="168"/>
      <c r="QCT562" s="168"/>
      <c r="QCU562" s="168"/>
      <c r="QCV562" s="168"/>
      <c r="QCW562" s="168"/>
      <c r="QCX562" s="168"/>
      <c r="QCY562" s="168"/>
      <c r="QCZ562" s="168"/>
      <c r="QDA562" s="168"/>
      <c r="QDB562" s="168"/>
      <c r="QDC562" s="168"/>
      <c r="QDD562" s="168"/>
      <c r="QDE562" s="168"/>
      <c r="QDF562" s="168"/>
      <c r="QDG562" s="168"/>
      <c r="QDH562" s="168"/>
      <c r="QDI562" s="168"/>
      <c r="QDJ562" s="168"/>
      <c r="QDK562" s="168"/>
      <c r="QDL562" s="168"/>
      <c r="QDM562" s="168"/>
      <c r="QDN562" s="168"/>
      <c r="QDO562" s="168"/>
      <c r="QDP562" s="168"/>
      <c r="QDQ562" s="168"/>
      <c r="QDR562" s="168"/>
      <c r="QDS562" s="168"/>
      <c r="QDT562" s="168"/>
      <c r="QDU562" s="168"/>
      <c r="QDV562" s="168"/>
      <c r="QDW562" s="168"/>
      <c r="QDX562" s="168"/>
      <c r="QDY562" s="168"/>
      <c r="QDZ562" s="168"/>
      <c r="QEA562" s="168"/>
      <c r="QEB562" s="168"/>
      <c r="QEC562" s="511"/>
      <c r="QED562" s="511"/>
      <c r="QEE562" s="511"/>
      <c r="QEF562" s="511"/>
      <c r="QEG562" s="511"/>
      <c r="QEH562" s="511"/>
      <c r="QEI562" s="511"/>
      <c r="QEJ562" s="511"/>
      <c r="QEK562" s="511"/>
      <c r="QEL562" s="511"/>
      <c r="QEM562" s="511"/>
      <c r="QEN562" s="511"/>
      <c r="QEO562" s="511"/>
      <c r="QEP562" s="511"/>
      <c r="QEQ562" s="511"/>
      <c r="QER562" s="511"/>
      <c r="QES562" s="511"/>
      <c r="QET562" s="511"/>
      <c r="QEU562" s="511"/>
      <c r="QEV562" s="511"/>
      <c r="QEW562" s="511"/>
      <c r="QEX562" s="511"/>
      <c r="QEY562" s="511"/>
      <c r="QEZ562" s="511"/>
      <c r="QFA562" s="89"/>
      <c r="QFB562" s="89"/>
      <c r="QFC562" s="89"/>
      <c r="QFD562" s="89"/>
      <c r="QFE562" s="89"/>
      <c r="QFF562" s="511"/>
      <c r="QFG562" s="511"/>
      <c r="QFH562" s="89"/>
      <c r="QFI562" s="89"/>
      <c r="QFJ562" s="511"/>
      <c r="QFK562" s="511"/>
      <c r="QFL562" s="89"/>
      <c r="QFM562" s="89"/>
      <c r="QFN562" s="511"/>
      <c r="QFO562" s="511"/>
      <c r="QFP562" s="511"/>
      <c r="QFQ562" s="511"/>
      <c r="QFR562" s="511"/>
      <c r="QFS562" s="511"/>
      <c r="QFT562" s="511"/>
      <c r="QFU562" s="89"/>
      <c r="QFV562" s="89"/>
      <c r="QFW562" s="511"/>
      <c r="QFX562" s="511"/>
      <c r="QFY562" s="89"/>
      <c r="QFZ562" s="89"/>
      <c r="QGA562" s="511"/>
      <c r="QGB562" s="511"/>
      <c r="QGC562" s="511"/>
      <c r="QGD562" s="511"/>
      <c r="QGE562" s="511"/>
      <c r="QGF562" s="203"/>
      <c r="QGG562" s="107"/>
      <c r="QGH562" s="511"/>
      <c r="QGI562" s="511"/>
      <c r="QGJ562" s="511"/>
      <c r="QGK562" s="511"/>
      <c r="QGL562" s="511"/>
      <c r="QGM562" s="511"/>
      <c r="QGN562" s="511"/>
      <c r="QGO562" s="168"/>
      <c r="QGP562" s="168"/>
      <c r="QGQ562" s="168"/>
      <c r="QGR562" s="168"/>
      <c r="QGS562" s="168"/>
      <c r="QGT562" s="168"/>
      <c r="QGU562" s="168"/>
      <c r="QGV562" s="168"/>
      <c r="QGW562" s="168"/>
      <c r="QGX562" s="168"/>
      <c r="QGY562" s="168"/>
      <c r="QGZ562" s="168"/>
      <c r="QHA562" s="168"/>
      <c r="QHB562" s="168"/>
      <c r="QHC562" s="168"/>
      <c r="QHD562" s="168"/>
      <c r="QHE562" s="168"/>
      <c r="QHF562" s="168"/>
      <c r="QHG562" s="168"/>
      <c r="QHH562" s="168"/>
      <c r="QHI562" s="168"/>
      <c r="QHJ562" s="168"/>
      <c r="QHK562" s="168"/>
      <c r="QHL562" s="168"/>
      <c r="QHM562" s="168"/>
      <c r="QHN562" s="168"/>
      <c r="QHO562" s="168"/>
      <c r="QHP562" s="168"/>
      <c r="QHQ562" s="168"/>
      <c r="QHR562" s="168"/>
      <c r="QHS562" s="168"/>
      <c r="QHT562" s="168"/>
      <c r="QHU562" s="168"/>
      <c r="QHV562" s="168"/>
      <c r="QHW562" s="168"/>
      <c r="QHX562" s="168"/>
      <c r="QHY562" s="168"/>
      <c r="QHZ562" s="168"/>
      <c r="QIA562" s="168"/>
      <c r="QIB562" s="168"/>
      <c r="QIC562" s="168"/>
      <c r="QID562" s="168"/>
      <c r="QIE562" s="168"/>
      <c r="QIF562" s="168"/>
      <c r="QIG562" s="511"/>
      <c r="QIH562" s="511"/>
      <c r="QII562" s="511"/>
      <c r="QIJ562" s="511"/>
      <c r="QIK562" s="511"/>
      <c r="QIL562" s="511"/>
      <c r="QIM562" s="511"/>
      <c r="QIN562" s="511"/>
      <c r="QIO562" s="511"/>
      <c r="QIP562" s="511"/>
      <c r="QIQ562" s="511"/>
      <c r="QIR562" s="511"/>
      <c r="QIS562" s="511"/>
      <c r="QIT562" s="511"/>
      <c r="QIU562" s="511"/>
      <c r="QIV562" s="511"/>
      <c r="QIW562" s="511"/>
      <c r="QIX562" s="511"/>
      <c r="QIY562" s="511"/>
      <c r="QIZ562" s="511"/>
      <c r="QJA562" s="511"/>
      <c r="QJB562" s="511"/>
      <c r="QJC562" s="511"/>
      <c r="QJD562" s="511"/>
      <c r="QJE562" s="89"/>
      <c r="QJF562" s="89"/>
      <c r="QJG562" s="89"/>
      <c r="QJH562" s="89"/>
      <c r="QJI562" s="89"/>
      <c r="QJJ562" s="511"/>
      <c r="QJK562" s="511"/>
      <c r="QJL562" s="89"/>
      <c r="QJM562" s="89"/>
      <c r="QJN562" s="511"/>
      <c r="QJO562" s="511"/>
      <c r="QJP562" s="89"/>
      <c r="QJQ562" s="89"/>
      <c r="QJR562" s="511"/>
      <c r="QJS562" s="511"/>
      <c r="QJT562" s="511"/>
      <c r="QJU562" s="511"/>
      <c r="QJV562" s="511"/>
      <c r="QJW562" s="511"/>
      <c r="QJX562" s="511"/>
      <c r="QJY562" s="89"/>
      <c r="QJZ562" s="89"/>
      <c r="QKA562" s="511"/>
      <c r="QKB562" s="511"/>
      <c r="QKC562" s="89"/>
      <c r="QKD562" s="89"/>
      <c r="QKE562" s="511"/>
      <c r="QKF562" s="511"/>
      <c r="QKG562" s="511"/>
      <c r="QKH562" s="511"/>
      <c r="QKI562" s="511"/>
      <c r="QKJ562" s="203"/>
      <c r="QKK562" s="107"/>
      <c r="QKL562" s="511"/>
      <c r="QKM562" s="511"/>
      <c r="QKN562" s="511"/>
      <c r="QKO562" s="511"/>
      <c r="QKP562" s="511"/>
      <c r="QKQ562" s="511"/>
      <c r="QKR562" s="511"/>
      <c r="QKS562" s="168"/>
      <c r="QKT562" s="168"/>
      <c r="QKU562" s="168"/>
      <c r="QKV562" s="168"/>
      <c r="QKW562" s="168"/>
      <c r="QKX562" s="168"/>
      <c r="QKY562" s="168"/>
      <c r="QKZ562" s="168"/>
      <c r="QLA562" s="168"/>
      <c r="QLB562" s="168"/>
      <c r="QLC562" s="168"/>
      <c r="QLD562" s="168"/>
      <c r="QLE562" s="168"/>
      <c r="QLF562" s="168"/>
      <c r="QLG562" s="168"/>
      <c r="QLH562" s="168"/>
      <c r="QLI562" s="168"/>
      <c r="QLJ562" s="168"/>
      <c r="QLK562" s="168"/>
      <c r="QLL562" s="168"/>
      <c r="QLM562" s="168"/>
      <c r="QLN562" s="168"/>
      <c r="QLO562" s="168"/>
      <c r="QLP562" s="168"/>
      <c r="QLQ562" s="168"/>
      <c r="QLR562" s="168"/>
      <c r="QLS562" s="168"/>
      <c r="QLT562" s="168"/>
      <c r="QLU562" s="168"/>
      <c r="QLV562" s="168"/>
      <c r="QLW562" s="168"/>
      <c r="QLX562" s="168"/>
      <c r="QLY562" s="168"/>
      <c r="QLZ562" s="168"/>
      <c r="QMA562" s="168"/>
      <c r="QMB562" s="168"/>
      <c r="QMC562" s="168"/>
      <c r="QMD562" s="168"/>
      <c r="QME562" s="168"/>
      <c r="QMF562" s="168"/>
      <c r="QMG562" s="168"/>
      <c r="QMH562" s="168"/>
      <c r="QMI562" s="168"/>
      <c r="QMJ562" s="168"/>
      <c r="QMK562" s="511"/>
      <c r="QML562" s="511"/>
      <c r="QMM562" s="511"/>
      <c r="QMN562" s="511"/>
      <c r="QMO562" s="511"/>
      <c r="QMP562" s="511"/>
      <c r="QMQ562" s="511"/>
      <c r="QMR562" s="511"/>
      <c r="QMS562" s="511"/>
      <c r="QMT562" s="511"/>
      <c r="QMU562" s="511"/>
      <c r="QMV562" s="511"/>
      <c r="QMW562" s="511"/>
      <c r="QMX562" s="511"/>
      <c r="QMY562" s="511"/>
      <c r="QMZ562" s="511"/>
      <c r="QNA562" s="511"/>
      <c r="QNB562" s="511"/>
      <c r="QNC562" s="511"/>
      <c r="QND562" s="511"/>
      <c r="QNE562" s="511"/>
      <c r="QNF562" s="511"/>
      <c r="QNG562" s="511"/>
      <c r="QNH562" s="511"/>
      <c r="QNI562" s="89"/>
      <c r="QNJ562" s="89"/>
      <c r="QNK562" s="89"/>
      <c r="QNL562" s="89"/>
      <c r="QNM562" s="89"/>
      <c r="QNN562" s="511"/>
      <c r="QNO562" s="511"/>
      <c r="QNP562" s="89"/>
      <c r="QNQ562" s="89"/>
      <c r="QNR562" s="511"/>
      <c r="QNS562" s="511"/>
      <c r="QNT562" s="89"/>
      <c r="QNU562" s="89"/>
      <c r="QNV562" s="511"/>
      <c r="QNW562" s="511"/>
      <c r="QNX562" s="511"/>
      <c r="QNY562" s="511"/>
      <c r="QNZ562" s="511"/>
      <c r="QOA562" s="511"/>
      <c r="QOB562" s="511"/>
      <c r="QOC562" s="89"/>
      <c r="QOD562" s="89"/>
      <c r="QOE562" s="511"/>
      <c r="QOF562" s="511"/>
      <c r="QOG562" s="89"/>
      <c r="QOH562" s="89"/>
      <c r="QOI562" s="511"/>
      <c r="QOJ562" s="511"/>
      <c r="QOK562" s="511"/>
      <c r="QOL562" s="511"/>
      <c r="QOM562" s="511"/>
      <c r="QON562" s="203"/>
      <c r="QOO562" s="107"/>
      <c r="QOP562" s="511"/>
      <c r="QOQ562" s="511"/>
      <c r="QOR562" s="511"/>
      <c r="QOS562" s="511"/>
      <c r="QOT562" s="511"/>
      <c r="QOU562" s="511"/>
      <c r="QOV562" s="511"/>
      <c r="QOW562" s="168"/>
      <c r="QOX562" s="168"/>
      <c r="QOY562" s="168"/>
      <c r="QOZ562" s="168"/>
      <c r="QPA562" s="168"/>
      <c r="QPB562" s="168"/>
      <c r="QPC562" s="168"/>
      <c r="QPD562" s="168"/>
      <c r="QPE562" s="168"/>
      <c r="QPF562" s="168"/>
      <c r="QPG562" s="168"/>
      <c r="QPH562" s="168"/>
      <c r="QPI562" s="168"/>
      <c r="QPJ562" s="168"/>
      <c r="QPK562" s="168"/>
      <c r="QPL562" s="168"/>
      <c r="QPM562" s="168"/>
      <c r="QPN562" s="168"/>
      <c r="QPO562" s="168"/>
      <c r="QPP562" s="168"/>
      <c r="QPQ562" s="168"/>
      <c r="QPR562" s="168"/>
      <c r="QPS562" s="168"/>
      <c r="QPT562" s="168"/>
      <c r="QPU562" s="168"/>
      <c r="QPV562" s="168"/>
      <c r="QPW562" s="168"/>
      <c r="QPX562" s="168"/>
      <c r="QPY562" s="168"/>
      <c r="QPZ562" s="168"/>
      <c r="QQA562" s="168"/>
      <c r="QQB562" s="168"/>
      <c r="QQC562" s="168"/>
      <c r="QQD562" s="168"/>
      <c r="QQE562" s="168"/>
      <c r="QQF562" s="168"/>
      <c r="QQG562" s="168"/>
      <c r="QQH562" s="168"/>
      <c r="QQI562" s="168"/>
      <c r="QQJ562" s="168"/>
      <c r="QQK562" s="168"/>
      <c r="QQL562" s="168"/>
      <c r="QQM562" s="168"/>
      <c r="QQN562" s="168"/>
      <c r="QQO562" s="511"/>
      <c r="QQP562" s="511"/>
      <c r="QQQ562" s="511"/>
      <c r="QQR562" s="511"/>
      <c r="QQS562" s="511"/>
      <c r="QQT562" s="511"/>
      <c r="QQU562" s="511"/>
      <c r="QQV562" s="511"/>
      <c r="QQW562" s="511"/>
      <c r="QQX562" s="511"/>
      <c r="QQY562" s="511"/>
      <c r="QQZ562" s="511"/>
      <c r="QRA562" s="511"/>
      <c r="QRB562" s="511"/>
      <c r="QRC562" s="511"/>
      <c r="QRD562" s="511"/>
      <c r="QRE562" s="511"/>
      <c r="QRF562" s="511"/>
      <c r="QRG562" s="511"/>
      <c r="QRH562" s="511"/>
      <c r="QRI562" s="511"/>
      <c r="QRJ562" s="511"/>
      <c r="QRK562" s="511"/>
      <c r="QRL562" s="511"/>
      <c r="QRM562" s="89"/>
      <c r="QRN562" s="89"/>
      <c r="QRO562" s="89"/>
      <c r="QRP562" s="89"/>
      <c r="QRQ562" s="89"/>
      <c r="QRR562" s="511"/>
      <c r="QRS562" s="511"/>
      <c r="QRT562" s="89"/>
      <c r="QRU562" s="89"/>
      <c r="QRV562" s="511"/>
      <c r="QRW562" s="511"/>
      <c r="QRX562" s="89"/>
      <c r="QRY562" s="89"/>
      <c r="QRZ562" s="511"/>
      <c r="QSA562" s="511"/>
      <c r="QSB562" s="511"/>
      <c r="QSC562" s="511"/>
      <c r="QSD562" s="511"/>
      <c r="QSE562" s="511"/>
      <c r="QSF562" s="511"/>
      <c r="QSG562" s="89"/>
      <c r="QSH562" s="89"/>
      <c r="QSI562" s="511"/>
      <c r="QSJ562" s="511"/>
      <c r="QSK562" s="89"/>
      <c r="QSL562" s="89"/>
      <c r="QSM562" s="511"/>
      <c r="QSN562" s="511"/>
      <c r="QSO562" s="511"/>
      <c r="QSP562" s="511"/>
      <c r="QSQ562" s="511"/>
      <c r="QSR562" s="203"/>
      <c r="QSS562" s="107"/>
      <c r="QST562" s="511"/>
      <c r="QSU562" s="511"/>
      <c r="QSV562" s="511"/>
      <c r="QSW562" s="511"/>
      <c r="QSX562" s="511"/>
      <c r="QSY562" s="511"/>
      <c r="QSZ562" s="511"/>
      <c r="QTA562" s="168"/>
      <c r="QTB562" s="168"/>
      <c r="QTC562" s="168"/>
      <c r="QTD562" s="168"/>
      <c r="QTE562" s="168"/>
      <c r="QTF562" s="168"/>
      <c r="QTG562" s="168"/>
      <c r="QTH562" s="168"/>
      <c r="QTI562" s="168"/>
      <c r="QTJ562" s="168"/>
      <c r="QTK562" s="168"/>
      <c r="QTL562" s="168"/>
      <c r="QTM562" s="168"/>
      <c r="QTN562" s="168"/>
      <c r="QTO562" s="168"/>
      <c r="QTP562" s="168"/>
      <c r="QTQ562" s="168"/>
      <c r="QTR562" s="168"/>
      <c r="QTS562" s="168"/>
      <c r="QTT562" s="168"/>
      <c r="QTU562" s="168"/>
      <c r="QTV562" s="168"/>
      <c r="QTW562" s="168"/>
      <c r="QTX562" s="168"/>
      <c r="QTY562" s="168"/>
      <c r="QTZ562" s="168"/>
      <c r="QUA562" s="168"/>
      <c r="QUB562" s="168"/>
      <c r="QUC562" s="168"/>
      <c r="QUD562" s="168"/>
      <c r="QUE562" s="168"/>
      <c r="QUF562" s="168"/>
      <c r="QUG562" s="168"/>
      <c r="QUH562" s="168"/>
      <c r="QUI562" s="168"/>
      <c r="QUJ562" s="168"/>
      <c r="QUK562" s="168"/>
      <c r="QUL562" s="168"/>
      <c r="QUM562" s="168"/>
      <c r="QUN562" s="168"/>
      <c r="QUO562" s="168"/>
      <c r="QUP562" s="168"/>
      <c r="QUQ562" s="168"/>
      <c r="QUR562" s="168"/>
      <c r="QUS562" s="511"/>
      <c r="QUT562" s="511"/>
      <c r="QUU562" s="511"/>
      <c r="QUV562" s="511"/>
      <c r="QUW562" s="511"/>
      <c r="QUX562" s="511"/>
      <c r="QUY562" s="511"/>
      <c r="QUZ562" s="511"/>
      <c r="QVA562" s="511"/>
      <c r="QVB562" s="511"/>
      <c r="QVC562" s="511"/>
      <c r="QVD562" s="511"/>
      <c r="QVE562" s="511"/>
      <c r="QVF562" s="511"/>
      <c r="QVG562" s="511"/>
      <c r="QVH562" s="511"/>
      <c r="QVI562" s="511"/>
      <c r="QVJ562" s="511"/>
      <c r="QVK562" s="511"/>
      <c r="QVL562" s="511"/>
      <c r="QVM562" s="511"/>
      <c r="QVN562" s="511"/>
      <c r="QVO562" s="511"/>
      <c r="QVP562" s="511"/>
      <c r="QVQ562" s="89"/>
      <c r="QVR562" s="89"/>
      <c r="QVS562" s="89"/>
      <c r="QVT562" s="89"/>
      <c r="QVU562" s="89"/>
      <c r="QVV562" s="511"/>
      <c r="QVW562" s="511"/>
      <c r="QVX562" s="89"/>
      <c r="QVY562" s="89"/>
      <c r="QVZ562" s="511"/>
      <c r="QWA562" s="511"/>
      <c r="QWB562" s="89"/>
      <c r="QWC562" s="89"/>
      <c r="QWD562" s="511"/>
      <c r="QWE562" s="511"/>
      <c r="QWF562" s="511"/>
      <c r="QWG562" s="511"/>
      <c r="QWH562" s="511"/>
      <c r="QWI562" s="511"/>
      <c r="QWJ562" s="511"/>
      <c r="QWK562" s="89"/>
      <c r="QWL562" s="89"/>
      <c r="QWM562" s="511"/>
      <c r="QWN562" s="511"/>
      <c r="QWO562" s="89"/>
      <c r="QWP562" s="89"/>
      <c r="QWQ562" s="511"/>
      <c r="QWR562" s="511"/>
      <c r="QWS562" s="511"/>
      <c r="QWT562" s="511"/>
      <c r="QWU562" s="511"/>
      <c r="QWV562" s="203"/>
      <c r="QWW562" s="107"/>
      <c r="QWX562" s="511"/>
      <c r="QWY562" s="511"/>
      <c r="QWZ562" s="511"/>
      <c r="QXA562" s="511"/>
      <c r="QXB562" s="511"/>
      <c r="QXC562" s="511"/>
      <c r="QXD562" s="511"/>
      <c r="QXE562" s="168"/>
      <c r="QXF562" s="168"/>
      <c r="QXG562" s="168"/>
      <c r="QXH562" s="168"/>
      <c r="QXI562" s="168"/>
      <c r="QXJ562" s="168"/>
      <c r="QXK562" s="168"/>
      <c r="QXL562" s="168"/>
      <c r="QXM562" s="168"/>
      <c r="QXN562" s="168"/>
      <c r="QXO562" s="168"/>
      <c r="QXP562" s="168"/>
      <c r="QXQ562" s="168"/>
      <c r="QXR562" s="168"/>
      <c r="QXS562" s="168"/>
      <c r="QXT562" s="168"/>
      <c r="QXU562" s="168"/>
      <c r="QXV562" s="168"/>
      <c r="QXW562" s="168"/>
      <c r="QXX562" s="168"/>
      <c r="QXY562" s="168"/>
      <c r="QXZ562" s="168"/>
      <c r="QYA562" s="168"/>
      <c r="QYB562" s="168"/>
      <c r="QYC562" s="168"/>
      <c r="QYD562" s="168"/>
      <c r="QYE562" s="168"/>
      <c r="QYF562" s="168"/>
      <c r="QYG562" s="168"/>
      <c r="QYH562" s="168"/>
      <c r="QYI562" s="168"/>
      <c r="QYJ562" s="168"/>
      <c r="QYK562" s="168"/>
      <c r="QYL562" s="168"/>
      <c r="QYM562" s="168"/>
      <c r="QYN562" s="168"/>
      <c r="QYO562" s="168"/>
      <c r="QYP562" s="168"/>
      <c r="QYQ562" s="168"/>
      <c r="QYR562" s="168"/>
      <c r="QYS562" s="168"/>
      <c r="QYT562" s="168"/>
      <c r="QYU562" s="168"/>
      <c r="QYV562" s="168"/>
      <c r="QYW562" s="511"/>
      <c r="QYX562" s="511"/>
      <c r="QYY562" s="511"/>
      <c r="QYZ562" s="511"/>
      <c r="QZA562" s="511"/>
      <c r="QZB562" s="511"/>
      <c r="QZC562" s="511"/>
      <c r="QZD562" s="511"/>
      <c r="QZE562" s="511"/>
      <c r="QZF562" s="511"/>
      <c r="QZG562" s="511"/>
      <c r="QZH562" s="511"/>
      <c r="QZI562" s="511"/>
      <c r="QZJ562" s="511"/>
      <c r="QZK562" s="511"/>
      <c r="QZL562" s="511"/>
      <c r="QZM562" s="511"/>
      <c r="QZN562" s="511"/>
      <c r="QZO562" s="511"/>
      <c r="QZP562" s="511"/>
      <c r="QZQ562" s="511"/>
      <c r="QZR562" s="511"/>
      <c r="QZS562" s="511"/>
      <c r="QZT562" s="511"/>
      <c r="QZU562" s="89"/>
      <c r="QZV562" s="89"/>
      <c r="QZW562" s="89"/>
      <c r="QZX562" s="89"/>
      <c r="QZY562" s="89"/>
      <c r="QZZ562" s="511"/>
      <c r="RAA562" s="511"/>
      <c r="RAB562" s="89"/>
      <c r="RAC562" s="89"/>
      <c r="RAD562" s="511"/>
      <c r="RAE562" s="511"/>
      <c r="RAF562" s="89"/>
      <c r="RAG562" s="89"/>
      <c r="RAH562" s="511"/>
      <c r="RAI562" s="511"/>
      <c r="RAJ562" s="511"/>
      <c r="RAK562" s="511"/>
      <c r="RAL562" s="511"/>
      <c r="RAM562" s="511"/>
      <c r="RAN562" s="511"/>
      <c r="RAO562" s="89"/>
      <c r="RAP562" s="89"/>
      <c r="RAQ562" s="511"/>
      <c r="RAR562" s="511"/>
      <c r="RAS562" s="89"/>
      <c r="RAT562" s="89"/>
      <c r="RAU562" s="511"/>
      <c r="RAV562" s="511"/>
      <c r="RAW562" s="511"/>
      <c r="RAX562" s="511"/>
      <c r="RAY562" s="511"/>
      <c r="RAZ562" s="203"/>
      <c r="RBA562" s="107"/>
      <c r="RBB562" s="511"/>
      <c r="RBC562" s="511"/>
      <c r="RBD562" s="511"/>
      <c r="RBE562" s="511"/>
      <c r="RBF562" s="511"/>
      <c r="RBG562" s="511"/>
      <c r="RBH562" s="511"/>
      <c r="RBI562" s="168"/>
      <c r="RBJ562" s="168"/>
      <c r="RBK562" s="168"/>
      <c r="RBL562" s="168"/>
      <c r="RBM562" s="168"/>
      <c r="RBN562" s="168"/>
      <c r="RBO562" s="168"/>
      <c r="RBP562" s="168"/>
      <c r="RBQ562" s="168"/>
      <c r="RBR562" s="168"/>
      <c r="RBS562" s="168"/>
      <c r="RBT562" s="168"/>
      <c r="RBU562" s="168"/>
      <c r="RBV562" s="168"/>
      <c r="RBW562" s="168"/>
      <c r="RBX562" s="168"/>
      <c r="RBY562" s="168"/>
      <c r="RBZ562" s="168"/>
      <c r="RCA562" s="168"/>
      <c r="RCB562" s="168"/>
      <c r="RCC562" s="168"/>
      <c r="RCD562" s="168"/>
      <c r="RCE562" s="168"/>
      <c r="RCF562" s="168"/>
      <c r="RCG562" s="168"/>
      <c r="RCH562" s="168"/>
      <c r="RCI562" s="168"/>
      <c r="RCJ562" s="168"/>
      <c r="RCK562" s="168"/>
      <c r="RCL562" s="168"/>
      <c r="RCM562" s="168"/>
      <c r="RCN562" s="168"/>
      <c r="RCO562" s="168"/>
      <c r="RCP562" s="168"/>
      <c r="RCQ562" s="168"/>
      <c r="RCR562" s="168"/>
      <c r="RCS562" s="168"/>
      <c r="RCT562" s="168"/>
      <c r="RCU562" s="168"/>
      <c r="RCV562" s="168"/>
      <c r="RCW562" s="168"/>
      <c r="RCX562" s="168"/>
      <c r="RCY562" s="168"/>
      <c r="RCZ562" s="168"/>
      <c r="RDA562" s="511"/>
      <c r="RDB562" s="511"/>
      <c r="RDC562" s="511"/>
      <c r="RDD562" s="511"/>
      <c r="RDE562" s="511"/>
      <c r="RDF562" s="511"/>
      <c r="RDG562" s="511"/>
      <c r="RDH562" s="511"/>
      <c r="RDI562" s="511"/>
      <c r="RDJ562" s="511"/>
      <c r="RDK562" s="511"/>
      <c r="RDL562" s="511"/>
      <c r="RDM562" s="511"/>
      <c r="RDN562" s="511"/>
      <c r="RDO562" s="511"/>
      <c r="RDP562" s="511"/>
      <c r="RDQ562" s="511"/>
      <c r="RDR562" s="511"/>
      <c r="RDS562" s="511"/>
      <c r="RDT562" s="511"/>
      <c r="RDU562" s="511"/>
      <c r="RDV562" s="511"/>
      <c r="RDW562" s="511"/>
    </row>
    <row r="563" spans="1:12295" s="51" customFormat="1" ht="50.25" customHeight="1" x14ac:dyDescent="0.25">
      <c r="B563" s="506"/>
      <c r="C563" s="97" t="s">
        <v>31</v>
      </c>
      <c r="D563" s="185">
        <f t="shared" ref="D563:D566" si="1178">E563+G563+H563+I563</f>
        <v>104.23958</v>
      </c>
      <c r="E563" s="185"/>
      <c r="F563" s="185"/>
      <c r="G563" s="185">
        <f>SUM(G564:G565)</f>
        <v>104.23958</v>
      </c>
      <c r="H563" s="186"/>
      <c r="I563" s="186"/>
      <c r="J563" s="185">
        <f>K563-D563</f>
        <v>-44.451710000000006</v>
      </c>
      <c r="K563" s="185">
        <f t="shared" ref="K563:K566" si="1179">M563+Q563+S563+U563</f>
        <v>59.787869999999998</v>
      </c>
      <c r="L563" s="699">
        <f t="shared" si="1129"/>
        <v>0.57356207690015626</v>
      </c>
      <c r="M563" s="185">
        <f>SUM(M564:M565)</f>
        <v>0</v>
      </c>
      <c r="N563" s="98"/>
      <c r="O563" s="98"/>
      <c r="P563" s="98"/>
      <c r="Q563" s="98">
        <v>59.787869999999998</v>
      </c>
      <c r="R563" s="699">
        <f>Q563/G563</f>
        <v>0.57356207690015626</v>
      </c>
      <c r="S563" s="286"/>
      <c r="T563" s="286"/>
      <c r="U563" s="286"/>
      <c r="V563" s="98">
        <f t="shared" si="1118"/>
        <v>0</v>
      </c>
      <c r="W563" s="286"/>
      <c r="X563" s="286"/>
      <c r="Y563" s="286"/>
      <c r="Z563" s="98">
        <f t="shared" si="1113"/>
        <v>0</v>
      </c>
      <c r="AA563" s="98">
        <f t="shared" si="1159"/>
        <v>0</v>
      </c>
      <c r="AB563" s="286"/>
      <c r="AC563" s="286"/>
      <c r="AD563" s="286"/>
      <c r="AE563" s="185">
        <f>AK563</f>
        <v>59.787869999999998</v>
      </c>
      <c r="AF563" s="699">
        <f t="shared" si="1130"/>
        <v>0.57356207690015626</v>
      </c>
      <c r="AG563" s="185"/>
      <c r="AH563" s="699"/>
      <c r="AI563" s="98"/>
      <c r="AJ563" s="98"/>
      <c r="AK563" s="98">
        <f>SUM(AK564:AK565)</f>
        <v>59.787869999999998</v>
      </c>
      <c r="AL563" s="699">
        <f t="shared" si="1154"/>
        <v>0.57356207690015626</v>
      </c>
      <c r="AM563" s="286"/>
      <c r="AN563" s="286"/>
      <c r="AO563" s="286"/>
      <c r="AP563" s="98">
        <f>AX563-AK563</f>
        <v>44.451710000000006</v>
      </c>
      <c r="AQ563" s="98"/>
      <c r="AR563" s="185">
        <f>AX563</f>
        <v>104.23958</v>
      </c>
      <c r="AS563" s="699">
        <f t="shared" si="1131"/>
        <v>1</v>
      </c>
      <c r="AT563" s="185">
        <f>SUM(AT564:AT565)</f>
        <v>0</v>
      </c>
      <c r="AU563" s="699"/>
      <c r="AV563" s="98"/>
      <c r="AW563" s="699"/>
      <c r="AX563" s="185">
        <f>SUM(AX564:AX565)</f>
        <v>104.23958</v>
      </c>
      <c r="AY563" s="699">
        <f t="shared" si="1143"/>
        <v>1</v>
      </c>
      <c r="AZ563" s="286"/>
      <c r="BA563" s="699"/>
      <c r="BB563" s="286"/>
      <c r="BC563" s="286"/>
      <c r="BD563" s="286"/>
      <c r="BE563" s="98"/>
      <c r="BF563" s="98"/>
      <c r="BG563" s="98"/>
      <c r="BH563" s="286"/>
      <c r="BI563" s="286"/>
      <c r="BJ563" s="98"/>
      <c r="BK563" s="98"/>
      <c r="BL563" s="286"/>
      <c r="BM563" s="286"/>
      <c r="BN563" s="98"/>
      <c r="BO563" s="98"/>
      <c r="BP563" s="98"/>
      <c r="BQ563" s="98"/>
      <c r="BR563" s="286"/>
      <c r="BS563" s="286"/>
      <c r="BT563" s="98"/>
      <c r="BU563" s="98"/>
      <c r="BV563" s="98"/>
      <c r="BW563" s="98"/>
      <c r="BX563" s="98"/>
      <c r="BY563" s="286"/>
      <c r="BZ563" s="286"/>
      <c r="CE563" s="699"/>
    </row>
    <row r="564" spans="1:12295" s="51" customFormat="1" ht="50.25" hidden="1" customHeight="1" x14ac:dyDescent="0.25">
      <c r="B564" s="506"/>
      <c r="C564" s="123" t="s">
        <v>246</v>
      </c>
      <c r="D564" s="244">
        <f t="shared" si="1178"/>
        <v>0</v>
      </c>
      <c r="E564" s="244"/>
      <c r="F564" s="244"/>
      <c r="G564" s="244"/>
      <c r="H564" s="186"/>
      <c r="I564" s="186"/>
      <c r="J564" s="185">
        <f>Q564-G564</f>
        <v>0</v>
      </c>
      <c r="K564" s="244">
        <f t="shared" si="1179"/>
        <v>0</v>
      </c>
      <c r="L564" s="699">
        <v>0</v>
      </c>
      <c r="M564" s="244">
        <v>0</v>
      </c>
      <c r="N564" s="191"/>
      <c r="O564" s="191"/>
      <c r="P564" s="191"/>
      <c r="Q564" s="191">
        <v>0</v>
      </c>
      <c r="R564" s="699"/>
      <c r="S564" s="286"/>
      <c r="T564" s="286"/>
      <c r="U564" s="286"/>
      <c r="V564" s="98">
        <f t="shared" si="1118"/>
        <v>0</v>
      </c>
      <c r="W564" s="286"/>
      <c r="X564" s="286"/>
      <c r="Y564" s="286"/>
      <c r="Z564" s="191">
        <f t="shared" si="1113"/>
        <v>0</v>
      </c>
      <c r="AA564" s="191">
        <f t="shared" si="1159"/>
        <v>0</v>
      </c>
      <c r="AB564" s="286"/>
      <c r="AC564" s="286"/>
      <c r="AD564" s="286"/>
      <c r="AE564" s="244">
        <f>AK564</f>
        <v>0</v>
      </c>
      <c r="AF564" s="699" t="e">
        <f t="shared" si="1130"/>
        <v>#DIV/0!</v>
      </c>
      <c r="AG564" s="244"/>
      <c r="AH564" s="699"/>
      <c r="AI564" s="191"/>
      <c r="AJ564" s="191"/>
      <c r="AK564" s="191"/>
      <c r="AL564" s="699" t="e">
        <f t="shared" si="1154"/>
        <v>#DIV/0!</v>
      </c>
      <c r="AM564" s="286"/>
      <c r="AN564" s="286"/>
      <c r="AO564" s="286"/>
      <c r="AP564" s="191">
        <f>AX564-AK564</f>
        <v>0</v>
      </c>
      <c r="AQ564" s="191"/>
      <c r="AR564" s="244">
        <f>AX564</f>
        <v>0</v>
      </c>
      <c r="AS564" s="699" t="e">
        <f t="shared" si="1131"/>
        <v>#DIV/0!</v>
      </c>
      <c r="AT564" s="244">
        <v>0</v>
      </c>
      <c r="AU564" s="699"/>
      <c r="AV564" s="191"/>
      <c r="AW564" s="699"/>
      <c r="AX564" s="244"/>
      <c r="AY564" s="699" t="e">
        <f t="shared" si="1143"/>
        <v>#DIV/0!</v>
      </c>
      <c r="AZ564" s="286"/>
      <c r="BA564" s="699"/>
      <c r="BB564" s="286"/>
      <c r="BC564" s="286"/>
      <c r="BD564" s="286"/>
      <c r="BE564" s="191"/>
      <c r="BF564" s="191"/>
      <c r="BG564" s="191"/>
      <c r="BH564" s="286"/>
      <c r="BI564" s="286"/>
      <c r="BJ564" s="191"/>
      <c r="BK564" s="191"/>
      <c r="BL564" s="286"/>
      <c r="BM564" s="286"/>
      <c r="BN564" s="191"/>
      <c r="BO564" s="191"/>
      <c r="BP564" s="191"/>
      <c r="BQ564" s="191"/>
      <c r="BR564" s="286"/>
      <c r="BS564" s="286"/>
      <c r="BT564" s="191"/>
      <c r="BU564" s="191"/>
      <c r="BV564" s="191"/>
      <c r="BW564" s="191"/>
      <c r="BX564" s="191"/>
      <c r="BY564" s="286"/>
      <c r="BZ564" s="286"/>
      <c r="CE564" s="699"/>
    </row>
    <row r="565" spans="1:12295" s="51" customFormat="1" ht="50.25" hidden="1" customHeight="1" x14ac:dyDescent="0.25">
      <c r="B565" s="506"/>
      <c r="C565" s="123" t="s">
        <v>245</v>
      </c>
      <c r="D565" s="244">
        <f t="shared" si="1178"/>
        <v>104.23958</v>
      </c>
      <c r="E565" s="244"/>
      <c r="F565" s="244"/>
      <c r="G565" s="244">
        <v>104.23958</v>
      </c>
      <c r="H565" s="186"/>
      <c r="I565" s="186"/>
      <c r="J565" s="185">
        <f>K565-D565</f>
        <v>-44.451710000000006</v>
      </c>
      <c r="K565" s="244">
        <f t="shared" si="1179"/>
        <v>59.787869999999998</v>
      </c>
      <c r="L565" s="699">
        <f t="shared" si="1129"/>
        <v>0.57356207690015626</v>
      </c>
      <c r="M565" s="244">
        <v>0</v>
      </c>
      <c r="N565" s="191"/>
      <c r="O565" s="191"/>
      <c r="P565" s="191"/>
      <c r="Q565" s="191">
        <f>Q563</f>
        <v>59.787869999999998</v>
      </c>
      <c r="R565" s="699">
        <f t="shared" ref="R565" si="1180">Q565/G565</f>
        <v>0.57356207690015626</v>
      </c>
      <c r="S565" s="286"/>
      <c r="T565" s="286"/>
      <c r="U565" s="286"/>
      <c r="V565" s="98">
        <f t="shared" si="1118"/>
        <v>0</v>
      </c>
      <c r="W565" s="286"/>
      <c r="X565" s="286"/>
      <c r="Y565" s="286"/>
      <c r="Z565" s="191">
        <f t="shared" si="1113"/>
        <v>0</v>
      </c>
      <c r="AA565" s="191">
        <f t="shared" si="1159"/>
        <v>0</v>
      </c>
      <c r="AB565" s="286"/>
      <c r="AC565" s="286"/>
      <c r="AD565" s="286"/>
      <c r="AE565" s="244">
        <f>AK565</f>
        <v>59.787869999999998</v>
      </c>
      <c r="AF565" s="699">
        <f t="shared" si="1130"/>
        <v>0.57356207690015626</v>
      </c>
      <c r="AG565" s="244"/>
      <c r="AH565" s="699"/>
      <c r="AI565" s="191"/>
      <c r="AJ565" s="191"/>
      <c r="AK565" s="191">
        <f>Q565</f>
        <v>59.787869999999998</v>
      </c>
      <c r="AL565" s="699">
        <f t="shared" si="1154"/>
        <v>0.57356207690015626</v>
      </c>
      <c r="AM565" s="286"/>
      <c r="AN565" s="286"/>
      <c r="AO565" s="286"/>
      <c r="AP565" s="191">
        <v>0</v>
      </c>
      <c r="AQ565" s="191"/>
      <c r="AR565" s="244">
        <f>AX565</f>
        <v>104.23958</v>
      </c>
      <c r="AS565" s="699">
        <f t="shared" si="1131"/>
        <v>1</v>
      </c>
      <c r="AT565" s="244">
        <v>0</v>
      </c>
      <c r="AU565" s="699"/>
      <c r="AV565" s="191"/>
      <c r="AW565" s="699"/>
      <c r="AX565" s="244">
        <f>D565</f>
        <v>104.23958</v>
      </c>
      <c r="AY565" s="699">
        <f t="shared" si="1143"/>
        <v>1</v>
      </c>
      <c r="AZ565" s="286"/>
      <c r="BA565" s="699"/>
      <c r="BB565" s="286"/>
      <c r="BC565" s="286"/>
      <c r="BD565" s="286"/>
      <c r="BE565" s="191"/>
      <c r="BF565" s="191"/>
      <c r="BG565" s="191"/>
      <c r="BH565" s="286"/>
      <c r="BI565" s="286"/>
      <c r="BJ565" s="191"/>
      <c r="BK565" s="191"/>
      <c r="BL565" s="286"/>
      <c r="BM565" s="286"/>
      <c r="BN565" s="191"/>
      <c r="BO565" s="191"/>
      <c r="BP565" s="191"/>
      <c r="BQ565" s="191"/>
      <c r="BR565" s="286"/>
      <c r="BS565" s="286"/>
      <c r="BT565" s="191"/>
      <c r="BU565" s="191"/>
      <c r="BV565" s="191"/>
      <c r="BW565" s="191"/>
      <c r="BX565" s="191"/>
      <c r="BY565" s="286"/>
      <c r="BZ565" s="286"/>
      <c r="CE565" s="699"/>
    </row>
    <row r="566" spans="1:12295" s="525" customFormat="1" ht="54" customHeight="1" x14ac:dyDescent="0.25">
      <c r="B566" s="429"/>
      <c r="C566" s="473" t="s">
        <v>248</v>
      </c>
      <c r="D566" s="882">
        <f t="shared" si="1178"/>
        <v>523436.4</v>
      </c>
      <c r="E566" s="882"/>
      <c r="F566" s="882"/>
      <c r="G566" s="882">
        <f>SUM(G567:G571)</f>
        <v>523436.4</v>
      </c>
      <c r="H566" s="882"/>
      <c r="I566" s="882"/>
      <c r="J566" s="882">
        <f>J567</f>
        <v>-478883.81802000001</v>
      </c>
      <c r="K566" s="882">
        <f t="shared" si="1179"/>
        <v>0</v>
      </c>
      <c r="L566" s="699">
        <f t="shared" si="1129"/>
        <v>0</v>
      </c>
      <c r="M566" s="882">
        <f>M567+M568+M571</f>
        <v>0</v>
      </c>
      <c r="N566" s="687"/>
      <c r="O566" s="629"/>
      <c r="P566" s="687"/>
      <c r="Q566" s="629">
        <f>SUM(Q567:Q571)</f>
        <v>0</v>
      </c>
      <c r="R566" s="699"/>
      <c r="S566" s="629"/>
      <c r="T566" s="687"/>
      <c r="U566" s="629"/>
      <c r="V566" s="629">
        <f t="shared" si="1118"/>
        <v>0</v>
      </c>
      <c r="W566" s="629"/>
      <c r="X566" s="629"/>
      <c r="Y566" s="629"/>
      <c r="Z566" s="629">
        <f t="shared" si="1113"/>
        <v>0</v>
      </c>
      <c r="AA566" s="629">
        <f t="shared" si="1159"/>
        <v>0</v>
      </c>
      <c r="AB566" s="629"/>
      <c r="AC566" s="629"/>
      <c r="AD566" s="687"/>
      <c r="AE566" s="882">
        <f>AK566</f>
        <v>109367.45578</v>
      </c>
      <c r="AF566" s="699">
        <f t="shared" si="1130"/>
        <v>0.20894125013086595</v>
      </c>
      <c r="AG566" s="882"/>
      <c r="AH566" s="699"/>
      <c r="AI566" s="629"/>
      <c r="AJ566" s="687"/>
      <c r="AK566" s="629">
        <f>AK567+AK568+AK569+AK570+AK571</f>
        <v>109367.45578</v>
      </c>
      <c r="AL566" s="699">
        <f t="shared" si="1154"/>
        <v>0.20894125013086595</v>
      </c>
      <c r="AM566" s="629"/>
      <c r="AN566" s="687"/>
      <c r="AO566" s="629"/>
      <c r="AP566" s="629">
        <f t="shared" si="1165"/>
        <v>1010872.8</v>
      </c>
      <c r="AQ566" s="687"/>
      <c r="AR566" s="882">
        <f>AX566</f>
        <v>505436.4</v>
      </c>
      <c r="AS566" s="699">
        <f t="shared" si="1131"/>
        <v>0.96561186803210475</v>
      </c>
      <c r="AT566" s="882">
        <f>AT567+AT568</f>
        <v>0</v>
      </c>
      <c r="AU566" s="699"/>
      <c r="AV566" s="629"/>
      <c r="AW566" s="699"/>
      <c r="AX566" s="882">
        <f>AX567+AX568+AX569+AX570+AX571</f>
        <v>505436.4</v>
      </c>
      <c r="AY566" s="699">
        <f t="shared" si="1143"/>
        <v>0.96561186803210475</v>
      </c>
      <c r="AZ566" s="629"/>
      <c r="BA566" s="699"/>
      <c r="BB566" s="629"/>
      <c r="BC566" s="629"/>
      <c r="BD566" s="629"/>
      <c r="BE566" s="629"/>
      <c r="BF566" s="629"/>
      <c r="BG566" s="629"/>
      <c r="BH566" s="629"/>
      <c r="BI566" s="629"/>
      <c r="BJ566" s="629"/>
      <c r="BK566" s="629"/>
      <c r="BL566" s="629"/>
      <c r="BM566" s="629"/>
      <c r="BN566" s="629"/>
      <c r="BO566" s="629"/>
      <c r="BP566" s="629"/>
      <c r="BQ566" s="629"/>
      <c r="BR566" s="629"/>
      <c r="BS566" s="629"/>
      <c r="BT566" s="629"/>
      <c r="BU566" s="629"/>
      <c r="BV566" s="510"/>
      <c r="BW566" s="517"/>
      <c r="BX566" s="510"/>
      <c r="BY566" s="510"/>
      <c r="BZ566" s="510"/>
      <c r="CE566" s="699"/>
    </row>
    <row r="567" spans="1:12295" s="190" customFormat="1" ht="50.25" hidden="1" customHeight="1" x14ac:dyDescent="0.25">
      <c r="B567" s="204"/>
      <c r="C567" s="123" t="s">
        <v>246</v>
      </c>
      <c r="D567" s="244">
        <f>E567+G567</f>
        <v>478883.81802000001</v>
      </c>
      <c r="E567" s="244">
        <v>0</v>
      </c>
      <c r="F567" s="244"/>
      <c r="G567" s="244">
        <v>478883.81802000001</v>
      </c>
      <c r="H567" s="889"/>
      <c r="I567" s="889"/>
      <c r="J567" s="244">
        <f>Q567-G567</f>
        <v>-478883.81802000001</v>
      </c>
      <c r="K567" s="244">
        <f>M567+Q567</f>
        <v>0</v>
      </c>
      <c r="L567" s="699">
        <f t="shared" si="1129"/>
        <v>0</v>
      </c>
      <c r="M567" s="244">
        <v>0</v>
      </c>
      <c r="N567" s="191"/>
      <c r="O567" s="191"/>
      <c r="P567" s="191"/>
      <c r="Q567" s="191"/>
      <c r="R567" s="191"/>
      <c r="S567" s="301"/>
      <c r="T567" s="301"/>
      <c r="U567" s="301"/>
      <c r="V567" s="98">
        <f t="shared" si="1118"/>
        <v>0</v>
      </c>
      <c r="W567" s="301"/>
      <c r="X567" s="301"/>
      <c r="Y567" s="301"/>
      <c r="Z567" s="279">
        <f t="shared" si="1113"/>
        <v>0</v>
      </c>
      <c r="AA567" s="279">
        <f t="shared" si="1159"/>
        <v>0</v>
      </c>
      <c r="AB567" s="301"/>
      <c r="AC567" s="301"/>
      <c r="AD567" s="301"/>
      <c r="AE567" s="244">
        <f>AK567</f>
        <v>104545.95963</v>
      </c>
      <c r="AF567" s="699">
        <f t="shared" si="1130"/>
        <v>0.21831174012573079</v>
      </c>
      <c r="AG567" s="244"/>
      <c r="AH567" s="699"/>
      <c r="AI567" s="191"/>
      <c r="AJ567" s="191"/>
      <c r="AK567" s="191">
        <v>104545.95963</v>
      </c>
      <c r="AL567" s="699">
        <f t="shared" si="1154"/>
        <v>0.21831174012573079</v>
      </c>
      <c r="AM567" s="301"/>
      <c r="AN567" s="301"/>
      <c r="AO567" s="301"/>
      <c r="AP567" s="191">
        <f t="shared" si="1165"/>
        <v>957767.63604000001</v>
      </c>
      <c r="AQ567" s="191"/>
      <c r="AR567" s="244">
        <f>AX567</f>
        <v>478883.81802000001</v>
      </c>
      <c r="AS567" s="699">
        <f t="shared" si="1131"/>
        <v>1</v>
      </c>
      <c r="AT567" s="244"/>
      <c r="AU567" s="699"/>
      <c r="AV567" s="191"/>
      <c r="AW567" s="699"/>
      <c r="AX567" s="244">
        <f>D567</f>
        <v>478883.81802000001</v>
      </c>
      <c r="AY567" s="699">
        <f t="shared" si="1143"/>
        <v>1</v>
      </c>
      <c r="AZ567" s="301"/>
      <c r="BA567" s="699"/>
      <c r="BB567" s="301"/>
      <c r="BC567" s="301"/>
      <c r="BD567" s="301"/>
      <c r="BE567" s="191"/>
      <c r="BF567" s="191"/>
      <c r="BG567" s="191"/>
      <c r="BH567" s="301"/>
      <c r="BI567" s="301"/>
      <c r="BJ567" s="191"/>
      <c r="BK567" s="191"/>
      <c r="BL567" s="301"/>
      <c r="BM567" s="301"/>
      <c r="BN567" s="191"/>
      <c r="BO567" s="191"/>
      <c r="BP567" s="191"/>
      <c r="BQ567" s="191"/>
      <c r="BR567" s="301"/>
      <c r="BS567" s="301"/>
      <c r="BT567" s="191"/>
      <c r="BU567" s="191"/>
      <c r="BV567" s="191"/>
      <c r="BW567" s="191"/>
      <c r="BX567" s="191"/>
      <c r="BY567" s="301"/>
      <c r="BZ567" s="301"/>
      <c r="CE567" s="699"/>
    </row>
    <row r="568" spans="1:12295" s="190" customFormat="1" ht="50.25" hidden="1" customHeight="1" x14ac:dyDescent="0.25">
      <c r="B568" s="204"/>
      <c r="C568" s="123" t="s">
        <v>247</v>
      </c>
      <c r="D568" s="244">
        <f t="shared" ref="D568:D571" si="1181">E568+G568</f>
        <v>18000</v>
      </c>
      <c r="E568" s="244"/>
      <c r="F568" s="244"/>
      <c r="G568" s="244">
        <v>18000</v>
      </c>
      <c r="H568" s="889"/>
      <c r="I568" s="889"/>
      <c r="J568" s="244">
        <f t="shared" ref="J568:J571" si="1182">Q568-G568</f>
        <v>-18000</v>
      </c>
      <c r="K568" s="244">
        <f t="shared" ref="K568:K571" si="1183">M568+Q568</f>
        <v>0</v>
      </c>
      <c r="L568" s="699">
        <f t="shared" si="1129"/>
        <v>0</v>
      </c>
      <c r="M568" s="244"/>
      <c r="N568" s="191"/>
      <c r="O568" s="191"/>
      <c r="P568" s="191"/>
      <c r="Q568" s="191"/>
      <c r="R568" s="191"/>
      <c r="S568" s="301"/>
      <c r="T568" s="301"/>
      <c r="U568" s="301"/>
      <c r="V568" s="98">
        <f t="shared" si="1118"/>
        <v>0</v>
      </c>
      <c r="W568" s="301"/>
      <c r="X568" s="301"/>
      <c r="Y568" s="301"/>
      <c r="Z568" s="279">
        <f t="shared" si="1113"/>
        <v>0</v>
      </c>
      <c r="AA568" s="279">
        <f t="shared" si="1159"/>
        <v>0</v>
      </c>
      <c r="AB568" s="301"/>
      <c r="AC568" s="301"/>
      <c r="AD568" s="301"/>
      <c r="AE568" s="244">
        <f t="shared" ref="AE568:AE571" si="1184">AK568</f>
        <v>0</v>
      </c>
      <c r="AF568" s="699">
        <f t="shared" si="1130"/>
        <v>0</v>
      </c>
      <c r="AG568" s="244"/>
      <c r="AH568" s="699"/>
      <c r="AI568" s="191"/>
      <c r="AJ568" s="191"/>
      <c r="AK568" s="191"/>
      <c r="AL568" s="699">
        <f t="shared" si="1154"/>
        <v>0</v>
      </c>
      <c r="AM568" s="301"/>
      <c r="AN568" s="301"/>
      <c r="AO568" s="301"/>
      <c r="AP568" s="191">
        <f t="shared" si="1165"/>
        <v>36000</v>
      </c>
      <c r="AQ568" s="191"/>
      <c r="AR568" s="244">
        <f t="shared" ref="AR568:AR571" si="1185">AX568</f>
        <v>18000</v>
      </c>
      <c r="AS568" s="699">
        <f t="shared" si="1131"/>
        <v>1</v>
      </c>
      <c r="AT568" s="244"/>
      <c r="AU568" s="699"/>
      <c r="AV568" s="191"/>
      <c r="AW568" s="699"/>
      <c r="AX568" s="244">
        <f>D568</f>
        <v>18000</v>
      </c>
      <c r="AY568" s="699">
        <f t="shared" si="1143"/>
        <v>1</v>
      </c>
      <c r="AZ568" s="301"/>
      <c r="BA568" s="699"/>
      <c r="BB568" s="301"/>
      <c r="BC568" s="301"/>
      <c r="BD568" s="301"/>
      <c r="BE568" s="191"/>
      <c r="BF568" s="191"/>
      <c r="BG568" s="191"/>
      <c r="BH568" s="301"/>
      <c r="BI568" s="301"/>
      <c r="BJ568" s="191"/>
      <c r="BK568" s="191"/>
      <c r="BL568" s="301"/>
      <c r="BM568" s="301"/>
      <c r="BN568" s="191"/>
      <c r="BO568" s="191"/>
      <c r="BP568" s="191"/>
      <c r="BQ568" s="191"/>
      <c r="BR568" s="301"/>
      <c r="BS568" s="301"/>
      <c r="BT568" s="191"/>
      <c r="BU568" s="191"/>
      <c r="BV568" s="191"/>
      <c r="BW568" s="191"/>
      <c r="BX568" s="191"/>
      <c r="BY568" s="301"/>
      <c r="BZ568" s="301"/>
      <c r="CE568" s="699"/>
    </row>
    <row r="569" spans="1:12295" s="190" customFormat="1" ht="50.25" hidden="1" customHeight="1" x14ac:dyDescent="0.25">
      <c r="B569" s="204"/>
      <c r="C569" s="123" t="s">
        <v>432</v>
      </c>
      <c r="D569" s="244">
        <f t="shared" si="1181"/>
        <v>0</v>
      </c>
      <c r="E569" s="244"/>
      <c r="F569" s="244"/>
      <c r="G569" s="244"/>
      <c r="H569" s="889"/>
      <c r="I569" s="889"/>
      <c r="J569" s="244">
        <f t="shared" si="1182"/>
        <v>0</v>
      </c>
      <c r="K569" s="244">
        <f t="shared" si="1183"/>
        <v>0</v>
      </c>
      <c r="L569" s="699" t="e">
        <f t="shared" si="1129"/>
        <v>#DIV/0!</v>
      </c>
      <c r="M569" s="244"/>
      <c r="N569" s="191"/>
      <c r="O569" s="191"/>
      <c r="P569" s="191"/>
      <c r="Q569" s="191"/>
      <c r="R569" s="191"/>
      <c r="S569" s="301"/>
      <c r="T569" s="301"/>
      <c r="U569" s="301"/>
      <c r="V569" s="98"/>
      <c r="W569" s="301"/>
      <c r="X569" s="301"/>
      <c r="Y569" s="301"/>
      <c r="Z569" s="279"/>
      <c r="AA569" s="279"/>
      <c r="AB569" s="301"/>
      <c r="AC569" s="301"/>
      <c r="AD569" s="301"/>
      <c r="AE569" s="244">
        <f t="shared" si="1184"/>
        <v>0</v>
      </c>
      <c r="AF569" s="699" t="e">
        <f t="shared" si="1130"/>
        <v>#DIV/0!</v>
      </c>
      <c r="AG569" s="244"/>
      <c r="AH569" s="699"/>
      <c r="AI569" s="191"/>
      <c r="AJ569" s="191"/>
      <c r="AK569" s="191"/>
      <c r="AL569" s="699" t="e">
        <f t="shared" si="1154"/>
        <v>#DIV/0!</v>
      </c>
      <c r="AM569" s="301"/>
      <c r="AN569" s="301"/>
      <c r="AO569" s="301"/>
      <c r="AP569" s="191"/>
      <c r="AQ569" s="191"/>
      <c r="AR569" s="244">
        <f t="shared" si="1185"/>
        <v>0</v>
      </c>
      <c r="AS569" s="699" t="e">
        <f t="shared" si="1131"/>
        <v>#DIV/0!</v>
      </c>
      <c r="AT569" s="244"/>
      <c r="AU569" s="699"/>
      <c r="AV569" s="191"/>
      <c r="AW569" s="699"/>
      <c r="AX569" s="244">
        <f t="shared" ref="AX569:AX570" si="1186">D569</f>
        <v>0</v>
      </c>
      <c r="AY569" s="699" t="e">
        <f t="shared" si="1143"/>
        <v>#DIV/0!</v>
      </c>
      <c r="AZ569" s="301"/>
      <c r="BA569" s="699"/>
      <c r="BB569" s="301"/>
      <c r="BC569" s="301"/>
      <c r="BD569" s="301"/>
      <c r="BE569" s="191"/>
      <c r="BF569" s="191"/>
      <c r="BG569" s="191"/>
      <c r="BH569" s="301"/>
      <c r="BI569" s="301"/>
      <c r="BJ569" s="191"/>
      <c r="BK569" s="191"/>
      <c r="BL569" s="301"/>
      <c r="BM569" s="301"/>
      <c r="BN569" s="191"/>
      <c r="BO569" s="191"/>
      <c r="BP569" s="191"/>
      <c r="BQ569" s="191"/>
      <c r="BR569" s="301"/>
      <c r="BS569" s="301"/>
      <c r="BT569" s="191"/>
      <c r="BU569" s="191"/>
      <c r="BV569" s="191"/>
      <c r="BW569" s="191"/>
      <c r="BX569" s="191"/>
      <c r="BY569" s="301"/>
      <c r="BZ569" s="301"/>
      <c r="CE569" s="699"/>
    </row>
    <row r="570" spans="1:12295" s="190" customFormat="1" ht="50.25" hidden="1" customHeight="1" x14ac:dyDescent="0.25">
      <c r="B570" s="204"/>
      <c r="C570" s="123" t="s">
        <v>433</v>
      </c>
      <c r="D570" s="244">
        <f t="shared" si="1181"/>
        <v>0</v>
      </c>
      <c r="E570" s="244"/>
      <c r="F570" s="244"/>
      <c r="G570" s="244"/>
      <c r="H570" s="889"/>
      <c r="I570" s="889"/>
      <c r="J570" s="244">
        <f t="shared" si="1182"/>
        <v>0</v>
      </c>
      <c r="K570" s="244">
        <f t="shared" si="1183"/>
        <v>0</v>
      </c>
      <c r="L570" s="699" t="e">
        <f t="shared" si="1129"/>
        <v>#DIV/0!</v>
      </c>
      <c r="M570" s="244"/>
      <c r="N570" s="191"/>
      <c r="O570" s="191"/>
      <c r="P570" s="191"/>
      <c r="Q570" s="191"/>
      <c r="R570" s="191"/>
      <c r="S570" s="301"/>
      <c r="T570" s="301"/>
      <c r="U570" s="301"/>
      <c r="V570" s="98"/>
      <c r="W570" s="301"/>
      <c r="X570" s="301"/>
      <c r="Y570" s="301"/>
      <c r="Z570" s="279"/>
      <c r="AA570" s="279"/>
      <c r="AB570" s="301"/>
      <c r="AC570" s="301"/>
      <c r="AD570" s="301"/>
      <c r="AE570" s="244">
        <f t="shared" si="1184"/>
        <v>0</v>
      </c>
      <c r="AF570" s="699" t="e">
        <f t="shared" si="1130"/>
        <v>#DIV/0!</v>
      </c>
      <c r="AG570" s="244"/>
      <c r="AH570" s="699"/>
      <c r="AI570" s="191"/>
      <c r="AJ570" s="191"/>
      <c r="AK570" s="191"/>
      <c r="AL570" s="699" t="e">
        <f t="shared" si="1154"/>
        <v>#DIV/0!</v>
      </c>
      <c r="AM570" s="301"/>
      <c r="AN570" s="301"/>
      <c r="AO570" s="301"/>
      <c r="AP570" s="191"/>
      <c r="AQ570" s="191"/>
      <c r="AR570" s="244">
        <f t="shared" si="1185"/>
        <v>0</v>
      </c>
      <c r="AS570" s="699" t="e">
        <f t="shared" si="1131"/>
        <v>#DIV/0!</v>
      </c>
      <c r="AT570" s="244"/>
      <c r="AU570" s="699"/>
      <c r="AV570" s="191"/>
      <c r="AW570" s="699"/>
      <c r="AX570" s="244">
        <f t="shared" si="1186"/>
        <v>0</v>
      </c>
      <c r="AY570" s="699" t="e">
        <f t="shared" si="1143"/>
        <v>#DIV/0!</v>
      </c>
      <c r="AZ570" s="301"/>
      <c r="BA570" s="699"/>
      <c r="BB570" s="301"/>
      <c r="BC570" s="301"/>
      <c r="BD570" s="301"/>
      <c r="BE570" s="191"/>
      <c r="BF570" s="191"/>
      <c r="BG570" s="191"/>
      <c r="BH570" s="301"/>
      <c r="BI570" s="301"/>
      <c r="BJ570" s="191"/>
      <c r="BK570" s="191"/>
      <c r="BL570" s="301"/>
      <c r="BM570" s="301"/>
      <c r="BN570" s="191"/>
      <c r="BO570" s="191"/>
      <c r="BP570" s="191"/>
      <c r="BQ570" s="191"/>
      <c r="BR570" s="301"/>
      <c r="BS570" s="301"/>
      <c r="BT570" s="191"/>
      <c r="BU570" s="191"/>
      <c r="BV570" s="191"/>
      <c r="BW570" s="191"/>
      <c r="BX570" s="191"/>
      <c r="BY570" s="301"/>
      <c r="BZ570" s="301"/>
      <c r="CE570" s="699"/>
    </row>
    <row r="571" spans="1:12295" s="190" customFormat="1" ht="50.25" hidden="1" customHeight="1" x14ac:dyDescent="0.25">
      <c r="B571" s="204"/>
      <c r="C571" s="123" t="s">
        <v>245</v>
      </c>
      <c r="D571" s="244">
        <f t="shared" si="1181"/>
        <v>26552.581979999999</v>
      </c>
      <c r="E571" s="244">
        <v>0</v>
      </c>
      <c r="F571" s="244"/>
      <c r="G571" s="244">
        <v>26552.581979999999</v>
      </c>
      <c r="H571" s="889"/>
      <c r="I571" s="889"/>
      <c r="J571" s="244">
        <f t="shared" si="1182"/>
        <v>-26552.581979999999</v>
      </c>
      <c r="K571" s="244">
        <f t="shared" si="1183"/>
        <v>0</v>
      </c>
      <c r="L571" s="699">
        <f t="shared" si="1129"/>
        <v>0</v>
      </c>
      <c r="M571" s="244">
        <v>0</v>
      </c>
      <c r="N571" s="191"/>
      <c r="O571" s="191"/>
      <c r="P571" s="191"/>
      <c r="Q571" s="191"/>
      <c r="R571" s="191"/>
      <c r="S571" s="301"/>
      <c r="T571" s="301"/>
      <c r="U571" s="301"/>
      <c r="V571" s="98">
        <f t="shared" si="1118"/>
        <v>0</v>
      </c>
      <c r="W571" s="301"/>
      <c r="X571" s="301"/>
      <c r="Y571" s="301"/>
      <c r="Z571" s="279">
        <f t="shared" si="1113"/>
        <v>0</v>
      </c>
      <c r="AA571" s="279">
        <f t="shared" si="1159"/>
        <v>0</v>
      </c>
      <c r="AB571" s="301"/>
      <c r="AC571" s="301"/>
      <c r="AD571" s="301"/>
      <c r="AE571" s="244">
        <f t="shared" si="1184"/>
        <v>4821.4961499999999</v>
      </c>
      <c r="AF571" s="699">
        <f t="shared" si="1130"/>
        <v>0.18158294939571826</v>
      </c>
      <c r="AG571" s="244"/>
      <c r="AH571" s="699"/>
      <c r="AI571" s="191"/>
      <c r="AJ571" s="191"/>
      <c r="AK571" s="191">
        <v>4821.4961499999999</v>
      </c>
      <c r="AL571" s="699">
        <f t="shared" si="1154"/>
        <v>0.18158294939571826</v>
      </c>
      <c r="AM571" s="301"/>
      <c r="AN571" s="301"/>
      <c r="AO571" s="301"/>
      <c r="AP571" s="191">
        <f t="shared" si="1165"/>
        <v>17105.163959999998</v>
      </c>
      <c r="AQ571" s="191"/>
      <c r="AR571" s="244">
        <f t="shared" si="1185"/>
        <v>8552.581979999999</v>
      </c>
      <c r="AS571" s="699">
        <f t="shared" si="1131"/>
        <v>0.32209982390571268</v>
      </c>
      <c r="AT571" s="244"/>
      <c r="AU571" s="699"/>
      <c r="AV571" s="191"/>
      <c r="AW571" s="699"/>
      <c r="AX571" s="244">
        <f>26552.58198-AX568</f>
        <v>8552.581979999999</v>
      </c>
      <c r="AY571" s="699">
        <f t="shared" si="1143"/>
        <v>0.32209982390571268</v>
      </c>
      <c r="AZ571" s="301"/>
      <c r="BA571" s="699"/>
      <c r="BB571" s="301"/>
      <c r="BC571" s="301"/>
      <c r="BD571" s="301"/>
      <c r="BE571" s="191"/>
      <c r="BF571" s="191"/>
      <c r="BG571" s="191"/>
      <c r="BH571" s="301"/>
      <c r="BI571" s="301"/>
      <c r="BJ571" s="191"/>
      <c r="BK571" s="191"/>
      <c r="BL571" s="301"/>
      <c r="BM571" s="301"/>
      <c r="BN571" s="191"/>
      <c r="BO571" s="191"/>
      <c r="BP571" s="191"/>
      <c r="BQ571" s="191"/>
      <c r="BR571" s="301"/>
      <c r="BS571" s="301"/>
      <c r="BT571" s="191"/>
      <c r="BU571" s="191"/>
      <c r="BV571" s="191"/>
      <c r="BW571" s="191"/>
      <c r="BX571" s="191"/>
      <c r="BY571" s="301"/>
      <c r="BZ571" s="301"/>
      <c r="CE571" s="699"/>
    </row>
    <row r="572" spans="1:12295" s="525" customFormat="1" ht="134.25" hidden="1" customHeight="1" x14ac:dyDescent="0.25">
      <c r="B572" s="429" t="s">
        <v>63</v>
      </c>
      <c r="C572" s="526" t="s">
        <v>369</v>
      </c>
      <c r="D572" s="882" t="e">
        <f>E572+I572</f>
        <v>#REF!</v>
      </c>
      <c r="E572" s="892"/>
      <c r="F572" s="892"/>
      <c r="G572" s="892"/>
      <c r="H572" s="892"/>
      <c r="I572" s="882" t="e">
        <f>I588+I592+I600+I606+I617+I621+I625+I613+I630</f>
        <v>#REF!</v>
      </c>
      <c r="J572" s="882" t="e">
        <f>K572+Q572</f>
        <v>#REF!</v>
      </c>
      <c r="K572" s="166" t="e">
        <f>M572+U572</f>
        <v>#REF!</v>
      </c>
      <c r="L572" s="699" t="e">
        <f t="shared" si="1129"/>
        <v>#REF!</v>
      </c>
      <c r="M572" s="892"/>
      <c r="N572" s="19"/>
      <c r="O572" s="431"/>
      <c r="P572" s="19"/>
      <c r="Q572" s="431"/>
      <c r="R572" s="19"/>
      <c r="S572" s="431"/>
      <c r="T572" s="19"/>
      <c r="U572" s="629" t="e">
        <f>U588+U592+U600+U606+U617+U621+U625+U613+U630</f>
        <v>#REF!</v>
      </c>
      <c r="V572" s="431">
        <f t="shared" si="1118"/>
        <v>0</v>
      </c>
      <c r="W572" s="431"/>
      <c r="X572" s="431"/>
      <c r="Y572" s="431"/>
      <c r="Z572" s="629" t="e">
        <f t="shared" si="1113"/>
        <v>#REF!</v>
      </c>
      <c r="AA572" s="431"/>
      <c r="AB572" s="431"/>
      <c r="AC572" s="629" t="e">
        <f>AC588+AC592+AC600+AC606+AC617+AC621+AC625+AC613+AC630</f>
        <v>#REF!</v>
      </c>
      <c r="AD572" s="687"/>
      <c r="AE572" s="882" t="e">
        <f>AG572+AO572</f>
        <v>#REF!</v>
      </c>
      <c r="AF572" s="699" t="e">
        <f t="shared" si="1130"/>
        <v>#REF!</v>
      </c>
      <c r="AG572" s="892"/>
      <c r="AH572" s="699"/>
      <c r="AI572" s="431"/>
      <c r="AJ572" s="19"/>
      <c r="AK572" s="431"/>
      <c r="AL572" s="19"/>
      <c r="AM572" s="431"/>
      <c r="AN572" s="19"/>
      <c r="AO572" s="629" t="e">
        <f>AO588+AO592+AO600+AO606+AO617+AO621+AO625+AO613+AO630</f>
        <v>#REF!</v>
      </c>
      <c r="AP572" s="629">
        <f t="shared" si="1165"/>
        <v>0</v>
      </c>
      <c r="AQ572" s="687"/>
      <c r="AR572" s="882">
        <f>AT572+BB572</f>
        <v>0</v>
      </c>
      <c r="AS572" s="699" t="e">
        <f t="shared" si="1131"/>
        <v>#REF!</v>
      </c>
      <c r="AT572" s="892"/>
      <c r="AU572" s="699"/>
      <c r="AV572" s="431"/>
      <c r="AW572" s="699"/>
      <c r="AX572" s="892"/>
      <c r="AY572" s="699" t="e">
        <f t="shared" si="1143"/>
        <v>#DIV/0!</v>
      </c>
      <c r="AZ572" s="431"/>
      <c r="BA572" s="699"/>
      <c r="BB572" s="629"/>
      <c r="BC572" s="431"/>
      <c r="BD572" s="629"/>
      <c r="BE572" s="629"/>
      <c r="BF572" s="431"/>
      <c r="BG572" s="431"/>
      <c r="BH572" s="431"/>
      <c r="BI572" s="629"/>
      <c r="BJ572" s="629"/>
      <c r="BK572" s="431"/>
      <c r="BL572" s="431"/>
      <c r="BM572" s="629"/>
      <c r="BN572" s="629"/>
      <c r="BO572" s="431"/>
      <c r="BP572" s="431"/>
      <c r="BQ572" s="431"/>
      <c r="BR572" s="431"/>
      <c r="BS572" s="629"/>
      <c r="BT572" s="629"/>
      <c r="BU572" s="629"/>
      <c r="BV572" s="431"/>
      <c r="BW572" s="431"/>
      <c r="BX572" s="431"/>
      <c r="BY572" s="431"/>
      <c r="BZ572" s="510"/>
      <c r="CE572" s="699"/>
    </row>
    <row r="573" spans="1:12295" s="253" customFormat="1" ht="78" hidden="1" customHeight="1" x14ac:dyDescent="0.25">
      <c r="B573" s="254" t="s">
        <v>9</v>
      </c>
      <c r="C573" s="255" t="s">
        <v>255</v>
      </c>
      <c r="D573" s="888">
        <f>I573</f>
        <v>0</v>
      </c>
      <c r="E573" s="888"/>
      <c r="F573" s="888"/>
      <c r="G573" s="888"/>
      <c r="H573" s="888"/>
      <c r="I573" s="888">
        <f>I574+I577+I579+I581</f>
        <v>0</v>
      </c>
      <c r="J573" s="888">
        <f>Q573</f>
        <v>0</v>
      </c>
      <c r="K573" s="166">
        <f>U573</f>
        <v>0</v>
      </c>
      <c r="L573" s="699" t="e">
        <f t="shared" si="1129"/>
        <v>#DIV/0!</v>
      </c>
      <c r="M573" s="888"/>
      <c r="N573" s="687"/>
      <c r="O573" s="129"/>
      <c r="P573" s="687"/>
      <c r="Q573" s="129"/>
      <c r="R573" s="687"/>
      <c r="S573" s="129"/>
      <c r="T573" s="687"/>
      <c r="U573" s="129">
        <f>U574+U577+U579+U581</f>
        <v>0</v>
      </c>
      <c r="V573" s="89">
        <f t="shared" si="1118"/>
        <v>0</v>
      </c>
      <c r="W573" s="129"/>
      <c r="X573" s="129"/>
      <c r="Y573" s="129"/>
      <c r="Z573" s="129">
        <f t="shared" si="1113"/>
        <v>0</v>
      </c>
      <c r="AA573" s="279"/>
      <c r="AB573" s="129"/>
      <c r="AC573" s="129">
        <f>AC574+AC577+AC579+AC581</f>
        <v>0</v>
      </c>
      <c r="AD573" s="687"/>
      <c r="AE573" s="888">
        <f>AO573</f>
        <v>0</v>
      </c>
      <c r="AF573" s="699" t="e">
        <f t="shared" si="1130"/>
        <v>#DIV/0!</v>
      </c>
      <c r="AG573" s="888"/>
      <c r="AH573" s="699"/>
      <c r="AI573" s="129"/>
      <c r="AJ573" s="687"/>
      <c r="AK573" s="129"/>
      <c r="AL573" s="687"/>
      <c r="AM573" s="129"/>
      <c r="AN573" s="687"/>
      <c r="AO573" s="129">
        <f>AO574+AO577+AO579+AO581</f>
        <v>0</v>
      </c>
      <c r="AP573" s="129">
        <f t="shared" si="1165"/>
        <v>0</v>
      </c>
      <c r="AQ573" s="687"/>
      <c r="AR573" s="888">
        <f>BB573</f>
        <v>0</v>
      </c>
      <c r="AS573" s="699" t="e">
        <f t="shared" si="1131"/>
        <v>#DIV/0!</v>
      </c>
      <c r="AT573" s="888"/>
      <c r="AU573" s="699" t="e">
        <f t="shared" ref="AU573:AU585" si="1187">AT573/E573</f>
        <v>#DIV/0!</v>
      </c>
      <c r="AV573" s="129"/>
      <c r="AW573" s="699" t="e">
        <f t="shared" ref="AW573:AW585" si="1188">AV573/F573</f>
        <v>#DIV/0!</v>
      </c>
      <c r="AX573" s="888"/>
      <c r="AY573" s="699" t="e">
        <f t="shared" si="1143"/>
        <v>#DIV/0!</v>
      </c>
      <c r="AZ573" s="129"/>
      <c r="BA573" s="699" t="e">
        <f t="shared" ref="BA573:BA585" si="1189">AZ573/H573</f>
        <v>#DIV/0!</v>
      </c>
      <c r="BB573" s="129">
        <f>BB574+BB577+BB579+BB581</f>
        <v>0</v>
      </c>
      <c r="BC573" s="129"/>
      <c r="BD573" s="129">
        <f t="shared" ref="BD573:BD643" si="1190">AO573</f>
        <v>0</v>
      </c>
      <c r="BE573" s="129">
        <f>BI573</f>
        <v>0</v>
      </c>
      <c r="BF573" s="129"/>
      <c r="BG573" s="129"/>
      <c r="BH573" s="129"/>
      <c r="BI573" s="129">
        <f>BI574+BI577+BI579+BI581</f>
        <v>0</v>
      </c>
      <c r="BJ573" s="129">
        <f t="shared" ref="BJ573:BJ583" si="1191">BK573+BL573+BM573</f>
        <v>0</v>
      </c>
      <c r="BK573" s="129"/>
      <c r="BL573" s="129"/>
      <c r="BM573" s="129"/>
      <c r="BN573" s="129">
        <f t="shared" ref="BN573:BN583" si="1192">BO573+BR573+BS573</f>
        <v>0</v>
      </c>
      <c r="BO573" s="129"/>
      <c r="BP573" s="129"/>
      <c r="BQ573" s="129"/>
      <c r="BR573" s="129"/>
      <c r="BS573" s="129">
        <f t="shared" ref="BS573:BS583" si="1193">BI573</f>
        <v>0</v>
      </c>
      <c r="BT573" s="129"/>
      <c r="BU573" s="129">
        <f>BZ573</f>
        <v>0</v>
      </c>
      <c r="BV573" s="129"/>
      <c r="BW573" s="129"/>
      <c r="BX573" s="129"/>
      <c r="BY573" s="129"/>
      <c r="BZ573" s="129">
        <f>BZ574+BZ577+BZ579+BZ581</f>
        <v>0</v>
      </c>
      <c r="CE573" s="699" t="e">
        <f t="shared" ref="CE573:CE611" si="1194">BB573/I573</f>
        <v>#DIV/0!</v>
      </c>
    </row>
    <row r="574" spans="1:12295" s="52" customFormat="1" ht="57.75" hidden="1" customHeight="1" x14ac:dyDescent="0.25">
      <c r="B574" s="203" t="s">
        <v>34</v>
      </c>
      <c r="C574" s="126" t="s">
        <v>66</v>
      </c>
      <c r="D574" s="168"/>
      <c r="E574" s="33"/>
      <c r="F574" s="33"/>
      <c r="G574" s="33"/>
      <c r="H574" s="33"/>
      <c r="I574" s="168"/>
      <c r="J574" s="168"/>
      <c r="K574" s="166"/>
      <c r="L574" s="699" t="e">
        <f t="shared" si="1129"/>
        <v>#DIV/0!</v>
      </c>
      <c r="M574" s="33"/>
      <c r="N574" s="19"/>
      <c r="O574" s="89"/>
      <c r="P574" s="19"/>
      <c r="Q574" s="89"/>
      <c r="R574" s="19"/>
      <c r="S574" s="89"/>
      <c r="T574" s="19"/>
      <c r="U574" s="632"/>
      <c r="V574" s="89">
        <f t="shared" si="1118"/>
        <v>0</v>
      </c>
      <c r="W574" s="89"/>
      <c r="X574" s="89"/>
      <c r="Y574" s="89"/>
      <c r="Z574" s="632">
        <f t="shared" si="1113"/>
        <v>0</v>
      </c>
      <c r="AA574" s="279"/>
      <c r="AB574" s="89"/>
      <c r="AC574" s="632"/>
      <c r="AD574" s="687"/>
      <c r="AE574" s="168"/>
      <c r="AF574" s="699" t="e">
        <f t="shared" si="1130"/>
        <v>#DIV/0!</v>
      </c>
      <c r="AG574" s="33"/>
      <c r="AH574" s="699"/>
      <c r="AI574" s="89"/>
      <c r="AJ574" s="19"/>
      <c r="AK574" s="89"/>
      <c r="AL574" s="19"/>
      <c r="AM574" s="89"/>
      <c r="AN574" s="19"/>
      <c r="AO574" s="632"/>
      <c r="AP574" s="632">
        <f t="shared" si="1165"/>
        <v>0</v>
      </c>
      <c r="AQ574" s="687"/>
      <c r="AR574" s="168"/>
      <c r="AS574" s="699" t="e">
        <f t="shared" si="1131"/>
        <v>#DIV/0!</v>
      </c>
      <c r="AT574" s="33"/>
      <c r="AU574" s="699" t="e">
        <f t="shared" si="1187"/>
        <v>#DIV/0!</v>
      </c>
      <c r="AV574" s="89"/>
      <c r="AW574" s="699" t="e">
        <f t="shared" si="1188"/>
        <v>#DIV/0!</v>
      </c>
      <c r="AX574" s="33"/>
      <c r="AY574" s="699" t="e">
        <f t="shared" si="1143"/>
        <v>#DIV/0!</v>
      </c>
      <c r="AZ574" s="89"/>
      <c r="BA574" s="699" t="e">
        <f t="shared" si="1189"/>
        <v>#DIV/0!</v>
      </c>
      <c r="BB574" s="632"/>
      <c r="BC574" s="89"/>
      <c r="BD574" s="632">
        <f t="shared" si="1190"/>
        <v>0</v>
      </c>
      <c r="BE574" s="632"/>
      <c r="BF574" s="89"/>
      <c r="BG574" s="89"/>
      <c r="BH574" s="89"/>
      <c r="BI574" s="632"/>
      <c r="BJ574" s="632">
        <f t="shared" si="1191"/>
        <v>0</v>
      </c>
      <c r="BK574" s="89"/>
      <c r="BL574" s="89"/>
      <c r="BM574" s="632"/>
      <c r="BN574" s="632">
        <f t="shared" si="1192"/>
        <v>0</v>
      </c>
      <c r="BO574" s="89"/>
      <c r="BP574" s="89"/>
      <c r="BQ574" s="89"/>
      <c r="BR574" s="89"/>
      <c r="BS574" s="632">
        <f t="shared" si="1193"/>
        <v>0</v>
      </c>
      <c r="BT574" s="632"/>
      <c r="BU574" s="632"/>
      <c r="BV574" s="89"/>
      <c r="BW574" s="89"/>
      <c r="BX574" s="89"/>
      <c r="BY574" s="89"/>
      <c r="BZ574" s="511"/>
      <c r="CE574" s="699" t="e">
        <f t="shared" si="1194"/>
        <v>#DIV/0!</v>
      </c>
    </row>
    <row r="575" spans="1:12295" s="52" customFormat="1" ht="78" hidden="1" customHeight="1" x14ac:dyDescent="0.25">
      <c r="B575" s="203" t="s">
        <v>36</v>
      </c>
      <c r="C575" s="53" t="s">
        <v>218</v>
      </c>
      <c r="D575" s="168"/>
      <c r="E575" s="33"/>
      <c r="F575" s="33"/>
      <c r="G575" s="33"/>
      <c r="H575" s="33"/>
      <c r="I575" s="168"/>
      <c r="J575" s="168"/>
      <c r="K575" s="166"/>
      <c r="L575" s="699" t="e">
        <f t="shared" si="1129"/>
        <v>#DIV/0!</v>
      </c>
      <c r="M575" s="33"/>
      <c r="N575" s="19"/>
      <c r="O575" s="89"/>
      <c r="P575" s="19"/>
      <c r="Q575" s="89"/>
      <c r="R575" s="19"/>
      <c r="S575" s="89"/>
      <c r="T575" s="19"/>
      <c r="U575" s="632"/>
      <c r="V575" s="89">
        <f t="shared" si="1118"/>
        <v>0</v>
      </c>
      <c r="W575" s="89"/>
      <c r="X575" s="89"/>
      <c r="Y575" s="89"/>
      <c r="Z575" s="632">
        <f t="shared" si="1113"/>
        <v>0</v>
      </c>
      <c r="AA575" s="279"/>
      <c r="AB575" s="89"/>
      <c r="AC575" s="632"/>
      <c r="AD575" s="687"/>
      <c r="AE575" s="168"/>
      <c r="AF575" s="699" t="e">
        <f t="shared" si="1130"/>
        <v>#DIV/0!</v>
      </c>
      <c r="AG575" s="33"/>
      <c r="AH575" s="699"/>
      <c r="AI575" s="89"/>
      <c r="AJ575" s="19"/>
      <c r="AK575" s="89"/>
      <c r="AL575" s="19"/>
      <c r="AM575" s="89"/>
      <c r="AN575" s="19"/>
      <c r="AO575" s="632"/>
      <c r="AP575" s="632">
        <f t="shared" si="1165"/>
        <v>0</v>
      </c>
      <c r="AQ575" s="687"/>
      <c r="AR575" s="168"/>
      <c r="AS575" s="699" t="e">
        <f t="shared" si="1131"/>
        <v>#DIV/0!</v>
      </c>
      <c r="AT575" s="33"/>
      <c r="AU575" s="699" t="e">
        <f t="shared" si="1187"/>
        <v>#DIV/0!</v>
      </c>
      <c r="AV575" s="89"/>
      <c r="AW575" s="699" t="e">
        <f t="shared" si="1188"/>
        <v>#DIV/0!</v>
      </c>
      <c r="AX575" s="33"/>
      <c r="AY575" s="699" t="e">
        <f t="shared" si="1143"/>
        <v>#DIV/0!</v>
      </c>
      <c r="AZ575" s="89"/>
      <c r="BA575" s="699" t="e">
        <f t="shared" si="1189"/>
        <v>#DIV/0!</v>
      </c>
      <c r="BB575" s="632"/>
      <c r="BC575" s="89"/>
      <c r="BD575" s="632">
        <f t="shared" si="1190"/>
        <v>0</v>
      </c>
      <c r="BE575" s="632"/>
      <c r="BF575" s="89"/>
      <c r="BG575" s="89"/>
      <c r="BH575" s="89"/>
      <c r="BI575" s="632"/>
      <c r="BJ575" s="632">
        <f t="shared" si="1191"/>
        <v>0</v>
      </c>
      <c r="BK575" s="89"/>
      <c r="BL575" s="89"/>
      <c r="BM575" s="632"/>
      <c r="BN575" s="632">
        <f t="shared" si="1192"/>
        <v>0</v>
      </c>
      <c r="BO575" s="89"/>
      <c r="BP575" s="89"/>
      <c r="BQ575" s="89"/>
      <c r="BR575" s="89"/>
      <c r="BS575" s="632">
        <f t="shared" si="1193"/>
        <v>0</v>
      </c>
      <c r="BT575" s="632"/>
      <c r="BU575" s="632"/>
      <c r="BV575" s="89"/>
      <c r="BW575" s="89"/>
      <c r="BX575" s="89"/>
      <c r="BY575" s="89"/>
      <c r="BZ575" s="511"/>
      <c r="CE575" s="699" t="e">
        <f t="shared" si="1194"/>
        <v>#DIV/0!</v>
      </c>
    </row>
    <row r="576" spans="1:12295" s="52" customFormat="1" ht="78" hidden="1" customHeight="1" x14ac:dyDescent="0.25">
      <c r="B576" s="203" t="s">
        <v>56</v>
      </c>
      <c r="C576" s="53" t="s">
        <v>219</v>
      </c>
      <c r="D576" s="168"/>
      <c r="E576" s="33"/>
      <c r="F576" s="33"/>
      <c r="G576" s="33"/>
      <c r="H576" s="33"/>
      <c r="I576" s="168"/>
      <c r="J576" s="168"/>
      <c r="K576" s="166"/>
      <c r="L576" s="699" t="e">
        <f t="shared" si="1129"/>
        <v>#DIV/0!</v>
      </c>
      <c r="M576" s="33"/>
      <c r="N576" s="19"/>
      <c r="O576" s="89"/>
      <c r="P576" s="19"/>
      <c r="Q576" s="89"/>
      <c r="R576" s="19"/>
      <c r="S576" s="89"/>
      <c r="T576" s="19"/>
      <c r="U576" s="632"/>
      <c r="V576" s="89">
        <f t="shared" si="1118"/>
        <v>0</v>
      </c>
      <c r="W576" s="89"/>
      <c r="X576" s="89"/>
      <c r="Y576" s="89"/>
      <c r="Z576" s="632">
        <f t="shared" si="1113"/>
        <v>0</v>
      </c>
      <c r="AA576" s="279"/>
      <c r="AB576" s="89"/>
      <c r="AC576" s="632"/>
      <c r="AD576" s="687"/>
      <c r="AE576" s="168"/>
      <c r="AF576" s="699" t="e">
        <f t="shared" si="1130"/>
        <v>#DIV/0!</v>
      </c>
      <c r="AG576" s="33"/>
      <c r="AH576" s="699"/>
      <c r="AI576" s="89"/>
      <c r="AJ576" s="19"/>
      <c r="AK576" s="89"/>
      <c r="AL576" s="19"/>
      <c r="AM576" s="89"/>
      <c r="AN576" s="19"/>
      <c r="AO576" s="632"/>
      <c r="AP576" s="632">
        <f t="shared" si="1165"/>
        <v>0</v>
      </c>
      <c r="AQ576" s="687"/>
      <c r="AR576" s="168"/>
      <c r="AS576" s="699" t="e">
        <f t="shared" si="1131"/>
        <v>#DIV/0!</v>
      </c>
      <c r="AT576" s="33"/>
      <c r="AU576" s="699" t="e">
        <f t="shared" si="1187"/>
        <v>#DIV/0!</v>
      </c>
      <c r="AV576" s="89"/>
      <c r="AW576" s="699" t="e">
        <f t="shared" si="1188"/>
        <v>#DIV/0!</v>
      </c>
      <c r="AX576" s="33"/>
      <c r="AY576" s="699" t="e">
        <f t="shared" si="1143"/>
        <v>#DIV/0!</v>
      </c>
      <c r="AZ576" s="89"/>
      <c r="BA576" s="699" t="e">
        <f t="shared" si="1189"/>
        <v>#DIV/0!</v>
      </c>
      <c r="BB576" s="632"/>
      <c r="BC576" s="89"/>
      <c r="BD576" s="632">
        <f t="shared" si="1190"/>
        <v>0</v>
      </c>
      <c r="BE576" s="632"/>
      <c r="BF576" s="89"/>
      <c r="BG576" s="89"/>
      <c r="BH576" s="89"/>
      <c r="BI576" s="632"/>
      <c r="BJ576" s="632">
        <f t="shared" si="1191"/>
        <v>0</v>
      </c>
      <c r="BK576" s="89"/>
      <c r="BL576" s="89"/>
      <c r="BM576" s="632"/>
      <c r="BN576" s="632">
        <f t="shared" si="1192"/>
        <v>0</v>
      </c>
      <c r="BO576" s="89"/>
      <c r="BP576" s="89"/>
      <c r="BQ576" s="89"/>
      <c r="BR576" s="89"/>
      <c r="BS576" s="632">
        <f t="shared" si="1193"/>
        <v>0</v>
      </c>
      <c r="BT576" s="632"/>
      <c r="BU576" s="632"/>
      <c r="BV576" s="89"/>
      <c r="BW576" s="89"/>
      <c r="BX576" s="89"/>
      <c r="BY576" s="89"/>
      <c r="BZ576" s="511"/>
      <c r="CE576" s="699" t="e">
        <f t="shared" si="1194"/>
        <v>#DIV/0!</v>
      </c>
    </row>
    <row r="577" spans="1:12295" s="52" customFormat="1" ht="78" hidden="1" customHeight="1" x14ac:dyDescent="0.25">
      <c r="B577" s="203" t="s">
        <v>63</v>
      </c>
      <c r="C577" s="128" t="s">
        <v>75</v>
      </c>
      <c r="D577" s="168"/>
      <c r="E577" s="33"/>
      <c r="F577" s="33"/>
      <c r="G577" s="33"/>
      <c r="H577" s="33"/>
      <c r="I577" s="168"/>
      <c r="J577" s="168"/>
      <c r="K577" s="166"/>
      <c r="L577" s="699" t="e">
        <f t="shared" si="1129"/>
        <v>#DIV/0!</v>
      </c>
      <c r="M577" s="33"/>
      <c r="N577" s="19"/>
      <c r="O577" s="89"/>
      <c r="P577" s="19"/>
      <c r="Q577" s="89"/>
      <c r="R577" s="19"/>
      <c r="S577" s="89"/>
      <c r="T577" s="19"/>
      <c r="U577" s="632"/>
      <c r="V577" s="89">
        <f t="shared" si="1118"/>
        <v>0</v>
      </c>
      <c r="W577" s="89"/>
      <c r="X577" s="89"/>
      <c r="Y577" s="89"/>
      <c r="Z577" s="632">
        <f t="shared" si="1113"/>
        <v>0</v>
      </c>
      <c r="AA577" s="279"/>
      <c r="AB577" s="89"/>
      <c r="AC577" s="632"/>
      <c r="AD577" s="687"/>
      <c r="AE577" s="168"/>
      <c r="AF577" s="699" t="e">
        <f t="shared" si="1130"/>
        <v>#DIV/0!</v>
      </c>
      <c r="AG577" s="33"/>
      <c r="AH577" s="699"/>
      <c r="AI577" s="89"/>
      <c r="AJ577" s="19"/>
      <c r="AK577" s="89"/>
      <c r="AL577" s="19"/>
      <c r="AM577" s="89"/>
      <c r="AN577" s="19"/>
      <c r="AO577" s="632"/>
      <c r="AP577" s="632">
        <f t="shared" si="1165"/>
        <v>0</v>
      </c>
      <c r="AQ577" s="687"/>
      <c r="AR577" s="168"/>
      <c r="AS577" s="699" t="e">
        <f t="shared" si="1131"/>
        <v>#DIV/0!</v>
      </c>
      <c r="AT577" s="33"/>
      <c r="AU577" s="699" t="e">
        <f t="shared" si="1187"/>
        <v>#DIV/0!</v>
      </c>
      <c r="AV577" s="89"/>
      <c r="AW577" s="699" t="e">
        <f t="shared" si="1188"/>
        <v>#DIV/0!</v>
      </c>
      <c r="AX577" s="33"/>
      <c r="AY577" s="699" t="e">
        <f t="shared" si="1143"/>
        <v>#DIV/0!</v>
      </c>
      <c r="AZ577" s="89"/>
      <c r="BA577" s="699" t="e">
        <f t="shared" si="1189"/>
        <v>#DIV/0!</v>
      </c>
      <c r="BB577" s="632"/>
      <c r="BC577" s="89"/>
      <c r="BD577" s="632">
        <f t="shared" si="1190"/>
        <v>0</v>
      </c>
      <c r="BE577" s="632"/>
      <c r="BF577" s="89"/>
      <c r="BG577" s="89"/>
      <c r="BH577" s="89"/>
      <c r="BI577" s="632"/>
      <c r="BJ577" s="632">
        <f t="shared" si="1191"/>
        <v>0</v>
      </c>
      <c r="BK577" s="89"/>
      <c r="BL577" s="89"/>
      <c r="BM577" s="632"/>
      <c r="BN577" s="632">
        <f t="shared" si="1192"/>
        <v>0</v>
      </c>
      <c r="BO577" s="89"/>
      <c r="BP577" s="89"/>
      <c r="BQ577" s="89"/>
      <c r="BR577" s="89"/>
      <c r="BS577" s="632">
        <f t="shared" si="1193"/>
        <v>0</v>
      </c>
      <c r="BT577" s="632"/>
      <c r="BU577" s="632"/>
      <c r="BV577" s="89"/>
      <c r="BW577" s="89"/>
      <c r="BX577" s="89"/>
      <c r="BY577" s="89"/>
      <c r="BZ577" s="511"/>
      <c r="CE577" s="699" t="e">
        <f t="shared" si="1194"/>
        <v>#DIV/0!</v>
      </c>
    </row>
    <row r="578" spans="1:12295" s="52" customFormat="1" ht="78" hidden="1" customHeight="1" x14ac:dyDescent="0.25">
      <c r="B578" s="203" t="s">
        <v>185</v>
      </c>
      <c r="C578" s="53" t="s">
        <v>220</v>
      </c>
      <c r="D578" s="168"/>
      <c r="E578" s="33"/>
      <c r="F578" s="33"/>
      <c r="G578" s="33"/>
      <c r="H578" s="33"/>
      <c r="I578" s="168"/>
      <c r="J578" s="168"/>
      <c r="K578" s="166"/>
      <c r="L578" s="699" t="e">
        <f t="shared" si="1129"/>
        <v>#DIV/0!</v>
      </c>
      <c r="M578" s="33"/>
      <c r="N578" s="19"/>
      <c r="O578" s="89"/>
      <c r="P578" s="19"/>
      <c r="Q578" s="89"/>
      <c r="R578" s="19"/>
      <c r="S578" s="89"/>
      <c r="T578" s="19"/>
      <c r="U578" s="632"/>
      <c r="V578" s="89">
        <f t="shared" si="1118"/>
        <v>0</v>
      </c>
      <c r="W578" s="89"/>
      <c r="X578" s="89"/>
      <c r="Y578" s="89"/>
      <c r="Z578" s="632">
        <f t="shared" si="1113"/>
        <v>0</v>
      </c>
      <c r="AA578" s="279"/>
      <c r="AB578" s="89"/>
      <c r="AC578" s="632"/>
      <c r="AD578" s="687"/>
      <c r="AE578" s="168"/>
      <c r="AF578" s="699" t="e">
        <f t="shared" si="1130"/>
        <v>#DIV/0!</v>
      </c>
      <c r="AG578" s="33"/>
      <c r="AH578" s="699"/>
      <c r="AI578" s="89"/>
      <c r="AJ578" s="19"/>
      <c r="AK578" s="89"/>
      <c r="AL578" s="19"/>
      <c r="AM578" s="89"/>
      <c r="AN578" s="19"/>
      <c r="AO578" s="632"/>
      <c r="AP578" s="632">
        <f t="shared" si="1165"/>
        <v>0</v>
      </c>
      <c r="AQ578" s="687"/>
      <c r="AR578" s="168"/>
      <c r="AS578" s="699" t="e">
        <f t="shared" si="1131"/>
        <v>#DIV/0!</v>
      </c>
      <c r="AT578" s="33"/>
      <c r="AU578" s="699" t="e">
        <f t="shared" si="1187"/>
        <v>#DIV/0!</v>
      </c>
      <c r="AV578" s="89"/>
      <c r="AW578" s="699" t="e">
        <f t="shared" si="1188"/>
        <v>#DIV/0!</v>
      </c>
      <c r="AX578" s="33"/>
      <c r="AY578" s="699" t="e">
        <f t="shared" si="1143"/>
        <v>#DIV/0!</v>
      </c>
      <c r="AZ578" s="89"/>
      <c r="BA578" s="699" t="e">
        <f t="shared" si="1189"/>
        <v>#DIV/0!</v>
      </c>
      <c r="BB578" s="632"/>
      <c r="BC578" s="89"/>
      <c r="BD578" s="632">
        <f t="shared" si="1190"/>
        <v>0</v>
      </c>
      <c r="BE578" s="632"/>
      <c r="BF578" s="89"/>
      <c r="BG578" s="89"/>
      <c r="BH578" s="89"/>
      <c r="BI578" s="632"/>
      <c r="BJ578" s="632">
        <f t="shared" si="1191"/>
        <v>0</v>
      </c>
      <c r="BK578" s="89"/>
      <c r="BL578" s="89"/>
      <c r="BM578" s="632"/>
      <c r="BN578" s="632">
        <f t="shared" si="1192"/>
        <v>0</v>
      </c>
      <c r="BO578" s="89"/>
      <c r="BP578" s="89"/>
      <c r="BQ578" s="89"/>
      <c r="BR578" s="89"/>
      <c r="BS578" s="632">
        <f t="shared" si="1193"/>
        <v>0</v>
      </c>
      <c r="BT578" s="632"/>
      <c r="BU578" s="632"/>
      <c r="BV578" s="89"/>
      <c r="BW578" s="89"/>
      <c r="BX578" s="89"/>
      <c r="BY578" s="89"/>
      <c r="BZ578" s="511"/>
      <c r="CE578" s="699" t="e">
        <f t="shared" si="1194"/>
        <v>#DIV/0!</v>
      </c>
    </row>
    <row r="579" spans="1:12295" s="52" customFormat="1" ht="78" hidden="1" customHeight="1" x14ac:dyDescent="0.25">
      <c r="B579" s="203" t="s">
        <v>7</v>
      </c>
      <c r="C579" s="128" t="s">
        <v>82</v>
      </c>
      <c r="D579" s="168"/>
      <c r="E579" s="33"/>
      <c r="F579" s="33"/>
      <c r="G579" s="33"/>
      <c r="H579" s="33"/>
      <c r="I579" s="168"/>
      <c r="J579" s="168"/>
      <c r="K579" s="166"/>
      <c r="L579" s="699" t="e">
        <f t="shared" si="1129"/>
        <v>#DIV/0!</v>
      </c>
      <c r="M579" s="33"/>
      <c r="N579" s="19"/>
      <c r="O579" s="89"/>
      <c r="P579" s="19"/>
      <c r="Q579" s="89"/>
      <c r="R579" s="19"/>
      <c r="S579" s="89"/>
      <c r="T579" s="19"/>
      <c r="U579" s="632"/>
      <c r="V579" s="89">
        <f t="shared" si="1118"/>
        <v>0</v>
      </c>
      <c r="W579" s="89"/>
      <c r="X579" s="89"/>
      <c r="Y579" s="89"/>
      <c r="Z579" s="632">
        <f t="shared" si="1113"/>
        <v>0</v>
      </c>
      <c r="AA579" s="279"/>
      <c r="AB579" s="89"/>
      <c r="AC579" s="632"/>
      <c r="AD579" s="687"/>
      <c r="AE579" s="168"/>
      <c r="AF579" s="699" t="e">
        <f t="shared" si="1130"/>
        <v>#DIV/0!</v>
      </c>
      <c r="AG579" s="33"/>
      <c r="AH579" s="699"/>
      <c r="AI579" s="89"/>
      <c r="AJ579" s="19"/>
      <c r="AK579" s="89"/>
      <c r="AL579" s="19"/>
      <c r="AM579" s="89"/>
      <c r="AN579" s="19"/>
      <c r="AO579" s="632"/>
      <c r="AP579" s="632">
        <f t="shared" si="1165"/>
        <v>0</v>
      </c>
      <c r="AQ579" s="687"/>
      <c r="AR579" s="168"/>
      <c r="AS579" s="699" t="e">
        <f t="shared" si="1131"/>
        <v>#DIV/0!</v>
      </c>
      <c r="AT579" s="33"/>
      <c r="AU579" s="699" t="e">
        <f t="shared" si="1187"/>
        <v>#DIV/0!</v>
      </c>
      <c r="AV579" s="89"/>
      <c r="AW579" s="699" t="e">
        <f t="shared" si="1188"/>
        <v>#DIV/0!</v>
      </c>
      <c r="AX579" s="33"/>
      <c r="AY579" s="699" t="e">
        <f t="shared" si="1143"/>
        <v>#DIV/0!</v>
      </c>
      <c r="AZ579" s="89"/>
      <c r="BA579" s="699" t="e">
        <f t="shared" si="1189"/>
        <v>#DIV/0!</v>
      </c>
      <c r="BB579" s="632"/>
      <c r="BC579" s="89"/>
      <c r="BD579" s="632">
        <f t="shared" si="1190"/>
        <v>0</v>
      </c>
      <c r="BE579" s="632"/>
      <c r="BF579" s="89"/>
      <c r="BG579" s="89"/>
      <c r="BH579" s="89"/>
      <c r="BI579" s="632"/>
      <c r="BJ579" s="632">
        <f t="shared" si="1191"/>
        <v>0</v>
      </c>
      <c r="BK579" s="89"/>
      <c r="BL579" s="89"/>
      <c r="BM579" s="632"/>
      <c r="BN579" s="632">
        <f t="shared" si="1192"/>
        <v>0</v>
      </c>
      <c r="BO579" s="89"/>
      <c r="BP579" s="89"/>
      <c r="BQ579" s="89"/>
      <c r="BR579" s="89"/>
      <c r="BS579" s="632">
        <f t="shared" si="1193"/>
        <v>0</v>
      </c>
      <c r="BT579" s="632"/>
      <c r="BU579" s="632"/>
      <c r="BV579" s="89"/>
      <c r="BW579" s="89"/>
      <c r="BX579" s="89"/>
      <c r="BY579" s="89"/>
      <c r="BZ579" s="511"/>
      <c r="CE579" s="699" t="e">
        <f t="shared" si="1194"/>
        <v>#DIV/0!</v>
      </c>
    </row>
    <row r="580" spans="1:12295" s="52" customFormat="1" ht="78" hidden="1" customHeight="1" x14ac:dyDescent="0.25">
      <c r="B580" s="203" t="s">
        <v>5</v>
      </c>
      <c r="C580" s="53" t="s">
        <v>222</v>
      </c>
      <c r="D580" s="168"/>
      <c r="E580" s="33"/>
      <c r="F580" s="33"/>
      <c r="G580" s="33"/>
      <c r="H580" s="33"/>
      <c r="I580" s="168"/>
      <c r="J580" s="168"/>
      <c r="K580" s="166"/>
      <c r="L580" s="699" t="e">
        <f t="shared" si="1129"/>
        <v>#DIV/0!</v>
      </c>
      <c r="M580" s="33"/>
      <c r="N580" s="19"/>
      <c r="O580" s="89"/>
      <c r="P580" s="19"/>
      <c r="Q580" s="89"/>
      <c r="R580" s="19"/>
      <c r="S580" s="89"/>
      <c r="T580" s="19"/>
      <c r="U580" s="632"/>
      <c r="V580" s="89">
        <f t="shared" si="1118"/>
        <v>0</v>
      </c>
      <c r="W580" s="89"/>
      <c r="X580" s="89"/>
      <c r="Y580" s="89"/>
      <c r="Z580" s="632">
        <f t="shared" si="1113"/>
        <v>0</v>
      </c>
      <c r="AA580" s="279"/>
      <c r="AB580" s="89"/>
      <c r="AC580" s="632"/>
      <c r="AD580" s="687"/>
      <c r="AE580" s="168"/>
      <c r="AF580" s="699" t="e">
        <f t="shared" si="1130"/>
        <v>#DIV/0!</v>
      </c>
      <c r="AG580" s="33"/>
      <c r="AH580" s="699"/>
      <c r="AI580" s="89"/>
      <c r="AJ580" s="19"/>
      <c r="AK580" s="89"/>
      <c r="AL580" s="19"/>
      <c r="AM580" s="89"/>
      <c r="AN580" s="19"/>
      <c r="AO580" s="632"/>
      <c r="AP580" s="632">
        <f t="shared" si="1165"/>
        <v>0</v>
      </c>
      <c r="AQ580" s="687"/>
      <c r="AR580" s="168"/>
      <c r="AS580" s="699" t="e">
        <f t="shared" si="1131"/>
        <v>#DIV/0!</v>
      </c>
      <c r="AT580" s="33"/>
      <c r="AU580" s="699" t="e">
        <f t="shared" si="1187"/>
        <v>#DIV/0!</v>
      </c>
      <c r="AV580" s="89"/>
      <c r="AW580" s="699" t="e">
        <f t="shared" si="1188"/>
        <v>#DIV/0!</v>
      </c>
      <c r="AX580" s="33"/>
      <c r="AY580" s="699" t="e">
        <f t="shared" si="1143"/>
        <v>#DIV/0!</v>
      </c>
      <c r="AZ580" s="89"/>
      <c r="BA580" s="699" t="e">
        <f t="shared" si="1189"/>
        <v>#DIV/0!</v>
      </c>
      <c r="BB580" s="632"/>
      <c r="BC580" s="89"/>
      <c r="BD580" s="632">
        <f t="shared" si="1190"/>
        <v>0</v>
      </c>
      <c r="BE580" s="632"/>
      <c r="BF580" s="89"/>
      <c r="BG580" s="89"/>
      <c r="BH580" s="89"/>
      <c r="BI580" s="632"/>
      <c r="BJ580" s="632">
        <f t="shared" si="1191"/>
        <v>0</v>
      </c>
      <c r="BK580" s="89"/>
      <c r="BL580" s="89"/>
      <c r="BM580" s="632"/>
      <c r="BN580" s="632">
        <f t="shared" si="1192"/>
        <v>0</v>
      </c>
      <c r="BO580" s="89"/>
      <c r="BP580" s="89"/>
      <c r="BQ580" s="89"/>
      <c r="BR580" s="89"/>
      <c r="BS580" s="632">
        <f t="shared" si="1193"/>
        <v>0</v>
      </c>
      <c r="BT580" s="632"/>
      <c r="BU580" s="632"/>
      <c r="BV580" s="89"/>
      <c r="BW580" s="89"/>
      <c r="BX580" s="89"/>
      <c r="BY580" s="89"/>
      <c r="BZ580" s="511"/>
      <c r="CE580" s="699" t="e">
        <f t="shared" si="1194"/>
        <v>#DIV/0!</v>
      </c>
    </row>
    <row r="581" spans="1:12295" s="52" customFormat="1" ht="57.75" hidden="1" customHeight="1" x14ac:dyDescent="0.25">
      <c r="B581" s="203" t="s">
        <v>8</v>
      </c>
      <c r="C581" s="128" t="s">
        <v>252</v>
      </c>
      <c r="D581" s="168"/>
      <c r="E581" s="33"/>
      <c r="F581" s="33"/>
      <c r="G581" s="33"/>
      <c r="H581" s="33"/>
      <c r="I581" s="168"/>
      <c r="J581" s="168"/>
      <c r="K581" s="166"/>
      <c r="L581" s="699" t="e">
        <f t="shared" si="1129"/>
        <v>#DIV/0!</v>
      </c>
      <c r="M581" s="33"/>
      <c r="N581" s="19"/>
      <c r="O581" s="89"/>
      <c r="P581" s="19"/>
      <c r="Q581" s="89"/>
      <c r="R581" s="19"/>
      <c r="S581" s="89"/>
      <c r="T581" s="19"/>
      <c r="U581" s="632"/>
      <c r="V581" s="89">
        <f t="shared" si="1118"/>
        <v>0</v>
      </c>
      <c r="W581" s="89"/>
      <c r="X581" s="89"/>
      <c r="Y581" s="89"/>
      <c r="Z581" s="632">
        <f t="shared" si="1113"/>
        <v>0</v>
      </c>
      <c r="AA581" s="279"/>
      <c r="AB581" s="89"/>
      <c r="AC581" s="632"/>
      <c r="AD581" s="687"/>
      <c r="AE581" s="168"/>
      <c r="AF581" s="699" t="e">
        <f t="shared" si="1130"/>
        <v>#DIV/0!</v>
      </c>
      <c r="AG581" s="33"/>
      <c r="AH581" s="699"/>
      <c r="AI581" s="89"/>
      <c r="AJ581" s="19"/>
      <c r="AK581" s="89"/>
      <c r="AL581" s="19"/>
      <c r="AM581" s="89"/>
      <c r="AN581" s="19"/>
      <c r="AO581" s="632"/>
      <c r="AP581" s="632">
        <f t="shared" si="1165"/>
        <v>0</v>
      </c>
      <c r="AQ581" s="687"/>
      <c r="AR581" s="168"/>
      <c r="AS581" s="699" t="e">
        <f t="shared" si="1131"/>
        <v>#DIV/0!</v>
      </c>
      <c r="AT581" s="33"/>
      <c r="AU581" s="699" t="e">
        <f t="shared" si="1187"/>
        <v>#DIV/0!</v>
      </c>
      <c r="AV581" s="89"/>
      <c r="AW581" s="699" t="e">
        <f t="shared" si="1188"/>
        <v>#DIV/0!</v>
      </c>
      <c r="AX581" s="33"/>
      <c r="AY581" s="699" t="e">
        <f t="shared" si="1143"/>
        <v>#DIV/0!</v>
      </c>
      <c r="AZ581" s="89"/>
      <c r="BA581" s="699" t="e">
        <f t="shared" si="1189"/>
        <v>#DIV/0!</v>
      </c>
      <c r="BB581" s="632"/>
      <c r="BC581" s="89"/>
      <c r="BD581" s="632">
        <f t="shared" si="1190"/>
        <v>0</v>
      </c>
      <c r="BE581" s="632"/>
      <c r="BF581" s="89"/>
      <c r="BG581" s="89"/>
      <c r="BH581" s="89"/>
      <c r="BI581" s="632"/>
      <c r="BJ581" s="632">
        <f t="shared" si="1191"/>
        <v>0</v>
      </c>
      <c r="BK581" s="89"/>
      <c r="BL581" s="89"/>
      <c r="BM581" s="632"/>
      <c r="BN581" s="632">
        <f t="shared" si="1192"/>
        <v>0</v>
      </c>
      <c r="BO581" s="89"/>
      <c r="BP581" s="89"/>
      <c r="BQ581" s="89"/>
      <c r="BR581" s="89"/>
      <c r="BS581" s="632">
        <f t="shared" si="1193"/>
        <v>0</v>
      </c>
      <c r="BT581" s="632"/>
      <c r="BU581" s="632"/>
      <c r="BV581" s="89"/>
      <c r="BW581" s="89"/>
      <c r="BX581" s="89"/>
      <c r="BY581" s="89"/>
      <c r="BZ581" s="511"/>
      <c r="CE581" s="699" t="e">
        <f t="shared" si="1194"/>
        <v>#DIV/0!</v>
      </c>
    </row>
    <row r="582" spans="1:12295" s="51" customFormat="1" ht="50.25" hidden="1" customHeight="1" x14ac:dyDescent="0.25">
      <c r="B582" s="506"/>
      <c r="C582" s="97" t="s">
        <v>31</v>
      </c>
      <c r="D582" s="185">
        <f>I582</f>
        <v>229788.61884000001</v>
      </c>
      <c r="E582" s="185">
        <f>SUM(E583:E584)</f>
        <v>0</v>
      </c>
      <c r="F582" s="185"/>
      <c r="G582" s="185"/>
      <c r="H582" s="186"/>
      <c r="I582" s="166">
        <f>I588+I592+I606+I625</f>
        <v>229788.61884000001</v>
      </c>
      <c r="J582" s="185">
        <f t="shared" ref="J582" si="1195">K582</f>
        <v>0</v>
      </c>
      <c r="K582" s="185">
        <f>U582</f>
        <v>0</v>
      </c>
      <c r="L582" s="699">
        <f t="shared" si="1129"/>
        <v>0</v>
      </c>
      <c r="M582" s="185">
        <f>SUM(M583:M584)</f>
        <v>0</v>
      </c>
      <c r="N582" s="98"/>
      <c r="O582" s="98"/>
      <c r="P582" s="98"/>
      <c r="Q582" s="98"/>
      <c r="R582" s="98"/>
      <c r="S582" s="286"/>
      <c r="T582" s="286"/>
      <c r="U582" s="626">
        <f>U588+U592+U606+U625</f>
        <v>0</v>
      </c>
      <c r="V582" s="98">
        <f t="shared" ref="V582" si="1196">W582+X582+Y582</f>
        <v>0</v>
      </c>
      <c r="W582" s="286"/>
      <c r="X582" s="286"/>
      <c r="Y582" s="286"/>
      <c r="Z582" s="98">
        <f t="shared" ref="Z582" si="1197">AA582+AB582+AC582</f>
        <v>0</v>
      </c>
      <c r="AA582" s="98">
        <f>E582</f>
        <v>0</v>
      </c>
      <c r="AB582" s="286"/>
      <c r="AC582" s="286"/>
      <c r="AD582" s="286"/>
      <c r="AE582" s="185">
        <f>AO582</f>
        <v>0</v>
      </c>
      <c r="AF582" s="699">
        <f t="shared" si="1130"/>
        <v>0</v>
      </c>
      <c r="AG582" s="185">
        <f>SUM(AG583:AG584)</f>
        <v>0</v>
      </c>
      <c r="AH582" s="699"/>
      <c r="AI582" s="98"/>
      <c r="AJ582" s="98"/>
      <c r="AK582" s="98"/>
      <c r="AL582" s="98"/>
      <c r="AM582" s="286"/>
      <c r="AN582" s="286"/>
      <c r="AO582" s="626">
        <f>AO588+AO592+AO606+AO625</f>
        <v>0</v>
      </c>
      <c r="AP582" s="98">
        <f t="shared" ref="AP582" si="1198">AR582+AT582+AX582</f>
        <v>229788.61884000001</v>
      </c>
      <c r="AQ582" s="98"/>
      <c r="AR582" s="185">
        <f>BB582</f>
        <v>229788.61884000001</v>
      </c>
      <c r="AS582" s="699">
        <f t="shared" si="1131"/>
        <v>1</v>
      </c>
      <c r="AT582" s="185">
        <f>SUM(AT583:AT584)</f>
        <v>0</v>
      </c>
      <c r="AU582" s="699" t="e">
        <f t="shared" si="1187"/>
        <v>#DIV/0!</v>
      </c>
      <c r="AV582" s="98"/>
      <c r="AW582" s="699" t="e">
        <f t="shared" si="1188"/>
        <v>#DIV/0!</v>
      </c>
      <c r="AX582" s="185"/>
      <c r="AY582" s="699" t="e">
        <f t="shared" si="1143"/>
        <v>#DIV/0!</v>
      </c>
      <c r="AZ582" s="286"/>
      <c r="BA582" s="699" t="e">
        <f t="shared" si="1189"/>
        <v>#DIV/0!</v>
      </c>
      <c r="BB582" s="626">
        <f>BB588+BB592+BB606+BB625</f>
        <v>229788.61884000001</v>
      </c>
      <c r="BC582" s="286">
        <f t="shared" ref="BC582" si="1199">AM582</f>
        <v>0</v>
      </c>
      <c r="BD582" s="286"/>
      <c r="BE582" s="98" t="e">
        <f>BI582</f>
        <v>#REF!</v>
      </c>
      <c r="BF582" s="98">
        <f>SUM(BF583:BF584)</f>
        <v>0</v>
      </c>
      <c r="BG582" s="98"/>
      <c r="BH582" s="286"/>
      <c r="BI582" s="626" t="e">
        <f>BI588+BI592+BI606+BI625</f>
        <v>#REF!</v>
      </c>
      <c r="BJ582" s="98">
        <f t="shared" ref="BJ582" si="1200">BK582+BL582+BM582</f>
        <v>0</v>
      </c>
      <c r="BK582" s="98">
        <f>BO582-BF582</f>
        <v>0</v>
      </c>
      <c r="BL582" s="286"/>
      <c r="BM582" s="286"/>
      <c r="BN582" s="98">
        <f t="shared" ref="BN582" si="1201">BO582</f>
        <v>0</v>
      </c>
      <c r="BO582" s="98">
        <f>SUM(BO583:BO584)</f>
        <v>0</v>
      </c>
      <c r="BP582" s="98"/>
      <c r="BQ582" s="98"/>
      <c r="BR582" s="286">
        <f t="shared" ref="BR582" si="1202">BH582</f>
        <v>0</v>
      </c>
      <c r="BS582" s="286"/>
      <c r="BT582" s="98"/>
      <c r="BU582" s="98">
        <f>BZ582</f>
        <v>100100</v>
      </c>
      <c r="BV582" s="98">
        <f>SUM(BV583:BV584)</f>
        <v>0</v>
      </c>
      <c r="BW582" s="98"/>
      <c r="BX582" s="98"/>
      <c r="BY582" s="286"/>
      <c r="BZ582" s="507">
        <f>BZ588+BZ592+BZ606+BZ625</f>
        <v>100100</v>
      </c>
      <c r="CE582" s="699">
        <f t="shared" si="1194"/>
        <v>1</v>
      </c>
    </row>
    <row r="583" spans="1:12295" s="253" customFormat="1" ht="78" hidden="1" customHeight="1" x14ac:dyDescent="0.25">
      <c r="B583" s="254"/>
      <c r="C583" s="255" t="s">
        <v>312</v>
      </c>
      <c r="D583" s="888" t="e">
        <f>I583</f>
        <v>#REF!</v>
      </c>
      <c r="E583" s="888"/>
      <c r="F583" s="888"/>
      <c r="G583" s="888"/>
      <c r="H583" s="888"/>
      <c r="I583" s="888" t="e">
        <f>I588+I592+I606+I613+I617+I621+I625+I630</f>
        <v>#REF!</v>
      </c>
      <c r="J583" s="888">
        <f>Q583</f>
        <v>0</v>
      </c>
      <c r="K583" s="166" t="e">
        <f>U583</f>
        <v>#REF!</v>
      </c>
      <c r="L583" s="699" t="e">
        <f t="shared" si="1129"/>
        <v>#REF!</v>
      </c>
      <c r="M583" s="888"/>
      <c r="N583" s="687"/>
      <c r="O583" s="129"/>
      <c r="P583" s="687"/>
      <c r="Q583" s="129"/>
      <c r="R583" s="687"/>
      <c r="S583" s="129"/>
      <c r="T583" s="687"/>
      <c r="U583" s="129" t="e">
        <f>U588+U592+U606+U613+U617+U621+U625+U630</f>
        <v>#REF!</v>
      </c>
      <c r="V583" s="89">
        <f t="shared" si="1118"/>
        <v>0</v>
      </c>
      <c r="W583" s="129"/>
      <c r="X583" s="129"/>
      <c r="Y583" s="129"/>
      <c r="Z583" s="129" t="e">
        <f t="shared" si="1113"/>
        <v>#REF!</v>
      </c>
      <c r="AA583" s="279"/>
      <c r="AB583" s="129"/>
      <c r="AC583" s="129" t="e">
        <f>AC588+AC592+AC606+AC613+AC617+AC621+AC625+AC630</f>
        <v>#REF!</v>
      </c>
      <c r="AD583" s="687"/>
      <c r="AE583" s="888" t="e">
        <f>AO583</f>
        <v>#REF!</v>
      </c>
      <c r="AF583" s="699" t="e">
        <f t="shared" si="1130"/>
        <v>#REF!</v>
      </c>
      <c r="AG583" s="888"/>
      <c r="AH583" s="699"/>
      <c r="AI583" s="129"/>
      <c r="AJ583" s="687"/>
      <c r="AK583" s="129"/>
      <c r="AL583" s="687"/>
      <c r="AM583" s="129"/>
      <c r="AN583" s="687"/>
      <c r="AO583" s="129" t="e">
        <f>AO588+AO592+AO606+AO613+AO617+AO621+AO625+AO630</f>
        <v>#REF!</v>
      </c>
      <c r="AP583" s="129" t="e">
        <f t="shared" si="1165"/>
        <v>#REF!</v>
      </c>
      <c r="AQ583" s="687"/>
      <c r="AR583" s="888" t="e">
        <f>BB583</f>
        <v>#REF!</v>
      </c>
      <c r="AS583" s="699" t="e">
        <f t="shared" si="1131"/>
        <v>#REF!</v>
      </c>
      <c r="AT583" s="888"/>
      <c r="AU583" s="699" t="e">
        <f t="shared" si="1187"/>
        <v>#DIV/0!</v>
      </c>
      <c r="AV583" s="129"/>
      <c r="AW583" s="699" t="e">
        <f t="shared" si="1188"/>
        <v>#DIV/0!</v>
      </c>
      <c r="AX583" s="888"/>
      <c r="AY583" s="699" t="e">
        <f t="shared" si="1143"/>
        <v>#DIV/0!</v>
      </c>
      <c r="AZ583" s="129"/>
      <c r="BA583" s="699" t="e">
        <f t="shared" si="1189"/>
        <v>#DIV/0!</v>
      </c>
      <c r="BB583" s="129" t="e">
        <f>BB588+BB592+BB606+BB613+BB617+BB621+BB625+BB630</f>
        <v>#REF!</v>
      </c>
      <c r="BC583" s="129"/>
      <c r="BD583" s="129" t="e">
        <f t="shared" si="1190"/>
        <v>#REF!</v>
      </c>
      <c r="BE583" s="129" t="e">
        <f>BI583</f>
        <v>#REF!</v>
      </c>
      <c r="BF583" s="129"/>
      <c r="BG583" s="129"/>
      <c r="BH583" s="129"/>
      <c r="BI583" s="129" t="e">
        <f>BI588+BI592+BI606+BI613+BI617+BI621+BI625+BI630</f>
        <v>#REF!</v>
      </c>
      <c r="BJ583" s="129">
        <f t="shared" si="1191"/>
        <v>0</v>
      </c>
      <c r="BK583" s="129"/>
      <c r="BL583" s="129"/>
      <c r="BM583" s="129"/>
      <c r="BN583" s="129" t="e">
        <f t="shared" si="1192"/>
        <v>#REF!</v>
      </c>
      <c r="BO583" s="129"/>
      <c r="BP583" s="129"/>
      <c r="BQ583" s="129"/>
      <c r="BR583" s="129"/>
      <c r="BS583" s="129" t="e">
        <f t="shared" si="1193"/>
        <v>#REF!</v>
      </c>
      <c r="BT583" s="129"/>
      <c r="BU583" s="129">
        <f>BZ583</f>
        <v>100100</v>
      </c>
      <c r="BV583" s="129"/>
      <c r="BW583" s="129"/>
      <c r="BX583" s="129"/>
      <c r="BY583" s="129"/>
      <c r="BZ583" s="129">
        <f>BZ588+BZ592+BZ606+BZ613+BZ617+BZ621+BZ625+BZ630</f>
        <v>100100</v>
      </c>
      <c r="CE583" s="699" t="e">
        <f t="shared" si="1194"/>
        <v>#REF!</v>
      </c>
    </row>
    <row r="584" spans="1:12295" s="45" customFormat="1" ht="49.5" hidden="1" customHeight="1" x14ac:dyDescent="0.25">
      <c r="B584" s="200"/>
      <c r="C584" s="108" t="s">
        <v>310</v>
      </c>
      <c r="D584" s="166"/>
      <c r="E584" s="166"/>
      <c r="F584" s="166"/>
      <c r="G584" s="166"/>
      <c r="H584" s="166"/>
      <c r="I584" s="166"/>
      <c r="J584" s="166"/>
      <c r="K584" s="166"/>
      <c r="L584" s="699" t="e">
        <f t="shared" si="1129"/>
        <v>#DIV/0!</v>
      </c>
      <c r="M584" s="166"/>
      <c r="N584" s="687"/>
      <c r="O584" s="626"/>
      <c r="P584" s="687"/>
      <c r="Q584" s="626"/>
      <c r="R584" s="687"/>
      <c r="S584" s="626"/>
      <c r="T584" s="687"/>
      <c r="U584" s="626"/>
      <c r="V584" s="19"/>
      <c r="W584" s="626"/>
      <c r="X584" s="626"/>
      <c r="Y584" s="626"/>
      <c r="Z584" s="626"/>
      <c r="AA584" s="19"/>
      <c r="AB584" s="626"/>
      <c r="AC584" s="626"/>
      <c r="AD584" s="687"/>
      <c r="AE584" s="166"/>
      <c r="AF584" s="699" t="e">
        <f t="shared" si="1130"/>
        <v>#DIV/0!</v>
      </c>
      <c r="AG584" s="166"/>
      <c r="AH584" s="699"/>
      <c r="AI584" s="626"/>
      <c r="AJ584" s="687"/>
      <c r="AK584" s="626"/>
      <c r="AL584" s="687"/>
      <c r="AM584" s="626"/>
      <c r="AN584" s="687"/>
      <c r="AO584" s="626"/>
      <c r="AP584" s="626"/>
      <c r="AQ584" s="687"/>
      <c r="AR584" s="166"/>
      <c r="AS584" s="699" t="e">
        <f t="shared" si="1131"/>
        <v>#DIV/0!</v>
      </c>
      <c r="AT584" s="166"/>
      <c r="AU584" s="699" t="e">
        <f t="shared" si="1187"/>
        <v>#DIV/0!</v>
      </c>
      <c r="AV584" s="626"/>
      <c r="AW584" s="699" t="e">
        <f t="shared" si="1188"/>
        <v>#DIV/0!</v>
      </c>
      <c r="AX584" s="166"/>
      <c r="AY584" s="699" t="e">
        <f t="shared" si="1143"/>
        <v>#DIV/0!</v>
      </c>
      <c r="AZ584" s="626"/>
      <c r="BA584" s="699" t="e">
        <f t="shared" si="1189"/>
        <v>#DIV/0!</v>
      </c>
      <c r="BB584" s="626"/>
      <c r="BC584" s="626"/>
      <c r="BD584" s="626"/>
      <c r="BE584" s="626"/>
      <c r="BF584" s="626"/>
      <c r="BG584" s="626"/>
      <c r="BH584" s="626"/>
      <c r="BI584" s="626"/>
      <c r="BJ584" s="626"/>
      <c r="BK584" s="626"/>
      <c r="BL584" s="626"/>
      <c r="BM584" s="626"/>
      <c r="BN584" s="626"/>
      <c r="BO584" s="626"/>
      <c r="BP584" s="626"/>
      <c r="BQ584" s="626"/>
      <c r="BR584" s="626"/>
      <c r="BS584" s="626"/>
      <c r="BT584" s="626"/>
      <c r="BU584" s="626"/>
      <c r="BV584" s="507"/>
      <c r="BW584" s="522"/>
      <c r="BX584" s="507"/>
      <c r="BY584" s="507"/>
      <c r="BZ584" s="507"/>
      <c r="CE584" s="699" t="e">
        <f t="shared" si="1194"/>
        <v>#DIV/0!</v>
      </c>
    </row>
    <row r="585" spans="1:12295" s="45" customFormat="1" ht="78" hidden="1" customHeight="1" x14ac:dyDescent="0.25">
      <c r="B585" s="200"/>
      <c r="C585" s="108" t="s">
        <v>311</v>
      </c>
      <c r="D585" s="166"/>
      <c r="E585" s="166"/>
      <c r="F585" s="166"/>
      <c r="G585" s="166"/>
      <c r="H585" s="166"/>
      <c r="I585" s="166"/>
      <c r="J585" s="166"/>
      <c r="K585" s="166"/>
      <c r="L585" s="699" t="e">
        <f t="shared" si="1129"/>
        <v>#DIV/0!</v>
      </c>
      <c r="M585" s="166"/>
      <c r="N585" s="687"/>
      <c r="O585" s="626"/>
      <c r="P585" s="687"/>
      <c r="Q585" s="626"/>
      <c r="R585" s="687"/>
      <c r="S585" s="626"/>
      <c r="T585" s="687"/>
      <c r="U585" s="626"/>
      <c r="V585" s="19"/>
      <c r="W585" s="626"/>
      <c r="X585" s="626"/>
      <c r="Y585" s="626"/>
      <c r="Z585" s="626"/>
      <c r="AA585" s="19"/>
      <c r="AB585" s="626"/>
      <c r="AC585" s="626"/>
      <c r="AD585" s="687"/>
      <c r="AE585" s="166"/>
      <c r="AF585" s="699" t="e">
        <f t="shared" si="1130"/>
        <v>#DIV/0!</v>
      </c>
      <c r="AG585" s="166"/>
      <c r="AH585" s="699"/>
      <c r="AI585" s="626"/>
      <c r="AJ585" s="687"/>
      <c r="AK585" s="626"/>
      <c r="AL585" s="687"/>
      <c r="AM585" s="626"/>
      <c r="AN585" s="687"/>
      <c r="AO585" s="626"/>
      <c r="AP585" s="626"/>
      <c r="AQ585" s="687"/>
      <c r="AR585" s="166"/>
      <c r="AS585" s="699" t="e">
        <f t="shared" si="1131"/>
        <v>#DIV/0!</v>
      </c>
      <c r="AT585" s="166"/>
      <c r="AU585" s="699" t="e">
        <f t="shared" si="1187"/>
        <v>#DIV/0!</v>
      </c>
      <c r="AV585" s="626"/>
      <c r="AW585" s="699" t="e">
        <f t="shared" si="1188"/>
        <v>#DIV/0!</v>
      </c>
      <c r="AX585" s="166"/>
      <c r="AY585" s="699" t="e">
        <f t="shared" si="1143"/>
        <v>#DIV/0!</v>
      </c>
      <c r="AZ585" s="626"/>
      <c r="BA585" s="699" t="e">
        <f t="shared" si="1189"/>
        <v>#DIV/0!</v>
      </c>
      <c r="BB585" s="626"/>
      <c r="BC585" s="626"/>
      <c r="BD585" s="626"/>
      <c r="BE585" s="626"/>
      <c r="BF585" s="626"/>
      <c r="BG585" s="626"/>
      <c r="BH585" s="626"/>
      <c r="BI585" s="626"/>
      <c r="BJ585" s="626"/>
      <c r="BK585" s="626"/>
      <c r="BL585" s="626"/>
      <c r="BM585" s="626"/>
      <c r="BN585" s="626"/>
      <c r="BO585" s="626"/>
      <c r="BP585" s="626"/>
      <c r="BQ585" s="626"/>
      <c r="BR585" s="626"/>
      <c r="BS585" s="626"/>
      <c r="BT585" s="626"/>
      <c r="BU585" s="626"/>
      <c r="BV585" s="507"/>
      <c r="BW585" s="522"/>
      <c r="BX585" s="507"/>
      <c r="BY585" s="507"/>
      <c r="BZ585" s="507"/>
      <c r="CE585" s="699" t="e">
        <f t="shared" si="1194"/>
        <v>#DIV/0!</v>
      </c>
    </row>
    <row r="586" spans="1:12295" s="70" customFormat="1" ht="127.5" customHeight="1" x14ac:dyDescent="0.3">
      <c r="A586" s="203"/>
      <c r="B586" s="529">
        <v>4</v>
      </c>
      <c r="C586" s="99" t="s">
        <v>410</v>
      </c>
      <c r="D586" s="168">
        <f>I586</f>
        <v>462941.14792000002</v>
      </c>
      <c r="E586" s="168"/>
      <c r="F586" s="168"/>
      <c r="G586" s="168"/>
      <c r="H586" s="168"/>
      <c r="I586" s="168">
        <f>I588+I592+I625+I689+I691+I693+I695</f>
        <v>462941.14792000002</v>
      </c>
      <c r="J586" s="168">
        <f>J588+J592+J625+J689+J691+J693+J695</f>
        <v>-255097.07147999998</v>
      </c>
      <c r="K586" s="168">
        <f>U586</f>
        <v>13734.454890000001</v>
      </c>
      <c r="L586" s="699">
        <f t="shared" ref="L586:L624" si="1203">K586/D586</f>
        <v>2.9667820524723429E-2</v>
      </c>
      <c r="M586" s="168"/>
      <c r="N586" s="687"/>
      <c r="O586" s="632"/>
      <c r="P586" s="687"/>
      <c r="Q586" s="632"/>
      <c r="R586" s="687"/>
      <c r="S586" s="632"/>
      <c r="T586" s="687"/>
      <c r="U586" s="695">
        <f>U588+U592+U689+U691+U693+U695</f>
        <v>13734.454890000001</v>
      </c>
      <c r="V586" s="632"/>
      <c r="W586" s="632"/>
      <c r="X586" s="632"/>
      <c r="Y586" s="632"/>
      <c r="Z586" s="632"/>
      <c r="AA586" s="632"/>
      <c r="AB586" s="632"/>
      <c r="AC586" s="632"/>
      <c r="AD586" s="699">
        <f>U586/D586</f>
        <v>2.9667820524723429E-2</v>
      </c>
      <c r="AE586" s="168">
        <f>AO586</f>
        <v>0</v>
      </c>
      <c r="AF586" s="699">
        <f t="shared" ref="AF586:AF645" si="1204">AE586/D586</f>
        <v>0</v>
      </c>
      <c r="AG586" s="168"/>
      <c r="AH586" s="699"/>
      <c r="AI586" s="632"/>
      <c r="AJ586" s="687"/>
      <c r="AK586" s="632"/>
      <c r="AL586" s="687"/>
      <c r="AM586" s="632"/>
      <c r="AN586" s="687"/>
      <c r="AO586" s="168">
        <f>AO588+AO592+AO625+AO689+AO691+AO693+AO695</f>
        <v>0</v>
      </c>
      <c r="AP586" s="632">
        <v>0</v>
      </c>
      <c r="AQ586" s="687"/>
      <c r="AR586" s="168">
        <f>BB586</f>
        <v>462941.14792000002</v>
      </c>
      <c r="AS586" s="699">
        <f t="shared" ref="AS586:AS646" si="1205">AR586/D586</f>
        <v>1</v>
      </c>
      <c r="AT586" s="168"/>
      <c r="AU586" s="699"/>
      <c r="AV586" s="632"/>
      <c r="AW586" s="699"/>
      <c r="AX586" s="168"/>
      <c r="AY586" s="699"/>
      <c r="AZ586" s="632"/>
      <c r="BA586" s="699"/>
      <c r="BB586" s="168">
        <f>BB588+BB592+BB625+BB689+BB691+BB693+BB695</f>
        <v>462941.14792000002</v>
      </c>
      <c r="BC586" s="632"/>
      <c r="BD586" s="632"/>
      <c r="BE586" s="632" t="e">
        <f>BI586</f>
        <v>#REF!</v>
      </c>
      <c r="BF586" s="632"/>
      <c r="BG586" s="632"/>
      <c r="BH586" s="632"/>
      <c r="BI586" s="632" t="e">
        <f>BI582</f>
        <v>#REF!</v>
      </c>
      <c r="BJ586" s="632"/>
      <c r="BK586" s="632"/>
      <c r="BL586" s="632"/>
      <c r="BM586" s="632"/>
      <c r="BN586" s="632">
        <f>BS586</f>
        <v>100100</v>
      </c>
      <c r="BO586" s="632"/>
      <c r="BP586" s="632"/>
      <c r="BQ586" s="632"/>
      <c r="BR586" s="632"/>
      <c r="BS586" s="632">
        <f>BS588+BS592+BS606+BS617+BS625</f>
        <v>100100</v>
      </c>
      <c r="BT586" s="632">
        <f>BT588+BT592+BT606+BT617+BT625</f>
        <v>0</v>
      </c>
      <c r="BU586" s="632">
        <f>BZ586</f>
        <v>100100</v>
      </c>
      <c r="BV586" s="511"/>
      <c r="BW586" s="515"/>
      <c r="BX586" s="511"/>
      <c r="BY586" s="511"/>
      <c r="BZ586" s="511">
        <f>BZ582</f>
        <v>100100</v>
      </c>
      <c r="CA586" s="511"/>
      <c r="CB586" s="511"/>
      <c r="CC586" s="511"/>
      <c r="CD586" s="511"/>
      <c r="CE586" s="699">
        <f t="shared" si="1194"/>
        <v>1</v>
      </c>
      <c r="CF586" s="511"/>
      <c r="CG586" s="511"/>
      <c r="CH586" s="511"/>
      <c r="CI586" s="511"/>
      <c r="CJ586" s="511"/>
      <c r="CK586" s="511"/>
      <c r="CL586" s="511"/>
      <c r="CM586" s="511"/>
      <c r="CN586" s="511"/>
      <c r="CO586" s="89"/>
      <c r="CP586" s="89"/>
      <c r="CQ586" s="89"/>
      <c r="CR586" s="89"/>
      <c r="CS586" s="89"/>
      <c r="CT586" s="511"/>
      <c r="CU586" s="511"/>
      <c r="CV586" s="89"/>
      <c r="CW586" s="89"/>
      <c r="CX586" s="511"/>
      <c r="CY586" s="511"/>
      <c r="CZ586" s="89"/>
      <c r="DA586" s="89"/>
      <c r="DB586" s="511"/>
      <c r="DC586" s="511"/>
      <c r="DD586" s="511"/>
      <c r="DE586" s="511"/>
      <c r="DF586" s="511"/>
      <c r="DG586" s="511"/>
      <c r="DH586" s="511"/>
      <c r="DI586" s="89"/>
      <c r="DJ586" s="89"/>
      <c r="DK586" s="511"/>
      <c r="DL586" s="511"/>
      <c r="DM586" s="89"/>
      <c r="DN586" s="89"/>
      <c r="DO586" s="511"/>
      <c r="DP586" s="511"/>
      <c r="DQ586" s="511"/>
      <c r="DR586" s="511"/>
      <c r="DS586" s="511"/>
      <c r="DT586" s="203"/>
      <c r="DU586" s="107"/>
      <c r="DV586" s="511"/>
      <c r="DW586" s="511"/>
      <c r="DX586" s="511"/>
      <c r="DY586" s="511"/>
      <c r="DZ586" s="511"/>
      <c r="EA586" s="511"/>
      <c r="EB586" s="511"/>
      <c r="EC586" s="168"/>
      <c r="ED586" s="168"/>
      <c r="EE586" s="168"/>
      <c r="EF586" s="168"/>
      <c r="EG586" s="168"/>
      <c r="EH586" s="168"/>
      <c r="EI586" s="168"/>
      <c r="EJ586" s="168"/>
      <c r="EK586" s="168"/>
      <c r="EL586" s="168"/>
      <c r="EM586" s="168"/>
      <c r="EN586" s="168"/>
      <c r="EO586" s="168"/>
      <c r="EP586" s="168"/>
      <c r="EQ586" s="168"/>
      <c r="ER586" s="168"/>
      <c r="ES586" s="168"/>
      <c r="ET586" s="168"/>
      <c r="EU586" s="168"/>
      <c r="EV586" s="168"/>
      <c r="EW586" s="168"/>
      <c r="EX586" s="168"/>
      <c r="EY586" s="168"/>
      <c r="EZ586" s="168"/>
      <c r="FA586" s="168"/>
      <c r="FB586" s="168"/>
      <c r="FC586" s="168"/>
      <c r="FD586" s="168"/>
      <c r="FE586" s="168"/>
      <c r="FF586" s="168"/>
      <c r="FG586" s="168"/>
      <c r="FH586" s="168"/>
      <c r="FI586" s="168"/>
      <c r="FJ586" s="168"/>
      <c r="FK586" s="168"/>
      <c r="FL586" s="168"/>
      <c r="FM586" s="168"/>
      <c r="FN586" s="168"/>
      <c r="FO586" s="168"/>
      <c r="FP586" s="168"/>
      <c r="FQ586" s="168"/>
      <c r="FR586" s="168"/>
      <c r="FS586" s="168"/>
      <c r="FT586" s="168"/>
      <c r="FU586" s="511"/>
      <c r="FV586" s="511"/>
      <c r="FW586" s="511"/>
      <c r="FX586" s="511"/>
      <c r="FY586" s="511"/>
      <c r="FZ586" s="511"/>
      <c r="GA586" s="511"/>
      <c r="GB586" s="511"/>
      <c r="GC586" s="511"/>
      <c r="GD586" s="511"/>
      <c r="GE586" s="511"/>
      <c r="GF586" s="511"/>
      <c r="GG586" s="511"/>
      <c r="GH586" s="511"/>
      <c r="GI586" s="511"/>
      <c r="GJ586" s="511"/>
      <c r="GK586" s="511"/>
      <c r="GL586" s="511"/>
      <c r="GM586" s="511"/>
      <c r="GN586" s="511"/>
      <c r="GO586" s="511"/>
      <c r="GP586" s="511"/>
      <c r="GQ586" s="511"/>
      <c r="GR586" s="511"/>
      <c r="GS586" s="89"/>
      <c r="GT586" s="89"/>
      <c r="GU586" s="89"/>
      <c r="GV586" s="89"/>
      <c r="GW586" s="89"/>
      <c r="GX586" s="511"/>
      <c r="GY586" s="511"/>
      <c r="GZ586" s="89"/>
      <c r="HA586" s="89"/>
      <c r="HB586" s="511"/>
      <c r="HC586" s="511"/>
      <c r="HD586" s="89"/>
      <c r="HE586" s="89"/>
      <c r="HF586" s="511"/>
      <c r="HG586" s="511"/>
      <c r="HH586" s="511"/>
      <c r="HI586" s="511"/>
      <c r="HJ586" s="511"/>
      <c r="HK586" s="511"/>
      <c r="HL586" s="511"/>
      <c r="HM586" s="89"/>
      <c r="HN586" s="89"/>
      <c r="HO586" s="511"/>
      <c r="HP586" s="511"/>
      <c r="HQ586" s="89"/>
      <c r="HR586" s="89"/>
      <c r="HS586" s="511"/>
      <c r="HT586" s="511"/>
      <c r="HU586" s="511"/>
      <c r="HV586" s="511"/>
      <c r="HW586" s="511"/>
      <c r="HX586" s="203"/>
      <c r="HY586" s="107"/>
      <c r="HZ586" s="511"/>
      <c r="IA586" s="511"/>
      <c r="IB586" s="511"/>
      <c r="IC586" s="511"/>
      <c r="ID586" s="511"/>
      <c r="IE586" s="511"/>
      <c r="IF586" s="511"/>
      <c r="IG586" s="168"/>
      <c r="IH586" s="168"/>
      <c r="II586" s="168"/>
      <c r="IJ586" s="168"/>
      <c r="IK586" s="168"/>
      <c r="IL586" s="168"/>
      <c r="IM586" s="168"/>
      <c r="IN586" s="168"/>
      <c r="IO586" s="168"/>
      <c r="IP586" s="168"/>
      <c r="IQ586" s="168"/>
      <c r="IR586" s="168"/>
      <c r="IS586" s="168"/>
      <c r="IT586" s="168"/>
      <c r="IU586" s="168"/>
      <c r="IV586" s="168"/>
      <c r="IW586" s="168"/>
      <c r="IX586" s="168"/>
      <c r="IY586" s="168"/>
      <c r="IZ586" s="168"/>
      <c r="JA586" s="168"/>
      <c r="JB586" s="168"/>
      <c r="JC586" s="168"/>
      <c r="JD586" s="168"/>
      <c r="JE586" s="168"/>
      <c r="JF586" s="168"/>
      <c r="JG586" s="168"/>
      <c r="JH586" s="168"/>
      <c r="JI586" s="168"/>
      <c r="JJ586" s="168"/>
      <c r="JK586" s="168"/>
      <c r="JL586" s="168"/>
      <c r="JM586" s="168"/>
      <c r="JN586" s="168"/>
      <c r="JO586" s="168"/>
      <c r="JP586" s="168"/>
      <c r="JQ586" s="168"/>
      <c r="JR586" s="168"/>
      <c r="JS586" s="168"/>
      <c r="JT586" s="168"/>
      <c r="JU586" s="168"/>
      <c r="JV586" s="168"/>
      <c r="JW586" s="168"/>
      <c r="JX586" s="168"/>
      <c r="JY586" s="511"/>
      <c r="JZ586" s="511"/>
      <c r="KA586" s="511"/>
      <c r="KB586" s="511"/>
      <c r="KC586" s="511"/>
      <c r="KD586" s="511"/>
      <c r="KE586" s="511"/>
      <c r="KF586" s="511"/>
      <c r="KG586" s="511"/>
      <c r="KH586" s="511"/>
      <c r="KI586" s="511"/>
      <c r="KJ586" s="511"/>
      <c r="KK586" s="511"/>
      <c r="KL586" s="511"/>
      <c r="KM586" s="511"/>
      <c r="KN586" s="511"/>
      <c r="KO586" s="511"/>
      <c r="KP586" s="511"/>
      <c r="KQ586" s="511"/>
      <c r="KR586" s="511"/>
      <c r="KS586" s="511"/>
      <c r="KT586" s="511"/>
      <c r="KU586" s="511"/>
      <c r="KV586" s="511"/>
      <c r="KW586" s="89"/>
      <c r="KX586" s="89"/>
      <c r="KY586" s="89"/>
      <c r="KZ586" s="89"/>
      <c r="LA586" s="89"/>
      <c r="LB586" s="511"/>
      <c r="LC586" s="511"/>
      <c r="LD586" s="89"/>
      <c r="LE586" s="89"/>
      <c r="LF586" s="511"/>
      <c r="LG586" s="511"/>
      <c r="LH586" s="89"/>
      <c r="LI586" s="89"/>
      <c r="LJ586" s="511"/>
      <c r="LK586" s="511"/>
      <c r="LL586" s="511"/>
      <c r="LM586" s="511"/>
      <c r="LN586" s="511"/>
      <c r="LO586" s="511"/>
      <c r="LP586" s="511"/>
      <c r="LQ586" s="89"/>
      <c r="LR586" s="89"/>
      <c r="LS586" s="511"/>
      <c r="LT586" s="511"/>
      <c r="LU586" s="89"/>
      <c r="LV586" s="89"/>
      <c r="LW586" s="511"/>
      <c r="LX586" s="511"/>
      <c r="LY586" s="511"/>
      <c r="LZ586" s="511"/>
      <c r="MA586" s="511"/>
      <c r="MB586" s="203"/>
      <c r="MC586" s="107"/>
      <c r="MD586" s="511"/>
      <c r="ME586" s="511"/>
      <c r="MF586" s="511"/>
      <c r="MG586" s="511"/>
      <c r="MH586" s="511"/>
      <c r="MI586" s="511"/>
      <c r="MJ586" s="511"/>
      <c r="MK586" s="168"/>
      <c r="ML586" s="168"/>
      <c r="MM586" s="168"/>
      <c r="MN586" s="168"/>
      <c r="MO586" s="168"/>
      <c r="MP586" s="168"/>
      <c r="MQ586" s="168"/>
      <c r="MR586" s="168"/>
      <c r="MS586" s="168"/>
      <c r="MT586" s="168"/>
      <c r="MU586" s="168"/>
      <c r="MV586" s="168"/>
      <c r="MW586" s="168"/>
      <c r="MX586" s="168"/>
      <c r="MY586" s="168"/>
      <c r="MZ586" s="168"/>
      <c r="NA586" s="168"/>
      <c r="NB586" s="168"/>
      <c r="NC586" s="168"/>
      <c r="ND586" s="168"/>
      <c r="NE586" s="168"/>
      <c r="NF586" s="168"/>
      <c r="NG586" s="168"/>
      <c r="NH586" s="168"/>
      <c r="NI586" s="168"/>
      <c r="NJ586" s="168"/>
      <c r="NK586" s="168"/>
      <c r="NL586" s="168"/>
      <c r="NM586" s="168"/>
      <c r="NN586" s="168"/>
      <c r="NO586" s="168"/>
      <c r="NP586" s="168"/>
      <c r="NQ586" s="168"/>
      <c r="NR586" s="168"/>
      <c r="NS586" s="168"/>
      <c r="NT586" s="168"/>
      <c r="NU586" s="168"/>
      <c r="NV586" s="168"/>
      <c r="NW586" s="168"/>
      <c r="NX586" s="168"/>
      <c r="NY586" s="168"/>
      <c r="NZ586" s="168"/>
      <c r="OA586" s="168"/>
      <c r="OB586" s="168"/>
      <c r="OC586" s="511"/>
      <c r="OD586" s="511"/>
      <c r="OE586" s="511"/>
      <c r="OF586" s="511"/>
      <c r="OG586" s="511"/>
      <c r="OH586" s="511"/>
      <c r="OI586" s="511"/>
      <c r="OJ586" s="511"/>
      <c r="OK586" s="511"/>
      <c r="OL586" s="511"/>
      <c r="OM586" s="511"/>
      <c r="ON586" s="511"/>
      <c r="OO586" s="511"/>
      <c r="OP586" s="511"/>
      <c r="OQ586" s="511"/>
      <c r="OR586" s="511"/>
      <c r="OS586" s="511"/>
      <c r="OT586" s="511"/>
      <c r="OU586" s="511"/>
      <c r="OV586" s="511"/>
      <c r="OW586" s="511"/>
      <c r="OX586" s="511"/>
      <c r="OY586" s="511"/>
      <c r="OZ586" s="511"/>
      <c r="PA586" s="89"/>
      <c r="PB586" s="89"/>
      <c r="PC586" s="89"/>
      <c r="PD586" s="89"/>
      <c r="PE586" s="89"/>
      <c r="PF586" s="511"/>
      <c r="PG586" s="511"/>
      <c r="PH586" s="89"/>
      <c r="PI586" s="89"/>
      <c r="PJ586" s="511"/>
      <c r="PK586" s="511"/>
      <c r="PL586" s="89"/>
      <c r="PM586" s="89"/>
      <c r="PN586" s="511"/>
      <c r="PO586" s="511"/>
      <c r="PP586" s="511"/>
      <c r="PQ586" s="511"/>
      <c r="PR586" s="511"/>
      <c r="PS586" s="511"/>
      <c r="PT586" s="511"/>
      <c r="PU586" s="89"/>
      <c r="PV586" s="89"/>
      <c r="PW586" s="511"/>
      <c r="PX586" s="511"/>
      <c r="PY586" s="89"/>
      <c r="PZ586" s="89"/>
      <c r="QA586" s="511"/>
      <c r="QB586" s="511"/>
      <c r="QC586" s="511"/>
      <c r="QD586" s="511"/>
      <c r="QE586" s="511"/>
      <c r="QF586" s="203"/>
      <c r="QG586" s="107"/>
      <c r="QH586" s="511"/>
      <c r="QI586" s="511"/>
      <c r="QJ586" s="511"/>
      <c r="QK586" s="511"/>
      <c r="QL586" s="511"/>
      <c r="QM586" s="511"/>
      <c r="QN586" s="511"/>
      <c r="QO586" s="168"/>
      <c r="QP586" s="168"/>
      <c r="QQ586" s="168"/>
      <c r="QR586" s="168"/>
      <c r="QS586" s="168"/>
      <c r="QT586" s="168"/>
      <c r="QU586" s="168"/>
      <c r="QV586" s="168"/>
      <c r="QW586" s="168"/>
      <c r="QX586" s="168"/>
      <c r="QY586" s="168"/>
      <c r="QZ586" s="168"/>
      <c r="RA586" s="168"/>
      <c r="RB586" s="168"/>
      <c r="RC586" s="168"/>
      <c r="RD586" s="168"/>
      <c r="RE586" s="168"/>
      <c r="RF586" s="168"/>
      <c r="RG586" s="168"/>
      <c r="RH586" s="168"/>
      <c r="RI586" s="168"/>
      <c r="RJ586" s="168"/>
      <c r="RK586" s="168"/>
      <c r="RL586" s="168"/>
      <c r="RM586" s="168"/>
      <c r="RN586" s="168"/>
      <c r="RO586" s="168"/>
      <c r="RP586" s="168"/>
      <c r="RQ586" s="168"/>
      <c r="RR586" s="168"/>
      <c r="RS586" s="168"/>
      <c r="RT586" s="168"/>
      <c r="RU586" s="168"/>
      <c r="RV586" s="168"/>
      <c r="RW586" s="168"/>
      <c r="RX586" s="168"/>
      <c r="RY586" s="168"/>
      <c r="RZ586" s="168"/>
      <c r="SA586" s="168"/>
      <c r="SB586" s="168"/>
      <c r="SC586" s="168"/>
      <c r="SD586" s="168"/>
      <c r="SE586" s="168"/>
      <c r="SF586" s="168"/>
      <c r="SG586" s="511"/>
      <c r="SH586" s="511"/>
      <c r="SI586" s="511"/>
      <c r="SJ586" s="511"/>
      <c r="SK586" s="511"/>
      <c r="SL586" s="511"/>
      <c r="SM586" s="511"/>
      <c r="SN586" s="511"/>
      <c r="SO586" s="511"/>
      <c r="SP586" s="511"/>
      <c r="SQ586" s="511"/>
      <c r="SR586" s="511"/>
      <c r="SS586" s="511"/>
      <c r="ST586" s="511"/>
      <c r="SU586" s="511"/>
      <c r="SV586" s="511"/>
      <c r="SW586" s="511"/>
      <c r="SX586" s="511"/>
      <c r="SY586" s="511"/>
      <c r="SZ586" s="511"/>
      <c r="TA586" s="511"/>
      <c r="TB586" s="511"/>
      <c r="TC586" s="511"/>
      <c r="TD586" s="511"/>
      <c r="TE586" s="89"/>
      <c r="TF586" s="89"/>
      <c r="TG586" s="89"/>
      <c r="TH586" s="89"/>
      <c r="TI586" s="89"/>
      <c r="TJ586" s="511"/>
      <c r="TK586" s="511"/>
      <c r="TL586" s="89"/>
      <c r="TM586" s="89"/>
      <c r="TN586" s="511"/>
      <c r="TO586" s="511"/>
      <c r="TP586" s="89"/>
      <c r="TQ586" s="89"/>
      <c r="TR586" s="511"/>
      <c r="TS586" s="511"/>
      <c r="TT586" s="511"/>
      <c r="TU586" s="511"/>
      <c r="TV586" s="511"/>
      <c r="TW586" s="511"/>
      <c r="TX586" s="511"/>
      <c r="TY586" s="89"/>
      <c r="TZ586" s="89"/>
      <c r="UA586" s="511"/>
      <c r="UB586" s="511"/>
      <c r="UC586" s="89"/>
      <c r="UD586" s="89"/>
      <c r="UE586" s="511"/>
      <c r="UF586" s="511"/>
      <c r="UG586" s="511"/>
      <c r="UH586" s="511"/>
      <c r="UI586" s="511"/>
      <c r="UJ586" s="203"/>
      <c r="UK586" s="107"/>
      <c r="UL586" s="511"/>
      <c r="UM586" s="511"/>
      <c r="UN586" s="511"/>
      <c r="UO586" s="511"/>
      <c r="UP586" s="511"/>
      <c r="UQ586" s="511"/>
      <c r="UR586" s="511"/>
      <c r="US586" s="168"/>
      <c r="UT586" s="168"/>
      <c r="UU586" s="168"/>
      <c r="UV586" s="168"/>
      <c r="UW586" s="168"/>
      <c r="UX586" s="168"/>
      <c r="UY586" s="168"/>
      <c r="UZ586" s="168"/>
      <c r="VA586" s="168"/>
      <c r="VB586" s="168"/>
      <c r="VC586" s="168"/>
      <c r="VD586" s="168"/>
      <c r="VE586" s="168"/>
      <c r="VF586" s="168"/>
      <c r="VG586" s="168"/>
      <c r="VH586" s="168"/>
      <c r="VI586" s="168"/>
      <c r="VJ586" s="168"/>
      <c r="VK586" s="168"/>
      <c r="VL586" s="168"/>
      <c r="VM586" s="168"/>
      <c r="VN586" s="168"/>
      <c r="VO586" s="168"/>
      <c r="VP586" s="168"/>
      <c r="VQ586" s="168"/>
      <c r="VR586" s="168"/>
      <c r="VS586" s="168"/>
      <c r="VT586" s="168"/>
      <c r="VU586" s="168"/>
      <c r="VV586" s="168"/>
      <c r="VW586" s="168"/>
      <c r="VX586" s="168"/>
      <c r="VY586" s="168"/>
      <c r="VZ586" s="168"/>
      <c r="WA586" s="168"/>
      <c r="WB586" s="168"/>
      <c r="WC586" s="168"/>
      <c r="WD586" s="168"/>
      <c r="WE586" s="168"/>
      <c r="WF586" s="168"/>
      <c r="WG586" s="168"/>
      <c r="WH586" s="168"/>
      <c r="WI586" s="168"/>
      <c r="WJ586" s="168"/>
      <c r="WK586" s="511"/>
      <c r="WL586" s="511"/>
      <c r="WM586" s="511"/>
      <c r="WN586" s="511"/>
      <c r="WO586" s="511"/>
      <c r="WP586" s="511"/>
      <c r="WQ586" s="511"/>
      <c r="WR586" s="511"/>
      <c r="WS586" s="511"/>
      <c r="WT586" s="511"/>
      <c r="WU586" s="511"/>
      <c r="WV586" s="511"/>
      <c r="WW586" s="511"/>
      <c r="WX586" s="511"/>
      <c r="WY586" s="511"/>
      <c r="WZ586" s="511"/>
      <c r="XA586" s="511"/>
      <c r="XB586" s="511"/>
      <c r="XC586" s="511"/>
      <c r="XD586" s="511"/>
      <c r="XE586" s="511"/>
      <c r="XF586" s="511"/>
      <c r="XG586" s="511"/>
      <c r="XH586" s="511"/>
      <c r="XI586" s="89"/>
      <c r="XJ586" s="89"/>
      <c r="XK586" s="89"/>
      <c r="XL586" s="89"/>
      <c r="XM586" s="89"/>
      <c r="XN586" s="511"/>
      <c r="XO586" s="511"/>
      <c r="XP586" s="89"/>
      <c r="XQ586" s="89"/>
      <c r="XR586" s="511"/>
      <c r="XS586" s="511"/>
      <c r="XT586" s="89"/>
      <c r="XU586" s="89"/>
      <c r="XV586" s="511"/>
      <c r="XW586" s="511"/>
      <c r="XX586" s="511"/>
      <c r="XY586" s="511"/>
      <c r="XZ586" s="511"/>
      <c r="YA586" s="511"/>
      <c r="YB586" s="511"/>
      <c r="YC586" s="89"/>
      <c r="YD586" s="89"/>
      <c r="YE586" s="511"/>
      <c r="YF586" s="511"/>
      <c r="YG586" s="89"/>
      <c r="YH586" s="89"/>
      <c r="YI586" s="511"/>
      <c r="YJ586" s="511"/>
      <c r="YK586" s="511"/>
      <c r="YL586" s="511"/>
      <c r="YM586" s="511"/>
      <c r="YN586" s="203"/>
      <c r="YO586" s="107"/>
      <c r="YP586" s="511"/>
      <c r="YQ586" s="511"/>
      <c r="YR586" s="511"/>
      <c r="YS586" s="511"/>
      <c r="YT586" s="511"/>
      <c r="YU586" s="511"/>
      <c r="YV586" s="511"/>
      <c r="YW586" s="168"/>
      <c r="YX586" s="168"/>
      <c r="YY586" s="168"/>
      <c r="YZ586" s="168"/>
      <c r="ZA586" s="168"/>
      <c r="ZB586" s="168"/>
      <c r="ZC586" s="168"/>
      <c r="ZD586" s="168"/>
      <c r="ZE586" s="168"/>
      <c r="ZF586" s="168"/>
      <c r="ZG586" s="168"/>
      <c r="ZH586" s="168"/>
      <c r="ZI586" s="168"/>
      <c r="ZJ586" s="168"/>
      <c r="ZK586" s="168"/>
      <c r="ZL586" s="168"/>
      <c r="ZM586" s="168"/>
      <c r="ZN586" s="168"/>
      <c r="ZO586" s="168"/>
      <c r="ZP586" s="168"/>
      <c r="ZQ586" s="168"/>
      <c r="ZR586" s="168"/>
      <c r="ZS586" s="168"/>
      <c r="ZT586" s="168"/>
      <c r="ZU586" s="168"/>
      <c r="ZV586" s="168"/>
      <c r="ZW586" s="168"/>
      <c r="ZX586" s="168"/>
      <c r="ZY586" s="168"/>
      <c r="ZZ586" s="168"/>
      <c r="AAA586" s="168"/>
      <c r="AAB586" s="168"/>
      <c r="AAC586" s="168"/>
      <c r="AAD586" s="168"/>
      <c r="AAE586" s="168"/>
      <c r="AAF586" s="168"/>
      <c r="AAG586" s="168"/>
      <c r="AAH586" s="168"/>
      <c r="AAI586" s="168"/>
      <c r="AAJ586" s="168"/>
      <c r="AAK586" s="168"/>
      <c r="AAL586" s="168"/>
      <c r="AAM586" s="168"/>
      <c r="AAN586" s="168"/>
      <c r="AAO586" s="511"/>
      <c r="AAP586" s="511"/>
      <c r="AAQ586" s="511"/>
      <c r="AAR586" s="511"/>
      <c r="AAS586" s="511"/>
      <c r="AAT586" s="511"/>
      <c r="AAU586" s="511"/>
      <c r="AAV586" s="511"/>
      <c r="AAW586" s="511"/>
      <c r="AAX586" s="511"/>
      <c r="AAY586" s="511"/>
      <c r="AAZ586" s="511"/>
      <c r="ABA586" s="511"/>
      <c r="ABB586" s="511"/>
      <c r="ABC586" s="511"/>
      <c r="ABD586" s="511"/>
      <c r="ABE586" s="511"/>
      <c r="ABF586" s="511"/>
      <c r="ABG586" s="511"/>
      <c r="ABH586" s="511"/>
      <c r="ABI586" s="511"/>
      <c r="ABJ586" s="511"/>
      <c r="ABK586" s="511"/>
      <c r="ABL586" s="511"/>
      <c r="ABM586" s="89"/>
      <c r="ABN586" s="89"/>
      <c r="ABO586" s="89"/>
      <c r="ABP586" s="89"/>
      <c r="ABQ586" s="89"/>
      <c r="ABR586" s="511"/>
      <c r="ABS586" s="511"/>
      <c r="ABT586" s="89"/>
      <c r="ABU586" s="89"/>
      <c r="ABV586" s="511"/>
      <c r="ABW586" s="511"/>
      <c r="ABX586" s="89"/>
      <c r="ABY586" s="89"/>
      <c r="ABZ586" s="511"/>
      <c r="ACA586" s="511"/>
      <c r="ACB586" s="511"/>
      <c r="ACC586" s="511"/>
      <c r="ACD586" s="511"/>
      <c r="ACE586" s="511"/>
      <c r="ACF586" s="511"/>
      <c r="ACG586" s="89"/>
      <c r="ACH586" s="89"/>
      <c r="ACI586" s="511"/>
      <c r="ACJ586" s="511"/>
      <c r="ACK586" s="89"/>
      <c r="ACL586" s="89"/>
      <c r="ACM586" s="511"/>
      <c r="ACN586" s="511"/>
      <c r="ACO586" s="511"/>
      <c r="ACP586" s="511"/>
      <c r="ACQ586" s="511"/>
      <c r="ACR586" s="203"/>
      <c r="ACS586" s="107"/>
      <c r="ACT586" s="511"/>
      <c r="ACU586" s="511"/>
      <c r="ACV586" s="511"/>
      <c r="ACW586" s="511"/>
      <c r="ACX586" s="511"/>
      <c r="ACY586" s="511"/>
      <c r="ACZ586" s="511"/>
      <c r="ADA586" s="168"/>
      <c r="ADB586" s="168"/>
      <c r="ADC586" s="168"/>
      <c r="ADD586" s="168"/>
      <c r="ADE586" s="168"/>
      <c r="ADF586" s="168"/>
      <c r="ADG586" s="168"/>
      <c r="ADH586" s="168"/>
      <c r="ADI586" s="168"/>
      <c r="ADJ586" s="168"/>
      <c r="ADK586" s="168"/>
      <c r="ADL586" s="168"/>
      <c r="ADM586" s="168"/>
      <c r="ADN586" s="168"/>
      <c r="ADO586" s="168"/>
      <c r="ADP586" s="168"/>
      <c r="ADQ586" s="168"/>
      <c r="ADR586" s="168"/>
      <c r="ADS586" s="168"/>
      <c r="ADT586" s="168"/>
      <c r="ADU586" s="168"/>
      <c r="ADV586" s="168"/>
      <c r="ADW586" s="168"/>
      <c r="ADX586" s="168"/>
      <c r="ADY586" s="168"/>
      <c r="ADZ586" s="168"/>
      <c r="AEA586" s="168"/>
      <c r="AEB586" s="168"/>
      <c r="AEC586" s="168"/>
      <c r="AED586" s="168"/>
      <c r="AEE586" s="168"/>
      <c r="AEF586" s="168"/>
      <c r="AEG586" s="168"/>
      <c r="AEH586" s="168"/>
      <c r="AEI586" s="168"/>
      <c r="AEJ586" s="168"/>
      <c r="AEK586" s="168"/>
      <c r="AEL586" s="168"/>
      <c r="AEM586" s="168"/>
      <c r="AEN586" s="168"/>
      <c r="AEO586" s="168"/>
      <c r="AEP586" s="168"/>
      <c r="AEQ586" s="168"/>
      <c r="AER586" s="168"/>
      <c r="AES586" s="511"/>
      <c r="AET586" s="511"/>
      <c r="AEU586" s="511"/>
      <c r="AEV586" s="511"/>
      <c r="AEW586" s="511"/>
      <c r="AEX586" s="511"/>
      <c r="AEY586" s="511"/>
      <c r="AEZ586" s="511"/>
      <c r="AFA586" s="511"/>
      <c r="AFB586" s="511"/>
      <c r="AFC586" s="511"/>
      <c r="AFD586" s="511"/>
      <c r="AFE586" s="511"/>
      <c r="AFF586" s="511"/>
      <c r="AFG586" s="511"/>
      <c r="AFH586" s="511"/>
      <c r="AFI586" s="511"/>
      <c r="AFJ586" s="511"/>
      <c r="AFK586" s="511"/>
      <c r="AFL586" s="511"/>
      <c r="AFM586" s="511"/>
      <c r="AFN586" s="511"/>
      <c r="AFO586" s="511"/>
      <c r="AFP586" s="511"/>
      <c r="AFQ586" s="89"/>
      <c r="AFR586" s="89"/>
      <c r="AFS586" s="89"/>
      <c r="AFT586" s="89"/>
      <c r="AFU586" s="89"/>
      <c r="AFV586" s="511"/>
      <c r="AFW586" s="511"/>
      <c r="AFX586" s="89"/>
      <c r="AFY586" s="89"/>
      <c r="AFZ586" s="511"/>
      <c r="AGA586" s="511"/>
      <c r="AGB586" s="89"/>
      <c r="AGC586" s="89"/>
      <c r="AGD586" s="511"/>
      <c r="AGE586" s="511"/>
      <c r="AGF586" s="511"/>
      <c r="AGG586" s="511"/>
      <c r="AGH586" s="511"/>
      <c r="AGI586" s="511"/>
      <c r="AGJ586" s="511"/>
      <c r="AGK586" s="89"/>
      <c r="AGL586" s="89"/>
      <c r="AGM586" s="511"/>
      <c r="AGN586" s="511"/>
      <c r="AGO586" s="89"/>
      <c r="AGP586" s="89"/>
      <c r="AGQ586" s="511"/>
      <c r="AGR586" s="511"/>
      <c r="AGS586" s="511"/>
      <c r="AGT586" s="511"/>
      <c r="AGU586" s="511"/>
      <c r="AGV586" s="203"/>
      <c r="AGW586" s="107"/>
      <c r="AGX586" s="511"/>
      <c r="AGY586" s="511"/>
      <c r="AGZ586" s="511"/>
      <c r="AHA586" s="511"/>
      <c r="AHB586" s="511"/>
      <c r="AHC586" s="511"/>
      <c r="AHD586" s="511"/>
      <c r="AHE586" s="168"/>
      <c r="AHF586" s="168"/>
      <c r="AHG586" s="168"/>
      <c r="AHH586" s="168"/>
      <c r="AHI586" s="168"/>
      <c r="AHJ586" s="168"/>
      <c r="AHK586" s="168"/>
      <c r="AHL586" s="168"/>
      <c r="AHM586" s="168"/>
      <c r="AHN586" s="168"/>
      <c r="AHO586" s="168"/>
      <c r="AHP586" s="168"/>
      <c r="AHQ586" s="168"/>
      <c r="AHR586" s="168"/>
      <c r="AHS586" s="168"/>
      <c r="AHT586" s="168"/>
      <c r="AHU586" s="168"/>
      <c r="AHV586" s="168"/>
      <c r="AHW586" s="168"/>
      <c r="AHX586" s="168"/>
      <c r="AHY586" s="168"/>
      <c r="AHZ586" s="168"/>
      <c r="AIA586" s="168"/>
      <c r="AIB586" s="168"/>
      <c r="AIC586" s="168"/>
      <c r="AID586" s="168"/>
      <c r="AIE586" s="168"/>
      <c r="AIF586" s="168"/>
      <c r="AIG586" s="168"/>
      <c r="AIH586" s="168"/>
      <c r="AII586" s="168"/>
      <c r="AIJ586" s="168"/>
      <c r="AIK586" s="168"/>
      <c r="AIL586" s="168"/>
      <c r="AIM586" s="168"/>
      <c r="AIN586" s="168"/>
      <c r="AIO586" s="168"/>
      <c r="AIP586" s="168"/>
      <c r="AIQ586" s="168"/>
      <c r="AIR586" s="168"/>
      <c r="AIS586" s="168"/>
      <c r="AIT586" s="168"/>
      <c r="AIU586" s="168"/>
      <c r="AIV586" s="168"/>
      <c r="AIW586" s="511"/>
      <c r="AIX586" s="511"/>
      <c r="AIY586" s="511"/>
      <c r="AIZ586" s="511"/>
      <c r="AJA586" s="511"/>
      <c r="AJB586" s="511"/>
      <c r="AJC586" s="511"/>
      <c r="AJD586" s="511"/>
      <c r="AJE586" s="511"/>
      <c r="AJF586" s="511"/>
      <c r="AJG586" s="511"/>
      <c r="AJH586" s="511"/>
      <c r="AJI586" s="511"/>
      <c r="AJJ586" s="511"/>
      <c r="AJK586" s="511"/>
      <c r="AJL586" s="511"/>
      <c r="AJM586" s="511"/>
      <c r="AJN586" s="511"/>
      <c r="AJO586" s="511"/>
      <c r="AJP586" s="511"/>
      <c r="AJQ586" s="511"/>
      <c r="AJR586" s="511"/>
      <c r="AJS586" s="511"/>
      <c r="AJT586" s="511"/>
      <c r="AJU586" s="89"/>
      <c r="AJV586" s="89"/>
      <c r="AJW586" s="89"/>
      <c r="AJX586" s="89"/>
      <c r="AJY586" s="89"/>
      <c r="AJZ586" s="511"/>
      <c r="AKA586" s="511"/>
      <c r="AKB586" s="89"/>
      <c r="AKC586" s="89"/>
      <c r="AKD586" s="511"/>
      <c r="AKE586" s="511"/>
      <c r="AKF586" s="89"/>
      <c r="AKG586" s="89"/>
      <c r="AKH586" s="511"/>
      <c r="AKI586" s="511"/>
      <c r="AKJ586" s="511"/>
      <c r="AKK586" s="511"/>
      <c r="AKL586" s="511"/>
      <c r="AKM586" s="511"/>
      <c r="AKN586" s="511"/>
      <c r="AKO586" s="89"/>
      <c r="AKP586" s="89"/>
      <c r="AKQ586" s="511"/>
      <c r="AKR586" s="511"/>
      <c r="AKS586" s="89"/>
      <c r="AKT586" s="89"/>
      <c r="AKU586" s="511"/>
      <c r="AKV586" s="511"/>
      <c r="AKW586" s="511"/>
      <c r="AKX586" s="511"/>
      <c r="AKY586" s="511"/>
      <c r="AKZ586" s="203"/>
      <c r="ALA586" s="107"/>
      <c r="ALB586" s="511"/>
      <c r="ALC586" s="511"/>
      <c r="ALD586" s="511"/>
      <c r="ALE586" s="511"/>
      <c r="ALF586" s="511"/>
      <c r="ALG586" s="511"/>
      <c r="ALH586" s="511"/>
      <c r="ALI586" s="168"/>
      <c r="ALJ586" s="168"/>
      <c r="ALK586" s="168"/>
      <c r="ALL586" s="168"/>
      <c r="ALM586" s="168"/>
      <c r="ALN586" s="168"/>
      <c r="ALO586" s="168"/>
      <c r="ALP586" s="168"/>
      <c r="ALQ586" s="168"/>
      <c r="ALR586" s="168"/>
      <c r="ALS586" s="168"/>
      <c r="ALT586" s="168"/>
      <c r="ALU586" s="168"/>
      <c r="ALV586" s="168"/>
      <c r="ALW586" s="168"/>
      <c r="ALX586" s="168"/>
      <c r="ALY586" s="168"/>
      <c r="ALZ586" s="168"/>
      <c r="AMA586" s="168"/>
      <c r="AMB586" s="168"/>
      <c r="AMC586" s="168"/>
      <c r="AMD586" s="168"/>
      <c r="AME586" s="168"/>
      <c r="AMF586" s="168"/>
      <c r="AMG586" s="168"/>
      <c r="AMH586" s="168"/>
      <c r="AMI586" s="168"/>
      <c r="AMJ586" s="168"/>
      <c r="AMK586" s="168"/>
      <c r="AML586" s="168"/>
      <c r="AMM586" s="168"/>
      <c r="AMN586" s="168"/>
      <c r="AMO586" s="168"/>
      <c r="AMP586" s="168"/>
      <c r="AMQ586" s="168"/>
      <c r="AMR586" s="168"/>
      <c r="AMS586" s="168"/>
      <c r="AMT586" s="168"/>
      <c r="AMU586" s="168"/>
      <c r="AMV586" s="168"/>
      <c r="AMW586" s="168"/>
      <c r="AMX586" s="168"/>
      <c r="AMY586" s="168"/>
      <c r="AMZ586" s="168"/>
      <c r="ANA586" s="511"/>
      <c r="ANB586" s="511"/>
      <c r="ANC586" s="511"/>
      <c r="AND586" s="511"/>
      <c r="ANE586" s="511"/>
      <c r="ANF586" s="511"/>
      <c r="ANG586" s="511"/>
      <c r="ANH586" s="511"/>
      <c r="ANI586" s="511"/>
      <c r="ANJ586" s="511"/>
      <c r="ANK586" s="511"/>
      <c r="ANL586" s="511"/>
      <c r="ANM586" s="511"/>
      <c r="ANN586" s="511"/>
      <c r="ANO586" s="511"/>
      <c r="ANP586" s="511"/>
      <c r="ANQ586" s="511"/>
      <c r="ANR586" s="511"/>
      <c r="ANS586" s="511"/>
      <c r="ANT586" s="511"/>
      <c r="ANU586" s="511"/>
      <c r="ANV586" s="511"/>
      <c r="ANW586" s="511"/>
      <c r="ANX586" s="511"/>
      <c r="ANY586" s="89"/>
      <c r="ANZ586" s="89"/>
      <c r="AOA586" s="89"/>
      <c r="AOB586" s="89"/>
      <c r="AOC586" s="89"/>
      <c r="AOD586" s="511"/>
      <c r="AOE586" s="511"/>
      <c r="AOF586" s="89"/>
      <c r="AOG586" s="89"/>
      <c r="AOH586" s="511"/>
      <c r="AOI586" s="511"/>
      <c r="AOJ586" s="89"/>
      <c r="AOK586" s="89"/>
      <c r="AOL586" s="511"/>
      <c r="AOM586" s="511"/>
      <c r="AON586" s="511"/>
      <c r="AOO586" s="511"/>
      <c r="AOP586" s="511"/>
      <c r="AOQ586" s="511"/>
      <c r="AOR586" s="511"/>
      <c r="AOS586" s="89"/>
      <c r="AOT586" s="89"/>
      <c r="AOU586" s="511"/>
      <c r="AOV586" s="511"/>
      <c r="AOW586" s="89"/>
      <c r="AOX586" s="89"/>
      <c r="AOY586" s="511"/>
      <c r="AOZ586" s="511"/>
      <c r="APA586" s="511"/>
      <c r="APB586" s="511"/>
      <c r="APC586" s="511"/>
      <c r="APD586" s="203"/>
      <c r="APE586" s="107"/>
      <c r="APF586" s="511"/>
      <c r="APG586" s="511"/>
      <c r="APH586" s="511"/>
      <c r="API586" s="511"/>
      <c r="APJ586" s="511"/>
      <c r="APK586" s="511"/>
      <c r="APL586" s="511"/>
      <c r="APM586" s="168"/>
      <c r="APN586" s="168"/>
      <c r="APO586" s="168"/>
      <c r="APP586" s="168"/>
      <c r="APQ586" s="168"/>
      <c r="APR586" s="168"/>
      <c r="APS586" s="168"/>
      <c r="APT586" s="168"/>
      <c r="APU586" s="168"/>
      <c r="APV586" s="168"/>
      <c r="APW586" s="168"/>
      <c r="APX586" s="168"/>
      <c r="APY586" s="168"/>
      <c r="APZ586" s="168"/>
      <c r="AQA586" s="168"/>
      <c r="AQB586" s="168"/>
      <c r="AQC586" s="168"/>
      <c r="AQD586" s="168"/>
      <c r="AQE586" s="168"/>
      <c r="AQF586" s="168"/>
      <c r="AQG586" s="168"/>
      <c r="AQH586" s="168"/>
      <c r="AQI586" s="168"/>
      <c r="AQJ586" s="168"/>
      <c r="AQK586" s="168"/>
      <c r="AQL586" s="168"/>
      <c r="AQM586" s="168"/>
      <c r="AQN586" s="168"/>
      <c r="AQO586" s="168"/>
      <c r="AQP586" s="168"/>
      <c r="AQQ586" s="168"/>
      <c r="AQR586" s="168"/>
      <c r="AQS586" s="168"/>
      <c r="AQT586" s="168"/>
      <c r="AQU586" s="168"/>
      <c r="AQV586" s="168"/>
      <c r="AQW586" s="168"/>
      <c r="AQX586" s="168"/>
      <c r="AQY586" s="168"/>
      <c r="AQZ586" s="168"/>
      <c r="ARA586" s="168"/>
      <c r="ARB586" s="168"/>
      <c r="ARC586" s="168"/>
      <c r="ARD586" s="168"/>
      <c r="ARE586" s="511"/>
      <c r="ARF586" s="511"/>
      <c r="ARG586" s="511"/>
      <c r="ARH586" s="511"/>
      <c r="ARI586" s="511"/>
      <c r="ARJ586" s="511"/>
      <c r="ARK586" s="511"/>
      <c r="ARL586" s="511"/>
      <c r="ARM586" s="511"/>
      <c r="ARN586" s="511"/>
      <c r="ARO586" s="511"/>
      <c r="ARP586" s="511"/>
      <c r="ARQ586" s="511"/>
      <c r="ARR586" s="511"/>
      <c r="ARS586" s="511"/>
      <c r="ART586" s="511"/>
      <c r="ARU586" s="511"/>
      <c r="ARV586" s="511"/>
      <c r="ARW586" s="511"/>
      <c r="ARX586" s="511"/>
      <c r="ARY586" s="511"/>
      <c r="ARZ586" s="511"/>
      <c r="ASA586" s="511"/>
      <c r="ASB586" s="511"/>
      <c r="ASC586" s="89"/>
      <c r="ASD586" s="89"/>
      <c r="ASE586" s="89"/>
      <c r="ASF586" s="89"/>
      <c r="ASG586" s="89"/>
      <c r="ASH586" s="511"/>
      <c r="ASI586" s="511"/>
      <c r="ASJ586" s="89"/>
      <c r="ASK586" s="89"/>
      <c r="ASL586" s="511"/>
      <c r="ASM586" s="511"/>
      <c r="ASN586" s="89"/>
      <c r="ASO586" s="89"/>
      <c r="ASP586" s="511"/>
      <c r="ASQ586" s="511"/>
      <c r="ASR586" s="511"/>
      <c r="ASS586" s="511"/>
      <c r="AST586" s="511"/>
      <c r="ASU586" s="511"/>
      <c r="ASV586" s="511"/>
      <c r="ASW586" s="89"/>
      <c r="ASX586" s="89"/>
      <c r="ASY586" s="511"/>
      <c r="ASZ586" s="511"/>
      <c r="ATA586" s="89"/>
      <c r="ATB586" s="89"/>
      <c r="ATC586" s="511"/>
      <c r="ATD586" s="511"/>
      <c r="ATE586" s="511"/>
      <c r="ATF586" s="511"/>
      <c r="ATG586" s="511"/>
      <c r="ATH586" s="203"/>
      <c r="ATI586" s="107"/>
      <c r="ATJ586" s="511"/>
      <c r="ATK586" s="511"/>
      <c r="ATL586" s="511"/>
      <c r="ATM586" s="511"/>
      <c r="ATN586" s="511"/>
      <c r="ATO586" s="511"/>
      <c r="ATP586" s="511"/>
      <c r="ATQ586" s="168"/>
      <c r="ATR586" s="168"/>
      <c r="ATS586" s="168"/>
      <c r="ATT586" s="168"/>
      <c r="ATU586" s="168"/>
      <c r="ATV586" s="168"/>
      <c r="ATW586" s="168"/>
      <c r="ATX586" s="168"/>
      <c r="ATY586" s="168"/>
      <c r="ATZ586" s="168"/>
      <c r="AUA586" s="168"/>
      <c r="AUB586" s="168"/>
      <c r="AUC586" s="168"/>
      <c r="AUD586" s="168"/>
      <c r="AUE586" s="168"/>
      <c r="AUF586" s="168"/>
      <c r="AUG586" s="168"/>
      <c r="AUH586" s="168"/>
      <c r="AUI586" s="168"/>
      <c r="AUJ586" s="168"/>
      <c r="AUK586" s="168"/>
      <c r="AUL586" s="168"/>
      <c r="AUM586" s="168"/>
      <c r="AUN586" s="168"/>
      <c r="AUO586" s="168"/>
      <c r="AUP586" s="168"/>
      <c r="AUQ586" s="168"/>
      <c r="AUR586" s="168"/>
      <c r="AUS586" s="168"/>
      <c r="AUT586" s="168"/>
      <c r="AUU586" s="168"/>
      <c r="AUV586" s="168"/>
      <c r="AUW586" s="168"/>
      <c r="AUX586" s="168"/>
      <c r="AUY586" s="168"/>
      <c r="AUZ586" s="168"/>
      <c r="AVA586" s="168"/>
      <c r="AVB586" s="168"/>
      <c r="AVC586" s="168"/>
      <c r="AVD586" s="168"/>
      <c r="AVE586" s="168"/>
      <c r="AVF586" s="168"/>
      <c r="AVG586" s="168"/>
      <c r="AVH586" s="168"/>
      <c r="AVI586" s="511"/>
      <c r="AVJ586" s="511"/>
      <c r="AVK586" s="511"/>
      <c r="AVL586" s="511"/>
      <c r="AVM586" s="511"/>
      <c r="AVN586" s="511"/>
      <c r="AVO586" s="511"/>
      <c r="AVP586" s="511"/>
      <c r="AVQ586" s="511"/>
      <c r="AVR586" s="511"/>
      <c r="AVS586" s="511"/>
      <c r="AVT586" s="511"/>
      <c r="AVU586" s="511"/>
      <c r="AVV586" s="511"/>
      <c r="AVW586" s="511"/>
      <c r="AVX586" s="511"/>
      <c r="AVY586" s="511"/>
      <c r="AVZ586" s="511"/>
      <c r="AWA586" s="511"/>
      <c r="AWB586" s="511"/>
      <c r="AWC586" s="511"/>
      <c r="AWD586" s="511"/>
      <c r="AWE586" s="511"/>
      <c r="AWF586" s="511"/>
      <c r="AWG586" s="89"/>
      <c r="AWH586" s="89"/>
      <c r="AWI586" s="89"/>
      <c r="AWJ586" s="89"/>
      <c r="AWK586" s="89"/>
      <c r="AWL586" s="511"/>
      <c r="AWM586" s="511"/>
      <c r="AWN586" s="89"/>
      <c r="AWO586" s="89"/>
      <c r="AWP586" s="511"/>
      <c r="AWQ586" s="511"/>
      <c r="AWR586" s="89"/>
      <c r="AWS586" s="89"/>
      <c r="AWT586" s="511"/>
      <c r="AWU586" s="511"/>
      <c r="AWV586" s="511"/>
      <c r="AWW586" s="511"/>
      <c r="AWX586" s="511"/>
      <c r="AWY586" s="511"/>
      <c r="AWZ586" s="511"/>
      <c r="AXA586" s="89"/>
      <c r="AXB586" s="89"/>
      <c r="AXC586" s="511"/>
      <c r="AXD586" s="511"/>
      <c r="AXE586" s="89"/>
      <c r="AXF586" s="89"/>
      <c r="AXG586" s="511"/>
      <c r="AXH586" s="511"/>
      <c r="AXI586" s="511"/>
      <c r="AXJ586" s="511"/>
      <c r="AXK586" s="511"/>
      <c r="AXL586" s="203"/>
      <c r="AXM586" s="107"/>
      <c r="AXN586" s="511"/>
      <c r="AXO586" s="511"/>
      <c r="AXP586" s="511"/>
      <c r="AXQ586" s="511"/>
      <c r="AXR586" s="511"/>
      <c r="AXS586" s="511"/>
      <c r="AXT586" s="511"/>
      <c r="AXU586" s="168"/>
      <c r="AXV586" s="168"/>
      <c r="AXW586" s="168"/>
      <c r="AXX586" s="168"/>
      <c r="AXY586" s="168"/>
      <c r="AXZ586" s="168"/>
      <c r="AYA586" s="168"/>
      <c r="AYB586" s="168"/>
      <c r="AYC586" s="168"/>
      <c r="AYD586" s="168"/>
      <c r="AYE586" s="168"/>
      <c r="AYF586" s="168"/>
      <c r="AYG586" s="168"/>
      <c r="AYH586" s="168"/>
      <c r="AYI586" s="168"/>
      <c r="AYJ586" s="168"/>
      <c r="AYK586" s="168"/>
      <c r="AYL586" s="168"/>
      <c r="AYM586" s="168"/>
      <c r="AYN586" s="168"/>
      <c r="AYO586" s="168"/>
      <c r="AYP586" s="168"/>
      <c r="AYQ586" s="168"/>
      <c r="AYR586" s="168"/>
      <c r="AYS586" s="168"/>
      <c r="AYT586" s="168"/>
      <c r="AYU586" s="168"/>
      <c r="AYV586" s="168"/>
      <c r="AYW586" s="168"/>
      <c r="AYX586" s="168"/>
      <c r="AYY586" s="168"/>
      <c r="AYZ586" s="168"/>
      <c r="AZA586" s="168"/>
      <c r="AZB586" s="168"/>
      <c r="AZC586" s="168"/>
      <c r="AZD586" s="168"/>
      <c r="AZE586" s="168"/>
      <c r="AZF586" s="168"/>
      <c r="AZG586" s="168"/>
      <c r="AZH586" s="168"/>
      <c r="AZI586" s="168"/>
      <c r="AZJ586" s="168"/>
      <c r="AZK586" s="168"/>
      <c r="AZL586" s="168"/>
      <c r="AZM586" s="511"/>
      <c r="AZN586" s="511"/>
      <c r="AZO586" s="511"/>
      <c r="AZP586" s="511"/>
      <c r="AZQ586" s="511"/>
      <c r="AZR586" s="511"/>
      <c r="AZS586" s="511"/>
      <c r="AZT586" s="511"/>
      <c r="AZU586" s="511"/>
      <c r="AZV586" s="511"/>
      <c r="AZW586" s="511"/>
      <c r="AZX586" s="511"/>
      <c r="AZY586" s="511"/>
      <c r="AZZ586" s="511"/>
      <c r="BAA586" s="511"/>
      <c r="BAB586" s="511"/>
      <c r="BAC586" s="511"/>
      <c r="BAD586" s="511"/>
      <c r="BAE586" s="511"/>
      <c r="BAF586" s="511"/>
      <c r="BAG586" s="511"/>
      <c r="BAH586" s="511"/>
      <c r="BAI586" s="511"/>
      <c r="BAJ586" s="511"/>
      <c r="BAK586" s="89"/>
      <c r="BAL586" s="89"/>
      <c r="BAM586" s="89"/>
      <c r="BAN586" s="89"/>
      <c r="BAO586" s="89"/>
      <c r="BAP586" s="511"/>
      <c r="BAQ586" s="511"/>
      <c r="BAR586" s="89"/>
      <c r="BAS586" s="89"/>
      <c r="BAT586" s="511"/>
      <c r="BAU586" s="511"/>
      <c r="BAV586" s="89"/>
      <c r="BAW586" s="89"/>
      <c r="BAX586" s="511"/>
      <c r="BAY586" s="511"/>
      <c r="BAZ586" s="511"/>
      <c r="BBA586" s="511"/>
      <c r="BBB586" s="511"/>
      <c r="BBC586" s="511"/>
      <c r="BBD586" s="511"/>
      <c r="BBE586" s="89"/>
      <c r="BBF586" s="89"/>
      <c r="BBG586" s="511"/>
      <c r="BBH586" s="511"/>
      <c r="BBI586" s="89"/>
      <c r="BBJ586" s="89"/>
      <c r="BBK586" s="511"/>
      <c r="BBL586" s="511"/>
      <c r="BBM586" s="511"/>
      <c r="BBN586" s="511"/>
      <c r="BBO586" s="511"/>
      <c r="BBP586" s="203"/>
      <c r="BBQ586" s="107"/>
      <c r="BBR586" s="511"/>
      <c r="BBS586" s="511"/>
      <c r="BBT586" s="511"/>
      <c r="BBU586" s="511"/>
      <c r="BBV586" s="511"/>
      <c r="BBW586" s="511"/>
      <c r="BBX586" s="511"/>
      <c r="BBY586" s="168"/>
      <c r="BBZ586" s="168"/>
      <c r="BCA586" s="168"/>
      <c r="BCB586" s="168"/>
      <c r="BCC586" s="168"/>
      <c r="BCD586" s="168"/>
      <c r="BCE586" s="168"/>
      <c r="BCF586" s="168"/>
      <c r="BCG586" s="168"/>
      <c r="BCH586" s="168"/>
      <c r="BCI586" s="168"/>
      <c r="BCJ586" s="168"/>
      <c r="BCK586" s="168"/>
      <c r="BCL586" s="168"/>
      <c r="BCM586" s="168"/>
      <c r="BCN586" s="168"/>
      <c r="BCO586" s="168"/>
      <c r="BCP586" s="168"/>
      <c r="BCQ586" s="168"/>
      <c r="BCR586" s="168"/>
      <c r="BCS586" s="168"/>
      <c r="BCT586" s="168"/>
      <c r="BCU586" s="168"/>
      <c r="BCV586" s="168"/>
      <c r="BCW586" s="168"/>
      <c r="BCX586" s="168"/>
      <c r="BCY586" s="168"/>
      <c r="BCZ586" s="168"/>
      <c r="BDA586" s="168"/>
      <c r="BDB586" s="168"/>
      <c r="BDC586" s="168"/>
      <c r="BDD586" s="168"/>
      <c r="BDE586" s="168"/>
      <c r="BDF586" s="168"/>
      <c r="BDG586" s="168"/>
      <c r="BDH586" s="168"/>
      <c r="BDI586" s="168"/>
      <c r="BDJ586" s="168"/>
      <c r="BDK586" s="168"/>
      <c r="BDL586" s="168"/>
      <c r="BDM586" s="168"/>
      <c r="BDN586" s="168"/>
      <c r="BDO586" s="168"/>
      <c r="BDP586" s="168"/>
      <c r="BDQ586" s="511"/>
      <c r="BDR586" s="511"/>
      <c r="BDS586" s="511"/>
      <c r="BDT586" s="511"/>
      <c r="BDU586" s="511"/>
      <c r="BDV586" s="511"/>
      <c r="BDW586" s="511"/>
      <c r="BDX586" s="511"/>
      <c r="BDY586" s="511"/>
      <c r="BDZ586" s="511"/>
      <c r="BEA586" s="511"/>
      <c r="BEB586" s="511"/>
      <c r="BEC586" s="511"/>
      <c r="BED586" s="511"/>
      <c r="BEE586" s="511"/>
      <c r="BEF586" s="511"/>
      <c r="BEG586" s="511"/>
      <c r="BEH586" s="511"/>
      <c r="BEI586" s="511"/>
      <c r="BEJ586" s="511"/>
      <c r="BEK586" s="511"/>
      <c r="BEL586" s="511"/>
      <c r="BEM586" s="511"/>
      <c r="BEN586" s="511"/>
      <c r="BEO586" s="89"/>
      <c r="BEP586" s="89"/>
      <c r="BEQ586" s="89"/>
      <c r="BER586" s="89"/>
      <c r="BES586" s="89"/>
      <c r="BET586" s="511"/>
      <c r="BEU586" s="511"/>
      <c r="BEV586" s="89"/>
      <c r="BEW586" s="89"/>
      <c r="BEX586" s="511"/>
      <c r="BEY586" s="511"/>
      <c r="BEZ586" s="89"/>
      <c r="BFA586" s="89"/>
      <c r="BFB586" s="511"/>
      <c r="BFC586" s="511"/>
      <c r="BFD586" s="511"/>
      <c r="BFE586" s="511"/>
      <c r="BFF586" s="511"/>
      <c r="BFG586" s="511"/>
      <c r="BFH586" s="511"/>
      <c r="BFI586" s="89"/>
      <c r="BFJ586" s="89"/>
      <c r="BFK586" s="511"/>
      <c r="BFL586" s="511"/>
      <c r="BFM586" s="89"/>
      <c r="BFN586" s="89"/>
      <c r="BFO586" s="511"/>
      <c r="BFP586" s="511"/>
      <c r="BFQ586" s="511"/>
      <c r="BFR586" s="511"/>
      <c r="BFS586" s="511"/>
      <c r="BFT586" s="203"/>
      <c r="BFU586" s="107"/>
      <c r="BFV586" s="511"/>
      <c r="BFW586" s="511"/>
      <c r="BFX586" s="511"/>
      <c r="BFY586" s="511"/>
      <c r="BFZ586" s="511"/>
      <c r="BGA586" s="511"/>
      <c r="BGB586" s="511"/>
      <c r="BGC586" s="168"/>
      <c r="BGD586" s="168"/>
      <c r="BGE586" s="168"/>
      <c r="BGF586" s="168"/>
      <c r="BGG586" s="168"/>
      <c r="BGH586" s="168"/>
      <c r="BGI586" s="168"/>
      <c r="BGJ586" s="168"/>
      <c r="BGK586" s="168"/>
      <c r="BGL586" s="168"/>
      <c r="BGM586" s="168"/>
      <c r="BGN586" s="168"/>
      <c r="BGO586" s="168"/>
      <c r="BGP586" s="168"/>
      <c r="BGQ586" s="168"/>
      <c r="BGR586" s="168"/>
      <c r="BGS586" s="168"/>
      <c r="BGT586" s="168"/>
      <c r="BGU586" s="168"/>
      <c r="BGV586" s="168"/>
      <c r="BGW586" s="168"/>
      <c r="BGX586" s="168"/>
      <c r="BGY586" s="168"/>
      <c r="BGZ586" s="168"/>
      <c r="BHA586" s="168"/>
      <c r="BHB586" s="168"/>
      <c r="BHC586" s="168"/>
      <c r="BHD586" s="168"/>
      <c r="BHE586" s="168"/>
      <c r="BHF586" s="168"/>
      <c r="BHG586" s="168"/>
      <c r="BHH586" s="168"/>
      <c r="BHI586" s="168"/>
      <c r="BHJ586" s="168"/>
      <c r="BHK586" s="168"/>
      <c r="BHL586" s="168"/>
      <c r="BHM586" s="168"/>
      <c r="BHN586" s="168"/>
      <c r="BHO586" s="168"/>
      <c r="BHP586" s="168"/>
      <c r="BHQ586" s="168"/>
      <c r="BHR586" s="168"/>
      <c r="BHS586" s="168"/>
      <c r="BHT586" s="168"/>
      <c r="BHU586" s="511"/>
      <c r="BHV586" s="511"/>
      <c r="BHW586" s="511"/>
      <c r="BHX586" s="511"/>
      <c r="BHY586" s="511"/>
      <c r="BHZ586" s="511"/>
      <c r="BIA586" s="511"/>
      <c r="BIB586" s="511"/>
      <c r="BIC586" s="511"/>
      <c r="BID586" s="511"/>
      <c r="BIE586" s="511"/>
      <c r="BIF586" s="511"/>
      <c r="BIG586" s="511"/>
      <c r="BIH586" s="511"/>
      <c r="BII586" s="511"/>
      <c r="BIJ586" s="511"/>
      <c r="BIK586" s="511"/>
      <c r="BIL586" s="511"/>
      <c r="BIM586" s="511"/>
      <c r="BIN586" s="511"/>
      <c r="BIO586" s="511"/>
      <c r="BIP586" s="511"/>
      <c r="BIQ586" s="511"/>
      <c r="BIR586" s="511"/>
      <c r="BIS586" s="89"/>
      <c r="BIT586" s="89"/>
      <c r="BIU586" s="89"/>
      <c r="BIV586" s="89"/>
      <c r="BIW586" s="89"/>
      <c r="BIX586" s="511"/>
      <c r="BIY586" s="511"/>
      <c r="BIZ586" s="89"/>
      <c r="BJA586" s="89"/>
      <c r="BJB586" s="511"/>
      <c r="BJC586" s="511"/>
      <c r="BJD586" s="89"/>
      <c r="BJE586" s="89"/>
      <c r="BJF586" s="511"/>
      <c r="BJG586" s="511"/>
      <c r="BJH586" s="511"/>
      <c r="BJI586" s="511"/>
      <c r="BJJ586" s="511"/>
      <c r="BJK586" s="511"/>
      <c r="BJL586" s="511"/>
      <c r="BJM586" s="89"/>
      <c r="BJN586" s="89"/>
      <c r="BJO586" s="511"/>
      <c r="BJP586" s="511"/>
      <c r="BJQ586" s="89"/>
      <c r="BJR586" s="89"/>
      <c r="BJS586" s="511"/>
      <c r="BJT586" s="511"/>
      <c r="BJU586" s="511"/>
      <c r="BJV586" s="511"/>
      <c r="BJW586" s="511"/>
      <c r="BJX586" s="203"/>
      <c r="BJY586" s="107"/>
      <c r="BJZ586" s="511"/>
      <c r="BKA586" s="511"/>
      <c r="BKB586" s="511"/>
      <c r="BKC586" s="511"/>
      <c r="BKD586" s="511"/>
      <c r="BKE586" s="511"/>
      <c r="BKF586" s="511"/>
      <c r="BKG586" s="168"/>
      <c r="BKH586" s="168"/>
      <c r="BKI586" s="168"/>
      <c r="BKJ586" s="168"/>
      <c r="BKK586" s="168"/>
      <c r="BKL586" s="168"/>
      <c r="BKM586" s="168"/>
      <c r="BKN586" s="168"/>
      <c r="BKO586" s="168"/>
      <c r="BKP586" s="168"/>
      <c r="BKQ586" s="168"/>
      <c r="BKR586" s="168"/>
      <c r="BKS586" s="168"/>
      <c r="BKT586" s="168"/>
      <c r="BKU586" s="168"/>
      <c r="BKV586" s="168"/>
      <c r="BKW586" s="168"/>
      <c r="BKX586" s="168"/>
      <c r="BKY586" s="168"/>
      <c r="BKZ586" s="168"/>
      <c r="BLA586" s="168"/>
      <c r="BLB586" s="168"/>
      <c r="BLC586" s="168"/>
      <c r="BLD586" s="168"/>
      <c r="BLE586" s="168"/>
      <c r="BLF586" s="168"/>
      <c r="BLG586" s="168"/>
      <c r="BLH586" s="168"/>
      <c r="BLI586" s="168"/>
      <c r="BLJ586" s="168"/>
      <c r="BLK586" s="168"/>
      <c r="BLL586" s="168"/>
      <c r="BLM586" s="168"/>
      <c r="BLN586" s="168"/>
      <c r="BLO586" s="168"/>
      <c r="BLP586" s="168"/>
      <c r="BLQ586" s="168"/>
      <c r="BLR586" s="168"/>
      <c r="BLS586" s="168"/>
      <c r="BLT586" s="168"/>
      <c r="BLU586" s="168"/>
      <c r="BLV586" s="168"/>
      <c r="BLW586" s="168"/>
      <c r="BLX586" s="168"/>
      <c r="BLY586" s="511"/>
      <c r="BLZ586" s="511"/>
      <c r="BMA586" s="511"/>
      <c r="BMB586" s="511"/>
      <c r="BMC586" s="511"/>
      <c r="BMD586" s="511"/>
      <c r="BME586" s="511"/>
      <c r="BMF586" s="511"/>
      <c r="BMG586" s="511"/>
      <c r="BMH586" s="511"/>
      <c r="BMI586" s="511"/>
      <c r="BMJ586" s="511"/>
      <c r="BMK586" s="511"/>
      <c r="BML586" s="511"/>
      <c r="BMM586" s="511"/>
      <c r="BMN586" s="511"/>
      <c r="BMO586" s="511"/>
      <c r="BMP586" s="511"/>
      <c r="BMQ586" s="511"/>
      <c r="BMR586" s="511"/>
      <c r="BMS586" s="511"/>
      <c r="BMT586" s="511"/>
      <c r="BMU586" s="511"/>
      <c r="BMV586" s="511"/>
      <c r="BMW586" s="89"/>
      <c r="BMX586" s="89"/>
      <c r="BMY586" s="89"/>
      <c r="BMZ586" s="89"/>
      <c r="BNA586" s="89"/>
      <c r="BNB586" s="511"/>
      <c r="BNC586" s="511"/>
      <c r="BND586" s="89"/>
      <c r="BNE586" s="89"/>
      <c r="BNF586" s="511"/>
      <c r="BNG586" s="511"/>
      <c r="BNH586" s="89"/>
      <c r="BNI586" s="89"/>
      <c r="BNJ586" s="511"/>
      <c r="BNK586" s="511"/>
      <c r="BNL586" s="511"/>
      <c r="BNM586" s="511"/>
      <c r="BNN586" s="511"/>
      <c r="BNO586" s="511"/>
      <c r="BNP586" s="511"/>
      <c r="BNQ586" s="89"/>
      <c r="BNR586" s="89"/>
      <c r="BNS586" s="511"/>
      <c r="BNT586" s="511"/>
      <c r="BNU586" s="89"/>
      <c r="BNV586" s="89"/>
      <c r="BNW586" s="511"/>
      <c r="BNX586" s="511"/>
      <c r="BNY586" s="511"/>
      <c r="BNZ586" s="511"/>
      <c r="BOA586" s="511"/>
      <c r="BOB586" s="203"/>
      <c r="BOC586" s="107"/>
      <c r="BOD586" s="511"/>
      <c r="BOE586" s="511"/>
      <c r="BOF586" s="511"/>
      <c r="BOG586" s="511"/>
      <c r="BOH586" s="511"/>
      <c r="BOI586" s="511"/>
      <c r="BOJ586" s="511"/>
      <c r="BOK586" s="168"/>
      <c r="BOL586" s="168"/>
      <c r="BOM586" s="168"/>
      <c r="BON586" s="168"/>
      <c r="BOO586" s="168"/>
      <c r="BOP586" s="168"/>
      <c r="BOQ586" s="168"/>
      <c r="BOR586" s="168"/>
      <c r="BOS586" s="168"/>
      <c r="BOT586" s="168"/>
      <c r="BOU586" s="168"/>
      <c r="BOV586" s="168"/>
      <c r="BOW586" s="168"/>
      <c r="BOX586" s="168"/>
      <c r="BOY586" s="168"/>
      <c r="BOZ586" s="168"/>
      <c r="BPA586" s="168"/>
      <c r="BPB586" s="168"/>
      <c r="BPC586" s="168"/>
      <c r="BPD586" s="168"/>
      <c r="BPE586" s="168"/>
      <c r="BPF586" s="168"/>
      <c r="BPG586" s="168"/>
      <c r="BPH586" s="168"/>
      <c r="BPI586" s="168"/>
      <c r="BPJ586" s="168"/>
      <c r="BPK586" s="168"/>
      <c r="BPL586" s="168"/>
      <c r="BPM586" s="168"/>
      <c r="BPN586" s="168"/>
      <c r="BPO586" s="168"/>
      <c r="BPP586" s="168"/>
      <c r="BPQ586" s="168"/>
      <c r="BPR586" s="168"/>
      <c r="BPS586" s="168"/>
      <c r="BPT586" s="168"/>
      <c r="BPU586" s="168"/>
      <c r="BPV586" s="168"/>
      <c r="BPW586" s="168"/>
      <c r="BPX586" s="168"/>
      <c r="BPY586" s="168"/>
      <c r="BPZ586" s="168"/>
      <c r="BQA586" s="168"/>
      <c r="BQB586" s="168"/>
      <c r="BQC586" s="511"/>
      <c r="BQD586" s="511"/>
      <c r="BQE586" s="511"/>
      <c r="BQF586" s="511"/>
      <c r="BQG586" s="511"/>
      <c r="BQH586" s="511"/>
      <c r="BQI586" s="511"/>
      <c r="BQJ586" s="511"/>
      <c r="BQK586" s="511"/>
      <c r="BQL586" s="511"/>
      <c r="BQM586" s="511"/>
      <c r="BQN586" s="511"/>
      <c r="BQO586" s="511"/>
      <c r="BQP586" s="511"/>
      <c r="BQQ586" s="511"/>
      <c r="BQR586" s="511"/>
      <c r="BQS586" s="511"/>
      <c r="BQT586" s="511"/>
      <c r="BQU586" s="511"/>
      <c r="BQV586" s="511"/>
      <c r="BQW586" s="511"/>
      <c r="BQX586" s="511"/>
      <c r="BQY586" s="511"/>
      <c r="BQZ586" s="511"/>
      <c r="BRA586" s="89"/>
      <c r="BRB586" s="89"/>
      <c r="BRC586" s="89"/>
      <c r="BRD586" s="89"/>
      <c r="BRE586" s="89"/>
      <c r="BRF586" s="511"/>
      <c r="BRG586" s="511"/>
      <c r="BRH586" s="89"/>
      <c r="BRI586" s="89"/>
      <c r="BRJ586" s="511"/>
      <c r="BRK586" s="511"/>
      <c r="BRL586" s="89"/>
      <c r="BRM586" s="89"/>
      <c r="BRN586" s="511"/>
      <c r="BRO586" s="511"/>
      <c r="BRP586" s="511"/>
      <c r="BRQ586" s="511"/>
      <c r="BRR586" s="511"/>
      <c r="BRS586" s="511"/>
      <c r="BRT586" s="511"/>
      <c r="BRU586" s="89"/>
      <c r="BRV586" s="89"/>
      <c r="BRW586" s="511"/>
      <c r="BRX586" s="511"/>
      <c r="BRY586" s="89"/>
      <c r="BRZ586" s="89"/>
      <c r="BSA586" s="511"/>
      <c r="BSB586" s="511"/>
      <c r="BSC586" s="511"/>
      <c r="BSD586" s="511"/>
      <c r="BSE586" s="511"/>
      <c r="BSF586" s="203"/>
      <c r="BSG586" s="107"/>
      <c r="BSH586" s="511"/>
      <c r="BSI586" s="511"/>
      <c r="BSJ586" s="511"/>
      <c r="BSK586" s="511"/>
      <c r="BSL586" s="511"/>
      <c r="BSM586" s="511"/>
      <c r="BSN586" s="511"/>
      <c r="BSO586" s="168"/>
      <c r="BSP586" s="168"/>
      <c r="BSQ586" s="168"/>
      <c r="BSR586" s="168"/>
      <c r="BSS586" s="168"/>
      <c r="BST586" s="168"/>
      <c r="BSU586" s="168"/>
      <c r="BSV586" s="168"/>
      <c r="BSW586" s="168"/>
      <c r="BSX586" s="168"/>
      <c r="BSY586" s="168"/>
      <c r="BSZ586" s="168"/>
      <c r="BTA586" s="168"/>
      <c r="BTB586" s="168"/>
      <c r="BTC586" s="168"/>
      <c r="BTD586" s="168"/>
      <c r="BTE586" s="168"/>
      <c r="BTF586" s="168"/>
      <c r="BTG586" s="168"/>
      <c r="BTH586" s="168"/>
      <c r="BTI586" s="168"/>
      <c r="BTJ586" s="168"/>
      <c r="BTK586" s="168"/>
      <c r="BTL586" s="168"/>
      <c r="BTM586" s="168"/>
      <c r="BTN586" s="168"/>
      <c r="BTO586" s="168"/>
      <c r="BTP586" s="168"/>
      <c r="BTQ586" s="168"/>
      <c r="BTR586" s="168"/>
      <c r="BTS586" s="168"/>
      <c r="BTT586" s="168"/>
      <c r="BTU586" s="168"/>
      <c r="BTV586" s="168"/>
      <c r="BTW586" s="168"/>
      <c r="BTX586" s="168"/>
      <c r="BTY586" s="168"/>
      <c r="BTZ586" s="168"/>
      <c r="BUA586" s="168"/>
      <c r="BUB586" s="168"/>
      <c r="BUC586" s="168"/>
      <c r="BUD586" s="168"/>
      <c r="BUE586" s="168"/>
      <c r="BUF586" s="168"/>
      <c r="BUG586" s="511"/>
      <c r="BUH586" s="511"/>
      <c r="BUI586" s="511"/>
      <c r="BUJ586" s="511"/>
      <c r="BUK586" s="511"/>
      <c r="BUL586" s="511"/>
      <c r="BUM586" s="511"/>
      <c r="BUN586" s="511"/>
      <c r="BUO586" s="511"/>
      <c r="BUP586" s="511"/>
      <c r="BUQ586" s="511"/>
      <c r="BUR586" s="511"/>
      <c r="BUS586" s="511"/>
      <c r="BUT586" s="511"/>
      <c r="BUU586" s="511"/>
      <c r="BUV586" s="511"/>
      <c r="BUW586" s="511"/>
      <c r="BUX586" s="511"/>
      <c r="BUY586" s="511"/>
      <c r="BUZ586" s="511"/>
      <c r="BVA586" s="511"/>
      <c r="BVB586" s="511"/>
      <c r="BVC586" s="511"/>
      <c r="BVD586" s="511"/>
      <c r="BVE586" s="89"/>
      <c r="BVF586" s="89"/>
      <c r="BVG586" s="89"/>
      <c r="BVH586" s="89"/>
      <c r="BVI586" s="89"/>
      <c r="BVJ586" s="511"/>
      <c r="BVK586" s="511"/>
      <c r="BVL586" s="89"/>
      <c r="BVM586" s="89"/>
      <c r="BVN586" s="511"/>
      <c r="BVO586" s="511"/>
      <c r="BVP586" s="89"/>
      <c r="BVQ586" s="89"/>
      <c r="BVR586" s="511"/>
      <c r="BVS586" s="511"/>
      <c r="BVT586" s="511"/>
      <c r="BVU586" s="511"/>
      <c r="BVV586" s="511"/>
      <c r="BVW586" s="511"/>
      <c r="BVX586" s="511"/>
      <c r="BVY586" s="89"/>
      <c r="BVZ586" s="89"/>
      <c r="BWA586" s="511"/>
      <c r="BWB586" s="511"/>
      <c r="BWC586" s="89"/>
      <c r="BWD586" s="89"/>
      <c r="BWE586" s="511"/>
      <c r="BWF586" s="511"/>
      <c r="BWG586" s="511"/>
      <c r="BWH586" s="511"/>
      <c r="BWI586" s="511"/>
      <c r="BWJ586" s="203"/>
      <c r="BWK586" s="107"/>
      <c r="BWL586" s="511"/>
      <c r="BWM586" s="511"/>
      <c r="BWN586" s="511"/>
      <c r="BWO586" s="511"/>
      <c r="BWP586" s="511"/>
      <c r="BWQ586" s="511"/>
      <c r="BWR586" s="511"/>
      <c r="BWS586" s="168"/>
      <c r="BWT586" s="168"/>
      <c r="BWU586" s="168"/>
      <c r="BWV586" s="168"/>
      <c r="BWW586" s="168"/>
      <c r="BWX586" s="168"/>
      <c r="BWY586" s="168"/>
      <c r="BWZ586" s="168"/>
      <c r="BXA586" s="168"/>
      <c r="BXB586" s="168"/>
      <c r="BXC586" s="168"/>
      <c r="BXD586" s="168"/>
      <c r="BXE586" s="168"/>
      <c r="BXF586" s="168"/>
      <c r="BXG586" s="168"/>
      <c r="BXH586" s="168"/>
      <c r="BXI586" s="168"/>
      <c r="BXJ586" s="168"/>
      <c r="BXK586" s="168"/>
      <c r="BXL586" s="168"/>
      <c r="BXM586" s="168"/>
      <c r="BXN586" s="168"/>
      <c r="BXO586" s="168"/>
      <c r="BXP586" s="168"/>
      <c r="BXQ586" s="168"/>
      <c r="BXR586" s="168"/>
      <c r="BXS586" s="168"/>
      <c r="BXT586" s="168"/>
      <c r="BXU586" s="168"/>
      <c r="BXV586" s="168"/>
      <c r="BXW586" s="168"/>
      <c r="BXX586" s="168"/>
      <c r="BXY586" s="168"/>
      <c r="BXZ586" s="168"/>
      <c r="BYA586" s="168"/>
      <c r="BYB586" s="168"/>
      <c r="BYC586" s="168"/>
      <c r="BYD586" s="168"/>
      <c r="BYE586" s="168"/>
      <c r="BYF586" s="168"/>
      <c r="BYG586" s="168"/>
      <c r="BYH586" s="168"/>
      <c r="BYI586" s="168"/>
      <c r="BYJ586" s="168"/>
      <c r="BYK586" s="511"/>
      <c r="BYL586" s="511"/>
      <c r="BYM586" s="511"/>
      <c r="BYN586" s="511"/>
      <c r="BYO586" s="511"/>
      <c r="BYP586" s="511"/>
      <c r="BYQ586" s="511"/>
      <c r="BYR586" s="511"/>
      <c r="BYS586" s="511"/>
      <c r="BYT586" s="511"/>
      <c r="BYU586" s="511"/>
      <c r="BYV586" s="511"/>
      <c r="BYW586" s="511"/>
      <c r="BYX586" s="511"/>
      <c r="BYY586" s="511"/>
      <c r="BYZ586" s="511"/>
      <c r="BZA586" s="511"/>
      <c r="BZB586" s="511"/>
      <c r="BZC586" s="511"/>
      <c r="BZD586" s="511"/>
      <c r="BZE586" s="511"/>
      <c r="BZF586" s="511"/>
      <c r="BZG586" s="511"/>
      <c r="BZH586" s="511"/>
      <c r="BZI586" s="89"/>
      <c r="BZJ586" s="89"/>
      <c r="BZK586" s="89"/>
      <c r="BZL586" s="89"/>
      <c r="BZM586" s="89"/>
      <c r="BZN586" s="511"/>
      <c r="BZO586" s="511"/>
      <c r="BZP586" s="89"/>
      <c r="BZQ586" s="89"/>
      <c r="BZR586" s="511"/>
      <c r="BZS586" s="511"/>
      <c r="BZT586" s="89"/>
      <c r="BZU586" s="89"/>
      <c r="BZV586" s="511"/>
      <c r="BZW586" s="511"/>
      <c r="BZX586" s="511"/>
      <c r="BZY586" s="511"/>
      <c r="BZZ586" s="511"/>
      <c r="CAA586" s="511"/>
      <c r="CAB586" s="511"/>
      <c r="CAC586" s="89"/>
      <c r="CAD586" s="89"/>
      <c r="CAE586" s="511"/>
      <c r="CAF586" s="511"/>
      <c r="CAG586" s="89"/>
      <c r="CAH586" s="89"/>
      <c r="CAI586" s="511"/>
      <c r="CAJ586" s="511"/>
      <c r="CAK586" s="511"/>
      <c r="CAL586" s="511"/>
      <c r="CAM586" s="511"/>
      <c r="CAN586" s="203"/>
      <c r="CAO586" s="107"/>
      <c r="CAP586" s="511"/>
      <c r="CAQ586" s="511"/>
      <c r="CAR586" s="511"/>
      <c r="CAS586" s="511"/>
      <c r="CAT586" s="511"/>
      <c r="CAU586" s="511"/>
      <c r="CAV586" s="511"/>
      <c r="CAW586" s="168"/>
      <c r="CAX586" s="168"/>
      <c r="CAY586" s="168"/>
      <c r="CAZ586" s="168"/>
      <c r="CBA586" s="168"/>
      <c r="CBB586" s="168"/>
      <c r="CBC586" s="168"/>
      <c r="CBD586" s="168"/>
      <c r="CBE586" s="168"/>
      <c r="CBF586" s="168"/>
      <c r="CBG586" s="168"/>
      <c r="CBH586" s="168"/>
      <c r="CBI586" s="168"/>
      <c r="CBJ586" s="168"/>
      <c r="CBK586" s="168"/>
      <c r="CBL586" s="168"/>
      <c r="CBM586" s="168"/>
      <c r="CBN586" s="168"/>
      <c r="CBO586" s="168"/>
      <c r="CBP586" s="168"/>
      <c r="CBQ586" s="168"/>
      <c r="CBR586" s="168"/>
      <c r="CBS586" s="168"/>
      <c r="CBT586" s="168"/>
      <c r="CBU586" s="168"/>
      <c r="CBV586" s="168"/>
      <c r="CBW586" s="168"/>
      <c r="CBX586" s="168"/>
      <c r="CBY586" s="168"/>
      <c r="CBZ586" s="168"/>
      <c r="CCA586" s="168"/>
      <c r="CCB586" s="168"/>
      <c r="CCC586" s="168"/>
      <c r="CCD586" s="168"/>
      <c r="CCE586" s="168"/>
      <c r="CCF586" s="168"/>
      <c r="CCG586" s="168"/>
      <c r="CCH586" s="168"/>
      <c r="CCI586" s="168"/>
      <c r="CCJ586" s="168"/>
      <c r="CCK586" s="168"/>
      <c r="CCL586" s="168"/>
      <c r="CCM586" s="168"/>
      <c r="CCN586" s="168"/>
      <c r="CCO586" s="511"/>
      <c r="CCP586" s="511"/>
      <c r="CCQ586" s="511"/>
      <c r="CCR586" s="511"/>
      <c r="CCS586" s="511"/>
      <c r="CCT586" s="511"/>
      <c r="CCU586" s="511"/>
      <c r="CCV586" s="511"/>
      <c r="CCW586" s="511"/>
      <c r="CCX586" s="511"/>
      <c r="CCY586" s="511"/>
      <c r="CCZ586" s="511"/>
      <c r="CDA586" s="511"/>
      <c r="CDB586" s="511"/>
      <c r="CDC586" s="511"/>
      <c r="CDD586" s="511"/>
      <c r="CDE586" s="511"/>
      <c r="CDF586" s="511"/>
      <c r="CDG586" s="511"/>
      <c r="CDH586" s="511"/>
      <c r="CDI586" s="511"/>
      <c r="CDJ586" s="511"/>
      <c r="CDK586" s="511"/>
      <c r="CDL586" s="511"/>
      <c r="CDM586" s="89"/>
      <c r="CDN586" s="89"/>
      <c r="CDO586" s="89"/>
      <c r="CDP586" s="89"/>
      <c r="CDQ586" s="89"/>
      <c r="CDR586" s="511"/>
      <c r="CDS586" s="511"/>
      <c r="CDT586" s="89"/>
      <c r="CDU586" s="89"/>
      <c r="CDV586" s="511"/>
      <c r="CDW586" s="511"/>
      <c r="CDX586" s="89"/>
      <c r="CDY586" s="89"/>
      <c r="CDZ586" s="511"/>
      <c r="CEA586" s="511"/>
      <c r="CEB586" s="511"/>
      <c r="CEC586" s="511"/>
      <c r="CED586" s="511"/>
      <c r="CEE586" s="511"/>
      <c r="CEF586" s="511"/>
      <c r="CEG586" s="89"/>
      <c r="CEH586" s="89"/>
      <c r="CEI586" s="511"/>
      <c r="CEJ586" s="511"/>
      <c r="CEK586" s="89"/>
      <c r="CEL586" s="89"/>
      <c r="CEM586" s="511"/>
      <c r="CEN586" s="511"/>
      <c r="CEO586" s="511"/>
      <c r="CEP586" s="511"/>
      <c r="CEQ586" s="511"/>
      <c r="CER586" s="203"/>
      <c r="CES586" s="107"/>
      <c r="CET586" s="511"/>
      <c r="CEU586" s="511"/>
      <c r="CEV586" s="511"/>
      <c r="CEW586" s="511"/>
      <c r="CEX586" s="511"/>
      <c r="CEY586" s="511"/>
      <c r="CEZ586" s="511"/>
      <c r="CFA586" s="168"/>
      <c r="CFB586" s="168"/>
      <c r="CFC586" s="168"/>
      <c r="CFD586" s="168"/>
      <c r="CFE586" s="168"/>
      <c r="CFF586" s="168"/>
      <c r="CFG586" s="168"/>
      <c r="CFH586" s="168"/>
      <c r="CFI586" s="168"/>
      <c r="CFJ586" s="168"/>
      <c r="CFK586" s="168"/>
      <c r="CFL586" s="168"/>
      <c r="CFM586" s="168"/>
      <c r="CFN586" s="168"/>
      <c r="CFO586" s="168"/>
      <c r="CFP586" s="168"/>
      <c r="CFQ586" s="168"/>
      <c r="CFR586" s="168"/>
      <c r="CFS586" s="168"/>
      <c r="CFT586" s="168"/>
      <c r="CFU586" s="168"/>
      <c r="CFV586" s="168"/>
      <c r="CFW586" s="168"/>
      <c r="CFX586" s="168"/>
      <c r="CFY586" s="168"/>
      <c r="CFZ586" s="168"/>
      <c r="CGA586" s="168"/>
      <c r="CGB586" s="168"/>
      <c r="CGC586" s="168"/>
      <c r="CGD586" s="168"/>
      <c r="CGE586" s="168"/>
      <c r="CGF586" s="168"/>
      <c r="CGG586" s="168"/>
      <c r="CGH586" s="168"/>
      <c r="CGI586" s="168"/>
      <c r="CGJ586" s="168"/>
      <c r="CGK586" s="168"/>
      <c r="CGL586" s="168"/>
      <c r="CGM586" s="168"/>
      <c r="CGN586" s="168"/>
      <c r="CGO586" s="168"/>
      <c r="CGP586" s="168"/>
      <c r="CGQ586" s="168"/>
      <c r="CGR586" s="168"/>
      <c r="CGS586" s="511"/>
      <c r="CGT586" s="511"/>
      <c r="CGU586" s="511"/>
      <c r="CGV586" s="511"/>
      <c r="CGW586" s="511"/>
      <c r="CGX586" s="511"/>
      <c r="CGY586" s="511"/>
      <c r="CGZ586" s="511"/>
      <c r="CHA586" s="511"/>
      <c r="CHB586" s="511"/>
      <c r="CHC586" s="511"/>
      <c r="CHD586" s="511"/>
      <c r="CHE586" s="511"/>
      <c r="CHF586" s="511"/>
      <c r="CHG586" s="511"/>
      <c r="CHH586" s="511"/>
      <c r="CHI586" s="511"/>
      <c r="CHJ586" s="511"/>
      <c r="CHK586" s="511"/>
      <c r="CHL586" s="511"/>
      <c r="CHM586" s="511"/>
      <c r="CHN586" s="511"/>
      <c r="CHO586" s="511"/>
      <c r="CHP586" s="511"/>
      <c r="CHQ586" s="89"/>
      <c r="CHR586" s="89"/>
      <c r="CHS586" s="89"/>
      <c r="CHT586" s="89"/>
      <c r="CHU586" s="89"/>
      <c r="CHV586" s="511"/>
      <c r="CHW586" s="511"/>
      <c r="CHX586" s="89"/>
      <c r="CHY586" s="89"/>
      <c r="CHZ586" s="511"/>
      <c r="CIA586" s="511"/>
      <c r="CIB586" s="89"/>
      <c r="CIC586" s="89"/>
      <c r="CID586" s="511"/>
      <c r="CIE586" s="511"/>
      <c r="CIF586" s="511"/>
      <c r="CIG586" s="511"/>
      <c r="CIH586" s="511"/>
      <c r="CII586" s="511"/>
      <c r="CIJ586" s="511"/>
      <c r="CIK586" s="89"/>
      <c r="CIL586" s="89"/>
      <c r="CIM586" s="511"/>
      <c r="CIN586" s="511"/>
      <c r="CIO586" s="89"/>
      <c r="CIP586" s="89"/>
      <c r="CIQ586" s="511"/>
      <c r="CIR586" s="511"/>
      <c r="CIS586" s="511"/>
      <c r="CIT586" s="511"/>
      <c r="CIU586" s="511"/>
      <c r="CIV586" s="203"/>
      <c r="CIW586" s="107"/>
      <c r="CIX586" s="511"/>
      <c r="CIY586" s="511"/>
      <c r="CIZ586" s="511"/>
      <c r="CJA586" s="511"/>
      <c r="CJB586" s="511"/>
      <c r="CJC586" s="511"/>
      <c r="CJD586" s="511"/>
      <c r="CJE586" s="168"/>
      <c r="CJF586" s="168"/>
      <c r="CJG586" s="168"/>
      <c r="CJH586" s="168"/>
      <c r="CJI586" s="168"/>
      <c r="CJJ586" s="168"/>
      <c r="CJK586" s="168"/>
      <c r="CJL586" s="168"/>
      <c r="CJM586" s="168"/>
      <c r="CJN586" s="168"/>
      <c r="CJO586" s="168"/>
      <c r="CJP586" s="168"/>
      <c r="CJQ586" s="168"/>
      <c r="CJR586" s="168"/>
      <c r="CJS586" s="168"/>
      <c r="CJT586" s="168"/>
      <c r="CJU586" s="168"/>
      <c r="CJV586" s="168"/>
      <c r="CJW586" s="168"/>
      <c r="CJX586" s="168"/>
      <c r="CJY586" s="168"/>
      <c r="CJZ586" s="168"/>
      <c r="CKA586" s="168"/>
      <c r="CKB586" s="168"/>
      <c r="CKC586" s="168"/>
      <c r="CKD586" s="168"/>
      <c r="CKE586" s="168"/>
      <c r="CKF586" s="168"/>
      <c r="CKG586" s="168"/>
      <c r="CKH586" s="168"/>
      <c r="CKI586" s="168"/>
      <c r="CKJ586" s="168"/>
      <c r="CKK586" s="168"/>
      <c r="CKL586" s="168"/>
      <c r="CKM586" s="168"/>
      <c r="CKN586" s="168"/>
      <c r="CKO586" s="168"/>
      <c r="CKP586" s="168"/>
      <c r="CKQ586" s="168"/>
      <c r="CKR586" s="168"/>
      <c r="CKS586" s="168"/>
      <c r="CKT586" s="168"/>
      <c r="CKU586" s="168"/>
      <c r="CKV586" s="168"/>
      <c r="CKW586" s="511"/>
      <c r="CKX586" s="511"/>
      <c r="CKY586" s="511"/>
      <c r="CKZ586" s="511"/>
      <c r="CLA586" s="511"/>
      <c r="CLB586" s="511"/>
      <c r="CLC586" s="511"/>
      <c r="CLD586" s="511"/>
      <c r="CLE586" s="511"/>
      <c r="CLF586" s="511"/>
      <c r="CLG586" s="511"/>
      <c r="CLH586" s="511"/>
      <c r="CLI586" s="511"/>
      <c r="CLJ586" s="511"/>
      <c r="CLK586" s="511"/>
      <c r="CLL586" s="511"/>
      <c r="CLM586" s="511"/>
      <c r="CLN586" s="511"/>
      <c r="CLO586" s="511"/>
      <c r="CLP586" s="511"/>
      <c r="CLQ586" s="511"/>
      <c r="CLR586" s="511"/>
      <c r="CLS586" s="511"/>
      <c r="CLT586" s="511"/>
      <c r="CLU586" s="89"/>
      <c r="CLV586" s="89"/>
      <c r="CLW586" s="89"/>
      <c r="CLX586" s="89"/>
      <c r="CLY586" s="89"/>
      <c r="CLZ586" s="511"/>
      <c r="CMA586" s="511"/>
      <c r="CMB586" s="89"/>
      <c r="CMC586" s="89"/>
      <c r="CMD586" s="511"/>
      <c r="CME586" s="511"/>
      <c r="CMF586" s="89"/>
      <c r="CMG586" s="89"/>
      <c r="CMH586" s="511"/>
      <c r="CMI586" s="511"/>
      <c r="CMJ586" s="511"/>
      <c r="CMK586" s="511"/>
      <c r="CML586" s="511"/>
      <c r="CMM586" s="511"/>
      <c r="CMN586" s="511"/>
      <c r="CMO586" s="89"/>
      <c r="CMP586" s="89"/>
      <c r="CMQ586" s="511"/>
      <c r="CMR586" s="511"/>
      <c r="CMS586" s="89"/>
      <c r="CMT586" s="89"/>
      <c r="CMU586" s="511"/>
      <c r="CMV586" s="511"/>
      <c r="CMW586" s="511"/>
      <c r="CMX586" s="511"/>
      <c r="CMY586" s="511"/>
      <c r="CMZ586" s="203"/>
      <c r="CNA586" s="107"/>
      <c r="CNB586" s="511"/>
      <c r="CNC586" s="511"/>
      <c r="CND586" s="511"/>
      <c r="CNE586" s="511"/>
      <c r="CNF586" s="511"/>
      <c r="CNG586" s="511"/>
      <c r="CNH586" s="511"/>
      <c r="CNI586" s="168"/>
      <c r="CNJ586" s="168"/>
      <c r="CNK586" s="168"/>
      <c r="CNL586" s="168"/>
      <c r="CNM586" s="168"/>
      <c r="CNN586" s="168"/>
      <c r="CNO586" s="168"/>
      <c r="CNP586" s="168"/>
      <c r="CNQ586" s="168"/>
      <c r="CNR586" s="168"/>
      <c r="CNS586" s="168"/>
      <c r="CNT586" s="168"/>
      <c r="CNU586" s="168"/>
      <c r="CNV586" s="168"/>
      <c r="CNW586" s="168"/>
      <c r="CNX586" s="168"/>
      <c r="CNY586" s="168"/>
      <c r="CNZ586" s="168"/>
      <c r="COA586" s="168"/>
      <c r="COB586" s="168"/>
      <c r="COC586" s="168"/>
      <c r="COD586" s="168"/>
      <c r="COE586" s="168"/>
      <c r="COF586" s="168"/>
      <c r="COG586" s="168"/>
      <c r="COH586" s="168"/>
      <c r="COI586" s="168"/>
      <c r="COJ586" s="168"/>
      <c r="COK586" s="168"/>
      <c r="COL586" s="168"/>
      <c r="COM586" s="168"/>
      <c r="CON586" s="168"/>
      <c r="COO586" s="168"/>
      <c r="COP586" s="168"/>
      <c r="COQ586" s="168"/>
      <c r="COR586" s="168"/>
      <c r="COS586" s="168"/>
      <c r="COT586" s="168"/>
      <c r="COU586" s="168"/>
      <c r="COV586" s="168"/>
      <c r="COW586" s="168"/>
      <c r="COX586" s="168"/>
      <c r="COY586" s="168"/>
      <c r="COZ586" s="168"/>
      <c r="CPA586" s="511"/>
      <c r="CPB586" s="511"/>
      <c r="CPC586" s="511"/>
      <c r="CPD586" s="511"/>
      <c r="CPE586" s="511"/>
      <c r="CPF586" s="511"/>
      <c r="CPG586" s="511"/>
      <c r="CPH586" s="511"/>
      <c r="CPI586" s="511"/>
      <c r="CPJ586" s="511"/>
      <c r="CPK586" s="511"/>
      <c r="CPL586" s="511"/>
      <c r="CPM586" s="511"/>
      <c r="CPN586" s="511"/>
      <c r="CPO586" s="511"/>
      <c r="CPP586" s="511"/>
      <c r="CPQ586" s="511"/>
      <c r="CPR586" s="511"/>
      <c r="CPS586" s="511"/>
      <c r="CPT586" s="511"/>
      <c r="CPU586" s="511"/>
      <c r="CPV586" s="511"/>
      <c r="CPW586" s="511"/>
      <c r="CPX586" s="511"/>
      <c r="CPY586" s="89"/>
      <c r="CPZ586" s="89"/>
      <c r="CQA586" s="89"/>
      <c r="CQB586" s="89"/>
      <c r="CQC586" s="89"/>
      <c r="CQD586" s="511"/>
      <c r="CQE586" s="511"/>
      <c r="CQF586" s="89"/>
      <c r="CQG586" s="89"/>
      <c r="CQH586" s="511"/>
      <c r="CQI586" s="511"/>
      <c r="CQJ586" s="89"/>
      <c r="CQK586" s="89"/>
      <c r="CQL586" s="511"/>
      <c r="CQM586" s="511"/>
      <c r="CQN586" s="511"/>
      <c r="CQO586" s="511"/>
      <c r="CQP586" s="511"/>
      <c r="CQQ586" s="511"/>
      <c r="CQR586" s="511"/>
      <c r="CQS586" s="89"/>
      <c r="CQT586" s="89"/>
      <c r="CQU586" s="511"/>
      <c r="CQV586" s="511"/>
      <c r="CQW586" s="89"/>
      <c r="CQX586" s="89"/>
      <c r="CQY586" s="511"/>
      <c r="CQZ586" s="511"/>
      <c r="CRA586" s="511"/>
      <c r="CRB586" s="511"/>
      <c r="CRC586" s="511"/>
      <c r="CRD586" s="203"/>
      <c r="CRE586" s="107"/>
      <c r="CRF586" s="511"/>
      <c r="CRG586" s="511"/>
      <c r="CRH586" s="511"/>
      <c r="CRI586" s="511"/>
      <c r="CRJ586" s="511"/>
      <c r="CRK586" s="511"/>
      <c r="CRL586" s="511"/>
      <c r="CRM586" s="168"/>
      <c r="CRN586" s="168"/>
      <c r="CRO586" s="168"/>
      <c r="CRP586" s="168"/>
      <c r="CRQ586" s="168"/>
      <c r="CRR586" s="168"/>
      <c r="CRS586" s="168"/>
      <c r="CRT586" s="168"/>
      <c r="CRU586" s="168"/>
      <c r="CRV586" s="168"/>
      <c r="CRW586" s="168"/>
      <c r="CRX586" s="168"/>
      <c r="CRY586" s="168"/>
      <c r="CRZ586" s="168"/>
      <c r="CSA586" s="168"/>
      <c r="CSB586" s="168"/>
      <c r="CSC586" s="168"/>
      <c r="CSD586" s="168"/>
      <c r="CSE586" s="168"/>
      <c r="CSF586" s="168"/>
      <c r="CSG586" s="168"/>
      <c r="CSH586" s="168"/>
      <c r="CSI586" s="168"/>
      <c r="CSJ586" s="168"/>
      <c r="CSK586" s="168"/>
      <c r="CSL586" s="168"/>
      <c r="CSM586" s="168"/>
      <c r="CSN586" s="168"/>
      <c r="CSO586" s="168"/>
      <c r="CSP586" s="168"/>
      <c r="CSQ586" s="168"/>
      <c r="CSR586" s="168"/>
      <c r="CSS586" s="168"/>
      <c r="CST586" s="168"/>
      <c r="CSU586" s="168"/>
      <c r="CSV586" s="168"/>
      <c r="CSW586" s="168"/>
      <c r="CSX586" s="168"/>
      <c r="CSY586" s="168"/>
      <c r="CSZ586" s="168"/>
      <c r="CTA586" s="168"/>
      <c r="CTB586" s="168"/>
      <c r="CTC586" s="168"/>
      <c r="CTD586" s="168"/>
      <c r="CTE586" s="511"/>
      <c r="CTF586" s="511"/>
      <c r="CTG586" s="511"/>
      <c r="CTH586" s="511"/>
      <c r="CTI586" s="511"/>
      <c r="CTJ586" s="511"/>
      <c r="CTK586" s="511"/>
      <c r="CTL586" s="511"/>
      <c r="CTM586" s="511"/>
      <c r="CTN586" s="511"/>
      <c r="CTO586" s="511"/>
      <c r="CTP586" s="511"/>
      <c r="CTQ586" s="511"/>
      <c r="CTR586" s="511"/>
      <c r="CTS586" s="511"/>
      <c r="CTT586" s="511"/>
      <c r="CTU586" s="511"/>
      <c r="CTV586" s="511"/>
      <c r="CTW586" s="511"/>
      <c r="CTX586" s="511"/>
      <c r="CTY586" s="511"/>
      <c r="CTZ586" s="511"/>
      <c r="CUA586" s="511"/>
      <c r="CUB586" s="511"/>
      <c r="CUC586" s="89"/>
      <c r="CUD586" s="89"/>
      <c r="CUE586" s="89"/>
      <c r="CUF586" s="89"/>
      <c r="CUG586" s="89"/>
      <c r="CUH586" s="511"/>
      <c r="CUI586" s="511"/>
      <c r="CUJ586" s="89"/>
      <c r="CUK586" s="89"/>
      <c r="CUL586" s="511"/>
      <c r="CUM586" s="511"/>
      <c r="CUN586" s="89"/>
      <c r="CUO586" s="89"/>
      <c r="CUP586" s="511"/>
      <c r="CUQ586" s="511"/>
      <c r="CUR586" s="511"/>
      <c r="CUS586" s="511"/>
      <c r="CUT586" s="511"/>
      <c r="CUU586" s="511"/>
      <c r="CUV586" s="511"/>
      <c r="CUW586" s="89"/>
      <c r="CUX586" s="89"/>
      <c r="CUY586" s="511"/>
      <c r="CUZ586" s="511"/>
      <c r="CVA586" s="89"/>
      <c r="CVB586" s="89"/>
      <c r="CVC586" s="511"/>
      <c r="CVD586" s="511"/>
      <c r="CVE586" s="511"/>
      <c r="CVF586" s="511"/>
      <c r="CVG586" s="511"/>
      <c r="CVH586" s="203"/>
      <c r="CVI586" s="107"/>
      <c r="CVJ586" s="511"/>
      <c r="CVK586" s="511"/>
      <c r="CVL586" s="511"/>
      <c r="CVM586" s="511"/>
      <c r="CVN586" s="511"/>
      <c r="CVO586" s="511"/>
      <c r="CVP586" s="511"/>
      <c r="CVQ586" s="168"/>
      <c r="CVR586" s="168"/>
      <c r="CVS586" s="168"/>
      <c r="CVT586" s="168"/>
      <c r="CVU586" s="168"/>
      <c r="CVV586" s="168"/>
      <c r="CVW586" s="168"/>
      <c r="CVX586" s="168"/>
      <c r="CVY586" s="168"/>
      <c r="CVZ586" s="168"/>
      <c r="CWA586" s="168"/>
      <c r="CWB586" s="168"/>
      <c r="CWC586" s="168"/>
      <c r="CWD586" s="168"/>
      <c r="CWE586" s="168"/>
      <c r="CWF586" s="168"/>
      <c r="CWG586" s="168"/>
      <c r="CWH586" s="168"/>
      <c r="CWI586" s="168"/>
      <c r="CWJ586" s="168"/>
      <c r="CWK586" s="168"/>
      <c r="CWL586" s="168"/>
      <c r="CWM586" s="168"/>
      <c r="CWN586" s="168"/>
      <c r="CWO586" s="168"/>
      <c r="CWP586" s="168"/>
      <c r="CWQ586" s="168"/>
      <c r="CWR586" s="168"/>
      <c r="CWS586" s="168"/>
      <c r="CWT586" s="168"/>
      <c r="CWU586" s="168"/>
      <c r="CWV586" s="168"/>
      <c r="CWW586" s="168"/>
      <c r="CWX586" s="168"/>
      <c r="CWY586" s="168"/>
      <c r="CWZ586" s="168"/>
      <c r="CXA586" s="168"/>
      <c r="CXB586" s="168"/>
      <c r="CXC586" s="168"/>
      <c r="CXD586" s="168"/>
      <c r="CXE586" s="168"/>
      <c r="CXF586" s="168"/>
      <c r="CXG586" s="168"/>
      <c r="CXH586" s="168"/>
      <c r="CXI586" s="511"/>
      <c r="CXJ586" s="511"/>
      <c r="CXK586" s="511"/>
      <c r="CXL586" s="511"/>
      <c r="CXM586" s="511"/>
      <c r="CXN586" s="511"/>
      <c r="CXO586" s="511"/>
      <c r="CXP586" s="511"/>
      <c r="CXQ586" s="511"/>
      <c r="CXR586" s="511"/>
      <c r="CXS586" s="511"/>
      <c r="CXT586" s="511"/>
      <c r="CXU586" s="511"/>
      <c r="CXV586" s="511"/>
      <c r="CXW586" s="511"/>
      <c r="CXX586" s="511"/>
      <c r="CXY586" s="511"/>
      <c r="CXZ586" s="511"/>
      <c r="CYA586" s="511"/>
      <c r="CYB586" s="511"/>
      <c r="CYC586" s="511"/>
      <c r="CYD586" s="511"/>
      <c r="CYE586" s="511"/>
      <c r="CYF586" s="511"/>
      <c r="CYG586" s="89"/>
      <c r="CYH586" s="89"/>
      <c r="CYI586" s="89"/>
      <c r="CYJ586" s="89"/>
      <c r="CYK586" s="89"/>
      <c r="CYL586" s="511"/>
      <c r="CYM586" s="511"/>
      <c r="CYN586" s="89"/>
      <c r="CYO586" s="89"/>
      <c r="CYP586" s="511"/>
      <c r="CYQ586" s="511"/>
      <c r="CYR586" s="89"/>
      <c r="CYS586" s="89"/>
      <c r="CYT586" s="511"/>
      <c r="CYU586" s="511"/>
      <c r="CYV586" s="511"/>
      <c r="CYW586" s="511"/>
      <c r="CYX586" s="511"/>
      <c r="CYY586" s="511"/>
      <c r="CYZ586" s="511"/>
      <c r="CZA586" s="89"/>
      <c r="CZB586" s="89"/>
      <c r="CZC586" s="511"/>
      <c r="CZD586" s="511"/>
      <c r="CZE586" s="89"/>
      <c r="CZF586" s="89"/>
      <c r="CZG586" s="511"/>
      <c r="CZH586" s="511"/>
      <c r="CZI586" s="511"/>
      <c r="CZJ586" s="511"/>
      <c r="CZK586" s="511"/>
      <c r="CZL586" s="203"/>
      <c r="CZM586" s="107"/>
      <c r="CZN586" s="511"/>
      <c r="CZO586" s="511"/>
      <c r="CZP586" s="511"/>
      <c r="CZQ586" s="511"/>
      <c r="CZR586" s="511"/>
      <c r="CZS586" s="511"/>
      <c r="CZT586" s="511"/>
      <c r="CZU586" s="168"/>
      <c r="CZV586" s="168"/>
      <c r="CZW586" s="168"/>
      <c r="CZX586" s="168"/>
      <c r="CZY586" s="168"/>
      <c r="CZZ586" s="168"/>
      <c r="DAA586" s="168"/>
      <c r="DAB586" s="168"/>
      <c r="DAC586" s="168"/>
      <c r="DAD586" s="168"/>
      <c r="DAE586" s="168"/>
      <c r="DAF586" s="168"/>
      <c r="DAG586" s="168"/>
      <c r="DAH586" s="168"/>
      <c r="DAI586" s="168"/>
      <c r="DAJ586" s="168"/>
      <c r="DAK586" s="168"/>
      <c r="DAL586" s="168"/>
      <c r="DAM586" s="168"/>
      <c r="DAN586" s="168"/>
      <c r="DAO586" s="168"/>
      <c r="DAP586" s="168"/>
      <c r="DAQ586" s="168"/>
      <c r="DAR586" s="168"/>
      <c r="DAS586" s="168"/>
      <c r="DAT586" s="168"/>
      <c r="DAU586" s="168"/>
      <c r="DAV586" s="168"/>
      <c r="DAW586" s="168"/>
      <c r="DAX586" s="168"/>
      <c r="DAY586" s="168"/>
      <c r="DAZ586" s="168"/>
      <c r="DBA586" s="168"/>
      <c r="DBB586" s="168"/>
      <c r="DBC586" s="168"/>
      <c r="DBD586" s="168"/>
      <c r="DBE586" s="168"/>
      <c r="DBF586" s="168"/>
      <c r="DBG586" s="168"/>
      <c r="DBH586" s="168"/>
      <c r="DBI586" s="168"/>
      <c r="DBJ586" s="168"/>
      <c r="DBK586" s="168"/>
      <c r="DBL586" s="168"/>
      <c r="DBM586" s="511"/>
      <c r="DBN586" s="511"/>
      <c r="DBO586" s="511"/>
      <c r="DBP586" s="511"/>
      <c r="DBQ586" s="511"/>
      <c r="DBR586" s="511"/>
      <c r="DBS586" s="511"/>
      <c r="DBT586" s="511"/>
      <c r="DBU586" s="511"/>
      <c r="DBV586" s="511"/>
      <c r="DBW586" s="511"/>
      <c r="DBX586" s="511"/>
      <c r="DBY586" s="511"/>
      <c r="DBZ586" s="511"/>
      <c r="DCA586" s="511"/>
      <c r="DCB586" s="511"/>
      <c r="DCC586" s="511"/>
      <c r="DCD586" s="511"/>
      <c r="DCE586" s="511"/>
      <c r="DCF586" s="511"/>
      <c r="DCG586" s="511"/>
      <c r="DCH586" s="511"/>
      <c r="DCI586" s="511"/>
      <c r="DCJ586" s="511"/>
      <c r="DCK586" s="89"/>
      <c r="DCL586" s="89"/>
      <c r="DCM586" s="89"/>
      <c r="DCN586" s="89"/>
      <c r="DCO586" s="89"/>
      <c r="DCP586" s="511"/>
      <c r="DCQ586" s="511"/>
      <c r="DCR586" s="89"/>
      <c r="DCS586" s="89"/>
      <c r="DCT586" s="511"/>
      <c r="DCU586" s="511"/>
      <c r="DCV586" s="89"/>
      <c r="DCW586" s="89"/>
      <c r="DCX586" s="511"/>
      <c r="DCY586" s="511"/>
      <c r="DCZ586" s="511"/>
      <c r="DDA586" s="511"/>
      <c r="DDB586" s="511"/>
      <c r="DDC586" s="511"/>
      <c r="DDD586" s="511"/>
      <c r="DDE586" s="89"/>
      <c r="DDF586" s="89"/>
      <c r="DDG586" s="511"/>
      <c r="DDH586" s="511"/>
      <c r="DDI586" s="89"/>
      <c r="DDJ586" s="89"/>
      <c r="DDK586" s="511"/>
      <c r="DDL586" s="511"/>
      <c r="DDM586" s="511"/>
      <c r="DDN586" s="511"/>
      <c r="DDO586" s="511"/>
      <c r="DDP586" s="203"/>
      <c r="DDQ586" s="107"/>
      <c r="DDR586" s="511"/>
      <c r="DDS586" s="511"/>
      <c r="DDT586" s="511"/>
      <c r="DDU586" s="511"/>
      <c r="DDV586" s="511"/>
      <c r="DDW586" s="511"/>
      <c r="DDX586" s="511"/>
      <c r="DDY586" s="168"/>
      <c r="DDZ586" s="168"/>
      <c r="DEA586" s="168"/>
      <c r="DEB586" s="168"/>
      <c r="DEC586" s="168"/>
      <c r="DED586" s="168"/>
      <c r="DEE586" s="168"/>
      <c r="DEF586" s="168"/>
      <c r="DEG586" s="168"/>
      <c r="DEH586" s="168"/>
      <c r="DEI586" s="168"/>
      <c r="DEJ586" s="168"/>
      <c r="DEK586" s="168"/>
      <c r="DEL586" s="168"/>
      <c r="DEM586" s="168"/>
      <c r="DEN586" s="168"/>
      <c r="DEO586" s="168"/>
      <c r="DEP586" s="168"/>
      <c r="DEQ586" s="168"/>
      <c r="DER586" s="168"/>
      <c r="DES586" s="168"/>
      <c r="DET586" s="168"/>
      <c r="DEU586" s="168"/>
      <c r="DEV586" s="168"/>
      <c r="DEW586" s="168"/>
      <c r="DEX586" s="168"/>
      <c r="DEY586" s="168"/>
      <c r="DEZ586" s="168"/>
      <c r="DFA586" s="168"/>
      <c r="DFB586" s="168"/>
      <c r="DFC586" s="168"/>
      <c r="DFD586" s="168"/>
      <c r="DFE586" s="168"/>
      <c r="DFF586" s="168"/>
      <c r="DFG586" s="168"/>
      <c r="DFH586" s="168"/>
      <c r="DFI586" s="168"/>
      <c r="DFJ586" s="168"/>
      <c r="DFK586" s="168"/>
      <c r="DFL586" s="168"/>
      <c r="DFM586" s="168"/>
      <c r="DFN586" s="168"/>
      <c r="DFO586" s="168"/>
      <c r="DFP586" s="168"/>
      <c r="DFQ586" s="511"/>
      <c r="DFR586" s="511"/>
      <c r="DFS586" s="511"/>
      <c r="DFT586" s="511"/>
      <c r="DFU586" s="511"/>
      <c r="DFV586" s="511"/>
      <c r="DFW586" s="511"/>
      <c r="DFX586" s="511"/>
      <c r="DFY586" s="511"/>
      <c r="DFZ586" s="511"/>
      <c r="DGA586" s="511"/>
      <c r="DGB586" s="511"/>
      <c r="DGC586" s="511"/>
      <c r="DGD586" s="511"/>
      <c r="DGE586" s="511"/>
      <c r="DGF586" s="511"/>
      <c r="DGG586" s="511"/>
      <c r="DGH586" s="511"/>
      <c r="DGI586" s="511"/>
      <c r="DGJ586" s="511"/>
      <c r="DGK586" s="511"/>
      <c r="DGL586" s="511"/>
      <c r="DGM586" s="511"/>
      <c r="DGN586" s="511"/>
      <c r="DGO586" s="89"/>
      <c r="DGP586" s="89"/>
      <c r="DGQ586" s="89"/>
      <c r="DGR586" s="89"/>
      <c r="DGS586" s="89"/>
      <c r="DGT586" s="511"/>
      <c r="DGU586" s="511"/>
      <c r="DGV586" s="89"/>
      <c r="DGW586" s="89"/>
      <c r="DGX586" s="511"/>
      <c r="DGY586" s="511"/>
      <c r="DGZ586" s="89"/>
      <c r="DHA586" s="89"/>
      <c r="DHB586" s="511"/>
      <c r="DHC586" s="511"/>
      <c r="DHD586" s="511"/>
      <c r="DHE586" s="511"/>
      <c r="DHF586" s="511"/>
      <c r="DHG586" s="511"/>
      <c r="DHH586" s="511"/>
      <c r="DHI586" s="89"/>
      <c r="DHJ586" s="89"/>
      <c r="DHK586" s="511"/>
      <c r="DHL586" s="511"/>
      <c r="DHM586" s="89"/>
      <c r="DHN586" s="89"/>
      <c r="DHO586" s="511"/>
      <c r="DHP586" s="511"/>
      <c r="DHQ586" s="511"/>
      <c r="DHR586" s="511"/>
      <c r="DHS586" s="511"/>
      <c r="DHT586" s="203"/>
      <c r="DHU586" s="107"/>
      <c r="DHV586" s="511"/>
      <c r="DHW586" s="511"/>
      <c r="DHX586" s="511"/>
      <c r="DHY586" s="511"/>
      <c r="DHZ586" s="511"/>
      <c r="DIA586" s="511"/>
      <c r="DIB586" s="511"/>
      <c r="DIC586" s="168"/>
      <c r="DID586" s="168"/>
      <c r="DIE586" s="168"/>
      <c r="DIF586" s="168"/>
      <c r="DIG586" s="168"/>
      <c r="DIH586" s="168"/>
      <c r="DII586" s="168"/>
      <c r="DIJ586" s="168"/>
      <c r="DIK586" s="168"/>
      <c r="DIL586" s="168"/>
      <c r="DIM586" s="168"/>
      <c r="DIN586" s="168"/>
      <c r="DIO586" s="168"/>
      <c r="DIP586" s="168"/>
      <c r="DIQ586" s="168"/>
      <c r="DIR586" s="168"/>
      <c r="DIS586" s="168"/>
      <c r="DIT586" s="168"/>
      <c r="DIU586" s="168"/>
      <c r="DIV586" s="168"/>
      <c r="DIW586" s="168"/>
      <c r="DIX586" s="168"/>
      <c r="DIY586" s="168"/>
      <c r="DIZ586" s="168"/>
      <c r="DJA586" s="168"/>
      <c r="DJB586" s="168"/>
      <c r="DJC586" s="168"/>
      <c r="DJD586" s="168"/>
      <c r="DJE586" s="168"/>
      <c r="DJF586" s="168"/>
      <c r="DJG586" s="168"/>
      <c r="DJH586" s="168"/>
      <c r="DJI586" s="168"/>
      <c r="DJJ586" s="168"/>
      <c r="DJK586" s="168"/>
      <c r="DJL586" s="168"/>
      <c r="DJM586" s="168"/>
      <c r="DJN586" s="168"/>
      <c r="DJO586" s="168"/>
      <c r="DJP586" s="168"/>
      <c r="DJQ586" s="168"/>
      <c r="DJR586" s="168"/>
      <c r="DJS586" s="168"/>
      <c r="DJT586" s="168"/>
      <c r="DJU586" s="511"/>
      <c r="DJV586" s="511"/>
      <c r="DJW586" s="511"/>
      <c r="DJX586" s="511"/>
      <c r="DJY586" s="511"/>
      <c r="DJZ586" s="511"/>
      <c r="DKA586" s="511"/>
      <c r="DKB586" s="511"/>
      <c r="DKC586" s="511"/>
      <c r="DKD586" s="511"/>
      <c r="DKE586" s="511"/>
      <c r="DKF586" s="511"/>
      <c r="DKG586" s="511"/>
      <c r="DKH586" s="511"/>
      <c r="DKI586" s="511"/>
      <c r="DKJ586" s="511"/>
      <c r="DKK586" s="511"/>
      <c r="DKL586" s="511"/>
      <c r="DKM586" s="511"/>
      <c r="DKN586" s="511"/>
      <c r="DKO586" s="511"/>
      <c r="DKP586" s="511"/>
      <c r="DKQ586" s="511"/>
      <c r="DKR586" s="511"/>
      <c r="DKS586" s="89"/>
      <c r="DKT586" s="89"/>
      <c r="DKU586" s="89"/>
      <c r="DKV586" s="89"/>
      <c r="DKW586" s="89"/>
      <c r="DKX586" s="511"/>
      <c r="DKY586" s="511"/>
      <c r="DKZ586" s="89"/>
      <c r="DLA586" s="89"/>
      <c r="DLB586" s="511"/>
      <c r="DLC586" s="511"/>
      <c r="DLD586" s="89"/>
      <c r="DLE586" s="89"/>
      <c r="DLF586" s="511"/>
      <c r="DLG586" s="511"/>
      <c r="DLH586" s="511"/>
      <c r="DLI586" s="511"/>
      <c r="DLJ586" s="511"/>
      <c r="DLK586" s="511"/>
      <c r="DLL586" s="511"/>
      <c r="DLM586" s="89"/>
      <c r="DLN586" s="89"/>
      <c r="DLO586" s="511"/>
      <c r="DLP586" s="511"/>
      <c r="DLQ586" s="89"/>
      <c r="DLR586" s="89"/>
      <c r="DLS586" s="511"/>
      <c r="DLT586" s="511"/>
      <c r="DLU586" s="511"/>
      <c r="DLV586" s="511"/>
      <c r="DLW586" s="511"/>
      <c r="DLX586" s="203"/>
      <c r="DLY586" s="107"/>
      <c r="DLZ586" s="511"/>
      <c r="DMA586" s="511"/>
      <c r="DMB586" s="511"/>
      <c r="DMC586" s="511"/>
      <c r="DMD586" s="511"/>
      <c r="DME586" s="511"/>
      <c r="DMF586" s="511"/>
      <c r="DMG586" s="168"/>
      <c r="DMH586" s="168"/>
      <c r="DMI586" s="168"/>
      <c r="DMJ586" s="168"/>
      <c r="DMK586" s="168"/>
      <c r="DML586" s="168"/>
      <c r="DMM586" s="168"/>
      <c r="DMN586" s="168"/>
      <c r="DMO586" s="168"/>
      <c r="DMP586" s="168"/>
      <c r="DMQ586" s="168"/>
      <c r="DMR586" s="168"/>
      <c r="DMS586" s="168"/>
      <c r="DMT586" s="168"/>
      <c r="DMU586" s="168"/>
      <c r="DMV586" s="168"/>
      <c r="DMW586" s="168"/>
      <c r="DMX586" s="168"/>
      <c r="DMY586" s="168"/>
      <c r="DMZ586" s="168"/>
      <c r="DNA586" s="168"/>
      <c r="DNB586" s="168"/>
      <c r="DNC586" s="168"/>
      <c r="DND586" s="168"/>
      <c r="DNE586" s="168"/>
      <c r="DNF586" s="168"/>
      <c r="DNG586" s="168"/>
      <c r="DNH586" s="168"/>
      <c r="DNI586" s="168"/>
      <c r="DNJ586" s="168"/>
      <c r="DNK586" s="168"/>
      <c r="DNL586" s="168"/>
      <c r="DNM586" s="168"/>
      <c r="DNN586" s="168"/>
      <c r="DNO586" s="168"/>
      <c r="DNP586" s="168"/>
      <c r="DNQ586" s="168"/>
      <c r="DNR586" s="168"/>
      <c r="DNS586" s="168"/>
      <c r="DNT586" s="168"/>
      <c r="DNU586" s="168"/>
      <c r="DNV586" s="168"/>
      <c r="DNW586" s="168"/>
      <c r="DNX586" s="168"/>
      <c r="DNY586" s="511"/>
      <c r="DNZ586" s="511"/>
      <c r="DOA586" s="511"/>
      <c r="DOB586" s="511"/>
      <c r="DOC586" s="511"/>
      <c r="DOD586" s="511"/>
      <c r="DOE586" s="511"/>
      <c r="DOF586" s="511"/>
      <c r="DOG586" s="511"/>
      <c r="DOH586" s="511"/>
      <c r="DOI586" s="511"/>
      <c r="DOJ586" s="511"/>
      <c r="DOK586" s="511"/>
      <c r="DOL586" s="511"/>
      <c r="DOM586" s="511"/>
      <c r="DON586" s="511"/>
      <c r="DOO586" s="511"/>
      <c r="DOP586" s="511"/>
      <c r="DOQ586" s="511"/>
      <c r="DOR586" s="511"/>
      <c r="DOS586" s="511"/>
      <c r="DOT586" s="511"/>
      <c r="DOU586" s="511"/>
      <c r="DOV586" s="511"/>
      <c r="DOW586" s="89"/>
      <c r="DOX586" s="89"/>
      <c r="DOY586" s="89"/>
      <c r="DOZ586" s="89"/>
      <c r="DPA586" s="89"/>
      <c r="DPB586" s="511"/>
      <c r="DPC586" s="511"/>
      <c r="DPD586" s="89"/>
      <c r="DPE586" s="89"/>
      <c r="DPF586" s="511"/>
      <c r="DPG586" s="511"/>
      <c r="DPH586" s="89"/>
      <c r="DPI586" s="89"/>
      <c r="DPJ586" s="511"/>
      <c r="DPK586" s="511"/>
      <c r="DPL586" s="511"/>
      <c r="DPM586" s="511"/>
      <c r="DPN586" s="511"/>
      <c r="DPO586" s="511"/>
      <c r="DPP586" s="511"/>
      <c r="DPQ586" s="89"/>
      <c r="DPR586" s="89"/>
      <c r="DPS586" s="511"/>
      <c r="DPT586" s="511"/>
      <c r="DPU586" s="89"/>
      <c r="DPV586" s="89"/>
      <c r="DPW586" s="511"/>
      <c r="DPX586" s="511"/>
      <c r="DPY586" s="511"/>
      <c r="DPZ586" s="511"/>
      <c r="DQA586" s="511"/>
      <c r="DQB586" s="203"/>
      <c r="DQC586" s="107"/>
      <c r="DQD586" s="511"/>
      <c r="DQE586" s="511"/>
      <c r="DQF586" s="511"/>
      <c r="DQG586" s="511"/>
      <c r="DQH586" s="511"/>
      <c r="DQI586" s="511"/>
      <c r="DQJ586" s="511"/>
      <c r="DQK586" s="168"/>
      <c r="DQL586" s="168"/>
      <c r="DQM586" s="168"/>
      <c r="DQN586" s="168"/>
      <c r="DQO586" s="168"/>
      <c r="DQP586" s="168"/>
      <c r="DQQ586" s="168"/>
      <c r="DQR586" s="168"/>
      <c r="DQS586" s="168"/>
      <c r="DQT586" s="168"/>
      <c r="DQU586" s="168"/>
      <c r="DQV586" s="168"/>
      <c r="DQW586" s="168"/>
      <c r="DQX586" s="168"/>
      <c r="DQY586" s="168"/>
      <c r="DQZ586" s="168"/>
      <c r="DRA586" s="168"/>
      <c r="DRB586" s="168"/>
      <c r="DRC586" s="168"/>
      <c r="DRD586" s="168"/>
      <c r="DRE586" s="168"/>
      <c r="DRF586" s="168"/>
      <c r="DRG586" s="168"/>
      <c r="DRH586" s="168"/>
      <c r="DRI586" s="168"/>
      <c r="DRJ586" s="168"/>
      <c r="DRK586" s="168"/>
      <c r="DRL586" s="168"/>
      <c r="DRM586" s="168"/>
      <c r="DRN586" s="168"/>
      <c r="DRO586" s="168"/>
      <c r="DRP586" s="168"/>
      <c r="DRQ586" s="168"/>
      <c r="DRR586" s="168"/>
      <c r="DRS586" s="168"/>
      <c r="DRT586" s="168"/>
      <c r="DRU586" s="168"/>
      <c r="DRV586" s="168"/>
      <c r="DRW586" s="168"/>
      <c r="DRX586" s="168"/>
      <c r="DRY586" s="168"/>
      <c r="DRZ586" s="168"/>
      <c r="DSA586" s="168"/>
      <c r="DSB586" s="168"/>
      <c r="DSC586" s="511"/>
      <c r="DSD586" s="511"/>
      <c r="DSE586" s="511"/>
      <c r="DSF586" s="511"/>
      <c r="DSG586" s="511"/>
      <c r="DSH586" s="511"/>
      <c r="DSI586" s="511"/>
      <c r="DSJ586" s="511"/>
      <c r="DSK586" s="511"/>
      <c r="DSL586" s="511"/>
      <c r="DSM586" s="511"/>
      <c r="DSN586" s="511"/>
      <c r="DSO586" s="511"/>
      <c r="DSP586" s="511"/>
      <c r="DSQ586" s="511"/>
      <c r="DSR586" s="511"/>
      <c r="DSS586" s="511"/>
      <c r="DST586" s="511"/>
      <c r="DSU586" s="511"/>
      <c r="DSV586" s="511"/>
      <c r="DSW586" s="511"/>
      <c r="DSX586" s="511"/>
      <c r="DSY586" s="511"/>
      <c r="DSZ586" s="511"/>
      <c r="DTA586" s="89"/>
      <c r="DTB586" s="89"/>
      <c r="DTC586" s="89"/>
      <c r="DTD586" s="89"/>
      <c r="DTE586" s="89"/>
      <c r="DTF586" s="511"/>
      <c r="DTG586" s="511"/>
      <c r="DTH586" s="89"/>
      <c r="DTI586" s="89"/>
      <c r="DTJ586" s="511"/>
      <c r="DTK586" s="511"/>
      <c r="DTL586" s="89"/>
      <c r="DTM586" s="89"/>
      <c r="DTN586" s="511"/>
      <c r="DTO586" s="511"/>
      <c r="DTP586" s="511"/>
      <c r="DTQ586" s="511"/>
      <c r="DTR586" s="511"/>
      <c r="DTS586" s="511"/>
      <c r="DTT586" s="511"/>
      <c r="DTU586" s="89"/>
      <c r="DTV586" s="89"/>
      <c r="DTW586" s="511"/>
      <c r="DTX586" s="511"/>
      <c r="DTY586" s="89"/>
      <c r="DTZ586" s="89"/>
      <c r="DUA586" s="511"/>
      <c r="DUB586" s="511"/>
      <c r="DUC586" s="511"/>
      <c r="DUD586" s="511"/>
      <c r="DUE586" s="511"/>
      <c r="DUF586" s="203"/>
      <c r="DUG586" s="107"/>
      <c r="DUH586" s="511"/>
      <c r="DUI586" s="511"/>
      <c r="DUJ586" s="511"/>
      <c r="DUK586" s="511"/>
      <c r="DUL586" s="511"/>
      <c r="DUM586" s="511"/>
      <c r="DUN586" s="511"/>
      <c r="DUO586" s="168"/>
      <c r="DUP586" s="168"/>
      <c r="DUQ586" s="168"/>
      <c r="DUR586" s="168"/>
      <c r="DUS586" s="168"/>
      <c r="DUT586" s="168"/>
      <c r="DUU586" s="168"/>
      <c r="DUV586" s="168"/>
      <c r="DUW586" s="168"/>
      <c r="DUX586" s="168"/>
      <c r="DUY586" s="168"/>
      <c r="DUZ586" s="168"/>
      <c r="DVA586" s="168"/>
      <c r="DVB586" s="168"/>
      <c r="DVC586" s="168"/>
      <c r="DVD586" s="168"/>
      <c r="DVE586" s="168"/>
      <c r="DVF586" s="168"/>
      <c r="DVG586" s="168"/>
      <c r="DVH586" s="168"/>
      <c r="DVI586" s="168"/>
      <c r="DVJ586" s="168"/>
      <c r="DVK586" s="168"/>
      <c r="DVL586" s="168"/>
      <c r="DVM586" s="168"/>
      <c r="DVN586" s="168"/>
      <c r="DVO586" s="168"/>
      <c r="DVP586" s="168"/>
      <c r="DVQ586" s="168"/>
      <c r="DVR586" s="168"/>
      <c r="DVS586" s="168"/>
      <c r="DVT586" s="168"/>
      <c r="DVU586" s="168"/>
      <c r="DVV586" s="168"/>
      <c r="DVW586" s="168"/>
      <c r="DVX586" s="168"/>
      <c r="DVY586" s="168"/>
      <c r="DVZ586" s="168"/>
      <c r="DWA586" s="168"/>
      <c r="DWB586" s="168"/>
      <c r="DWC586" s="168"/>
      <c r="DWD586" s="168"/>
      <c r="DWE586" s="168"/>
      <c r="DWF586" s="168"/>
      <c r="DWG586" s="511"/>
      <c r="DWH586" s="511"/>
      <c r="DWI586" s="511"/>
      <c r="DWJ586" s="511"/>
      <c r="DWK586" s="511"/>
      <c r="DWL586" s="511"/>
      <c r="DWM586" s="511"/>
      <c r="DWN586" s="511"/>
      <c r="DWO586" s="511"/>
      <c r="DWP586" s="511"/>
      <c r="DWQ586" s="511"/>
      <c r="DWR586" s="511"/>
      <c r="DWS586" s="511"/>
      <c r="DWT586" s="511"/>
      <c r="DWU586" s="511"/>
      <c r="DWV586" s="511"/>
      <c r="DWW586" s="511"/>
      <c r="DWX586" s="511"/>
      <c r="DWY586" s="511"/>
      <c r="DWZ586" s="511"/>
      <c r="DXA586" s="511"/>
      <c r="DXB586" s="511"/>
      <c r="DXC586" s="511"/>
      <c r="DXD586" s="511"/>
      <c r="DXE586" s="89"/>
      <c r="DXF586" s="89"/>
      <c r="DXG586" s="89"/>
      <c r="DXH586" s="89"/>
      <c r="DXI586" s="89"/>
      <c r="DXJ586" s="511"/>
      <c r="DXK586" s="511"/>
      <c r="DXL586" s="89"/>
      <c r="DXM586" s="89"/>
      <c r="DXN586" s="511"/>
      <c r="DXO586" s="511"/>
      <c r="DXP586" s="89"/>
      <c r="DXQ586" s="89"/>
      <c r="DXR586" s="511"/>
      <c r="DXS586" s="511"/>
      <c r="DXT586" s="511"/>
      <c r="DXU586" s="511"/>
      <c r="DXV586" s="511"/>
      <c r="DXW586" s="511"/>
      <c r="DXX586" s="511"/>
      <c r="DXY586" s="89"/>
      <c r="DXZ586" s="89"/>
      <c r="DYA586" s="511"/>
      <c r="DYB586" s="511"/>
      <c r="DYC586" s="89"/>
      <c r="DYD586" s="89"/>
      <c r="DYE586" s="511"/>
      <c r="DYF586" s="511"/>
      <c r="DYG586" s="511"/>
      <c r="DYH586" s="511"/>
      <c r="DYI586" s="511"/>
      <c r="DYJ586" s="203"/>
      <c r="DYK586" s="107"/>
      <c r="DYL586" s="511"/>
      <c r="DYM586" s="511"/>
      <c r="DYN586" s="511"/>
      <c r="DYO586" s="511"/>
      <c r="DYP586" s="511"/>
      <c r="DYQ586" s="511"/>
      <c r="DYR586" s="511"/>
      <c r="DYS586" s="168"/>
      <c r="DYT586" s="168"/>
      <c r="DYU586" s="168"/>
      <c r="DYV586" s="168"/>
      <c r="DYW586" s="168"/>
      <c r="DYX586" s="168"/>
      <c r="DYY586" s="168"/>
      <c r="DYZ586" s="168"/>
      <c r="DZA586" s="168"/>
      <c r="DZB586" s="168"/>
      <c r="DZC586" s="168"/>
      <c r="DZD586" s="168"/>
      <c r="DZE586" s="168"/>
      <c r="DZF586" s="168"/>
      <c r="DZG586" s="168"/>
      <c r="DZH586" s="168"/>
      <c r="DZI586" s="168"/>
      <c r="DZJ586" s="168"/>
      <c r="DZK586" s="168"/>
      <c r="DZL586" s="168"/>
      <c r="DZM586" s="168"/>
      <c r="DZN586" s="168"/>
      <c r="DZO586" s="168"/>
      <c r="DZP586" s="168"/>
      <c r="DZQ586" s="168"/>
      <c r="DZR586" s="168"/>
      <c r="DZS586" s="168"/>
      <c r="DZT586" s="168"/>
      <c r="DZU586" s="168"/>
      <c r="DZV586" s="168"/>
      <c r="DZW586" s="168"/>
      <c r="DZX586" s="168"/>
      <c r="DZY586" s="168"/>
      <c r="DZZ586" s="168"/>
      <c r="EAA586" s="168"/>
      <c r="EAB586" s="168"/>
      <c r="EAC586" s="168"/>
      <c r="EAD586" s="168"/>
      <c r="EAE586" s="168"/>
      <c r="EAF586" s="168"/>
      <c r="EAG586" s="168"/>
      <c r="EAH586" s="168"/>
      <c r="EAI586" s="168"/>
      <c r="EAJ586" s="168"/>
      <c r="EAK586" s="511"/>
      <c r="EAL586" s="511"/>
      <c r="EAM586" s="511"/>
      <c r="EAN586" s="511"/>
      <c r="EAO586" s="511"/>
      <c r="EAP586" s="511"/>
      <c r="EAQ586" s="511"/>
      <c r="EAR586" s="511"/>
      <c r="EAS586" s="511"/>
      <c r="EAT586" s="511"/>
      <c r="EAU586" s="511"/>
      <c r="EAV586" s="511"/>
      <c r="EAW586" s="511"/>
      <c r="EAX586" s="511"/>
      <c r="EAY586" s="511"/>
      <c r="EAZ586" s="511"/>
      <c r="EBA586" s="511"/>
      <c r="EBB586" s="511"/>
      <c r="EBC586" s="511"/>
      <c r="EBD586" s="511"/>
      <c r="EBE586" s="511"/>
      <c r="EBF586" s="511"/>
      <c r="EBG586" s="511"/>
      <c r="EBH586" s="511"/>
      <c r="EBI586" s="89"/>
      <c r="EBJ586" s="89"/>
      <c r="EBK586" s="89"/>
      <c r="EBL586" s="89"/>
      <c r="EBM586" s="89"/>
      <c r="EBN586" s="511"/>
      <c r="EBO586" s="511"/>
      <c r="EBP586" s="89"/>
      <c r="EBQ586" s="89"/>
      <c r="EBR586" s="511"/>
      <c r="EBS586" s="511"/>
      <c r="EBT586" s="89"/>
      <c r="EBU586" s="89"/>
      <c r="EBV586" s="511"/>
      <c r="EBW586" s="511"/>
      <c r="EBX586" s="511"/>
      <c r="EBY586" s="511"/>
      <c r="EBZ586" s="511"/>
      <c r="ECA586" s="511"/>
      <c r="ECB586" s="511"/>
      <c r="ECC586" s="89"/>
      <c r="ECD586" s="89"/>
      <c r="ECE586" s="511"/>
      <c r="ECF586" s="511"/>
      <c r="ECG586" s="89"/>
      <c r="ECH586" s="89"/>
      <c r="ECI586" s="511"/>
      <c r="ECJ586" s="511"/>
      <c r="ECK586" s="511"/>
      <c r="ECL586" s="511"/>
      <c r="ECM586" s="511"/>
      <c r="ECN586" s="203"/>
      <c r="ECO586" s="107"/>
      <c r="ECP586" s="511"/>
      <c r="ECQ586" s="511"/>
      <c r="ECR586" s="511"/>
      <c r="ECS586" s="511"/>
      <c r="ECT586" s="511"/>
      <c r="ECU586" s="511"/>
      <c r="ECV586" s="511"/>
      <c r="ECW586" s="168"/>
      <c r="ECX586" s="168"/>
      <c r="ECY586" s="168"/>
      <c r="ECZ586" s="168"/>
      <c r="EDA586" s="168"/>
      <c r="EDB586" s="168"/>
      <c r="EDC586" s="168"/>
      <c r="EDD586" s="168"/>
      <c r="EDE586" s="168"/>
      <c r="EDF586" s="168"/>
      <c r="EDG586" s="168"/>
      <c r="EDH586" s="168"/>
      <c r="EDI586" s="168"/>
      <c r="EDJ586" s="168"/>
      <c r="EDK586" s="168"/>
      <c r="EDL586" s="168"/>
      <c r="EDM586" s="168"/>
      <c r="EDN586" s="168"/>
      <c r="EDO586" s="168"/>
      <c r="EDP586" s="168"/>
      <c r="EDQ586" s="168"/>
      <c r="EDR586" s="168"/>
      <c r="EDS586" s="168"/>
      <c r="EDT586" s="168"/>
      <c r="EDU586" s="168"/>
      <c r="EDV586" s="168"/>
      <c r="EDW586" s="168"/>
      <c r="EDX586" s="168"/>
      <c r="EDY586" s="168"/>
      <c r="EDZ586" s="168"/>
      <c r="EEA586" s="168"/>
      <c r="EEB586" s="168"/>
      <c r="EEC586" s="168"/>
      <c r="EED586" s="168"/>
      <c r="EEE586" s="168"/>
      <c r="EEF586" s="168"/>
      <c r="EEG586" s="168"/>
      <c r="EEH586" s="168"/>
      <c r="EEI586" s="168"/>
      <c r="EEJ586" s="168"/>
      <c r="EEK586" s="168"/>
      <c r="EEL586" s="168"/>
      <c r="EEM586" s="168"/>
      <c r="EEN586" s="168"/>
      <c r="EEO586" s="511"/>
      <c r="EEP586" s="511"/>
      <c r="EEQ586" s="511"/>
      <c r="EER586" s="511"/>
      <c r="EES586" s="511"/>
      <c r="EET586" s="511"/>
      <c r="EEU586" s="511"/>
      <c r="EEV586" s="511"/>
      <c r="EEW586" s="511"/>
      <c r="EEX586" s="511"/>
      <c r="EEY586" s="511"/>
      <c r="EEZ586" s="511"/>
      <c r="EFA586" s="511"/>
      <c r="EFB586" s="511"/>
      <c r="EFC586" s="511"/>
      <c r="EFD586" s="511"/>
      <c r="EFE586" s="511"/>
      <c r="EFF586" s="511"/>
      <c r="EFG586" s="511"/>
      <c r="EFH586" s="511"/>
      <c r="EFI586" s="511"/>
      <c r="EFJ586" s="511"/>
      <c r="EFK586" s="511"/>
      <c r="EFL586" s="511"/>
      <c r="EFM586" s="89"/>
      <c r="EFN586" s="89"/>
      <c r="EFO586" s="89"/>
      <c r="EFP586" s="89"/>
      <c r="EFQ586" s="89"/>
      <c r="EFR586" s="511"/>
      <c r="EFS586" s="511"/>
      <c r="EFT586" s="89"/>
      <c r="EFU586" s="89"/>
      <c r="EFV586" s="511"/>
      <c r="EFW586" s="511"/>
      <c r="EFX586" s="89"/>
      <c r="EFY586" s="89"/>
      <c r="EFZ586" s="511"/>
      <c r="EGA586" s="511"/>
      <c r="EGB586" s="511"/>
      <c r="EGC586" s="511"/>
      <c r="EGD586" s="511"/>
      <c r="EGE586" s="511"/>
      <c r="EGF586" s="511"/>
      <c r="EGG586" s="89"/>
      <c r="EGH586" s="89"/>
      <c r="EGI586" s="511"/>
      <c r="EGJ586" s="511"/>
      <c r="EGK586" s="89"/>
      <c r="EGL586" s="89"/>
      <c r="EGM586" s="511"/>
      <c r="EGN586" s="511"/>
      <c r="EGO586" s="511"/>
      <c r="EGP586" s="511"/>
      <c r="EGQ586" s="511"/>
      <c r="EGR586" s="203"/>
      <c r="EGS586" s="107"/>
      <c r="EGT586" s="511"/>
      <c r="EGU586" s="511"/>
      <c r="EGV586" s="511"/>
      <c r="EGW586" s="511"/>
      <c r="EGX586" s="511"/>
      <c r="EGY586" s="511"/>
      <c r="EGZ586" s="511"/>
      <c r="EHA586" s="168"/>
      <c r="EHB586" s="168"/>
      <c r="EHC586" s="168"/>
      <c r="EHD586" s="168"/>
      <c r="EHE586" s="168"/>
      <c r="EHF586" s="168"/>
      <c r="EHG586" s="168"/>
      <c r="EHH586" s="168"/>
      <c r="EHI586" s="168"/>
      <c r="EHJ586" s="168"/>
      <c r="EHK586" s="168"/>
      <c r="EHL586" s="168"/>
      <c r="EHM586" s="168"/>
      <c r="EHN586" s="168"/>
      <c r="EHO586" s="168"/>
      <c r="EHP586" s="168"/>
      <c r="EHQ586" s="168"/>
      <c r="EHR586" s="168"/>
      <c r="EHS586" s="168"/>
      <c r="EHT586" s="168"/>
      <c r="EHU586" s="168"/>
      <c r="EHV586" s="168"/>
      <c r="EHW586" s="168"/>
      <c r="EHX586" s="168"/>
      <c r="EHY586" s="168"/>
      <c r="EHZ586" s="168"/>
      <c r="EIA586" s="168"/>
      <c r="EIB586" s="168"/>
      <c r="EIC586" s="168"/>
      <c r="EID586" s="168"/>
      <c r="EIE586" s="168"/>
      <c r="EIF586" s="168"/>
      <c r="EIG586" s="168"/>
      <c r="EIH586" s="168"/>
      <c r="EII586" s="168"/>
      <c r="EIJ586" s="168"/>
      <c r="EIK586" s="168"/>
      <c r="EIL586" s="168"/>
      <c r="EIM586" s="168"/>
      <c r="EIN586" s="168"/>
      <c r="EIO586" s="168"/>
      <c r="EIP586" s="168"/>
      <c r="EIQ586" s="168"/>
      <c r="EIR586" s="168"/>
      <c r="EIS586" s="511"/>
      <c r="EIT586" s="511"/>
      <c r="EIU586" s="511"/>
      <c r="EIV586" s="511"/>
      <c r="EIW586" s="511"/>
      <c r="EIX586" s="511"/>
      <c r="EIY586" s="511"/>
      <c r="EIZ586" s="511"/>
      <c r="EJA586" s="511"/>
      <c r="EJB586" s="511"/>
      <c r="EJC586" s="511"/>
      <c r="EJD586" s="511"/>
      <c r="EJE586" s="511"/>
      <c r="EJF586" s="511"/>
      <c r="EJG586" s="511"/>
      <c r="EJH586" s="511"/>
      <c r="EJI586" s="511"/>
      <c r="EJJ586" s="511"/>
      <c r="EJK586" s="511"/>
      <c r="EJL586" s="511"/>
      <c r="EJM586" s="511"/>
      <c r="EJN586" s="511"/>
      <c r="EJO586" s="511"/>
      <c r="EJP586" s="511"/>
      <c r="EJQ586" s="89"/>
      <c r="EJR586" s="89"/>
      <c r="EJS586" s="89"/>
      <c r="EJT586" s="89"/>
      <c r="EJU586" s="89"/>
      <c r="EJV586" s="511"/>
      <c r="EJW586" s="511"/>
      <c r="EJX586" s="89"/>
      <c r="EJY586" s="89"/>
      <c r="EJZ586" s="511"/>
      <c r="EKA586" s="511"/>
      <c r="EKB586" s="89"/>
      <c r="EKC586" s="89"/>
      <c r="EKD586" s="511"/>
      <c r="EKE586" s="511"/>
      <c r="EKF586" s="511"/>
      <c r="EKG586" s="511"/>
      <c r="EKH586" s="511"/>
      <c r="EKI586" s="511"/>
      <c r="EKJ586" s="511"/>
      <c r="EKK586" s="89"/>
      <c r="EKL586" s="89"/>
      <c r="EKM586" s="511"/>
      <c r="EKN586" s="511"/>
      <c r="EKO586" s="89"/>
      <c r="EKP586" s="89"/>
      <c r="EKQ586" s="511"/>
      <c r="EKR586" s="511"/>
      <c r="EKS586" s="511"/>
      <c r="EKT586" s="511"/>
      <c r="EKU586" s="511"/>
      <c r="EKV586" s="203"/>
      <c r="EKW586" s="107"/>
      <c r="EKX586" s="511"/>
      <c r="EKY586" s="511"/>
      <c r="EKZ586" s="511"/>
      <c r="ELA586" s="511"/>
      <c r="ELB586" s="511"/>
      <c r="ELC586" s="511"/>
      <c r="ELD586" s="511"/>
      <c r="ELE586" s="168"/>
      <c r="ELF586" s="168"/>
      <c r="ELG586" s="168"/>
      <c r="ELH586" s="168"/>
      <c r="ELI586" s="168"/>
      <c r="ELJ586" s="168"/>
      <c r="ELK586" s="168"/>
      <c r="ELL586" s="168"/>
      <c r="ELM586" s="168"/>
      <c r="ELN586" s="168"/>
      <c r="ELO586" s="168"/>
      <c r="ELP586" s="168"/>
      <c r="ELQ586" s="168"/>
      <c r="ELR586" s="168"/>
      <c r="ELS586" s="168"/>
      <c r="ELT586" s="168"/>
      <c r="ELU586" s="168"/>
      <c r="ELV586" s="168"/>
      <c r="ELW586" s="168"/>
      <c r="ELX586" s="168"/>
      <c r="ELY586" s="168"/>
      <c r="ELZ586" s="168"/>
      <c r="EMA586" s="168"/>
      <c r="EMB586" s="168"/>
      <c r="EMC586" s="168"/>
      <c r="EMD586" s="168"/>
      <c r="EME586" s="168"/>
      <c r="EMF586" s="168"/>
      <c r="EMG586" s="168"/>
      <c r="EMH586" s="168"/>
      <c r="EMI586" s="168"/>
      <c r="EMJ586" s="168"/>
      <c r="EMK586" s="168"/>
      <c r="EML586" s="168"/>
      <c r="EMM586" s="168"/>
      <c r="EMN586" s="168"/>
      <c r="EMO586" s="168"/>
      <c r="EMP586" s="168"/>
      <c r="EMQ586" s="168"/>
      <c r="EMR586" s="168"/>
      <c r="EMS586" s="168"/>
      <c r="EMT586" s="168"/>
      <c r="EMU586" s="168"/>
      <c r="EMV586" s="168"/>
      <c r="EMW586" s="511"/>
      <c r="EMX586" s="511"/>
      <c r="EMY586" s="511"/>
      <c r="EMZ586" s="511"/>
      <c r="ENA586" s="511"/>
      <c r="ENB586" s="511"/>
      <c r="ENC586" s="511"/>
      <c r="END586" s="511"/>
      <c r="ENE586" s="511"/>
      <c r="ENF586" s="511"/>
      <c r="ENG586" s="511"/>
      <c r="ENH586" s="511"/>
      <c r="ENI586" s="511"/>
      <c r="ENJ586" s="511"/>
      <c r="ENK586" s="511"/>
      <c r="ENL586" s="511"/>
      <c r="ENM586" s="511"/>
      <c r="ENN586" s="511"/>
      <c r="ENO586" s="511"/>
      <c r="ENP586" s="511"/>
      <c r="ENQ586" s="511"/>
      <c r="ENR586" s="511"/>
      <c r="ENS586" s="511"/>
      <c r="ENT586" s="511"/>
      <c r="ENU586" s="89"/>
      <c r="ENV586" s="89"/>
      <c r="ENW586" s="89"/>
      <c r="ENX586" s="89"/>
      <c r="ENY586" s="89"/>
      <c r="ENZ586" s="511"/>
      <c r="EOA586" s="511"/>
      <c r="EOB586" s="89"/>
      <c r="EOC586" s="89"/>
      <c r="EOD586" s="511"/>
      <c r="EOE586" s="511"/>
      <c r="EOF586" s="89"/>
      <c r="EOG586" s="89"/>
      <c r="EOH586" s="511"/>
      <c r="EOI586" s="511"/>
      <c r="EOJ586" s="511"/>
      <c r="EOK586" s="511"/>
      <c r="EOL586" s="511"/>
      <c r="EOM586" s="511"/>
      <c r="EON586" s="511"/>
      <c r="EOO586" s="89"/>
      <c r="EOP586" s="89"/>
      <c r="EOQ586" s="511"/>
      <c r="EOR586" s="511"/>
      <c r="EOS586" s="89"/>
      <c r="EOT586" s="89"/>
      <c r="EOU586" s="511"/>
      <c r="EOV586" s="511"/>
      <c r="EOW586" s="511"/>
      <c r="EOX586" s="511"/>
      <c r="EOY586" s="511"/>
      <c r="EOZ586" s="203"/>
      <c r="EPA586" s="107"/>
      <c r="EPB586" s="511"/>
      <c r="EPC586" s="511"/>
      <c r="EPD586" s="511"/>
      <c r="EPE586" s="511"/>
      <c r="EPF586" s="511"/>
      <c r="EPG586" s="511"/>
      <c r="EPH586" s="511"/>
      <c r="EPI586" s="168"/>
      <c r="EPJ586" s="168"/>
      <c r="EPK586" s="168"/>
      <c r="EPL586" s="168"/>
      <c r="EPM586" s="168"/>
      <c r="EPN586" s="168"/>
      <c r="EPO586" s="168"/>
      <c r="EPP586" s="168"/>
      <c r="EPQ586" s="168"/>
      <c r="EPR586" s="168"/>
      <c r="EPS586" s="168"/>
      <c r="EPT586" s="168"/>
      <c r="EPU586" s="168"/>
      <c r="EPV586" s="168"/>
      <c r="EPW586" s="168"/>
      <c r="EPX586" s="168"/>
      <c r="EPY586" s="168"/>
      <c r="EPZ586" s="168"/>
      <c r="EQA586" s="168"/>
      <c r="EQB586" s="168"/>
      <c r="EQC586" s="168"/>
      <c r="EQD586" s="168"/>
      <c r="EQE586" s="168"/>
      <c r="EQF586" s="168"/>
      <c r="EQG586" s="168"/>
      <c r="EQH586" s="168"/>
      <c r="EQI586" s="168"/>
      <c r="EQJ586" s="168"/>
      <c r="EQK586" s="168"/>
      <c r="EQL586" s="168"/>
      <c r="EQM586" s="168"/>
      <c r="EQN586" s="168"/>
      <c r="EQO586" s="168"/>
      <c r="EQP586" s="168"/>
      <c r="EQQ586" s="168"/>
      <c r="EQR586" s="168"/>
      <c r="EQS586" s="168"/>
      <c r="EQT586" s="168"/>
      <c r="EQU586" s="168"/>
      <c r="EQV586" s="168"/>
      <c r="EQW586" s="168"/>
      <c r="EQX586" s="168"/>
      <c r="EQY586" s="168"/>
      <c r="EQZ586" s="168"/>
      <c r="ERA586" s="511"/>
      <c r="ERB586" s="511"/>
      <c r="ERC586" s="511"/>
      <c r="ERD586" s="511"/>
      <c r="ERE586" s="511"/>
      <c r="ERF586" s="511"/>
      <c r="ERG586" s="511"/>
      <c r="ERH586" s="511"/>
      <c r="ERI586" s="511"/>
      <c r="ERJ586" s="511"/>
      <c r="ERK586" s="511"/>
      <c r="ERL586" s="511"/>
      <c r="ERM586" s="511"/>
      <c r="ERN586" s="511"/>
      <c r="ERO586" s="511"/>
      <c r="ERP586" s="511"/>
      <c r="ERQ586" s="511"/>
      <c r="ERR586" s="511"/>
      <c r="ERS586" s="511"/>
      <c r="ERT586" s="511"/>
      <c r="ERU586" s="511"/>
      <c r="ERV586" s="511"/>
      <c r="ERW586" s="511"/>
      <c r="ERX586" s="511"/>
      <c r="ERY586" s="89"/>
      <c r="ERZ586" s="89"/>
      <c r="ESA586" s="89"/>
      <c r="ESB586" s="89"/>
      <c r="ESC586" s="89"/>
      <c r="ESD586" s="511"/>
      <c r="ESE586" s="511"/>
      <c r="ESF586" s="89"/>
      <c r="ESG586" s="89"/>
      <c r="ESH586" s="511"/>
      <c r="ESI586" s="511"/>
      <c r="ESJ586" s="89"/>
      <c r="ESK586" s="89"/>
      <c r="ESL586" s="511"/>
      <c r="ESM586" s="511"/>
      <c r="ESN586" s="511"/>
      <c r="ESO586" s="511"/>
      <c r="ESP586" s="511"/>
      <c r="ESQ586" s="511"/>
      <c r="ESR586" s="511"/>
      <c r="ESS586" s="89"/>
      <c r="EST586" s="89"/>
      <c r="ESU586" s="511"/>
      <c r="ESV586" s="511"/>
      <c r="ESW586" s="89"/>
      <c r="ESX586" s="89"/>
      <c r="ESY586" s="511"/>
      <c r="ESZ586" s="511"/>
      <c r="ETA586" s="511"/>
      <c r="ETB586" s="511"/>
      <c r="ETC586" s="511"/>
      <c r="ETD586" s="203"/>
      <c r="ETE586" s="107"/>
      <c r="ETF586" s="511"/>
      <c r="ETG586" s="511"/>
      <c r="ETH586" s="511"/>
      <c r="ETI586" s="511"/>
      <c r="ETJ586" s="511"/>
      <c r="ETK586" s="511"/>
      <c r="ETL586" s="511"/>
      <c r="ETM586" s="168"/>
      <c r="ETN586" s="168"/>
      <c r="ETO586" s="168"/>
      <c r="ETP586" s="168"/>
      <c r="ETQ586" s="168"/>
      <c r="ETR586" s="168"/>
      <c r="ETS586" s="168"/>
      <c r="ETT586" s="168"/>
      <c r="ETU586" s="168"/>
      <c r="ETV586" s="168"/>
      <c r="ETW586" s="168"/>
      <c r="ETX586" s="168"/>
      <c r="ETY586" s="168"/>
      <c r="ETZ586" s="168"/>
      <c r="EUA586" s="168"/>
      <c r="EUB586" s="168"/>
      <c r="EUC586" s="168"/>
      <c r="EUD586" s="168"/>
      <c r="EUE586" s="168"/>
      <c r="EUF586" s="168"/>
      <c r="EUG586" s="168"/>
      <c r="EUH586" s="168"/>
      <c r="EUI586" s="168"/>
      <c r="EUJ586" s="168"/>
      <c r="EUK586" s="168"/>
      <c r="EUL586" s="168"/>
      <c r="EUM586" s="168"/>
      <c r="EUN586" s="168"/>
      <c r="EUO586" s="168"/>
      <c r="EUP586" s="168"/>
      <c r="EUQ586" s="168"/>
      <c r="EUR586" s="168"/>
      <c r="EUS586" s="168"/>
      <c r="EUT586" s="168"/>
      <c r="EUU586" s="168"/>
      <c r="EUV586" s="168"/>
      <c r="EUW586" s="168"/>
      <c r="EUX586" s="168"/>
      <c r="EUY586" s="168"/>
      <c r="EUZ586" s="168"/>
      <c r="EVA586" s="168"/>
      <c r="EVB586" s="168"/>
      <c r="EVC586" s="168"/>
      <c r="EVD586" s="168"/>
      <c r="EVE586" s="511"/>
      <c r="EVF586" s="511"/>
      <c r="EVG586" s="511"/>
      <c r="EVH586" s="511"/>
      <c r="EVI586" s="511"/>
      <c r="EVJ586" s="511"/>
      <c r="EVK586" s="511"/>
      <c r="EVL586" s="511"/>
      <c r="EVM586" s="511"/>
      <c r="EVN586" s="511"/>
      <c r="EVO586" s="511"/>
      <c r="EVP586" s="511"/>
      <c r="EVQ586" s="511"/>
      <c r="EVR586" s="511"/>
      <c r="EVS586" s="511"/>
      <c r="EVT586" s="511"/>
      <c r="EVU586" s="511"/>
      <c r="EVV586" s="511"/>
      <c r="EVW586" s="511"/>
      <c r="EVX586" s="511"/>
      <c r="EVY586" s="511"/>
      <c r="EVZ586" s="511"/>
      <c r="EWA586" s="511"/>
      <c r="EWB586" s="511"/>
      <c r="EWC586" s="89"/>
      <c r="EWD586" s="89"/>
      <c r="EWE586" s="89"/>
      <c r="EWF586" s="89"/>
      <c r="EWG586" s="89"/>
      <c r="EWH586" s="511"/>
      <c r="EWI586" s="511"/>
      <c r="EWJ586" s="89"/>
      <c r="EWK586" s="89"/>
      <c r="EWL586" s="511"/>
      <c r="EWM586" s="511"/>
      <c r="EWN586" s="89"/>
      <c r="EWO586" s="89"/>
      <c r="EWP586" s="511"/>
      <c r="EWQ586" s="511"/>
      <c r="EWR586" s="511"/>
      <c r="EWS586" s="511"/>
      <c r="EWT586" s="511"/>
      <c r="EWU586" s="511"/>
      <c r="EWV586" s="511"/>
      <c r="EWW586" s="89"/>
      <c r="EWX586" s="89"/>
      <c r="EWY586" s="511"/>
      <c r="EWZ586" s="511"/>
      <c r="EXA586" s="89"/>
      <c r="EXB586" s="89"/>
      <c r="EXC586" s="511"/>
      <c r="EXD586" s="511"/>
      <c r="EXE586" s="511"/>
      <c r="EXF586" s="511"/>
      <c r="EXG586" s="511"/>
      <c r="EXH586" s="203"/>
      <c r="EXI586" s="107"/>
      <c r="EXJ586" s="511"/>
      <c r="EXK586" s="511"/>
      <c r="EXL586" s="511"/>
      <c r="EXM586" s="511"/>
      <c r="EXN586" s="511"/>
      <c r="EXO586" s="511"/>
      <c r="EXP586" s="511"/>
      <c r="EXQ586" s="168"/>
      <c r="EXR586" s="168"/>
      <c r="EXS586" s="168"/>
      <c r="EXT586" s="168"/>
      <c r="EXU586" s="168"/>
      <c r="EXV586" s="168"/>
      <c r="EXW586" s="168"/>
      <c r="EXX586" s="168"/>
      <c r="EXY586" s="168"/>
      <c r="EXZ586" s="168"/>
      <c r="EYA586" s="168"/>
      <c r="EYB586" s="168"/>
      <c r="EYC586" s="168"/>
      <c r="EYD586" s="168"/>
      <c r="EYE586" s="168"/>
      <c r="EYF586" s="168"/>
      <c r="EYG586" s="168"/>
      <c r="EYH586" s="168"/>
      <c r="EYI586" s="168"/>
      <c r="EYJ586" s="168"/>
      <c r="EYK586" s="168"/>
      <c r="EYL586" s="168"/>
      <c r="EYM586" s="168"/>
      <c r="EYN586" s="168"/>
      <c r="EYO586" s="168"/>
      <c r="EYP586" s="168"/>
      <c r="EYQ586" s="168"/>
      <c r="EYR586" s="168"/>
      <c r="EYS586" s="168"/>
      <c r="EYT586" s="168"/>
      <c r="EYU586" s="168"/>
      <c r="EYV586" s="168"/>
      <c r="EYW586" s="168"/>
      <c r="EYX586" s="168"/>
      <c r="EYY586" s="168"/>
      <c r="EYZ586" s="168"/>
      <c r="EZA586" s="168"/>
      <c r="EZB586" s="168"/>
      <c r="EZC586" s="168"/>
      <c r="EZD586" s="168"/>
      <c r="EZE586" s="168"/>
      <c r="EZF586" s="168"/>
      <c r="EZG586" s="168"/>
      <c r="EZH586" s="168"/>
      <c r="EZI586" s="511"/>
      <c r="EZJ586" s="511"/>
      <c r="EZK586" s="511"/>
      <c r="EZL586" s="511"/>
      <c r="EZM586" s="511"/>
      <c r="EZN586" s="511"/>
      <c r="EZO586" s="511"/>
      <c r="EZP586" s="511"/>
      <c r="EZQ586" s="511"/>
      <c r="EZR586" s="511"/>
      <c r="EZS586" s="511"/>
      <c r="EZT586" s="511"/>
      <c r="EZU586" s="511"/>
      <c r="EZV586" s="511"/>
      <c r="EZW586" s="511"/>
      <c r="EZX586" s="511"/>
      <c r="EZY586" s="511"/>
      <c r="EZZ586" s="511"/>
      <c r="FAA586" s="511"/>
      <c r="FAB586" s="511"/>
      <c r="FAC586" s="511"/>
      <c r="FAD586" s="511"/>
      <c r="FAE586" s="511"/>
      <c r="FAF586" s="511"/>
      <c r="FAG586" s="89"/>
      <c r="FAH586" s="89"/>
      <c r="FAI586" s="89"/>
      <c r="FAJ586" s="89"/>
      <c r="FAK586" s="89"/>
      <c r="FAL586" s="511"/>
      <c r="FAM586" s="511"/>
      <c r="FAN586" s="89"/>
      <c r="FAO586" s="89"/>
      <c r="FAP586" s="511"/>
      <c r="FAQ586" s="511"/>
      <c r="FAR586" s="89"/>
      <c r="FAS586" s="89"/>
      <c r="FAT586" s="511"/>
      <c r="FAU586" s="511"/>
      <c r="FAV586" s="511"/>
      <c r="FAW586" s="511"/>
      <c r="FAX586" s="511"/>
      <c r="FAY586" s="511"/>
      <c r="FAZ586" s="511"/>
      <c r="FBA586" s="89"/>
      <c r="FBB586" s="89"/>
      <c r="FBC586" s="511"/>
      <c r="FBD586" s="511"/>
      <c r="FBE586" s="89"/>
      <c r="FBF586" s="89"/>
      <c r="FBG586" s="511"/>
      <c r="FBH586" s="511"/>
      <c r="FBI586" s="511"/>
      <c r="FBJ586" s="511"/>
      <c r="FBK586" s="511"/>
      <c r="FBL586" s="203"/>
      <c r="FBM586" s="107"/>
      <c r="FBN586" s="511"/>
      <c r="FBO586" s="511"/>
      <c r="FBP586" s="511"/>
      <c r="FBQ586" s="511"/>
      <c r="FBR586" s="511"/>
      <c r="FBS586" s="511"/>
      <c r="FBT586" s="511"/>
      <c r="FBU586" s="168"/>
      <c r="FBV586" s="168"/>
      <c r="FBW586" s="168"/>
      <c r="FBX586" s="168"/>
      <c r="FBY586" s="168"/>
      <c r="FBZ586" s="168"/>
      <c r="FCA586" s="168"/>
      <c r="FCB586" s="168"/>
      <c r="FCC586" s="168"/>
      <c r="FCD586" s="168"/>
      <c r="FCE586" s="168"/>
      <c r="FCF586" s="168"/>
      <c r="FCG586" s="168"/>
      <c r="FCH586" s="168"/>
      <c r="FCI586" s="168"/>
      <c r="FCJ586" s="168"/>
      <c r="FCK586" s="168"/>
      <c r="FCL586" s="168"/>
      <c r="FCM586" s="168"/>
      <c r="FCN586" s="168"/>
      <c r="FCO586" s="168"/>
      <c r="FCP586" s="168"/>
      <c r="FCQ586" s="168"/>
      <c r="FCR586" s="168"/>
      <c r="FCS586" s="168"/>
      <c r="FCT586" s="168"/>
      <c r="FCU586" s="168"/>
      <c r="FCV586" s="168"/>
      <c r="FCW586" s="168"/>
      <c r="FCX586" s="168"/>
      <c r="FCY586" s="168"/>
      <c r="FCZ586" s="168"/>
      <c r="FDA586" s="168"/>
      <c r="FDB586" s="168"/>
      <c r="FDC586" s="168"/>
      <c r="FDD586" s="168"/>
      <c r="FDE586" s="168"/>
      <c r="FDF586" s="168"/>
      <c r="FDG586" s="168"/>
      <c r="FDH586" s="168"/>
      <c r="FDI586" s="168"/>
      <c r="FDJ586" s="168"/>
      <c r="FDK586" s="168"/>
      <c r="FDL586" s="168"/>
      <c r="FDM586" s="511"/>
      <c r="FDN586" s="511"/>
      <c r="FDO586" s="511"/>
      <c r="FDP586" s="511"/>
      <c r="FDQ586" s="511"/>
      <c r="FDR586" s="511"/>
      <c r="FDS586" s="511"/>
      <c r="FDT586" s="511"/>
      <c r="FDU586" s="511"/>
      <c r="FDV586" s="511"/>
      <c r="FDW586" s="511"/>
      <c r="FDX586" s="511"/>
      <c r="FDY586" s="511"/>
      <c r="FDZ586" s="511"/>
      <c r="FEA586" s="511"/>
      <c r="FEB586" s="511"/>
      <c r="FEC586" s="511"/>
      <c r="FED586" s="511"/>
      <c r="FEE586" s="511"/>
      <c r="FEF586" s="511"/>
      <c r="FEG586" s="511"/>
      <c r="FEH586" s="511"/>
      <c r="FEI586" s="511"/>
      <c r="FEJ586" s="511"/>
      <c r="FEK586" s="89"/>
      <c r="FEL586" s="89"/>
      <c r="FEM586" s="89"/>
      <c r="FEN586" s="89"/>
      <c r="FEO586" s="89"/>
      <c r="FEP586" s="511"/>
      <c r="FEQ586" s="511"/>
      <c r="FER586" s="89"/>
      <c r="FES586" s="89"/>
      <c r="FET586" s="511"/>
      <c r="FEU586" s="511"/>
      <c r="FEV586" s="89"/>
      <c r="FEW586" s="89"/>
      <c r="FEX586" s="511"/>
      <c r="FEY586" s="511"/>
      <c r="FEZ586" s="511"/>
      <c r="FFA586" s="511"/>
      <c r="FFB586" s="511"/>
      <c r="FFC586" s="511"/>
      <c r="FFD586" s="511"/>
      <c r="FFE586" s="89"/>
      <c r="FFF586" s="89"/>
      <c r="FFG586" s="511"/>
      <c r="FFH586" s="511"/>
      <c r="FFI586" s="89"/>
      <c r="FFJ586" s="89"/>
      <c r="FFK586" s="511"/>
      <c r="FFL586" s="511"/>
      <c r="FFM586" s="511"/>
      <c r="FFN586" s="511"/>
      <c r="FFO586" s="511"/>
      <c r="FFP586" s="203"/>
      <c r="FFQ586" s="107"/>
      <c r="FFR586" s="511"/>
      <c r="FFS586" s="511"/>
      <c r="FFT586" s="511"/>
      <c r="FFU586" s="511"/>
      <c r="FFV586" s="511"/>
      <c r="FFW586" s="511"/>
      <c r="FFX586" s="511"/>
      <c r="FFY586" s="168"/>
      <c r="FFZ586" s="168"/>
      <c r="FGA586" s="168"/>
      <c r="FGB586" s="168"/>
      <c r="FGC586" s="168"/>
      <c r="FGD586" s="168"/>
      <c r="FGE586" s="168"/>
      <c r="FGF586" s="168"/>
      <c r="FGG586" s="168"/>
      <c r="FGH586" s="168"/>
      <c r="FGI586" s="168"/>
      <c r="FGJ586" s="168"/>
      <c r="FGK586" s="168"/>
      <c r="FGL586" s="168"/>
      <c r="FGM586" s="168"/>
      <c r="FGN586" s="168"/>
      <c r="FGO586" s="168"/>
      <c r="FGP586" s="168"/>
      <c r="FGQ586" s="168"/>
      <c r="FGR586" s="168"/>
      <c r="FGS586" s="168"/>
      <c r="FGT586" s="168"/>
      <c r="FGU586" s="168"/>
      <c r="FGV586" s="168"/>
      <c r="FGW586" s="168"/>
      <c r="FGX586" s="168"/>
      <c r="FGY586" s="168"/>
      <c r="FGZ586" s="168"/>
      <c r="FHA586" s="168"/>
      <c r="FHB586" s="168"/>
      <c r="FHC586" s="168"/>
      <c r="FHD586" s="168"/>
      <c r="FHE586" s="168"/>
      <c r="FHF586" s="168"/>
      <c r="FHG586" s="168"/>
      <c r="FHH586" s="168"/>
      <c r="FHI586" s="168"/>
      <c r="FHJ586" s="168"/>
      <c r="FHK586" s="168"/>
      <c r="FHL586" s="168"/>
      <c r="FHM586" s="168"/>
      <c r="FHN586" s="168"/>
      <c r="FHO586" s="168"/>
      <c r="FHP586" s="168"/>
      <c r="FHQ586" s="511"/>
      <c r="FHR586" s="511"/>
      <c r="FHS586" s="511"/>
      <c r="FHT586" s="511"/>
      <c r="FHU586" s="511"/>
      <c r="FHV586" s="511"/>
      <c r="FHW586" s="511"/>
      <c r="FHX586" s="511"/>
      <c r="FHY586" s="511"/>
      <c r="FHZ586" s="511"/>
      <c r="FIA586" s="511"/>
      <c r="FIB586" s="511"/>
      <c r="FIC586" s="511"/>
      <c r="FID586" s="511"/>
      <c r="FIE586" s="511"/>
      <c r="FIF586" s="511"/>
      <c r="FIG586" s="511"/>
      <c r="FIH586" s="511"/>
      <c r="FII586" s="511"/>
      <c r="FIJ586" s="511"/>
      <c r="FIK586" s="511"/>
      <c r="FIL586" s="511"/>
      <c r="FIM586" s="511"/>
      <c r="FIN586" s="511"/>
      <c r="FIO586" s="89"/>
      <c r="FIP586" s="89"/>
      <c r="FIQ586" s="89"/>
      <c r="FIR586" s="89"/>
      <c r="FIS586" s="89"/>
      <c r="FIT586" s="511"/>
      <c r="FIU586" s="511"/>
      <c r="FIV586" s="89"/>
      <c r="FIW586" s="89"/>
      <c r="FIX586" s="511"/>
      <c r="FIY586" s="511"/>
      <c r="FIZ586" s="89"/>
      <c r="FJA586" s="89"/>
      <c r="FJB586" s="511"/>
      <c r="FJC586" s="511"/>
      <c r="FJD586" s="511"/>
      <c r="FJE586" s="511"/>
      <c r="FJF586" s="511"/>
      <c r="FJG586" s="511"/>
      <c r="FJH586" s="511"/>
      <c r="FJI586" s="89"/>
      <c r="FJJ586" s="89"/>
      <c r="FJK586" s="511"/>
      <c r="FJL586" s="511"/>
      <c r="FJM586" s="89"/>
      <c r="FJN586" s="89"/>
      <c r="FJO586" s="511"/>
      <c r="FJP586" s="511"/>
      <c r="FJQ586" s="511"/>
      <c r="FJR586" s="511"/>
      <c r="FJS586" s="511"/>
      <c r="FJT586" s="203"/>
      <c r="FJU586" s="107"/>
      <c r="FJV586" s="511"/>
      <c r="FJW586" s="511"/>
      <c r="FJX586" s="511"/>
      <c r="FJY586" s="511"/>
      <c r="FJZ586" s="511"/>
      <c r="FKA586" s="511"/>
      <c r="FKB586" s="511"/>
      <c r="FKC586" s="168"/>
      <c r="FKD586" s="168"/>
      <c r="FKE586" s="168"/>
      <c r="FKF586" s="168"/>
      <c r="FKG586" s="168"/>
      <c r="FKH586" s="168"/>
      <c r="FKI586" s="168"/>
      <c r="FKJ586" s="168"/>
      <c r="FKK586" s="168"/>
      <c r="FKL586" s="168"/>
      <c r="FKM586" s="168"/>
      <c r="FKN586" s="168"/>
      <c r="FKO586" s="168"/>
      <c r="FKP586" s="168"/>
      <c r="FKQ586" s="168"/>
      <c r="FKR586" s="168"/>
      <c r="FKS586" s="168"/>
      <c r="FKT586" s="168"/>
      <c r="FKU586" s="168"/>
      <c r="FKV586" s="168"/>
      <c r="FKW586" s="168"/>
      <c r="FKX586" s="168"/>
      <c r="FKY586" s="168"/>
      <c r="FKZ586" s="168"/>
      <c r="FLA586" s="168"/>
      <c r="FLB586" s="168"/>
      <c r="FLC586" s="168"/>
      <c r="FLD586" s="168"/>
      <c r="FLE586" s="168"/>
      <c r="FLF586" s="168"/>
      <c r="FLG586" s="168"/>
      <c r="FLH586" s="168"/>
      <c r="FLI586" s="168"/>
      <c r="FLJ586" s="168"/>
      <c r="FLK586" s="168"/>
      <c r="FLL586" s="168"/>
      <c r="FLM586" s="168"/>
      <c r="FLN586" s="168"/>
      <c r="FLO586" s="168"/>
      <c r="FLP586" s="168"/>
      <c r="FLQ586" s="168"/>
      <c r="FLR586" s="168"/>
      <c r="FLS586" s="168"/>
      <c r="FLT586" s="168"/>
      <c r="FLU586" s="511"/>
      <c r="FLV586" s="511"/>
      <c r="FLW586" s="511"/>
      <c r="FLX586" s="511"/>
      <c r="FLY586" s="511"/>
      <c r="FLZ586" s="511"/>
      <c r="FMA586" s="511"/>
      <c r="FMB586" s="511"/>
      <c r="FMC586" s="511"/>
      <c r="FMD586" s="511"/>
      <c r="FME586" s="511"/>
      <c r="FMF586" s="511"/>
      <c r="FMG586" s="511"/>
      <c r="FMH586" s="511"/>
      <c r="FMI586" s="511"/>
      <c r="FMJ586" s="511"/>
      <c r="FMK586" s="511"/>
      <c r="FML586" s="511"/>
      <c r="FMM586" s="511"/>
      <c r="FMN586" s="511"/>
      <c r="FMO586" s="511"/>
      <c r="FMP586" s="511"/>
      <c r="FMQ586" s="511"/>
      <c r="FMR586" s="511"/>
      <c r="FMS586" s="89"/>
      <c r="FMT586" s="89"/>
      <c r="FMU586" s="89"/>
      <c r="FMV586" s="89"/>
      <c r="FMW586" s="89"/>
      <c r="FMX586" s="511"/>
      <c r="FMY586" s="511"/>
      <c r="FMZ586" s="89"/>
      <c r="FNA586" s="89"/>
      <c r="FNB586" s="511"/>
      <c r="FNC586" s="511"/>
      <c r="FND586" s="89"/>
      <c r="FNE586" s="89"/>
      <c r="FNF586" s="511"/>
      <c r="FNG586" s="511"/>
      <c r="FNH586" s="511"/>
      <c r="FNI586" s="511"/>
      <c r="FNJ586" s="511"/>
      <c r="FNK586" s="511"/>
      <c r="FNL586" s="511"/>
      <c r="FNM586" s="89"/>
      <c r="FNN586" s="89"/>
      <c r="FNO586" s="511"/>
      <c r="FNP586" s="511"/>
      <c r="FNQ586" s="89"/>
      <c r="FNR586" s="89"/>
      <c r="FNS586" s="511"/>
      <c r="FNT586" s="511"/>
      <c r="FNU586" s="511"/>
      <c r="FNV586" s="511"/>
      <c r="FNW586" s="511"/>
      <c r="FNX586" s="203"/>
      <c r="FNY586" s="107"/>
      <c r="FNZ586" s="511"/>
      <c r="FOA586" s="511"/>
      <c r="FOB586" s="511"/>
      <c r="FOC586" s="511"/>
      <c r="FOD586" s="511"/>
      <c r="FOE586" s="511"/>
      <c r="FOF586" s="511"/>
      <c r="FOG586" s="168"/>
      <c r="FOH586" s="168"/>
      <c r="FOI586" s="168"/>
      <c r="FOJ586" s="168"/>
      <c r="FOK586" s="168"/>
      <c r="FOL586" s="168"/>
      <c r="FOM586" s="168"/>
      <c r="FON586" s="168"/>
      <c r="FOO586" s="168"/>
      <c r="FOP586" s="168"/>
      <c r="FOQ586" s="168"/>
      <c r="FOR586" s="168"/>
      <c r="FOS586" s="168"/>
      <c r="FOT586" s="168"/>
      <c r="FOU586" s="168"/>
      <c r="FOV586" s="168"/>
      <c r="FOW586" s="168"/>
      <c r="FOX586" s="168"/>
      <c r="FOY586" s="168"/>
      <c r="FOZ586" s="168"/>
      <c r="FPA586" s="168"/>
      <c r="FPB586" s="168"/>
      <c r="FPC586" s="168"/>
      <c r="FPD586" s="168"/>
      <c r="FPE586" s="168"/>
      <c r="FPF586" s="168"/>
      <c r="FPG586" s="168"/>
      <c r="FPH586" s="168"/>
      <c r="FPI586" s="168"/>
      <c r="FPJ586" s="168"/>
      <c r="FPK586" s="168"/>
      <c r="FPL586" s="168"/>
      <c r="FPM586" s="168"/>
      <c r="FPN586" s="168"/>
      <c r="FPO586" s="168"/>
      <c r="FPP586" s="168"/>
      <c r="FPQ586" s="168"/>
      <c r="FPR586" s="168"/>
      <c r="FPS586" s="168"/>
      <c r="FPT586" s="168"/>
      <c r="FPU586" s="168"/>
      <c r="FPV586" s="168"/>
      <c r="FPW586" s="168"/>
      <c r="FPX586" s="168"/>
      <c r="FPY586" s="511"/>
      <c r="FPZ586" s="511"/>
      <c r="FQA586" s="511"/>
      <c r="FQB586" s="511"/>
      <c r="FQC586" s="511"/>
      <c r="FQD586" s="511"/>
      <c r="FQE586" s="511"/>
      <c r="FQF586" s="511"/>
      <c r="FQG586" s="511"/>
      <c r="FQH586" s="511"/>
      <c r="FQI586" s="511"/>
      <c r="FQJ586" s="511"/>
      <c r="FQK586" s="511"/>
      <c r="FQL586" s="511"/>
      <c r="FQM586" s="511"/>
      <c r="FQN586" s="511"/>
      <c r="FQO586" s="511"/>
      <c r="FQP586" s="511"/>
      <c r="FQQ586" s="511"/>
      <c r="FQR586" s="511"/>
      <c r="FQS586" s="511"/>
      <c r="FQT586" s="511"/>
      <c r="FQU586" s="511"/>
      <c r="FQV586" s="511"/>
      <c r="FQW586" s="89"/>
      <c r="FQX586" s="89"/>
      <c r="FQY586" s="89"/>
      <c r="FQZ586" s="89"/>
      <c r="FRA586" s="89"/>
      <c r="FRB586" s="511"/>
      <c r="FRC586" s="511"/>
      <c r="FRD586" s="89"/>
      <c r="FRE586" s="89"/>
      <c r="FRF586" s="511"/>
      <c r="FRG586" s="511"/>
      <c r="FRH586" s="89"/>
      <c r="FRI586" s="89"/>
      <c r="FRJ586" s="511"/>
      <c r="FRK586" s="511"/>
      <c r="FRL586" s="511"/>
      <c r="FRM586" s="511"/>
      <c r="FRN586" s="511"/>
      <c r="FRO586" s="511"/>
      <c r="FRP586" s="511"/>
      <c r="FRQ586" s="89"/>
      <c r="FRR586" s="89"/>
      <c r="FRS586" s="511"/>
      <c r="FRT586" s="511"/>
      <c r="FRU586" s="89"/>
      <c r="FRV586" s="89"/>
      <c r="FRW586" s="511"/>
      <c r="FRX586" s="511"/>
      <c r="FRY586" s="511"/>
      <c r="FRZ586" s="511"/>
      <c r="FSA586" s="511"/>
      <c r="FSB586" s="203"/>
      <c r="FSC586" s="107"/>
      <c r="FSD586" s="511"/>
      <c r="FSE586" s="511"/>
      <c r="FSF586" s="511"/>
      <c r="FSG586" s="511"/>
      <c r="FSH586" s="511"/>
      <c r="FSI586" s="511"/>
      <c r="FSJ586" s="511"/>
      <c r="FSK586" s="168"/>
      <c r="FSL586" s="168"/>
      <c r="FSM586" s="168"/>
      <c r="FSN586" s="168"/>
      <c r="FSO586" s="168"/>
      <c r="FSP586" s="168"/>
      <c r="FSQ586" s="168"/>
      <c r="FSR586" s="168"/>
      <c r="FSS586" s="168"/>
      <c r="FST586" s="168"/>
      <c r="FSU586" s="168"/>
      <c r="FSV586" s="168"/>
      <c r="FSW586" s="168"/>
      <c r="FSX586" s="168"/>
      <c r="FSY586" s="168"/>
      <c r="FSZ586" s="168"/>
      <c r="FTA586" s="168"/>
      <c r="FTB586" s="168"/>
      <c r="FTC586" s="168"/>
      <c r="FTD586" s="168"/>
      <c r="FTE586" s="168"/>
      <c r="FTF586" s="168"/>
      <c r="FTG586" s="168"/>
      <c r="FTH586" s="168"/>
      <c r="FTI586" s="168"/>
      <c r="FTJ586" s="168"/>
      <c r="FTK586" s="168"/>
      <c r="FTL586" s="168"/>
      <c r="FTM586" s="168"/>
      <c r="FTN586" s="168"/>
      <c r="FTO586" s="168"/>
      <c r="FTP586" s="168"/>
      <c r="FTQ586" s="168"/>
      <c r="FTR586" s="168"/>
      <c r="FTS586" s="168"/>
      <c r="FTT586" s="168"/>
      <c r="FTU586" s="168"/>
      <c r="FTV586" s="168"/>
      <c r="FTW586" s="168"/>
      <c r="FTX586" s="168"/>
      <c r="FTY586" s="168"/>
      <c r="FTZ586" s="168"/>
      <c r="FUA586" s="168"/>
      <c r="FUB586" s="168"/>
      <c r="FUC586" s="511"/>
      <c r="FUD586" s="511"/>
      <c r="FUE586" s="511"/>
      <c r="FUF586" s="511"/>
      <c r="FUG586" s="511"/>
      <c r="FUH586" s="511"/>
      <c r="FUI586" s="511"/>
      <c r="FUJ586" s="511"/>
      <c r="FUK586" s="511"/>
      <c r="FUL586" s="511"/>
      <c r="FUM586" s="511"/>
      <c r="FUN586" s="511"/>
      <c r="FUO586" s="511"/>
      <c r="FUP586" s="511"/>
      <c r="FUQ586" s="511"/>
      <c r="FUR586" s="511"/>
      <c r="FUS586" s="511"/>
      <c r="FUT586" s="511"/>
      <c r="FUU586" s="511"/>
      <c r="FUV586" s="511"/>
      <c r="FUW586" s="511"/>
      <c r="FUX586" s="511"/>
      <c r="FUY586" s="511"/>
      <c r="FUZ586" s="511"/>
      <c r="FVA586" s="89"/>
      <c r="FVB586" s="89"/>
      <c r="FVC586" s="89"/>
      <c r="FVD586" s="89"/>
      <c r="FVE586" s="89"/>
      <c r="FVF586" s="511"/>
      <c r="FVG586" s="511"/>
      <c r="FVH586" s="89"/>
      <c r="FVI586" s="89"/>
      <c r="FVJ586" s="511"/>
      <c r="FVK586" s="511"/>
      <c r="FVL586" s="89"/>
      <c r="FVM586" s="89"/>
      <c r="FVN586" s="511"/>
      <c r="FVO586" s="511"/>
      <c r="FVP586" s="511"/>
      <c r="FVQ586" s="511"/>
      <c r="FVR586" s="511"/>
      <c r="FVS586" s="511"/>
      <c r="FVT586" s="511"/>
      <c r="FVU586" s="89"/>
      <c r="FVV586" s="89"/>
      <c r="FVW586" s="511"/>
      <c r="FVX586" s="511"/>
      <c r="FVY586" s="89"/>
      <c r="FVZ586" s="89"/>
      <c r="FWA586" s="511"/>
      <c r="FWB586" s="511"/>
      <c r="FWC586" s="511"/>
      <c r="FWD586" s="511"/>
      <c r="FWE586" s="511"/>
      <c r="FWF586" s="203"/>
      <c r="FWG586" s="107"/>
      <c r="FWH586" s="511"/>
      <c r="FWI586" s="511"/>
      <c r="FWJ586" s="511"/>
      <c r="FWK586" s="511"/>
      <c r="FWL586" s="511"/>
      <c r="FWM586" s="511"/>
      <c r="FWN586" s="511"/>
      <c r="FWO586" s="168"/>
      <c r="FWP586" s="168"/>
      <c r="FWQ586" s="168"/>
      <c r="FWR586" s="168"/>
      <c r="FWS586" s="168"/>
      <c r="FWT586" s="168"/>
      <c r="FWU586" s="168"/>
      <c r="FWV586" s="168"/>
      <c r="FWW586" s="168"/>
      <c r="FWX586" s="168"/>
      <c r="FWY586" s="168"/>
      <c r="FWZ586" s="168"/>
      <c r="FXA586" s="168"/>
      <c r="FXB586" s="168"/>
      <c r="FXC586" s="168"/>
      <c r="FXD586" s="168"/>
      <c r="FXE586" s="168"/>
      <c r="FXF586" s="168"/>
      <c r="FXG586" s="168"/>
      <c r="FXH586" s="168"/>
      <c r="FXI586" s="168"/>
      <c r="FXJ586" s="168"/>
      <c r="FXK586" s="168"/>
      <c r="FXL586" s="168"/>
      <c r="FXM586" s="168"/>
      <c r="FXN586" s="168"/>
      <c r="FXO586" s="168"/>
      <c r="FXP586" s="168"/>
      <c r="FXQ586" s="168"/>
      <c r="FXR586" s="168"/>
      <c r="FXS586" s="168"/>
      <c r="FXT586" s="168"/>
      <c r="FXU586" s="168"/>
      <c r="FXV586" s="168"/>
      <c r="FXW586" s="168"/>
      <c r="FXX586" s="168"/>
      <c r="FXY586" s="168"/>
      <c r="FXZ586" s="168"/>
      <c r="FYA586" s="168"/>
      <c r="FYB586" s="168"/>
      <c r="FYC586" s="168"/>
      <c r="FYD586" s="168"/>
      <c r="FYE586" s="168"/>
      <c r="FYF586" s="168"/>
      <c r="FYG586" s="511"/>
      <c r="FYH586" s="511"/>
      <c r="FYI586" s="511"/>
      <c r="FYJ586" s="511"/>
      <c r="FYK586" s="511"/>
      <c r="FYL586" s="511"/>
      <c r="FYM586" s="511"/>
      <c r="FYN586" s="511"/>
      <c r="FYO586" s="511"/>
      <c r="FYP586" s="511"/>
      <c r="FYQ586" s="511"/>
      <c r="FYR586" s="511"/>
      <c r="FYS586" s="511"/>
      <c r="FYT586" s="511"/>
      <c r="FYU586" s="511"/>
      <c r="FYV586" s="511"/>
      <c r="FYW586" s="511"/>
      <c r="FYX586" s="511"/>
      <c r="FYY586" s="511"/>
      <c r="FYZ586" s="511"/>
      <c r="FZA586" s="511"/>
      <c r="FZB586" s="511"/>
      <c r="FZC586" s="511"/>
      <c r="FZD586" s="511"/>
      <c r="FZE586" s="89"/>
      <c r="FZF586" s="89"/>
      <c r="FZG586" s="89"/>
      <c r="FZH586" s="89"/>
      <c r="FZI586" s="89"/>
      <c r="FZJ586" s="511"/>
      <c r="FZK586" s="511"/>
      <c r="FZL586" s="89"/>
      <c r="FZM586" s="89"/>
      <c r="FZN586" s="511"/>
      <c r="FZO586" s="511"/>
      <c r="FZP586" s="89"/>
      <c r="FZQ586" s="89"/>
      <c r="FZR586" s="511"/>
      <c r="FZS586" s="511"/>
      <c r="FZT586" s="511"/>
      <c r="FZU586" s="511"/>
      <c r="FZV586" s="511"/>
      <c r="FZW586" s="511"/>
      <c r="FZX586" s="511"/>
      <c r="FZY586" s="89"/>
      <c r="FZZ586" s="89"/>
      <c r="GAA586" s="511"/>
      <c r="GAB586" s="511"/>
      <c r="GAC586" s="89"/>
      <c r="GAD586" s="89"/>
      <c r="GAE586" s="511"/>
      <c r="GAF586" s="511"/>
      <c r="GAG586" s="511"/>
      <c r="GAH586" s="511"/>
      <c r="GAI586" s="511"/>
      <c r="GAJ586" s="203"/>
      <c r="GAK586" s="107"/>
      <c r="GAL586" s="511"/>
      <c r="GAM586" s="511"/>
      <c r="GAN586" s="511"/>
      <c r="GAO586" s="511"/>
      <c r="GAP586" s="511"/>
      <c r="GAQ586" s="511"/>
      <c r="GAR586" s="511"/>
      <c r="GAS586" s="168"/>
      <c r="GAT586" s="168"/>
      <c r="GAU586" s="168"/>
      <c r="GAV586" s="168"/>
      <c r="GAW586" s="168"/>
      <c r="GAX586" s="168"/>
      <c r="GAY586" s="168"/>
      <c r="GAZ586" s="168"/>
      <c r="GBA586" s="168"/>
      <c r="GBB586" s="168"/>
      <c r="GBC586" s="168"/>
      <c r="GBD586" s="168"/>
      <c r="GBE586" s="168"/>
      <c r="GBF586" s="168"/>
      <c r="GBG586" s="168"/>
      <c r="GBH586" s="168"/>
      <c r="GBI586" s="168"/>
      <c r="GBJ586" s="168"/>
      <c r="GBK586" s="168"/>
      <c r="GBL586" s="168"/>
      <c r="GBM586" s="168"/>
      <c r="GBN586" s="168"/>
      <c r="GBO586" s="168"/>
      <c r="GBP586" s="168"/>
      <c r="GBQ586" s="168"/>
      <c r="GBR586" s="168"/>
      <c r="GBS586" s="168"/>
      <c r="GBT586" s="168"/>
      <c r="GBU586" s="168"/>
      <c r="GBV586" s="168"/>
      <c r="GBW586" s="168"/>
      <c r="GBX586" s="168"/>
      <c r="GBY586" s="168"/>
      <c r="GBZ586" s="168"/>
      <c r="GCA586" s="168"/>
      <c r="GCB586" s="168"/>
      <c r="GCC586" s="168"/>
      <c r="GCD586" s="168"/>
      <c r="GCE586" s="168"/>
      <c r="GCF586" s="168"/>
      <c r="GCG586" s="168"/>
      <c r="GCH586" s="168"/>
      <c r="GCI586" s="168"/>
      <c r="GCJ586" s="168"/>
      <c r="GCK586" s="511"/>
      <c r="GCL586" s="511"/>
      <c r="GCM586" s="511"/>
      <c r="GCN586" s="511"/>
      <c r="GCO586" s="511"/>
      <c r="GCP586" s="511"/>
      <c r="GCQ586" s="511"/>
      <c r="GCR586" s="511"/>
      <c r="GCS586" s="511"/>
      <c r="GCT586" s="511"/>
      <c r="GCU586" s="511"/>
      <c r="GCV586" s="511"/>
      <c r="GCW586" s="511"/>
      <c r="GCX586" s="511"/>
      <c r="GCY586" s="511"/>
      <c r="GCZ586" s="511"/>
      <c r="GDA586" s="511"/>
      <c r="GDB586" s="511"/>
      <c r="GDC586" s="511"/>
      <c r="GDD586" s="511"/>
      <c r="GDE586" s="511"/>
      <c r="GDF586" s="511"/>
      <c r="GDG586" s="511"/>
      <c r="GDH586" s="511"/>
      <c r="GDI586" s="89"/>
      <c r="GDJ586" s="89"/>
      <c r="GDK586" s="89"/>
      <c r="GDL586" s="89"/>
      <c r="GDM586" s="89"/>
      <c r="GDN586" s="511"/>
      <c r="GDO586" s="511"/>
      <c r="GDP586" s="89"/>
      <c r="GDQ586" s="89"/>
      <c r="GDR586" s="511"/>
      <c r="GDS586" s="511"/>
      <c r="GDT586" s="89"/>
      <c r="GDU586" s="89"/>
      <c r="GDV586" s="511"/>
      <c r="GDW586" s="511"/>
      <c r="GDX586" s="511"/>
      <c r="GDY586" s="511"/>
      <c r="GDZ586" s="511"/>
      <c r="GEA586" s="511"/>
      <c r="GEB586" s="511"/>
      <c r="GEC586" s="89"/>
      <c r="GED586" s="89"/>
      <c r="GEE586" s="511"/>
      <c r="GEF586" s="511"/>
      <c r="GEG586" s="89"/>
      <c r="GEH586" s="89"/>
      <c r="GEI586" s="511"/>
      <c r="GEJ586" s="511"/>
      <c r="GEK586" s="511"/>
      <c r="GEL586" s="511"/>
      <c r="GEM586" s="511"/>
      <c r="GEN586" s="203"/>
      <c r="GEO586" s="107"/>
      <c r="GEP586" s="511"/>
      <c r="GEQ586" s="511"/>
      <c r="GER586" s="511"/>
      <c r="GES586" s="511"/>
      <c r="GET586" s="511"/>
      <c r="GEU586" s="511"/>
      <c r="GEV586" s="511"/>
      <c r="GEW586" s="168"/>
      <c r="GEX586" s="168"/>
      <c r="GEY586" s="168"/>
      <c r="GEZ586" s="168"/>
      <c r="GFA586" s="168"/>
      <c r="GFB586" s="168"/>
      <c r="GFC586" s="168"/>
      <c r="GFD586" s="168"/>
      <c r="GFE586" s="168"/>
      <c r="GFF586" s="168"/>
      <c r="GFG586" s="168"/>
      <c r="GFH586" s="168"/>
      <c r="GFI586" s="168"/>
      <c r="GFJ586" s="168"/>
      <c r="GFK586" s="168"/>
      <c r="GFL586" s="168"/>
      <c r="GFM586" s="168"/>
      <c r="GFN586" s="168"/>
      <c r="GFO586" s="168"/>
      <c r="GFP586" s="168"/>
      <c r="GFQ586" s="168"/>
      <c r="GFR586" s="168"/>
      <c r="GFS586" s="168"/>
      <c r="GFT586" s="168"/>
      <c r="GFU586" s="168"/>
      <c r="GFV586" s="168"/>
      <c r="GFW586" s="168"/>
      <c r="GFX586" s="168"/>
      <c r="GFY586" s="168"/>
      <c r="GFZ586" s="168"/>
      <c r="GGA586" s="168"/>
      <c r="GGB586" s="168"/>
      <c r="GGC586" s="168"/>
      <c r="GGD586" s="168"/>
      <c r="GGE586" s="168"/>
      <c r="GGF586" s="168"/>
      <c r="GGG586" s="168"/>
      <c r="GGH586" s="168"/>
      <c r="GGI586" s="168"/>
      <c r="GGJ586" s="168"/>
      <c r="GGK586" s="168"/>
      <c r="GGL586" s="168"/>
      <c r="GGM586" s="168"/>
      <c r="GGN586" s="168"/>
      <c r="GGO586" s="511"/>
      <c r="GGP586" s="511"/>
      <c r="GGQ586" s="511"/>
      <c r="GGR586" s="511"/>
      <c r="GGS586" s="511"/>
      <c r="GGT586" s="511"/>
      <c r="GGU586" s="511"/>
      <c r="GGV586" s="511"/>
      <c r="GGW586" s="511"/>
      <c r="GGX586" s="511"/>
      <c r="GGY586" s="511"/>
      <c r="GGZ586" s="511"/>
      <c r="GHA586" s="511"/>
      <c r="GHB586" s="511"/>
      <c r="GHC586" s="511"/>
      <c r="GHD586" s="511"/>
      <c r="GHE586" s="511"/>
      <c r="GHF586" s="511"/>
      <c r="GHG586" s="511"/>
      <c r="GHH586" s="511"/>
      <c r="GHI586" s="511"/>
      <c r="GHJ586" s="511"/>
      <c r="GHK586" s="511"/>
      <c r="GHL586" s="511"/>
      <c r="GHM586" s="89"/>
      <c r="GHN586" s="89"/>
      <c r="GHO586" s="89"/>
      <c r="GHP586" s="89"/>
      <c r="GHQ586" s="89"/>
      <c r="GHR586" s="511"/>
      <c r="GHS586" s="511"/>
      <c r="GHT586" s="89"/>
      <c r="GHU586" s="89"/>
      <c r="GHV586" s="511"/>
      <c r="GHW586" s="511"/>
      <c r="GHX586" s="89"/>
      <c r="GHY586" s="89"/>
      <c r="GHZ586" s="511"/>
      <c r="GIA586" s="511"/>
      <c r="GIB586" s="511"/>
      <c r="GIC586" s="511"/>
      <c r="GID586" s="511"/>
      <c r="GIE586" s="511"/>
      <c r="GIF586" s="511"/>
      <c r="GIG586" s="89"/>
      <c r="GIH586" s="89"/>
      <c r="GII586" s="511"/>
      <c r="GIJ586" s="511"/>
      <c r="GIK586" s="89"/>
      <c r="GIL586" s="89"/>
      <c r="GIM586" s="511"/>
      <c r="GIN586" s="511"/>
      <c r="GIO586" s="511"/>
      <c r="GIP586" s="511"/>
      <c r="GIQ586" s="511"/>
      <c r="GIR586" s="203"/>
      <c r="GIS586" s="107"/>
      <c r="GIT586" s="511"/>
      <c r="GIU586" s="511"/>
      <c r="GIV586" s="511"/>
      <c r="GIW586" s="511"/>
      <c r="GIX586" s="511"/>
      <c r="GIY586" s="511"/>
      <c r="GIZ586" s="511"/>
      <c r="GJA586" s="168"/>
      <c r="GJB586" s="168"/>
      <c r="GJC586" s="168"/>
      <c r="GJD586" s="168"/>
      <c r="GJE586" s="168"/>
      <c r="GJF586" s="168"/>
      <c r="GJG586" s="168"/>
      <c r="GJH586" s="168"/>
      <c r="GJI586" s="168"/>
      <c r="GJJ586" s="168"/>
      <c r="GJK586" s="168"/>
      <c r="GJL586" s="168"/>
      <c r="GJM586" s="168"/>
      <c r="GJN586" s="168"/>
      <c r="GJO586" s="168"/>
      <c r="GJP586" s="168"/>
      <c r="GJQ586" s="168"/>
      <c r="GJR586" s="168"/>
      <c r="GJS586" s="168"/>
      <c r="GJT586" s="168"/>
      <c r="GJU586" s="168"/>
      <c r="GJV586" s="168"/>
      <c r="GJW586" s="168"/>
      <c r="GJX586" s="168"/>
      <c r="GJY586" s="168"/>
      <c r="GJZ586" s="168"/>
      <c r="GKA586" s="168"/>
      <c r="GKB586" s="168"/>
      <c r="GKC586" s="168"/>
      <c r="GKD586" s="168"/>
      <c r="GKE586" s="168"/>
      <c r="GKF586" s="168"/>
      <c r="GKG586" s="168"/>
      <c r="GKH586" s="168"/>
      <c r="GKI586" s="168"/>
      <c r="GKJ586" s="168"/>
      <c r="GKK586" s="168"/>
      <c r="GKL586" s="168"/>
      <c r="GKM586" s="168"/>
      <c r="GKN586" s="168"/>
      <c r="GKO586" s="168"/>
      <c r="GKP586" s="168"/>
      <c r="GKQ586" s="168"/>
      <c r="GKR586" s="168"/>
      <c r="GKS586" s="511"/>
      <c r="GKT586" s="511"/>
      <c r="GKU586" s="511"/>
      <c r="GKV586" s="511"/>
      <c r="GKW586" s="511"/>
      <c r="GKX586" s="511"/>
      <c r="GKY586" s="511"/>
      <c r="GKZ586" s="511"/>
      <c r="GLA586" s="511"/>
      <c r="GLB586" s="511"/>
      <c r="GLC586" s="511"/>
      <c r="GLD586" s="511"/>
      <c r="GLE586" s="511"/>
      <c r="GLF586" s="511"/>
      <c r="GLG586" s="511"/>
      <c r="GLH586" s="511"/>
      <c r="GLI586" s="511"/>
      <c r="GLJ586" s="511"/>
      <c r="GLK586" s="511"/>
      <c r="GLL586" s="511"/>
      <c r="GLM586" s="511"/>
      <c r="GLN586" s="511"/>
      <c r="GLO586" s="511"/>
      <c r="GLP586" s="511"/>
      <c r="GLQ586" s="89"/>
      <c r="GLR586" s="89"/>
      <c r="GLS586" s="89"/>
      <c r="GLT586" s="89"/>
      <c r="GLU586" s="89"/>
      <c r="GLV586" s="511"/>
      <c r="GLW586" s="511"/>
      <c r="GLX586" s="89"/>
      <c r="GLY586" s="89"/>
      <c r="GLZ586" s="511"/>
      <c r="GMA586" s="511"/>
      <c r="GMB586" s="89"/>
      <c r="GMC586" s="89"/>
      <c r="GMD586" s="511"/>
      <c r="GME586" s="511"/>
      <c r="GMF586" s="511"/>
      <c r="GMG586" s="511"/>
      <c r="GMH586" s="511"/>
      <c r="GMI586" s="511"/>
      <c r="GMJ586" s="511"/>
      <c r="GMK586" s="89"/>
      <c r="GML586" s="89"/>
      <c r="GMM586" s="511"/>
      <c r="GMN586" s="511"/>
      <c r="GMO586" s="89"/>
      <c r="GMP586" s="89"/>
      <c r="GMQ586" s="511"/>
      <c r="GMR586" s="511"/>
      <c r="GMS586" s="511"/>
      <c r="GMT586" s="511"/>
      <c r="GMU586" s="511"/>
      <c r="GMV586" s="203"/>
      <c r="GMW586" s="107"/>
      <c r="GMX586" s="511"/>
      <c r="GMY586" s="511"/>
      <c r="GMZ586" s="511"/>
      <c r="GNA586" s="511"/>
      <c r="GNB586" s="511"/>
      <c r="GNC586" s="511"/>
      <c r="GND586" s="511"/>
      <c r="GNE586" s="168"/>
      <c r="GNF586" s="168"/>
      <c r="GNG586" s="168"/>
      <c r="GNH586" s="168"/>
      <c r="GNI586" s="168"/>
      <c r="GNJ586" s="168"/>
      <c r="GNK586" s="168"/>
      <c r="GNL586" s="168"/>
      <c r="GNM586" s="168"/>
      <c r="GNN586" s="168"/>
      <c r="GNO586" s="168"/>
      <c r="GNP586" s="168"/>
      <c r="GNQ586" s="168"/>
      <c r="GNR586" s="168"/>
      <c r="GNS586" s="168"/>
      <c r="GNT586" s="168"/>
      <c r="GNU586" s="168"/>
      <c r="GNV586" s="168"/>
      <c r="GNW586" s="168"/>
      <c r="GNX586" s="168"/>
      <c r="GNY586" s="168"/>
      <c r="GNZ586" s="168"/>
      <c r="GOA586" s="168"/>
      <c r="GOB586" s="168"/>
      <c r="GOC586" s="168"/>
      <c r="GOD586" s="168"/>
      <c r="GOE586" s="168"/>
      <c r="GOF586" s="168"/>
      <c r="GOG586" s="168"/>
      <c r="GOH586" s="168"/>
      <c r="GOI586" s="168"/>
      <c r="GOJ586" s="168"/>
      <c r="GOK586" s="168"/>
      <c r="GOL586" s="168"/>
      <c r="GOM586" s="168"/>
      <c r="GON586" s="168"/>
      <c r="GOO586" s="168"/>
      <c r="GOP586" s="168"/>
      <c r="GOQ586" s="168"/>
      <c r="GOR586" s="168"/>
      <c r="GOS586" s="168"/>
      <c r="GOT586" s="168"/>
      <c r="GOU586" s="168"/>
      <c r="GOV586" s="168"/>
      <c r="GOW586" s="511"/>
      <c r="GOX586" s="511"/>
      <c r="GOY586" s="511"/>
      <c r="GOZ586" s="511"/>
      <c r="GPA586" s="511"/>
      <c r="GPB586" s="511"/>
      <c r="GPC586" s="511"/>
      <c r="GPD586" s="511"/>
      <c r="GPE586" s="511"/>
      <c r="GPF586" s="511"/>
      <c r="GPG586" s="511"/>
      <c r="GPH586" s="511"/>
      <c r="GPI586" s="511"/>
      <c r="GPJ586" s="511"/>
      <c r="GPK586" s="511"/>
      <c r="GPL586" s="511"/>
      <c r="GPM586" s="511"/>
      <c r="GPN586" s="511"/>
      <c r="GPO586" s="511"/>
      <c r="GPP586" s="511"/>
      <c r="GPQ586" s="511"/>
      <c r="GPR586" s="511"/>
      <c r="GPS586" s="511"/>
      <c r="GPT586" s="511"/>
      <c r="GPU586" s="89"/>
      <c r="GPV586" s="89"/>
      <c r="GPW586" s="89"/>
      <c r="GPX586" s="89"/>
      <c r="GPY586" s="89"/>
      <c r="GPZ586" s="511"/>
      <c r="GQA586" s="511"/>
      <c r="GQB586" s="89"/>
      <c r="GQC586" s="89"/>
      <c r="GQD586" s="511"/>
      <c r="GQE586" s="511"/>
      <c r="GQF586" s="89"/>
      <c r="GQG586" s="89"/>
      <c r="GQH586" s="511"/>
      <c r="GQI586" s="511"/>
      <c r="GQJ586" s="511"/>
      <c r="GQK586" s="511"/>
      <c r="GQL586" s="511"/>
      <c r="GQM586" s="511"/>
      <c r="GQN586" s="511"/>
      <c r="GQO586" s="89"/>
      <c r="GQP586" s="89"/>
      <c r="GQQ586" s="511"/>
      <c r="GQR586" s="511"/>
      <c r="GQS586" s="89"/>
      <c r="GQT586" s="89"/>
      <c r="GQU586" s="511"/>
      <c r="GQV586" s="511"/>
      <c r="GQW586" s="511"/>
      <c r="GQX586" s="511"/>
      <c r="GQY586" s="511"/>
      <c r="GQZ586" s="203"/>
      <c r="GRA586" s="107"/>
      <c r="GRB586" s="511"/>
      <c r="GRC586" s="511"/>
      <c r="GRD586" s="511"/>
      <c r="GRE586" s="511"/>
      <c r="GRF586" s="511"/>
      <c r="GRG586" s="511"/>
      <c r="GRH586" s="511"/>
      <c r="GRI586" s="168"/>
      <c r="GRJ586" s="168"/>
      <c r="GRK586" s="168"/>
      <c r="GRL586" s="168"/>
      <c r="GRM586" s="168"/>
      <c r="GRN586" s="168"/>
      <c r="GRO586" s="168"/>
      <c r="GRP586" s="168"/>
      <c r="GRQ586" s="168"/>
      <c r="GRR586" s="168"/>
      <c r="GRS586" s="168"/>
      <c r="GRT586" s="168"/>
      <c r="GRU586" s="168"/>
      <c r="GRV586" s="168"/>
      <c r="GRW586" s="168"/>
      <c r="GRX586" s="168"/>
      <c r="GRY586" s="168"/>
      <c r="GRZ586" s="168"/>
      <c r="GSA586" s="168"/>
      <c r="GSB586" s="168"/>
      <c r="GSC586" s="168"/>
      <c r="GSD586" s="168"/>
      <c r="GSE586" s="168"/>
      <c r="GSF586" s="168"/>
      <c r="GSG586" s="168"/>
      <c r="GSH586" s="168"/>
      <c r="GSI586" s="168"/>
      <c r="GSJ586" s="168"/>
      <c r="GSK586" s="168"/>
      <c r="GSL586" s="168"/>
      <c r="GSM586" s="168"/>
      <c r="GSN586" s="168"/>
      <c r="GSO586" s="168"/>
      <c r="GSP586" s="168"/>
      <c r="GSQ586" s="168"/>
      <c r="GSR586" s="168"/>
      <c r="GSS586" s="168"/>
      <c r="GST586" s="168"/>
      <c r="GSU586" s="168"/>
      <c r="GSV586" s="168"/>
      <c r="GSW586" s="168"/>
      <c r="GSX586" s="168"/>
      <c r="GSY586" s="168"/>
      <c r="GSZ586" s="168"/>
      <c r="GTA586" s="511"/>
      <c r="GTB586" s="511"/>
      <c r="GTC586" s="511"/>
      <c r="GTD586" s="511"/>
      <c r="GTE586" s="511"/>
      <c r="GTF586" s="511"/>
      <c r="GTG586" s="511"/>
      <c r="GTH586" s="511"/>
      <c r="GTI586" s="511"/>
      <c r="GTJ586" s="511"/>
      <c r="GTK586" s="511"/>
      <c r="GTL586" s="511"/>
      <c r="GTM586" s="511"/>
      <c r="GTN586" s="511"/>
      <c r="GTO586" s="511"/>
      <c r="GTP586" s="511"/>
      <c r="GTQ586" s="511"/>
      <c r="GTR586" s="511"/>
      <c r="GTS586" s="511"/>
      <c r="GTT586" s="511"/>
      <c r="GTU586" s="511"/>
      <c r="GTV586" s="511"/>
      <c r="GTW586" s="511"/>
      <c r="GTX586" s="511"/>
      <c r="GTY586" s="89"/>
      <c r="GTZ586" s="89"/>
      <c r="GUA586" s="89"/>
      <c r="GUB586" s="89"/>
      <c r="GUC586" s="89"/>
      <c r="GUD586" s="511"/>
      <c r="GUE586" s="511"/>
      <c r="GUF586" s="89"/>
      <c r="GUG586" s="89"/>
      <c r="GUH586" s="511"/>
      <c r="GUI586" s="511"/>
      <c r="GUJ586" s="89"/>
      <c r="GUK586" s="89"/>
      <c r="GUL586" s="511"/>
      <c r="GUM586" s="511"/>
      <c r="GUN586" s="511"/>
      <c r="GUO586" s="511"/>
      <c r="GUP586" s="511"/>
      <c r="GUQ586" s="511"/>
      <c r="GUR586" s="511"/>
      <c r="GUS586" s="89"/>
      <c r="GUT586" s="89"/>
      <c r="GUU586" s="511"/>
      <c r="GUV586" s="511"/>
      <c r="GUW586" s="89"/>
      <c r="GUX586" s="89"/>
      <c r="GUY586" s="511"/>
      <c r="GUZ586" s="511"/>
      <c r="GVA586" s="511"/>
      <c r="GVB586" s="511"/>
      <c r="GVC586" s="511"/>
      <c r="GVD586" s="203"/>
      <c r="GVE586" s="107"/>
      <c r="GVF586" s="511"/>
      <c r="GVG586" s="511"/>
      <c r="GVH586" s="511"/>
      <c r="GVI586" s="511"/>
      <c r="GVJ586" s="511"/>
      <c r="GVK586" s="511"/>
      <c r="GVL586" s="511"/>
      <c r="GVM586" s="168"/>
      <c r="GVN586" s="168"/>
      <c r="GVO586" s="168"/>
      <c r="GVP586" s="168"/>
      <c r="GVQ586" s="168"/>
      <c r="GVR586" s="168"/>
      <c r="GVS586" s="168"/>
      <c r="GVT586" s="168"/>
      <c r="GVU586" s="168"/>
      <c r="GVV586" s="168"/>
      <c r="GVW586" s="168"/>
      <c r="GVX586" s="168"/>
      <c r="GVY586" s="168"/>
      <c r="GVZ586" s="168"/>
      <c r="GWA586" s="168"/>
      <c r="GWB586" s="168"/>
      <c r="GWC586" s="168"/>
      <c r="GWD586" s="168"/>
      <c r="GWE586" s="168"/>
      <c r="GWF586" s="168"/>
      <c r="GWG586" s="168"/>
      <c r="GWH586" s="168"/>
      <c r="GWI586" s="168"/>
      <c r="GWJ586" s="168"/>
      <c r="GWK586" s="168"/>
      <c r="GWL586" s="168"/>
      <c r="GWM586" s="168"/>
      <c r="GWN586" s="168"/>
      <c r="GWO586" s="168"/>
      <c r="GWP586" s="168"/>
      <c r="GWQ586" s="168"/>
      <c r="GWR586" s="168"/>
      <c r="GWS586" s="168"/>
      <c r="GWT586" s="168"/>
      <c r="GWU586" s="168"/>
      <c r="GWV586" s="168"/>
      <c r="GWW586" s="168"/>
      <c r="GWX586" s="168"/>
      <c r="GWY586" s="168"/>
      <c r="GWZ586" s="168"/>
      <c r="GXA586" s="168"/>
      <c r="GXB586" s="168"/>
      <c r="GXC586" s="168"/>
      <c r="GXD586" s="168"/>
      <c r="GXE586" s="511"/>
      <c r="GXF586" s="511"/>
      <c r="GXG586" s="511"/>
      <c r="GXH586" s="511"/>
      <c r="GXI586" s="511"/>
      <c r="GXJ586" s="511"/>
      <c r="GXK586" s="511"/>
      <c r="GXL586" s="511"/>
      <c r="GXM586" s="511"/>
      <c r="GXN586" s="511"/>
      <c r="GXO586" s="511"/>
      <c r="GXP586" s="511"/>
      <c r="GXQ586" s="511"/>
      <c r="GXR586" s="511"/>
      <c r="GXS586" s="511"/>
      <c r="GXT586" s="511"/>
      <c r="GXU586" s="511"/>
      <c r="GXV586" s="511"/>
      <c r="GXW586" s="511"/>
      <c r="GXX586" s="511"/>
      <c r="GXY586" s="511"/>
      <c r="GXZ586" s="511"/>
      <c r="GYA586" s="511"/>
      <c r="GYB586" s="511"/>
      <c r="GYC586" s="89"/>
      <c r="GYD586" s="89"/>
      <c r="GYE586" s="89"/>
      <c r="GYF586" s="89"/>
      <c r="GYG586" s="89"/>
      <c r="GYH586" s="511"/>
      <c r="GYI586" s="511"/>
      <c r="GYJ586" s="89"/>
      <c r="GYK586" s="89"/>
      <c r="GYL586" s="511"/>
      <c r="GYM586" s="511"/>
      <c r="GYN586" s="89"/>
      <c r="GYO586" s="89"/>
      <c r="GYP586" s="511"/>
      <c r="GYQ586" s="511"/>
      <c r="GYR586" s="511"/>
      <c r="GYS586" s="511"/>
      <c r="GYT586" s="511"/>
      <c r="GYU586" s="511"/>
      <c r="GYV586" s="511"/>
      <c r="GYW586" s="89"/>
      <c r="GYX586" s="89"/>
      <c r="GYY586" s="511"/>
      <c r="GYZ586" s="511"/>
      <c r="GZA586" s="89"/>
      <c r="GZB586" s="89"/>
      <c r="GZC586" s="511"/>
      <c r="GZD586" s="511"/>
      <c r="GZE586" s="511"/>
      <c r="GZF586" s="511"/>
      <c r="GZG586" s="511"/>
      <c r="GZH586" s="203"/>
      <c r="GZI586" s="107"/>
      <c r="GZJ586" s="511"/>
      <c r="GZK586" s="511"/>
      <c r="GZL586" s="511"/>
      <c r="GZM586" s="511"/>
      <c r="GZN586" s="511"/>
      <c r="GZO586" s="511"/>
      <c r="GZP586" s="511"/>
      <c r="GZQ586" s="168"/>
      <c r="GZR586" s="168"/>
      <c r="GZS586" s="168"/>
      <c r="GZT586" s="168"/>
      <c r="GZU586" s="168"/>
      <c r="GZV586" s="168"/>
      <c r="GZW586" s="168"/>
      <c r="GZX586" s="168"/>
      <c r="GZY586" s="168"/>
      <c r="GZZ586" s="168"/>
      <c r="HAA586" s="168"/>
      <c r="HAB586" s="168"/>
      <c r="HAC586" s="168"/>
      <c r="HAD586" s="168"/>
      <c r="HAE586" s="168"/>
      <c r="HAF586" s="168"/>
      <c r="HAG586" s="168"/>
      <c r="HAH586" s="168"/>
      <c r="HAI586" s="168"/>
      <c r="HAJ586" s="168"/>
      <c r="HAK586" s="168"/>
      <c r="HAL586" s="168"/>
      <c r="HAM586" s="168"/>
      <c r="HAN586" s="168"/>
      <c r="HAO586" s="168"/>
      <c r="HAP586" s="168"/>
      <c r="HAQ586" s="168"/>
      <c r="HAR586" s="168"/>
      <c r="HAS586" s="168"/>
      <c r="HAT586" s="168"/>
      <c r="HAU586" s="168"/>
      <c r="HAV586" s="168"/>
      <c r="HAW586" s="168"/>
      <c r="HAX586" s="168"/>
      <c r="HAY586" s="168"/>
      <c r="HAZ586" s="168"/>
      <c r="HBA586" s="168"/>
      <c r="HBB586" s="168"/>
      <c r="HBC586" s="168"/>
      <c r="HBD586" s="168"/>
      <c r="HBE586" s="168"/>
      <c r="HBF586" s="168"/>
      <c r="HBG586" s="168"/>
      <c r="HBH586" s="168"/>
      <c r="HBI586" s="511"/>
      <c r="HBJ586" s="511"/>
      <c r="HBK586" s="511"/>
      <c r="HBL586" s="511"/>
      <c r="HBM586" s="511"/>
      <c r="HBN586" s="511"/>
      <c r="HBO586" s="511"/>
      <c r="HBP586" s="511"/>
      <c r="HBQ586" s="511"/>
      <c r="HBR586" s="511"/>
      <c r="HBS586" s="511"/>
      <c r="HBT586" s="511"/>
      <c r="HBU586" s="511"/>
      <c r="HBV586" s="511"/>
      <c r="HBW586" s="511"/>
      <c r="HBX586" s="511"/>
      <c r="HBY586" s="511"/>
      <c r="HBZ586" s="511"/>
      <c r="HCA586" s="511"/>
      <c r="HCB586" s="511"/>
      <c r="HCC586" s="511"/>
      <c r="HCD586" s="511"/>
      <c r="HCE586" s="511"/>
      <c r="HCF586" s="511"/>
      <c r="HCG586" s="89"/>
      <c r="HCH586" s="89"/>
      <c r="HCI586" s="89"/>
      <c r="HCJ586" s="89"/>
      <c r="HCK586" s="89"/>
      <c r="HCL586" s="511"/>
      <c r="HCM586" s="511"/>
      <c r="HCN586" s="89"/>
      <c r="HCO586" s="89"/>
      <c r="HCP586" s="511"/>
      <c r="HCQ586" s="511"/>
      <c r="HCR586" s="89"/>
      <c r="HCS586" s="89"/>
      <c r="HCT586" s="511"/>
      <c r="HCU586" s="511"/>
      <c r="HCV586" s="511"/>
      <c r="HCW586" s="511"/>
      <c r="HCX586" s="511"/>
      <c r="HCY586" s="511"/>
      <c r="HCZ586" s="511"/>
      <c r="HDA586" s="89"/>
      <c r="HDB586" s="89"/>
      <c r="HDC586" s="511"/>
      <c r="HDD586" s="511"/>
      <c r="HDE586" s="89"/>
      <c r="HDF586" s="89"/>
      <c r="HDG586" s="511"/>
      <c r="HDH586" s="511"/>
      <c r="HDI586" s="511"/>
      <c r="HDJ586" s="511"/>
      <c r="HDK586" s="511"/>
      <c r="HDL586" s="203"/>
      <c r="HDM586" s="107"/>
      <c r="HDN586" s="511"/>
      <c r="HDO586" s="511"/>
      <c r="HDP586" s="511"/>
      <c r="HDQ586" s="511"/>
      <c r="HDR586" s="511"/>
      <c r="HDS586" s="511"/>
      <c r="HDT586" s="511"/>
      <c r="HDU586" s="168"/>
      <c r="HDV586" s="168"/>
      <c r="HDW586" s="168"/>
      <c r="HDX586" s="168"/>
      <c r="HDY586" s="168"/>
      <c r="HDZ586" s="168"/>
      <c r="HEA586" s="168"/>
      <c r="HEB586" s="168"/>
      <c r="HEC586" s="168"/>
      <c r="HED586" s="168"/>
      <c r="HEE586" s="168"/>
      <c r="HEF586" s="168"/>
      <c r="HEG586" s="168"/>
      <c r="HEH586" s="168"/>
      <c r="HEI586" s="168"/>
      <c r="HEJ586" s="168"/>
      <c r="HEK586" s="168"/>
      <c r="HEL586" s="168"/>
      <c r="HEM586" s="168"/>
      <c r="HEN586" s="168"/>
      <c r="HEO586" s="168"/>
      <c r="HEP586" s="168"/>
      <c r="HEQ586" s="168"/>
      <c r="HER586" s="168"/>
      <c r="HES586" s="168"/>
      <c r="HET586" s="168"/>
      <c r="HEU586" s="168"/>
      <c r="HEV586" s="168"/>
      <c r="HEW586" s="168"/>
      <c r="HEX586" s="168"/>
      <c r="HEY586" s="168"/>
      <c r="HEZ586" s="168"/>
      <c r="HFA586" s="168"/>
      <c r="HFB586" s="168"/>
      <c r="HFC586" s="168"/>
      <c r="HFD586" s="168"/>
      <c r="HFE586" s="168"/>
      <c r="HFF586" s="168"/>
      <c r="HFG586" s="168"/>
      <c r="HFH586" s="168"/>
      <c r="HFI586" s="168"/>
      <c r="HFJ586" s="168"/>
      <c r="HFK586" s="168"/>
      <c r="HFL586" s="168"/>
      <c r="HFM586" s="511"/>
      <c r="HFN586" s="511"/>
      <c r="HFO586" s="511"/>
      <c r="HFP586" s="511"/>
      <c r="HFQ586" s="511"/>
      <c r="HFR586" s="511"/>
      <c r="HFS586" s="511"/>
      <c r="HFT586" s="511"/>
      <c r="HFU586" s="511"/>
      <c r="HFV586" s="511"/>
      <c r="HFW586" s="511"/>
      <c r="HFX586" s="511"/>
      <c r="HFY586" s="511"/>
      <c r="HFZ586" s="511"/>
      <c r="HGA586" s="511"/>
      <c r="HGB586" s="511"/>
      <c r="HGC586" s="511"/>
      <c r="HGD586" s="511"/>
      <c r="HGE586" s="511"/>
      <c r="HGF586" s="511"/>
      <c r="HGG586" s="511"/>
      <c r="HGH586" s="511"/>
      <c r="HGI586" s="511"/>
      <c r="HGJ586" s="511"/>
      <c r="HGK586" s="89"/>
      <c r="HGL586" s="89"/>
      <c r="HGM586" s="89"/>
      <c r="HGN586" s="89"/>
      <c r="HGO586" s="89"/>
      <c r="HGP586" s="511"/>
      <c r="HGQ586" s="511"/>
      <c r="HGR586" s="89"/>
      <c r="HGS586" s="89"/>
      <c r="HGT586" s="511"/>
      <c r="HGU586" s="511"/>
      <c r="HGV586" s="89"/>
      <c r="HGW586" s="89"/>
      <c r="HGX586" s="511"/>
      <c r="HGY586" s="511"/>
      <c r="HGZ586" s="511"/>
      <c r="HHA586" s="511"/>
      <c r="HHB586" s="511"/>
      <c r="HHC586" s="511"/>
      <c r="HHD586" s="511"/>
      <c r="HHE586" s="89"/>
      <c r="HHF586" s="89"/>
      <c r="HHG586" s="511"/>
      <c r="HHH586" s="511"/>
      <c r="HHI586" s="89"/>
      <c r="HHJ586" s="89"/>
      <c r="HHK586" s="511"/>
      <c r="HHL586" s="511"/>
      <c r="HHM586" s="511"/>
      <c r="HHN586" s="511"/>
      <c r="HHO586" s="511"/>
      <c r="HHP586" s="203"/>
      <c r="HHQ586" s="107"/>
      <c r="HHR586" s="511"/>
      <c r="HHS586" s="511"/>
      <c r="HHT586" s="511"/>
      <c r="HHU586" s="511"/>
      <c r="HHV586" s="511"/>
      <c r="HHW586" s="511"/>
      <c r="HHX586" s="511"/>
      <c r="HHY586" s="168"/>
      <c r="HHZ586" s="168"/>
      <c r="HIA586" s="168"/>
      <c r="HIB586" s="168"/>
      <c r="HIC586" s="168"/>
      <c r="HID586" s="168"/>
      <c r="HIE586" s="168"/>
      <c r="HIF586" s="168"/>
      <c r="HIG586" s="168"/>
      <c r="HIH586" s="168"/>
      <c r="HII586" s="168"/>
      <c r="HIJ586" s="168"/>
      <c r="HIK586" s="168"/>
      <c r="HIL586" s="168"/>
      <c r="HIM586" s="168"/>
      <c r="HIN586" s="168"/>
      <c r="HIO586" s="168"/>
      <c r="HIP586" s="168"/>
      <c r="HIQ586" s="168"/>
      <c r="HIR586" s="168"/>
      <c r="HIS586" s="168"/>
      <c r="HIT586" s="168"/>
      <c r="HIU586" s="168"/>
      <c r="HIV586" s="168"/>
      <c r="HIW586" s="168"/>
      <c r="HIX586" s="168"/>
      <c r="HIY586" s="168"/>
      <c r="HIZ586" s="168"/>
      <c r="HJA586" s="168"/>
      <c r="HJB586" s="168"/>
      <c r="HJC586" s="168"/>
      <c r="HJD586" s="168"/>
      <c r="HJE586" s="168"/>
      <c r="HJF586" s="168"/>
      <c r="HJG586" s="168"/>
      <c r="HJH586" s="168"/>
      <c r="HJI586" s="168"/>
      <c r="HJJ586" s="168"/>
      <c r="HJK586" s="168"/>
      <c r="HJL586" s="168"/>
      <c r="HJM586" s="168"/>
      <c r="HJN586" s="168"/>
      <c r="HJO586" s="168"/>
      <c r="HJP586" s="168"/>
      <c r="HJQ586" s="511"/>
      <c r="HJR586" s="511"/>
      <c r="HJS586" s="511"/>
      <c r="HJT586" s="511"/>
      <c r="HJU586" s="511"/>
      <c r="HJV586" s="511"/>
      <c r="HJW586" s="511"/>
      <c r="HJX586" s="511"/>
      <c r="HJY586" s="511"/>
      <c r="HJZ586" s="511"/>
      <c r="HKA586" s="511"/>
      <c r="HKB586" s="511"/>
      <c r="HKC586" s="511"/>
      <c r="HKD586" s="511"/>
      <c r="HKE586" s="511"/>
      <c r="HKF586" s="511"/>
      <c r="HKG586" s="511"/>
      <c r="HKH586" s="511"/>
      <c r="HKI586" s="511"/>
      <c r="HKJ586" s="511"/>
      <c r="HKK586" s="511"/>
      <c r="HKL586" s="511"/>
      <c r="HKM586" s="511"/>
      <c r="HKN586" s="511"/>
      <c r="HKO586" s="89"/>
      <c r="HKP586" s="89"/>
      <c r="HKQ586" s="89"/>
      <c r="HKR586" s="89"/>
      <c r="HKS586" s="89"/>
      <c r="HKT586" s="511"/>
      <c r="HKU586" s="511"/>
      <c r="HKV586" s="89"/>
      <c r="HKW586" s="89"/>
      <c r="HKX586" s="511"/>
      <c r="HKY586" s="511"/>
      <c r="HKZ586" s="89"/>
      <c r="HLA586" s="89"/>
      <c r="HLB586" s="511"/>
      <c r="HLC586" s="511"/>
      <c r="HLD586" s="511"/>
      <c r="HLE586" s="511"/>
      <c r="HLF586" s="511"/>
      <c r="HLG586" s="511"/>
      <c r="HLH586" s="511"/>
      <c r="HLI586" s="89"/>
      <c r="HLJ586" s="89"/>
      <c r="HLK586" s="511"/>
      <c r="HLL586" s="511"/>
      <c r="HLM586" s="89"/>
      <c r="HLN586" s="89"/>
      <c r="HLO586" s="511"/>
      <c r="HLP586" s="511"/>
      <c r="HLQ586" s="511"/>
      <c r="HLR586" s="511"/>
      <c r="HLS586" s="511"/>
      <c r="HLT586" s="203"/>
      <c r="HLU586" s="107"/>
      <c r="HLV586" s="511"/>
      <c r="HLW586" s="511"/>
      <c r="HLX586" s="511"/>
      <c r="HLY586" s="511"/>
      <c r="HLZ586" s="511"/>
      <c r="HMA586" s="511"/>
      <c r="HMB586" s="511"/>
      <c r="HMC586" s="168"/>
      <c r="HMD586" s="168"/>
      <c r="HME586" s="168"/>
      <c r="HMF586" s="168"/>
      <c r="HMG586" s="168"/>
      <c r="HMH586" s="168"/>
      <c r="HMI586" s="168"/>
      <c r="HMJ586" s="168"/>
      <c r="HMK586" s="168"/>
      <c r="HML586" s="168"/>
      <c r="HMM586" s="168"/>
      <c r="HMN586" s="168"/>
      <c r="HMO586" s="168"/>
      <c r="HMP586" s="168"/>
      <c r="HMQ586" s="168"/>
      <c r="HMR586" s="168"/>
      <c r="HMS586" s="168"/>
      <c r="HMT586" s="168"/>
      <c r="HMU586" s="168"/>
      <c r="HMV586" s="168"/>
      <c r="HMW586" s="168"/>
      <c r="HMX586" s="168"/>
      <c r="HMY586" s="168"/>
      <c r="HMZ586" s="168"/>
      <c r="HNA586" s="168"/>
      <c r="HNB586" s="168"/>
      <c r="HNC586" s="168"/>
      <c r="HND586" s="168"/>
      <c r="HNE586" s="168"/>
      <c r="HNF586" s="168"/>
      <c r="HNG586" s="168"/>
      <c r="HNH586" s="168"/>
      <c r="HNI586" s="168"/>
      <c r="HNJ586" s="168"/>
      <c r="HNK586" s="168"/>
      <c r="HNL586" s="168"/>
      <c r="HNM586" s="168"/>
      <c r="HNN586" s="168"/>
      <c r="HNO586" s="168"/>
      <c r="HNP586" s="168"/>
      <c r="HNQ586" s="168"/>
      <c r="HNR586" s="168"/>
      <c r="HNS586" s="168"/>
      <c r="HNT586" s="168"/>
      <c r="HNU586" s="511"/>
      <c r="HNV586" s="511"/>
      <c r="HNW586" s="511"/>
      <c r="HNX586" s="511"/>
      <c r="HNY586" s="511"/>
      <c r="HNZ586" s="511"/>
      <c r="HOA586" s="511"/>
      <c r="HOB586" s="511"/>
      <c r="HOC586" s="511"/>
      <c r="HOD586" s="511"/>
      <c r="HOE586" s="511"/>
      <c r="HOF586" s="511"/>
      <c r="HOG586" s="511"/>
      <c r="HOH586" s="511"/>
      <c r="HOI586" s="511"/>
      <c r="HOJ586" s="511"/>
      <c r="HOK586" s="511"/>
      <c r="HOL586" s="511"/>
      <c r="HOM586" s="511"/>
      <c r="HON586" s="511"/>
      <c r="HOO586" s="511"/>
      <c r="HOP586" s="511"/>
      <c r="HOQ586" s="511"/>
      <c r="HOR586" s="511"/>
      <c r="HOS586" s="89"/>
      <c r="HOT586" s="89"/>
      <c r="HOU586" s="89"/>
      <c r="HOV586" s="89"/>
      <c r="HOW586" s="89"/>
      <c r="HOX586" s="511"/>
      <c r="HOY586" s="511"/>
      <c r="HOZ586" s="89"/>
      <c r="HPA586" s="89"/>
      <c r="HPB586" s="511"/>
      <c r="HPC586" s="511"/>
      <c r="HPD586" s="89"/>
      <c r="HPE586" s="89"/>
      <c r="HPF586" s="511"/>
      <c r="HPG586" s="511"/>
      <c r="HPH586" s="511"/>
      <c r="HPI586" s="511"/>
      <c r="HPJ586" s="511"/>
      <c r="HPK586" s="511"/>
      <c r="HPL586" s="511"/>
      <c r="HPM586" s="89"/>
      <c r="HPN586" s="89"/>
      <c r="HPO586" s="511"/>
      <c r="HPP586" s="511"/>
      <c r="HPQ586" s="89"/>
      <c r="HPR586" s="89"/>
      <c r="HPS586" s="511"/>
      <c r="HPT586" s="511"/>
      <c r="HPU586" s="511"/>
      <c r="HPV586" s="511"/>
      <c r="HPW586" s="511"/>
      <c r="HPX586" s="203"/>
      <c r="HPY586" s="107"/>
      <c r="HPZ586" s="511"/>
      <c r="HQA586" s="511"/>
      <c r="HQB586" s="511"/>
      <c r="HQC586" s="511"/>
      <c r="HQD586" s="511"/>
      <c r="HQE586" s="511"/>
      <c r="HQF586" s="511"/>
      <c r="HQG586" s="168"/>
      <c r="HQH586" s="168"/>
      <c r="HQI586" s="168"/>
      <c r="HQJ586" s="168"/>
      <c r="HQK586" s="168"/>
      <c r="HQL586" s="168"/>
      <c r="HQM586" s="168"/>
      <c r="HQN586" s="168"/>
      <c r="HQO586" s="168"/>
      <c r="HQP586" s="168"/>
      <c r="HQQ586" s="168"/>
      <c r="HQR586" s="168"/>
      <c r="HQS586" s="168"/>
      <c r="HQT586" s="168"/>
      <c r="HQU586" s="168"/>
      <c r="HQV586" s="168"/>
      <c r="HQW586" s="168"/>
      <c r="HQX586" s="168"/>
      <c r="HQY586" s="168"/>
      <c r="HQZ586" s="168"/>
      <c r="HRA586" s="168"/>
      <c r="HRB586" s="168"/>
      <c r="HRC586" s="168"/>
      <c r="HRD586" s="168"/>
      <c r="HRE586" s="168"/>
      <c r="HRF586" s="168"/>
      <c r="HRG586" s="168"/>
      <c r="HRH586" s="168"/>
      <c r="HRI586" s="168"/>
      <c r="HRJ586" s="168"/>
      <c r="HRK586" s="168"/>
      <c r="HRL586" s="168"/>
      <c r="HRM586" s="168"/>
      <c r="HRN586" s="168"/>
      <c r="HRO586" s="168"/>
      <c r="HRP586" s="168"/>
      <c r="HRQ586" s="168"/>
      <c r="HRR586" s="168"/>
      <c r="HRS586" s="168"/>
      <c r="HRT586" s="168"/>
      <c r="HRU586" s="168"/>
      <c r="HRV586" s="168"/>
      <c r="HRW586" s="168"/>
      <c r="HRX586" s="168"/>
      <c r="HRY586" s="511"/>
      <c r="HRZ586" s="511"/>
      <c r="HSA586" s="511"/>
      <c r="HSB586" s="511"/>
      <c r="HSC586" s="511"/>
      <c r="HSD586" s="511"/>
      <c r="HSE586" s="511"/>
      <c r="HSF586" s="511"/>
      <c r="HSG586" s="511"/>
      <c r="HSH586" s="511"/>
      <c r="HSI586" s="511"/>
      <c r="HSJ586" s="511"/>
      <c r="HSK586" s="511"/>
      <c r="HSL586" s="511"/>
      <c r="HSM586" s="511"/>
      <c r="HSN586" s="511"/>
      <c r="HSO586" s="511"/>
      <c r="HSP586" s="511"/>
      <c r="HSQ586" s="511"/>
      <c r="HSR586" s="511"/>
      <c r="HSS586" s="511"/>
      <c r="HST586" s="511"/>
      <c r="HSU586" s="511"/>
      <c r="HSV586" s="511"/>
      <c r="HSW586" s="89"/>
      <c r="HSX586" s="89"/>
      <c r="HSY586" s="89"/>
      <c r="HSZ586" s="89"/>
      <c r="HTA586" s="89"/>
      <c r="HTB586" s="511"/>
      <c r="HTC586" s="511"/>
      <c r="HTD586" s="89"/>
      <c r="HTE586" s="89"/>
      <c r="HTF586" s="511"/>
      <c r="HTG586" s="511"/>
      <c r="HTH586" s="89"/>
      <c r="HTI586" s="89"/>
      <c r="HTJ586" s="511"/>
      <c r="HTK586" s="511"/>
      <c r="HTL586" s="511"/>
      <c r="HTM586" s="511"/>
      <c r="HTN586" s="511"/>
      <c r="HTO586" s="511"/>
      <c r="HTP586" s="511"/>
      <c r="HTQ586" s="89"/>
      <c r="HTR586" s="89"/>
      <c r="HTS586" s="511"/>
      <c r="HTT586" s="511"/>
      <c r="HTU586" s="89"/>
      <c r="HTV586" s="89"/>
      <c r="HTW586" s="511"/>
      <c r="HTX586" s="511"/>
      <c r="HTY586" s="511"/>
      <c r="HTZ586" s="511"/>
      <c r="HUA586" s="511"/>
      <c r="HUB586" s="203"/>
      <c r="HUC586" s="107"/>
      <c r="HUD586" s="511"/>
      <c r="HUE586" s="511"/>
      <c r="HUF586" s="511"/>
      <c r="HUG586" s="511"/>
      <c r="HUH586" s="511"/>
      <c r="HUI586" s="511"/>
      <c r="HUJ586" s="511"/>
      <c r="HUK586" s="168"/>
      <c r="HUL586" s="168"/>
      <c r="HUM586" s="168"/>
      <c r="HUN586" s="168"/>
      <c r="HUO586" s="168"/>
      <c r="HUP586" s="168"/>
      <c r="HUQ586" s="168"/>
      <c r="HUR586" s="168"/>
      <c r="HUS586" s="168"/>
      <c r="HUT586" s="168"/>
      <c r="HUU586" s="168"/>
      <c r="HUV586" s="168"/>
      <c r="HUW586" s="168"/>
      <c r="HUX586" s="168"/>
      <c r="HUY586" s="168"/>
      <c r="HUZ586" s="168"/>
      <c r="HVA586" s="168"/>
      <c r="HVB586" s="168"/>
      <c r="HVC586" s="168"/>
      <c r="HVD586" s="168"/>
      <c r="HVE586" s="168"/>
      <c r="HVF586" s="168"/>
      <c r="HVG586" s="168"/>
      <c r="HVH586" s="168"/>
      <c r="HVI586" s="168"/>
      <c r="HVJ586" s="168"/>
      <c r="HVK586" s="168"/>
      <c r="HVL586" s="168"/>
      <c r="HVM586" s="168"/>
      <c r="HVN586" s="168"/>
      <c r="HVO586" s="168"/>
      <c r="HVP586" s="168"/>
      <c r="HVQ586" s="168"/>
      <c r="HVR586" s="168"/>
      <c r="HVS586" s="168"/>
      <c r="HVT586" s="168"/>
      <c r="HVU586" s="168"/>
      <c r="HVV586" s="168"/>
      <c r="HVW586" s="168"/>
      <c r="HVX586" s="168"/>
      <c r="HVY586" s="168"/>
      <c r="HVZ586" s="168"/>
      <c r="HWA586" s="168"/>
      <c r="HWB586" s="168"/>
      <c r="HWC586" s="511"/>
      <c r="HWD586" s="511"/>
      <c r="HWE586" s="511"/>
      <c r="HWF586" s="511"/>
      <c r="HWG586" s="511"/>
      <c r="HWH586" s="511"/>
      <c r="HWI586" s="511"/>
      <c r="HWJ586" s="511"/>
      <c r="HWK586" s="511"/>
      <c r="HWL586" s="511"/>
      <c r="HWM586" s="511"/>
      <c r="HWN586" s="511"/>
      <c r="HWO586" s="511"/>
      <c r="HWP586" s="511"/>
      <c r="HWQ586" s="511"/>
      <c r="HWR586" s="511"/>
      <c r="HWS586" s="511"/>
      <c r="HWT586" s="511"/>
      <c r="HWU586" s="511"/>
      <c r="HWV586" s="511"/>
      <c r="HWW586" s="511"/>
      <c r="HWX586" s="511"/>
      <c r="HWY586" s="511"/>
      <c r="HWZ586" s="511"/>
      <c r="HXA586" s="89"/>
      <c r="HXB586" s="89"/>
      <c r="HXC586" s="89"/>
      <c r="HXD586" s="89"/>
      <c r="HXE586" s="89"/>
      <c r="HXF586" s="511"/>
      <c r="HXG586" s="511"/>
      <c r="HXH586" s="89"/>
      <c r="HXI586" s="89"/>
      <c r="HXJ586" s="511"/>
      <c r="HXK586" s="511"/>
      <c r="HXL586" s="89"/>
      <c r="HXM586" s="89"/>
      <c r="HXN586" s="511"/>
      <c r="HXO586" s="511"/>
      <c r="HXP586" s="511"/>
      <c r="HXQ586" s="511"/>
      <c r="HXR586" s="511"/>
      <c r="HXS586" s="511"/>
      <c r="HXT586" s="511"/>
      <c r="HXU586" s="89"/>
      <c r="HXV586" s="89"/>
      <c r="HXW586" s="511"/>
      <c r="HXX586" s="511"/>
      <c r="HXY586" s="89"/>
      <c r="HXZ586" s="89"/>
      <c r="HYA586" s="511"/>
      <c r="HYB586" s="511"/>
      <c r="HYC586" s="511"/>
      <c r="HYD586" s="511"/>
      <c r="HYE586" s="511"/>
      <c r="HYF586" s="203"/>
      <c r="HYG586" s="107"/>
      <c r="HYH586" s="511"/>
      <c r="HYI586" s="511"/>
      <c r="HYJ586" s="511"/>
      <c r="HYK586" s="511"/>
      <c r="HYL586" s="511"/>
      <c r="HYM586" s="511"/>
      <c r="HYN586" s="511"/>
      <c r="HYO586" s="168"/>
      <c r="HYP586" s="168"/>
      <c r="HYQ586" s="168"/>
      <c r="HYR586" s="168"/>
      <c r="HYS586" s="168"/>
      <c r="HYT586" s="168"/>
      <c r="HYU586" s="168"/>
      <c r="HYV586" s="168"/>
      <c r="HYW586" s="168"/>
      <c r="HYX586" s="168"/>
      <c r="HYY586" s="168"/>
      <c r="HYZ586" s="168"/>
      <c r="HZA586" s="168"/>
      <c r="HZB586" s="168"/>
      <c r="HZC586" s="168"/>
      <c r="HZD586" s="168"/>
      <c r="HZE586" s="168"/>
      <c r="HZF586" s="168"/>
      <c r="HZG586" s="168"/>
      <c r="HZH586" s="168"/>
      <c r="HZI586" s="168"/>
      <c r="HZJ586" s="168"/>
      <c r="HZK586" s="168"/>
      <c r="HZL586" s="168"/>
      <c r="HZM586" s="168"/>
      <c r="HZN586" s="168"/>
      <c r="HZO586" s="168"/>
      <c r="HZP586" s="168"/>
      <c r="HZQ586" s="168"/>
      <c r="HZR586" s="168"/>
      <c r="HZS586" s="168"/>
      <c r="HZT586" s="168"/>
      <c r="HZU586" s="168"/>
      <c r="HZV586" s="168"/>
      <c r="HZW586" s="168"/>
      <c r="HZX586" s="168"/>
      <c r="HZY586" s="168"/>
      <c r="HZZ586" s="168"/>
      <c r="IAA586" s="168"/>
      <c r="IAB586" s="168"/>
      <c r="IAC586" s="168"/>
      <c r="IAD586" s="168"/>
      <c r="IAE586" s="168"/>
      <c r="IAF586" s="168"/>
      <c r="IAG586" s="511"/>
      <c r="IAH586" s="511"/>
      <c r="IAI586" s="511"/>
      <c r="IAJ586" s="511"/>
      <c r="IAK586" s="511"/>
      <c r="IAL586" s="511"/>
      <c r="IAM586" s="511"/>
      <c r="IAN586" s="511"/>
      <c r="IAO586" s="511"/>
      <c r="IAP586" s="511"/>
      <c r="IAQ586" s="511"/>
      <c r="IAR586" s="511"/>
      <c r="IAS586" s="511"/>
      <c r="IAT586" s="511"/>
      <c r="IAU586" s="511"/>
      <c r="IAV586" s="511"/>
      <c r="IAW586" s="511"/>
      <c r="IAX586" s="511"/>
      <c r="IAY586" s="511"/>
      <c r="IAZ586" s="511"/>
      <c r="IBA586" s="511"/>
      <c r="IBB586" s="511"/>
      <c r="IBC586" s="511"/>
      <c r="IBD586" s="511"/>
      <c r="IBE586" s="89"/>
      <c r="IBF586" s="89"/>
      <c r="IBG586" s="89"/>
      <c r="IBH586" s="89"/>
      <c r="IBI586" s="89"/>
      <c r="IBJ586" s="511"/>
      <c r="IBK586" s="511"/>
      <c r="IBL586" s="89"/>
      <c r="IBM586" s="89"/>
      <c r="IBN586" s="511"/>
      <c r="IBO586" s="511"/>
      <c r="IBP586" s="89"/>
      <c r="IBQ586" s="89"/>
      <c r="IBR586" s="511"/>
      <c r="IBS586" s="511"/>
      <c r="IBT586" s="511"/>
      <c r="IBU586" s="511"/>
      <c r="IBV586" s="511"/>
      <c r="IBW586" s="511"/>
      <c r="IBX586" s="511"/>
      <c r="IBY586" s="89"/>
      <c r="IBZ586" s="89"/>
      <c r="ICA586" s="511"/>
      <c r="ICB586" s="511"/>
      <c r="ICC586" s="89"/>
      <c r="ICD586" s="89"/>
      <c r="ICE586" s="511"/>
      <c r="ICF586" s="511"/>
      <c r="ICG586" s="511"/>
      <c r="ICH586" s="511"/>
      <c r="ICI586" s="511"/>
      <c r="ICJ586" s="203"/>
      <c r="ICK586" s="107"/>
      <c r="ICL586" s="511"/>
      <c r="ICM586" s="511"/>
      <c r="ICN586" s="511"/>
      <c r="ICO586" s="511"/>
      <c r="ICP586" s="511"/>
      <c r="ICQ586" s="511"/>
      <c r="ICR586" s="511"/>
      <c r="ICS586" s="168"/>
      <c r="ICT586" s="168"/>
      <c r="ICU586" s="168"/>
      <c r="ICV586" s="168"/>
      <c r="ICW586" s="168"/>
      <c r="ICX586" s="168"/>
      <c r="ICY586" s="168"/>
      <c r="ICZ586" s="168"/>
      <c r="IDA586" s="168"/>
      <c r="IDB586" s="168"/>
      <c r="IDC586" s="168"/>
      <c r="IDD586" s="168"/>
      <c r="IDE586" s="168"/>
      <c r="IDF586" s="168"/>
      <c r="IDG586" s="168"/>
      <c r="IDH586" s="168"/>
      <c r="IDI586" s="168"/>
      <c r="IDJ586" s="168"/>
      <c r="IDK586" s="168"/>
      <c r="IDL586" s="168"/>
      <c r="IDM586" s="168"/>
      <c r="IDN586" s="168"/>
      <c r="IDO586" s="168"/>
      <c r="IDP586" s="168"/>
      <c r="IDQ586" s="168"/>
      <c r="IDR586" s="168"/>
      <c r="IDS586" s="168"/>
      <c r="IDT586" s="168"/>
      <c r="IDU586" s="168"/>
      <c r="IDV586" s="168"/>
      <c r="IDW586" s="168"/>
      <c r="IDX586" s="168"/>
      <c r="IDY586" s="168"/>
      <c r="IDZ586" s="168"/>
      <c r="IEA586" s="168"/>
      <c r="IEB586" s="168"/>
      <c r="IEC586" s="168"/>
      <c r="IED586" s="168"/>
      <c r="IEE586" s="168"/>
      <c r="IEF586" s="168"/>
      <c r="IEG586" s="168"/>
      <c r="IEH586" s="168"/>
      <c r="IEI586" s="168"/>
      <c r="IEJ586" s="168"/>
      <c r="IEK586" s="511"/>
      <c r="IEL586" s="511"/>
      <c r="IEM586" s="511"/>
      <c r="IEN586" s="511"/>
      <c r="IEO586" s="511"/>
      <c r="IEP586" s="511"/>
      <c r="IEQ586" s="511"/>
      <c r="IER586" s="511"/>
      <c r="IES586" s="511"/>
      <c r="IET586" s="511"/>
      <c r="IEU586" s="511"/>
      <c r="IEV586" s="511"/>
      <c r="IEW586" s="511"/>
      <c r="IEX586" s="511"/>
      <c r="IEY586" s="511"/>
      <c r="IEZ586" s="511"/>
      <c r="IFA586" s="511"/>
      <c r="IFB586" s="511"/>
      <c r="IFC586" s="511"/>
      <c r="IFD586" s="511"/>
      <c r="IFE586" s="511"/>
      <c r="IFF586" s="511"/>
      <c r="IFG586" s="511"/>
      <c r="IFH586" s="511"/>
      <c r="IFI586" s="89"/>
      <c r="IFJ586" s="89"/>
      <c r="IFK586" s="89"/>
      <c r="IFL586" s="89"/>
      <c r="IFM586" s="89"/>
      <c r="IFN586" s="511"/>
      <c r="IFO586" s="511"/>
      <c r="IFP586" s="89"/>
      <c r="IFQ586" s="89"/>
      <c r="IFR586" s="511"/>
      <c r="IFS586" s="511"/>
      <c r="IFT586" s="89"/>
      <c r="IFU586" s="89"/>
      <c r="IFV586" s="511"/>
      <c r="IFW586" s="511"/>
      <c r="IFX586" s="511"/>
      <c r="IFY586" s="511"/>
      <c r="IFZ586" s="511"/>
      <c r="IGA586" s="511"/>
      <c r="IGB586" s="511"/>
      <c r="IGC586" s="89"/>
      <c r="IGD586" s="89"/>
      <c r="IGE586" s="511"/>
      <c r="IGF586" s="511"/>
      <c r="IGG586" s="89"/>
      <c r="IGH586" s="89"/>
      <c r="IGI586" s="511"/>
      <c r="IGJ586" s="511"/>
      <c r="IGK586" s="511"/>
      <c r="IGL586" s="511"/>
      <c r="IGM586" s="511"/>
      <c r="IGN586" s="203"/>
      <c r="IGO586" s="107"/>
      <c r="IGP586" s="511"/>
      <c r="IGQ586" s="511"/>
      <c r="IGR586" s="511"/>
      <c r="IGS586" s="511"/>
      <c r="IGT586" s="511"/>
      <c r="IGU586" s="511"/>
      <c r="IGV586" s="511"/>
      <c r="IGW586" s="168"/>
      <c r="IGX586" s="168"/>
      <c r="IGY586" s="168"/>
      <c r="IGZ586" s="168"/>
      <c r="IHA586" s="168"/>
      <c r="IHB586" s="168"/>
      <c r="IHC586" s="168"/>
      <c r="IHD586" s="168"/>
      <c r="IHE586" s="168"/>
      <c r="IHF586" s="168"/>
      <c r="IHG586" s="168"/>
      <c r="IHH586" s="168"/>
      <c r="IHI586" s="168"/>
      <c r="IHJ586" s="168"/>
      <c r="IHK586" s="168"/>
      <c r="IHL586" s="168"/>
      <c r="IHM586" s="168"/>
      <c r="IHN586" s="168"/>
      <c r="IHO586" s="168"/>
      <c r="IHP586" s="168"/>
      <c r="IHQ586" s="168"/>
      <c r="IHR586" s="168"/>
      <c r="IHS586" s="168"/>
      <c r="IHT586" s="168"/>
      <c r="IHU586" s="168"/>
      <c r="IHV586" s="168"/>
      <c r="IHW586" s="168"/>
      <c r="IHX586" s="168"/>
      <c r="IHY586" s="168"/>
      <c r="IHZ586" s="168"/>
      <c r="IIA586" s="168"/>
      <c r="IIB586" s="168"/>
      <c r="IIC586" s="168"/>
      <c r="IID586" s="168"/>
      <c r="IIE586" s="168"/>
      <c r="IIF586" s="168"/>
      <c r="IIG586" s="168"/>
      <c r="IIH586" s="168"/>
      <c r="III586" s="168"/>
      <c r="IIJ586" s="168"/>
      <c r="IIK586" s="168"/>
      <c r="IIL586" s="168"/>
      <c r="IIM586" s="168"/>
      <c r="IIN586" s="168"/>
      <c r="IIO586" s="511"/>
      <c r="IIP586" s="511"/>
      <c r="IIQ586" s="511"/>
      <c r="IIR586" s="511"/>
      <c r="IIS586" s="511"/>
      <c r="IIT586" s="511"/>
      <c r="IIU586" s="511"/>
      <c r="IIV586" s="511"/>
      <c r="IIW586" s="511"/>
      <c r="IIX586" s="511"/>
      <c r="IIY586" s="511"/>
      <c r="IIZ586" s="511"/>
      <c r="IJA586" s="511"/>
      <c r="IJB586" s="511"/>
      <c r="IJC586" s="511"/>
      <c r="IJD586" s="511"/>
      <c r="IJE586" s="511"/>
      <c r="IJF586" s="511"/>
      <c r="IJG586" s="511"/>
      <c r="IJH586" s="511"/>
      <c r="IJI586" s="511"/>
      <c r="IJJ586" s="511"/>
      <c r="IJK586" s="511"/>
      <c r="IJL586" s="511"/>
      <c r="IJM586" s="89"/>
      <c r="IJN586" s="89"/>
      <c r="IJO586" s="89"/>
      <c r="IJP586" s="89"/>
      <c r="IJQ586" s="89"/>
      <c r="IJR586" s="511"/>
      <c r="IJS586" s="511"/>
      <c r="IJT586" s="89"/>
      <c r="IJU586" s="89"/>
      <c r="IJV586" s="511"/>
      <c r="IJW586" s="511"/>
      <c r="IJX586" s="89"/>
      <c r="IJY586" s="89"/>
      <c r="IJZ586" s="511"/>
      <c r="IKA586" s="511"/>
      <c r="IKB586" s="511"/>
      <c r="IKC586" s="511"/>
      <c r="IKD586" s="511"/>
      <c r="IKE586" s="511"/>
      <c r="IKF586" s="511"/>
      <c r="IKG586" s="89"/>
      <c r="IKH586" s="89"/>
      <c r="IKI586" s="511"/>
      <c r="IKJ586" s="511"/>
      <c r="IKK586" s="89"/>
      <c r="IKL586" s="89"/>
      <c r="IKM586" s="511"/>
      <c r="IKN586" s="511"/>
      <c r="IKO586" s="511"/>
      <c r="IKP586" s="511"/>
      <c r="IKQ586" s="511"/>
      <c r="IKR586" s="203"/>
      <c r="IKS586" s="107"/>
      <c r="IKT586" s="511"/>
      <c r="IKU586" s="511"/>
      <c r="IKV586" s="511"/>
      <c r="IKW586" s="511"/>
      <c r="IKX586" s="511"/>
      <c r="IKY586" s="511"/>
      <c r="IKZ586" s="511"/>
      <c r="ILA586" s="168"/>
      <c r="ILB586" s="168"/>
      <c r="ILC586" s="168"/>
      <c r="ILD586" s="168"/>
      <c r="ILE586" s="168"/>
      <c r="ILF586" s="168"/>
      <c r="ILG586" s="168"/>
      <c r="ILH586" s="168"/>
      <c r="ILI586" s="168"/>
      <c r="ILJ586" s="168"/>
      <c r="ILK586" s="168"/>
      <c r="ILL586" s="168"/>
      <c r="ILM586" s="168"/>
      <c r="ILN586" s="168"/>
      <c r="ILO586" s="168"/>
      <c r="ILP586" s="168"/>
      <c r="ILQ586" s="168"/>
      <c r="ILR586" s="168"/>
      <c r="ILS586" s="168"/>
      <c r="ILT586" s="168"/>
      <c r="ILU586" s="168"/>
      <c r="ILV586" s="168"/>
      <c r="ILW586" s="168"/>
      <c r="ILX586" s="168"/>
      <c r="ILY586" s="168"/>
      <c r="ILZ586" s="168"/>
      <c r="IMA586" s="168"/>
      <c r="IMB586" s="168"/>
      <c r="IMC586" s="168"/>
      <c r="IMD586" s="168"/>
      <c r="IME586" s="168"/>
      <c r="IMF586" s="168"/>
      <c r="IMG586" s="168"/>
      <c r="IMH586" s="168"/>
      <c r="IMI586" s="168"/>
      <c r="IMJ586" s="168"/>
      <c r="IMK586" s="168"/>
      <c r="IML586" s="168"/>
      <c r="IMM586" s="168"/>
      <c r="IMN586" s="168"/>
      <c r="IMO586" s="168"/>
      <c r="IMP586" s="168"/>
      <c r="IMQ586" s="168"/>
      <c r="IMR586" s="168"/>
      <c r="IMS586" s="511"/>
      <c r="IMT586" s="511"/>
      <c r="IMU586" s="511"/>
      <c r="IMV586" s="511"/>
      <c r="IMW586" s="511"/>
      <c r="IMX586" s="511"/>
      <c r="IMY586" s="511"/>
      <c r="IMZ586" s="511"/>
      <c r="INA586" s="511"/>
      <c r="INB586" s="511"/>
      <c r="INC586" s="511"/>
      <c r="IND586" s="511"/>
      <c r="INE586" s="511"/>
      <c r="INF586" s="511"/>
      <c r="ING586" s="511"/>
      <c r="INH586" s="511"/>
      <c r="INI586" s="511"/>
      <c r="INJ586" s="511"/>
      <c r="INK586" s="511"/>
      <c r="INL586" s="511"/>
      <c r="INM586" s="511"/>
      <c r="INN586" s="511"/>
      <c r="INO586" s="511"/>
      <c r="INP586" s="511"/>
      <c r="INQ586" s="89"/>
      <c r="INR586" s="89"/>
      <c r="INS586" s="89"/>
      <c r="INT586" s="89"/>
      <c r="INU586" s="89"/>
      <c r="INV586" s="511"/>
      <c r="INW586" s="511"/>
      <c r="INX586" s="89"/>
      <c r="INY586" s="89"/>
      <c r="INZ586" s="511"/>
      <c r="IOA586" s="511"/>
      <c r="IOB586" s="89"/>
      <c r="IOC586" s="89"/>
      <c r="IOD586" s="511"/>
      <c r="IOE586" s="511"/>
      <c r="IOF586" s="511"/>
      <c r="IOG586" s="511"/>
      <c r="IOH586" s="511"/>
      <c r="IOI586" s="511"/>
      <c r="IOJ586" s="511"/>
      <c r="IOK586" s="89"/>
      <c r="IOL586" s="89"/>
      <c r="IOM586" s="511"/>
      <c r="ION586" s="511"/>
      <c r="IOO586" s="89"/>
      <c r="IOP586" s="89"/>
      <c r="IOQ586" s="511"/>
      <c r="IOR586" s="511"/>
      <c r="IOS586" s="511"/>
      <c r="IOT586" s="511"/>
      <c r="IOU586" s="511"/>
      <c r="IOV586" s="203"/>
      <c r="IOW586" s="107"/>
      <c r="IOX586" s="511"/>
      <c r="IOY586" s="511"/>
      <c r="IOZ586" s="511"/>
      <c r="IPA586" s="511"/>
      <c r="IPB586" s="511"/>
      <c r="IPC586" s="511"/>
      <c r="IPD586" s="511"/>
      <c r="IPE586" s="168"/>
      <c r="IPF586" s="168"/>
      <c r="IPG586" s="168"/>
      <c r="IPH586" s="168"/>
      <c r="IPI586" s="168"/>
      <c r="IPJ586" s="168"/>
      <c r="IPK586" s="168"/>
      <c r="IPL586" s="168"/>
      <c r="IPM586" s="168"/>
      <c r="IPN586" s="168"/>
      <c r="IPO586" s="168"/>
      <c r="IPP586" s="168"/>
      <c r="IPQ586" s="168"/>
      <c r="IPR586" s="168"/>
      <c r="IPS586" s="168"/>
      <c r="IPT586" s="168"/>
      <c r="IPU586" s="168"/>
      <c r="IPV586" s="168"/>
      <c r="IPW586" s="168"/>
      <c r="IPX586" s="168"/>
      <c r="IPY586" s="168"/>
      <c r="IPZ586" s="168"/>
      <c r="IQA586" s="168"/>
      <c r="IQB586" s="168"/>
      <c r="IQC586" s="168"/>
      <c r="IQD586" s="168"/>
      <c r="IQE586" s="168"/>
      <c r="IQF586" s="168"/>
      <c r="IQG586" s="168"/>
      <c r="IQH586" s="168"/>
      <c r="IQI586" s="168"/>
      <c r="IQJ586" s="168"/>
      <c r="IQK586" s="168"/>
      <c r="IQL586" s="168"/>
      <c r="IQM586" s="168"/>
      <c r="IQN586" s="168"/>
      <c r="IQO586" s="168"/>
      <c r="IQP586" s="168"/>
      <c r="IQQ586" s="168"/>
      <c r="IQR586" s="168"/>
      <c r="IQS586" s="168"/>
      <c r="IQT586" s="168"/>
      <c r="IQU586" s="168"/>
      <c r="IQV586" s="168"/>
      <c r="IQW586" s="511"/>
      <c r="IQX586" s="511"/>
      <c r="IQY586" s="511"/>
      <c r="IQZ586" s="511"/>
      <c r="IRA586" s="511"/>
      <c r="IRB586" s="511"/>
      <c r="IRC586" s="511"/>
      <c r="IRD586" s="511"/>
      <c r="IRE586" s="511"/>
      <c r="IRF586" s="511"/>
      <c r="IRG586" s="511"/>
      <c r="IRH586" s="511"/>
      <c r="IRI586" s="511"/>
      <c r="IRJ586" s="511"/>
      <c r="IRK586" s="511"/>
      <c r="IRL586" s="511"/>
      <c r="IRM586" s="511"/>
      <c r="IRN586" s="511"/>
      <c r="IRO586" s="511"/>
      <c r="IRP586" s="511"/>
      <c r="IRQ586" s="511"/>
      <c r="IRR586" s="511"/>
      <c r="IRS586" s="511"/>
      <c r="IRT586" s="511"/>
      <c r="IRU586" s="89"/>
      <c r="IRV586" s="89"/>
      <c r="IRW586" s="89"/>
      <c r="IRX586" s="89"/>
      <c r="IRY586" s="89"/>
      <c r="IRZ586" s="511"/>
      <c r="ISA586" s="511"/>
      <c r="ISB586" s="89"/>
      <c r="ISC586" s="89"/>
      <c r="ISD586" s="511"/>
      <c r="ISE586" s="511"/>
      <c r="ISF586" s="89"/>
      <c r="ISG586" s="89"/>
      <c r="ISH586" s="511"/>
      <c r="ISI586" s="511"/>
      <c r="ISJ586" s="511"/>
      <c r="ISK586" s="511"/>
      <c r="ISL586" s="511"/>
      <c r="ISM586" s="511"/>
      <c r="ISN586" s="511"/>
      <c r="ISO586" s="89"/>
      <c r="ISP586" s="89"/>
      <c r="ISQ586" s="511"/>
      <c r="ISR586" s="511"/>
      <c r="ISS586" s="89"/>
      <c r="IST586" s="89"/>
      <c r="ISU586" s="511"/>
      <c r="ISV586" s="511"/>
      <c r="ISW586" s="511"/>
      <c r="ISX586" s="511"/>
      <c r="ISY586" s="511"/>
      <c r="ISZ586" s="203"/>
      <c r="ITA586" s="107"/>
      <c r="ITB586" s="511"/>
      <c r="ITC586" s="511"/>
      <c r="ITD586" s="511"/>
      <c r="ITE586" s="511"/>
      <c r="ITF586" s="511"/>
      <c r="ITG586" s="511"/>
      <c r="ITH586" s="511"/>
      <c r="ITI586" s="168"/>
      <c r="ITJ586" s="168"/>
      <c r="ITK586" s="168"/>
      <c r="ITL586" s="168"/>
      <c r="ITM586" s="168"/>
      <c r="ITN586" s="168"/>
      <c r="ITO586" s="168"/>
      <c r="ITP586" s="168"/>
      <c r="ITQ586" s="168"/>
      <c r="ITR586" s="168"/>
      <c r="ITS586" s="168"/>
      <c r="ITT586" s="168"/>
      <c r="ITU586" s="168"/>
      <c r="ITV586" s="168"/>
      <c r="ITW586" s="168"/>
      <c r="ITX586" s="168"/>
      <c r="ITY586" s="168"/>
      <c r="ITZ586" s="168"/>
      <c r="IUA586" s="168"/>
      <c r="IUB586" s="168"/>
      <c r="IUC586" s="168"/>
      <c r="IUD586" s="168"/>
      <c r="IUE586" s="168"/>
      <c r="IUF586" s="168"/>
      <c r="IUG586" s="168"/>
      <c r="IUH586" s="168"/>
      <c r="IUI586" s="168"/>
      <c r="IUJ586" s="168"/>
      <c r="IUK586" s="168"/>
      <c r="IUL586" s="168"/>
      <c r="IUM586" s="168"/>
      <c r="IUN586" s="168"/>
      <c r="IUO586" s="168"/>
      <c r="IUP586" s="168"/>
      <c r="IUQ586" s="168"/>
      <c r="IUR586" s="168"/>
      <c r="IUS586" s="168"/>
      <c r="IUT586" s="168"/>
      <c r="IUU586" s="168"/>
      <c r="IUV586" s="168"/>
      <c r="IUW586" s="168"/>
      <c r="IUX586" s="168"/>
      <c r="IUY586" s="168"/>
      <c r="IUZ586" s="168"/>
      <c r="IVA586" s="511"/>
      <c r="IVB586" s="511"/>
      <c r="IVC586" s="511"/>
      <c r="IVD586" s="511"/>
      <c r="IVE586" s="511"/>
      <c r="IVF586" s="511"/>
      <c r="IVG586" s="511"/>
      <c r="IVH586" s="511"/>
      <c r="IVI586" s="511"/>
      <c r="IVJ586" s="511"/>
      <c r="IVK586" s="511"/>
      <c r="IVL586" s="511"/>
      <c r="IVM586" s="511"/>
      <c r="IVN586" s="511"/>
      <c r="IVO586" s="511"/>
      <c r="IVP586" s="511"/>
      <c r="IVQ586" s="511"/>
      <c r="IVR586" s="511"/>
      <c r="IVS586" s="511"/>
      <c r="IVT586" s="511"/>
      <c r="IVU586" s="511"/>
      <c r="IVV586" s="511"/>
      <c r="IVW586" s="511"/>
      <c r="IVX586" s="511"/>
      <c r="IVY586" s="89"/>
      <c r="IVZ586" s="89"/>
      <c r="IWA586" s="89"/>
      <c r="IWB586" s="89"/>
      <c r="IWC586" s="89"/>
      <c r="IWD586" s="511"/>
      <c r="IWE586" s="511"/>
      <c r="IWF586" s="89"/>
      <c r="IWG586" s="89"/>
      <c r="IWH586" s="511"/>
      <c r="IWI586" s="511"/>
      <c r="IWJ586" s="89"/>
      <c r="IWK586" s="89"/>
      <c r="IWL586" s="511"/>
      <c r="IWM586" s="511"/>
      <c r="IWN586" s="511"/>
      <c r="IWO586" s="511"/>
      <c r="IWP586" s="511"/>
      <c r="IWQ586" s="511"/>
      <c r="IWR586" s="511"/>
      <c r="IWS586" s="89"/>
      <c r="IWT586" s="89"/>
      <c r="IWU586" s="511"/>
      <c r="IWV586" s="511"/>
      <c r="IWW586" s="89"/>
      <c r="IWX586" s="89"/>
      <c r="IWY586" s="511"/>
      <c r="IWZ586" s="511"/>
      <c r="IXA586" s="511"/>
      <c r="IXB586" s="511"/>
      <c r="IXC586" s="511"/>
      <c r="IXD586" s="203"/>
      <c r="IXE586" s="107"/>
      <c r="IXF586" s="511"/>
      <c r="IXG586" s="511"/>
      <c r="IXH586" s="511"/>
      <c r="IXI586" s="511"/>
      <c r="IXJ586" s="511"/>
      <c r="IXK586" s="511"/>
      <c r="IXL586" s="511"/>
      <c r="IXM586" s="168"/>
      <c r="IXN586" s="168"/>
      <c r="IXO586" s="168"/>
      <c r="IXP586" s="168"/>
      <c r="IXQ586" s="168"/>
      <c r="IXR586" s="168"/>
      <c r="IXS586" s="168"/>
      <c r="IXT586" s="168"/>
      <c r="IXU586" s="168"/>
      <c r="IXV586" s="168"/>
      <c r="IXW586" s="168"/>
      <c r="IXX586" s="168"/>
      <c r="IXY586" s="168"/>
      <c r="IXZ586" s="168"/>
      <c r="IYA586" s="168"/>
      <c r="IYB586" s="168"/>
      <c r="IYC586" s="168"/>
      <c r="IYD586" s="168"/>
      <c r="IYE586" s="168"/>
      <c r="IYF586" s="168"/>
      <c r="IYG586" s="168"/>
      <c r="IYH586" s="168"/>
      <c r="IYI586" s="168"/>
      <c r="IYJ586" s="168"/>
      <c r="IYK586" s="168"/>
      <c r="IYL586" s="168"/>
      <c r="IYM586" s="168"/>
      <c r="IYN586" s="168"/>
      <c r="IYO586" s="168"/>
      <c r="IYP586" s="168"/>
      <c r="IYQ586" s="168"/>
      <c r="IYR586" s="168"/>
      <c r="IYS586" s="168"/>
      <c r="IYT586" s="168"/>
      <c r="IYU586" s="168"/>
      <c r="IYV586" s="168"/>
      <c r="IYW586" s="168"/>
      <c r="IYX586" s="168"/>
      <c r="IYY586" s="168"/>
      <c r="IYZ586" s="168"/>
      <c r="IZA586" s="168"/>
      <c r="IZB586" s="168"/>
      <c r="IZC586" s="168"/>
      <c r="IZD586" s="168"/>
      <c r="IZE586" s="511"/>
      <c r="IZF586" s="511"/>
      <c r="IZG586" s="511"/>
      <c r="IZH586" s="511"/>
      <c r="IZI586" s="511"/>
      <c r="IZJ586" s="511"/>
      <c r="IZK586" s="511"/>
      <c r="IZL586" s="511"/>
      <c r="IZM586" s="511"/>
      <c r="IZN586" s="511"/>
      <c r="IZO586" s="511"/>
      <c r="IZP586" s="511"/>
      <c r="IZQ586" s="511"/>
      <c r="IZR586" s="511"/>
      <c r="IZS586" s="511"/>
      <c r="IZT586" s="511"/>
      <c r="IZU586" s="511"/>
      <c r="IZV586" s="511"/>
      <c r="IZW586" s="511"/>
      <c r="IZX586" s="511"/>
      <c r="IZY586" s="511"/>
      <c r="IZZ586" s="511"/>
      <c r="JAA586" s="511"/>
      <c r="JAB586" s="511"/>
      <c r="JAC586" s="89"/>
      <c r="JAD586" s="89"/>
      <c r="JAE586" s="89"/>
      <c r="JAF586" s="89"/>
      <c r="JAG586" s="89"/>
      <c r="JAH586" s="511"/>
      <c r="JAI586" s="511"/>
      <c r="JAJ586" s="89"/>
      <c r="JAK586" s="89"/>
      <c r="JAL586" s="511"/>
      <c r="JAM586" s="511"/>
      <c r="JAN586" s="89"/>
      <c r="JAO586" s="89"/>
      <c r="JAP586" s="511"/>
      <c r="JAQ586" s="511"/>
      <c r="JAR586" s="511"/>
      <c r="JAS586" s="511"/>
      <c r="JAT586" s="511"/>
      <c r="JAU586" s="511"/>
      <c r="JAV586" s="511"/>
      <c r="JAW586" s="89"/>
      <c r="JAX586" s="89"/>
      <c r="JAY586" s="511"/>
      <c r="JAZ586" s="511"/>
      <c r="JBA586" s="89"/>
      <c r="JBB586" s="89"/>
      <c r="JBC586" s="511"/>
      <c r="JBD586" s="511"/>
      <c r="JBE586" s="511"/>
      <c r="JBF586" s="511"/>
      <c r="JBG586" s="511"/>
      <c r="JBH586" s="203"/>
      <c r="JBI586" s="107"/>
      <c r="JBJ586" s="511"/>
      <c r="JBK586" s="511"/>
      <c r="JBL586" s="511"/>
      <c r="JBM586" s="511"/>
      <c r="JBN586" s="511"/>
      <c r="JBO586" s="511"/>
      <c r="JBP586" s="511"/>
      <c r="JBQ586" s="168"/>
      <c r="JBR586" s="168"/>
      <c r="JBS586" s="168"/>
      <c r="JBT586" s="168"/>
      <c r="JBU586" s="168"/>
      <c r="JBV586" s="168"/>
      <c r="JBW586" s="168"/>
      <c r="JBX586" s="168"/>
      <c r="JBY586" s="168"/>
      <c r="JBZ586" s="168"/>
      <c r="JCA586" s="168"/>
      <c r="JCB586" s="168"/>
      <c r="JCC586" s="168"/>
      <c r="JCD586" s="168"/>
      <c r="JCE586" s="168"/>
      <c r="JCF586" s="168"/>
      <c r="JCG586" s="168"/>
      <c r="JCH586" s="168"/>
      <c r="JCI586" s="168"/>
      <c r="JCJ586" s="168"/>
      <c r="JCK586" s="168"/>
      <c r="JCL586" s="168"/>
      <c r="JCM586" s="168"/>
      <c r="JCN586" s="168"/>
      <c r="JCO586" s="168"/>
      <c r="JCP586" s="168"/>
      <c r="JCQ586" s="168"/>
      <c r="JCR586" s="168"/>
      <c r="JCS586" s="168"/>
      <c r="JCT586" s="168"/>
      <c r="JCU586" s="168"/>
      <c r="JCV586" s="168"/>
      <c r="JCW586" s="168"/>
      <c r="JCX586" s="168"/>
      <c r="JCY586" s="168"/>
      <c r="JCZ586" s="168"/>
      <c r="JDA586" s="168"/>
      <c r="JDB586" s="168"/>
      <c r="JDC586" s="168"/>
      <c r="JDD586" s="168"/>
      <c r="JDE586" s="168"/>
      <c r="JDF586" s="168"/>
      <c r="JDG586" s="168"/>
      <c r="JDH586" s="168"/>
      <c r="JDI586" s="511"/>
      <c r="JDJ586" s="511"/>
      <c r="JDK586" s="511"/>
      <c r="JDL586" s="511"/>
      <c r="JDM586" s="511"/>
      <c r="JDN586" s="511"/>
      <c r="JDO586" s="511"/>
      <c r="JDP586" s="511"/>
      <c r="JDQ586" s="511"/>
      <c r="JDR586" s="511"/>
      <c r="JDS586" s="511"/>
      <c r="JDT586" s="511"/>
      <c r="JDU586" s="511"/>
      <c r="JDV586" s="511"/>
      <c r="JDW586" s="511"/>
      <c r="JDX586" s="511"/>
      <c r="JDY586" s="511"/>
      <c r="JDZ586" s="511"/>
      <c r="JEA586" s="511"/>
      <c r="JEB586" s="511"/>
      <c r="JEC586" s="511"/>
      <c r="JED586" s="511"/>
      <c r="JEE586" s="511"/>
      <c r="JEF586" s="511"/>
      <c r="JEG586" s="89"/>
      <c r="JEH586" s="89"/>
      <c r="JEI586" s="89"/>
      <c r="JEJ586" s="89"/>
      <c r="JEK586" s="89"/>
      <c r="JEL586" s="511"/>
      <c r="JEM586" s="511"/>
      <c r="JEN586" s="89"/>
      <c r="JEO586" s="89"/>
      <c r="JEP586" s="511"/>
      <c r="JEQ586" s="511"/>
      <c r="JER586" s="89"/>
      <c r="JES586" s="89"/>
      <c r="JET586" s="511"/>
      <c r="JEU586" s="511"/>
      <c r="JEV586" s="511"/>
      <c r="JEW586" s="511"/>
      <c r="JEX586" s="511"/>
      <c r="JEY586" s="511"/>
      <c r="JEZ586" s="511"/>
      <c r="JFA586" s="89"/>
      <c r="JFB586" s="89"/>
      <c r="JFC586" s="511"/>
      <c r="JFD586" s="511"/>
      <c r="JFE586" s="89"/>
      <c r="JFF586" s="89"/>
      <c r="JFG586" s="511"/>
      <c r="JFH586" s="511"/>
      <c r="JFI586" s="511"/>
      <c r="JFJ586" s="511"/>
      <c r="JFK586" s="511"/>
      <c r="JFL586" s="203"/>
      <c r="JFM586" s="107"/>
      <c r="JFN586" s="511"/>
      <c r="JFO586" s="511"/>
      <c r="JFP586" s="511"/>
      <c r="JFQ586" s="511"/>
      <c r="JFR586" s="511"/>
      <c r="JFS586" s="511"/>
      <c r="JFT586" s="511"/>
      <c r="JFU586" s="168"/>
      <c r="JFV586" s="168"/>
      <c r="JFW586" s="168"/>
      <c r="JFX586" s="168"/>
      <c r="JFY586" s="168"/>
      <c r="JFZ586" s="168"/>
      <c r="JGA586" s="168"/>
      <c r="JGB586" s="168"/>
      <c r="JGC586" s="168"/>
      <c r="JGD586" s="168"/>
      <c r="JGE586" s="168"/>
      <c r="JGF586" s="168"/>
      <c r="JGG586" s="168"/>
      <c r="JGH586" s="168"/>
      <c r="JGI586" s="168"/>
      <c r="JGJ586" s="168"/>
      <c r="JGK586" s="168"/>
      <c r="JGL586" s="168"/>
      <c r="JGM586" s="168"/>
      <c r="JGN586" s="168"/>
      <c r="JGO586" s="168"/>
      <c r="JGP586" s="168"/>
      <c r="JGQ586" s="168"/>
      <c r="JGR586" s="168"/>
      <c r="JGS586" s="168"/>
      <c r="JGT586" s="168"/>
      <c r="JGU586" s="168"/>
      <c r="JGV586" s="168"/>
      <c r="JGW586" s="168"/>
      <c r="JGX586" s="168"/>
      <c r="JGY586" s="168"/>
      <c r="JGZ586" s="168"/>
      <c r="JHA586" s="168"/>
      <c r="JHB586" s="168"/>
      <c r="JHC586" s="168"/>
      <c r="JHD586" s="168"/>
      <c r="JHE586" s="168"/>
      <c r="JHF586" s="168"/>
      <c r="JHG586" s="168"/>
      <c r="JHH586" s="168"/>
      <c r="JHI586" s="168"/>
      <c r="JHJ586" s="168"/>
      <c r="JHK586" s="168"/>
      <c r="JHL586" s="168"/>
      <c r="JHM586" s="511"/>
      <c r="JHN586" s="511"/>
      <c r="JHO586" s="511"/>
      <c r="JHP586" s="511"/>
      <c r="JHQ586" s="511"/>
      <c r="JHR586" s="511"/>
      <c r="JHS586" s="511"/>
      <c r="JHT586" s="511"/>
      <c r="JHU586" s="511"/>
      <c r="JHV586" s="511"/>
      <c r="JHW586" s="511"/>
      <c r="JHX586" s="511"/>
      <c r="JHY586" s="511"/>
      <c r="JHZ586" s="511"/>
      <c r="JIA586" s="511"/>
      <c r="JIB586" s="511"/>
      <c r="JIC586" s="511"/>
      <c r="JID586" s="511"/>
      <c r="JIE586" s="511"/>
      <c r="JIF586" s="511"/>
      <c r="JIG586" s="511"/>
      <c r="JIH586" s="511"/>
      <c r="JII586" s="511"/>
      <c r="JIJ586" s="511"/>
      <c r="JIK586" s="89"/>
      <c r="JIL586" s="89"/>
      <c r="JIM586" s="89"/>
      <c r="JIN586" s="89"/>
      <c r="JIO586" s="89"/>
      <c r="JIP586" s="511"/>
      <c r="JIQ586" s="511"/>
      <c r="JIR586" s="89"/>
      <c r="JIS586" s="89"/>
      <c r="JIT586" s="511"/>
      <c r="JIU586" s="511"/>
      <c r="JIV586" s="89"/>
      <c r="JIW586" s="89"/>
      <c r="JIX586" s="511"/>
      <c r="JIY586" s="511"/>
      <c r="JIZ586" s="511"/>
      <c r="JJA586" s="511"/>
      <c r="JJB586" s="511"/>
      <c r="JJC586" s="511"/>
      <c r="JJD586" s="511"/>
      <c r="JJE586" s="89"/>
      <c r="JJF586" s="89"/>
      <c r="JJG586" s="511"/>
      <c r="JJH586" s="511"/>
      <c r="JJI586" s="89"/>
      <c r="JJJ586" s="89"/>
      <c r="JJK586" s="511"/>
      <c r="JJL586" s="511"/>
      <c r="JJM586" s="511"/>
      <c r="JJN586" s="511"/>
      <c r="JJO586" s="511"/>
      <c r="JJP586" s="203"/>
      <c r="JJQ586" s="107"/>
      <c r="JJR586" s="511"/>
      <c r="JJS586" s="511"/>
      <c r="JJT586" s="511"/>
      <c r="JJU586" s="511"/>
      <c r="JJV586" s="511"/>
      <c r="JJW586" s="511"/>
      <c r="JJX586" s="511"/>
      <c r="JJY586" s="168"/>
      <c r="JJZ586" s="168"/>
      <c r="JKA586" s="168"/>
      <c r="JKB586" s="168"/>
      <c r="JKC586" s="168"/>
      <c r="JKD586" s="168"/>
      <c r="JKE586" s="168"/>
      <c r="JKF586" s="168"/>
      <c r="JKG586" s="168"/>
      <c r="JKH586" s="168"/>
      <c r="JKI586" s="168"/>
      <c r="JKJ586" s="168"/>
      <c r="JKK586" s="168"/>
      <c r="JKL586" s="168"/>
      <c r="JKM586" s="168"/>
      <c r="JKN586" s="168"/>
      <c r="JKO586" s="168"/>
      <c r="JKP586" s="168"/>
      <c r="JKQ586" s="168"/>
      <c r="JKR586" s="168"/>
      <c r="JKS586" s="168"/>
      <c r="JKT586" s="168"/>
      <c r="JKU586" s="168"/>
      <c r="JKV586" s="168"/>
      <c r="JKW586" s="168"/>
      <c r="JKX586" s="168"/>
      <c r="JKY586" s="168"/>
      <c r="JKZ586" s="168"/>
      <c r="JLA586" s="168"/>
      <c r="JLB586" s="168"/>
      <c r="JLC586" s="168"/>
      <c r="JLD586" s="168"/>
      <c r="JLE586" s="168"/>
      <c r="JLF586" s="168"/>
      <c r="JLG586" s="168"/>
      <c r="JLH586" s="168"/>
      <c r="JLI586" s="168"/>
      <c r="JLJ586" s="168"/>
      <c r="JLK586" s="168"/>
      <c r="JLL586" s="168"/>
      <c r="JLM586" s="168"/>
      <c r="JLN586" s="168"/>
      <c r="JLO586" s="168"/>
      <c r="JLP586" s="168"/>
      <c r="JLQ586" s="511"/>
      <c r="JLR586" s="511"/>
      <c r="JLS586" s="511"/>
      <c r="JLT586" s="511"/>
      <c r="JLU586" s="511"/>
      <c r="JLV586" s="511"/>
      <c r="JLW586" s="511"/>
      <c r="JLX586" s="511"/>
      <c r="JLY586" s="511"/>
      <c r="JLZ586" s="511"/>
      <c r="JMA586" s="511"/>
      <c r="JMB586" s="511"/>
      <c r="JMC586" s="511"/>
      <c r="JMD586" s="511"/>
      <c r="JME586" s="511"/>
      <c r="JMF586" s="511"/>
      <c r="JMG586" s="511"/>
      <c r="JMH586" s="511"/>
      <c r="JMI586" s="511"/>
      <c r="JMJ586" s="511"/>
      <c r="JMK586" s="511"/>
      <c r="JML586" s="511"/>
      <c r="JMM586" s="511"/>
      <c r="JMN586" s="511"/>
      <c r="JMO586" s="89"/>
      <c r="JMP586" s="89"/>
      <c r="JMQ586" s="89"/>
      <c r="JMR586" s="89"/>
      <c r="JMS586" s="89"/>
      <c r="JMT586" s="511"/>
      <c r="JMU586" s="511"/>
      <c r="JMV586" s="89"/>
      <c r="JMW586" s="89"/>
      <c r="JMX586" s="511"/>
      <c r="JMY586" s="511"/>
      <c r="JMZ586" s="89"/>
      <c r="JNA586" s="89"/>
      <c r="JNB586" s="511"/>
      <c r="JNC586" s="511"/>
      <c r="JND586" s="511"/>
      <c r="JNE586" s="511"/>
      <c r="JNF586" s="511"/>
      <c r="JNG586" s="511"/>
      <c r="JNH586" s="511"/>
      <c r="JNI586" s="89"/>
      <c r="JNJ586" s="89"/>
      <c r="JNK586" s="511"/>
      <c r="JNL586" s="511"/>
      <c r="JNM586" s="89"/>
      <c r="JNN586" s="89"/>
      <c r="JNO586" s="511"/>
      <c r="JNP586" s="511"/>
      <c r="JNQ586" s="511"/>
      <c r="JNR586" s="511"/>
      <c r="JNS586" s="511"/>
      <c r="JNT586" s="203"/>
      <c r="JNU586" s="107"/>
      <c r="JNV586" s="511"/>
      <c r="JNW586" s="511"/>
      <c r="JNX586" s="511"/>
      <c r="JNY586" s="511"/>
      <c r="JNZ586" s="511"/>
      <c r="JOA586" s="511"/>
      <c r="JOB586" s="511"/>
      <c r="JOC586" s="168"/>
      <c r="JOD586" s="168"/>
      <c r="JOE586" s="168"/>
      <c r="JOF586" s="168"/>
      <c r="JOG586" s="168"/>
      <c r="JOH586" s="168"/>
      <c r="JOI586" s="168"/>
      <c r="JOJ586" s="168"/>
      <c r="JOK586" s="168"/>
      <c r="JOL586" s="168"/>
      <c r="JOM586" s="168"/>
      <c r="JON586" s="168"/>
      <c r="JOO586" s="168"/>
      <c r="JOP586" s="168"/>
      <c r="JOQ586" s="168"/>
      <c r="JOR586" s="168"/>
      <c r="JOS586" s="168"/>
      <c r="JOT586" s="168"/>
      <c r="JOU586" s="168"/>
      <c r="JOV586" s="168"/>
      <c r="JOW586" s="168"/>
      <c r="JOX586" s="168"/>
      <c r="JOY586" s="168"/>
      <c r="JOZ586" s="168"/>
      <c r="JPA586" s="168"/>
      <c r="JPB586" s="168"/>
      <c r="JPC586" s="168"/>
      <c r="JPD586" s="168"/>
      <c r="JPE586" s="168"/>
      <c r="JPF586" s="168"/>
      <c r="JPG586" s="168"/>
      <c r="JPH586" s="168"/>
      <c r="JPI586" s="168"/>
      <c r="JPJ586" s="168"/>
      <c r="JPK586" s="168"/>
      <c r="JPL586" s="168"/>
      <c r="JPM586" s="168"/>
      <c r="JPN586" s="168"/>
      <c r="JPO586" s="168"/>
      <c r="JPP586" s="168"/>
      <c r="JPQ586" s="168"/>
      <c r="JPR586" s="168"/>
      <c r="JPS586" s="168"/>
      <c r="JPT586" s="168"/>
      <c r="JPU586" s="511"/>
      <c r="JPV586" s="511"/>
      <c r="JPW586" s="511"/>
      <c r="JPX586" s="511"/>
      <c r="JPY586" s="511"/>
      <c r="JPZ586" s="511"/>
      <c r="JQA586" s="511"/>
      <c r="JQB586" s="511"/>
      <c r="JQC586" s="511"/>
      <c r="JQD586" s="511"/>
      <c r="JQE586" s="511"/>
      <c r="JQF586" s="511"/>
      <c r="JQG586" s="511"/>
      <c r="JQH586" s="511"/>
      <c r="JQI586" s="511"/>
      <c r="JQJ586" s="511"/>
      <c r="JQK586" s="511"/>
      <c r="JQL586" s="511"/>
      <c r="JQM586" s="511"/>
      <c r="JQN586" s="511"/>
      <c r="JQO586" s="511"/>
      <c r="JQP586" s="511"/>
      <c r="JQQ586" s="511"/>
      <c r="JQR586" s="511"/>
      <c r="JQS586" s="89"/>
      <c r="JQT586" s="89"/>
      <c r="JQU586" s="89"/>
      <c r="JQV586" s="89"/>
      <c r="JQW586" s="89"/>
      <c r="JQX586" s="511"/>
      <c r="JQY586" s="511"/>
      <c r="JQZ586" s="89"/>
      <c r="JRA586" s="89"/>
      <c r="JRB586" s="511"/>
      <c r="JRC586" s="511"/>
      <c r="JRD586" s="89"/>
      <c r="JRE586" s="89"/>
      <c r="JRF586" s="511"/>
      <c r="JRG586" s="511"/>
      <c r="JRH586" s="511"/>
      <c r="JRI586" s="511"/>
      <c r="JRJ586" s="511"/>
      <c r="JRK586" s="511"/>
      <c r="JRL586" s="511"/>
      <c r="JRM586" s="89"/>
      <c r="JRN586" s="89"/>
      <c r="JRO586" s="511"/>
      <c r="JRP586" s="511"/>
      <c r="JRQ586" s="89"/>
      <c r="JRR586" s="89"/>
      <c r="JRS586" s="511"/>
      <c r="JRT586" s="511"/>
      <c r="JRU586" s="511"/>
      <c r="JRV586" s="511"/>
      <c r="JRW586" s="511"/>
      <c r="JRX586" s="203"/>
      <c r="JRY586" s="107"/>
      <c r="JRZ586" s="511"/>
      <c r="JSA586" s="511"/>
      <c r="JSB586" s="511"/>
      <c r="JSC586" s="511"/>
      <c r="JSD586" s="511"/>
      <c r="JSE586" s="511"/>
      <c r="JSF586" s="511"/>
      <c r="JSG586" s="168"/>
      <c r="JSH586" s="168"/>
      <c r="JSI586" s="168"/>
      <c r="JSJ586" s="168"/>
      <c r="JSK586" s="168"/>
      <c r="JSL586" s="168"/>
      <c r="JSM586" s="168"/>
      <c r="JSN586" s="168"/>
      <c r="JSO586" s="168"/>
      <c r="JSP586" s="168"/>
      <c r="JSQ586" s="168"/>
      <c r="JSR586" s="168"/>
      <c r="JSS586" s="168"/>
      <c r="JST586" s="168"/>
      <c r="JSU586" s="168"/>
      <c r="JSV586" s="168"/>
      <c r="JSW586" s="168"/>
      <c r="JSX586" s="168"/>
      <c r="JSY586" s="168"/>
      <c r="JSZ586" s="168"/>
      <c r="JTA586" s="168"/>
      <c r="JTB586" s="168"/>
      <c r="JTC586" s="168"/>
      <c r="JTD586" s="168"/>
      <c r="JTE586" s="168"/>
      <c r="JTF586" s="168"/>
      <c r="JTG586" s="168"/>
      <c r="JTH586" s="168"/>
      <c r="JTI586" s="168"/>
      <c r="JTJ586" s="168"/>
      <c r="JTK586" s="168"/>
      <c r="JTL586" s="168"/>
      <c r="JTM586" s="168"/>
      <c r="JTN586" s="168"/>
      <c r="JTO586" s="168"/>
      <c r="JTP586" s="168"/>
      <c r="JTQ586" s="168"/>
      <c r="JTR586" s="168"/>
      <c r="JTS586" s="168"/>
      <c r="JTT586" s="168"/>
      <c r="JTU586" s="168"/>
      <c r="JTV586" s="168"/>
      <c r="JTW586" s="168"/>
      <c r="JTX586" s="168"/>
      <c r="JTY586" s="511"/>
      <c r="JTZ586" s="511"/>
      <c r="JUA586" s="511"/>
      <c r="JUB586" s="511"/>
      <c r="JUC586" s="511"/>
      <c r="JUD586" s="511"/>
      <c r="JUE586" s="511"/>
      <c r="JUF586" s="511"/>
      <c r="JUG586" s="511"/>
      <c r="JUH586" s="511"/>
      <c r="JUI586" s="511"/>
      <c r="JUJ586" s="511"/>
      <c r="JUK586" s="511"/>
      <c r="JUL586" s="511"/>
      <c r="JUM586" s="511"/>
      <c r="JUN586" s="511"/>
      <c r="JUO586" s="511"/>
      <c r="JUP586" s="511"/>
      <c r="JUQ586" s="511"/>
      <c r="JUR586" s="511"/>
      <c r="JUS586" s="511"/>
      <c r="JUT586" s="511"/>
      <c r="JUU586" s="511"/>
      <c r="JUV586" s="511"/>
      <c r="JUW586" s="89"/>
      <c r="JUX586" s="89"/>
      <c r="JUY586" s="89"/>
      <c r="JUZ586" s="89"/>
      <c r="JVA586" s="89"/>
      <c r="JVB586" s="511"/>
      <c r="JVC586" s="511"/>
      <c r="JVD586" s="89"/>
      <c r="JVE586" s="89"/>
      <c r="JVF586" s="511"/>
      <c r="JVG586" s="511"/>
      <c r="JVH586" s="89"/>
      <c r="JVI586" s="89"/>
      <c r="JVJ586" s="511"/>
      <c r="JVK586" s="511"/>
      <c r="JVL586" s="511"/>
      <c r="JVM586" s="511"/>
      <c r="JVN586" s="511"/>
      <c r="JVO586" s="511"/>
      <c r="JVP586" s="511"/>
      <c r="JVQ586" s="89"/>
      <c r="JVR586" s="89"/>
      <c r="JVS586" s="511"/>
      <c r="JVT586" s="511"/>
      <c r="JVU586" s="89"/>
      <c r="JVV586" s="89"/>
      <c r="JVW586" s="511"/>
      <c r="JVX586" s="511"/>
      <c r="JVY586" s="511"/>
      <c r="JVZ586" s="511"/>
      <c r="JWA586" s="511"/>
      <c r="JWB586" s="203"/>
      <c r="JWC586" s="107"/>
      <c r="JWD586" s="511"/>
      <c r="JWE586" s="511"/>
      <c r="JWF586" s="511"/>
      <c r="JWG586" s="511"/>
      <c r="JWH586" s="511"/>
      <c r="JWI586" s="511"/>
      <c r="JWJ586" s="511"/>
      <c r="JWK586" s="168"/>
      <c r="JWL586" s="168"/>
      <c r="JWM586" s="168"/>
      <c r="JWN586" s="168"/>
      <c r="JWO586" s="168"/>
      <c r="JWP586" s="168"/>
      <c r="JWQ586" s="168"/>
      <c r="JWR586" s="168"/>
      <c r="JWS586" s="168"/>
      <c r="JWT586" s="168"/>
      <c r="JWU586" s="168"/>
      <c r="JWV586" s="168"/>
      <c r="JWW586" s="168"/>
      <c r="JWX586" s="168"/>
      <c r="JWY586" s="168"/>
      <c r="JWZ586" s="168"/>
      <c r="JXA586" s="168"/>
      <c r="JXB586" s="168"/>
      <c r="JXC586" s="168"/>
      <c r="JXD586" s="168"/>
      <c r="JXE586" s="168"/>
      <c r="JXF586" s="168"/>
      <c r="JXG586" s="168"/>
      <c r="JXH586" s="168"/>
      <c r="JXI586" s="168"/>
      <c r="JXJ586" s="168"/>
      <c r="JXK586" s="168"/>
      <c r="JXL586" s="168"/>
      <c r="JXM586" s="168"/>
      <c r="JXN586" s="168"/>
      <c r="JXO586" s="168"/>
      <c r="JXP586" s="168"/>
      <c r="JXQ586" s="168"/>
      <c r="JXR586" s="168"/>
      <c r="JXS586" s="168"/>
      <c r="JXT586" s="168"/>
      <c r="JXU586" s="168"/>
      <c r="JXV586" s="168"/>
      <c r="JXW586" s="168"/>
      <c r="JXX586" s="168"/>
      <c r="JXY586" s="168"/>
      <c r="JXZ586" s="168"/>
      <c r="JYA586" s="168"/>
      <c r="JYB586" s="168"/>
      <c r="JYC586" s="511"/>
      <c r="JYD586" s="511"/>
      <c r="JYE586" s="511"/>
      <c r="JYF586" s="511"/>
      <c r="JYG586" s="511"/>
      <c r="JYH586" s="511"/>
      <c r="JYI586" s="511"/>
      <c r="JYJ586" s="511"/>
      <c r="JYK586" s="511"/>
      <c r="JYL586" s="511"/>
      <c r="JYM586" s="511"/>
      <c r="JYN586" s="511"/>
      <c r="JYO586" s="511"/>
      <c r="JYP586" s="511"/>
      <c r="JYQ586" s="511"/>
      <c r="JYR586" s="511"/>
      <c r="JYS586" s="511"/>
      <c r="JYT586" s="511"/>
      <c r="JYU586" s="511"/>
      <c r="JYV586" s="511"/>
      <c r="JYW586" s="511"/>
      <c r="JYX586" s="511"/>
      <c r="JYY586" s="511"/>
      <c r="JYZ586" s="511"/>
      <c r="JZA586" s="89"/>
      <c r="JZB586" s="89"/>
      <c r="JZC586" s="89"/>
      <c r="JZD586" s="89"/>
      <c r="JZE586" s="89"/>
      <c r="JZF586" s="511"/>
      <c r="JZG586" s="511"/>
      <c r="JZH586" s="89"/>
      <c r="JZI586" s="89"/>
      <c r="JZJ586" s="511"/>
      <c r="JZK586" s="511"/>
      <c r="JZL586" s="89"/>
      <c r="JZM586" s="89"/>
      <c r="JZN586" s="511"/>
      <c r="JZO586" s="511"/>
      <c r="JZP586" s="511"/>
      <c r="JZQ586" s="511"/>
      <c r="JZR586" s="511"/>
      <c r="JZS586" s="511"/>
      <c r="JZT586" s="511"/>
      <c r="JZU586" s="89"/>
      <c r="JZV586" s="89"/>
      <c r="JZW586" s="511"/>
      <c r="JZX586" s="511"/>
      <c r="JZY586" s="89"/>
      <c r="JZZ586" s="89"/>
      <c r="KAA586" s="511"/>
      <c r="KAB586" s="511"/>
      <c r="KAC586" s="511"/>
      <c r="KAD586" s="511"/>
      <c r="KAE586" s="511"/>
      <c r="KAF586" s="203"/>
      <c r="KAG586" s="107"/>
      <c r="KAH586" s="511"/>
      <c r="KAI586" s="511"/>
      <c r="KAJ586" s="511"/>
      <c r="KAK586" s="511"/>
      <c r="KAL586" s="511"/>
      <c r="KAM586" s="511"/>
      <c r="KAN586" s="511"/>
      <c r="KAO586" s="168"/>
      <c r="KAP586" s="168"/>
      <c r="KAQ586" s="168"/>
      <c r="KAR586" s="168"/>
      <c r="KAS586" s="168"/>
      <c r="KAT586" s="168"/>
      <c r="KAU586" s="168"/>
      <c r="KAV586" s="168"/>
      <c r="KAW586" s="168"/>
      <c r="KAX586" s="168"/>
      <c r="KAY586" s="168"/>
      <c r="KAZ586" s="168"/>
      <c r="KBA586" s="168"/>
      <c r="KBB586" s="168"/>
      <c r="KBC586" s="168"/>
      <c r="KBD586" s="168"/>
      <c r="KBE586" s="168"/>
      <c r="KBF586" s="168"/>
      <c r="KBG586" s="168"/>
      <c r="KBH586" s="168"/>
      <c r="KBI586" s="168"/>
      <c r="KBJ586" s="168"/>
      <c r="KBK586" s="168"/>
      <c r="KBL586" s="168"/>
      <c r="KBM586" s="168"/>
      <c r="KBN586" s="168"/>
      <c r="KBO586" s="168"/>
      <c r="KBP586" s="168"/>
      <c r="KBQ586" s="168"/>
      <c r="KBR586" s="168"/>
      <c r="KBS586" s="168"/>
      <c r="KBT586" s="168"/>
      <c r="KBU586" s="168"/>
      <c r="KBV586" s="168"/>
      <c r="KBW586" s="168"/>
      <c r="KBX586" s="168"/>
      <c r="KBY586" s="168"/>
      <c r="KBZ586" s="168"/>
      <c r="KCA586" s="168"/>
      <c r="KCB586" s="168"/>
      <c r="KCC586" s="168"/>
      <c r="KCD586" s="168"/>
      <c r="KCE586" s="168"/>
      <c r="KCF586" s="168"/>
      <c r="KCG586" s="511"/>
      <c r="KCH586" s="511"/>
      <c r="KCI586" s="511"/>
      <c r="KCJ586" s="511"/>
      <c r="KCK586" s="511"/>
      <c r="KCL586" s="511"/>
      <c r="KCM586" s="511"/>
      <c r="KCN586" s="511"/>
      <c r="KCO586" s="511"/>
      <c r="KCP586" s="511"/>
      <c r="KCQ586" s="511"/>
      <c r="KCR586" s="511"/>
      <c r="KCS586" s="511"/>
      <c r="KCT586" s="511"/>
      <c r="KCU586" s="511"/>
      <c r="KCV586" s="511"/>
      <c r="KCW586" s="511"/>
      <c r="KCX586" s="511"/>
      <c r="KCY586" s="511"/>
      <c r="KCZ586" s="511"/>
      <c r="KDA586" s="511"/>
      <c r="KDB586" s="511"/>
      <c r="KDC586" s="511"/>
      <c r="KDD586" s="511"/>
      <c r="KDE586" s="89"/>
      <c r="KDF586" s="89"/>
      <c r="KDG586" s="89"/>
      <c r="KDH586" s="89"/>
      <c r="KDI586" s="89"/>
      <c r="KDJ586" s="511"/>
      <c r="KDK586" s="511"/>
      <c r="KDL586" s="89"/>
      <c r="KDM586" s="89"/>
      <c r="KDN586" s="511"/>
      <c r="KDO586" s="511"/>
      <c r="KDP586" s="89"/>
      <c r="KDQ586" s="89"/>
      <c r="KDR586" s="511"/>
      <c r="KDS586" s="511"/>
      <c r="KDT586" s="511"/>
      <c r="KDU586" s="511"/>
      <c r="KDV586" s="511"/>
      <c r="KDW586" s="511"/>
      <c r="KDX586" s="511"/>
      <c r="KDY586" s="89"/>
      <c r="KDZ586" s="89"/>
      <c r="KEA586" s="511"/>
      <c r="KEB586" s="511"/>
      <c r="KEC586" s="89"/>
      <c r="KED586" s="89"/>
      <c r="KEE586" s="511"/>
      <c r="KEF586" s="511"/>
      <c r="KEG586" s="511"/>
      <c r="KEH586" s="511"/>
      <c r="KEI586" s="511"/>
      <c r="KEJ586" s="203"/>
      <c r="KEK586" s="107"/>
      <c r="KEL586" s="511"/>
      <c r="KEM586" s="511"/>
      <c r="KEN586" s="511"/>
      <c r="KEO586" s="511"/>
      <c r="KEP586" s="511"/>
      <c r="KEQ586" s="511"/>
      <c r="KER586" s="511"/>
      <c r="KES586" s="168"/>
      <c r="KET586" s="168"/>
      <c r="KEU586" s="168"/>
      <c r="KEV586" s="168"/>
      <c r="KEW586" s="168"/>
      <c r="KEX586" s="168"/>
      <c r="KEY586" s="168"/>
      <c r="KEZ586" s="168"/>
      <c r="KFA586" s="168"/>
      <c r="KFB586" s="168"/>
      <c r="KFC586" s="168"/>
      <c r="KFD586" s="168"/>
      <c r="KFE586" s="168"/>
      <c r="KFF586" s="168"/>
      <c r="KFG586" s="168"/>
      <c r="KFH586" s="168"/>
      <c r="KFI586" s="168"/>
      <c r="KFJ586" s="168"/>
      <c r="KFK586" s="168"/>
      <c r="KFL586" s="168"/>
      <c r="KFM586" s="168"/>
      <c r="KFN586" s="168"/>
      <c r="KFO586" s="168"/>
      <c r="KFP586" s="168"/>
      <c r="KFQ586" s="168"/>
      <c r="KFR586" s="168"/>
      <c r="KFS586" s="168"/>
      <c r="KFT586" s="168"/>
      <c r="KFU586" s="168"/>
      <c r="KFV586" s="168"/>
      <c r="KFW586" s="168"/>
      <c r="KFX586" s="168"/>
      <c r="KFY586" s="168"/>
      <c r="KFZ586" s="168"/>
      <c r="KGA586" s="168"/>
      <c r="KGB586" s="168"/>
      <c r="KGC586" s="168"/>
      <c r="KGD586" s="168"/>
      <c r="KGE586" s="168"/>
      <c r="KGF586" s="168"/>
      <c r="KGG586" s="168"/>
      <c r="KGH586" s="168"/>
      <c r="KGI586" s="168"/>
      <c r="KGJ586" s="168"/>
      <c r="KGK586" s="511"/>
      <c r="KGL586" s="511"/>
      <c r="KGM586" s="511"/>
      <c r="KGN586" s="511"/>
      <c r="KGO586" s="511"/>
      <c r="KGP586" s="511"/>
      <c r="KGQ586" s="511"/>
      <c r="KGR586" s="511"/>
      <c r="KGS586" s="511"/>
      <c r="KGT586" s="511"/>
      <c r="KGU586" s="511"/>
      <c r="KGV586" s="511"/>
      <c r="KGW586" s="511"/>
      <c r="KGX586" s="511"/>
      <c r="KGY586" s="511"/>
      <c r="KGZ586" s="511"/>
      <c r="KHA586" s="511"/>
      <c r="KHB586" s="511"/>
      <c r="KHC586" s="511"/>
      <c r="KHD586" s="511"/>
      <c r="KHE586" s="511"/>
      <c r="KHF586" s="511"/>
      <c r="KHG586" s="511"/>
      <c r="KHH586" s="511"/>
      <c r="KHI586" s="89"/>
      <c r="KHJ586" s="89"/>
      <c r="KHK586" s="89"/>
      <c r="KHL586" s="89"/>
      <c r="KHM586" s="89"/>
      <c r="KHN586" s="511"/>
      <c r="KHO586" s="511"/>
      <c r="KHP586" s="89"/>
      <c r="KHQ586" s="89"/>
      <c r="KHR586" s="511"/>
      <c r="KHS586" s="511"/>
      <c r="KHT586" s="89"/>
      <c r="KHU586" s="89"/>
      <c r="KHV586" s="511"/>
      <c r="KHW586" s="511"/>
      <c r="KHX586" s="511"/>
      <c r="KHY586" s="511"/>
      <c r="KHZ586" s="511"/>
      <c r="KIA586" s="511"/>
      <c r="KIB586" s="511"/>
      <c r="KIC586" s="89"/>
      <c r="KID586" s="89"/>
      <c r="KIE586" s="511"/>
      <c r="KIF586" s="511"/>
      <c r="KIG586" s="89"/>
      <c r="KIH586" s="89"/>
      <c r="KII586" s="511"/>
      <c r="KIJ586" s="511"/>
      <c r="KIK586" s="511"/>
      <c r="KIL586" s="511"/>
      <c r="KIM586" s="511"/>
      <c r="KIN586" s="203"/>
      <c r="KIO586" s="107"/>
      <c r="KIP586" s="511"/>
      <c r="KIQ586" s="511"/>
      <c r="KIR586" s="511"/>
      <c r="KIS586" s="511"/>
      <c r="KIT586" s="511"/>
      <c r="KIU586" s="511"/>
      <c r="KIV586" s="511"/>
      <c r="KIW586" s="168"/>
      <c r="KIX586" s="168"/>
      <c r="KIY586" s="168"/>
      <c r="KIZ586" s="168"/>
      <c r="KJA586" s="168"/>
      <c r="KJB586" s="168"/>
      <c r="KJC586" s="168"/>
      <c r="KJD586" s="168"/>
      <c r="KJE586" s="168"/>
      <c r="KJF586" s="168"/>
      <c r="KJG586" s="168"/>
      <c r="KJH586" s="168"/>
      <c r="KJI586" s="168"/>
      <c r="KJJ586" s="168"/>
      <c r="KJK586" s="168"/>
      <c r="KJL586" s="168"/>
      <c r="KJM586" s="168"/>
      <c r="KJN586" s="168"/>
      <c r="KJO586" s="168"/>
      <c r="KJP586" s="168"/>
      <c r="KJQ586" s="168"/>
      <c r="KJR586" s="168"/>
      <c r="KJS586" s="168"/>
      <c r="KJT586" s="168"/>
      <c r="KJU586" s="168"/>
      <c r="KJV586" s="168"/>
      <c r="KJW586" s="168"/>
      <c r="KJX586" s="168"/>
      <c r="KJY586" s="168"/>
      <c r="KJZ586" s="168"/>
      <c r="KKA586" s="168"/>
      <c r="KKB586" s="168"/>
      <c r="KKC586" s="168"/>
      <c r="KKD586" s="168"/>
      <c r="KKE586" s="168"/>
      <c r="KKF586" s="168"/>
      <c r="KKG586" s="168"/>
      <c r="KKH586" s="168"/>
      <c r="KKI586" s="168"/>
      <c r="KKJ586" s="168"/>
      <c r="KKK586" s="168"/>
      <c r="KKL586" s="168"/>
      <c r="KKM586" s="168"/>
      <c r="KKN586" s="168"/>
      <c r="KKO586" s="511"/>
      <c r="KKP586" s="511"/>
      <c r="KKQ586" s="511"/>
      <c r="KKR586" s="511"/>
      <c r="KKS586" s="511"/>
      <c r="KKT586" s="511"/>
      <c r="KKU586" s="511"/>
      <c r="KKV586" s="511"/>
      <c r="KKW586" s="511"/>
      <c r="KKX586" s="511"/>
      <c r="KKY586" s="511"/>
      <c r="KKZ586" s="511"/>
      <c r="KLA586" s="511"/>
      <c r="KLB586" s="511"/>
      <c r="KLC586" s="511"/>
      <c r="KLD586" s="511"/>
      <c r="KLE586" s="511"/>
      <c r="KLF586" s="511"/>
      <c r="KLG586" s="511"/>
      <c r="KLH586" s="511"/>
      <c r="KLI586" s="511"/>
      <c r="KLJ586" s="511"/>
      <c r="KLK586" s="511"/>
      <c r="KLL586" s="511"/>
      <c r="KLM586" s="89"/>
      <c r="KLN586" s="89"/>
      <c r="KLO586" s="89"/>
      <c r="KLP586" s="89"/>
      <c r="KLQ586" s="89"/>
      <c r="KLR586" s="511"/>
      <c r="KLS586" s="511"/>
      <c r="KLT586" s="89"/>
      <c r="KLU586" s="89"/>
      <c r="KLV586" s="511"/>
      <c r="KLW586" s="511"/>
      <c r="KLX586" s="89"/>
      <c r="KLY586" s="89"/>
      <c r="KLZ586" s="511"/>
      <c r="KMA586" s="511"/>
      <c r="KMB586" s="511"/>
      <c r="KMC586" s="511"/>
      <c r="KMD586" s="511"/>
      <c r="KME586" s="511"/>
      <c r="KMF586" s="511"/>
      <c r="KMG586" s="89"/>
      <c r="KMH586" s="89"/>
      <c r="KMI586" s="511"/>
      <c r="KMJ586" s="511"/>
      <c r="KMK586" s="89"/>
      <c r="KML586" s="89"/>
      <c r="KMM586" s="511"/>
      <c r="KMN586" s="511"/>
      <c r="KMO586" s="511"/>
      <c r="KMP586" s="511"/>
      <c r="KMQ586" s="511"/>
      <c r="KMR586" s="203"/>
      <c r="KMS586" s="107"/>
      <c r="KMT586" s="511"/>
      <c r="KMU586" s="511"/>
      <c r="KMV586" s="511"/>
      <c r="KMW586" s="511"/>
      <c r="KMX586" s="511"/>
      <c r="KMY586" s="511"/>
      <c r="KMZ586" s="511"/>
      <c r="KNA586" s="168"/>
      <c r="KNB586" s="168"/>
      <c r="KNC586" s="168"/>
      <c r="KND586" s="168"/>
      <c r="KNE586" s="168"/>
      <c r="KNF586" s="168"/>
      <c r="KNG586" s="168"/>
      <c r="KNH586" s="168"/>
      <c r="KNI586" s="168"/>
      <c r="KNJ586" s="168"/>
      <c r="KNK586" s="168"/>
      <c r="KNL586" s="168"/>
      <c r="KNM586" s="168"/>
      <c r="KNN586" s="168"/>
      <c r="KNO586" s="168"/>
      <c r="KNP586" s="168"/>
      <c r="KNQ586" s="168"/>
      <c r="KNR586" s="168"/>
      <c r="KNS586" s="168"/>
      <c r="KNT586" s="168"/>
      <c r="KNU586" s="168"/>
      <c r="KNV586" s="168"/>
      <c r="KNW586" s="168"/>
      <c r="KNX586" s="168"/>
      <c r="KNY586" s="168"/>
      <c r="KNZ586" s="168"/>
      <c r="KOA586" s="168"/>
      <c r="KOB586" s="168"/>
      <c r="KOC586" s="168"/>
      <c r="KOD586" s="168"/>
      <c r="KOE586" s="168"/>
      <c r="KOF586" s="168"/>
      <c r="KOG586" s="168"/>
      <c r="KOH586" s="168"/>
      <c r="KOI586" s="168"/>
      <c r="KOJ586" s="168"/>
      <c r="KOK586" s="168"/>
      <c r="KOL586" s="168"/>
      <c r="KOM586" s="168"/>
      <c r="KON586" s="168"/>
      <c r="KOO586" s="168"/>
      <c r="KOP586" s="168"/>
      <c r="KOQ586" s="168"/>
      <c r="KOR586" s="168"/>
      <c r="KOS586" s="511"/>
      <c r="KOT586" s="511"/>
      <c r="KOU586" s="511"/>
      <c r="KOV586" s="511"/>
      <c r="KOW586" s="511"/>
      <c r="KOX586" s="511"/>
      <c r="KOY586" s="511"/>
      <c r="KOZ586" s="511"/>
      <c r="KPA586" s="511"/>
      <c r="KPB586" s="511"/>
      <c r="KPC586" s="511"/>
      <c r="KPD586" s="511"/>
      <c r="KPE586" s="511"/>
      <c r="KPF586" s="511"/>
      <c r="KPG586" s="511"/>
      <c r="KPH586" s="511"/>
      <c r="KPI586" s="511"/>
      <c r="KPJ586" s="511"/>
      <c r="KPK586" s="511"/>
      <c r="KPL586" s="511"/>
      <c r="KPM586" s="511"/>
      <c r="KPN586" s="511"/>
      <c r="KPO586" s="511"/>
      <c r="KPP586" s="511"/>
      <c r="KPQ586" s="89"/>
      <c r="KPR586" s="89"/>
      <c r="KPS586" s="89"/>
      <c r="KPT586" s="89"/>
      <c r="KPU586" s="89"/>
      <c r="KPV586" s="511"/>
      <c r="KPW586" s="511"/>
      <c r="KPX586" s="89"/>
      <c r="KPY586" s="89"/>
      <c r="KPZ586" s="511"/>
      <c r="KQA586" s="511"/>
      <c r="KQB586" s="89"/>
      <c r="KQC586" s="89"/>
      <c r="KQD586" s="511"/>
      <c r="KQE586" s="511"/>
      <c r="KQF586" s="511"/>
      <c r="KQG586" s="511"/>
      <c r="KQH586" s="511"/>
      <c r="KQI586" s="511"/>
      <c r="KQJ586" s="511"/>
      <c r="KQK586" s="89"/>
      <c r="KQL586" s="89"/>
      <c r="KQM586" s="511"/>
      <c r="KQN586" s="511"/>
      <c r="KQO586" s="89"/>
      <c r="KQP586" s="89"/>
      <c r="KQQ586" s="511"/>
      <c r="KQR586" s="511"/>
      <c r="KQS586" s="511"/>
      <c r="KQT586" s="511"/>
      <c r="KQU586" s="511"/>
      <c r="KQV586" s="203"/>
      <c r="KQW586" s="107"/>
      <c r="KQX586" s="511"/>
      <c r="KQY586" s="511"/>
      <c r="KQZ586" s="511"/>
      <c r="KRA586" s="511"/>
      <c r="KRB586" s="511"/>
      <c r="KRC586" s="511"/>
      <c r="KRD586" s="511"/>
      <c r="KRE586" s="168"/>
      <c r="KRF586" s="168"/>
      <c r="KRG586" s="168"/>
      <c r="KRH586" s="168"/>
      <c r="KRI586" s="168"/>
      <c r="KRJ586" s="168"/>
      <c r="KRK586" s="168"/>
      <c r="KRL586" s="168"/>
      <c r="KRM586" s="168"/>
      <c r="KRN586" s="168"/>
      <c r="KRO586" s="168"/>
      <c r="KRP586" s="168"/>
      <c r="KRQ586" s="168"/>
      <c r="KRR586" s="168"/>
      <c r="KRS586" s="168"/>
      <c r="KRT586" s="168"/>
      <c r="KRU586" s="168"/>
      <c r="KRV586" s="168"/>
      <c r="KRW586" s="168"/>
      <c r="KRX586" s="168"/>
      <c r="KRY586" s="168"/>
      <c r="KRZ586" s="168"/>
      <c r="KSA586" s="168"/>
      <c r="KSB586" s="168"/>
      <c r="KSC586" s="168"/>
      <c r="KSD586" s="168"/>
      <c r="KSE586" s="168"/>
      <c r="KSF586" s="168"/>
      <c r="KSG586" s="168"/>
      <c r="KSH586" s="168"/>
      <c r="KSI586" s="168"/>
      <c r="KSJ586" s="168"/>
      <c r="KSK586" s="168"/>
      <c r="KSL586" s="168"/>
      <c r="KSM586" s="168"/>
      <c r="KSN586" s="168"/>
      <c r="KSO586" s="168"/>
      <c r="KSP586" s="168"/>
      <c r="KSQ586" s="168"/>
      <c r="KSR586" s="168"/>
      <c r="KSS586" s="168"/>
      <c r="KST586" s="168"/>
      <c r="KSU586" s="168"/>
      <c r="KSV586" s="168"/>
      <c r="KSW586" s="511"/>
      <c r="KSX586" s="511"/>
      <c r="KSY586" s="511"/>
      <c r="KSZ586" s="511"/>
      <c r="KTA586" s="511"/>
      <c r="KTB586" s="511"/>
      <c r="KTC586" s="511"/>
      <c r="KTD586" s="511"/>
      <c r="KTE586" s="511"/>
      <c r="KTF586" s="511"/>
      <c r="KTG586" s="511"/>
      <c r="KTH586" s="511"/>
      <c r="KTI586" s="511"/>
      <c r="KTJ586" s="511"/>
      <c r="KTK586" s="511"/>
      <c r="KTL586" s="511"/>
      <c r="KTM586" s="511"/>
      <c r="KTN586" s="511"/>
      <c r="KTO586" s="511"/>
      <c r="KTP586" s="511"/>
      <c r="KTQ586" s="511"/>
      <c r="KTR586" s="511"/>
      <c r="KTS586" s="511"/>
      <c r="KTT586" s="511"/>
      <c r="KTU586" s="89"/>
      <c r="KTV586" s="89"/>
      <c r="KTW586" s="89"/>
      <c r="KTX586" s="89"/>
      <c r="KTY586" s="89"/>
      <c r="KTZ586" s="511"/>
      <c r="KUA586" s="511"/>
      <c r="KUB586" s="89"/>
      <c r="KUC586" s="89"/>
      <c r="KUD586" s="511"/>
      <c r="KUE586" s="511"/>
      <c r="KUF586" s="89"/>
      <c r="KUG586" s="89"/>
      <c r="KUH586" s="511"/>
      <c r="KUI586" s="511"/>
      <c r="KUJ586" s="511"/>
      <c r="KUK586" s="511"/>
      <c r="KUL586" s="511"/>
      <c r="KUM586" s="511"/>
      <c r="KUN586" s="511"/>
      <c r="KUO586" s="89"/>
      <c r="KUP586" s="89"/>
      <c r="KUQ586" s="511"/>
      <c r="KUR586" s="511"/>
      <c r="KUS586" s="89"/>
      <c r="KUT586" s="89"/>
      <c r="KUU586" s="511"/>
      <c r="KUV586" s="511"/>
      <c r="KUW586" s="511"/>
      <c r="KUX586" s="511"/>
      <c r="KUY586" s="511"/>
      <c r="KUZ586" s="203"/>
      <c r="KVA586" s="107"/>
      <c r="KVB586" s="511"/>
      <c r="KVC586" s="511"/>
      <c r="KVD586" s="511"/>
      <c r="KVE586" s="511"/>
      <c r="KVF586" s="511"/>
      <c r="KVG586" s="511"/>
      <c r="KVH586" s="511"/>
      <c r="KVI586" s="168"/>
      <c r="KVJ586" s="168"/>
      <c r="KVK586" s="168"/>
      <c r="KVL586" s="168"/>
      <c r="KVM586" s="168"/>
      <c r="KVN586" s="168"/>
      <c r="KVO586" s="168"/>
      <c r="KVP586" s="168"/>
      <c r="KVQ586" s="168"/>
      <c r="KVR586" s="168"/>
      <c r="KVS586" s="168"/>
      <c r="KVT586" s="168"/>
      <c r="KVU586" s="168"/>
      <c r="KVV586" s="168"/>
      <c r="KVW586" s="168"/>
      <c r="KVX586" s="168"/>
      <c r="KVY586" s="168"/>
      <c r="KVZ586" s="168"/>
      <c r="KWA586" s="168"/>
      <c r="KWB586" s="168"/>
      <c r="KWC586" s="168"/>
      <c r="KWD586" s="168"/>
      <c r="KWE586" s="168"/>
      <c r="KWF586" s="168"/>
      <c r="KWG586" s="168"/>
      <c r="KWH586" s="168"/>
      <c r="KWI586" s="168"/>
      <c r="KWJ586" s="168"/>
      <c r="KWK586" s="168"/>
      <c r="KWL586" s="168"/>
      <c r="KWM586" s="168"/>
      <c r="KWN586" s="168"/>
      <c r="KWO586" s="168"/>
      <c r="KWP586" s="168"/>
      <c r="KWQ586" s="168"/>
      <c r="KWR586" s="168"/>
      <c r="KWS586" s="168"/>
      <c r="KWT586" s="168"/>
      <c r="KWU586" s="168"/>
      <c r="KWV586" s="168"/>
      <c r="KWW586" s="168"/>
      <c r="KWX586" s="168"/>
      <c r="KWY586" s="168"/>
      <c r="KWZ586" s="168"/>
      <c r="KXA586" s="511"/>
      <c r="KXB586" s="511"/>
      <c r="KXC586" s="511"/>
      <c r="KXD586" s="511"/>
      <c r="KXE586" s="511"/>
      <c r="KXF586" s="511"/>
      <c r="KXG586" s="511"/>
      <c r="KXH586" s="511"/>
      <c r="KXI586" s="511"/>
      <c r="KXJ586" s="511"/>
      <c r="KXK586" s="511"/>
      <c r="KXL586" s="511"/>
      <c r="KXM586" s="511"/>
      <c r="KXN586" s="511"/>
      <c r="KXO586" s="511"/>
      <c r="KXP586" s="511"/>
      <c r="KXQ586" s="511"/>
      <c r="KXR586" s="511"/>
      <c r="KXS586" s="511"/>
      <c r="KXT586" s="511"/>
      <c r="KXU586" s="511"/>
      <c r="KXV586" s="511"/>
      <c r="KXW586" s="511"/>
      <c r="KXX586" s="511"/>
      <c r="KXY586" s="89"/>
      <c r="KXZ586" s="89"/>
      <c r="KYA586" s="89"/>
      <c r="KYB586" s="89"/>
      <c r="KYC586" s="89"/>
      <c r="KYD586" s="511"/>
      <c r="KYE586" s="511"/>
      <c r="KYF586" s="89"/>
      <c r="KYG586" s="89"/>
      <c r="KYH586" s="511"/>
      <c r="KYI586" s="511"/>
      <c r="KYJ586" s="89"/>
      <c r="KYK586" s="89"/>
      <c r="KYL586" s="511"/>
      <c r="KYM586" s="511"/>
      <c r="KYN586" s="511"/>
      <c r="KYO586" s="511"/>
      <c r="KYP586" s="511"/>
      <c r="KYQ586" s="511"/>
      <c r="KYR586" s="511"/>
      <c r="KYS586" s="89"/>
      <c r="KYT586" s="89"/>
      <c r="KYU586" s="511"/>
      <c r="KYV586" s="511"/>
      <c r="KYW586" s="89"/>
      <c r="KYX586" s="89"/>
      <c r="KYY586" s="511"/>
      <c r="KYZ586" s="511"/>
      <c r="KZA586" s="511"/>
      <c r="KZB586" s="511"/>
      <c r="KZC586" s="511"/>
      <c r="KZD586" s="203"/>
      <c r="KZE586" s="107"/>
      <c r="KZF586" s="511"/>
      <c r="KZG586" s="511"/>
      <c r="KZH586" s="511"/>
      <c r="KZI586" s="511"/>
      <c r="KZJ586" s="511"/>
      <c r="KZK586" s="511"/>
      <c r="KZL586" s="511"/>
      <c r="KZM586" s="168"/>
      <c r="KZN586" s="168"/>
      <c r="KZO586" s="168"/>
      <c r="KZP586" s="168"/>
      <c r="KZQ586" s="168"/>
      <c r="KZR586" s="168"/>
      <c r="KZS586" s="168"/>
      <c r="KZT586" s="168"/>
      <c r="KZU586" s="168"/>
      <c r="KZV586" s="168"/>
      <c r="KZW586" s="168"/>
      <c r="KZX586" s="168"/>
      <c r="KZY586" s="168"/>
      <c r="KZZ586" s="168"/>
      <c r="LAA586" s="168"/>
      <c r="LAB586" s="168"/>
      <c r="LAC586" s="168"/>
      <c r="LAD586" s="168"/>
      <c r="LAE586" s="168"/>
      <c r="LAF586" s="168"/>
      <c r="LAG586" s="168"/>
      <c r="LAH586" s="168"/>
      <c r="LAI586" s="168"/>
      <c r="LAJ586" s="168"/>
      <c r="LAK586" s="168"/>
      <c r="LAL586" s="168"/>
      <c r="LAM586" s="168"/>
      <c r="LAN586" s="168"/>
      <c r="LAO586" s="168"/>
      <c r="LAP586" s="168"/>
      <c r="LAQ586" s="168"/>
      <c r="LAR586" s="168"/>
      <c r="LAS586" s="168"/>
      <c r="LAT586" s="168"/>
      <c r="LAU586" s="168"/>
      <c r="LAV586" s="168"/>
      <c r="LAW586" s="168"/>
      <c r="LAX586" s="168"/>
      <c r="LAY586" s="168"/>
      <c r="LAZ586" s="168"/>
      <c r="LBA586" s="168"/>
      <c r="LBB586" s="168"/>
      <c r="LBC586" s="168"/>
      <c r="LBD586" s="168"/>
      <c r="LBE586" s="511"/>
      <c r="LBF586" s="511"/>
      <c r="LBG586" s="511"/>
      <c r="LBH586" s="511"/>
      <c r="LBI586" s="511"/>
      <c r="LBJ586" s="511"/>
      <c r="LBK586" s="511"/>
      <c r="LBL586" s="511"/>
      <c r="LBM586" s="511"/>
      <c r="LBN586" s="511"/>
      <c r="LBO586" s="511"/>
      <c r="LBP586" s="511"/>
      <c r="LBQ586" s="511"/>
      <c r="LBR586" s="511"/>
      <c r="LBS586" s="511"/>
      <c r="LBT586" s="511"/>
      <c r="LBU586" s="511"/>
      <c r="LBV586" s="511"/>
      <c r="LBW586" s="511"/>
      <c r="LBX586" s="511"/>
      <c r="LBY586" s="511"/>
      <c r="LBZ586" s="511"/>
      <c r="LCA586" s="511"/>
      <c r="LCB586" s="511"/>
      <c r="LCC586" s="89"/>
      <c r="LCD586" s="89"/>
      <c r="LCE586" s="89"/>
      <c r="LCF586" s="89"/>
      <c r="LCG586" s="89"/>
      <c r="LCH586" s="511"/>
      <c r="LCI586" s="511"/>
      <c r="LCJ586" s="89"/>
      <c r="LCK586" s="89"/>
      <c r="LCL586" s="511"/>
      <c r="LCM586" s="511"/>
      <c r="LCN586" s="89"/>
      <c r="LCO586" s="89"/>
      <c r="LCP586" s="511"/>
      <c r="LCQ586" s="511"/>
      <c r="LCR586" s="511"/>
      <c r="LCS586" s="511"/>
      <c r="LCT586" s="511"/>
      <c r="LCU586" s="511"/>
      <c r="LCV586" s="511"/>
      <c r="LCW586" s="89"/>
      <c r="LCX586" s="89"/>
      <c r="LCY586" s="511"/>
      <c r="LCZ586" s="511"/>
      <c r="LDA586" s="89"/>
      <c r="LDB586" s="89"/>
      <c r="LDC586" s="511"/>
      <c r="LDD586" s="511"/>
      <c r="LDE586" s="511"/>
      <c r="LDF586" s="511"/>
      <c r="LDG586" s="511"/>
      <c r="LDH586" s="203"/>
      <c r="LDI586" s="107"/>
      <c r="LDJ586" s="511"/>
      <c r="LDK586" s="511"/>
      <c r="LDL586" s="511"/>
      <c r="LDM586" s="511"/>
      <c r="LDN586" s="511"/>
      <c r="LDO586" s="511"/>
      <c r="LDP586" s="511"/>
      <c r="LDQ586" s="168"/>
      <c r="LDR586" s="168"/>
      <c r="LDS586" s="168"/>
      <c r="LDT586" s="168"/>
      <c r="LDU586" s="168"/>
      <c r="LDV586" s="168"/>
      <c r="LDW586" s="168"/>
      <c r="LDX586" s="168"/>
      <c r="LDY586" s="168"/>
      <c r="LDZ586" s="168"/>
      <c r="LEA586" s="168"/>
      <c r="LEB586" s="168"/>
      <c r="LEC586" s="168"/>
      <c r="LED586" s="168"/>
      <c r="LEE586" s="168"/>
      <c r="LEF586" s="168"/>
      <c r="LEG586" s="168"/>
      <c r="LEH586" s="168"/>
      <c r="LEI586" s="168"/>
      <c r="LEJ586" s="168"/>
      <c r="LEK586" s="168"/>
      <c r="LEL586" s="168"/>
      <c r="LEM586" s="168"/>
      <c r="LEN586" s="168"/>
      <c r="LEO586" s="168"/>
      <c r="LEP586" s="168"/>
      <c r="LEQ586" s="168"/>
      <c r="LER586" s="168"/>
      <c r="LES586" s="168"/>
      <c r="LET586" s="168"/>
      <c r="LEU586" s="168"/>
      <c r="LEV586" s="168"/>
      <c r="LEW586" s="168"/>
      <c r="LEX586" s="168"/>
      <c r="LEY586" s="168"/>
      <c r="LEZ586" s="168"/>
      <c r="LFA586" s="168"/>
      <c r="LFB586" s="168"/>
      <c r="LFC586" s="168"/>
      <c r="LFD586" s="168"/>
      <c r="LFE586" s="168"/>
      <c r="LFF586" s="168"/>
      <c r="LFG586" s="168"/>
      <c r="LFH586" s="168"/>
      <c r="LFI586" s="511"/>
      <c r="LFJ586" s="511"/>
      <c r="LFK586" s="511"/>
      <c r="LFL586" s="511"/>
      <c r="LFM586" s="511"/>
      <c r="LFN586" s="511"/>
      <c r="LFO586" s="511"/>
      <c r="LFP586" s="511"/>
      <c r="LFQ586" s="511"/>
      <c r="LFR586" s="511"/>
      <c r="LFS586" s="511"/>
      <c r="LFT586" s="511"/>
      <c r="LFU586" s="511"/>
      <c r="LFV586" s="511"/>
      <c r="LFW586" s="511"/>
      <c r="LFX586" s="511"/>
      <c r="LFY586" s="511"/>
      <c r="LFZ586" s="511"/>
      <c r="LGA586" s="511"/>
      <c r="LGB586" s="511"/>
      <c r="LGC586" s="511"/>
      <c r="LGD586" s="511"/>
      <c r="LGE586" s="511"/>
      <c r="LGF586" s="511"/>
      <c r="LGG586" s="89"/>
      <c r="LGH586" s="89"/>
      <c r="LGI586" s="89"/>
      <c r="LGJ586" s="89"/>
      <c r="LGK586" s="89"/>
      <c r="LGL586" s="511"/>
      <c r="LGM586" s="511"/>
      <c r="LGN586" s="89"/>
      <c r="LGO586" s="89"/>
      <c r="LGP586" s="511"/>
      <c r="LGQ586" s="511"/>
      <c r="LGR586" s="89"/>
      <c r="LGS586" s="89"/>
      <c r="LGT586" s="511"/>
      <c r="LGU586" s="511"/>
      <c r="LGV586" s="511"/>
      <c r="LGW586" s="511"/>
      <c r="LGX586" s="511"/>
      <c r="LGY586" s="511"/>
      <c r="LGZ586" s="511"/>
      <c r="LHA586" s="89"/>
      <c r="LHB586" s="89"/>
      <c r="LHC586" s="511"/>
      <c r="LHD586" s="511"/>
      <c r="LHE586" s="89"/>
      <c r="LHF586" s="89"/>
      <c r="LHG586" s="511"/>
      <c r="LHH586" s="511"/>
      <c r="LHI586" s="511"/>
      <c r="LHJ586" s="511"/>
      <c r="LHK586" s="511"/>
      <c r="LHL586" s="203"/>
      <c r="LHM586" s="107"/>
      <c r="LHN586" s="511"/>
      <c r="LHO586" s="511"/>
      <c r="LHP586" s="511"/>
      <c r="LHQ586" s="511"/>
      <c r="LHR586" s="511"/>
      <c r="LHS586" s="511"/>
      <c r="LHT586" s="511"/>
      <c r="LHU586" s="168"/>
      <c r="LHV586" s="168"/>
      <c r="LHW586" s="168"/>
      <c r="LHX586" s="168"/>
      <c r="LHY586" s="168"/>
      <c r="LHZ586" s="168"/>
      <c r="LIA586" s="168"/>
      <c r="LIB586" s="168"/>
      <c r="LIC586" s="168"/>
      <c r="LID586" s="168"/>
      <c r="LIE586" s="168"/>
      <c r="LIF586" s="168"/>
      <c r="LIG586" s="168"/>
      <c r="LIH586" s="168"/>
      <c r="LII586" s="168"/>
      <c r="LIJ586" s="168"/>
      <c r="LIK586" s="168"/>
      <c r="LIL586" s="168"/>
      <c r="LIM586" s="168"/>
      <c r="LIN586" s="168"/>
      <c r="LIO586" s="168"/>
      <c r="LIP586" s="168"/>
      <c r="LIQ586" s="168"/>
      <c r="LIR586" s="168"/>
      <c r="LIS586" s="168"/>
      <c r="LIT586" s="168"/>
      <c r="LIU586" s="168"/>
      <c r="LIV586" s="168"/>
      <c r="LIW586" s="168"/>
      <c r="LIX586" s="168"/>
      <c r="LIY586" s="168"/>
      <c r="LIZ586" s="168"/>
      <c r="LJA586" s="168"/>
      <c r="LJB586" s="168"/>
      <c r="LJC586" s="168"/>
      <c r="LJD586" s="168"/>
      <c r="LJE586" s="168"/>
      <c r="LJF586" s="168"/>
      <c r="LJG586" s="168"/>
      <c r="LJH586" s="168"/>
      <c r="LJI586" s="168"/>
      <c r="LJJ586" s="168"/>
      <c r="LJK586" s="168"/>
      <c r="LJL586" s="168"/>
      <c r="LJM586" s="511"/>
      <c r="LJN586" s="511"/>
      <c r="LJO586" s="511"/>
      <c r="LJP586" s="511"/>
      <c r="LJQ586" s="511"/>
      <c r="LJR586" s="511"/>
      <c r="LJS586" s="511"/>
      <c r="LJT586" s="511"/>
      <c r="LJU586" s="511"/>
      <c r="LJV586" s="511"/>
      <c r="LJW586" s="511"/>
      <c r="LJX586" s="511"/>
      <c r="LJY586" s="511"/>
      <c r="LJZ586" s="511"/>
      <c r="LKA586" s="511"/>
      <c r="LKB586" s="511"/>
      <c r="LKC586" s="511"/>
      <c r="LKD586" s="511"/>
      <c r="LKE586" s="511"/>
      <c r="LKF586" s="511"/>
      <c r="LKG586" s="511"/>
      <c r="LKH586" s="511"/>
      <c r="LKI586" s="511"/>
      <c r="LKJ586" s="511"/>
      <c r="LKK586" s="89"/>
      <c r="LKL586" s="89"/>
      <c r="LKM586" s="89"/>
      <c r="LKN586" s="89"/>
      <c r="LKO586" s="89"/>
      <c r="LKP586" s="511"/>
      <c r="LKQ586" s="511"/>
      <c r="LKR586" s="89"/>
      <c r="LKS586" s="89"/>
      <c r="LKT586" s="511"/>
      <c r="LKU586" s="511"/>
      <c r="LKV586" s="89"/>
      <c r="LKW586" s="89"/>
      <c r="LKX586" s="511"/>
      <c r="LKY586" s="511"/>
      <c r="LKZ586" s="511"/>
      <c r="LLA586" s="511"/>
      <c r="LLB586" s="511"/>
      <c r="LLC586" s="511"/>
      <c r="LLD586" s="511"/>
      <c r="LLE586" s="89"/>
      <c r="LLF586" s="89"/>
      <c r="LLG586" s="511"/>
      <c r="LLH586" s="511"/>
      <c r="LLI586" s="89"/>
      <c r="LLJ586" s="89"/>
      <c r="LLK586" s="511"/>
      <c r="LLL586" s="511"/>
      <c r="LLM586" s="511"/>
      <c r="LLN586" s="511"/>
      <c r="LLO586" s="511"/>
      <c r="LLP586" s="203"/>
      <c r="LLQ586" s="107"/>
      <c r="LLR586" s="511"/>
      <c r="LLS586" s="511"/>
      <c r="LLT586" s="511"/>
      <c r="LLU586" s="511"/>
      <c r="LLV586" s="511"/>
      <c r="LLW586" s="511"/>
      <c r="LLX586" s="511"/>
      <c r="LLY586" s="168"/>
      <c r="LLZ586" s="168"/>
      <c r="LMA586" s="168"/>
      <c r="LMB586" s="168"/>
      <c r="LMC586" s="168"/>
      <c r="LMD586" s="168"/>
      <c r="LME586" s="168"/>
      <c r="LMF586" s="168"/>
      <c r="LMG586" s="168"/>
      <c r="LMH586" s="168"/>
      <c r="LMI586" s="168"/>
      <c r="LMJ586" s="168"/>
      <c r="LMK586" s="168"/>
      <c r="LML586" s="168"/>
      <c r="LMM586" s="168"/>
      <c r="LMN586" s="168"/>
      <c r="LMO586" s="168"/>
      <c r="LMP586" s="168"/>
      <c r="LMQ586" s="168"/>
      <c r="LMR586" s="168"/>
      <c r="LMS586" s="168"/>
      <c r="LMT586" s="168"/>
      <c r="LMU586" s="168"/>
      <c r="LMV586" s="168"/>
      <c r="LMW586" s="168"/>
      <c r="LMX586" s="168"/>
      <c r="LMY586" s="168"/>
      <c r="LMZ586" s="168"/>
      <c r="LNA586" s="168"/>
      <c r="LNB586" s="168"/>
      <c r="LNC586" s="168"/>
      <c r="LND586" s="168"/>
      <c r="LNE586" s="168"/>
      <c r="LNF586" s="168"/>
      <c r="LNG586" s="168"/>
      <c r="LNH586" s="168"/>
      <c r="LNI586" s="168"/>
      <c r="LNJ586" s="168"/>
      <c r="LNK586" s="168"/>
      <c r="LNL586" s="168"/>
      <c r="LNM586" s="168"/>
      <c r="LNN586" s="168"/>
      <c r="LNO586" s="168"/>
      <c r="LNP586" s="168"/>
      <c r="LNQ586" s="511"/>
      <c r="LNR586" s="511"/>
      <c r="LNS586" s="511"/>
      <c r="LNT586" s="511"/>
      <c r="LNU586" s="511"/>
      <c r="LNV586" s="511"/>
      <c r="LNW586" s="511"/>
      <c r="LNX586" s="511"/>
      <c r="LNY586" s="511"/>
      <c r="LNZ586" s="511"/>
      <c r="LOA586" s="511"/>
      <c r="LOB586" s="511"/>
      <c r="LOC586" s="511"/>
      <c r="LOD586" s="511"/>
      <c r="LOE586" s="511"/>
      <c r="LOF586" s="511"/>
      <c r="LOG586" s="511"/>
      <c r="LOH586" s="511"/>
      <c r="LOI586" s="511"/>
      <c r="LOJ586" s="511"/>
      <c r="LOK586" s="511"/>
      <c r="LOL586" s="511"/>
      <c r="LOM586" s="511"/>
      <c r="LON586" s="511"/>
      <c r="LOO586" s="89"/>
      <c r="LOP586" s="89"/>
      <c r="LOQ586" s="89"/>
      <c r="LOR586" s="89"/>
      <c r="LOS586" s="89"/>
      <c r="LOT586" s="511"/>
      <c r="LOU586" s="511"/>
      <c r="LOV586" s="89"/>
      <c r="LOW586" s="89"/>
      <c r="LOX586" s="511"/>
      <c r="LOY586" s="511"/>
      <c r="LOZ586" s="89"/>
      <c r="LPA586" s="89"/>
      <c r="LPB586" s="511"/>
      <c r="LPC586" s="511"/>
      <c r="LPD586" s="511"/>
      <c r="LPE586" s="511"/>
      <c r="LPF586" s="511"/>
      <c r="LPG586" s="511"/>
      <c r="LPH586" s="511"/>
      <c r="LPI586" s="89"/>
      <c r="LPJ586" s="89"/>
      <c r="LPK586" s="511"/>
      <c r="LPL586" s="511"/>
      <c r="LPM586" s="89"/>
      <c r="LPN586" s="89"/>
      <c r="LPO586" s="511"/>
      <c r="LPP586" s="511"/>
      <c r="LPQ586" s="511"/>
      <c r="LPR586" s="511"/>
      <c r="LPS586" s="511"/>
      <c r="LPT586" s="203"/>
      <c r="LPU586" s="107"/>
      <c r="LPV586" s="511"/>
      <c r="LPW586" s="511"/>
      <c r="LPX586" s="511"/>
      <c r="LPY586" s="511"/>
      <c r="LPZ586" s="511"/>
      <c r="LQA586" s="511"/>
      <c r="LQB586" s="511"/>
      <c r="LQC586" s="168"/>
      <c r="LQD586" s="168"/>
      <c r="LQE586" s="168"/>
      <c r="LQF586" s="168"/>
      <c r="LQG586" s="168"/>
      <c r="LQH586" s="168"/>
      <c r="LQI586" s="168"/>
      <c r="LQJ586" s="168"/>
      <c r="LQK586" s="168"/>
      <c r="LQL586" s="168"/>
      <c r="LQM586" s="168"/>
      <c r="LQN586" s="168"/>
      <c r="LQO586" s="168"/>
      <c r="LQP586" s="168"/>
      <c r="LQQ586" s="168"/>
      <c r="LQR586" s="168"/>
      <c r="LQS586" s="168"/>
      <c r="LQT586" s="168"/>
      <c r="LQU586" s="168"/>
      <c r="LQV586" s="168"/>
      <c r="LQW586" s="168"/>
      <c r="LQX586" s="168"/>
      <c r="LQY586" s="168"/>
      <c r="LQZ586" s="168"/>
      <c r="LRA586" s="168"/>
      <c r="LRB586" s="168"/>
      <c r="LRC586" s="168"/>
      <c r="LRD586" s="168"/>
      <c r="LRE586" s="168"/>
      <c r="LRF586" s="168"/>
      <c r="LRG586" s="168"/>
      <c r="LRH586" s="168"/>
      <c r="LRI586" s="168"/>
      <c r="LRJ586" s="168"/>
      <c r="LRK586" s="168"/>
      <c r="LRL586" s="168"/>
      <c r="LRM586" s="168"/>
      <c r="LRN586" s="168"/>
      <c r="LRO586" s="168"/>
      <c r="LRP586" s="168"/>
      <c r="LRQ586" s="168"/>
      <c r="LRR586" s="168"/>
      <c r="LRS586" s="168"/>
      <c r="LRT586" s="168"/>
      <c r="LRU586" s="511"/>
      <c r="LRV586" s="511"/>
      <c r="LRW586" s="511"/>
      <c r="LRX586" s="511"/>
      <c r="LRY586" s="511"/>
      <c r="LRZ586" s="511"/>
      <c r="LSA586" s="511"/>
      <c r="LSB586" s="511"/>
      <c r="LSC586" s="511"/>
      <c r="LSD586" s="511"/>
      <c r="LSE586" s="511"/>
      <c r="LSF586" s="511"/>
      <c r="LSG586" s="511"/>
      <c r="LSH586" s="511"/>
      <c r="LSI586" s="511"/>
      <c r="LSJ586" s="511"/>
      <c r="LSK586" s="511"/>
      <c r="LSL586" s="511"/>
      <c r="LSM586" s="511"/>
      <c r="LSN586" s="511"/>
      <c r="LSO586" s="511"/>
      <c r="LSP586" s="511"/>
      <c r="LSQ586" s="511"/>
      <c r="LSR586" s="511"/>
      <c r="LSS586" s="89"/>
      <c r="LST586" s="89"/>
      <c r="LSU586" s="89"/>
      <c r="LSV586" s="89"/>
      <c r="LSW586" s="89"/>
      <c r="LSX586" s="511"/>
      <c r="LSY586" s="511"/>
      <c r="LSZ586" s="89"/>
      <c r="LTA586" s="89"/>
      <c r="LTB586" s="511"/>
      <c r="LTC586" s="511"/>
      <c r="LTD586" s="89"/>
      <c r="LTE586" s="89"/>
      <c r="LTF586" s="511"/>
      <c r="LTG586" s="511"/>
      <c r="LTH586" s="511"/>
      <c r="LTI586" s="511"/>
      <c r="LTJ586" s="511"/>
      <c r="LTK586" s="511"/>
      <c r="LTL586" s="511"/>
      <c r="LTM586" s="89"/>
      <c r="LTN586" s="89"/>
      <c r="LTO586" s="511"/>
      <c r="LTP586" s="511"/>
      <c r="LTQ586" s="89"/>
      <c r="LTR586" s="89"/>
      <c r="LTS586" s="511"/>
      <c r="LTT586" s="511"/>
      <c r="LTU586" s="511"/>
      <c r="LTV586" s="511"/>
      <c r="LTW586" s="511"/>
      <c r="LTX586" s="203"/>
      <c r="LTY586" s="107"/>
      <c r="LTZ586" s="511"/>
      <c r="LUA586" s="511"/>
      <c r="LUB586" s="511"/>
      <c r="LUC586" s="511"/>
      <c r="LUD586" s="511"/>
      <c r="LUE586" s="511"/>
      <c r="LUF586" s="511"/>
      <c r="LUG586" s="168"/>
      <c r="LUH586" s="168"/>
      <c r="LUI586" s="168"/>
      <c r="LUJ586" s="168"/>
      <c r="LUK586" s="168"/>
      <c r="LUL586" s="168"/>
      <c r="LUM586" s="168"/>
      <c r="LUN586" s="168"/>
      <c r="LUO586" s="168"/>
      <c r="LUP586" s="168"/>
      <c r="LUQ586" s="168"/>
      <c r="LUR586" s="168"/>
      <c r="LUS586" s="168"/>
      <c r="LUT586" s="168"/>
      <c r="LUU586" s="168"/>
      <c r="LUV586" s="168"/>
      <c r="LUW586" s="168"/>
      <c r="LUX586" s="168"/>
      <c r="LUY586" s="168"/>
      <c r="LUZ586" s="168"/>
      <c r="LVA586" s="168"/>
      <c r="LVB586" s="168"/>
      <c r="LVC586" s="168"/>
      <c r="LVD586" s="168"/>
      <c r="LVE586" s="168"/>
      <c r="LVF586" s="168"/>
      <c r="LVG586" s="168"/>
      <c r="LVH586" s="168"/>
      <c r="LVI586" s="168"/>
      <c r="LVJ586" s="168"/>
      <c r="LVK586" s="168"/>
      <c r="LVL586" s="168"/>
      <c r="LVM586" s="168"/>
      <c r="LVN586" s="168"/>
      <c r="LVO586" s="168"/>
      <c r="LVP586" s="168"/>
      <c r="LVQ586" s="168"/>
      <c r="LVR586" s="168"/>
      <c r="LVS586" s="168"/>
      <c r="LVT586" s="168"/>
      <c r="LVU586" s="168"/>
      <c r="LVV586" s="168"/>
      <c r="LVW586" s="168"/>
      <c r="LVX586" s="168"/>
      <c r="LVY586" s="511"/>
      <c r="LVZ586" s="511"/>
      <c r="LWA586" s="511"/>
      <c r="LWB586" s="511"/>
      <c r="LWC586" s="511"/>
      <c r="LWD586" s="511"/>
      <c r="LWE586" s="511"/>
      <c r="LWF586" s="511"/>
      <c r="LWG586" s="511"/>
      <c r="LWH586" s="511"/>
      <c r="LWI586" s="511"/>
      <c r="LWJ586" s="511"/>
      <c r="LWK586" s="511"/>
      <c r="LWL586" s="511"/>
      <c r="LWM586" s="511"/>
      <c r="LWN586" s="511"/>
      <c r="LWO586" s="511"/>
      <c r="LWP586" s="511"/>
      <c r="LWQ586" s="511"/>
      <c r="LWR586" s="511"/>
      <c r="LWS586" s="511"/>
      <c r="LWT586" s="511"/>
      <c r="LWU586" s="511"/>
      <c r="LWV586" s="511"/>
      <c r="LWW586" s="89"/>
      <c r="LWX586" s="89"/>
      <c r="LWY586" s="89"/>
      <c r="LWZ586" s="89"/>
      <c r="LXA586" s="89"/>
      <c r="LXB586" s="511"/>
      <c r="LXC586" s="511"/>
      <c r="LXD586" s="89"/>
      <c r="LXE586" s="89"/>
      <c r="LXF586" s="511"/>
      <c r="LXG586" s="511"/>
      <c r="LXH586" s="89"/>
      <c r="LXI586" s="89"/>
      <c r="LXJ586" s="511"/>
      <c r="LXK586" s="511"/>
      <c r="LXL586" s="511"/>
      <c r="LXM586" s="511"/>
      <c r="LXN586" s="511"/>
      <c r="LXO586" s="511"/>
      <c r="LXP586" s="511"/>
      <c r="LXQ586" s="89"/>
      <c r="LXR586" s="89"/>
      <c r="LXS586" s="511"/>
      <c r="LXT586" s="511"/>
      <c r="LXU586" s="89"/>
      <c r="LXV586" s="89"/>
      <c r="LXW586" s="511"/>
      <c r="LXX586" s="511"/>
      <c r="LXY586" s="511"/>
      <c r="LXZ586" s="511"/>
      <c r="LYA586" s="511"/>
      <c r="LYB586" s="203"/>
      <c r="LYC586" s="107"/>
      <c r="LYD586" s="511"/>
      <c r="LYE586" s="511"/>
      <c r="LYF586" s="511"/>
      <c r="LYG586" s="511"/>
      <c r="LYH586" s="511"/>
      <c r="LYI586" s="511"/>
      <c r="LYJ586" s="511"/>
      <c r="LYK586" s="168"/>
      <c r="LYL586" s="168"/>
      <c r="LYM586" s="168"/>
      <c r="LYN586" s="168"/>
      <c r="LYO586" s="168"/>
      <c r="LYP586" s="168"/>
      <c r="LYQ586" s="168"/>
      <c r="LYR586" s="168"/>
      <c r="LYS586" s="168"/>
      <c r="LYT586" s="168"/>
      <c r="LYU586" s="168"/>
      <c r="LYV586" s="168"/>
      <c r="LYW586" s="168"/>
      <c r="LYX586" s="168"/>
      <c r="LYY586" s="168"/>
      <c r="LYZ586" s="168"/>
      <c r="LZA586" s="168"/>
      <c r="LZB586" s="168"/>
      <c r="LZC586" s="168"/>
      <c r="LZD586" s="168"/>
      <c r="LZE586" s="168"/>
      <c r="LZF586" s="168"/>
      <c r="LZG586" s="168"/>
      <c r="LZH586" s="168"/>
      <c r="LZI586" s="168"/>
      <c r="LZJ586" s="168"/>
      <c r="LZK586" s="168"/>
      <c r="LZL586" s="168"/>
      <c r="LZM586" s="168"/>
      <c r="LZN586" s="168"/>
      <c r="LZO586" s="168"/>
      <c r="LZP586" s="168"/>
      <c r="LZQ586" s="168"/>
      <c r="LZR586" s="168"/>
      <c r="LZS586" s="168"/>
      <c r="LZT586" s="168"/>
      <c r="LZU586" s="168"/>
      <c r="LZV586" s="168"/>
      <c r="LZW586" s="168"/>
      <c r="LZX586" s="168"/>
      <c r="LZY586" s="168"/>
      <c r="LZZ586" s="168"/>
      <c r="MAA586" s="168"/>
      <c r="MAB586" s="168"/>
      <c r="MAC586" s="511"/>
      <c r="MAD586" s="511"/>
      <c r="MAE586" s="511"/>
      <c r="MAF586" s="511"/>
      <c r="MAG586" s="511"/>
      <c r="MAH586" s="511"/>
      <c r="MAI586" s="511"/>
      <c r="MAJ586" s="511"/>
      <c r="MAK586" s="511"/>
      <c r="MAL586" s="511"/>
      <c r="MAM586" s="511"/>
      <c r="MAN586" s="511"/>
      <c r="MAO586" s="511"/>
      <c r="MAP586" s="511"/>
      <c r="MAQ586" s="511"/>
      <c r="MAR586" s="511"/>
      <c r="MAS586" s="511"/>
      <c r="MAT586" s="511"/>
      <c r="MAU586" s="511"/>
      <c r="MAV586" s="511"/>
      <c r="MAW586" s="511"/>
      <c r="MAX586" s="511"/>
      <c r="MAY586" s="511"/>
      <c r="MAZ586" s="511"/>
      <c r="MBA586" s="89"/>
      <c r="MBB586" s="89"/>
      <c r="MBC586" s="89"/>
      <c r="MBD586" s="89"/>
      <c r="MBE586" s="89"/>
      <c r="MBF586" s="511"/>
      <c r="MBG586" s="511"/>
      <c r="MBH586" s="89"/>
      <c r="MBI586" s="89"/>
      <c r="MBJ586" s="511"/>
      <c r="MBK586" s="511"/>
      <c r="MBL586" s="89"/>
      <c r="MBM586" s="89"/>
      <c r="MBN586" s="511"/>
      <c r="MBO586" s="511"/>
      <c r="MBP586" s="511"/>
      <c r="MBQ586" s="511"/>
      <c r="MBR586" s="511"/>
      <c r="MBS586" s="511"/>
      <c r="MBT586" s="511"/>
      <c r="MBU586" s="89"/>
      <c r="MBV586" s="89"/>
      <c r="MBW586" s="511"/>
      <c r="MBX586" s="511"/>
      <c r="MBY586" s="89"/>
      <c r="MBZ586" s="89"/>
      <c r="MCA586" s="511"/>
      <c r="MCB586" s="511"/>
      <c r="MCC586" s="511"/>
      <c r="MCD586" s="511"/>
      <c r="MCE586" s="511"/>
      <c r="MCF586" s="203"/>
      <c r="MCG586" s="107"/>
      <c r="MCH586" s="511"/>
      <c r="MCI586" s="511"/>
      <c r="MCJ586" s="511"/>
      <c r="MCK586" s="511"/>
      <c r="MCL586" s="511"/>
      <c r="MCM586" s="511"/>
      <c r="MCN586" s="511"/>
      <c r="MCO586" s="168"/>
      <c r="MCP586" s="168"/>
      <c r="MCQ586" s="168"/>
      <c r="MCR586" s="168"/>
      <c r="MCS586" s="168"/>
      <c r="MCT586" s="168"/>
      <c r="MCU586" s="168"/>
      <c r="MCV586" s="168"/>
      <c r="MCW586" s="168"/>
      <c r="MCX586" s="168"/>
      <c r="MCY586" s="168"/>
      <c r="MCZ586" s="168"/>
      <c r="MDA586" s="168"/>
      <c r="MDB586" s="168"/>
      <c r="MDC586" s="168"/>
      <c r="MDD586" s="168"/>
      <c r="MDE586" s="168"/>
      <c r="MDF586" s="168"/>
      <c r="MDG586" s="168"/>
      <c r="MDH586" s="168"/>
      <c r="MDI586" s="168"/>
      <c r="MDJ586" s="168"/>
      <c r="MDK586" s="168"/>
      <c r="MDL586" s="168"/>
      <c r="MDM586" s="168"/>
      <c r="MDN586" s="168"/>
      <c r="MDO586" s="168"/>
      <c r="MDP586" s="168"/>
      <c r="MDQ586" s="168"/>
      <c r="MDR586" s="168"/>
      <c r="MDS586" s="168"/>
      <c r="MDT586" s="168"/>
      <c r="MDU586" s="168"/>
      <c r="MDV586" s="168"/>
      <c r="MDW586" s="168"/>
      <c r="MDX586" s="168"/>
      <c r="MDY586" s="168"/>
      <c r="MDZ586" s="168"/>
      <c r="MEA586" s="168"/>
      <c r="MEB586" s="168"/>
      <c r="MEC586" s="168"/>
      <c r="MED586" s="168"/>
      <c r="MEE586" s="168"/>
      <c r="MEF586" s="168"/>
      <c r="MEG586" s="511"/>
      <c r="MEH586" s="511"/>
      <c r="MEI586" s="511"/>
      <c r="MEJ586" s="511"/>
      <c r="MEK586" s="511"/>
      <c r="MEL586" s="511"/>
      <c r="MEM586" s="511"/>
      <c r="MEN586" s="511"/>
      <c r="MEO586" s="511"/>
      <c r="MEP586" s="511"/>
      <c r="MEQ586" s="511"/>
      <c r="MER586" s="511"/>
      <c r="MES586" s="511"/>
      <c r="MET586" s="511"/>
      <c r="MEU586" s="511"/>
      <c r="MEV586" s="511"/>
      <c r="MEW586" s="511"/>
      <c r="MEX586" s="511"/>
      <c r="MEY586" s="511"/>
      <c r="MEZ586" s="511"/>
      <c r="MFA586" s="511"/>
      <c r="MFB586" s="511"/>
      <c r="MFC586" s="511"/>
      <c r="MFD586" s="511"/>
      <c r="MFE586" s="89"/>
      <c r="MFF586" s="89"/>
      <c r="MFG586" s="89"/>
      <c r="MFH586" s="89"/>
      <c r="MFI586" s="89"/>
      <c r="MFJ586" s="511"/>
      <c r="MFK586" s="511"/>
      <c r="MFL586" s="89"/>
      <c r="MFM586" s="89"/>
      <c r="MFN586" s="511"/>
      <c r="MFO586" s="511"/>
      <c r="MFP586" s="89"/>
      <c r="MFQ586" s="89"/>
      <c r="MFR586" s="511"/>
      <c r="MFS586" s="511"/>
      <c r="MFT586" s="511"/>
      <c r="MFU586" s="511"/>
      <c r="MFV586" s="511"/>
      <c r="MFW586" s="511"/>
      <c r="MFX586" s="511"/>
      <c r="MFY586" s="89"/>
      <c r="MFZ586" s="89"/>
      <c r="MGA586" s="511"/>
      <c r="MGB586" s="511"/>
      <c r="MGC586" s="89"/>
      <c r="MGD586" s="89"/>
      <c r="MGE586" s="511"/>
      <c r="MGF586" s="511"/>
      <c r="MGG586" s="511"/>
      <c r="MGH586" s="511"/>
      <c r="MGI586" s="511"/>
      <c r="MGJ586" s="203"/>
      <c r="MGK586" s="107"/>
      <c r="MGL586" s="511"/>
      <c r="MGM586" s="511"/>
      <c r="MGN586" s="511"/>
      <c r="MGO586" s="511"/>
      <c r="MGP586" s="511"/>
      <c r="MGQ586" s="511"/>
      <c r="MGR586" s="511"/>
      <c r="MGS586" s="168"/>
      <c r="MGT586" s="168"/>
      <c r="MGU586" s="168"/>
      <c r="MGV586" s="168"/>
      <c r="MGW586" s="168"/>
      <c r="MGX586" s="168"/>
      <c r="MGY586" s="168"/>
      <c r="MGZ586" s="168"/>
      <c r="MHA586" s="168"/>
      <c r="MHB586" s="168"/>
      <c r="MHC586" s="168"/>
      <c r="MHD586" s="168"/>
      <c r="MHE586" s="168"/>
      <c r="MHF586" s="168"/>
      <c r="MHG586" s="168"/>
      <c r="MHH586" s="168"/>
      <c r="MHI586" s="168"/>
      <c r="MHJ586" s="168"/>
      <c r="MHK586" s="168"/>
      <c r="MHL586" s="168"/>
      <c r="MHM586" s="168"/>
      <c r="MHN586" s="168"/>
      <c r="MHO586" s="168"/>
      <c r="MHP586" s="168"/>
      <c r="MHQ586" s="168"/>
      <c r="MHR586" s="168"/>
      <c r="MHS586" s="168"/>
      <c r="MHT586" s="168"/>
      <c r="MHU586" s="168"/>
      <c r="MHV586" s="168"/>
      <c r="MHW586" s="168"/>
      <c r="MHX586" s="168"/>
      <c r="MHY586" s="168"/>
      <c r="MHZ586" s="168"/>
      <c r="MIA586" s="168"/>
      <c r="MIB586" s="168"/>
      <c r="MIC586" s="168"/>
      <c r="MID586" s="168"/>
      <c r="MIE586" s="168"/>
      <c r="MIF586" s="168"/>
      <c r="MIG586" s="168"/>
      <c r="MIH586" s="168"/>
      <c r="MII586" s="168"/>
      <c r="MIJ586" s="168"/>
      <c r="MIK586" s="511"/>
      <c r="MIL586" s="511"/>
      <c r="MIM586" s="511"/>
      <c r="MIN586" s="511"/>
      <c r="MIO586" s="511"/>
      <c r="MIP586" s="511"/>
      <c r="MIQ586" s="511"/>
      <c r="MIR586" s="511"/>
      <c r="MIS586" s="511"/>
      <c r="MIT586" s="511"/>
      <c r="MIU586" s="511"/>
      <c r="MIV586" s="511"/>
      <c r="MIW586" s="511"/>
      <c r="MIX586" s="511"/>
      <c r="MIY586" s="511"/>
      <c r="MIZ586" s="511"/>
      <c r="MJA586" s="511"/>
      <c r="MJB586" s="511"/>
      <c r="MJC586" s="511"/>
      <c r="MJD586" s="511"/>
      <c r="MJE586" s="511"/>
      <c r="MJF586" s="511"/>
      <c r="MJG586" s="511"/>
      <c r="MJH586" s="511"/>
      <c r="MJI586" s="89"/>
      <c r="MJJ586" s="89"/>
      <c r="MJK586" s="89"/>
      <c r="MJL586" s="89"/>
      <c r="MJM586" s="89"/>
      <c r="MJN586" s="511"/>
      <c r="MJO586" s="511"/>
      <c r="MJP586" s="89"/>
      <c r="MJQ586" s="89"/>
      <c r="MJR586" s="511"/>
      <c r="MJS586" s="511"/>
      <c r="MJT586" s="89"/>
      <c r="MJU586" s="89"/>
      <c r="MJV586" s="511"/>
      <c r="MJW586" s="511"/>
      <c r="MJX586" s="511"/>
      <c r="MJY586" s="511"/>
      <c r="MJZ586" s="511"/>
      <c r="MKA586" s="511"/>
      <c r="MKB586" s="511"/>
      <c r="MKC586" s="89"/>
      <c r="MKD586" s="89"/>
      <c r="MKE586" s="511"/>
      <c r="MKF586" s="511"/>
      <c r="MKG586" s="89"/>
      <c r="MKH586" s="89"/>
      <c r="MKI586" s="511"/>
      <c r="MKJ586" s="511"/>
      <c r="MKK586" s="511"/>
      <c r="MKL586" s="511"/>
      <c r="MKM586" s="511"/>
      <c r="MKN586" s="203"/>
      <c r="MKO586" s="107"/>
      <c r="MKP586" s="511"/>
      <c r="MKQ586" s="511"/>
      <c r="MKR586" s="511"/>
      <c r="MKS586" s="511"/>
      <c r="MKT586" s="511"/>
      <c r="MKU586" s="511"/>
      <c r="MKV586" s="511"/>
      <c r="MKW586" s="168"/>
      <c r="MKX586" s="168"/>
      <c r="MKY586" s="168"/>
      <c r="MKZ586" s="168"/>
      <c r="MLA586" s="168"/>
      <c r="MLB586" s="168"/>
      <c r="MLC586" s="168"/>
      <c r="MLD586" s="168"/>
      <c r="MLE586" s="168"/>
      <c r="MLF586" s="168"/>
      <c r="MLG586" s="168"/>
      <c r="MLH586" s="168"/>
      <c r="MLI586" s="168"/>
      <c r="MLJ586" s="168"/>
      <c r="MLK586" s="168"/>
      <c r="MLL586" s="168"/>
      <c r="MLM586" s="168"/>
      <c r="MLN586" s="168"/>
      <c r="MLO586" s="168"/>
      <c r="MLP586" s="168"/>
      <c r="MLQ586" s="168"/>
      <c r="MLR586" s="168"/>
      <c r="MLS586" s="168"/>
      <c r="MLT586" s="168"/>
      <c r="MLU586" s="168"/>
      <c r="MLV586" s="168"/>
      <c r="MLW586" s="168"/>
      <c r="MLX586" s="168"/>
      <c r="MLY586" s="168"/>
      <c r="MLZ586" s="168"/>
      <c r="MMA586" s="168"/>
      <c r="MMB586" s="168"/>
      <c r="MMC586" s="168"/>
      <c r="MMD586" s="168"/>
      <c r="MME586" s="168"/>
      <c r="MMF586" s="168"/>
      <c r="MMG586" s="168"/>
      <c r="MMH586" s="168"/>
      <c r="MMI586" s="168"/>
      <c r="MMJ586" s="168"/>
      <c r="MMK586" s="168"/>
      <c r="MML586" s="168"/>
      <c r="MMM586" s="168"/>
      <c r="MMN586" s="168"/>
      <c r="MMO586" s="511"/>
      <c r="MMP586" s="511"/>
      <c r="MMQ586" s="511"/>
      <c r="MMR586" s="511"/>
      <c r="MMS586" s="511"/>
      <c r="MMT586" s="511"/>
      <c r="MMU586" s="511"/>
      <c r="MMV586" s="511"/>
      <c r="MMW586" s="511"/>
      <c r="MMX586" s="511"/>
      <c r="MMY586" s="511"/>
      <c r="MMZ586" s="511"/>
      <c r="MNA586" s="511"/>
      <c r="MNB586" s="511"/>
      <c r="MNC586" s="511"/>
      <c r="MND586" s="511"/>
      <c r="MNE586" s="511"/>
      <c r="MNF586" s="511"/>
      <c r="MNG586" s="511"/>
      <c r="MNH586" s="511"/>
      <c r="MNI586" s="511"/>
      <c r="MNJ586" s="511"/>
      <c r="MNK586" s="511"/>
      <c r="MNL586" s="511"/>
      <c r="MNM586" s="89"/>
      <c r="MNN586" s="89"/>
      <c r="MNO586" s="89"/>
      <c r="MNP586" s="89"/>
      <c r="MNQ586" s="89"/>
      <c r="MNR586" s="511"/>
      <c r="MNS586" s="511"/>
      <c r="MNT586" s="89"/>
      <c r="MNU586" s="89"/>
      <c r="MNV586" s="511"/>
      <c r="MNW586" s="511"/>
      <c r="MNX586" s="89"/>
      <c r="MNY586" s="89"/>
      <c r="MNZ586" s="511"/>
      <c r="MOA586" s="511"/>
      <c r="MOB586" s="511"/>
      <c r="MOC586" s="511"/>
      <c r="MOD586" s="511"/>
      <c r="MOE586" s="511"/>
      <c r="MOF586" s="511"/>
      <c r="MOG586" s="89"/>
      <c r="MOH586" s="89"/>
      <c r="MOI586" s="511"/>
      <c r="MOJ586" s="511"/>
      <c r="MOK586" s="89"/>
      <c r="MOL586" s="89"/>
      <c r="MOM586" s="511"/>
      <c r="MON586" s="511"/>
      <c r="MOO586" s="511"/>
      <c r="MOP586" s="511"/>
      <c r="MOQ586" s="511"/>
      <c r="MOR586" s="203"/>
      <c r="MOS586" s="107"/>
      <c r="MOT586" s="511"/>
      <c r="MOU586" s="511"/>
      <c r="MOV586" s="511"/>
      <c r="MOW586" s="511"/>
      <c r="MOX586" s="511"/>
      <c r="MOY586" s="511"/>
      <c r="MOZ586" s="511"/>
      <c r="MPA586" s="168"/>
      <c r="MPB586" s="168"/>
      <c r="MPC586" s="168"/>
      <c r="MPD586" s="168"/>
      <c r="MPE586" s="168"/>
      <c r="MPF586" s="168"/>
      <c r="MPG586" s="168"/>
      <c r="MPH586" s="168"/>
      <c r="MPI586" s="168"/>
      <c r="MPJ586" s="168"/>
      <c r="MPK586" s="168"/>
      <c r="MPL586" s="168"/>
      <c r="MPM586" s="168"/>
      <c r="MPN586" s="168"/>
      <c r="MPO586" s="168"/>
      <c r="MPP586" s="168"/>
      <c r="MPQ586" s="168"/>
      <c r="MPR586" s="168"/>
      <c r="MPS586" s="168"/>
      <c r="MPT586" s="168"/>
      <c r="MPU586" s="168"/>
      <c r="MPV586" s="168"/>
      <c r="MPW586" s="168"/>
      <c r="MPX586" s="168"/>
      <c r="MPY586" s="168"/>
      <c r="MPZ586" s="168"/>
      <c r="MQA586" s="168"/>
      <c r="MQB586" s="168"/>
      <c r="MQC586" s="168"/>
      <c r="MQD586" s="168"/>
      <c r="MQE586" s="168"/>
      <c r="MQF586" s="168"/>
      <c r="MQG586" s="168"/>
      <c r="MQH586" s="168"/>
      <c r="MQI586" s="168"/>
      <c r="MQJ586" s="168"/>
      <c r="MQK586" s="168"/>
      <c r="MQL586" s="168"/>
      <c r="MQM586" s="168"/>
      <c r="MQN586" s="168"/>
      <c r="MQO586" s="168"/>
      <c r="MQP586" s="168"/>
      <c r="MQQ586" s="168"/>
      <c r="MQR586" s="168"/>
      <c r="MQS586" s="511"/>
      <c r="MQT586" s="511"/>
      <c r="MQU586" s="511"/>
      <c r="MQV586" s="511"/>
      <c r="MQW586" s="511"/>
      <c r="MQX586" s="511"/>
      <c r="MQY586" s="511"/>
      <c r="MQZ586" s="511"/>
      <c r="MRA586" s="511"/>
      <c r="MRB586" s="511"/>
      <c r="MRC586" s="511"/>
      <c r="MRD586" s="511"/>
      <c r="MRE586" s="511"/>
      <c r="MRF586" s="511"/>
      <c r="MRG586" s="511"/>
      <c r="MRH586" s="511"/>
      <c r="MRI586" s="511"/>
      <c r="MRJ586" s="511"/>
      <c r="MRK586" s="511"/>
      <c r="MRL586" s="511"/>
      <c r="MRM586" s="511"/>
      <c r="MRN586" s="511"/>
      <c r="MRO586" s="511"/>
      <c r="MRP586" s="511"/>
      <c r="MRQ586" s="89"/>
      <c r="MRR586" s="89"/>
      <c r="MRS586" s="89"/>
      <c r="MRT586" s="89"/>
      <c r="MRU586" s="89"/>
      <c r="MRV586" s="511"/>
      <c r="MRW586" s="511"/>
      <c r="MRX586" s="89"/>
      <c r="MRY586" s="89"/>
      <c r="MRZ586" s="511"/>
      <c r="MSA586" s="511"/>
      <c r="MSB586" s="89"/>
      <c r="MSC586" s="89"/>
      <c r="MSD586" s="511"/>
      <c r="MSE586" s="511"/>
      <c r="MSF586" s="511"/>
      <c r="MSG586" s="511"/>
      <c r="MSH586" s="511"/>
      <c r="MSI586" s="511"/>
      <c r="MSJ586" s="511"/>
      <c r="MSK586" s="89"/>
      <c r="MSL586" s="89"/>
      <c r="MSM586" s="511"/>
      <c r="MSN586" s="511"/>
      <c r="MSO586" s="89"/>
      <c r="MSP586" s="89"/>
      <c r="MSQ586" s="511"/>
      <c r="MSR586" s="511"/>
      <c r="MSS586" s="511"/>
      <c r="MST586" s="511"/>
      <c r="MSU586" s="511"/>
      <c r="MSV586" s="203"/>
      <c r="MSW586" s="107"/>
      <c r="MSX586" s="511"/>
      <c r="MSY586" s="511"/>
      <c r="MSZ586" s="511"/>
      <c r="MTA586" s="511"/>
      <c r="MTB586" s="511"/>
      <c r="MTC586" s="511"/>
      <c r="MTD586" s="511"/>
      <c r="MTE586" s="168"/>
      <c r="MTF586" s="168"/>
      <c r="MTG586" s="168"/>
      <c r="MTH586" s="168"/>
      <c r="MTI586" s="168"/>
      <c r="MTJ586" s="168"/>
      <c r="MTK586" s="168"/>
      <c r="MTL586" s="168"/>
      <c r="MTM586" s="168"/>
      <c r="MTN586" s="168"/>
      <c r="MTO586" s="168"/>
      <c r="MTP586" s="168"/>
      <c r="MTQ586" s="168"/>
      <c r="MTR586" s="168"/>
      <c r="MTS586" s="168"/>
      <c r="MTT586" s="168"/>
      <c r="MTU586" s="168"/>
      <c r="MTV586" s="168"/>
      <c r="MTW586" s="168"/>
      <c r="MTX586" s="168"/>
      <c r="MTY586" s="168"/>
      <c r="MTZ586" s="168"/>
      <c r="MUA586" s="168"/>
      <c r="MUB586" s="168"/>
      <c r="MUC586" s="168"/>
      <c r="MUD586" s="168"/>
      <c r="MUE586" s="168"/>
      <c r="MUF586" s="168"/>
      <c r="MUG586" s="168"/>
      <c r="MUH586" s="168"/>
      <c r="MUI586" s="168"/>
      <c r="MUJ586" s="168"/>
      <c r="MUK586" s="168"/>
      <c r="MUL586" s="168"/>
      <c r="MUM586" s="168"/>
      <c r="MUN586" s="168"/>
      <c r="MUO586" s="168"/>
      <c r="MUP586" s="168"/>
      <c r="MUQ586" s="168"/>
      <c r="MUR586" s="168"/>
      <c r="MUS586" s="168"/>
      <c r="MUT586" s="168"/>
      <c r="MUU586" s="168"/>
      <c r="MUV586" s="168"/>
      <c r="MUW586" s="511"/>
      <c r="MUX586" s="511"/>
      <c r="MUY586" s="511"/>
      <c r="MUZ586" s="511"/>
      <c r="MVA586" s="511"/>
      <c r="MVB586" s="511"/>
      <c r="MVC586" s="511"/>
      <c r="MVD586" s="511"/>
      <c r="MVE586" s="511"/>
      <c r="MVF586" s="511"/>
      <c r="MVG586" s="511"/>
      <c r="MVH586" s="511"/>
      <c r="MVI586" s="511"/>
      <c r="MVJ586" s="511"/>
      <c r="MVK586" s="511"/>
      <c r="MVL586" s="511"/>
      <c r="MVM586" s="511"/>
      <c r="MVN586" s="511"/>
      <c r="MVO586" s="511"/>
      <c r="MVP586" s="511"/>
      <c r="MVQ586" s="511"/>
      <c r="MVR586" s="511"/>
      <c r="MVS586" s="511"/>
      <c r="MVT586" s="511"/>
      <c r="MVU586" s="89"/>
      <c r="MVV586" s="89"/>
      <c r="MVW586" s="89"/>
      <c r="MVX586" s="89"/>
      <c r="MVY586" s="89"/>
      <c r="MVZ586" s="511"/>
      <c r="MWA586" s="511"/>
      <c r="MWB586" s="89"/>
      <c r="MWC586" s="89"/>
      <c r="MWD586" s="511"/>
      <c r="MWE586" s="511"/>
      <c r="MWF586" s="89"/>
      <c r="MWG586" s="89"/>
      <c r="MWH586" s="511"/>
      <c r="MWI586" s="511"/>
      <c r="MWJ586" s="511"/>
      <c r="MWK586" s="511"/>
      <c r="MWL586" s="511"/>
      <c r="MWM586" s="511"/>
      <c r="MWN586" s="511"/>
      <c r="MWO586" s="89"/>
      <c r="MWP586" s="89"/>
      <c r="MWQ586" s="511"/>
      <c r="MWR586" s="511"/>
      <c r="MWS586" s="89"/>
      <c r="MWT586" s="89"/>
      <c r="MWU586" s="511"/>
      <c r="MWV586" s="511"/>
      <c r="MWW586" s="511"/>
      <c r="MWX586" s="511"/>
      <c r="MWY586" s="511"/>
      <c r="MWZ586" s="203"/>
      <c r="MXA586" s="107"/>
      <c r="MXB586" s="511"/>
      <c r="MXC586" s="511"/>
      <c r="MXD586" s="511"/>
      <c r="MXE586" s="511"/>
      <c r="MXF586" s="511"/>
      <c r="MXG586" s="511"/>
      <c r="MXH586" s="511"/>
      <c r="MXI586" s="168"/>
      <c r="MXJ586" s="168"/>
      <c r="MXK586" s="168"/>
      <c r="MXL586" s="168"/>
      <c r="MXM586" s="168"/>
      <c r="MXN586" s="168"/>
      <c r="MXO586" s="168"/>
      <c r="MXP586" s="168"/>
      <c r="MXQ586" s="168"/>
      <c r="MXR586" s="168"/>
      <c r="MXS586" s="168"/>
      <c r="MXT586" s="168"/>
      <c r="MXU586" s="168"/>
      <c r="MXV586" s="168"/>
      <c r="MXW586" s="168"/>
      <c r="MXX586" s="168"/>
      <c r="MXY586" s="168"/>
      <c r="MXZ586" s="168"/>
      <c r="MYA586" s="168"/>
      <c r="MYB586" s="168"/>
      <c r="MYC586" s="168"/>
      <c r="MYD586" s="168"/>
      <c r="MYE586" s="168"/>
      <c r="MYF586" s="168"/>
      <c r="MYG586" s="168"/>
      <c r="MYH586" s="168"/>
      <c r="MYI586" s="168"/>
      <c r="MYJ586" s="168"/>
      <c r="MYK586" s="168"/>
      <c r="MYL586" s="168"/>
      <c r="MYM586" s="168"/>
      <c r="MYN586" s="168"/>
      <c r="MYO586" s="168"/>
      <c r="MYP586" s="168"/>
      <c r="MYQ586" s="168"/>
      <c r="MYR586" s="168"/>
      <c r="MYS586" s="168"/>
      <c r="MYT586" s="168"/>
      <c r="MYU586" s="168"/>
      <c r="MYV586" s="168"/>
      <c r="MYW586" s="168"/>
      <c r="MYX586" s="168"/>
      <c r="MYY586" s="168"/>
      <c r="MYZ586" s="168"/>
      <c r="MZA586" s="511"/>
      <c r="MZB586" s="511"/>
      <c r="MZC586" s="511"/>
      <c r="MZD586" s="511"/>
      <c r="MZE586" s="511"/>
      <c r="MZF586" s="511"/>
      <c r="MZG586" s="511"/>
      <c r="MZH586" s="511"/>
      <c r="MZI586" s="511"/>
      <c r="MZJ586" s="511"/>
      <c r="MZK586" s="511"/>
      <c r="MZL586" s="511"/>
      <c r="MZM586" s="511"/>
      <c r="MZN586" s="511"/>
      <c r="MZO586" s="511"/>
      <c r="MZP586" s="511"/>
      <c r="MZQ586" s="511"/>
      <c r="MZR586" s="511"/>
      <c r="MZS586" s="511"/>
      <c r="MZT586" s="511"/>
      <c r="MZU586" s="511"/>
      <c r="MZV586" s="511"/>
      <c r="MZW586" s="511"/>
      <c r="MZX586" s="511"/>
      <c r="MZY586" s="89"/>
      <c r="MZZ586" s="89"/>
      <c r="NAA586" s="89"/>
      <c r="NAB586" s="89"/>
      <c r="NAC586" s="89"/>
      <c r="NAD586" s="511"/>
      <c r="NAE586" s="511"/>
      <c r="NAF586" s="89"/>
      <c r="NAG586" s="89"/>
      <c r="NAH586" s="511"/>
      <c r="NAI586" s="511"/>
      <c r="NAJ586" s="89"/>
      <c r="NAK586" s="89"/>
      <c r="NAL586" s="511"/>
      <c r="NAM586" s="511"/>
      <c r="NAN586" s="511"/>
      <c r="NAO586" s="511"/>
      <c r="NAP586" s="511"/>
      <c r="NAQ586" s="511"/>
      <c r="NAR586" s="511"/>
      <c r="NAS586" s="89"/>
      <c r="NAT586" s="89"/>
      <c r="NAU586" s="511"/>
      <c r="NAV586" s="511"/>
      <c r="NAW586" s="89"/>
      <c r="NAX586" s="89"/>
      <c r="NAY586" s="511"/>
      <c r="NAZ586" s="511"/>
      <c r="NBA586" s="511"/>
      <c r="NBB586" s="511"/>
      <c r="NBC586" s="511"/>
      <c r="NBD586" s="203"/>
      <c r="NBE586" s="107"/>
      <c r="NBF586" s="511"/>
      <c r="NBG586" s="511"/>
      <c r="NBH586" s="511"/>
      <c r="NBI586" s="511"/>
      <c r="NBJ586" s="511"/>
      <c r="NBK586" s="511"/>
      <c r="NBL586" s="511"/>
      <c r="NBM586" s="168"/>
      <c r="NBN586" s="168"/>
      <c r="NBO586" s="168"/>
      <c r="NBP586" s="168"/>
      <c r="NBQ586" s="168"/>
      <c r="NBR586" s="168"/>
      <c r="NBS586" s="168"/>
      <c r="NBT586" s="168"/>
      <c r="NBU586" s="168"/>
      <c r="NBV586" s="168"/>
      <c r="NBW586" s="168"/>
      <c r="NBX586" s="168"/>
      <c r="NBY586" s="168"/>
      <c r="NBZ586" s="168"/>
      <c r="NCA586" s="168"/>
      <c r="NCB586" s="168"/>
      <c r="NCC586" s="168"/>
      <c r="NCD586" s="168"/>
      <c r="NCE586" s="168"/>
      <c r="NCF586" s="168"/>
      <c r="NCG586" s="168"/>
      <c r="NCH586" s="168"/>
      <c r="NCI586" s="168"/>
      <c r="NCJ586" s="168"/>
      <c r="NCK586" s="168"/>
      <c r="NCL586" s="168"/>
      <c r="NCM586" s="168"/>
      <c r="NCN586" s="168"/>
      <c r="NCO586" s="168"/>
      <c r="NCP586" s="168"/>
      <c r="NCQ586" s="168"/>
      <c r="NCR586" s="168"/>
      <c r="NCS586" s="168"/>
      <c r="NCT586" s="168"/>
      <c r="NCU586" s="168"/>
      <c r="NCV586" s="168"/>
      <c r="NCW586" s="168"/>
      <c r="NCX586" s="168"/>
      <c r="NCY586" s="168"/>
      <c r="NCZ586" s="168"/>
      <c r="NDA586" s="168"/>
      <c r="NDB586" s="168"/>
      <c r="NDC586" s="168"/>
      <c r="NDD586" s="168"/>
      <c r="NDE586" s="511"/>
      <c r="NDF586" s="511"/>
      <c r="NDG586" s="511"/>
      <c r="NDH586" s="511"/>
      <c r="NDI586" s="511"/>
      <c r="NDJ586" s="511"/>
      <c r="NDK586" s="511"/>
      <c r="NDL586" s="511"/>
      <c r="NDM586" s="511"/>
      <c r="NDN586" s="511"/>
      <c r="NDO586" s="511"/>
      <c r="NDP586" s="511"/>
      <c r="NDQ586" s="511"/>
      <c r="NDR586" s="511"/>
      <c r="NDS586" s="511"/>
      <c r="NDT586" s="511"/>
      <c r="NDU586" s="511"/>
      <c r="NDV586" s="511"/>
      <c r="NDW586" s="511"/>
      <c r="NDX586" s="511"/>
      <c r="NDY586" s="511"/>
      <c r="NDZ586" s="511"/>
      <c r="NEA586" s="511"/>
      <c r="NEB586" s="511"/>
      <c r="NEC586" s="89"/>
      <c r="NED586" s="89"/>
      <c r="NEE586" s="89"/>
      <c r="NEF586" s="89"/>
      <c r="NEG586" s="89"/>
      <c r="NEH586" s="511"/>
      <c r="NEI586" s="511"/>
      <c r="NEJ586" s="89"/>
      <c r="NEK586" s="89"/>
      <c r="NEL586" s="511"/>
      <c r="NEM586" s="511"/>
      <c r="NEN586" s="89"/>
      <c r="NEO586" s="89"/>
      <c r="NEP586" s="511"/>
      <c r="NEQ586" s="511"/>
      <c r="NER586" s="511"/>
      <c r="NES586" s="511"/>
      <c r="NET586" s="511"/>
      <c r="NEU586" s="511"/>
      <c r="NEV586" s="511"/>
      <c r="NEW586" s="89"/>
      <c r="NEX586" s="89"/>
      <c r="NEY586" s="511"/>
      <c r="NEZ586" s="511"/>
      <c r="NFA586" s="89"/>
      <c r="NFB586" s="89"/>
      <c r="NFC586" s="511"/>
      <c r="NFD586" s="511"/>
      <c r="NFE586" s="511"/>
      <c r="NFF586" s="511"/>
      <c r="NFG586" s="511"/>
      <c r="NFH586" s="203"/>
      <c r="NFI586" s="107"/>
      <c r="NFJ586" s="511"/>
      <c r="NFK586" s="511"/>
      <c r="NFL586" s="511"/>
      <c r="NFM586" s="511"/>
      <c r="NFN586" s="511"/>
      <c r="NFO586" s="511"/>
      <c r="NFP586" s="511"/>
      <c r="NFQ586" s="168"/>
      <c r="NFR586" s="168"/>
      <c r="NFS586" s="168"/>
      <c r="NFT586" s="168"/>
      <c r="NFU586" s="168"/>
      <c r="NFV586" s="168"/>
      <c r="NFW586" s="168"/>
      <c r="NFX586" s="168"/>
      <c r="NFY586" s="168"/>
      <c r="NFZ586" s="168"/>
      <c r="NGA586" s="168"/>
      <c r="NGB586" s="168"/>
      <c r="NGC586" s="168"/>
      <c r="NGD586" s="168"/>
      <c r="NGE586" s="168"/>
      <c r="NGF586" s="168"/>
      <c r="NGG586" s="168"/>
      <c r="NGH586" s="168"/>
      <c r="NGI586" s="168"/>
      <c r="NGJ586" s="168"/>
      <c r="NGK586" s="168"/>
      <c r="NGL586" s="168"/>
      <c r="NGM586" s="168"/>
      <c r="NGN586" s="168"/>
      <c r="NGO586" s="168"/>
      <c r="NGP586" s="168"/>
      <c r="NGQ586" s="168"/>
      <c r="NGR586" s="168"/>
      <c r="NGS586" s="168"/>
      <c r="NGT586" s="168"/>
      <c r="NGU586" s="168"/>
      <c r="NGV586" s="168"/>
      <c r="NGW586" s="168"/>
      <c r="NGX586" s="168"/>
      <c r="NGY586" s="168"/>
      <c r="NGZ586" s="168"/>
      <c r="NHA586" s="168"/>
      <c r="NHB586" s="168"/>
      <c r="NHC586" s="168"/>
      <c r="NHD586" s="168"/>
      <c r="NHE586" s="168"/>
      <c r="NHF586" s="168"/>
      <c r="NHG586" s="168"/>
      <c r="NHH586" s="168"/>
      <c r="NHI586" s="511"/>
      <c r="NHJ586" s="511"/>
      <c r="NHK586" s="511"/>
      <c r="NHL586" s="511"/>
      <c r="NHM586" s="511"/>
      <c r="NHN586" s="511"/>
      <c r="NHO586" s="511"/>
      <c r="NHP586" s="511"/>
      <c r="NHQ586" s="511"/>
      <c r="NHR586" s="511"/>
      <c r="NHS586" s="511"/>
      <c r="NHT586" s="511"/>
      <c r="NHU586" s="511"/>
      <c r="NHV586" s="511"/>
      <c r="NHW586" s="511"/>
      <c r="NHX586" s="511"/>
      <c r="NHY586" s="511"/>
      <c r="NHZ586" s="511"/>
      <c r="NIA586" s="511"/>
      <c r="NIB586" s="511"/>
      <c r="NIC586" s="511"/>
      <c r="NID586" s="511"/>
      <c r="NIE586" s="511"/>
      <c r="NIF586" s="511"/>
      <c r="NIG586" s="89"/>
      <c r="NIH586" s="89"/>
      <c r="NII586" s="89"/>
      <c r="NIJ586" s="89"/>
      <c r="NIK586" s="89"/>
      <c r="NIL586" s="511"/>
      <c r="NIM586" s="511"/>
      <c r="NIN586" s="89"/>
      <c r="NIO586" s="89"/>
      <c r="NIP586" s="511"/>
      <c r="NIQ586" s="511"/>
      <c r="NIR586" s="89"/>
      <c r="NIS586" s="89"/>
      <c r="NIT586" s="511"/>
      <c r="NIU586" s="511"/>
      <c r="NIV586" s="511"/>
      <c r="NIW586" s="511"/>
      <c r="NIX586" s="511"/>
      <c r="NIY586" s="511"/>
      <c r="NIZ586" s="511"/>
      <c r="NJA586" s="89"/>
      <c r="NJB586" s="89"/>
      <c r="NJC586" s="511"/>
      <c r="NJD586" s="511"/>
      <c r="NJE586" s="89"/>
      <c r="NJF586" s="89"/>
      <c r="NJG586" s="511"/>
      <c r="NJH586" s="511"/>
      <c r="NJI586" s="511"/>
      <c r="NJJ586" s="511"/>
      <c r="NJK586" s="511"/>
      <c r="NJL586" s="203"/>
      <c r="NJM586" s="107"/>
      <c r="NJN586" s="511"/>
      <c r="NJO586" s="511"/>
      <c r="NJP586" s="511"/>
      <c r="NJQ586" s="511"/>
      <c r="NJR586" s="511"/>
      <c r="NJS586" s="511"/>
      <c r="NJT586" s="511"/>
      <c r="NJU586" s="168"/>
      <c r="NJV586" s="168"/>
      <c r="NJW586" s="168"/>
      <c r="NJX586" s="168"/>
      <c r="NJY586" s="168"/>
      <c r="NJZ586" s="168"/>
      <c r="NKA586" s="168"/>
      <c r="NKB586" s="168"/>
      <c r="NKC586" s="168"/>
      <c r="NKD586" s="168"/>
      <c r="NKE586" s="168"/>
      <c r="NKF586" s="168"/>
      <c r="NKG586" s="168"/>
      <c r="NKH586" s="168"/>
      <c r="NKI586" s="168"/>
      <c r="NKJ586" s="168"/>
      <c r="NKK586" s="168"/>
      <c r="NKL586" s="168"/>
      <c r="NKM586" s="168"/>
      <c r="NKN586" s="168"/>
      <c r="NKO586" s="168"/>
      <c r="NKP586" s="168"/>
      <c r="NKQ586" s="168"/>
      <c r="NKR586" s="168"/>
      <c r="NKS586" s="168"/>
      <c r="NKT586" s="168"/>
      <c r="NKU586" s="168"/>
      <c r="NKV586" s="168"/>
      <c r="NKW586" s="168"/>
      <c r="NKX586" s="168"/>
      <c r="NKY586" s="168"/>
      <c r="NKZ586" s="168"/>
      <c r="NLA586" s="168"/>
      <c r="NLB586" s="168"/>
      <c r="NLC586" s="168"/>
      <c r="NLD586" s="168"/>
      <c r="NLE586" s="168"/>
      <c r="NLF586" s="168"/>
      <c r="NLG586" s="168"/>
      <c r="NLH586" s="168"/>
      <c r="NLI586" s="168"/>
      <c r="NLJ586" s="168"/>
      <c r="NLK586" s="168"/>
      <c r="NLL586" s="168"/>
      <c r="NLM586" s="511"/>
      <c r="NLN586" s="511"/>
      <c r="NLO586" s="511"/>
      <c r="NLP586" s="511"/>
      <c r="NLQ586" s="511"/>
      <c r="NLR586" s="511"/>
      <c r="NLS586" s="511"/>
      <c r="NLT586" s="511"/>
      <c r="NLU586" s="511"/>
      <c r="NLV586" s="511"/>
      <c r="NLW586" s="511"/>
      <c r="NLX586" s="511"/>
      <c r="NLY586" s="511"/>
      <c r="NLZ586" s="511"/>
      <c r="NMA586" s="511"/>
      <c r="NMB586" s="511"/>
      <c r="NMC586" s="511"/>
      <c r="NMD586" s="511"/>
      <c r="NME586" s="511"/>
      <c r="NMF586" s="511"/>
      <c r="NMG586" s="511"/>
      <c r="NMH586" s="511"/>
      <c r="NMI586" s="511"/>
      <c r="NMJ586" s="511"/>
      <c r="NMK586" s="89"/>
      <c r="NML586" s="89"/>
      <c r="NMM586" s="89"/>
      <c r="NMN586" s="89"/>
      <c r="NMO586" s="89"/>
      <c r="NMP586" s="511"/>
      <c r="NMQ586" s="511"/>
      <c r="NMR586" s="89"/>
      <c r="NMS586" s="89"/>
      <c r="NMT586" s="511"/>
      <c r="NMU586" s="511"/>
      <c r="NMV586" s="89"/>
      <c r="NMW586" s="89"/>
      <c r="NMX586" s="511"/>
      <c r="NMY586" s="511"/>
      <c r="NMZ586" s="511"/>
      <c r="NNA586" s="511"/>
      <c r="NNB586" s="511"/>
      <c r="NNC586" s="511"/>
      <c r="NND586" s="511"/>
      <c r="NNE586" s="89"/>
      <c r="NNF586" s="89"/>
      <c r="NNG586" s="511"/>
      <c r="NNH586" s="511"/>
      <c r="NNI586" s="89"/>
      <c r="NNJ586" s="89"/>
      <c r="NNK586" s="511"/>
      <c r="NNL586" s="511"/>
      <c r="NNM586" s="511"/>
      <c r="NNN586" s="511"/>
      <c r="NNO586" s="511"/>
      <c r="NNP586" s="203"/>
      <c r="NNQ586" s="107"/>
      <c r="NNR586" s="511"/>
      <c r="NNS586" s="511"/>
      <c r="NNT586" s="511"/>
      <c r="NNU586" s="511"/>
      <c r="NNV586" s="511"/>
      <c r="NNW586" s="511"/>
      <c r="NNX586" s="511"/>
      <c r="NNY586" s="168"/>
      <c r="NNZ586" s="168"/>
      <c r="NOA586" s="168"/>
      <c r="NOB586" s="168"/>
      <c r="NOC586" s="168"/>
      <c r="NOD586" s="168"/>
      <c r="NOE586" s="168"/>
      <c r="NOF586" s="168"/>
      <c r="NOG586" s="168"/>
      <c r="NOH586" s="168"/>
      <c r="NOI586" s="168"/>
      <c r="NOJ586" s="168"/>
      <c r="NOK586" s="168"/>
      <c r="NOL586" s="168"/>
      <c r="NOM586" s="168"/>
      <c r="NON586" s="168"/>
      <c r="NOO586" s="168"/>
      <c r="NOP586" s="168"/>
      <c r="NOQ586" s="168"/>
      <c r="NOR586" s="168"/>
      <c r="NOS586" s="168"/>
      <c r="NOT586" s="168"/>
      <c r="NOU586" s="168"/>
      <c r="NOV586" s="168"/>
      <c r="NOW586" s="168"/>
      <c r="NOX586" s="168"/>
      <c r="NOY586" s="168"/>
      <c r="NOZ586" s="168"/>
      <c r="NPA586" s="168"/>
      <c r="NPB586" s="168"/>
      <c r="NPC586" s="168"/>
      <c r="NPD586" s="168"/>
      <c r="NPE586" s="168"/>
      <c r="NPF586" s="168"/>
      <c r="NPG586" s="168"/>
      <c r="NPH586" s="168"/>
      <c r="NPI586" s="168"/>
      <c r="NPJ586" s="168"/>
      <c r="NPK586" s="168"/>
      <c r="NPL586" s="168"/>
      <c r="NPM586" s="168"/>
      <c r="NPN586" s="168"/>
      <c r="NPO586" s="168"/>
      <c r="NPP586" s="168"/>
      <c r="NPQ586" s="511"/>
      <c r="NPR586" s="511"/>
      <c r="NPS586" s="511"/>
      <c r="NPT586" s="511"/>
      <c r="NPU586" s="511"/>
      <c r="NPV586" s="511"/>
      <c r="NPW586" s="511"/>
      <c r="NPX586" s="511"/>
      <c r="NPY586" s="511"/>
      <c r="NPZ586" s="511"/>
      <c r="NQA586" s="511"/>
      <c r="NQB586" s="511"/>
      <c r="NQC586" s="511"/>
      <c r="NQD586" s="511"/>
      <c r="NQE586" s="511"/>
      <c r="NQF586" s="511"/>
      <c r="NQG586" s="511"/>
      <c r="NQH586" s="511"/>
      <c r="NQI586" s="511"/>
      <c r="NQJ586" s="511"/>
      <c r="NQK586" s="511"/>
      <c r="NQL586" s="511"/>
      <c r="NQM586" s="511"/>
      <c r="NQN586" s="511"/>
      <c r="NQO586" s="89"/>
      <c r="NQP586" s="89"/>
      <c r="NQQ586" s="89"/>
      <c r="NQR586" s="89"/>
      <c r="NQS586" s="89"/>
      <c r="NQT586" s="511"/>
      <c r="NQU586" s="511"/>
      <c r="NQV586" s="89"/>
      <c r="NQW586" s="89"/>
      <c r="NQX586" s="511"/>
      <c r="NQY586" s="511"/>
      <c r="NQZ586" s="89"/>
      <c r="NRA586" s="89"/>
      <c r="NRB586" s="511"/>
      <c r="NRC586" s="511"/>
      <c r="NRD586" s="511"/>
      <c r="NRE586" s="511"/>
      <c r="NRF586" s="511"/>
      <c r="NRG586" s="511"/>
      <c r="NRH586" s="511"/>
      <c r="NRI586" s="89"/>
      <c r="NRJ586" s="89"/>
      <c r="NRK586" s="511"/>
      <c r="NRL586" s="511"/>
      <c r="NRM586" s="89"/>
      <c r="NRN586" s="89"/>
      <c r="NRO586" s="511"/>
      <c r="NRP586" s="511"/>
      <c r="NRQ586" s="511"/>
      <c r="NRR586" s="511"/>
      <c r="NRS586" s="511"/>
      <c r="NRT586" s="203"/>
      <c r="NRU586" s="107"/>
      <c r="NRV586" s="511"/>
      <c r="NRW586" s="511"/>
      <c r="NRX586" s="511"/>
      <c r="NRY586" s="511"/>
      <c r="NRZ586" s="511"/>
      <c r="NSA586" s="511"/>
      <c r="NSB586" s="511"/>
      <c r="NSC586" s="168"/>
      <c r="NSD586" s="168"/>
      <c r="NSE586" s="168"/>
      <c r="NSF586" s="168"/>
      <c r="NSG586" s="168"/>
      <c r="NSH586" s="168"/>
      <c r="NSI586" s="168"/>
      <c r="NSJ586" s="168"/>
      <c r="NSK586" s="168"/>
      <c r="NSL586" s="168"/>
      <c r="NSM586" s="168"/>
      <c r="NSN586" s="168"/>
      <c r="NSO586" s="168"/>
      <c r="NSP586" s="168"/>
      <c r="NSQ586" s="168"/>
      <c r="NSR586" s="168"/>
      <c r="NSS586" s="168"/>
      <c r="NST586" s="168"/>
      <c r="NSU586" s="168"/>
      <c r="NSV586" s="168"/>
      <c r="NSW586" s="168"/>
      <c r="NSX586" s="168"/>
      <c r="NSY586" s="168"/>
      <c r="NSZ586" s="168"/>
      <c r="NTA586" s="168"/>
      <c r="NTB586" s="168"/>
      <c r="NTC586" s="168"/>
      <c r="NTD586" s="168"/>
      <c r="NTE586" s="168"/>
      <c r="NTF586" s="168"/>
      <c r="NTG586" s="168"/>
      <c r="NTH586" s="168"/>
      <c r="NTI586" s="168"/>
      <c r="NTJ586" s="168"/>
      <c r="NTK586" s="168"/>
      <c r="NTL586" s="168"/>
      <c r="NTM586" s="168"/>
      <c r="NTN586" s="168"/>
      <c r="NTO586" s="168"/>
      <c r="NTP586" s="168"/>
      <c r="NTQ586" s="168"/>
      <c r="NTR586" s="168"/>
      <c r="NTS586" s="168"/>
      <c r="NTT586" s="168"/>
      <c r="NTU586" s="511"/>
      <c r="NTV586" s="511"/>
      <c r="NTW586" s="511"/>
      <c r="NTX586" s="511"/>
      <c r="NTY586" s="511"/>
      <c r="NTZ586" s="511"/>
      <c r="NUA586" s="511"/>
      <c r="NUB586" s="511"/>
      <c r="NUC586" s="511"/>
      <c r="NUD586" s="511"/>
      <c r="NUE586" s="511"/>
      <c r="NUF586" s="511"/>
      <c r="NUG586" s="511"/>
      <c r="NUH586" s="511"/>
      <c r="NUI586" s="511"/>
      <c r="NUJ586" s="511"/>
      <c r="NUK586" s="511"/>
      <c r="NUL586" s="511"/>
      <c r="NUM586" s="511"/>
      <c r="NUN586" s="511"/>
      <c r="NUO586" s="511"/>
      <c r="NUP586" s="511"/>
      <c r="NUQ586" s="511"/>
      <c r="NUR586" s="511"/>
      <c r="NUS586" s="89"/>
      <c r="NUT586" s="89"/>
      <c r="NUU586" s="89"/>
      <c r="NUV586" s="89"/>
      <c r="NUW586" s="89"/>
      <c r="NUX586" s="511"/>
      <c r="NUY586" s="511"/>
      <c r="NUZ586" s="89"/>
      <c r="NVA586" s="89"/>
      <c r="NVB586" s="511"/>
      <c r="NVC586" s="511"/>
      <c r="NVD586" s="89"/>
      <c r="NVE586" s="89"/>
      <c r="NVF586" s="511"/>
      <c r="NVG586" s="511"/>
      <c r="NVH586" s="511"/>
      <c r="NVI586" s="511"/>
      <c r="NVJ586" s="511"/>
      <c r="NVK586" s="511"/>
      <c r="NVL586" s="511"/>
      <c r="NVM586" s="89"/>
      <c r="NVN586" s="89"/>
      <c r="NVO586" s="511"/>
      <c r="NVP586" s="511"/>
      <c r="NVQ586" s="89"/>
      <c r="NVR586" s="89"/>
      <c r="NVS586" s="511"/>
      <c r="NVT586" s="511"/>
      <c r="NVU586" s="511"/>
      <c r="NVV586" s="511"/>
      <c r="NVW586" s="511"/>
      <c r="NVX586" s="203"/>
      <c r="NVY586" s="107"/>
      <c r="NVZ586" s="511"/>
      <c r="NWA586" s="511"/>
      <c r="NWB586" s="511"/>
      <c r="NWC586" s="511"/>
      <c r="NWD586" s="511"/>
      <c r="NWE586" s="511"/>
      <c r="NWF586" s="511"/>
      <c r="NWG586" s="168"/>
      <c r="NWH586" s="168"/>
      <c r="NWI586" s="168"/>
      <c r="NWJ586" s="168"/>
      <c r="NWK586" s="168"/>
      <c r="NWL586" s="168"/>
      <c r="NWM586" s="168"/>
      <c r="NWN586" s="168"/>
      <c r="NWO586" s="168"/>
      <c r="NWP586" s="168"/>
      <c r="NWQ586" s="168"/>
      <c r="NWR586" s="168"/>
      <c r="NWS586" s="168"/>
      <c r="NWT586" s="168"/>
      <c r="NWU586" s="168"/>
      <c r="NWV586" s="168"/>
      <c r="NWW586" s="168"/>
      <c r="NWX586" s="168"/>
      <c r="NWY586" s="168"/>
      <c r="NWZ586" s="168"/>
      <c r="NXA586" s="168"/>
      <c r="NXB586" s="168"/>
      <c r="NXC586" s="168"/>
      <c r="NXD586" s="168"/>
      <c r="NXE586" s="168"/>
      <c r="NXF586" s="168"/>
      <c r="NXG586" s="168"/>
      <c r="NXH586" s="168"/>
      <c r="NXI586" s="168"/>
      <c r="NXJ586" s="168"/>
      <c r="NXK586" s="168"/>
      <c r="NXL586" s="168"/>
      <c r="NXM586" s="168"/>
      <c r="NXN586" s="168"/>
      <c r="NXO586" s="168"/>
      <c r="NXP586" s="168"/>
      <c r="NXQ586" s="168"/>
      <c r="NXR586" s="168"/>
      <c r="NXS586" s="168"/>
      <c r="NXT586" s="168"/>
      <c r="NXU586" s="168"/>
      <c r="NXV586" s="168"/>
      <c r="NXW586" s="168"/>
      <c r="NXX586" s="168"/>
      <c r="NXY586" s="511"/>
      <c r="NXZ586" s="511"/>
      <c r="NYA586" s="511"/>
      <c r="NYB586" s="511"/>
      <c r="NYC586" s="511"/>
      <c r="NYD586" s="511"/>
      <c r="NYE586" s="511"/>
      <c r="NYF586" s="511"/>
      <c r="NYG586" s="511"/>
      <c r="NYH586" s="511"/>
      <c r="NYI586" s="511"/>
      <c r="NYJ586" s="511"/>
      <c r="NYK586" s="511"/>
      <c r="NYL586" s="511"/>
      <c r="NYM586" s="511"/>
      <c r="NYN586" s="511"/>
      <c r="NYO586" s="511"/>
      <c r="NYP586" s="511"/>
      <c r="NYQ586" s="511"/>
      <c r="NYR586" s="511"/>
      <c r="NYS586" s="511"/>
      <c r="NYT586" s="511"/>
      <c r="NYU586" s="511"/>
      <c r="NYV586" s="511"/>
      <c r="NYW586" s="89"/>
      <c r="NYX586" s="89"/>
      <c r="NYY586" s="89"/>
      <c r="NYZ586" s="89"/>
      <c r="NZA586" s="89"/>
      <c r="NZB586" s="511"/>
      <c r="NZC586" s="511"/>
      <c r="NZD586" s="89"/>
      <c r="NZE586" s="89"/>
      <c r="NZF586" s="511"/>
      <c r="NZG586" s="511"/>
      <c r="NZH586" s="89"/>
      <c r="NZI586" s="89"/>
      <c r="NZJ586" s="511"/>
      <c r="NZK586" s="511"/>
      <c r="NZL586" s="511"/>
      <c r="NZM586" s="511"/>
      <c r="NZN586" s="511"/>
      <c r="NZO586" s="511"/>
      <c r="NZP586" s="511"/>
      <c r="NZQ586" s="89"/>
      <c r="NZR586" s="89"/>
      <c r="NZS586" s="511"/>
      <c r="NZT586" s="511"/>
      <c r="NZU586" s="89"/>
      <c r="NZV586" s="89"/>
      <c r="NZW586" s="511"/>
      <c r="NZX586" s="511"/>
      <c r="NZY586" s="511"/>
      <c r="NZZ586" s="511"/>
      <c r="OAA586" s="511"/>
      <c r="OAB586" s="203"/>
      <c r="OAC586" s="107"/>
      <c r="OAD586" s="511"/>
      <c r="OAE586" s="511"/>
      <c r="OAF586" s="511"/>
      <c r="OAG586" s="511"/>
      <c r="OAH586" s="511"/>
      <c r="OAI586" s="511"/>
      <c r="OAJ586" s="511"/>
      <c r="OAK586" s="168"/>
      <c r="OAL586" s="168"/>
      <c r="OAM586" s="168"/>
      <c r="OAN586" s="168"/>
      <c r="OAO586" s="168"/>
      <c r="OAP586" s="168"/>
      <c r="OAQ586" s="168"/>
      <c r="OAR586" s="168"/>
      <c r="OAS586" s="168"/>
      <c r="OAT586" s="168"/>
      <c r="OAU586" s="168"/>
      <c r="OAV586" s="168"/>
      <c r="OAW586" s="168"/>
      <c r="OAX586" s="168"/>
      <c r="OAY586" s="168"/>
      <c r="OAZ586" s="168"/>
      <c r="OBA586" s="168"/>
      <c r="OBB586" s="168"/>
      <c r="OBC586" s="168"/>
      <c r="OBD586" s="168"/>
      <c r="OBE586" s="168"/>
      <c r="OBF586" s="168"/>
      <c r="OBG586" s="168"/>
      <c r="OBH586" s="168"/>
      <c r="OBI586" s="168"/>
      <c r="OBJ586" s="168"/>
      <c r="OBK586" s="168"/>
      <c r="OBL586" s="168"/>
      <c r="OBM586" s="168"/>
      <c r="OBN586" s="168"/>
      <c r="OBO586" s="168"/>
      <c r="OBP586" s="168"/>
      <c r="OBQ586" s="168"/>
      <c r="OBR586" s="168"/>
      <c r="OBS586" s="168"/>
      <c r="OBT586" s="168"/>
      <c r="OBU586" s="168"/>
      <c r="OBV586" s="168"/>
      <c r="OBW586" s="168"/>
      <c r="OBX586" s="168"/>
      <c r="OBY586" s="168"/>
      <c r="OBZ586" s="168"/>
      <c r="OCA586" s="168"/>
      <c r="OCB586" s="168"/>
      <c r="OCC586" s="511"/>
      <c r="OCD586" s="511"/>
      <c r="OCE586" s="511"/>
      <c r="OCF586" s="511"/>
      <c r="OCG586" s="511"/>
      <c r="OCH586" s="511"/>
      <c r="OCI586" s="511"/>
      <c r="OCJ586" s="511"/>
      <c r="OCK586" s="511"/>
      <c r="OCL586" s="511"/>
      <c r="OCM586" s="511"/>
      <c r="OCN586" s="511"/>
      <c r="OCO586" s="511"/>
      <c r="OCP586" s="511"/>
      <c r="OCQ586" s="511"/>
      <c r="OCR586" s="511"/>
      <c r="OCS586" s="511"/>
      <c r="OCT586" s="511"/>
      <c r="OCU586" s="511"/>
      <c r="OCV586" s="511"/>
      <c r="OCW586" s="511"/>
      <c r="OCX586" s="511"/>
      <c r="OCY586" s="511"/>
      <c r="OCZ586" s="511"/>
      <c r="ODA586" s="89"/>
      <c r="ODB586" s="89"/>
      <c r="ODC586" s="89"/>
      <c r="ODD586" s="89"/>
      <c r="ODE586" s="89"/>
      <c r="ODF586" s="511"/>
      <c r="ODG586" s="511"/>
      <c r="ODH586" s="89"/>
      <c r="ODI586" s="89"/>
      <c r="ODJ586" s="511"/>
      <c r="ODK586" s="511"/>
      <c r="ODL586" s="89"/>
      <c r="ODM586" s="89"/>
      <c r="ODN586" s="511"/>
      <c r="ODO586" s="511"/>
      <c r="ODP586" s="511"/>
      <c r="ODQ586" s="511"/>
      <c r="ODR586" s="511"/>
      <c r="ODS586" s="511"/>
      <c r="ODT586" s="511"/>
      <c r="ODU586" s="89"/>
      <c r="ODV586" s="89"/>
      <c r="ODW586" s="511"/>
      <c r="ODX586" s="511"/>
      <c r="ODY586" s="89"/>
      <c r="ODZ586" s="89"/>
      <c r="OEA586" s="511"/>
      <c r="OEB586" s="511"/>
      <c r="OEC586" s="511"/>
      <c r="OED586" s="511"/>
      <c r="OEE586" s="511"/>
      <c r="OEF586" s="203"/>
      <c r="OEG586" s="107"/>
      <c r="OEH586" s="511"/>
      <c r="OEI586" s="511"/>
      <c r="OEJ586" s="511"/>
      <c r="OEK586" s="511"/>
      <c r="OEL586" s="511"/>
      <c r="OEM586" s="511"/>
      <c r="OEN586" s="511"/>
      <c r="OEO586" s="168"/>
      <c r="OEP586" s="168"/>
      <c r="OEQ586" s="168"/>
      <c r="OER586" s="168"/>
      <c r="OES586" s="168"/>
      <c r="OET586" s="168"/>
      <c r="OEU586" s="168"/>
      <c r="OEV586" s="168"/>
      <c r="OEW586" s="168"/>
      <c r="OEX586" s="168"/>
      <c r="OEY586" s="168"/>
      <c r="OEZ586" s="168"/>
      <c r="OFA586" s="168"/>
      <c r="OFB586" s="168"/>
      <c r="OFC586" s="168"/>
      <c r="OFD586" s="168"/>
      <c r="OFE586" s="168"/>
      <c r="OFF586" s="168"/>
      <c r="OFG586" s="168"/>
      <c r="OFH586" s="168"/>
      <c r="OFI586" s="168"/>
      <c r="OFJ586" s="168"/>
      <c r="OFK586" s="168"/>
      <c r="OFL586" s="168"/>
      <c r="OFM586" s="168"/>
      <c r="OFN586" s="168"/>
      <c r="OFO586" s="168"/>
      <c r="OFP586" s="168"/>
      <c r="OFQ586" s="168"/>
      <c r="OFR586" s="168"/>
      <c r="OFS586" s="168"/>
      <c r="OFT586" s="168"/>
      <c r="OFU586" s="168"/>
      <c r="OFV586" s="168"/>
      <c r="OFW586" s="168"/>
      <c r="OFX586" s="168"/>
      <c r="OFY586" s="168"/>
      <c r="OFZ586" s="168"/>
      <c r="OGA586" s="168"/>
      <c r="OGB586" s="168"/>
      <c r="OGC586" s="168"/>
      <c r="OGD586" s="168"/>
      <c r="OGE586" s="168"/>
      <c r="OGF586" s="168"/>
      <c r="OGG586" s="511"/>
      <c r="OGH586" s="511"/>
      <c r="OGI586" s="511"/>
      <c r="OGJ586" s="511"/>
      <c r="OGK586" s="511"/>
      <c r="OGL586" s="511"/>
      <c r="OGM586" s="511"/>
      <c r="OGN586" s="511"/>
      <c r="OGO586" s="511"/>
      <c r="OGP586" s="511"/>
      <c r="OGQ586" s="511"/>
      <c r="OGR586" s="511"/>
      <c r="OGS586" s="511"/>
      <c r="OGT586" s="511"/>
      <c r="OGU586" s="511"/>
      <c r="OGV586" s="511"/>
      <c r="OGW586" s="511"/>
      <c r="OGX586" s="511"/>
      <c r="OGY586" s="511"/>
      <c r="OGZ586" s="511"/>
      <c r="OHA586" s="511"/>
      <c r="OHB586" s="511"/>
      <c r="OHC586" s="511"/>
      <c r="OHD586" s="511"/>
      <c r="OHE586" s="89"/>
      <c r="OHF586" s="89"/>
      <c r="OHG586" s="89"/>
      <c r="OHH586" s="89"/>
      <c r="OHI586" s="89"/>
      <c r="OHJ586" s="511"/>
      <c r="OHK586" s="511"/>
      <c r="OHL586" s="89"/>
      <c r="OHM586" s="89"/>
      <c r="OHN586" s="511"/>
      <c r="OHO586" s="511"/>
      <c r="OHP586" s="89"/>
      <c r="OHQ586" s="89"/>
      <c r="OHR586" s="511"/>
      <c r="OHS586" s="511"/>
      <c r="OHT586" s="511"/>
      <c r="OHU586" s="511"/>
      <c r="OHV586" s="511"/>
      <c r="OHW586" s="511"/>
      <c r="OHX586" s="511"/>
      <c r="OHY586" s="89"/>
      <c r="OHZ586" s="89"/>
      <c r="OIA586" s="511"/>
      <c r="OIB586" s="511"/>
      <c r="OIC586" s="89"/>
      <c r="OID586" s="89"/>
      <c r="OIE586" s="511"/>
      <c r="OIF586" s="511"/>
      <c r="OIG586" s="511"/>
      <c r="OIH586" s="511"/>
      <c r="OII586" s="511"/>
      <c r="OIJ586" s="203"/>
      <c r="OIK586" s="107"/>
      <c r="OIL586" s="511"/>
      <c r="OIM586" s="511"/>
      <c r="OIN586" s="511"/>
      <c r="OIO586" s="511"/>
      <c r="OIP586" s="511"/>
      <c r="OIQ586" s="511"/>
      <c r="OIR586" s="511"/>
      <c r="OIS586" s="168"/>
      <c r="OIT586" s="168"/>
      <c r="OIU586" s="168"/>
      <c r="OIV586" s="168"/>
      <c r="OIW586" s="168"/>
      <c r="OIX586" s="168"/>
      <c r="OIY586" s="168"/>
      <c r="OIZ586" s="168"/>
      <c r="OJA586" s="168"/>
      <c r="OJB586" s="168"/>
      <c r="OJC586" s="168"/>
      <c r="OJD586" s="168"/>
      <c r="OJE586" s="168"/>
      <c r="OJF586" s="168"/>
      <c r="OJG586" s="168"/>
      <c r="OJH586" s="168"/>
      <c r="OJI586" s="168"/>
      <c r="OJJ586" s="168"/>
      <c r="OJK586" s="168"/>
      <c r="OJL586" s="168"/>
      <c r="OJM586" s="168"/>
      <c r="OJN586" s="168"/>
      <c r="OJO586" s="168"/>
      <c r="OJP586" s="168"/>
      <c r="OJQ586" s="168"/>
      <c r="OJR586" s="168"/>
      <c r="OJS586" s="168"/>
      <c r="OJT586" s="168"/>
      <c r="OJU586" s="168"/>
      <c r="OJV586" s="168"/>
      <c r="OJW586" s="168"/>
      <c r="OJX586" s="168"/>
      <c r="OJY586" s="168"/>
      <c r="OJZ586" s="168"/>
      <c r="OKA586" s="168"/>
      <c r="OKB586" s="168"/>
      <c r="OKC586" s="168"/>
      <c r="OKD586" s="168"/>
      <c r="OKE586" s="168"/>
      <c r="OKF586" s="168"/>
      <c r="OKG586" s="168"/>
      <c r="OKH586" s="168"/>
      <c r="OKI586" s="168"/>
      <c r="OKJ586" s="168"/>
      <c r="OKK586" s="511"/>
      <c r="OKL586" s="511"/>
      <c r="OKM586" s="511"/>
      <c r="OKN586" s="511"/>
      <c r="OKO586" s="511"/>
      <c r="OKP586" s="511"/>
      <c r="OKQ586" s="511"/>
      <c r="OKR586" s="511"/>
      <c r="OKS586" s="511"/>
      <c r="OKT586" s="511"/>
      <c r="OKU586" s="511"/>
      <c r="OKV586" s="511"/>
      <c r="OKW586" s="511"/>
      <c r="OKX586" s="511"/>
      <c r="OKY586" s="511"/>
      <c r="OKZ586" s="511"/>
      <c r="OLA586" s="511"/>
      <c r="OLB586" s="511"/>
      <c r="OLC586" s="511"/>
      <c r="OLD586" s="511"/>
      <c r="OLE586" s="511"/>
      <c r="OLF586" s="511"/>
      <c r="OLG586" s="511"/>
      <c r="OLH586" s="511"/>
      <c r="OLI586" s="89"/>
      <c r="OLJ586" s="89"/>
      <c r="OLK586" s="89"/>
      <c r="OLL586" s="89"/>
      <c r="OLM586" s="89"/>
      <c r="OLN586" s="511"/>
      <c r="OLO586" s="511"/>
      <c r="OLP586" s="89"/>
      <c r="OLQ586" s="89"/>
      <c r="OLR586" s="511"/>
      <c r="OLS586" s="511"/>
      <c r="OLT586" s="89"/>
      <c r="OLU586" s="89"/>
      <c r="OLV586" s="511"/>
      <c r="OLW586" s="511"/>
      <c r="OLX586" s="511"/>
      <c r="OLY586" s="511"/>
      <c r="OLZ586" s="511"/>
      <c r="OMA586" s="511"/>
      <c r="OMB586" s="511"/>
      <c r="OMC586" s="89"/>
      <c r="OMD586" s="89"/>
      <c r="OME586" s="511"/>
      <c r="OMF586" s="511"/>
      <c r="OMG586" s="89"/>
      <c r="OMH586" s="89"/>
      <c r="OMI586" s="511"/>
      <c r="OMJ586" s="511"/>
      <c r="OMK586" s="511"/>
      <c r="OML586" s="511"/>
      <c r="OMM586" s="511"/>
      <c r="OMN586" s="203"/>
      <c r="OMO586" s="107"/>
      <c r="OMP586" s="511"/>
      <c r="OMQ586" s="511"/>
      <c r="OMR586" s="511"/>
      <c r="OMS586" s="511"/>
      <c r="OMT586" s="511"/>
      <c r="OMU586" s="511"/>
      <c r="OMV586" s="511"/>
      <c r="OMW586" s="168"/>
      <c r="OMX586" s="168"/>
      <c r="OMY586" s="168"/>
      <c r="OMZ586" s="168"/>
      <c r="ONA586" s="168"/>
      <c r="ONB586" s="168"/>
      <c r="ONC586" s="168"/>
      <c r="OND586" s="168"/>
      <c r="ONE586" s="168"/>
      <c r="ONF586" s="168"/>
      <c r="ONG586" s="168"/>
      <c r="ONH586" s="168"/>
      <c r="ONI586" s="168"/>
      <c r="ONJ586" s="168"/>
      <c r="ONK586" s="168"/>
      <c r="ONL586" s="168"/>
      <c r="ONM586" s="168"/>
      <c r="ONN586" s="168"/>
      <c r="ONO586" s="168"/>
      <c r="ONP586" s="168"/>
      <c r="ONQ586" s="168"/>
      <c r="ONR586" s="168"/>
      <c r="ONS586" s="168"/>
      <c r="ONT586" s="168"/>
      <c r="ONU586" s="168"/>
      <c r="ONV586" s="168"/>
      <c r="ONW586" s="168"/>
      <c r="ONX586" s="168"/>
      <c r="ONY586" s="168"/>
      <c r="ONZ586" s="168"/>
      <c r="OOA586" s="168"/>
      <c r="OOB586" s="168"/>
      <c r="OOC586" s="168"/>
      <c r="OOD586" s="168"/>
      <c r="OOE586" s="168"/>
      <c r="OOF586" s="168"/>
      <c r="OOG586" s="168"/>
      <c r="OOH586" s="168"/>
      <c r="OOI586" s="168"/>
      <c r="OOJ586" s="168"/>
      <c r="OOK586" s="168"/>
      <c r="OOL586" s="168"/>
      <c r="OOM586" s="168"/>
      <c r="OON586" s="168"/>
      <c r="OOO586" s="511"/>
      <c r="OOP586" s="511"/>
      <c r="OOQ586" s="511"/>
      <c r="OOR586" s="511"/>
      <c r="OOS586" s="511"/>
      <c r="OOT586" s="511"/>
      <c r="OOU586" s="511"/>
      <c r="OOV586" s="511"/>
      <c r="OOW586" s="511"/>
      <c r="OOX586" s="511"/>
      <c r="OOY586" s="511"/>
      <c r="OOZ586" s="511"/>
      <c r="OPA586" s="511"/>
      <c r="OPB586" s="511"/>
      <c r="OPC586" s="511"/>
      <c r="OPD586" s="511"/>
      <c r="OPE586" s="511"/>
      <c r="OPF586" s="511"/>
      <c r="OPG586" s="511"/>
      <c r="OPH586" s="511"/>
      <c r="OPI586" s="511"/>
      <c r="OPJ586" s="511"/>
      <c r="OPK586" s="511"/>
      <c r="OPL586" s="511"/>
      <c r="OPM586" s="89"/>
      <c r="OPN586" s="89"/>
      <c r="OPO586" s="89"/>
      <c r="OPP586" s="89"/>
      <c r="OPQ586" s="89"/>
      <c r="OPR586" s="511"/>
      <c r="OPS586" s="511"/>
      <c r="OPT586" s="89"/>
      <c r="OPU586" s="89"/>
      <c r="OPV586" s="511"/>
      <c r="OPW586" s="511"/>
      <c r="OPX586" s="89"/>
      <c r="OPY586" s="89"/>
      <c r="OPZ586" s="511"/>
      <c r="OQA586" s="511"/>
      <c r="OQB586" s="511"/>
      <c r="OQC586" s="511"/>
      <c r="OQD586" s="511"/>
      <c r="OQE586" s="511"/>
      <c r="OQF586" s="511"/>
      <c r="OQG586" s="89"/>
      <c r="OQH586" s="89"/>
      <c r="OQI586" s="511"/>
      <c r="OQJ586" s="511"/>
      <c r="OQK586" s="89"/>
      <c r="OQL586" s="89"/>
      <c r="OQM586" s="511"/>
      <c r="OQN586" s="511"/>
      <c r="OQO586" s="511"/>
      <c r="OQP586" s="511"/>
      <c r="OQQ586" s="511"/>
      <c r="OQR586" s="203"/>
      <c r="OQS586" s="107"/>
      <c r="OQT586" s="511"/>
      <c r="OQU586" s="511"/>
      <c r="OQV586" s="511"/>
      <c r="OQW586" s="511"/>
      <c r="OQX586" s="511"/>
      <c r="OQY586" s="511"/>
      <c r="OQZ586" s="511"/>
      <c r="ORA586" s="168"/>
      <c r="ORB586" s="168"/>
      <c r="ORC586" s="168"/>
      <c r="ORD586" s="168"/>
      <c r="ORE586" s="168"/>
      <c r="ORF586" s="168"/>
      <c r="ORG586" s="168"/>
      <c r="ORH586" s="168"/>
      <c r="ORI586" s="168"/>
      <c r="ORJ586" s="168"/>
      <c r="ORK586" s="168"/>
      <c r="ORL586" s="168"/>
      <c r="ORM586" s="168"/>
      <c r="ORN586" s="168"/>
      <c r="ORO586" s="168"/>
      <c r="ORP586" s="168"/>
      <c r="ORQ586" s="168"/>
      <c r="ORR586" s="168"/>
      <c r="ORS586" s="168"/>
      <c r="ORT586" s="168"/>
      <c r="ORU586" s="168"/>
      <c r="ORV586" s="168"/>
      <c r="ORW586" s="168"/>
      <c r="ORX586" s="168"/>
      <c r="ORY586" s="168"/>
      <c r="ORZ586" s="168"/>
      <c r="OSA586" s="168"/>
      <c r="OSB586" s="168"/>
      <c r="OSC586" s="168"/>
      <c r="OSD586" s="168"/>
      <c r="OSE586" s="168"/>
      <c r="OSF586" s="168"/>
      <c r="OSG586" s="168"/>
      <c r="OSH586" s="168"/>
      <c r="OSI586" s="168"/>
      <c r="OSJ586" s="168"/>
      <c r="OSK586" s="168"/>
      <c r="OSL586" s="168"/>
      <c r="OSM586" s="168"/>
      <c r="OSN586" s="168"/>
      <c r="OSO586" s="168"/>
      <c r="OSP586" s="168"/>
      <c r="OSQ586" s="168"/>
      <c r="OSR586" s="168"/>
      <c r="OSS586" s="511"/>
      <c r="OST586" s="511"/>
      <c r="OSU586" s="511"/>
      <c r="OSV586" s="511"/>
      <c r="OSW586" s="511"/>
      <c r="OSX586" s="511"/>
      <c r="OSY586" s="511"/>
      <c r="OSZ586" s="511"/>
      <c r="OTA586" s="511"/>
      <c r="OTB586" s="511"/>
      <c r="OTC586" s="511"/>
      <c r="OTD586" s="511"/>
      <c r="OTE586" s="511"/>
      <c r="OTF586" s="511"/>
      <c r="OTG586" s="511"/>
      <c r="OTH586" s="511"/>
      <c r="OTI586" s="511"/>
      <c r="OTJ586" s="511"/>
      <c r="OTK586" s="511"/>
      <c r="OTL586" s="511"/>
      <c r="OTM586" s="511"/>
      <c r="OTN586" s="511"/>
      <c r="OTO586" s="511"/>
      <c r="OTP586" s="511"/>
      <c r="OTQ586" s="89"/>
      <c r="OTR586" s="89"/>
      <c r="OTS586" s="89"/>
      <c r="OTT586" s="89"/>
      <c r="OTU586" s="89"/>
      <c r="OTV586" s="511"/>
      <c r="OTW586" s="511"/>
      <c r="OTX586" s="89"/>
      <c r="OTY586" s="89"/>
      <c r="OTZ586" s="511"/>
      <c r="OUA586" s="511"/>
      <c r="OUB586" s="89"/>
      <c r="OUC586" s="89"/>
      <c r="OUD586" s="511"/>
      <c r="OUE586" s="511"/>
      <c r="OUF586" s="511"/>
      <c r="OUG586" s="511"/>
      <c r="OUH586" s="511"/>
      <c r="OUI586" s="511"/>
      <c r="OUJ586" s="511"/>
      <c r="OUK586" s="89"/>
      <c r="OUL586" s="89"/>
      <c r="OUM586" s="511"/>
      <c r="OUN586" s="511"/>
      <c r="OUO586" s="89"/>
      <c r="OUP586" s="89"/>
      <c r="OUQ586" s="511"/>
      <c r="OUR586" s="511"/>
      <c r="OUS586" s="511"/>
      <c r="OUT586" s="511"/>
      <c r="OUU586" s="511"/>
      <c r="OUV586" s="203"/>
      <c r="OUW586" s="107"/>
      <c r="OUX586" s="511"/>
      <c r="OUY586" s="511"/>
      <c r="OUZ586" s="511"/>
      <c r="OVA586" s="511"/>
      <c r="OVB586" s="511"/>
      <c r="OVC586" s="511"/>
      <c r="OVD586" s="511"/>
      <c r="OVE586" s="168"/>
      <c r="OVF586" s="168"/>
      <c r="OVG586" s="168"/>
      <c r="OVH586" s="168"/>
      <c r="OVI586" s="168"/>
      <c r="OVJ586" s="168"/>
      <c r="OVK586" s="168"/>
      <c r="OVL586" s="168"/>
      <c r="OVM586" s="168"/>
      <c r="OVN586" s="168"/>
      <c r="OVO586" s="168"/>
      <c r="OVP586" s="168"/>
      <c r="OVQ586" s="168"/>
      <c r="OVR586" s="168"/>
      <c r="OVS586" s="168"/>
      <c r="OVT586" s="168"/>
      <c r="OVU586" s="168"/>
      <c r="OVV586" s="168"/>
      <c r="OVW586" s="168"/>
      <c r="OVX586" s="168"/>
      <c r="OVY586" s="168"/>
      <c r="OVZ586" s="168"/>
      <c r="OWA586" s="168"/>
      <c r="OWB586" s="168"/>
      <c r="OWC586" s="168"/>
      <c r="OWD586" s="168"/>
      <c r="OWE586" s="168"/>
      <c r="OWF586" s="168"/>
      <c r="OWG586" s="168"/>
      <c r="OWH586" s="168"/>
      <c r="OWI586" s="168"/>
      <c r="OWJ586" s="168"/>
      <c r="OWK586" s="168"/>
      <c r="OWL586" s="168"/>
      <c r="OWM586" s="168"/>
      <c r="OWN586" s="168"/>
      <c r="OWO586" s="168"/>
      <c r="OWP586" s="168"/>
      <c r="OWQ586" s="168"/>
      <c r="OWR586" s="168"/>
      <c r="OWS586" s="168"/>
      <c r="OWT586" s="168"/>
      <c r="OWU586" s="168"/>
      <c r="OWV586" s="168"/>
      <c r="OWW586" s="511"/>
      <c r="OWX586" s="511"/>
      <c r="OWY586" s="511"/>
      <c r="OWZ586" s="511"/>
      <c r="OXA586" s="511"/>
      <c r="OXB586" s="511"/>
      <c r="OXC586" s="511"/>
      <c r="OXD586" s="511"/>
      <c r="OXE586" s="511"/>
      <c r="OXF586" s="511"/>
      <c r="OXG586" s="511"/>
      <c r="OXH586" s="511"/>
      <c r="OXI586" s="511"/>
      <c r="OXJ586" s="511"/>
      <c r="OXK586" s="511"/>
      <c r="OXL586" s="511"/>
      <c r="OXM586" s="511"/>
      <c r="OXN586" s="511"/>
      <c r="OXO586" s="511"/>
      <c r="OXP586" s="511"/>
      <c r="OXQ586" s="511"/>
      <c r="OXR586" s="511"/>
      <c r="OXS586" s="511"/>
      <c r="OXT586" s="511"/>
      <c r="OXU586" s="89"/>
      <c r="OXV586" s="89"/>
      <c r="OXW586" s="89"/>
      <c r="OXX586" s="89"/>
      <c r="OXY586" s="89"/>
      <c r="OXZ586" s="511"/>
      <c r="OYA586" s="511"/>
      <c r="OYB586" s="89"/>
      <c r="OYC586" s="89"/>
      <c r="OYD586" s="511"/>
      <c r="OYE586" s="511"/>
      <c r="OYF586" s="89"/>
      <c r="OYG586" s="89"/>
      <c r="OYH586" s="511"/>
      <c r="OYI586" s="511"/>
      <c r="OYJ586" s="511"/>
      <c r="OYK586" s="511"/>
      <c r="OYL586" s="511"/>
      <c r="OYM586" s="511"/>
      <c r="OYN586" s="511"/>
      <c r="OYO586" s="89"/>
      <c r="OYP586" s="89"/>
      <c r="OYQ586" s="511"/>
      <c r="OYR586" s="511"/>
      <c r="OYS586" s="89"/>
      <c r="OYT586" s="89"/>
      <c r="OYU586" s="511"/>
      <c r="OYV586" s="511"/>
      <c r="OYW586" s="511"/>
      <c r="OYX586" s="511"/>
      <c r="OYY586" s="511"/>
      <c r="OYZ586" s="203"/>
      <c r="OZA586" s="107"/>
      <c r="OZB586" s="511"/>
      <c r="OZC586" s="511"/>
      <c r="OZD586" s="511"/>
      <c r="OZE586" s="511"/>
      <c r="OZF586" s="511"/>
      <c r="OZG586" s="511"/>
      <c r="OZH586" s="511"/>
      <c r="OZI586" s="168"/>
      <c r="OZJ586" s="168"/>
      <c r="OZK586" s="168"/>
      <c r="OZL586" s="168"/>
      <c r="OZM586" s="168"/>
      <c r="OZN586" s="168"/>
      <c r="OZO586" s="168"/>
      <c r="OZP586" s="168"/>
      <c r="OZQ586" s="168"/>
      <c r="OZR586" s="168"/>
      <c r="OZS586" s="168"/>
      <c r="OZT586" s="168"/>
      <c r="OZU586" s="168"/>
      <c r="OZV586" s="168"/>
      <c r="OZW586" s="168"/>
      <c r="OZX586" s="168"/>
      <c r="OZY586" s="168"/>
      <c r="OZZ586" s="168"/>
      <c r="PAA586" s="168"/>
      <c r="PAB586" s="168"/>
      <c r="PAC586" s="168"/>
      <c r="PAD586" s="168"/>
      <c r="PAE586" s="168"/>
      <c r="PAF586" s="168"/>
      <c r="PAG586" s="168"/>
      <c r="PAH586" s="168"/>
      <c r="PAI586" s="168"/>
      <c r="PAJ586" s="168"/>
      <c r="PAK586" s="168"/>
      <c r="PAL586" s="168"/>
      <c r="PAM586" s="168"/>
      <c r="PAN586" s="168"/>
      <c r="PAO586" s="168"/>
      <c r="PAP586" s="168"/>
      <c r="PAQ586" s="168"/>
      <c r="PAR586" s="168"/>
      <c r="PAS586" s="168"/>
      <c r="PAT586" s="168"/>
      <c r="PAU586" s="168"/>
      <c r="PAV586" s="168"/>
      <c r="PAW586" s="168"/>
      <c r="PAX586" s="168"/>
      <c r="PAY586" s="168"/>
      <c r="PAZ586" s="168"/>
      <c r="PBA586" s="511"/>
      <c r="PBB586" s="511"/>
      <c r="PBC586" s="511"/>
      <c r="PBD586" s="511"/>
      <c r="PBE586" s="511"/>
      <c r="PBF586" s="511"/>
      <c r="PBG586" s="511"/>
      <c r="PBH586" s="511"/>
      <c r="PBI586" s="511"/>
      <c r="PBJ586" s="511"/>
      <c r="PBK586" s="511"/>
      <c r="PBL586" s="511"/>
      <c r="PBM586" s="511"/>
      <c r="PBN586" s="511"/>
      <c r="PBO586" s="511"/>
      <c r="PBP586" s="511"/>
      <c r="PBQ586" s="511"/>
      <c r="PBR586" s="511"/>
      <c r="PBS586" s="511"/>
      <c r="PBT586" s="511"/>
      <c r="PBU586" s="511"/>
      <c r="PBV586" s="511"/>
      <c r="PBW586" s="511"/>
      <c r="PBX586" s="511"/>
      <c r="PBY586" s="89"/>
      <c r="PBZ586" s="89"/>
      <c r="PCA586" s="89"/>
      <c r="PCB586" s="89"/>
      <c r="PCC586" s="89"/>
      <c r="PCD586" s="511"/>
      <c r="PCE586" s="511"/>
      <c r="PCF586" s="89"/>
      <c r="PCG586" s="89"/>
      <c r="PCH586" s="511"/>
      <c r="PCI586" s="511"/>
      <c r="PCJ586" s="89"/>
      <c r="PCK586" s="89"/>
      <c r="PCL586" s="511"/>
      <c r="PCM586" s="511"/>
      <c r="PCN586" s="511"/>
      <c r="PCO586" s="511"/>
      <c r="PCP586" s="511"/>
      <c r="PCQ586" s="511"/>
      <c r="PCR586" s="511"/>
      <c r="PCS586" s="89"/>
      <c r="PCT586" s="89"/>
      <c r="PCU586" s="511"/>
      <c r="PCV586" s="511"/>
      <c r="PCW586" s="89"/>
      <c r="PCX586" s="89"/>
      <c r="PCY586" s="511"/>
      <c r="PCZ586" s="511"/>
      <c r="PDA586" s="511"/>
      <c r="PDB586" s="511"/>
      <c r="PDC586" s="511"/>
      <c r="PDD586" s="203"/>
      <c r="PDE586" s="107"/>
      <c r="PDF586" s="511"/>
      <c r="PDG586" s="511"/>
      <c r="PDH586" s="511"/>
      <c r="PDI586" s="511"/>
      <c r="PDJ586" s="511"/>
      <c r="PDK586" s="511"/>
      <c r="PDL586" s="511"/>
      <c r="PDM586" s="168"/>
      <c r="PDN586" s="168"/>
      <c r="PDO586" s="168"/>
      <c r="PDP586" s="168"/>
      <c r="PDQ586" s="168"/>
      <c r="PDR586" s="168"/>
      <c r="PDS586" s="168"/>
      <c r="PDT586" s="168"/>
      <c r="PDU586" s="168"/>
      <c r="PDV586" s="168"/>
      <c r="PDW586" s="168"/>
      <c r="PDX586" s="168"/>
      <c r="PDY586" s="168"/>
      <c r="PDZ586" s="168"/>
      <c r="PEA586" s="168"/>
      <c r="PEB586" s="168"/>
      <c r="PEC586" s="168"/>
      <c r="PED586" s="168"/>
      <c r="PEE586" s="168"/>
      <c r="PEF586" s="168"/>
      <c r="PEG586" s="168"/>
      <c r="PEH586" s="168"/>
      <c r="PEI586" s="168"/>
      <c r="PEJ586" s="168"/>
      <c r="PEK586" s="168"/>
      <c r="PEL586" s="168"/>
      <c r="PEM586" s="168"/>
      <c r="PEN586" s="168"/>
      <c r="PEO586" s="168"/>
      <c r="PEP586" s="168"/>
      <c r="PEQ586" s="168"/>
      <c r="PER586" s="168"/>
      <c r="PES586" s="168"/>
      <c r="PET586" s="168"/>
      <c r="PEU586" s="168"/>
      <c r="PEV586" s="168"/>
      <c r="PEW586" s="168"/>
      <c r="PEX586" s="168"/>
      <c r="PEY586" s="168"/>
      <c r="PEZ586" s="168"/>
      <c r="PFA586" s="168"/>
      <c r="PFB586" s="168"/>
      <c r="PFC586" s="168"/>
      <c r="PFD586" s="168"/>
      <c r="PFE586" s="511"/>
      <c r="PFF586" s="511"/>
      <c r="PFG586" s="511"/>
      <c r="PFH586" s="511"/>
      <c r="PFI586" s="511"/>
      <c r="PFJ586" s="511"/>
      <c r="PFK586" s="511"/>
      <c r="PFL586" s="511"/>
      <c r="PFM586" s="511"/>
      <c r="PFN586" s="511"/>
      <c r="PFO586" s="511"/>
      <c r="PFP586" s="511"/>
      <c r="PFQ586" s="511"/>
      <c r="PFR586" s="511"/>
      <c r="PFS586" s="511"/>
      <c r="PFT586" s="511"/>
      <c r="PFU586" s="511"/>
      <c r="PFV586" s="511"/>
      <c r="PFW586" s="511"/>
      <c r="PFX586" s="511"/>
      <c r="PFY586" s="511"/>
      <c r="PFZ586" s="511"/>
      <c r="PGA586" s="511"/>
      <c r="PGB586" s="511"/>
      <c r="PGC586" s="89"/>
      <c r="PGD586" s="89"/>
      <c r="PGE586" s="89"/>
      <c r="PGF586" s="89"/>
      <c r="PGG586" s="89"/>
      <c r="PGH586" s="511"/>
      <c r="PGI586" s="511"/>
      <c r="PGJ586" s="89"/>
      <c r="PGK586" s="89"/>
      <c r="PGL586" s="511"/>
      <c r="PGM586" s="511"/>
      <c r="PGN586" s="89"/>
      <c r="PGO586" s="89"/>
      <c r="PGP586" s="511"/>
      <c r="PGQ586" s="511"/>
      <c r="PGR586" s="511"/>
      <c r="PGS586" s="511"/>
      <c r="PGT586" s="511"/>
      <c r="PGU586" s="511"/>
      <c r="PGV586" s="511"/>
      <c r="PGW586" s="89"/>
      <c r="PGX586" s="89"/>
      <c r="PGY586" s="511"/>
      <c r="PGZ586" s="511"/>
      <c r="PHA586" s="89"/>
      <c r="PHB586" s="89"/>
      <c r="PHC586" s="511"/>
      <c r="PHD586" s="511"/>
      <c r="PHE586" s="511"/>
      <c r="PHF586" s="511"/>
      <c r="PHG586" s="511"/>
      <c r="PHH586" s="203"/>
      <c r="PHI586" s="107"/>
      <c r="PHJ586" s="511"/>
      <c r="PHK586" s="511"/>
      <c r="PHL586" s="511"/>
      <c r="PHM586" s="511"/>
      <c r="PHN586" s="511"/>
      <c r="PHO586" s="511"/>
      <c r="PHP586" s="511"/>
      <c r="PHQ586" s="168"/>
      <c r="PHR586" s="168"/>
      <c r="PHS586" s="168"/>
      <c r="PHT586" s="168"/>
      <c r="PHU586" s="168"/>
      <c r="PHV586" s="168"/>
      <c r="PHW586" s="168"/>
      <c r="PHX586" s="168"/>
      <c r="PHY586" s="168"/>
      <c r="PHZ586" s="168"/>
      <c r="PIA586" s="168"/>
      <c r="PIB586" s="168"/>
      <c r="PIC586" s="168"/>
      <c r="PID586" s="168"/>
      <c r="PIE586" s="168"/>
      <c r="PIF586" s="168"/>
      <c r="PIG586" s="168"/>
      <c r="PIH586" s="168"/>
      <c r="PII586" s="168"/>
      <c r="PIJ586" s="168"/>
      <c r="PIK586" s="168"/>
      <c r="PIL586" s="168"/>
      <c r="PIM586" s="168"/>
      <c r="PIN586" s="168"/>
      <c r="PIO586" s="168"/>
      <c r="PIP586" s="168"/>
      <c r="PIQ586" s="168"/>
      <c r="PIR586" s="168"/>
      <c r="PIS586" s="168"/>
      <c r="PIT586" s="168"/>
      <c r="PIU586" s="168"/>
      <c r="PIV586" s="168"/>
      <c r="PIW586" s="168"/>
      <c r="PIX586" s="168"/>
      <c r="PIY586" s="168"/>
      <c r="PIZ586" s="168"/>
      <c r="PJA586" s="168"/>
      <c r="PJB586" s="168"/>
      <c r="PJC586" s="168"/>
      <c r="PJD586" s="168"/>
      <c r="PJE586" s="168"/>
      <c r="PJF586" s="168"/>
      <c r="PJG586" s="168"/>
      <c r="PJH586" s="168"/>
      <c r="PJI586" s="511"/>
      <c r="PJJ586" s="511"/>
      <c r="PJK586" s="511"/>
      <c r="PJL586" s="511"/>
      <c r="PJM586" s="511"/>
      <c r="PJN586" s="511"/>
      <c r="PJO586" s="511"/>
      <c r="PJP586" s="511"/>
      <c r="PJQ586" s="511"/>
      <c r="PJR586" s="511"/>
      <c r="PJS586" s="511"/>
      <c r="PJT586" s="511"/>
      <c r="PJU586" s="511"/>
      <c r="PJV586" s="511"/>
      <c r="PJW586" s="511"/>
      <c r="PJX586" s="511"/>
      <c r="PJY586" s="511"/>
      <c r="PJZ586" s="511"/>
      <c r="PKA586" s="511"/>
      <c r="PKB586" s="511"/>
      <c r="PKC586" s="511"/>
      <c r="PKD586" s="511"/>
      <c r="PKE586" s="511"/>
      <c r="PKF586" s="511"/>
      <c r="PKG586" s="89"/>
      <c r="PKH586" s="89"/>
      <c r="PKI586" s="89"/>
      <c r="PKJ586" s="89"/>
      <c r="PKK586" s="89"/>
      <c r="PKL586" s="511"/>
      <c r="PKM586" s="511"/>
      <c r="PKN586" s="89"/>
      <c r="PKO586" s="89"/>
      <c r="PKP586" s="511"/>
      <c r="PKQ586" s="511"/>
      <c r="PKR586" s="89"/>
      <c r="PKS586" s="89"/>
      <c r="PKT586" s="511"/>
      <c r="PKU586" s="511"/>
      <c r="PKV586" s="511"/>
      <c r="PKW586" s="511"/>
      <c r="PKX586" s="511"/>
      <c r="PKY586" s="511"/>
      <c r="PKZ586" s="511"/>
      <c r="PLA586" s="89"/>
      <c r="PLB586" s="89"/>
      <c r="PLC586" s="511"/>
      <c r="PLD586" s="511"/>
      <c r="PLE586" s="89"/>
      <c r="PLF586" s="89"/>
      <c r="PLG586" s="511"/>
      <c r="PLH586" s="511"/>
      <c r="PLI586" s="511"/>
      <c r="PLJ586" s="511"/>
      <c r="PLK586" s="511"/>
      <c r="PLL586" s="203"/>
      <c r="PLM586" s="107"/>
      <c r="PLN586" s="511"/>
      <c r="PLO586" s="511"/>
      <c r="PLP586" s="511"/>
      <c r="PLQ586" s="511"/>
      <c r="PLR586" s="511"/>
      <c r="PLS586" s="511"/>
      <c r="PLT586" s="511"/>
      <c r="PLU586" s="168"/>
      <c r="PLV586" s="168"/>
      <c r="PLW586" s="168"/>
      <c r="PLX586" s="168"/>
      <c r="PLY586" s="168"/>
      <c r="PLZ586" s="168"/>
      <c r="PMA586" s="168"/>
      <c r="PMB586" s="168"/>
      <c r="PMC586" s="168"/>
      <c r="PMD586" s="168"/>
      <c r="PME586" s="168"/>
      <c r="PMF586" s="168"/>
      <c r="PMG586" s="168"/>
      <c r="PMH586" s="168"/>
      <c r="PMI586" s="168"/>
      <c r="PMJ586" s="168"/>
      <c r="PMK586" s="168"/>
      <c r="PML586" s="168"/>
      <c r="PMM586" s="168"/>
      <c r="PMN586" s="168"/>
      <c r="PMO586" s="168"/>
      <c r="PMP586" s="168"/>
      <c r="PMQ586" s="168"/>
      <c r="PMR586" s="168"/>
      <c r="PMS586" s="168"/>
      <c r="PMT586" s="168"/>
      <c r="PMU586" s="168"/>
      <c r="PMV586" s="168"/>
      <c r="PMW586" s="168"/>
      <c r="PMX586" s="168"/>
      <c r="PMY586" s="168"/>
      <c r="PMZ586" s="168"/>
      <c r="PNA586" s="168"/>
      <c r="PNB586" s="168"/>
      <c r="PNC586" s="168"/>
      <c r="PND586" s="168"/>
      <c r="PNE586" s="168"/>
      <c r="PNF586" s="168"/>
      <c r="PNG586" s="168"/>
      <c r="PNH586" s="168"/>
      <c r="PNI586" s="168"/>
      <c r="PNJ586" s="168"/>
      <c r="PNK586" s="168"/>
      <c r="PNL586" s="168"/>
      <c r="PNM586" s="511"/>
      <c r="PNN586" s="511"/>
      <c r="PNO586" s="511"/>
      <c r="PNP586" s="511"/>
      <c r="PNQ586" s="511"/>
      <c r="PNR586" s="511"/>
      <c r="PNS586" s="511"/>
      <c r="PNT586" s="511"/>
      <c r="PNU586" s="511"/>
      <c r="PNV586" s="511"/>
      <c r="PNW586" s="511"/>
      <c r="PNX586" s="511"/>
      <c r="PNY586" s="511"/>
      <c r="PNZ586" s="511"/>
      <c r="POA586" s="511"/>
      <c r="POB586" s="511"/>
      <c r="POC586" s="511"/>
      <c r="POD586" s="511"/>
      <c r="POE586" s="511"/>
      <c r="POF586" s="511"/>
      <c r="POG586" s="511"/>
      <c r="POH586" s="511"/>
      <c r="POI586" s="511"/>
      <c r="POJ586" s="511"/>
      <c r="POK586" s="89"/>
      <c r="POL586" s="89"/>
      <c r="POM586" s="89"/>
      <c r="PON586" s="89"/>
      <c r="POO586" s="89"/>
      <c r="POP586" s="511"/>
      <c r="POQ586" s="511"/>
      <c r="POR586" s="89"/>
      <c r="POS586" s="89"/>
      <c r="POT586" s="511"/>
      <c r="POU586" s="511"/>
      <c r="POV586" s="89"/>
      <c r="POW586" s="89"/>
      <c r="POX586" s="511"/>
      <c r="POY586" s="511"/>
      <c r="POZ586" s="511"/>
      <c r="PPA586" s="511"/>
      <c r="PPB586" s="511"/>
      <c r="PPC586" s="511"/>
      <c r="PPD586" s="511"/>
      <c r="PPE586" s="89"/>
      <c r="PPF586" s="89"/>
      <c r="PPG586" s="511"/>
      <c r="PPH586" s="511"/>
      <c r="PPI586" s="89"/>
      <c r="PPJ586" s="89"/>
      <c r="PPK586" s="511"/>
      <c r="PPL586" s="511"/>
      <c r="PPM586" s="511"/>
      <c r="PPN586" s="511"/>
      <c r="PPO586" s="511"/>
      <c r="PPP586" s="203"/>
      <c r="PPQ586" s="107"/>
      <c r="PPR586" s="511"/>
      <c r="PPS586" s="511"/>
      <c r="PPT586" s="511"/>
      <c r="PPU586" s="511"/>
      <c r="PPV586" s="511"/>
      <c r="PPW586" s="511"/>
      <c r="PPX586" s="511"/>
      <c r="PPY586" s="168"/>
      <c r="PPZ586" s="168"/>
      <c r="PQA586" s="168"/>
      <c r="PQB586" s="168"/>
      <c r="PQC586" s="168"/>
      <c r="PQD586" s="168"/>
      <c r="PQE586" s="168"/>
      <c r="PQF586" s="168"/>
      <c r="PQG586" s="168"/>
      <c r="PQH586" s="168"/>
      <c r="PQI586" s="168"/>
      <c r="PQJ586" s="168"/>
      <c r="PQK586" s="168"/>
      <c r="PQL586" s="168"/>
      <c r="PQM586" s="168"/>
      <c r="PQN586" s="168"/>
      <c r="PQO586" s="168"/>
      <c r="PQP586" s="168"/>
      <c r="PQQ586" s="168"/>
      <c r="PQR586" s="168"/>
      <c r="PQS586" s="168"/>
      <c r="PQT586" s="168"/>
      <c r="PQU586" s="168"/>
      <c r="PQV586" s="168"/>
      <c r="PQW586" s="168"/>
      <c r="PQX586" s="168"/>
      <c r="PQY586" s="168"/>
      <c r="PQZ586" s="168"/>
      <c r="PRA586" s="168"/>
      <c r="PRB586" s="168"/>
      <c r="PRC586" s="168"/>
      <c r="PRD586" s="168"/>
      <c r="PRE586" s="168"/>
      <c r="PRF586" s="168"/>
      <c r="PRG586" s="168"/>
      <c r="PRH586" s="168"/>
      <c r="PRI586" s="168"/>
      <c r="PRJ586" s="168"/>
      <c r="PRK586" s="168"/>
      <c r="PRL586" s="168"/>
      <c r="PRM586" s="168"/>
      <c r="PRN586" s="168"/>
      <c r="PRO586" s="168"/>
      <c r="PRP586" s="168"/>
      <c r="PRQ586" s="511"/>
      <c r="PRR586" s="511"/>
      <c r="PRS586" s="511"/>
      <c r="PRT586" s="511"/>
      <c r="PRU586" s="511"/>
      <c r="PRV586" s="511"/>
      <c r="PRW586" s="511"/>
      <c r="PRX586" s="511"/>
      <c r="PRY586" s="511"/>
      <c r="PRZ586" s="511"/>
      <c r="PSA586" s="511"/>
      <c r="PSB586" s="511"/>
      <c r="PSC586" s="511"/>
      <c r="PSD586" s="511"/>
      <c r="PSE586" s="511"/>
      <c r="PSF586" s="511"/>
      <c r="PSG586" s="511"/>
      <c r="PSH586" s="511"/>
      <c r="PSI586" s="511"/>
      <c r="PSJ586" s="511"/>
      <c r="PSK586" s="511"/>
      <c r="PSL586" s="511"/>
      <c r="PSM586" s="511"/>
      <c r="PSN586" s="511"/>
      <c r="PSO586" s="89"/>
      <c r="PSP586" s="89"/>
      <c r="PSQ586" s="89"/>
      <c r="PSR586" s="89"/>
      <c r="PSS586" s="89"/>
      <c r="PST586" s="511"/>
      <c r="PSU586" s="511"/>
      <c r="PSV586" s="89"/>
      <c r="PSW586" s="89"/>
      <c r="PSX586" s="511"/>
      <c r="PSY586" s="511"/>
      <c r="PSZ586" s="89"/>
      <c r="PTA586" s="89"/>
      <c r="PTB586" s="511"/>
      <c r="PTC586" s="511"/>
      <c r="PTD586" s="511"/>
      <c r="PTE586" s="511"/>
      <c r="PTF586" s="511"/>
      <c r="PTG586" s="511"/>
      <c r="PTH586" s="511"/>
      <c r="PTI586" s="89"/>
      <c r="PTJ586" s="89"/>
      <c r="PTK586" s="511"/>
      <c r="PTL586" s="511"/>
      <c r="PTM586" s="89"/>
      <c r="PTN586" s="89"/>
      <c r="PTO586" s="511"/>
      <c r="PTP586" s="511"/>
      <c r="PTQ586" s="511"/>
      <c r="PTR586" s="511"/>
      <c r="PTS586" s="511"/>
      <c r="PTT586" s="203"/>
      <c r="PTU586" s="107"/>
      <c r="PTV586" s="511"/>
      <c r="PTW586" s="511"/>
      <c r="PTX586" s="511"/>
      <c r="PTY586" s="511"/>
      <c r="PTZ586" s="511"/>
      <c r="PUA586" s="511"/>
      <c r="PUB586" s="511"/>
      <c r="PUC586" s="168"/>
      <c r="PUD586" s="168"/>
      <c r="PUE586" s="168"/>
      <c r="PUF586" s="168"/>
      <c r="PUG586" s="168"/>
      <c r="PUH586" s="168"/>
      <c r="PUI586" s="168"/>
      <c r="PUJ586" s="168"/>
      <c r="PUK586" s="168"/>
      <c r="PUL586" s="168"/>
      <c r="PUM586" s="168"/>
      <c r="PUN586" s="168"/>
      <c r="PUO586" s="168"/>
      <c r="PUP586" s="168"/>
      <c r="PUQ586" s="168"/>
      <c r="PUR586" s="168"/>
      <c r="PUS586" s="168"/>
      <c r="PUT586" s="168"/>
      <c r="PUU586" s="168"/>
      <c r="PUV586" s="168"/>
      <c r="PUW586" s="168"/>
      <c r="PUX586" s="168"/>
      <c r="PUY586" s="168"/>
      <c r="PUZ586" s="168"/>
      <c r="PVA586" s="168"/>
      <c r="PVB586" s="168"/>
      <c r="PVC586" s="168"/>
      <c r="PVD586" s="168"/>
      <c r="PVE586" s="168"/>
      <c r="PVF586" s="168"/>
      <c r="PVG586" s="168"/>
      <c r="PVH586" s="168"/>
      <c r="PVI586" s="168"/>
      <c r="PVJ586" s="168"/>
      <c r="PVK586" s="168"/>
      <c r="PVL586" s="168"/>
      <c r="PVM586" s="168"/>
      <c r="PVN586" s="168"/>
      <c r="PVO586" s="168"/>
      <c r="PVP586" s="168"/>
      <c r="PVQ586" s="168"/>
      <c r="PVR586" s="168"/>
      <c r="PVS586" s="168"/>
      <c r="PVT586" s="168"/>
      <c r="PVU586" s="511"/>
      <c r="PVV586" s="511"/>
      <c r="PVW586" s="511"/>
      <c r="PVX586" s="511"/>
      <c r="PVY586" s="511"/>
      <c r="PVZ586" s="511"/>
      <c r="PWA586" s="511"/>
      <c r="PWB586" s="511"/>
      <c r="PWC586" s="511"/>
      <c r="PWD586" s="511"/>
      <c r="PWE586" s="511"/>
      <c r="PWF586" s="511"/>
      <c r="PWG586" s="511"/>
      <c r="PWH586" s="511"/>
      <c r="PWI586" s="511"/>
      <c r="PWJ586" s="511"/>
      <c r="PWK586" s="511"/>
      <c r="PWL586" s="511"/>
      <c r="PWM586" s="511"/>
      <c r="PWN586" s="511"/>
      <c r="PWO586" s="511"/>
      <c r="PWP586" s="511"/>
      <c r="PWQ586" s="511"/>
      <c r="PWR586" s="511"/>
      <c r="PWS586" s="89"/>
      <c r="PWT586" s="89"/>
      <c r="PWU586" s="89"/>
      <c r="PWV586" s="89"/>
      <c r="PWW586" s="89"/>
      <c r="PWX586" s="511"/>
      <c r="PWY586" s="511"/>
      <c r="PWZ586" s="89"/>
      <c r="PXA586" s="89"/>
      <c r="PXB586" s="511"/>
      <c r="PXC586" s="511"/>
      <c r="PXD586" s="89"/>
      <c r="PXE586" s="89"/>
      <c r="PXF586" s="511"/>
      <c r="PXG586" s="511"/>
      <c r="PXH586" s="511"/>
      <c r="PXI586" s="511"/>
      <c r="PXJ586" s="511"/>
      <c r="PXK586" s="511"/>
      <c r="PXL586" s="511"/>
      <c r="PXM586" s="89"/>
      <c r="PXN586" s="89"/>
      <c r="PXO586" s="511"/>
      <c r="PXP586" s="511"/>
      <c r="PXQ586" s="89"/>
      <c r="PXR586" s="89"/>
      <c r="PXS586" s="511"/>
      <c r="PXT586" s="511"/>
      <c r="PXU586" s="511"/>
      <c r="PXV586" s="511"/>
      <c r="PXW586" s="511"/>
      <c r="PXX586" s="203"/>
      <c r="PXY586" s="107"/>
      <c r="PXZ586" s="511"/>
      <c r="PYA586" s="511"/>
      <c r="PYB586" s="511"/>
      <c r="PYC586" s="511"/>
      <c r="PYD586" s="511"/>
      <c r="PYE586" s="511"/>
      <c r="PYF586" s="511"/>
      <c r="PYG586" s="168"/>
      <c r="PYH586" s="168"/>
      <c r="PYI586" s="168"/>
      <c r="PYJ586" s="168"/>
      <c r="PYK586" s="168"/>
      <c r="PYL586" s="168"/>
      <c r="PYM586" s="168"/>
      <c r="PYN586" s="168"/>
      <c r="PYO586" s="168"/>
      <c r="PYP586" s="168"/>
      <c r="PYQ586" s="168"/>
      <c r="PYR586" s="168"/>
      <c r="PYS586" s="168"/>
      <c r="PYT586" s="168"/>
      <c r="PYU586" s="168"/>
      <c r="PYV586" s="168"/>
      <c r="PYW586" s="168"/>
      <c r="PYX586" s="168"/>
      <c r="PYY586" s="168"/>
      <c r="PYZ586" s="168"/>
      <c r="PZA586" s="168"/>
      <c r="PZB586" s="168"/>
      <c r="PZC586" s="168"/>
      <c r="PZD586" s="168"/>
      <c r="PZE586" s="168"/>
      <c r="PZF586" s="168"/>
      <c r="PZG586" s="168"/>
      <c r="PZH586" s="168"/>
      <c r="PZI586" s="168"/>
      <c r="PZJ586" s="168"/>
      <c r="PZK586" s="168"/>
      <c r="PZL586" s="168"/>
      <c r="PZM586" s="168"/>
      <c r="PZN586" s="168"/>
      <c r="PZO586" s="168"/>
      <c r="PZP586" s="168"/>
      <c r="PZQ586" s="168"/>
      <c r="PZR586" s="168"/>
      <c r="PZS586" s="168"/>
      <c r="PZT586" s="168"/>
      <c r="PZU586" s="168"/>
      <c r="PZV586" s="168"/>
      <c r="PZW586" s="168"/>
      <c r="PZX586" s="168"/>
      <c r="PZY586" s="511"/>
      <c r="PZZ586" s="511"/>
      <c r="QAA586" s="511"/>
      <c r="QAB586" s="511"/>
      <c r="QAC586" s="511"/>
      <c r="QAD586" s="511"/>
      <c r="QAE586" s="511"/>
      <c r="QAF586" s="511"/>
      <c r="QAG586" s="511"/>
      <c r="QAH586" s="511"/>
      <c r="QAI586" s="511"/>
      <c r="QAJ586" s="511"/>
      <c r="QAK586" s="511"/>
      <c r="QAL586" s="511"/>
      <c r="QAM586" s="511"/>
      <c r="QAN586" s="511"/>
      <c r="QAO586" s="511"/>
      <c r="QAP586" s="511"/>
      <c r="QAQ586" s="511"/>
      <c r="QAR586" s="511"/>
      <c r="QAS586" s="511"/>
      <c r="QAT586" s="511"/>
      <c r="QAU586" s="511"/>
      <c r="QAV586" s="511"/>
      <c r="QAW586" s="89"/>
      <c r="QAX586" s="89"/>
      <c r="QAY586" s="89"/>
      <c r="QAZ586" s="89"/>
      <c r="QBA586" s="89"/>
      <c r="QBB586" s="511"/>
      <c r="QBC586" s="511"/>
      <c r="QBD586" s="89"/>
      <c r="QBE586" s="89"/>
      <c r="QBF586" s="511"/>
      <c r="QBG586" s="511"/>
      <c r="QBH586" s="89"/>
      <c r="QBI586" s="89"/>
      <c r="QBJ586" s="511"/>
      <c r="QBK586" s="511"/>
      <c r="QBL586" s="511"/>
      <c r="QBM586" s="511"/>
      <c r="QBN586" s="511"/>
      <c r="QBO586" s="511"/>
      <c r="QBP586" s="511"/>
      <c r="QBQ586" s="89"/>
      <c r="QBR586" s="89"/>
      <c r="QBS586" s="511"/>
      <c r="QBT586" s="511"/>
      <c r="QBU586" s="89"/>
      <c r="QBV586" s="89"/>
      <c r="QBW586" s="511"/>
      <c r="QBX586" s="511"/>
      <c r="QBY586" s="511"/>
      <c r="QBZ586" s="511"/>
      <c r="QCA586" s="511"/>
      <c r="QCB586" s="203"/>
      <c r="QCC586" s="107"/>
      <c r="QCD586" s="511"/>
      <c r="QCE586" s="511"/>
      <c r="QCF586" s="511"/>
      <c r="QCG586" s="511"/>
      <c r="QCH586" s="511"/>
      <c r="QCI586" s="511"/>
      <c r="QCJ586" s="511"/>
      <c r="QCK586" s="168"/>
      <c r="QCL586" s="168"/>
      <c r="QCM586" s="168"/>
      <c r="QCN586" s="168"/>
      <c r="QCO586" s="168"/>
      <c r="QCP586" s="168"/>
      <c r="QCQ586" s="168"/>
      <c r="QCR586" s="168"/>
      <c r="QCS586" s="168"/>
      <c r="QCT586" s="168"/>
      <c r="QCU586" s="168"/>
      <c r="QCV586" s="168"/>
      <c r="QCW586" s="168"/>
      <c r="QCX586" s="168"/>
      <c r="QCY586" s="168"/>
      <c r="QCZ586" s="168"/>
      <c r="QDA586" s="168"/>
      <c r="QDB586" s="168"/>
      <c r="QDC586" s="168"/>
      <c r="QDD586" s="168"/>
      <c r="QDE586" s="168"/>
      <c r="QDF586" s="168"/>
      <c r="QDG586" s="168"/>
      <c r="QDH586" s="168"/>
      <c r="QDI586" s="168"/>
      <c r="QDJ586" s="168"/>
      <c r="QDK586" s="168"/>
      <c r="QDL586" s="168"/>
      <c r="QDM586" s="168"/>
      <c r="QDN586" s="168"/>
      <c r="QDO586" s="168"/>
      <c r="QDP586" s="168"/>
      <c r="QDQ586" s="168"/>
      <c r="QDR586" s="168"/>
      <c r="QDS586" s="168"/>
      <c r="QDT586" s="168"/>
      <c r="QDU586" s="168"/>
      <c r="QDV586" s="168"/>
      <c r="QDW586" s="168"/>
      <c r="QDX586" s="168"/>
      <c r="QDY586" s="168"/>
      <c r="QDZ586" s="168"/>
      <c r="QEA586" s="168"/>
      <c r="QEB586" s="168"/>
      <c r="QEC586" s="511"/>
      <c r="QED586" s="511"/>
      <c r="QEE586" s="511"/>
      <c r="QEF586" s="511"/>
      <c r="QEG586" s="511"/>
      <c r="QEH586" s="511"/>
      <c r="QEI586" s="511"/>
      <c r="QEJ586" s="511"/>
      <c r="QEK586" s="511"/>
      <c r="QEL586" s="511"/>
      <c r="QEM586" s="511"/>
      <c r="QEN586" s="511"/>
      <c r="QEO586" s="511"/>
      <c r="QEP586" s="511"/>
      <c r="QEQ586" s="511"/>
      <c r="QER586" s="511"/>
      <c r="QES586" s="511"/>
      <c r="QET586" s="511"/>
      <c r="QEU586" s="511"/>
      <c r="QEV586" s="511"/>
      <c r="QEW586" s="511"/>
      <c r="QEX586" s="511"/>
      <c r="QEY586" s="511"/>
      <c r="QEZ586" s="511"/>
      <c r="QFA586" s="89"/>
      <c r="QFB586" s="89"/>
      <c r="QFC586" s="89"/>
      <c r="QFD586" s="89"/>
      <c r="QFE586" s="89"/>
      <c r="QFF586" s="511"/>
      <c r="QFG586" s="511"/>
      <c r="QFH586" s="89"/>
      <c r="QFI586" s="89"/>
      <c r="QFJ586" s="511"/>
      <c r="QFK586" s="511"/>
      <c r="QFL586" s="89"/>
      <c r="QFM586" s="89"/>
      <c r="QFN586" s="511"/>
      <c r="QFO586" s="511"/>
      <c r="QFP586" s="511"/>
      <c r="QFQ586" s="511"/>
      <c r="QFR586" s="511"/>
      <c r="QFS586" s="511"/>
      <c r="QFT586" s="511"/>
      <c r="QFU586" s="89"/>
      <c r="QFV586" s="89"/>
      <c r="QFW586" s="511"/>
      <c r="QFX586" s="511"/>
      <c r="QFY586" s="89"/>
      <c r="QFZ586" s="89"/>
      <c r="QGA586" s="511"/>
      <c r="QGB586" s="511"/>
      <c r="QGC586" s="511"/>
      <c r="QGD586" s="511"/>
      <c r="QGE586" s="511"/>
      <c r="QGF586" s="203"/>
      <c r="QGG586" s="107"/>
      <c r="QGH586" s="511"/>
      <c r="QGI586" s="511"/>
      <c r="QGJ586" s="511"/>
      <c r="QGK586" s="511"/>
      <c r="QGL586" s="511"/>
      <c r="QGM586" s="511"/>
      <c r="QGN586" s="511"/>
      <c r="QGO586" s="168"/>
      <c r="QGP586" s="168"/>
      <c r="QGQ586" s="168"/>
      <c r="QGR586" s="168"/>
      <c r="QGS586" s="168"/>
      <c r="QGT586" s="168"/>
      <c r="QGU586" s="168"/>
      <c r="QGV586" s="168"/>
      <c r="QGW586" s="168"/>
      <c r="QGX586" s="168"/>
      <c r="QGY586" s="168"/>
      <c r="QGZ586" s="168"/>
      <c r="QHA586" s="168"/>
      <c r="QHB586" s="168"/>
      <c r="QHC586" s="168"/>
      <c r="QHD586" s="168"/>
      <c r="QHE586" s="168"/>
      <c r="QHF586" s="168"/>
      <c r="QHG586" s="168"/>
      <c r="QHH586" s="168"/>
      <c r="QHI586" s="168"/>
      <c r="QHJ586" s="168"/>
      <c r="QHK586" s="168"/>
      <c r="QHL586" s="168"/>
      <c r="QHM586" s="168"/>
      <c r="QHN586" s="168"/>
      <c r="QHO586" s="168"/>
      <c r="QHP586" s="168"/>
      <c r="QHQ586" s="168"/>
      <c r="QHR586" s="168"/>
      <c r="QHS586" s="168"/>
      <c r="QHT586" s="168"/>
      <c r="QHU586" s="168"/>
      <c r="QHV586" s="168"/>
      <c r="QHW586" s="168"/>
      <c r="QHX586" s="168"/>
      <c r="QHY586" s="168"/>
      <c r="QHZ586" s="168"/>
      <c r="QIA586" s="168"/>
      <c r="QIB586" s="168"/>
      <c r="QIC586" s="168"/>
      <c r="QID586" s="168"/>
      <c r="QIE586" s="168"/>
      <c r="QIF586" s="168"/>
      <c r="QIG586" s="511"/>
      <c r="QIH586" s="511"/>
      <c r="QII586" s="511"/>
      <c r="QIJ586" s="511"/>
      <c r="QIK586" s="511"/>
      <c r="QIL586" s="511"/>
      <c r="QIM586" s="511"/>
      <c r="QIN586" s="511"/>
      <c r="QIO586" s="511"/>
      <c r="QIP586" s="511"/>
      <c r="QIQ586" s="511"/>
      <c r="QIR586" s="511"/>
      <c r="QIS586" s="511"/>
      <c r="QIT586" s="511"/>
      <c r="QIU586" s="511"/>
      <c r="QIV586" s="511"/>
      <c r="QIW586" s="511"/>
      <c r="QIX586" s="511"/>
      <c r="QIY586" s="511"/>
      <c r="QIZ586" s="511"/>
      <c r="QJA586" s="511"/>
      <c r="QJB586" s="511"/>
      <c r="QJC586" s="511"/>
      <c r="QJD586" s="511"/>
      <c r="QJE586" s="89"/>
      <c r="QJF586" s="89"/>
      <c r="QJG586" s="89"/>
      <c r="QJH586" s="89"/>
      <c r="QJI586" s="89"/>
      <c r="QJJ586" s="511"/>
      <c r="QJK586" s="511"/>
      <c r="QJL586" s="89"/>
      <c r="QJM586" s="89"/>
      <c r="QJN586" s="511"/>
      <c r="QJO586" s="511"/>
      <c r="QJP586" s="89"/>
      <c r="QJQ586" s="89"/>
      <c r="QJR586" s="511"/>
      <c r="QJS586" s="511"/>
      <c r="QJT586" s="511"/>
      <c r="QJU586" s="511"/>
      <c r="QJV586" s="511"/>
      <c r="QJW586" s="511"/>
      <c r="QJX586" s="511"/>
      <c r="QJY586" s="89"/>
      <c r="QJZ586" s="89"/>
      <c r="QKA586" s="511"/>
      <c r="QKB586" s="511"/>
      <c r="QKC586" s="89"/>
      <c r="QKD586" s="89"/>
      <c r="QKE586" s="511"/>
      <c r="QKF586" s="511"/>
      <c r="QKG586" s="511"/>
      <c r="QKH586" s="511"/>
      <c r="QKI586" s="511"/>
      <c r="QKJ586" s="203"/>
      <c r="QKK586" s="107"/>
      <c r="QKL586" s="511"/>
      <c r="QKM586" s="511"/>
      <c r="QKN586" s="511"/>
      <c r="QKO586" s="511"/>
      <c r="QKP586" s="511"/>
      <c r="QKQ586" s="511"/>
      <c r="QKR586" s="511"/>
      <c r="QKS586" s="168"/>
      <c r="QKT586" s="168"/>
      <c r="QKU586" s="168"/>
      <c r="QKV586" s="168"/>
      <c r="QKW586" s="168"/>
      <c r="QKX586" s="168"/>
      <c r="QKY586" s="168"/>
      <c r="QKZ586" s="168"/>
      <c r="QLA586" s="168"/>
      <c r="QLB586" s="168"/>
      <c r="QLC586" s="168"/>
      <c r="QLD586" s="168"/>
      <c r="QLE586" s="168"/>
      <c r="QLF586" s="168"/>
      <c r="QLG586" s="168"/>
      <c r="QLH586" s="168"/>
      <c r="QLI586" s="168"/>
      <c r="QLJ586" s="168"/>
      <c r="QLK586" s="168"/>
      <c r="QLL586" s="168"/>
      <c r="QLM586" s="168"/>
      <c r="QLN586" s="168"/>
      <c r="QLO586" s="168"/>
      <c r="QLP586" s="168"/>
      <c r="QLQ586" s="168"/>
      <c r="QLR586" s="168"/>
      <c r="QLS586" s="168"/>
      <c r="QLT586" s="168"/>
      <c r="QLU586" s="168"/>
      <c r="QLV586" s="168"/>
      <c r="QLW586" s="168"/>
      <c r="QLX586" s="168"/>
      <c r="QLY586" s="168"/>
      <c r="QLZ586" s="168"/>
      <c r="QMA586" s="168"/>
      <c r="QMB586" s="168"/>
      <c r="QMC586" s="168"/>
      <c r="QMD586" s="168"/>
      <c r="QME586" s="168"/>
      <c r="QMF586" s="168"/>
      <c r="QMG586" s="168"/>
      <c r="QMH586" s="168"/>
      <c r="QMI586" s="168"/>
      <c r="QMJ586" s="168"/>
      <c r="QMK586" s="511"/>
      <c r="QML586" s="511"/>
      <c r="QMM586" s="511"/>
      <c r="QMN586" s="511"/>
      <c r="QMO586" s="511"/>
      <c r="QMP586" s="511"/>
      <c r="QMQ586" s="511"/>
      <c r="QMR586" s="511"/>
      <c r="QMS586" s="511"/>
      <c r="QMT586" s="511"/>
      <c r="QMU586" s="511"/>
      <c r="QMV586" s="511"/>
      <c r="QMW586" s="511"/>
      <c r="QMX586" s="511"/>
      <c r="QMY586" s="511"/>
      <c r="QMZ586" s="511"/>
      <c r="QNA586" s="511"/>
      <c r="QNB586" s="511"/>
      <c r="QNC586" s="511"/>
      <c r="QND586" s="511"/>
      <c r="QNE586" s="511"/>
      <c r="QNF586" s="511"/>
      <c r="QNG586" s="511"/>
      <c r="QNH586" s="511"/>
      <c r="QNI586" s="89"/>
      <c r="QNJ586" s="89"/>
      <c r="QNK586" s="89"/>
      <c r="QNL586" s="89"/>
      <c r="QNM586" s="89"/>
      <c r="QNN586" s="511"/>
      <c r="QNO586" s="511"/>
      <c r="QNP586" s="89"/>
      <c r="QNQ586" s="89"/>
      <c r="QNR586" s="511"/>
      <c r="QNS586" s="511"/>
      <c r="QNT586" s="89"/>
      <c r="QNU586" s="89"/>
      <c r="QNV586" s="511"/>
      <c r="QNW586" s="511"/>
      <c r="QNX586" s="511"/>
      <c r="QNY586" s="511"/>
      <c r="QNZ586" s="511"/>
      <c r="QOA586" s="511"/>
      <c r="QOB586" s="511"/>
      <c r="QOC586" s="89"/>
      <c r="QOD586" s="89"/>
      <c r="QOE586" s="511"/>
      <c r="QOF586" s="511"/>
      <c r="QOG586" s="89"/>
      <c r="QOH586" s="89"/>
      <c r="QOI586" s="511"/>
      <c r="QOJ586" s="511"/>
      <c r="QOK586" s="511"/>
      <c r="QOL586" s="511"/>
      <c r="QOM586" s="511"/>
      <c r="QON586" s="203"/>
      <c r="QOO586" s="107"/>
      <c r="QOP586" s="511"/>
      <c r="QOQ586" s="511"/>
      <c r="QOR586" s="511"/>
      <c r="QOS586" s="511"/>
      <c r="QOT586" s="511"/>
      <c r="QOU586" s="511"/>
      <c r="QOV586" s="511"/>
      <c r="QOW586" s="168"/>
      <c r="QOX586" s="168"/>
      <c r="QOY586" s="168"/>
      <c r="QOZ586" s="168"/>
      <c r="QPA586" s="168"/>
      <c r="QPB586" s="168"/>
      <c r="QPC586" s="168"/>
      <c r="QPD586" s="168"/>
      <c r="QPE586" s="168"/>
      <c r="QPF586" s="168"/>
      <c r="QPG586" s="168"/>
      <c r="QPH586" s="168"/>
      <c r="QPI586" s="168"/>
      <c r="QPJ586" s="168"/>
      <c r="QPK586" s="168"/>
      <c r="QPL586" s="168"/>
      <c r="QPM586" s="168"/>
      <c r="QPN586" s="168"/>
      <c r="QPO586" s="168"/>
      <c r="QPP586" s="168"/>
      <c r="QPQ586" s="168"/>
      <c r="QPR586" s="168"/>
      <c r="QPS586" s="168"/>
      <c r="QPT586" s="168"/>
      <c r="QPU586" s="168"/>
      <c r="QPV586" s="168"/>
      <c r="QPW586" s="168"/>
      <c r="QPX586" s="168"/>
      <c r="QPY586" s="168"/>
      <c r="QPZ586" s="168"/>
      <c r="QQA586" s="168"/>
      <c r="QQB586" s="168"/>
      <c r="QQC586" s="168"/>
      <c r="QQD586" s="168"/>
      <c r="QQE586" s="168"/>
      <c r="QQF586" s="168"/>
      <c r="QQG586" s="168"/>
      <c r="QQH586" s="168"/>
      <c r="QQI586" s="168"/>
      <c r="QQJ586" s="168"/>
      <c r="QQK586" s="168"/>
      <c r="QQL586" s="168"/>
      <c r="QQM586" s="168"/>
      <c r="QQN586" s="168"/>
      <c r="QQO586" s="511"/>
      <c r="QQP586" s="511"/>
      <c r="QQQ586" s="511"/>
      <c r="QQR586" s="511"/>
      <c r="QQS586" s="511"/>
      <c r="QQT586" s="511"/>
      <c r="QQU586" s="511"/>
      <c r="QQV586" s="511"/>
      <c r="QQW586" s="511"/>
      <c r="QQX586" s="511"/>
      <c r="QQY586" s="511"/>
      <c r="QQZ586" s="511"/>
      <c r="QRA586" s="511"/>
      <c r="QRB586" s="511"/>
      <c r="QRC586" s="511"/>
      <c r="QRD586" s="511"/>
      <c r="QRE586" s="511"/>
      <c r="QRF586" s="511"/>
      <c r="QRG586" s="511"/>
      <c r="QRH586" s="511"/>
      <c r="QRI586" s="511"/>
      <c r="QRJ586" s="511"/>
      <c r="QRK586" s="511"/>
      <c r="QRL586" s="511"/>
      <c r="QRM586" s="89"/>
      <c r="QRN586" s="89"/>
      <c r="QRO586" s="89"/>
      <c r="QRP586" s="89"/>
      <c r="QRQ586" s="89"/>
      <c r="QRR586" s="511"/>
      <c r="QRS586" s="511"/>
      <c r="QRT586" s="89"/>
      <c r="QRU586" s="89"/>
      <c r="QRV586" s="511"/>
      <c r="QRW586" s="511"/>
      <c r="QRX586" s="89"/>
      <c r="QRY586" s="89"/>
      <c r="QRZ586" s="511"/>
      <c r="QSA586" s="511"/>
      <c r="QSB586" s="511"/>
      <c r="QSC586" s="511"/>
      <c r="QSD586" s="511"/>
      <c r="QSE586" s="511"/>
      <c r="QSF586" s="511"/>
      <c r="QSG586" s="89"/>
      <c r="QSH586" s="89"/>
      <c r="QSI586" s="511"/>
      <c r="QSJ586" s="511"/>
      <c r="QSK586" s="89"/>
      <c r="QSL586" s="89"/>
      <c r="QSM586" s="511"/>
      <c r="QSN586" s="511"/>
      <c r="QSO586" s="511"/>
      <c r="QSP586" s="511"/>
      <c r="QSQ586" s="511"/>
      <c r="QSR586" s="203"/>
      <c r="QSS586" s="107"/>
      <c r="QST586" s="511"/>
      <c r="QSU586" s="511"/>
      <c r="QSV586" s="511"/>
      <c r="QSW586" s="511"/>
      <c r="QSX586" s="511"/>
      <c r="QSY586" s="511"/>
      <c r="QSZ586" s="511"/>
      <c r="QTA586" s="168"/>
      <c r="QTB586" s="168"/>
      <c r="QTC586" s="168"/>
      <c r="QTD586" s="168"/>
      <c r="QTE586" s="168"/>
      <c r="QTF586" s="168"/>
      <c r="QTG586" s="168"/>
      <c r="QTH586" s="168"/>
      <c r="QTI586" s="168"/>
      <c r="QTJ586" s="168"/>
      <c r="QTK586" s="168"/>
      <c r="QTL586" s="168"/>
      <c r="QTM586" s="168"/>
      <c r="QTN586" s="168"/>
      <c r="QTO586" s="168"/>
      <c r="QTP586" s="168"/>
      <c r="QTQ586" s="168"/>
      <c r="QTR586" s="168"/>
      <c r="QTS586" s="168"/>
      <c r="QTT586" s="168"/>
      <c r="QTU586" s="168"/>
      <c r="QTV586" s="168"/>
      <c r="QTW586" s="168"/>
      <c r="QTX586" s="168"/>
      <c r="QTY586" s="168"/>
      <c r="QTZ586" s="168"/>
      <c r="QUA586" s="168"/>
      <c r="QUB586" s="168"/>
      <c r="QUC586" s="168"/>
      <c r="QUD586" s="168"/>
      <c r="QUE586" s="168"/>
      <c r="QUF586" s="168"/>
      <c r="QUG586" s="168"/>
      <c r="QUH586" s="168"/>
      <c r="QUI586" s="168"/>
      <c r="QUJ586" s="168"/>
      <c r="QUK586" s="168"/>
      <c r="QUL586" s="168"/>
      <c r="QUM586" s="168"/>
      <c r="QUN586" s="168"/>
      <c r="QUO586" s="168"/>
      <c r="QUP586" s="168"/>
      <c r="QUQ586" s="168"/>
      <c r="QUR586" s="168"/>
      <c r="QUS586" s="511"/>
      <c r="QUT586" s="511"/>
      <c r="QUU586" s="511"/>
      <c r="QUV586" s="511"/>
      <c r="QUW586" s="511"/>
      <c r="QUX586" s="511"/>
      <c r="QUY586" s="511"/>
      <c r="QUZ586" s="511"/>
      <c r="QVA586" s="511"/>
      <c r="QVB586" s="511"/>
      <c r="QVC586" s="511"/>
      <c r="QVD586" s="511"/>
      <c r="QVE586" s="511"/>
      <c r="QVF586" s="511"/>
      <c r="QVG586" s="511"/>
      <c r="QVH586" s="511"/>
      <c r="QVI586" s="511"/>
      <c r="QVJ586" s="511"/>
      <c r="QVK586" s="511"/>
      <c r="QVL586" s="511"/>
      <c r="QVM586" s="511"/>
      <c r="QVN586" s="511"/>
      <c r="QVO586" s="511"/>
      <c r="QVP586" s="511"/>
      <c r="QVQ586" s="89"/>
      <c r="QVR586" s="89"/>
      <c r="QVS586" s="89"/>
      <c r="QVT586" s="89"/>
      <c r="QVU586" s="89"/>
      <c r="QVV586" s="511"/>
      <c r="QVW586" s="511"/>
      <c r="QVX586" s="89"/>
      <c r="QVY586" s="89"/>
      <c r="QVZ586" s="511"/>
      <c r="QWA586" s="511"/>
      <c r="QWB586" s="89"/>
      <c r="QWC586" s="89"/>
      <c r="QWD586" s="511"/>
      <c r="QWE586" s="511"/>
      <c r="QWF586" s="511"/>
      <c r="QWG586" s="511"/>
      <c r="QWH586" s="511"/>
      <c r="QWI586" s="511"/>
      <c r="QWJ586" s="511"/>
      <c r="QWK586" s="89"/>
      <c r="QWL586" s="89"/>
      <c r="QWM586" s="511"/>
      <c r="QWN586" s="511"/>
      <c r="QWO586" s="89"/>
      <c r="QWP586" s="89"/>
      <c r="QWQ586" s="511"/>
      <c r="QWR586" s="511"/>
      <c r="QWS586" s="511"/>
      <c r="QWT586" s="511"/>
      <c r="QWU586" s="511"/>
      <c r="QWV586" s="203"/>
      <c r="QWW586" s="107"/>
      <c r="QWX586" s="511"/>
      <c r="QWY586" s="511"/>
      <c r="QWZ586" s="511"/>
      <c r="QXA586" s="511"/>
      <c r="QXB586" s="511"/>
      <c r="QXC586" s="511"/>
      <c r="QXD586" s="511"/>
      <c r="QXE586" s="168"/>
      <c r="QXF586" s="168"/>
      <c r="QXG586" s="168"/>
      <c r="QXH586" s="168"/>
      <c r="QXI586" s="168"/>
      <c r="QXJ586" s="168"/>
      <c r="QXK586" s="168"/>
      <c r="QXL586" s="168"/>
      <c r="QXM586" s="168"/>
      <c r="QXN586" s="168"/>
      <c r="QXO586" s="168"/>
      <c r="QXP586" s="168"/>
      <c r="QXQ586" s="168"/>
      <c r="QXR586" s="168"/>
      <c r="QXS586" s="168"/>
      <c r="QXT586" s="168"/>
      <c r="QXU586" s="168"/>
      <c r="QXV586" s="168"/>
      <c r="QXW586" s="168"/>
      <c r="QXX586" s="168"/>
      <c r="QXY586" s="168"/>
      <c r="QXZ586" s="168"/>
      <c r="QYA586" s="168"/>
      <c r="QYB586" s="168"/>
      <c r="QYC586" s="168"/>
      <c r="QYD586" s="168"/>
      <c r="QYE586" s="168"/>
      <c r="QYF586" s="168"/>
      <c r="QYG586" s="168"/>
      <c r="QYH586" s="168"/>
      <c r="QYI586" s="168"/>
      <c r="QYJ586" s="168"/>
      <c r="QYK586" s="168"/>
      <c r="QYL586" s="168"/>
      <c r="QYM586" s="168"/>
      <c r="QYN586" s="168"/>
      <c r="QYO586" s="168"/>
      <c r="QYP586" s="168"/>
      <c r="QYQ586" s="168"/>
      <c r="QYR586" s="168"/>
      <c r="QYS586" s="168"/>
      <c r="QYT586" s="168"/>
      <c r="QYU586" s="168"/>
      <c r="QYV586" s="168"/>
      <c r="QYW586" s="511"/>
      <c r="QYX586" s="511"/>
      <c r="QYY586" s="511"/>
      <c r="QYZ586" s="511"/>
      <c r="QZA586" s="511"/>
      <c r="QZB586" s="511"/>
      <c r="QZC586" s="511"/>
      <c r="QZD586" s="511"/>
      <c r="QZE586" s="511"/>
      <c r="QZF586" s="511"/>
      <c r="QZG586" s="511"/>
      <c r="QZH586" s="511"/>
      <c r="QZI586" s="511"/>
      <c r="QZJ586" s="511"/>
      <c r="QZK586" s="511"/>
      <c r="QZL586" s="511"/>
      <c r="QZM586" s="511"/>
      <c r="QZN586" s="511"/>
      <c r="QZO586" s="511"/>
      <c r="QZP586" s="511"/>
      <c r="QZQ586" s="511"/>
      <c r="QZR586" s="511"/>
      <c r="QZS586" s="511"/>
      <c r="QZT586" s="511"/>
      <c r="QZU586" s="89"/>
      <c r="QZV586" s="89"/>
      <c r="QZW586" s="89"/>
      <c r="QZX586" s="89"/>
      <c r="QZY586" s="89"/>
      <c r="QZZ586" s="511"/>
      <c r="RAA586" s="511"/>
      <c r="RAB586" s="89"/>
      <c r="RAC586" s="89"/>
      <c r="RAD586" s="511"/>
      <c r="RAE586" s="511"/>
      <c r="RAF586" s="89"/>
      <c r="RAG586" s="89"/>
      <c r="RAH586" s="511"/>
      <c r="RAI586" s="511"/>
      <c r="RAJ586" s="511"/>
      <c r="RAK586" s="511"/>
      <c r="RAL586" s="511"/>
      <c r="RAM586" s="511"/>
      <c r="RAN586" s="511"/>
      <c r="RAO586" s="89"/>
      <c r="RAP586" s="89"/>
      <c r="RAQ586" s="511"/>
      <c r="RAR586" s="511"/>
      <c r="RAS586" s="89"/>
      <c r="RAT586" s="89"/>
      <c r="RAU586" s="511"/>
      <c r="RAV586" s="511"/>
      <c r="RAW586" s="511"/>
      <c r="RAX586" s="511"/>
      <c r="RAY586" s="511"/>
      <c r="RAZ586" s="203"/>
      <c r="RBA586" s="107"/>
      <c r="RBB586" s="511"/>
      <c r="RBC586" s="511"/>
      <c r="RBD586" s="511"/>
      <c r="RBE586" s="511"/>
      <c r="RBF586" s="511"/>
      <c r="RBG586" s="511"/>
      <c r="RBH586" s="511"/>
      <c r="RBI586" s="168"/>
      <c r="RBJ586" s="168"/>
      <c r="RBK586" s="168"/>
      <c r="RBL586" s="168"/>
      <c r="RBM586" s="168"/>
      <c r="RBN586" s="168"/>
      <c r="RBO586" s="168"/>
      <c r="RBP586" s="168"/>
      <c r="RBQ586" s="168"/>
      <c r="RBR586" s="168"/>
      <c r="RBS586" s="168"/>
      <c r="RBT586" s="168"/>
      <c r="RBU586" s="168"/>
      <c r="RBV586" s="168"/>
      <c r="RBW586" s="168"/>
      <c r="RBX586" s="168"/>
      <c r="RBY586" s="168"/>
      <c r="RBZ586" s="168"/>
      <c r="RCA586" s="168"/>
      <c r="RCB586" s="168"/>
      <c r="RCC586" s="168"/>
      <c r="RCD586" s="168"/>
      <c r="RCE586" s="168"/>
      <c r="RCF586" s="168"/>
      <c r="RCG586" s="168"/>
      <c r="RCH586" s="168"/>
      <c r="RCI586" s="168"/>
      <c r="RCJ586" s="168"/>
      <c r="RCK586" s="168"/>
      <c r="RCL586" s="168"/>
      <c r="RCM586" s="168"/>
      <c r="RCN586" s="168"/>
      <c r="RCO586" s="168"/>
      <c r="RCP586" s="168"/>
      <c r="RCQ586" s="168"/>
      <c r="RCR586" s="168"/>
      <c r="RCS586" s="168"/>
      <c r="RCT586" s="168"/>
      <c r="RCU586" s="168"/>
      <c r="RCV586" s="168"/>
      <c r="RCW586" s="168"/>
      <c r="RCX586" s="168"/>
      <c r="RCY586" s="168"/>
      <c r="RCZ586" s="168"/>
      <c r="RDA586" s="511"/>
      <c r="RDB586" s="511"/>
      <c r="RDC586" s="511"/>
      <c r="RDD586" s="511"/>
      <c r="RDE586" s="511"/>
      <c r="RDF586" s="511"/>
      <c r="RDG586" s="511"/>
      <c r="RDH586" s="511"/>
      <c r="RDI586" s="511"/>
      <c r="RDJ586" s="511"/>
      <c r="RDK586" s="511"/>
      <c r="RDL586" s="511"/>
      <c r="RDM586" s="511"/>
      <c r="RDN586" s="511"/>
      <c r="RDO586" s="511"/>
      <c r="RDP586" s="511"/>
      <c r="RDQ586" s="511"/>
      <c r="RDR586" s="511"/>
      <c r="RDS586" s="511"/>
      <c r="RDT586" s="511"/>
      <c r="RDU586" s="511"/>
      <c r="RDV586" s="511"/>
      <c r="RDW586" s="511"/>
    </row>
    <row r="587" spans="1:12295" s="51" customFormat="1" ht="50.25" hidden="1" customHeight="1" x14ac:dyDescent="0.25">
      <c r="B587" s="506"/>
      <c r="C587" s="97" t="s">
        <v>31</v>
      </c>
      <c r="D587" s="185">
        <f>I587</f>
        <v>229788.61884000001</v>
      </c>
      <c r="E587" s="185">
        <f>SUM(E588:E589)</f>
        <v>0</v>
      </c>
      <c r="F587" s="185"/>
      <c r="G587" s="185"/>
      <c r="H587" s="186"/>
      <c r="I587" s="166">
        <f>I582</f>
        <v>229788.61884000001</v>
      </c>
      <c r="J587" s="185">
        <f t="shared" ref="J587" si="1206">K587</f>
        <v>0</v>
      </c>
      <c r="K587" s="185">
        <f>U587</f>
        <v>0</v>
      </c>
      <c r="L587" s="699">
        <f t="shared" si="1203"/>
        <v>0</v>
      </c>
      <c r="M587" s="185">
        <f>SUM(M588:M589)</f>
        <v>0</v>
      </c>
      <c r="N587" s="98"/>
      <c r="O587" s="98"/>
      <c r="P587" s="98"/>
      <c r="Q587" s="98"/>
      <c r="R587" s="98"/>
      <c r="S587" s="286"/>
      <c r="T587" s="286"/>
      <c r="U587" s="626">
        <f>U582</f>
        <v>0</v>
      </c>
      <c r="V587" s="98">
        <f t="shared" ref="V587" si="1207">W587+X587+Y587</f>
        <v>0</v>
      </c>
      <c r="W587" s="286"/>
      <c r="X587" s="286"/>
      <c r="Y587" s="286"/>
      <c r="Z587" s="98">
        <f t="shared" ref="Z587" si="1208">AA587+AB587+AC587</f>
        <v>0</v>
      </c>
      <c r="AA587" s="98">
        <f>E587</f>
        <v>0</v>
      </c>
      <c r="AB587" s="286"/>
      <c r="AC587" s="286"/>
      <c r="AD587" s="699"/>
      <c r="AE587" s="185">
        <f>AO587</f>
        <v>0</v>
      </c>
      <c r="AF587" s="699">
        <f t="shared" si="1204"/>
        <v>0</v>
      </c>
      <c r="AG587" s="185">
        <f>SUM(AG588:AG589)</f>
        <v>0</v>
      </c>
      <c r="AH587" s="699"/>
      <c r="AI587" s="98"/>
      <c r="AJ587" s="98"/>
      <c r="AK587" s="98"/>
      <c r="AL587" s="98"/>
      <c r="AM587" s="286"/>
      <c r="AN587" s="286"/>
      <c r="AO587" s="626">
        <f>AO582</f>
        <v>0</v>
      </c>
      <c r="AP587" s="98">
        <f t="shared" ref="AP587" si="1209">AR587+AT587+AX587</f>
        <v>229788.61884000001</v>
      </c>
      <c r="AQ587" s="98"/>
      <c r="AR587" s="185">
        <f>BB587</f>
        <v>229788.61884000001</v>
      </c>
      <c r="AS587" s="699">
        <f t="shared" si="1205"/>
        <v>1</v>
      </c>
      <c r="AT587" s="185">
        <f>SUM(AT588:AT589)</f>
        <v>0</v>
      </c>
      <c r="AU587" s="699"/>
      <c r="AV587" s="98"/>
      <c r="AW587" s="699"/>
      <c r="AX587" s="185"/>
      <c r="AY587" s="699"/>
      <c r="AZ587" s="286"/>
      <c r="BA587" s="699"/>
      <c r="BB587" s="626">
        <f>BB582</f>
        <v>229788.61884000001</v>
      </c>
      <c r="BC587" s="286">
        <f t="shared" ref="BC587" si="1210">AM587</f>
        <v>0</v>
      </c>
      <c r="BD587" s="286"/>
      <c r="BE587" s="98" t="e">
        <f>BI587</f>
        <v>#REF!</v>
      </c>
      <c r="BF587" s="98">
        <f>SUM(BF588:BF589)</f>
        <v>0</v>
      </c>
      <c r="BG587" s="98"/>
      <c r="BH587" s="286"/>
      <c r="BI587" s="626" t="e">
        <f>BI582</f>
        <v>#REF!</v>
      </c>
      <c r="BJ587" s="98">
        <f t="shared" ref="BJ587" si="1211">BK587+BL587+BM587</f>
        <v>0</v>
      </c>
      <c r="BK587" s="98">
        <f>BO587-BF587</f>
        <v>0</v>
      </c>
      <c r="BL587" s="286"/>
      <c r="BM587" s="286"/>
      <c r="BN587" s="98">
        <f>BS587</f>
        <v>0</v>
      </c>
      <c r="BO587" s="98">
        <f>SUM(BO588:BO589)</f>
        <v>0</v>
      </c>
      <c r="BP587" s="98"/>
      <c r="BQ587" s="98"/>
      <c r="BR587" s="286">
        <f t="shared" ref="BR587" si="1212">BH587</f>
        <v>0</v>
      </c>
      <c r="BS587" s="626">
        <f>BS582</f>
        <v>0</v>
      </c>
      <c r="BT587" s="98"/>
      <c r="BU587" s="98">
        <f>BZ587</f>
        <v>100100</v>
      </c>
      <c r="BV587" s="98">
        <f>SUM(BV588:BV589)</f>
        <v>0</v>
      </c>
      <c r="BW587" s="98"/>
      <c r="BX587" s="98"/>
      <c r="BY587" s="286"/>
      <c r="BZ587" s="507">
        <f>BZ582</f>
        <v>100100</v>
      </c>
      <c r="CE587" s="699">
        <f t="shared" si="1194"/>
        <v>1</v>
      </c>
    </row>
    <row r="588" spans="1:12295" s="52" customFormat="1" ht="36.75" customHeight="1" x14ac:dyDescent="0.25">
      <c r="B588" s="203" t="s">
        <v>9</v>
      </c>
      <c r="C588" s="126" t="s">
        <v>64</v>
      </c>
      <c r="D588" s="168">
        <f>E588+H588+I588</f>
        <v>117252.27175000001</v>
      </c>
      <c r="E588" s="33"/>
      <c r="F588" s="33"/>
      <c r="G588" s="33"/>
      <c r="H588" s="33"/>
      <c r="I588" s="168">
        <f>I590+I591</f>
        <v>117252.27175000001</v>
      </c>
      <c r="J588" s="168">
        <v>0</v>
      </c>
      <c r="K588" s="168">
        <f>M588+S588+U588</f>
        <v>0</v>
      </c>
      <c r="L588" s="699">
        <f t="shared" si="1203"/>
        <v>0</v>
      </c>
      <c r="M588" s="33"/>
      <c r="N588" s="19"/>
      <c r="O588" s="89"/>
      <c r="P588" s="19"/>
      <c r="Q588" s="89"/>
      <c r="R588" s="19"/>
      <c r="S588" s="89"/>
      <c r="T588" s="19"/>
      <c r="U588" s="632">
        <f>U590+U591</f>
        <v>0</v>
      </c>
      <c r="V588" s="89">
        <f t="shared" si="1118"/>
        <v>0</v>
      </c>
      <c r="W588" s="89"/>
      <c r="X588" s="89"/>
      <c r="Y588" s="89"/>
      <c r="Z588" s="632">
        <f t="shared" si="1113"/>
        <v>117252.27175000001</v>
      </c>
      <c r="AA588" s="279"/>
      <c r="AB588" s="89"/>
      <c r="AC588" s="632">
        <f>AC589+AC590+AC591</f>
        <v>117252.27175000001</v>
      </c>
      <c r="AD588" s="699"/>
      <c r="AE588" s="168">
        <f>AG588+AM588+AO588</f>
        <v>0</v>
      </c>
      <c r="AF588" s="699">
        <f t="shared" si="1204"/>
        <v>0</v>
      </c>
      <c r="AG588" s="33"/>
      <c r="AH588" s="699"/>
      <c r="AI588" s="89"/>
      <c r="AJ588" s="19"/>
      <c r="AK588" s="89"/>
      <c r="AL588" s="19"/>
      <c r="AM588" s="89"/>
      <c r="AN588" s="19"/>
      <c r="AO588" s="632">
        <f>AO590+AO591</f>
        <v>0</v>
      </c>
      <c r="AP588" s="632">
        <v>0</v>
      </c>
      <c r="AQ588" s="687"/>
      <c r="AR588" s="168">
        <f>AT588+AZ588+BB588</f>
        <v>117252.27175000001</v>
      </c>
      <c r="AS588" s="699">
        <f t="shared" si="1205"/>
        <v>1</v>
      </c>
      <c r="AT588" s="33"/>
      <c r="AU588" s="699"/>
      <c r="AV588" s="89"/>
      <c r="AW588" s="699"/>
      <c r="AX588" s="33"/>
      <c r="AY588" s="699"/>
      <c r="AZ588" s="89"/>
      <c r="BA588" s="699"/>
      <c r="BB588" s="632">
        <f>BB590+BB591</f>
        <v>117252.27175000001</v>
      </c>
      <c r="BC588" s="89"/>
      <c r="BD588" s="632">
        <f t="shared" si="1190"/>
        <v>0</v>
      </c>
      <c r="BE588" s="632">
        <f>BF588+BH588+BI588</f>
        <v>98883.471560000005</v>
      </c>
      <c r="BF588" s="89"/>
      <c r="BG588" s="89"/>
      <c r="BH588" s="89"/>
      <c r="BI588" s="632">
        <f>BI589+BI590+BI591</f>
        <v>98883.471560000005</v>
      </c>
      <c r="BJ588" s="632">
        <f t="shared" ref="BJ588:BJ603" si="1213">BK588+BL588+BM588</f>
        <v>0</v>
      </c>
      <c r="BK588" s="89"/>
      <c r="BL588" s="89"/>
      <c r="BM588" s="632"/>
      <c r="BN588" s="632">
        <f>BO588+BR588+BS588</f>
        <v>0</v>
      </c>
      <c r="BO588" s="89"/>
      <c r="BP588" s="89"/>
      <c r="BQ588" s="89"/>
      <c r="BR588" s="89"/>
      <c r="BS588" s="632">
        <f>BS589+BS590+BS591</f>
        <v>0</v>
      </c>
      <c r="BT588" s="632">
        <v>0</v>
      </c>
      <c r="BU588" s="632">
        <f>BV588+BY588+BZ588</f>
        <v>0</v>
      </c>
      <c r="BV588" s="89"/>
      <c r="BW588" s="89"/>
      <c r="BX588" s="89"/>
      <c r="BY588" s="89"/>
      <c r="BZ588" s="511">
        <f>BZ589+BZ590+BZ591</f>
        <v>0</v>
      </c>
      <c r="CE588" s="699">
        <f t="shared" si="1194"/>
        <v>1</v>
      </c>
    </row>
    <row r="589" spans="1:12295" s="54" customFormat="1" ht="74.25" hidden="1" customHeight="1" x14ac:dyDescent="0.2">
      <c r="B589" s="206" t="s">
        <v>34</v>
      </c>
      <c r="C589" s="121" t="s">
        <v>65</v>
      </c>
      <c r="D589" s="109" t="e">
        <f t="shared" ref="D589:D596" si="1214">E589+I589</f>
        <v>#REF!</v>
      </c>
      <c r="E589" s="236"/>
      <c r="F589" s="236"/>
      <c r="G589" s="236"/>
      <c r="H589" s="236"/>
      <c r="I589" s="236" t="e">
        <f>#REF!</f>
        <v>#REF!</v>
      </c>
      <c r="J589" s="109"/>
      <c r="K589" s="109" t="e">
        <f t="shared" ref="K589:K596" si="1215">M589+U589</f>
        <v>#REF!</v>
      </c>
      <c r="L589" s="699" t="e">
        <f t="shared" si="1203"/>
        <v>#REF!</v>
      </c>
      <c r="M589" s="236"/>
      <c r="N589" s="31"/>
      <c r="O589" s="31"/>
      <c r="P589" s="31"/>
      <c r="Q589" s="31"/>
      <c r="R589" s="31"/>
      <c r="S589" s="31"/>
      <c r="T589" s="31"/>
      <c r="U589" s="31" t="e">
        <f>#REF!</f>
        <v>#REF!</v>
      </c>
      <c r="V589" s="89">
        <f t="shared" si="1118"/>
        <v>0</v>
      </c>
      <c r="W589" s="31"/>
      <c r="X589" s="31"/>
      <c r="Y589" s="31"/>
      <c r="Z589" s="31">
        <f t="shared" si="1113"/>
        <v>0</v>
      </c>
      <c r="AA589" s="279"/>
      <c r="AB589" s="31"/>
      <c r="AC589" s="31"/>
      <c r="AD589" s="31"/>
      <c r="AE589" s="109" t="e">
        <f t="shared" ref="AE589:AE596" si="1216">AG589+AO589</f>
        <v>#REF!</v>
      </c>
      <c r="AF589" s="699" t="e">
        <f t="shared" si="1204"/>
        <v>#REF!</v>
      </c>
      <c r="AG589" s="236"/>
      <c r="AH589" s="699"/>
      <c r="AI589" s="31"/>
      <c r="AJ589" s="31"/>
      <c r="AK589" s="31"/>
      <c r="AL589" s="31"/>
      <c r="AM589" s="31"/>
      <c r="AN589" s="31"/>
      <c r="AO589" s="31" t="e">
        <f>U589</f>
        <v>#REF!</v>
      </c>
      <c r="AP589" s="106"/>
      <c r="AQ589" s="106"/>
      <c r="AR589" s="109">
        <f t="shared" ref="AR589:AR596" si="1217">AT589+BB589</f>
        <v>0</v>
      </c>
      <c r="AS589" s="699" t="e">
        <f t="shared" si="1205"/>
        <v>#REF!</v>
      </c>
      <c r="AT589" s="236"/>
      <c r="AU589" s="699"/>
      <c r="AV589" s="31"/>
      <c r="AW589" s="699"/>
      <c r="AX589" s="236"/>
      <c r="AY589" s="699"/>
      <c r="AZ589" s="31"/>
      <c r="BA589" s="699"/>
      <c r="BB589" s="31">
        <f>AA589</f>
        <v>0</v>
      </c>
      <c r="BC589" s="31"/>
      <c r="BD589" s="31" t="e">
        <f t="shared" si="1190"/>
        <v>#REF!</v>
      </c>
      <c r="BE589" s="106">
        <f t="shared" ref="BE589:BE596" si="1218">BF589+BI589</f>
        <v>0</v>
      </c>
      <c r="BF589" s="31"/>
      <c r="BG589" s="31"/>
      <c r="BH589" s="31"/>
      <c r="BI589" s="31">
        <f>AA589</f>
        <v>0</v>
      </c>
      <c r="BJ589" s="106">
        <f t="shared" si="1213"/>
        <v>0</v>
      </c>
      <c r="BK589" s="31"/>
      <c r="BL589" s="31"/>
      <c r="BM589" s="31"/>
      <c r="BN589" s="106">
        <f t="shared" ref="BN589:BN603" si="1219">BO589+BR589+BS589</f>
        <v>0</v>
      </c>
      <c r="BO589" s="31"/>
      <c r="BP589" s="31"/>
      <c r="BQ589" s="31"/>
      <c r="BR589" s="31"/>
      <c r="BS589" s="31">
        <f>BI589</f>
        <v>0</v>
      </c>
      <c r="BT589" s="106"/>
      <c r="BU589" s="106">
        <f t="shared" ref="BU589:BU596" si="1220">BV589+BZ589</f>
        <v>0</v>
      </c>
      <c r="BV589" s="31"/>
      <c r="BW589" s="31"/>
      <c r="BX589" s="31"/>
      <c r="BY589" s="31"/>
      <c r="BZ589" s="31">
        <f>BK589</f>
        <v>0</v>
      </c>
      <c r="CE589" s="699" t="e">
        <f t="shared" si="1194"/>
        <v>#REF!</v>
      </c>
    </row>
    <row r="590" spans="1:12295" s="54" customFormat="1" ht="98.25" customHeight="1" x14ac:dyDescent="0.2">
      <c r="B590" s="206" t="s">
        <v>34</v>
      </c>
      <c r="C590" s="53" t="s">
        <v>376</v>
      </c>
      <c r="D590" s="109">
        <f t="shared" si="1214"/>
        <v>73099.136150000006</v>
      </c>
      <c r="E590" s="236"/>
      <c r="F590" s="236"/>
      <c r="G590" s="236"/>
      <c r="H590" s="236"/>
      <c r="I590" s="109">
        <v>73099.136150000006</v>
      </c>
      <c r="J590" s="109"/>
      <c r="K590" s="109">
        <f t="shared" si="1215"/>
        <v>0</v>
      </c>
      <c r="L590" s="699">
        <f t="shared" si="1203"/>
        <v>0</v>
      </c>
      <c r="M590" s="236"/>
      <c r="N590" s="31"/>
      <c r="O590" s="31"/>
      <c r="P590" s="31"/>
      <c r="Q590" s="31"/>
      <c r="R590" s="31"/>
      <c r="S590" s="31"/>
      <c r="T590" s="31"/>
      <c r="U590" s="106"/>
      <c r="V590" s="89">
        <f t="shared" si="1118"/>
        <v>0</v>
      </c>
      <c r="W590" s="31"/>
      <c r="X590" s="31"/>
      <c r="Y590" s="31"/>
      <c r="Z590" s="106">
        <f t="shared" si="1113"/>
        <v>73099.136150000006</v>
      </c>
      <c r="AA590" s="279"/>
      <c r="AB590" s="31"/>
      <c r="AC590" s="106">
        <f>I590</f>
        <v>73099.136150000006</v>
      </c>
      <c r="AD590" s="106"/>
      <c r="AE590" s="109">
        <f t="shared" si="1216"/>
        <v>0</v>
      </c>
      <c r="AF590" s="699">
        <f t="shared" si="1204"/>
        <v>0</v>
      </c>
      <c r="AG590" s="236"/>
      <c r="AH590" s="699"/>
      <c r="AI590" s="31"/>
      <c r="AJ590" s="31"/>
      <c r="AK590" s="31"/>
      <c r="AL590" s="31"/>
      <c r="AM590" s="31"/>
      <c r="AN590" s="31"/>
      <c r="AO590" s="106"/>
      <c r="AP590" s="106"/>
      <c r="AQ590" s="106"/>
      <c r="AR590" s="109">
        <f t="shared" si="1217"/>
        <v>73099.136150000006</v>
      </c>
      <c r="AS590" s="699">
        <f t="shared" si="1205"/>
        <v>1</v>
      </c>
      <c r="AT590" s="236"/>
      <c r="AU590" s="699"/>
      <c r="AV590" s="31"/>
      <c r="AW590" s="699"/>
      <c r="AX590" s="236"/>
      <c r="AY590" s="699"/>
      <c r="AZ590" s="31"/>
      <c r="BA590" s="699"/>
      <c r="BB590" s="106">
        <f>D590</f>
        <v>73099.136150000006</v>
      </c>
      <c r="BC590" s="31"/>
      <c r="BD590" s="106">
        <f t="shared" si="1190"/>
        <v>0</v>
      </c>
      <c r="BE590" s="106">
        <f t="shared" si="1218"/>
        <v>80596.863599999997</v>
      </c>
      <c r="BF590" s="31"/>
      <c r="BG590" s="31"/>
      <c r="BH590" s="31"/>
      <c r="BI590" s="106">
        <v>80596.863599999997</v>
      </c>
      <c r="BJ590" s="106">
        <f t="shared" si="1213"/>
        <v>0</v>
      </c>
      <c r="BK590" s="31"/>
      <c r="BL590" s="31"/>
      <c r="BM590" s="106"/>
      <c r="BN590" s="106">
        <f t="shared" si="1219"/>
        <v>0</v>
      </c>
      <c r="BO590" s="31"/>
      <c r="BP590" s="31"/>
      <c r="BQ590" s="31"/>
      <c r="BR590" s="31"/>
      <c r="BS590" s="106">
        <v>0</v>
      </c>
      <c r="BT590" s="106"/>
      <c r="BU590" s="106">
        <f t="shared" si="1220"/>
        <v>0</v>
      </c>
      <c r="BV590" s="31"/>
      <c r="BW590" s="31"/>
      <c r="BX590" s="31"/>
      <c r="BY590" s="31"/>
      <c r="BZ590" s="106">
        <v>0</v>
      </c>
      <c r="CE590" s="699">
        <f t="shared" si="1194"/>
        <v>1</v>
      </c>
    </row>
    <row r="591" spans="1:12295" s="54" customFormat="1" ht="104.25" customHeight="1" x14ac:dyDescent="0.2">
      <c r="B591" s="206" t="s">
        <v>63</v>
      </c>
      <c r="C591" s="53" t="s">
        <v>377</v>
      </c>
      <c r="D591" s="109">
        <f t="shared" si="1214"/>
        <v>44153.135600000001</v>
      </c>
      <c r="E591" s="236"/>
      <c r="F591" s="236"/>
      <c r="G591" s="236"/>
      <c r="H591" s="236"/>
      <c r="I591" s="109">
        <v>44153.135600000001</v>
      </c>
      <c r="J591" s="109"/>
      <c r="K591" s="109">
        <f t="shared" si="1215"/>
        <v>0</v>
      </c>
      <c r="L591" s="699">
        <f t="shared" si="1203"/>
        <v>0</v>
      </c>
      <c r="M591" s="236"/>
      <c r="N591" s="31"/>
      <c r="O591" s="31"/>
      <c r="P591" s="31"/>
      <c r="Q591" s="31"/>
      <c r="R591" s="31"/>
      <c r="S591" s="31"/>
      <c r="T591" s="31"/>
      <c r="U591" s="106"/>
      <c r="V591" s="89">
        <f t="shared" si="1118"/>
        <v>0</v>
      </c>
      <c r="W591" s="31"/>
      <c r="X591" s="31"/>
      <c r="Y591" s="31"/>
      <c r="Z591" s="106">
        <f t="shared" si="1113"/>
        <v>44153.135600000001</v>
      </c>
      <c r="AA591" s="279"/>
      <c r="AB591" s="31"/>
      <c r="AC591" s="106">
        <f>I591</f>
        <v>44153.135600000001</v>
      </c>
      <c r="AD591" s="106"/>
      <c r="AE591" s="109">
        <f t="shared" si="1216"/>
        <v>0</v>
      </c>
      <c r="AF591" s="699">
        <f t="shared" si="1204"/>
        <v>0</v>
      </c>
      <c r="AG591" s="236"/>
      <c r="AH591" s="699"/>
      <c r="AI591" s="31"/>
      <c r="AJ591" s="31"/>
      <c r="AK591" s="31"/>
      <c r="AL591" s="31"/>
      <c r="AM591" s="31"/>
      <c r="AN591" s="31"/>
      <c r="AO591" s="106"/>
      <c r="AP591" s="106"/>
      <c r="AQ591" s="106"/>
      <c r="AR591" s="109">
        <f t="shared" si="1217"/>
        <v>44153.135600000001</v>
      </c>
      <c r="AS591" s="699">
        <f t="shared" si="1205"/>
        <v>1</v>
      </c>
      <c r="AT591" s="236"/>
      <c r="AU591" s="699"/>
      <c r="AV591" s="31"/>
      <c r="AW591" s="699"/>
      <c r="AX591" s="236"/>
      <c r="AY591" s="699"/>
      <c r="AZ591" s="31"/>
      <c r="BA591" s="699"/>
      <c r="BB591" s="106">
        <f>D591</f>
        <v>44153.135600000001</v>
      </c>
      <c r="BC591" s="31"/>
      <c r="BD591" s="106">
        <f t="shared" si="1190"/>
        <v>0</v>
      </c>
      <c r="BE591" s="106">
        <f t="shared" si="1218"/>
        <v>18286.607960000001</v>
      </c>
      <c r="BF591" s="31"/>
      <c r="BG591" s="31"/>
      <c r="BH591" s="31"/>
      <c r="BI591" s="106">
        <v>18286.607960000001</v>
      </c>
      <c r="BJ591" s="106">
        <f t="shared" si="1213"/>
        <v>0</v>
      </c>
      <c r="BK591" s="31"/>
      <c r="BL591" s="31"/>
      <c r="BM591" s="106"/>
      <c r="BN591" s="106">
        <f t="shared" si="1219"/>
        <v>0</v>
      </c>
      <c r="BO591" s="31"/>
      <c r="BP591" s="31"/>
      <c r="BQ591" s="31"/>
      <c r="BR591" s="31"/>
      <c r="BS591" s="106">
        <v>0</v>
      </c>
      <c r="BT591" s="106"/>
      <c r="BU591" s="106">
        <f t="shared" si="1220"/>
        <v>0</v>
      </c>
      <c r="BV591" s="31"/>
      <c r="BW591" s="31"/>
      <c r="BX591" s="31"/>
      <c r="BY591" s="31"/>
      <c r="BZ591" s="106">
        <v>0</v>
      </c>
      <c r="CE591" s="699">
        <f t="shared" si="1194"/>
        <v>1</v>
      </c>
    </row>
    <row r="592" spans="1:12295" s="52" customFormat="1" ht="36.75" customHeight="1" x14ac:dyDescent="0.25">
      <c r="B592" s="203" t="s">
        <v>442</v>
      </c>
      <c r="C592" s="126" t="s">
        <v>66</v>
      </c>
      <c r="D592" s="168">
        <f t="shared" si="1214"/>
        <v>112536.34709</v>
      </c>
      <c r="E592" s="33"/>
      <c r="F592" s="33"/>
      <c r="G592" s="33"/>
      <c r="H592" s="33"/>
      <c r="I592" s="168">
        <f>I593+I599+I624</f>
        <v>112536.34709</v>
      </c>
      <c r="J592" s="168">
        <f>J593+J599+J624</f>
        <v>-35678.997289999999</v>
      </c>
      <c r="K592" s="168">
        <f t="shared" si="1215"/>
        <v>0</v>
      </c>
      <c r="L592" s="699">
        <f t="shared" si="1203"/>
        <v>0</v>
      </c>
      <c r="M592" s="33"/>
      <c r="N592" s="19"/>
      <c r="O592" s="89"/>
      <c r="P592" s="19"/>
      <c r="Q592" s="89"/>
      <c r="R592" s="19"/>
      <c r="S592" s="89"/>
      <c r="T592" s="19"/>
      <c r="U592" s="632">
        <f>U593+U599+U624</f>
        <v>0</v>
      </c>
      <c r="V592" s="89">
        <f t="shared" si="1118"/>
        <v>0</v>
      </c>
      <c r="W592" s="89"/>
      <c r="X592" s="89"/>
      <c r="Y592" s="89"/>
      <c r="Z592" s="632">
        <f t="shared" si="1113"/>
        <v>0</v>
      </c>
      <c r="AA592" s="279"/>
      <c r="AB592" s="89"/>
      <c r="AC592" s="632"/>
      <c r="AD592" s="687"/>
      <c r="AE592" s="168">
        <f t="shared" si="1216"/>
        <v>0</v>
      </c>
      <c r="AF592" s="699">
        <f t="shared" si="1204"/>
        <v>0</v>
      </c>
      <c r="AG592" s="33"/>
      <c r="AH592" s="699"/>
      <c r="AI592" s="89"/>
      <c r="AJ592" s="19"/>
      <c r="AK592" s="89"/>
      <c r="AL592" s="19"/>
      <c r="AM592" s="89"/>
      <c r="AN592" s="19"/>
      <c r="AO592" s="632">
        <f>AO593+AO599</f>
        <v>0</v>
      </c>
      <c r="AP592" s="632">
        <v>0</v>
      </c>
      <c r="AQ592" s="687"/>
      <c r="AR592" s="168">
        <f t="shared" si="1217"/>
        <v>112536.34709</v>
      </c>
      <c r="AS592" s="699">
        <f t="shared" si="1205"/>
        <v>1</v>
      </c>
      <c r="AT592" s="33"/>
      <c r="AU592" s="699"/>
      <c r="AV592" s="89"/>
      <c r="AW592" s="699"/>
      <c r="AX592" s="33"/>
      <c r="AY592" s="699"/>
      <c r="AZ592" s="89"/>
      <c r="BA592" s="699"/>
      <c r="BB592" s="632">
        <f>BB599+BB624</f>
        <v>112536.34709</v>
      </c>
      <c r="BC592" s="89"/>
      <c r="BD592" s="632">
        <f t="shared" si="1190"/>
        <v>0</v>
      </c>
      <c r="BE592" s="632">
        <f t="shared" si="1218"/>
        <v>85000</v>
      </c>
      <c r="BF592" s="89"/>
      <c r="BG592" s="89"/>
      <c r="BH592" s="89"/>
      <c r="BI592" s="632">
        <f>SUM(BI593:BI603)</f>
        <v>85000</v>
      </c>
      <c r="BJ592" s="632">
        <f t="shared" si="1213"/>
        <v>0</v>
      </c>
      <c r="BK592" s="89"/>
      <c r="BL592" s="89"/>
      <c r="BM592" s="632"/>
      <c r="BN592" s="632">
        <f t="shared" si="1219"/>
        <v>100100</v>
      </c>
      <c r="BO592" s="89"/>
      <c r="BP592" s="89"/>
      <c r="BQ592" s="89"/>
      <c r="BR592" s="89"/>
      <c r="BS592" s="632">
        <f>BS593+BS599</f>
        <v>100100</v>
      </c>
      <c r="BT592" s="632">
        <v>0</v>
      </c>
      <c r="BU592" s="632">
        <f t="shared" si="1220"/>
        <v>100100</v>
      </c>
      <c r="BV592" s="615"/>
      <c r="BW592" s="615"/>
      <c r="BX592" s="615"/>
      <c r="BY592" s="615"/>
      <c r="BZ592" s="615">
        <f>SUM(BZ593:BZ603)</f>
        <v>100100</v>
      </c>
      <c r="CE592" s="699">
        <f t="shared" si="1194"/>
        <v>1</v>
      </c>
    </row>
    <row r="593" spans="2:83" s="54" customFormat="1" ht="147.75" hidden="1" customHeight="1" x14ac:dyDescent="0.2">
      <c r="B593" s="206" t="s">
        <v>34</v>
      </c>
      <c r="C593" s="53" t="s">
        <v>381</v>
      </c>
      <c r="D593" s="109">
        <f t="shared" si="1214"/>
        <v>0</v>
      </c>
      <c r="E593" s="236"/>
      <c r="F593" s="236"/>
      <c r="G593" s="236"/>
      <c r="H593" s="236"/>
      <c r="I593" s="109">
        <v>0</v>
      </c>
      <c r="J593" s="109"/>
      <c r="K593" s="109">
        <f t="shared" si="1215"/>
        <v>0</v>
      </c>
      <c r="L593" s="699" t="e">
        <f t="shared" si="1203"/>
        <v>#DIV/0!</v>
      </c>
      <c r="M593" s="236"/>
      <c r="N593" s="31"/>
      <c r="O593" s="31"/>
      <c r="P593" s="31"/>
      <c r="Q593" s="31"/>
      <c r="R593" s="31"/>
      <c r="S593" s="31"/>
      <c r="T593" s="31"/>
      <c r="U593" s="106">
        <v>0</v>
      </c>
      <c r="V593" s="89">
        <f t="shared" si="1118"/>
        <v>0</v>
      </c>
      <c r="W593" s="31"/>
      <c r="X593" s="31"/>
      <c r="Y593" s="31"/>
      <c r="Z593" s="106">
        <f t="shared" si="1113"/>
        <v>0</v>
      </c>
      <c r="AA593" s="279"/>
      <c r="AB593" s="31"/>
      <c r="AC593" s="106"/>
      <c r="AD593" s="106"/>
      <c r="AE593" s="109">
        <f t="shared" si="1216"/>
        <v>0</v>
      </c>
      <c r="AF593" s="699" t="e">
        <f t="shared" si="1204"/>
        <v>#DIV/0!</v>
      </c>
      <c r="AG593" s="236"/>
      <c r="AH593" s="699"/>
      <c r="AI593" s="31"/>
      <c r="AJ593" s="31"/>
      <c r="AK593" s="31"/>
      <c r="AL593" s="31"/>
      <c r="AM593" s="31"/>
      <c r="AN593" s="31"/>
      <c r="AO593" s="106">
        <v>0</v>
      </c>
      <c r="AP593" s="106"/>
      <c r="AQ593" s="106"/>
      <c r="AR593" s="109">
        <f t="shared" si="1217"/>
        <v>0</v>
      </c>
      <c r="AS593" s="699" t="e">
        <f t="shared" si="1205"/>
        <v>#DIV/0!</v>
      </c>
      <c r="AT593" s="236"/>
      <c r="AU593" s="699"/>
      <c r="AV593" s="31"/>
      <c r="AW593" s="699"/>
      <c r="AX593" s="236"/>
      <c r="AY593" s="699"/>
      <c r="AZ593" s="31"/>
      <c r="BA593" s="699"/>
      <c r="BB593" s="106">
        <v>0</v>
      </c>
      <c r="BC593" s="31"/>
      <c r="BD593" s="106">
        <f t="shared" si="1190"/>
        <v>0</v>
      </c>
      <c r="BE593" s="106">
        <f t="shared" si="1218"/>
        <v>5000</v>
      </c>
      <c r="BF593" s="31"/>
      <c r="BG593" s="31"/>
      <c r="BH593" s="31"/>
      <c r="BI593" s="106">
        <v>5000</v>
      </c>
      <c r="BJ593" s="106">
        <f t="shared" si="1213"/>
        <v>0</v>
      </c>
      <c r="BK593" s="31"/>
      <c r="BL593" s="31"/>
      <c r="BM593" s="106"/>
      <c r="BN593" s="106">
        <f t="shared" si="1219"/>
        <v>100</v>
      </c>
      <c r="BO593" s="31"/>
      <c r="BP593" s="31"/>
      <c r="BQ593" s="31"/>
      <c r="BR593" s="31"/>
      <c r="BS593" s="106">
        <v>100</v>
      </c>
      <c r="BT593" s="106"/>
      <c r="BU593" s="106">
        <f t="shared" si="1220"/>
        <v>100</v>
      </c>
      <c r="BV593" s="106"/>
      <c r="BW593" s="106"/>
      <c r="BX593" s="106"/>
      <c r="BY593" s="106"/>
      <c r="BZ593" s="106">
        <v>100</v>
      </c>
      <c r="CE593" s="699" t="e">
        <f t="shared" si="1194"/>
        <v>#DIV/0!</v>
      </c>
    </row>
    <row r="594" spans="2:83" s="54" customFormat="1" ht="132.75" hidden="1" customHeight="1" x14ac:dyDescent="0.2">
      <c r="B594" s="206" t="s">
        <v>63</v>
      </c>
      <c r="C594" s="53"/>
      <c r="D594" s="109" t="e">
        <f t="shared" si="1214"/>
        <v>#REF!</v>
      </c>
      <c r="E594" s="236"/>
      <c r="F594" s="236"/>
      <c r="G594" s="236"/>
      <c r="H594" s="236"/>
      <c r="I594" s="236" t="e">
        <f>#REF!</f>
        <v>#REF!</v>
      </c>
      <c r="J594" s="109" t="e">
        <f t="shared" ref="J594:J596" si="1221">K594+Q594</f>
        <v>#REF!</v>
      </c>
      <c r="K594" s="109" t="e">
        <f t="shared" si="1215"/>
        <v>#REF!</v>
      </c>
      <c r="L594" s="699" t="e">
        <f t="shared" si="1203"/>
        <v>#REF!</v>
      </c>
      <c r="M594" s="236"/>
      <c r="N594" s="31"/>
      <c r="O594" s="31"/>
      <c r="P594" s="31"/>
      <c r="Q594" s="31"/>
      <c r="R594" s="31"/>
      <c r="S594" s="31"/>
      <c r="T594" s="31"/>
      <c r="U594" s="31" t="e">
        <f>#REF!</f>
        <v>#REF!</v>
      </c>
      <c r="V594" s="89">
        <f t="shared" si="1118"/>
        <v>0</v>
      </c>
      <c r="W594" s="31"/>
      <c r="X594" s="31"/>
      <c r="Y594" s="31"/>
      <c r="Z594" s="31">
        <f t="shared" si="1113"/>
        <v>0</v>
      </c>
      <c r="AA594" s="279"/>
      <c r="AB594" s="31"/>
      <c r="AC594" s="31"/>
      <c r="AD594" s="31"/>
      <c r="AE594" s="109" t="e">
        <f t="shared" si="1216"/>
        <v>#REF!</v>
      </c>
      <c r="AF594" s="699" t="e">
        <f t="shared" si="1204"/>
        <v>#REF!</v>
      </c>
      <c r="AG594" s="236"/>
      <c r="AH594" s="699"/>
      <c r="AI594" s="31"/>
      <c r="AJ594" s="31"/>
      <c r="AK594" s="31"/>
      <c r="AL594" s="31"/>
      <c r="AM594" s="31"/>
      <c r="AN594" s="31"/>
      <c r="AO594" s="31" t="e">
        <f>U594</f>
        <v>#REF!</v>
      </c>
      <c r="AP594" s="106">
        <f t="shared" si="1165"/>
        <v>0</v>
      </c>
      <c r="AQ594" s="106"/>
      <c r="AR594" s="109">
        <f t="shared" si="1217"/>
        <v>0</v>
      </c>
      <c r="AS594" s="699" t="e">
        <f t="shared" si="1205"/>
        <v>#REF!</v>
      </c>
      <c r="AT594" s="236"/>
      <c r="AU594" s="699"/>
      <c r="AV594" s="31"/>
      <c r="AW594" s="699"/>
      <c r="AX594" s="236"/>
      <c r="AY594" s="699"/>
      <c r="AZ594" s="31"/>
      <c r="BA594" s="31"/>
      <c r="BB594" s="31">
        <f>AA594</f>
        <v>0</v>
      </c>
      <c r="BC594" s="31"/>
      <c r="BD594" s="31" t="e">
        <f t="shared" si="1190"/>
        <v>#REF!</v>
      </c>
      <c r="BE594" s="106">
        <f t="shared" si="1218"/>
        <v>0</v>
      </c>
      <c r="BF594" s="31"/>
      <c r="BG594" s="31"/>
      <c r="BH594" s="31"/>
      <c r="BI594" s="31">
        <f>AA594</f>
        <v>0</v>
      </c>
      <c r="BJ594" s="106">
        <f t="shared" si="1213"/>
        <v>0</v>
      </c>
      <c r="BK594" s="31"/>
      <c r="BL594" s="31"/>
      <c r="BM594" s="31"/>
      <c r="BN594" s="106">
        <f t="shared" si="1219"/>
        <v>0</v>
      </c>
      <c r="BO594" s="31"/>
      <c r="BP594" s="31"/>
      <c r="BQ594" s="31"/>
      <c r="BR594" s="31"/>
      <c r="BS594" s="106">
        <f t="shared" ref="BS594:BS598" si="1222">BI594</f>
        <v>0</v>
      </c>
      <c r="BT594" s="106"/>
      <c r="BU594" s="106">
        <f t="shared" si="1220"/>
        <v>0</v>
      </c>
      <c r="BV594" s="106"/>
      <c r="BW594" s="106"/>
      <c r="BX594" s="106"/>
      <c r="BY594" s="106"/>
      <c r="BZ594" s="106">
        <f>BK594</f>
        <v>0</v>
      </c>
      <c r="CE594" s="699" t="e">
        <f t="shared" si="1194"/>
        <v>#REF!</v>
      </c>
    </row>
    <row r="595" spans="2:83" s="54" customFormat="1" ht="120.75" hidden="1" customHeight="1" x14ac:dyDescent="0.2">
      <c r="B595" s="206" t="s">
        <v>63</v>
      </c>
      <c r="C595" s="53" t="s">
        <v>219</v>
      </c>
      <c r="D595" s="109">
        <f t="shared" si="1214"/>
        <v>0</v>
      </c>
      <c r="E595" s="236"/>
      <c r="F595" s="236"/>
      <c r="G595" s="236"/>
      <c r="H595" s="236"/>
      <c r="I595" s="236"/>
      <c r="J595" s="109">
        <f t="shared" si="1221"/>
        <v>0</v>
      </c>
      <c r="K595" s="109">
        <f t="shared" si="1215"/>
        <v>0</v>
      </c>
      <c r="L595" s="699" t="e">
        <f t="shared" si="1203"/>
        <v>#DIV/0!</v>
      </c>
      <c r="M595" s="236"/>
      <c r="N595" s="31"/>
      <c r="O595" s="31"/>
      <c r="P595" s="31"/>
      <c r="Q595" s="31"/>
      <c r="R595" s="31"/>
      <c r="S595" s="31"/>
      <c r="T595" s="31"/>
      <c r="U595" s="31"/>
      <c r="V595" s="89">
        <f t="shared" si="1118"/>
        <v>0</v>
      </c>
      <c r="W595" s="31"/>
      <c r="X595" s="31"/>
      <c r="Y595" s="31"/>
      <c r="Z595" s="31">
        <f t="shared" si="1113"/>
        <v>0</v>
      </c>
      <c r="AA595" s="279"/>
      <c r="AB595" s="31"/>
      <c r="AC595" s="31"/>
      <c r="AD595" s="31"/>
      <c r="AE595" s="109">
        <f t="shared" si="1216"/>
        <v>0</v>
      </c>
      <c r="AF595" s="699" t="e">
        <f t="shared" si="1204"/>
        <v>#DIV/0!</v>
      </c>
      <c r="AG595" s="236"/>
      <c r="AH595" s="699"/>
      <c r="AI595" s="31"/>
      <c r="AJ595" s="31"/>
      <c r="AK595" s="31"/>
      <c r="AL595" s="31"/>
      <c r="AM595" s="31"/>
      <c r="AN595" s="31"/>
      <c r="AO595" s="31"/>
      <c r="AP595" s="106">
        <f t="shared" si="1165"/>
        <v>0</v>
      </c>
      <c r="AQ595" s="106"/>
      <c r="AR595" s="109">
        <f t="shared" si="1217"/>
        <v>0</v>
      </c>
      <c r="AS595" s="699" t="e">
        <f t="shared" si="1205"/>
        <v>#DIV/0!</v>
      </c>
      <c r="AT595" s="236"/>
      <c r="AU595" s="699"/>
      <c r="AV595" s="31"/>
      <c r="AW595" s="699"/>
      <c r="AX595" s="236"/>
      <c r="AY595" s="699"/>
      <c r="AZ595" s="31"/>
      <c r="BA595" s="31"/>
      <c r="BB595" s="31"/>
      <c r="BC595" s="31"/>
      <c r="BD595" s="31">
        <f t="shared" si="1190"/>
        <v>0</v>
      </c>
      <c r="BE595" s="106">
        <f t="shared" si="1218"/>
        <v>0</v>
      </c>
      <c r="BF595" s="31"/>
      <c r="BG595" s="31"/>
      <c r="BH595" s="31"/>
      <c r="BI595" s="31"/>
      <c r="BJ595" s="106">
        <f t="shared" si="1213"/>
        <v>0</v>
      </c>
      <c r="BK595" s="31"/>
      <c r="BL595" s="31"/>
      <c r="BM595" s="31"/>
      <c r="BN595" s="106">
        <f t="shared" si="1219"/>
        <v>0</v>
      </c>
      <c r="BO595" s="31"/>
      <c r="BP595" s="31"/>
      <c r="BQ595" s="31"/>
      <c r="BR595" s="31"/>
      <c r="BS595" s="106">
        <f t="shared" si="1222"/>
        <v>0</v>
      </c>
      <c r="BT595" s="106"/>
      <c r="BU595" s="106">
        <f t="shared" si="1220"/>
        <v>0</v>
      </c>
      <c r="BV595" s="106"/>
      <c r="BW595" s="106"/>
      <c r="BX595" s="106"/>
      <c r="BY595" s="106"/>
      <c r="BZ595" s="106"/>
      <c r="CE595" s="699" t="e">
        <f t="shared" si="1194"/>
        <v>#DIV/0!</v>
      </c>
    </row>
    <row r="596" spans="2:83" s="54" customFormat="1" ht="91.5" hidden="1" customHeight="1" x14ac:dyDescent="0.2">
      <c r="B596" s="206" t="s">
        <v>7</v>
      </c>
      <c r="C596" s="53" t="s">
        <v>218</v>
      </c>
      <c r="D596" s="109">
        <f t="shared" si="1214"/>
        <v>0</v>
      </c>
      <c r="E596" s="236"/>
      <c r="F596" s="236"/>
      <c r="G596" s="236"/>
      <c r="H596" s="236"/>
      <c r="I596" s="236"/>
      <c r="J596" s="109">
        <f t="shared" si="1221"/>
        <v>0</v>
      </c>
      <c r="K596" s="109">
        <f t="shared" si="1215"/>
        <v>0</v>
      </c>
      <c r="L596" s="699" t="e">
        <f t="shared" si="1203"/>
        <v>#DIV/0!</v>
      </c>
      <c r="M596" s="236"/>
      <c r="N596" s="31"/>
      <c r="O596" s="31"/>
      <c r="P596" s="31"/>
      <c r="Q596" s="31"/>
      <c r="R596" s="31"/>
      <c r="S596" s="31"/>
      <c r="T596" s="31"/>
      <c r="U596" s="31"/>
      <c r="V596" s="89">
        <f t="shared" si="1118"/>
        <v>0</v>
      </c>
      <c r="W596" s="31"/>
      <c r="X596" s="31"/>
      <c r="Y596" s="31"/>
      <c r="Z596" s="31">
        <f t="shared" si="1113"/>
        <v>0</v>
      </c>
      <c r="AA596" s="279"/>
      <c r="AB596" s="31"/>
      <c r="AC596" s="31"/>
      <c r="AD596" s="31"/>
      <c r="AE596" s="109">
        <f t="shared" si="1216"/>
        <v>0</v>
      </c>
      <c r="AF596" s="699" t="e">
        <f t="shared" si="1204"/>
        <v>#DIV/0!</v>
      </c>
      <c r="AG596" s="236"/>
      <c r="AH596" s="699"/>
      <c r="AI596" s="31"/>
      <c r="AJ596" s="31"/>
      <c r="AK596" s="31"/>
      <c r="AL596" s="31"/>
      <c r="AM596" s="31"/>
      <c r="AN596" s="31"/>
      <c r="AO596" s="31"/>
      <c r="AP596" s="106">
        <f t="shared" si="1165"/>
        <v>0</v>
      </c>
      <c r="AQ596" s="106"/>
      <c r="AR596" s="109">
        <f t="shared" si="1217"/>
        <v>0</v>
      </c>
      <c r="AS596" s="699" t="e">
        <f t="shared" si="1205"/>
        <v>#DIV/0!</v>
      </c>
      <c r="AT596" s="236"/>
      <c r="AU596" s="699"/>
      <c r="AV596" s="31"/>
      <c r="AW596" s="699"/>
      <c r="AX596" s="236"/>
      <c r="AY596" s="699"/>
      <c r="AZ596" s="31"/>
      <c r="BA596" s="31"/>
      <c r="BB596" s="31"/>
      <c r="BC596" s="31"/>
      <c r="BD596" s="31">
        <f t="shared" si="1190"/>
        <v>0</v>
      </c>
      <c r="BE596" s="106">
        <f t="shared" si="1218"/>
        <v>0</v>
      </c>
      <c r="BF596" s="31"/>
      <c r="BG596" s="31"/>
      <c r="BH596" s="31"/>
      <c r="BI596" s="31"/>
      <c r="BJ596" s="106">
        <f t="shared" si="1213"/>
        <v>0</v>
      </c>
      <c r="BK596" s="31"/>
      <c r="BL596" s="31"/>
      <c r="BM596" s="31"/>
      <c r="BN596" s="106">
        <f t="shared" si="1219"/>
        <v>0</v>
      </c>
      <c r="BO596" s="31"/>
      <c r="BP596" s="31"/>
      <c r="BQ596" s="31"/>
      <c r="BR596" s="31"/>
      <c r="BS596" s="106">
        <f t="shared" si="1222"/>
        <v>0</v>
      </c>
      <c r="BT596" s="106"/>
      <c r="BU596" s="106">
        <f t="shared" si="1220"/>
        <v>0</v>
      </c>
      <c r="BV596" s="106"/>
      <c r="BW596" s="106"/>
      <c r="BX596" s="106"/>
      <c r="BY596" s="106"/>
      <c r="BZ596" s="106"/>
      <c r="CE596" s="699" t="e">
        <f t="shared" si="1194"/>
        <v>#DIV/0!</v>
      </c>
    </row>
    <row r="597" spans="2:83" s="54" customFormat="1" ht="117.75" hidden="1" customHeight="1" x14ac:dyDescent="0.2">
      <c r="B597" s="206" t="s">
        <v>8</v>
      </c>
      <c r="C597" s="53"/>
      <c r="D597" s="109">
        <f t="shared" ref="D597:D624" si="1223">E597+H597+I597</f>
        <v>0</v>
      </c>
      <c r="E597" s="236"/>
      <c r="F597" s="236"/>
      <c r="G597" s="236"/>
      <c r="H597" s="236"/>
      <c r="I597" s="236"/>
      <c r="J597" s="109">
        <f t="shared" ref="J597:J602" si="1224">K597+M597+Q597</f>
        <v>0</v>
      </c>
      <c r="K597" s="109">
        <f t="shared" ref="K597:K624" si="1225">M597+S597+U597</f>
        <v>0</v>
      </c>
      <c r="L597" s="699" t="e">
        <f t="shared" si="1203"/>
        <v>#DIV/0!</v>
      </c>
      <c r="M597" s="236"/>
      <c r="N597" s="31"/>
      <c r="O597" s="31"/>
      <c r="P597" s="31"/>
      <c r="Q597" s="31"/>
      <c r="R597" s="31"/>
      <c r="S597" s="31"/>
      <c r="T597" s="31"/>
      <c r="U597" s="31"/>
      <c r="V597" s="89">
        <f t="shared" si="1118"/>
        <v>0</v>
      </c>
      <c r="W597" s="31"/>
      <c r="X597" s="31"/>
      <c r="Y597" s="31"/>
      <c r="Z597" s="31">
        <f t="shared" si="1113"/>
        <v>0</v>
      </c>
      <c r="AA597" s="279"/>
      <c r="AB597" s="31"/>
      <c r="AC597" s="31"/>
      <c r="AD597" s="31"/>
      <c r="AE597" s="109">
        <f t="shared" ref="AE597:AE603" si="1226">AG597+AM597+AO597</f>
        <v>0</v>
      </c>
      <c r="AF597" s="699" t="e">
        <f t="shared" si="1204"/>
        <v>#DIV/0!</v>
      </c>
      <c r="AG597" s="236"/>
      <c r="AH597" s="699"/>
      <c r="AI597" s="31"/>
      <c r="AJ597" s="31"/>
      <c r="AK597" s="31"/>
      <c r="AL597" s="31"/>
      <c r="AM597" s="31"/>
      <c r="AN597" s="31"/>
      <c r="AO597" s="31"/>
      <c r="AP597" s="106">
        <f t="shared" si="1165"/>
        <v>0</v>
      </c>
      <c r="AQ597" s="106"/>
      <c r="AR597" s="109">
        <f t="shared" ref="AR597:AR624" si="1227">AT597+AZ597+BB597</f>
        <v>0</v>
      </c>
      <c r="AS597" s="699" t="e">
        <f t="shared" si="1205"/>
        <v>#DIV/0!</v>
      </c>
      <c r="AT597" s="236"/>
      <c r="AU597" s="699"/>
      <c r="AV597" s="31"/>
      <c r="AW597" s="699"/>
      <c r="AX597" s="236"/>
      <c r="AY597" s="699"/>
      <c r="AZ597" s="31"/>
      <c r="BA597" s="31"/>
      <c r="BB597" s="31"/>
      <c r="BC597" s="31"/>
      <c r="BD597" s="31">
        <f t="shared" si="1190"/>
        <v>0</v>
      </c>
      <c r="BE597" s="106">
        <f t="shared" ref="BE597:BE603" si="1228">BF597+BH597+BI597</f>
        <v>0</v>
      </c>
      <c r="BF597" s="31"/>
      <c r="BG597" s="31"/>
      <c r="BH597" s="31"/>
      <c r="BI597" s="31"/>
      <c r="BJ597" s="106">
        <f t="shared" si="1213"/>
        <v>0</v>
      </c>
      <c r="BK597" s="31"/>
      <c r="BL597" s="31"/>
      <c r="BM597" s="31"/>
      <c r="BN597" s="106">
        <f t="shared" si="1219"/>
        <v>0</v>
      </c>
      <c r="BO597" s="31"/>
      <c r="BP597" s="31"/>
      <c r="BQ597" s="31"/>
      <c r="BR597" s="31"/>
      <c r="BS597" s="106">
        <f t="shared" si="1222"/>
        <v>0</v>
      </c>
      <c r="BT597" s="106"/>
      <c r="BU597" s="106">
        <f t="shared" ref="BU597:BU603" si="1229">BV597+BY597+BZ597</f>
        <v>0</v>
      </c>
      <c r="BV597" s="106"/>
      <c r="BW597" s="106"/>
      <c r="BX597" s="106"/>
      <c r="BY597" s="106"/>
      <c r="BZ597" s="106"/>
      <c r="CE597" s="699" t="e">
        <f t="shared" si="1194"/>
        <v>#DIV/0!</v>
      </c>
    </row>
    <row r="598" spans="2:83" s="54" customFormat="1" ht="87.75" hidden="1" customHeight="1" x14ac:dyDescent="0.2">
      <c r="B598" s="206" t="s">
        <v>8</v>
      </c>
      <c r="C598" s="53"/>
      <c r="D598" s="109">
        <f t="shared" si="1223"/>
        <v>0</v>
      </c>
      <c r="E598" s="236"/>
      <c r="F598" s="236"/>
      <c r="G598" s="236"/>
      <c r="H598" s="236"/>
      <c r="I598" s="236"/>
      <c r="J598" s="109">
        <f t="shared" si="1224"/>
        <v>0</v>
      </c>
      <c r="K598" s="109">
        <f t="shared" si="1225"/>
        <v>0</v>
      </c>
      <c r="L598" s="699" t="e">
        <f t="shared" si="1203"/>
        <v>#DIV/0!</v>
      </c>
      <c r="M598" s="236"/>
      <c r="N598" s="31"/>
      <c r="O598" s="31"/>
      <c r="P598" s="31"/>
      <c r="Q598" s="31"/>
      <c r="R598" s="31"/>
      <c r="S598" s="31"/>
      <c r="T598" s="31"/>
      <c r="U598" s="31"/>
      <c r="V598" s="89">
        <f t="shared" si="1118"/>
        <v>0</v>
      </c>
      <c r="W598" s="31"/>
      <c r="X598" s="31"/>
      <c r="Y598" s="31"/>
      <c r="Z598" s="31">
        <f t="shared" si="1113"/>
        <v>0</v>
      </c>
      <c r="AA598" s="279"/>
      <c r="AB598" s="31"/>
      <c r="AC598" s="31"/>
      <c r="AD598" s="31"/>
      <c r="AE598" s="109">
        <f t="shared" si="1226"/>
        <v>0</v>
      </c>
      <c r="AF598" s="699" t="e">
        <f t="shared" si="1204"/>
        <v>#DIV/0!</v>
      </c>
      <c r="AG598" s="236"/>
      <c r="AH598" s="699"/>
      <c r="AI598" s="31"/>
      <c r="AJ598" s="31"/>
      <c r="AK598" s="31"/>
      <c r="AL598" s="31"/>
      <c r="AM598" s="31"/>
      <c r="AN598" s="31"/>
      <c r="AO598" s="31"/>
      <c r="AP598" s="106">
        <f t="shared" si="1165"/>
        <v>0</v>
      </c>
      <c r="AQ598" s="106"/>
      <c r="AR598" s="109">
        <f t="shared" si="1227"/>
        <v>0</v>
      </c>
      <c r="AS598" s="699" t="e">
        <f t="shared" si="1205"/>
        <v>#DIV/0!</v>
      </c>
      <c r="AT598" s="236"/>
      <c r="AU598" s="699"/>
      <c r="AV598" s="31"/>
      <c r="AW598" s="699"/>
      <c r="AX598" s="236"/>
      <c r="AY598" s="699"/>
      <c r="AZ598" s="31"/>
      <c r="BA598" s="31"/>
      <c r="BB598" s="31"/>
      <c r="BC598" s="31"/>
      <c r="BD598" s="31">
        <f t="shared" si="1190"/>
        <v>0</v>
      </c>
      <c r="BE598" s="106">
        <f t="shared" si="1228"/>
        <v>0</v>
      </c>
      <c r="BF598" s="31"/>
      <c r="BG598" s="31"/>
      <c r="BH598" s="31"/>
      <c r="BI598" s="31"/>
      <c r="BJ598" s="106">
        <f t="shared" si="1213"/>
        <v>0</v>
      </c>
      <c r="BK598" s="31"/>
      <c r="BL598" s="31"/>
      <c r="BM598" s="31"/>
      <c r="BN598" s="106">
        <f t="shared" si="1219"/>
        <v>0</v>
      </c>
      <c r="BO598" s="31"/>
      <c r="BP598" s="31"/>
      <c r="BQ598" s="31"/>
      <c r="BR598" s="31"/>
      <c r="BS598" s="106">
        <f t="shared" si="1222"/>
        <v>0</v>
      </c>
      <c r="BT598" s="106"/>
      <c r="BU598" s="106">
        <f t="shared" si="1229"/>
        <v>0</v>
      </c>
      <c r="BV598" s="106"/>
      <c r="BW598" s="106"/>
      <c r="BX598" s="106"/>
      <c r="BY598" s="106"/>
      <c r="BZ598" s="106"/>
      <c r="CE598" s="699" t="e">
        <f t="shared" si="1194"/>
        <v>#DIV/0!</v>
      </c>
    </row>
    <row r="599" spans="2:83" s="54" customFormat="1" ht="132.75" customHeight="1" x14ac:dyDescent="0.2">
      <c r="B599" s="206" t="s">
        <v>34</v>
      </c>
      <c r="C599" s="53" t="s">
        <v>380</v>
      </c>
      <c r="D599" s="109">
        <f t="shared" si="1223"/>
        <v>76857.349799999996</v>
      </c>
      <c r="E599" s="236"/>
      <c r="F599" s="236"/>
      <c r="G599" s="236"/>
      <c r="H599" s="236"/>
      <c r="I599" s="109">
        <f>'[10]2025_2027'!$K$566</f>
        <v>76857.349799999996</v>
      </c>
      <c r="J599" s="109"/>
      <c r="K599" s="109">
        <f t="shared" si="1225"/>
        <v>0</v>
      </c>
      <c r="L599" s="699">
        <f t="shared" si="1203"/>
        <v>0</v>
      </c>
      <c r="M599" s="236"/>
      <c r="N599" s="31"/>
      <c r="O599" s="31"/>
      <c r="P599" s="31"/>
      <c r="Q599" s="31"/>
      <c r="R599" s="31"/>
      <c r="S599" s="31"/>
      <c r="T599" s="31"/>
      <c r="U599" s="106"/>
      <c r="V599" s="89">
        <f t="shared" si="1118"/>
        <v>0</v>
      </c>
      <c r="W599" s="31"/>
      <c r="X599" s="31"/>
      <c r="Y599" s="31"/>
      <c r="Z599" s="106">
        <f t="shared" si="1113"/>
        <v>0</v>
      </c>
      <c r="AA599" s="279"/>
      <c r="AB599" s="31"/>
      <c r="AC599" s="106"/>
      <c r="AD599" s="106"/>
      <c r="AE599" s="109">
        <f t="shared" si="1226"/>
        <v>0</v>
      </c>
      <c r="AF599" s="699">
        <f t="shared" si="1204"/>
        <v>0</v>
      </c>
      <c r="AG599" s="236"/>
      <c r="AH599" s="699"/>
      <c r="AI599" s="31"/>
      <c r="AJ599" s="31"/>
      <c r="AK599" s="31"/>
      <c r="AL599" s="31"/>
      <c r="AM599" s="31"/>
      <c r="AN599" s="31"/>
      <c r="AO599" s="106"/>
      <c r="AP599" s="106"/>
      <c r="AQ599" s="106"/>
      <c r="AR599" s="109">
        <f t="shared" si="1227"/>
        <v>76857.349799999996</v>
      </c>
      <c r="AS599" s="699">
        <f t="shared" si="1205"/>
        <v>1</v>
      </c>
      <c r="AT599" s="236"/>
      <c r="AU599" s="699"/>
      <c r="AV599" s="31"/>
      <c r="AW599" s="699"/>
      <c r="AX599" s="236"/>
      <c r="AY599" s="699"/>
      <c r="AZ599" s="31"/>
      <c r="BA599" s="699"/>
      <c r="BB599" s="106">
        <f t="shared" ref="BB599:BB624" si="1230">D599</f>
        <v>76857.349799999996</v>
      </c>
      <c r="BC599" s="31"/>
      <c r="BD599" s="106">
        <f t="shared" si="1190"/>
        <v>0</v>
      </c>
      <c r="BE599" s="106">
        <f t="shared" si="1228"/>
        <v>80000</v>
      </c>
      <c r="BF599" s="31"/>
      <c r="BG599" s="31"/>
      <c r="BH599" s="31"/>
      <c r="BI599" s="106">
        <v>80000</v>
      </c>
      <c r="BJ599" s="106">
        <f t="shared" si="1213"/>
        <v>0</v>
      </c>
      <c r="BK599" s="31"/>
      <c r="BL599" s="31"/>
      <c r="BM599" s="106"/>
      <c r="BN599" s="106">
        <f t="shared" si="1219"/>
        <v>100000</v>
      </c>
      <c r="BO599" s="31"/>
      <c r="BP599" s="31"/>
      <c r="BQ599" s="31"/>
      <c r="BR599" s="31"/>
      <c r="BS599" s="106">
        <v>100000</v>
      </c>
      <c r="BT599" s="106"/>
      <c r="BU599" s="106">
        <f t="shared" si="1229"/>
        <v>100000</v>
      </c>
      <c r="BV599" s="106"/>
      <c r="BW599" s="106"/>
      <c r="BX599" s="106"/>
      <c r="BY599" s="106"/>
      <c r="BZ599" s="106">
        <v>100000</v>
      </c>
      <c r="CE599" s="699">
        <f t="shared" si="1194"/>
        <v>1</v>
      </c>
    </row>
    <row r="600" spans="2:83" s="52" customFormat="1" ht="31.5" hidden="1" customHeight="1" x14ac:dyDescent="0.25">
      <c r="B600" s="203" t="s">
        <v>67</v>
      </c>
      <c r="C600" s="128" t="s">
        <v>68</v>
      </c>
      <c r="D600" s="109">
        <f t="shared" si="1223"/>
        <v>0</v>
      </c>
      <c r="E600" s="33"/>
      <c r="F600" s="33"/>
      <c r="G600" s="33"/>
      <c r="H600" s="33"/>
      <c r="I600" s="33">
        <f>I601</f>
        <v>0</v>
      </c>
      <c r="J600" s="109">
        <f t="shared" si="1224"/>
        <v>0</v>
      </c>
      <c r="K600" s="109">
        <f t="shared" si="1225"/>
        <v>0</v>
      </c>
      <c r="L600" s="699" t="e">
        <f t="shared" si="1203"/>
        <v>#DIV/0!</v>
      </c>
      <c r="M600" s="33"/>
      <c r="N600" s="19"/>
      <c r="O600" s="89"/>
      <c r="P600" s="19"/>
      <c r="Q600" s="89"/>
      <c r="R600" s="19"/>
      <c r="S600" s="89"/>
      <c r="T600" s="19"/>
      <c r="U600" s="89">
        <f>U601</f>
        <v>0</v>
      </c>
      <c r="V600" s="89">
        <f t="shared" si="1118"/>
        <v>0</v>
      </c>
      <c r="W600" s="89"/>
      <c r="X600" s="89"/>
      <c r="Y600" s="89"/>
      <c r="Z600" s="106">
        <f t="shared" si="1113"/>
        <v>0</v>
      </c>
      <c r="AA600" s="279"/>
      <c r="AB600" s="89"/>
      <c r="AC600" s="106"/>
      <c r="AD600" s="106"/>
      <c r="AE600" s="109">
        <f t="shared" si="1226"/>
        <v>0</v>
      </c>
      <c r="AF600" s="699" t="e">
        <f t="shared" si="1204"/>
        <v>#DIV/0!</v>
      </c>
      <c r="AG600" s="33"/>
      <c r="AH600" s="699"/>
      <c r="AI600" s="89"/>
      <c r="AJ600" s="19"/>
      <c r="AK600" s="89"/>
      <c r="AL600" s="19"/>
      <c r="AM600" s="89"/>
      <c r="AN600" s="19"/>
      <c r="AO600" s="89">
        <f>AO601</f>
        <v>0</v>
      </c>
      <c r="AP600" s="106">
        <f t="shared" si="1165"/>
        <v>0</v>
      </c>
      <c r="AQ600" s="106"/>
      <c r="AR600" s="109">
        <f t="shared" si="1227"/>
        <v>0</v>
      </c>
      <c r="AS600" s="699" t="e">
        <f t="shared" si="1205"/>
        <v>#DIV/0!</v>
      </c>
      <c r="AT600" s="33"/>
      <c r="AU600" s="699"/>
      <c r="AV600" s="89"/>
      <c r="AW600" s="699"/>
      <c r="AX600" s="33"/>
      <c r="AY600" s="699"/>
      <c r="AZ600" s="89"/>
      <c r="BA600" s="699"/>
      <c r="BB600" s="106">
        <f t="shared" si="1230"/>
        <v>0</v>
      </c>
      <c r="BC600" s="89"/>
      <c r="BD600" s="89">
        <f t="shared" si="1190"/>
        <v>0</v>
      </c>
      <c r="BE600" s="106">
        <f t="shared" si="1228"/>
        <v>0</v>
      </c>
      <c r="BF600" s="89"/>
      <c r="BG600" s="89"/>
      <c r="BH600" s="89"/>
      <c r="BI600" s="89">
        <f>BI601</f>
        <v>0</v>
      </c>
      <c r="BJ600" s="106">
        <f t="shared" si="1213"/>
        <v>0</v>
      </c>
      <c r="BK600" s="89"/>
      <c r="BL600" s="89"/>
      <c r="BM600" s="89"/>
      <c r="BN600" s="106">
        <f t="shared" si="1219"/>
        <v>0</v>
      </c>
      <c r="BO600" s="89"/>
      <c r="BP600" s="89"/>
      <c r="BQ600" s="89"/>
      <c r="BR600" s="89"/>
      <c r="BS600" s="89">
        <f>BI600</f>
        <v>0</v>
      </c>
      <c r="BT600" s="106"/>
      <c r="BU600" s="106">
        <f t="shared" si="1229"/>
        <v>0</v>
      </c>
      <c r="BV600" s="89"/>
      <c r="BW600" s="89"/>
      <c r="BX600" s="89"/>
      <c r="BY600" s="89"/>
      <c r="BZ600" s="89">
        <f>BZ601</f>
        <v>0</v>
      </c>
      <c r="CE600" s="699" t="e">
        <f t="shared" si="1194"/>
        <v>#DIV/0!</v>
      </c>
    </row>
    <row r="601" spans="2:83" s="54" customFormat="1" ht="157.5" hidden="1" customHeight="1" x14ac:dyDescent="0.2">
      <c r="B601" s="206" t="s">
        <v>34</v>
      </c>
      <c r="C601" s="121" t="s">
        <v>69</v>
      </c>
      <c r="D601" s="109">
        <f t="shared" si="1223"/>
        <v>0</v>
      </c>
      <c r="E601" s="236"/>
      <c r="F601" s="236"/>
      <c r="G601" s="236"/>
      <c r="H601" s="236"/>
      <c r="I601" s="236">
        <v>0</v>
      </c>
      <c r="J601" s="109">
        <f t="shared" si="1224"/>
        <v>0</v>
      </c>
      <c r="K601" s="109">
        <f t="shared" si="1225"/>
        <v>0</v>
      </c>
      <c r="L601" s="699" t="e">
        <f t="shared" si="1203"/>
        <v>#DIV/0!</v>
      </c>
      <c r="M601" s="236"/>
      <c r="N601" s="31"/>
      <c r="O601" s="31"/>
      <c r="P601" s="31"/>
      <c r="Q601" s="31"/>
      <c r="R601" s="31"/>
      <c r="S601" s="31"/>
      <c r="T601" s="31"/>
      <c r="U601" s="31">
        <v>0</v>
      </c>
      <c r="V601" s="89">
        <f t="shared" si="1118"/>
        <v>0</v>
      </c>
      <c r="W601" s="31"/>
      <c r="X601" s="31"/>
      <c r="Y601" s="31"/>
      <c r="Z601" s="106">
        <f t="shared" si="1113"/>
        <v>0</v>
      </c>
      <c r="AA601" s="279"/>
      <c r="AB601" s="31"/>
      <c r="AC601" s="106"/>
      <c r="AD601" s="106"/>
      <c r="AE601" s="109">
        <f t="shared" si="1226"/>
        <v>0</v>
      </c>
      <c r="AF601" s="699" t="e">
        <f t="shared" si="1204"/>
        <v>#DIV/0!</v>
      </c>
      <c r="AG601" s="236"/>
      <c r="AH601" s="699"/>
      <c r="AI601" s="31"/>
      <c r="AJ601" s="31"/>
      <c r="AK601" s="31"/>
      <c r="AL601" s="31"/>
      <c r="AM601" s="31"/>
      <c r="AN601" s="31"/>
      <c r="AO601" s="31">
        <v>0</v>
      </c>
      <c r="AP601" s="106">
        <f t="shared" si="1165"/>
        <v>0</v>
      </c>
      <c r="AQ601" s="106"/>
      <c r="AR601" s="109">
        <f t="shared" si="1227"/>
        <v>0</v>
      </c>
      <c r="AS601" s="699" t="e">
        <f t="shared" si="1205"/>
        <v>#DIV/0!</v>
      </c>
      <c r="AT601" s="236"/>
      <c r="AU601" s="699"/>
      <c r="AV601" s="31"/>
      <c r="AW601" s="699"/>
      <c r="AX601" s="236"/>
      <c r="AY601" s="699"/>
      <c r="AZ601" s="31"/>
      <c r="BA601" s="699"/>
      <c r="BB601" s="106">
        <f t="shared" si="1230"/>
        <v>0</v>
      </c>
      <c r="BC601" s="31"/>
      <c r="BD601" s="31">
        <f t="shared" si="1190"/>
        <v>0</v>
      </c>
      <c r="BE601" s="106">
        <f t="shared" si="1228"/>
        <v>0</v>
      </c>
      <c r="BF601" s="31"/>
      <c r="BG601" s="31"/>
      <c r="BH601" s="31"/>
      <c r="BI601" s="31">
        <v>0</v>
      </c>
      <c r="BJ601" s="106">
        <f t="shared" si="1213"/>
        <v>0</v>
      </c>
      <c r="BK601" s="31"/>
      <c r="BL601" s="31"/>
      <c r="BM601" s="31"/>
      <c r="BN601" s="106">
        <f t="shared" si="1219"/>
        <v>0</v>
      </c>
      <c r="BO601" s="31"/>
      <c r="BP601" s="31"/>
      <c r="BQ601" s="31"/>
      <c r="BR601" s="31"/>
      <c r="BS601" s="31">
        <f>BI601</f>
        <v>0</v>
      </c>
      <c r="BT601" s="106"/>
      <c r="BU601" s="106">
        <f t="shared" si="1229"/>
        <v>0</v>
      </c>
      <c r="BV601" s="31"/>
      <c r="BW601" s="31"/>
      <c r="BX601" s="31"/>
      <c r="BY601" s="31"/>
      <c r="BZ601" s="31">
        <v>0</v>
      </c>
      <c r="CE601" s="699" t="e">
        <f t="shared" si="1194"/>
        <v>#DIV/0!</v>
      </c>
    </row>
    <row r="602" spans="2:83" s="54" customFormat="1" ht="131.25" hidden="1" customHeight="1" x14ac:dyDescent="0.2">
      <c r="B602" s="206" t="s">
        <v>10</v>
      </c>
      <c r="C602" s="53" t="s">
        <v>174</v>
      </c>
      <c r="D602" s="109" t="e">
        <f t="shared" si="1223"/>
        <v>#REF!</v>
      </c>
      <c r="E602" s="236"/>
      <c r="F602" s="236"/>
      <c r="G602" s="236"/>
      <c r="H602" s="236"/>
      <c r="I602" s="236" t="e">
        <f>#REF!</f>
        <v>#REF!</v>
      </c>
      <c r="J602" s="109" t="e">
        <f t="shared" si="1224"/>
        <v>#REF!</v>
      </c>
      <c r="K602" s="109" t="e">
        <f t="shared" si="1225"/>
        <v>#REF!</v>
      </c>
      <c r="L602" s="699" t="e">
        <f t="shared" si="1203"/>
        <v>#REF!</v>
      </c>
      <c r="M602" s="236"/>
      <c r="N602" s="31"/>
      <c r="O602" s="31"/>
      <c r="P602" s="31"/>
      <c r="Q602" s="31"/>
      <c r="R602" s="31"/>
      <c r="S602" s="31"/>
      <c r="T602" s="31"/>
      <c r="U602" s="31" t="e">
        <f>#REF!</f>
        <v>#REF!</v>
      </c>
      <c r="V602" s="89">
        <f t="shared" si="1118"/>
        <v>0</v>
      </c>
      <c r="W602" s="31"/>
      <c r="X602" s="31"/>
      <c r="Y602" s="31"/>
      <c r="Z602" s="106">
        <f t="shared" si="1113"/>
        <v>0</v>
      </c>
      <c r="AA602" s="279"/>
      <c r="AB602" s="31"/>
      <c r="AC602" s="106"/>
      <c r="AD602" s="106"/>
      <c r="AE602" s="109">
        <f t="shared" si="1226"/>
        <v>0</v>
      </c>
      <c r="AF602" s="699" t="e">
        <f t="shared" si="1204"/>
        <v>#REF!</v>
      </c>
      <c r="AG602" s="236"/>
      <c r="AH602" s="699"/>
      <c r="AI602" s="31"/>
      <c r="AJ602" s="31"/>
      <c r="AK602" s="31"/>
      <c r="AL602" s="31"/>
      <c r="AM602" s="31"/>
      <c r="AN602" s="31"/>
      <c r="AO602" s="31">
        <f>S602</f>
        <v>0</v>
      </c>
      <c r="AP602" s="106" t="e">
        <f t="shared" si="1165"/>
        <v>#REF!</v>
      </c>
      <c r="AQ602" s="106"/>
      <c r="AR602" s="109" t="e">
        <f t="shared" si="1227"/>
        <v>#REF!</v>
      </c>
      <c r="AS602" s="699" t="e">
        <f t="shared" si="1205"/>
        <v>#REF!</v>
      </c>
      <c r="AT602" s="236"/>
      <c r="AU602" s="699"/>
      <c r="AV602" s="31"/>
      <c r="AW602" s="699"/>
      <c r="AX602" s="236"/>
      <c r="AY602" s="699"/>
      <c r="AZ602" s="31"/>
      <c r="BA602" s="699"/>
      <c r="BB602" s="106" t="e">
        <f t="shared" si="1230"/>
        <v>#REF!</v>
      </c>
      <c r="BC602" s="31"/>
      <c r="BD602" s="31">
        <f t="shared" si="1190"/>
        <v>0</v>
      </c>
      <c r="BE602" s="106">
        <f t="shared" si="1228"/>
        <v>0</v>
      </c>
      <c r="BF602" s="31"/>
      <c r="BG602" s="31"/>
      <c r="BH602" s="31"/>
      <c r="BI602" s="31">
        <f>Z602</f>
        <v>0</v>
      </c>
      <c r="BJ602" s="106">
        <f t="shared" si="1213"/>
        <v>0</v>
      </c>
      <c r="BK602" s="31"/>
      <c r="BL602" s="31"/>
      <c r="BM602" s="31"/>
      <c r="BN602" s="106">
        <f t="shared" si="1219"/>
        <v>0</v>
      </c>
      <c r="BO602" s="31"/>
      <c r="BP602" s="31"/>
      <c r="BQ602" s="31"/>
      <c r="BR602" s="31"/>
      <c r="BS602" s="31">
        <f>BI602</f>
        <v>0</v>
      </c>
      <c r="BT602" s="106"/>
      <c r="BU602" s="106">
        <f t="shared" si="1229"/>
        <v>0</v>
      </c>
      <c r="BV602" s="31"/>
      <c r="BW602" s="31"/>
      <c r="BX602" s="31"/>
      <c r="BY602" s="31"/>
      <c r="BZ602" s="31">
        <f>BJ602</f>
        <v>0</v>
      </c>
      <c r="CE602" s="699" t="e">
        <f t="shared" si="1194"/>
        <v>#REF!</v>
      </c>
    </row>
    <row r="603" spans="2:83" s="54" customFormat="1" ht="131.25" hidden="1" customHeight="1" x14ac:dyDescent="0.2">
      <c r="B603" s="206" t="s">
        <v>7</v>
      </c>
      <c r="C603" s="53" t="s">
        <v>263</v>
      </c>
      <c r="D603" s="109">
        <f t="shared" si="1223"/>
        <v>0</v>
      </c>
      <c r="E603" s="236"/>
      <c r="F603" s="236"/>
      <c r="G603" s="236"/>
      <c r="H603" s="236"/>
      <c r="I603" s="109">
        <v>0</v>
      </c>
      <c r="J603" s="109">
        <f>K603-I603</f>
        <v>0</v>
      </c>
      <c r="K603" s="109">
        <f t="shared" si="1225"/>
        <v>0</v>
      </c>
      <c r="L603" s="699" t="e">
        <f t="shared" si="1203"/>
        <v>#DIV/0!</v>
      </c>
      <c r="M603" s="236"/>
      <c r="N603" s="31"/>
      <c r="O603" s="31"/>
      <c r="P603" s="31"/>
      <c r="Q603" s="31"/>
      <c r="R603" s="31"/>
      <c r="S603" s="31"/>
      <c r="T603" s="31"/>
      <c r="U603" s="106">
        <v>0</v>
      </c>
      <c r="V603" s="89">
        <f t="shared" si="1118"/>
        <v>0</v>
      </c>
      <c r="W603" s="31"/>
      <c r="X603" s="31"/>
      <c r="Y603" s="31"/>
      <c r="Z603" s="106">
        <f t="shared" si="1113"/>
        <v>0</v>
      </c>
      <c r="AA603" s="279"/>
      <c r="AB603" s="31"/>
      <c r="AC603" s="106"/>
      <c r="AD603" s="106"/>
      <c r="AE603" s="109">
        <f t="shared" si="1226"/>
        <v>0</v>
      </c>
      <c r="AF603" s="699" t="e">
        <f t="shared" si="1204"/>
        <v>#DIV/0!</v>
      </c>
      <c r="AG603" s="236"/>
      <c r="AH603" s="699"/>
      <c r="AI603" s="31"/>
      <c r="AJ603" s="31"/>
      <c r="AK603" s="31"/>
      <c r="AL603" s="31"/>
      <c r="AM603" s="31"/>
      <c r="AN603" s="31"/>
      <c r="AO603" s="106">
        <v>0</v>
      </c>
      <c r="AP603" s="106">
        <f t="shared" si="1165"/>
        <v>0</v>
      </c>
      <c r="AQ603" s="106"/>
      <c r="AR603" s="109">
        <f t="shared" si="1227"/>
        <v>0</v>
      </c>
      <c r="AS603" s="699" t="e">
        <f t="shared" si="1205"/>
        <v>#DIV/0!</v>
      </c>
      <c r="AT603" s="236"/>
      <c r="AU603" s="699"/>
      <c r="AV603" s="31"/>
      <c r="AW603" s="699"/>
      <c r="AX603" s="236"/>
      <c r="AY603" s="699"/>
      <c r="AZ603" s="31"/>
      <c r="BA603" s="699"/>
      <c r="BB603" s="106">
        <f t="shared" si="1230"/>
        <v>0</v>
      </c>
      <c r="BC603" s="31"/>
      <c r="BD603" s="106">
        <f t="shared" si="1190"/>
        <v>0</v>
      </c>
      <c r="BE603" s="106">
        <f t="shared" si="1228"/>
        <v>0</v>
      </c>
      <c r="BF603" s="31"/>
      <c r="BG603" s="31"/>
      <c r="BH603" s="31"/>
      <c r="BI603" s="106">
        <v>0</v>
      </c>
      <c r="BJ603" s="106">
        <f t="shared" si="1213"/>
        <v>0</v>
      </c>
      <c r="BK603" s="31"/>
      <c r="BL603" s="31"/>
      <c r="BM603" s="106"/>
      <c r="BN603" s="106">
        <f t="shared" si="1219"/>
        <v>0</v>
      </c>
      <c r="BO603" s="31"/>
      <c r="BP603" s="31"/>
      <c r="BQ603" s="31"/>
      <c r="BR603" s="31"/>
      <c r="BS603" s="106">
        <f>BI603</f>
        <v>0</v>
      </c>
      <c r="BT603" s="106"/>
      <c r="BU603" s="106">
        <f t="shared" si="1229"/>
        <v>0</v>
      </c>
      <c r="BV603" s="31"/>
      <c r="BW603" s="31"/>
      <c r="BX603" s="31"/>
      <c r="BY603" s="31"/>
      <c r="BZ603" s="106">
        <v>0</v>
      </c>
      <c r="CE603" s="699" t="e">
        <f t="shared" si="1194"/>
        <v>#DIV/0!</v>
      </c>
    </row>
    <row r="604" spans="2:83" s="54" customFormat="1" ht="131.25" hidden="1" customHeight="1" x14ac:dyDescent="0.2">
      <c r="B604" s="206" t="s">
        <v>8</v>
      </c>
      <c r="C604" s="53" t="s">
        <v>330</v>
      </c>
      <c r="D604" s="109">
        <f t="shared" si="1223"/>
        <v>0</v>
      </c>
      <c r="E604" s="236"/>
      <c r="F604" s="236"/>
      <c r="G604" s="236"/>
      <c r="H604" s="236"/>
      <c r="I604" s="109"/>
      <c r="J604" s="109"/>
      <c r="K604" s="109">
        <f t="shared" si="1225"/>
        <v>0</v>
      </c>
      <c r="L604" s="699" t="e">
        <f t="shared" si="1203"/>
        <v>#DIV/0!</v>
      </c>
      <c r="M604" s="236"/>
      <c r="N604" s="31"/>
      <c r="O604" s="31"/>
      <c r="P604" s="31"/>
      <c r="Q604" s="31"/>
      <c r="R604" s="31"/>
      <c r="S604" s="31"/>
      <c r="T604" s="31"/>
      <c r="U604" s="106"/>
      <c r="V604" s="89"/>
      <c r="W604" s="31"/>
      <c r="X604" s="31"/>
      <c r="Y604" s="31"/>
      <c r="Z604" s="106"/>
      <c r="AA604" s="279"/>
      <c r="AB604" s="31"/>
      <c r="AC604" s="106"/>
      <c r="AD604" s="106"/>
      <c r="AE604" s="109"/>
      <c r="AF604" s="699" t="e">
        <f t="shared" si="1204"/>
        <v>#DIV/0!</v>
      </c>
      <c r="AG604" s="236"/>
      <c r="AH604" s="699"/>
      <c r="AI604" s="31"/>
      <c r="AJ604" s="31"/>
      <c r="AK604" s="31"/>
      <c r="AL604" s="31"/>
      <c r="AM604" s="31"/>
      <c r="AN604" s="31"/>
      <c r="AO604" s="106"/>
      <c r="AP604" s="106"/>
      <c r="AQ604" s="106"/>
      <c r="AR604" s="109">
        <f t="shared" si="1227"/>
        <v>0</v>
      </c>
      <c r="AS604" s="699" t="e">
        <f t="shared" si="1205"/>
        <v>#DIV/0!</v>
      </c>
      <c r="AT604" s="236"/>
      <c r="AU604" s="699"/>
      <c r="AV604" s="31"/>
      <c r="AW604" s="699"/>
      <c r="AX604" s="236"/>
      <c r="AY604" s="699"/>
      <c r="AZ604" s="31"/>
      <c r="BA604" s="699"/>
      <c r="BB604" s="106">
        <f t="shared" si="1230"/>
        <v>0</v>
      </c>
      <c r="BC604" s="31"/>
      <c r="BD604" s="106"/>
      <c r="BE604" s="106"/>
      <c r="BF604" s="31"/>
      <c r="BG604" s="31"/>
      <c r="BH604" s="31"/>
      <c r="BI604" s="106"/>
      <c r="BJ604" s="106"/>
      <c r="BK604" s="31"/>
      <c r="BL604" s="31"/>
      <c r="BM604" s="106"/>
      <c r="BN604" s="106"/>
      <c r="BO604" s="31"/>
      <c r="BP604" s="31"/>
      <c r="BQ604" s="31"/>
      <c r="BR604" s="31"/>
      <c r="BS604" s="106"/>
      <c r="BT604" s="106"/>
      <c r="BU604" s="106"/>
      <c r="BV604" s="31"/>
      <c r="BW604" s="31"/>
      <c r="BX604" s="31"/>
      <c r="BY604" s="31"/>
      <c r="BZ604" s="106"/>
      <c r="CE604" s="699" t="e">
        <f t="shared" si="1194"/>
        <v>#DIV/0!</v>
      </c>
    </row>
    <row r="605" spans="2:83" s="54" customFormat="1" ht="131.25" hidden="1" customHeight="1" x14ac:dyDescent="0.2">
      <c r="B605" s="206" t="s">
        <v>10</v>
      </c>
      <c r="C605" s="53" t="s">
        <v>313</v>
      </c>
      <c r="D605" s="109">
        <f t="shared" si="1223"/>
        <v>0</v>
      </c>
      <c r="E605" s="236"/>
      <c r="F605" s="236"/>
      <c r="G605" s="236"/>
      <c r="H605" s="236"/>
      <c r="I605" s="109"/>
      <c r="J605" s="109"/>
      <c r="K605" s="109">
        <f t="shared" si="1225"/>
        <v>0</v>
      </c>
      <c r="L605" s="699" t="e">
        <f t="shared" si="1203"/>
        <v>#DIV/0!</v>
      </c>
      <c r="M605" s="236"/>
      <c r="N605" s="31"/>
      <c r="O605" s="31"/>
      <c r="P605" s="31"/>
      <c r="Q605" s="31"/>
      <c r="R605" s="31"/>
      <c r="S605" s="31"/>
      <c r="T605" s="31"/>
      <c r="U605" s="106"/>
      <c r="V605" s="89"/>
      <c r="W605" s="31"/>
      <c r="X605" s="31"/>
      <c r="Y605" s="31"/>
      <c r="Z605" s="106"/>
      <c r="AA605" s="279"/>
      <c r="AB605" s="31"/>
      <c r="AC605" s="106"/>
      <c r="AD605" s="106"/>
      <c r="AE605" s="109"/>
      <c r="AF605" s="699" t="e">
        <f t="shared" si="1204"/>
        <v>#DIV/0!</v>
      </c>
      <c r="AG605" s="236"/>
      <c r="AH605" s="699"/>
      <c r="AI605" s="31"/>
      <c r="AJ605" s="31"/>
      <c r="AK605" s="31"/>
      <c r="AL605" s="31"/>
      <c r="AM605" s="31"/>
      <c r="AN605" s="31"/>
      <c r="AO605" s="106"/>
      <c r="AP605" s="106"/>
      <c r="AQ605" s="106"/>
      <c r="AR605" s="109">
        <f t="shared" si="1227"/>
        <v>0</v>
      </c>
      <c r="AS605" s="699" t="e">
        <f t="shared" si="1205"/>
        <v>#DIV/0!</v>
      </c>
      <c r="AT605" s="236"/>
      <c r="AU605" s="699"/>
      <c r="AV605" s="31"/>
      <c r="AW605" s="699"/>
      <c r="AX605" s="236"/>
      <c r="AY605" s="699"/>
      <c r="AZ605" s="31"/>
      <c r="BA605" s="699"/>
      <c r="BB605" s="106">
        <f t="shared" si="1230"/>
        <v>0</v>
      </c>
      <c r="BC605" s="31"/>
      <c r="BD605" s="106"/>
      <c r="BE605" s="106"/>
      <c r="BF605" s="31"/>
      <c r="BG605" s="31"/>
      <c r="BH605" s="31"/>
      <c r="BI605" s="106"/>
      <c r="BJ605" s="106"/>
      <c r="BK605" s="31"/>
      <c r="BL605" s="31"/>
      <c r="BM605" s="106"/>
      <c r="BN605" s="106"/>
      <c r="BO605" s="31"/>
      <c r="BP605" s="31"/>
      <c r="BQ605" s="31"/>
      <c r="BR605" s="31"/>
      <c r="BS605" s="106"/>
      <c r="BT605" s="106"/>
      <c r="BU605" s="106"/>
      <c r="BV605" s="31"/>
      <c r="BW605" s="31"/>
      <c r="BX605" s="31"/>
      <c r="BY605" s="31"/>
      <c r="BZ605" s="106"/>
      <c r="CE605" s="699" t="e">
        <f t="shared" si="1194"/>
        <v>#DIV/0!</v>
      </c>
    </row>
    <row r="606" spans="2:83" s="52" customFormat="1" ht="49.5" hidden="1" customHeight="1" x14ac:dyDescent="0.25">
      <c r="B606" s="203" t="s">
        <v>445</v>
      </c>
      <c r="C606" s="128" t="s">
        <v>70</v>
      </c>
      <c r="D606" s="109">
        <f t="shared" si="1223"/>
        <v>0</v>
      </c>
      <c r="E606" s="33"/>
      <c r="F606" s="33"/>
      <c r="G606" s="33"/>
      <c r="H606" s="33"/>
      <c r="I606" s="168">
        <f>I610</f>
        <v>0</v>
      </c>
      <c r="J606" s="168"/>
      <c r="K606" s="109">
        <f t="shared" si="1225"/>
        <v>0</v>
      </c>
      <c r="L606" s="699" t="e">
        <f t="shared" si="1203"/>
        <v>#DIV/0!</v>
      </c>
      <c r="M606" s="33"/>
      <c r="N606" s="19"/>
      <c r="O606" s="89"/>
      <c r="P606" s="19"/>
      <c r="Q606" s="89"/>
      <c r="R606" s="19"/>
      <c r="S606" s="89"/>
      <c r="T606" s="19"/>
      <c r="U606" s="632">
        <f>U610</f>
        <v>0</v>
      </c>
      <c r="V606" s="89">
        <f t="shared" si="1118"/>
        <v>0</v>
      </c>
      <c r="W606" s="89"/>
      <c r="X606" s="89"/>
      <c r="Y606" s="89"/>
      <c r="Z606" s="632" t="e">
        <f t="shared" si="1113"/>
        <v>#REF!</v>
      </c>
      <c r="AA606" s="279"/>
      <c r="AB606" s="89"/>
      <c r="AC606" s="632" t="e">
        <f>AC610+AC611+AC612</f>
        <v>#REF!</v>
      </c>
      <c r="AD606" s="687"/>
      <c r="AE606" s="168">
        <f>AG606+AO606</f>
        <v>0</v>
      </c>
      <c r="AF606" s="699" t="e">
        <f t="shared" si="1204"/>
        <v>#DIV/0!</v>
      </c>
      <c r="AG606" s="33"/>
      <c r="AH606" s="699"/>
      <c r="AI606" s="89"/>
      <c r="AJ606" s="19"/>
      <c r="AK606" s="89"/>
      <c r="AL606" s="19"/>
      <c r="AM606" s="89"/>
      <c r="AN606" s="19"/>
      <c r="AO606" s="632">
        <f>AO610+AO611+AO612</f>
        <v>0</v>
      </c>
      <c r="AP606" s="632">
        <f t="shared" si="1165"/>
        <v>0</v>
      </c>
      <c r="AQ606" s="687"/>
      <c r="AR606" s="109">
        <f t="shared" si="1227"/>
        <v>0</v>
      </c>
      <c r="AS606" s="699" t="e">
        <f t="shared" si="1205"/>
        <v>#DIV/0!</v>
      </c>
      <c r="AT606" s="33"/>
      <c r="AU606" s="699"/>
      <c r="AV606" s="89"/>
      <c r="AW606" s="699"/>
      <c r="AX606" s="33"/>
      <c r="AY606" s="699"/>
      <c r="AZ606" s="89"/>
      <c r="BA606" s="699"/>
      <c r="BB606" s="106">
        <f t="shared" si="1230"/>
        <v>0</v>
      </c>
      <c r="BC606" s="89"/>
      <c r="BD606" s="632">
        <f t="shared" si="1190"/>
        <v>0</v>
      </c>
      <c r="BE606" s="632" t="e">
        <f>BF606+BI606</f>
        <v>#REF!</v>
      </c>
      <c r="BF606" s="89"/>
      <c r="BG606" s="89"/>
      <c r="BH606" s="89"/>
      <c r="BI606" s="632" t="e">
        <f>BI610+BI611+BI612</f>
        <v>#REF!</v>
      </c>
      <c r="BJ606" s="632">
        <f t="shared" ref="BJ606:BJ626" si="1231">BK606+BL606+BM606</f>
        <v>0</v>
      </c>
      <c r="BK606" s="89"/>
      <c r="BL606" s="89"/>
      <c r="BM606" s="632"/>
      <c r="BN606" s="632">
        <v>0</v>
      </c>
      <c r="BO606" s="89"/>
      <c r="BP606" s="89"/>
      <c r="BQ606" s="89"/>
      <c r="BR606" s="89"/>
      <c r="BS606" s="632">
        <v>0</v>
      </c>
      <c r="BT606" s="632"/>
      <c r="BU606" s="632">
        <f>BV606+BZ606</f>
        <v>0</v>
      </c>
      <c r="BV606" s="89"/>
      <c r="BW606" s="89"/>
      <c r="BX606" s="89"/>
      <c r="BY606" s="89"/>
      <c r="BZ606" s="511">
        <f>BZ610+BZ611+BZ612</f>
        <v>0</v>
      </c>
      <c r="CE606" s="699" t="e">
        <f t="shared" si="1194"/>
        <v>#DIV/0!</v>
      </c>
    </row>
    <row r="607" spans="2:83" s="54" customFormat="1" ht="91.5" hidden="1" customHeight="1" x14ac:dyDescent="0.2">
      <c r="B607" s="206" t="s">
        <v>34</v>
      </c>
      <c r="C607" s="121" t="s">
        <v>71</v>
      </c>
      <c r="D607" s="109" t="e">
        <f t="shared" si="1223"/>
        <v>#REF!</v>
      </c>
      <c r="E607" s="236"/>
      <c r="F607" s="236"/>
      <c r="G607" s="236"/>
      <c r="H607" s="236"/>
      <c r="I607" s="236" t="e">
        <f>#REF!</f>
        <v>#REF!</v>
      </c>
      <c r="J607" s="109"/>
      <c r="K607" s="109" t="e">
        <f t="shared" si="1225"/>
        <v>#REF!</v>
      </c>
      <c r="L607" s="699" t="e">
        <f t="shared" si="1203"/>
        <v>#REF!</v>
      </c>
      <c r="M607" s="236"/>
      <c r="N607" s="31"/>
      <c r="O607" s="31"/>
      <c r="P607" s="31"/>
      <c r="Q607" s="31"/>
      <c r="R607" s="31"/>
      <c r="S607" s="31"/>
      <c r="T607" s="31"/>
      <c r="U607" s="31" t="e">
        <f>#REF!</f>
        <v>#REF!</v>
      </c>
      <c r="V607" s="89">
        <f t="shared" si="1118"/>
        <v>0</v>
      </c>
      <c r="W607" s="31"/>
      <c r="X607" s="31"/>
      <c r="Y607" s="31"/>
      <c r="Z607" s="31">
        <f t="shared" si="1113"/>
        <v>0</v>
      </c>
      <c r="AA607" s="279"/>
      <c r="AB607" s="31"/>
      <c r="AC607" s="31"/>
      <c r="AD607" s="31"/>
      <c r="AE607" s="109" t="e">
        <f>AG607+AO607</f>
        <v>#REF!</v>
      </c>
      <c r="AF607" s="699" t="e">
        <f t="shared" si="1204"/>
        <v>#REF!</v>
      </c>
      <c r="AG607" s="236"/>
      <c r="AH607" s="699"/>
      <c r="AI607" s="31"/>
      <c r="AJ607" s="31"/>
      <c r="AK607" s="31"/>
      <c r="AL607" s="31"/>
      <c r="AM607" s="31"/>
      <c r="AN607" s="31"/>
      <c r="AO607" s="31" t="e">
        <f>U607</f>
        <v>#REF!</v>
      </c>
      <c r="AP607" s="106" t="e">
        <f t="shared" si="1165"/>
        <v>#REF!</v>
      </c>
      <c r="AQ607" s="106"/>
      <c r="AR607" s="109" t="e">
        <f t="shared" si="1227"/>
        <v>#REF!</v>
      </c>
      <c r="AS607" s="699" t="e">
        <f t="shared" si="1205"/>
        <v>#REF!</v>
      </c>
      <c r="AT607" s="236"/>
      <c r="AU607" s="699"/>
      <c r="AV607" s="31"/>
      <c r="AW607" s="699"/>
      <c r="AX607" s="236"/>
      <c r="AY607" s="699"/>
      <c r="AZ607" s="31"/>
      <c r="BA607" s="699"/>
      <c r="BB607" s="106" t="e">
        <f t="shared" si="1230"/>
        <v>#REF!</v>
      </c>
      <c r="BC607" s="31"/>
      <c r="BD607" s="31" t="e">
        <f t="shared" si="1190"/>
        <v>#REF!</v>
      </c>
      <c r="BE607" s="106">
        <f>BF607+BI607</f>
        <v>0</v>
      </c>
      <c r="BF607" s="31"/>
      <c r="BG607" s="31"/>
      <c r="BH607" s="31"/>
      <c r="BI607" s="31">
        <f>AA607</f>
        <v>0</v>
      </c>
      <c r="BJ607" s="106">
        <f t="shared" si="1231"/>
        <v>0</v>
      </c>
      <c r="BK607" s="31"/>
      <c r="BL607" s="31"/>
      <c r="BM607" s="31"/>
      <c r="BN607" s="106">
        <f t="shared" ref="BN607:BN626" si="1232">BO607+BR607+BS607</f>
        <v>0</v>
      </c>
      <c r="BO607" s="31"/>
      <c r="BP607" s="31"/>
      <c r="BQ607" s="31"/>
      <c r="BR607" s="31"/>
      <c r="BS607" s="31">
        <f t="shared" ref="BS607:BS646" si="1233">BI607</f>
        <v>0</v>
      </c>
      <c r="BT607" s="106"/>
      <c r="BU607" s="106">
        <f>BV607+BZ607</f>
        <v>0</v>
      </c>
      <c r="BV607" s="31"/>
      <c r="BW607" s="31"/>
      <c r="BX607" s="31"/>
      <c r="BY607" s="31"/>
      <c r="BZ607" s="31">
        <f>BK607</f>
        <v>0</v>
      </c>
      <c r="CE607" s="699" t="e">
        <f t="shared" si="1194"/>
        <v>#REF!</v>
      </c>
    </row>
    <row r="608" spans="2:83" s="54" customFormat="1" ht="102.75" hidden="1" customHeight="1" x14ac:dyDescent="0.2">
      <c r="B608" s="206" t="s">
        <v>63</v>
      </c>
      <c r="C608" s="121" t="s">
        <v>72</v>
      </c>
      <c r="D608" s="109" t="e">
        <f t="shared" si="1223"/>
        <v>#REF!</v>
      </c>
      <c r="E608" s="236"/>
      <c r="F608" s="236"/>
      <c r="G608" s="236"/>
      <c r="H608" s="236"/>
      <c r="I608" s="236" t="e">
        <f>#REF!</f>
        <v>#REF!</v>
      </c>
      <c r="J608" s="109"/>
      <c r="K608" s="109" t="e">
        <f t="shared" si="1225"/>
        <v>#REF!</v>
      </c>
      <c r="L608" s="699" t="e">
        <f t="shared" si="1203"/>
        <v>#REF!</v>
      </c>
      <c r="M608" s="236"/>
      <c r="N608" s="31"/>
      <c r="O608" s="31"/>
      <c r="P608" s="31"/>
      <c r="Q608" s="31"/>
      <c r="R608" s="31"/>
      <c r="S608" s="31"/>
      <c r="T608" s="31"/>
      <c r="U608" s="31" t="e">
        <f>#REF!</f>
        <v>#REF!</v>
      </c>
      <c r="V608" s="89">
        <f t="shared" si="1118"/>
        <v>0</v>
      </c>
      <c r="W608" s="31"/>
      <c r="X608" s="31"/>
      <c r="Y608" s="31"/>
      <c r="Z608" s="31">
        <f t="shared" si="1113"/>
        <v>0</v>
      </c>
      <c r="AA608" s="279"/>
      <c r="AB608" s="31"/>
      <c r="AC608" s="31"/>
      <c r="AD608" s="31"/>
      <c r="AE608" s="109" t="e">
        <f>AG608+AO608</f>
        <v>#REF!</v>
      </c>
      <c r="AF608" s="699" t="e">
        <f t="shared" si="1204"/>
        <v>#REF!</v>
      </c>
      <c r="AG608" s="236"/>
      <c r="AH608" s="699"/>
      <c r="AI608" s="31"/>
      <c r="AJ608" s="31"/>
      <c r="AK608" s="31"/>
      <c r="AL608" s="31"/>
      <c r="AM608" s="31"/>
      <c r="AN608" s="31"/>
      <c r="AO608" s="31" t="e">
        <f>U608</f>
        <v>#REF!</v>
      </c>
      <c r="AP608" s="106" t="e">
        <f t="shared" si="1165"/>
        <v>#REF!</v>
      </c>
      <c r="AQ608" s="106"/>
      <c r="AR608" s="109" t="e">
        <f t="shared" si="1227"/>
        <v>#REF!</v>
      </c>
      <c r="AS608" s="699" t="e">
        <f t="shared" si="1205"/>
        <v>#REF!</v>
      </c>
      <c r="AT608" s="236"/>
      <c r="AU608" s="699"/>
      <c r="AV608" s="31"/>
      <c r="AW608" s="699"/>
      <c r="AX608" s="236"/>
      <c r="AY608" s="699"/>
      <c r="AZ608" s="31"/>
      <c r="BA608" s="699"/>
      <c r="BB608" s="106" t="e">
        <f t="shared" si="1230"/>
        <v>#REF!</v>
      </c>
      <c r="BC608" s="31"/>
      <c r="BD608" s="31" t="e">
        <f t="shared" si="1190"/>
        <v>#REF!</v>
      </c>
      <c r="BE608" s="106">
        <f>BF608+BI608</f>
        <v>0</v>
      </c>
      <c r="BF608" s="31"/>
      <c r="BG608" s="31"/>
      <c r="BH608" s="31"/>
      <c r="BI608" s="31">
        <f>AA608</f>
        <v>0</v>
      </c>
      <c r="BJ608" s="106">
        <f t="shared" si="1231"/>
        <v>0</v>
      </c>
      <c r="BK608" s="31"/>
      <c r="BL608" s="31"/>
      <c r="BM608" s="31"/>
      <c r="BN608" s="106">
        <f t="shared" si="1232"/>
        <v>0</v>
      </c>
      <c r="BO608" s="31"/>
      <c r="BP608" s="31"/>
      <c r="BQ608" s="31"/>
      <c r="BR608" s="31"/>
      <c r="BS608" s="31">
        <f t="shared" si="1233"/>
        <v>0</v>
      </c>
      <c r="BT608" s="106"/>
      <c r="BU608" s="106">
        <f>BV608+BZ608</f>
        <v>0</v>
      </c>
      <c r="BV608" s="31"/>
      <c r="BW608" s="31"/>
      <c r="BX608" s="31"/>
      <c r="BY608" s="31"/>
      <c r="BZ608" s="31">
        <f>BK608</f>
        <v>0</v>
      </c>
      <c r="CE608" s="699" t="e">
        <f t="shared" si="1194"/>
        <v>#REF!</v>
      </c>
    </row>
    <row r="609" spans="2:83" s="54" customFormat="1" ht="76.5" hidden="1" customHeight="1" x14ac:dyDescent="0.2">
      <c r="B609" s="206" t="s">
        <v>7</v>
      </c>
      <c r="C609" s="121" t="s">
        <v>73</v>
      </c>
      <c r="D609" s="109">
        <f t="shared" si="1223"/>
        <v>0</v>
      </c>
      <c r="E609" s="236"/>
      <c r="F609" s="236"/>
      <c r="G609" s="236"/>
      <c r="H609" s="236"/>
      <c r="I609" s="236"/>
      <c r="J609" s="109"/>
      <c r="K609" s="109">
        <f t="shared" si="1225"/>
        <v>0</v>
      </c>
      <c r="L609" s="699" t="e">
        <f t="shared" si="1203"/>
        <v>#DIV/0!</v>
      </c>
      <c r="M609" s="236"/>
      <c r="N609" s="31"/>
      <c r="O609" s="31"/>
      <c r="P609" s="31"/>
      <c r="Q609" s="31"/>
      <c r="R609" s="31"/>
      <c r="S609" s="31"/>
      <c r="T609" s="31"/>
      <c r="U609" s="31"/>
      <c r="V609" s="89">
        <f t="shared" si="1118"/>
        <v>0</v>
      </c>
      <c r="W609" s="31"/>
      <c r="X609" s="31"/>
      <c r="Y609" s="31"/>
      <c r="Z609" s="31">
        <f t="shared" si="1113"/>
        <v>0</v>
      </c>
      <c r="AA609" s="279"/>
      <c r="AB609" s="31"/>
      <c r="AC609" s="31"/>
      <c r="AD609" s="31"/>
      <c r="AE609" s="109"/>
      <c r="AF609" s="699" t="e">
        <f t="shared" si="1204"/>
        <v>#DIV/0!</v>
      </c>
      <c r="AG609" s="236"/>
      <c r="AH609" s="699"/>
      <c r="AI609" s="31"/>
      <c r="AJ609" s="31"/>
      <c r="AK609" s="31"/>
      <c r="AL609" s="31"/>
      <c r="AM609" s="31"/>
      <c r="AN609" s="31"/>
      <c r="AO609" s="31"/>
      <c r="AP609" s="106">
        <f t="shared" si="1165"/>
        <v>0</v>
      </c>
      <c r="AQ609" s="106"/>
      <c r="AR609" s="109">
        <f t="shared" si="1227"/>
        <v>0</v>
      </c>
      <c r="AS609" s="699" t="e">
        <f t="shared" si="1205"/>
        <v>#DIV/0!</v>
      </c>
      <c r="AT609" s="236"/>
      <c r="AU609" s="699"/>
      <c r="AV609" s="31"/>
      <c r="AW609" s="699"/>
      <c r="AX609" s="236"/>
      <c r="AY609" s="699"/>
      <c r="AZ609" s="31"/>
      <c r="BA609" s="699"/>
      <c r="BB609" s="106">
        <f t="shared" si="1230"/>
        <v>0</v>
      </c>
      <c r="BC609" s="31"/>
      <c r="BD609" s="31">
        <f t="shared" si="1190"/>
        <v>0</v>
      </c>
      <c r="BE609" s="106"/>
      <c r="BF609" s="31"/>
      <c r="BG609" s="31"/>
      <c r="BH609" s="31"/>
      <c r="BI609" s="31"/>
      <c r="BJ609" s="106">
        <f t="shared" si="1231"/>
        <v>0</v>
      </c>
      <c r="BK609" s="31"/>
      <c r="BL609" s="31"/>
      <c r="BM609" s="31"/>
      <c r="BN609" s="106">
        <f t="shared" si="1232"/>
        <v>0</v>
      </c>
      <c r="BO609" s="31"/>
      <c r="BP609" s="31"/>
      <c r="BQ609" s="31"/>
      <c r="BR609" s="31"/>
      <c r="BS609" s="31">
        <f t="shared" si="1233"/>
        <v>0</v>
      </c>
      <c r="BT609" s="106"/>
      <c r="BU609" s="106"/>
      <c r="BV609" s="31"/>
      <c r="BW609" s="31"/>
      <c r="BX609" s="31"/>
      <c r="BY609" s="31"/>
      <c r="BZ609" s="31"/>
      <c r="CE609" s="699" t="e">
        <f t="shared" si="1194"/>
        <v>#DIV/0!</v>
      </c>
    </row>
    <row r="610" spans="2:83" s="54" customFormat="1" ht="106.5" hidden="1" customHeight="1" x14ac:dyDescent="0.2">
      <c r="B610" s="206" t="s">
        <v>34</v>
      </c>
      <c r="C610" s="53" t="s">
        <v>378</v>
      </c>
      <c r="D610" s="109">
        <f t="shared" si="1223"/>
        <v>0</v>
      </c>
      <c r="E610" s="236"/>
      <c r="F610" s="236"/>
      <c r="G610" s="236"/>
      <c r="H610" s="236"/>
      <c r="I610" s="236">
        <v>0</v>
      </c>
      <c r="J610" s="109"/>
      <c r="K610" s="109">
        <f t="shared" si="1225"/>
        <v>0</v>
      </c>
      <c r="L610" s="699" t="e">
        <f t="shared" si="1203"/>
        <v>#DIV/0!</v>
      </c>
      <c r="M610" s="236"/>
      <c r="N610" s="31"/>
      <c r="O610" s="31"/>
      <c r="P610" s="31"/>
      <c r="Q610" s="31"/>
      <c r="R610" s="31"/>
      <c r="S610" s="31"/>
      <c r="T610" s="31"/>
      <c r="U610" s="31">
        <v>0</v>
      </c>
      <c r="V610" s="89">
        <f t="shared" si="1118"/>
        <v>0</v>
      </c>
      <c r="W610" s="31"/>
      <c r="X610" s="31"/>
      <c r="Y610" s="31"/>
      <c r="Z610" s="106">
        <f t="shared" ref="Z610:Z646" si="1234">AA610+AB610+AC610</f>
        <v>0</v>
      </c>
      <c r="AA610" s="279"/>
      <c r="AB610" s="31"/>
      <c r="AC610" s="106">
        <f>I610</f>
        <v>0</v>
      </c>
      <c r="AD610" s="106"/>
      <c r="AE610" s="109">
        <f>AG610+AO610</f>
        <v>0</v>
      </c>
      <c r="AF610" s="699" t="e">
        <f t="shared" si="1204"/>
        <v>#DIV/0!</v>
      </c>
      <c r="AG610" s="236"/>
      <c r="AH610" s="699"/>
      <c r="AI610" s="31"/>
      <c r="AJ610" s="31"/>
      <c r="AK610" s="31"/>
      <c r="AL610" s="31"/>
      <c r="AM610" s="31"/>
      <c r="AN610" s="31"/>
      <c r="AO610" s="31">
        <v>0</v>
      </c>
      <c r="AP610" s="106">
        <f t="shared" si="1165"/>
        <v>0</v>
      </c>
      <c r="AQ610" s="106"/>
      <c r="AR610" s="109">
        <f t="shared" si="1227"/>
        <v>0</v>
      </c>
      <c r="AS610" s="699" t="e">
        <f t="shared" si="1205"/>
        <v>#DIV/0!</v>
      </c>
      <c r="AT610" s="236"/>
      <c r="AU610" s="699"/>
      <c r="AV610" s="31"/>
      <c r="AW610" s="699"/>
      <c r="AX610" s="236"/>
      <c r="AY610" s="699"/>
      <c r="AZ610" s="31"/>
      <c r="BA610" s="699"/>
      <c r="BB610" s="106">
        <f t="shared" si="1230"/>
        <v>0</v>
      </c>
      <c r="BC610" s="31"/>
      <c r="BD610" s="31">
        <f t="shared" si="1190"/>
        <v>0</v>
      </c>
      <c r="BE610" s="106">
        <f>BF610+BI610</f>
        <v>0</v>
      </c>
      <c r="BF610" s="31"/>
      <c r="BG610" s="31"/>
      <c r="BH610" s="31"/>
      <c r="BI610" s="31">
        <v>0</v>
      </c>
      <c r="BJ610" s="106">
        <f t="shared" si="1231"/>
        <v>0</v>
      </c>
      <c r="BK610" s="31"/>
      <c r="BL610" s="31"/>
      <c r="BM610" s="31"/>
      <c r="BN610" s="106">
        <f t="shared" si="1232"/>
        <v>0</v>
      </c>
      <c r="BO610" s="31"/>
      <c r="BP610" s="31"/>
      <c r="BQ610" s="31"/>
      <c r="BR610" s="31"/>
      <c r="BS610" s="31">
        <f t="shared" si="1233"/>
        <v>0</v>
      </c>
      <c r="BT610" s="106"/>
      <c r="BU610" s="106">
        <f>BV610+BZ610</f>
        <v>0</v>
      </c>
      <c r="BV610" s="31"/>
      <c r="BW610" s="31"/>
      <c r="BX610" s="31"/>
      <c r="BY610" s="31"/>
      <c r="BZ610" s="31">
        <v>0</v>
      </c>
      <c r="CE610" s="699" t="e">
        <f t="shared" si="1194"/>
        <v>#DIV/0!</v>
      </c>
    </row>
    <row r="611" spans="2:83" s="54" customFormat="1" ht="144.75" hidden="1" customHeight="1" x14ac:dyDescent="0.2">
      <c r="B611" s="206" t="s">
        <v>63</v>
      </c>
      <c r="C611" s="53" t="s">
        <v>221</v>
      </c>
      <c r="D611" s="109">
        <f t="shared" si="1223"/>
        <v>0</v>
      </c>
      <c r="E611" s="236"/>
      <c r="F611" s="236"/>
      <c r="G611" s="236"/>
      <c r="H611" s="236"/>
      <c r="I611" s="236">
        <v>0</v>
      </c>
      <c r="J611" s="109"/>
      <c r="K611" s="109">
        <f t="shared" si="1225"/>
        <v>0</v>
      </c>
      <c r="L611" s="699" t="e">
        <f t="shared" si="1203"/>
        <v>#DIV/0!</v>
      </c>
      <c r="M611" s="236"/>
      <c r="N611" s="31"/>
      <c r="O611" s="31"/>
      <c r="P611" s="31"/>
      <c r="Q611" s="31"/>
      <c r="R611" s="31"/>
      <c r="S611" s="31"/>
      <c r="T611" s="31"/>
      <c r="U611" s="31">
        <v>0</v>
      </c>
      <c r="V611" s="89">
        <f t="shared" ref="V611:V646" si="1235">W611+X611+Y611</f>
        <v>0</v>
      </c>
      <c r="W611" s="31"/>
      <c r="X611" s="31"/>
      <c r="Y611" s="31"/>
      <c r="Z611" s="106">
        <f t="shared" si="1234"/>
        <v>0</v>
      </c>
      <c r="AA611" s="279"/>
      <c r="AB611" s="31"/>
      <c r="AC611" s="106">
        <f>I611</f>
        <v>0</v>
      </c>
      <c r="AD611" s="106"/>
      <c r="AE611" s="109">
        <f>AG611+AO611</f>
        <v>0</v>
      </c>
      <c r="AF611" s="699" t="e">
        <f t="shared" si="1204"/>
        <v>#DIV/0!</v>
      </c>
      <c r="AG611" s="236"/>
      <c r="AH611" s="699"/>
      <c r="AI611" s="31"/>
      <c r="AJ611" s="31"/>
      <c r="AK611" s="31"/>
      <c r="AL611" s="31"/>
      <c r="AM611" s="31"/>
      <c r="AN611" s="31"/>
      <c r="AO611" s="31">
        <v>0</v>
      </c>
      <c r="AP611" s="106">
        <f t="shared" ref="AP611:AP623" si="1236">AR611+AT611+AX611</f>
        <v>0</v>
      </c>
      <c r="AQ611" s="106"/>
      <c r="AR611" s="109">
        <f t="shared" si="1227"/>
        <v>0</v>
      </c>
      <c r="AS611" s="699" t="e">
        <f t="shared" si="1205"/>
        <v>#DIV/0!</v>
      </c>
      <c r="AT611" s="236"/>
      <c r="AU611" s="699"/>
      <c r="AV611" s="31"/>
      <c r="AW611" s="699"/>
      <c r="AX611" s="236"/>
      <c r="AY611" s="699"/>
      <c r="AZ611" s="31"/>
      <c r="BA611" s="699"/>
      <c r="BB611" s="106">
        <f t="shared" si="1230"/>
        <v>0</v>
      </c>
      <c r="BC611" s="31"/>
      <c r="BD611" s="31">
        <f t="shared" si="1190"/>
        <v>0</v>
      </c>
      <c r="BE611" s="106">
        <f>BF611+BI611</f>
        <v>0</v>
      </c>
      <c r="BF611" s="31"/>
      <c r="BG611" s="31"/>
      <c r="BH611" s="31"/>
      <c r="BI611" s="31">
        <v>0</v>
      </c>
      <c r="BJ611" s="106">
        <f t="shared" si="1231"/>
        <v>0</v>
      </c>
      <c r="BK611" s="31"/>
      <c r="BL611" s="31"/>
      <c r="BM611" s="31"/>
      <c r="BN611" s="106">
        <f t="shared" si="1232"/>
        <v>0</v>
      </c>
      <c r="BO611" s="31"/>
      <c r="BP611" s="31"/>
      <c r="BQ611" s="31"/>
      <c r="BR611" s="31"/>
      <c r="BS611" s="31">
        <f t="shared" si="1233"/>
        <v>0</v>
      </c>
      <c r="BT611" s="106"/>
      <c r="BU611" s="106">
        <f>BV611+BZ611</f>
        <v>0</v>
      </c>
      <c r="BV611" s="31"/>
      <c r="BW611" s="31"/>
      <c r="BX611" s="31"/>
      <c r="BY611" s="31"/>
      <c r="BZ611" s="31">
        <v>0</v>
      </c>
      <c r="CE611" s="699" t="e">
        <f t="shared" si="1194"/>
        <v>#DIV/0!</v>
      </c>
    </row>
    <row r="612" spans="2:83" s="54" customFormat="1" ht="186.75" hidden="1" customHeight="1" x14ac:dyDescent="0.2">
      <c r="B612" s="206" t="s">
        <v>7</v>
      </c>
      <c r="C612" s="53" t="s">
        <v>253</v>
      </c>
      <c r="D612" s="109" t="e">
        <f t="shared" si="1223"/>
        <v>#REF!</v>
      </c>
      <c r="E612" s="236"/>
      <c r="F612" s="236"/>
      <c r="G612" s="236"/>
      <c r="H612" s="236"/>
      <c r="I612" s="236" t="e">
        <f>#REF!</f>
        <v>#REF!</v>
      </c>
      <c r="J612" s="109"/>
      <c r="K612" s="109" t="e">
        <f t="shared" si="1225"/>
        <v>#REF!</v>
      </c>
      <c r="L612" s="699" t="e">
        <f t="shared" si="1203"/>
        <v>#REF!</v>
      </c>
      <c r="M612" s="236"/>
      <c r="N612" s="31"/>
      <c r="O612" s="31"/>
      <c r="P612" s="31"/>
      <c r="Q612" s="31"/>
      <c r="R612" s="31"/>
      <c r="S612" s="31"/>
      <c r="T612" s="31"/>
      <c r="U612" s="31" t="e">
        <f>#REF!</f>
        <v>#REF!</v>
      </c>
      <c r="V612" s="89">
        <f t="shared" si="1235"/>
        <v>0</v>
      </c>
      <c r="W612" s="31"/>
      <c r="X612" s="31"/>
      <c r="Y612" s="31"/>
      <c r="Z612" s="106" t="e">
        <f t="shared" si="1234"/>
        <v>#REF!</v>
      </c>
      <c r="AA612" s="279"/>
      <c r="AB612" s="31"/>
      <c r="AC612" s="106" t="e">
        <f>I612</f>
        <v>#REF!</v>
      </c>
      <c r="AD612" s="106"/>
      <c r="AE612" s="109">
        <f>AG612+AO612</f>
        <v>0</v>
      </c>
      <c r="AF612" s="699" t="e">
        <f t="shared" si="1204"/>
        <v>#REF!</v>
      </c>
      <c r="AG612" s="236"/>
      <c r="AH612" s="699"/>
      <c r="AI612" s="31"/>
      <c r="AJ612" s="31"/>
      <c r="AK612" s="31"/>
      <c r="AL612" s="31"/>
      <c r="AM612" s="31"/>
      <c r="AN612" s="31"/>
      <c r="AO612" s="31">
        <f>S612</f>
        <v>0</v>
      </c>
      <c r="AP612" s="106" t="e">
        <f t="shared" si="1236"/>
        <v>#REF!</v>
      </c>
      <c r="AQ612" s="106"/>
      <c r="AR612" s="109" t="e">
        <f t="shared" si="1227"/>
        <v>#REF!</v>
      </c>
      <c r="AS612" s="699" t="e">
        <f t="shared" si="1205"/>
        <v>#REF!</v>
      </c>
      <c r="AT612" s="236"/>
      <c r="AU612" s="699"/>
      <c r="AV612" s="31"/>
      <c r="AW612" s="699"/>
      <c r="AX612" s="236"/>
      <c r="AY612" s="699"/>
      <c r="AZ612" s="31"/>
      <c r="BA612" s="699"/>
      <c r="BB612" s="106" t="e">
        <f t="shared" si="1230"/>
        <v>#REF!</v>
      </c>
      <c r="BC612" s="31"/>
      <c r="BD612" s="31">
        <f t="shared" si="1190"/>
        <v>0</v>
      </c>
      <c r="BE612" s="106" t="e">
        <f>BF612+BI612</f>
        <v>#REF!</v>
      </c>
      <c r="BF612" s="31"/>
      <c r="BG612" s="31"/>
      <c r="BH612" s="31"/>
      <c r="BI612" s="31" t="e">
        <f>Z612</f>
        <v>#REF!</v>
      </c>
      <c r="BJ612" s="106">
        <f t="shared" si="1231"/>
        <v>0</v>
      </c>
      <c r="BK612" s="31"/>
      <c r="BL612" s="31"/>
      <c r="BM612" s="31"/>
      <c r="BN612" s="106" t="e">
        <f t="shared" si="1232"/>
        <v>#REF!</v>
      </c>
      <c r="BO612" s="31"/>
      <c r="BP612" s="31"/>
      <c r="BQ612" s="31"/>
      <c r="BR612" s="31"/>
      <c r="BS612" s="31" t="e">
        <f t="shared" si="1233"/>
        <v>#REF!</v>
      </c>
      <c r="BT612" s="106"/>
      <c r="BU612" s="106">
        <f>BV612+BZ612</f>
        <v>0</v>
      </c>
      <c r="BV612" s="31"/>
      <c r="BW612" s="31"/>
      <c r="BX612" s="31"/>
      <c r="BY612" s="31"/>
      <c r="BZ612" s="31">
        <f>BJ612</f>
        <v>0</v>
      </c>
      <c r="CE612" s="699" t="e">
        <f t="shared" ref="CE612:CE675" si="1237">BB612/I612</f>
        <v>#REF!</v>
      </c>
    </row>
    <row r="613" spans="2:83" s="52" customFormat="1" ht="63" hidden="1" customHeight="1" x14ac:dyDescent="0.25">
      <c r="B613" s="203" t="s">
        <v>242</v>
      </c>
      <c r="C613" s="128" t="s">
        <v>75</v>
      </c>
      <c r="D613" s="109">
        <f t="shared" si="1223"/>
        <v>0</v>
      </c>
      <c r="E613" s="33"/>
      <c r="F613" s="33"/>
      <c r="G613" s="33"/>
      <c r="H613" s="33"/>
      <c r="I613" s="33">
        <f>I614</f>
        <v>0</v>
      </c>
      <c r="J613" s="168"/>
      <c r="K613" s="109">
        <f t="shared" si="1225"/>
        <v>0</v>
      </c>
      <c r="L613" s="699" t="e">
        <f t="shared" si="1203"/>
        <v>#DIV/0!</v>
      </c>
      <c r="M613" s="33"/>
      <c r="N613" s="19"/>
      <c r="O613" s="89"/>
      <c r="P613" s="19"/>
      <c r="Q613" s="89"/>
      <c r="R613" s="19"/>
      <c r="S613" s="89"/>
      <c r="T613" s="19"/>
      <c r="U613" s="89">
        <f>U614</f>
        <v>0</v>
      </c>
      <c r="V613" s="89">
        <f t="shared" si="1235"/>
        <v>0</v>
      </c>
      <c r="W613" s="89"/>
      <c r="X613" s="89"/>
      <c r="Y613" s="89"/>
      <c r="Z613" s="279">
        <f t="shared" si="1234"/>
        <v>0</v>
      </c>
      <c r="AA613" s="279">
        <f t="shared" ref="AA613:AA646" si="1238">E613</f>
        <v>0</v>
      </c>
      <c r="AB613" s="89"/>
      <c r="AC613" s="89"/>
      <c r="AD613" s="19"/>
      <c r="AE613" s="168">
        <f>AG613+AO613</f>
        <v>0</v>
      </c>
      <c r="AF613" s="699" t="e">
        <f t="shared" si="1204"/>
        <v>#DIV/0!</v>
      </c>
      <c r="AG613" s="33"/>
      <c r="AH613" s="699"/>
      <c r="AI613" s="89"/>
      <c r="AJ613" s="19"/>
      <c r="AK613" s="89"/>
      <c r="AL613" s="19"/>
      <c r="AM613" s="89"/>
      <c r="AN613" s="19"/>
      <c r="AO613" s="89">
        <f>AO614</f>
        <v>0</v>
      </c>
      <c r="AP613" s="632">
        <f t="shared" si="1236"/>
        <v>0</v>
      </c>
      <c r="AQ613" s="687"/>
      <c r="AR613" s="109">
        <f t="shared" si="1227"/>
        <v>0</v>
      </c>
      <c r="AS613" s="699" t="e">
        <f t="shared" si="1205"/>
        <v>#DIV/0!</v>
      </c>
      <c r="AT613" s="33"/>
      <c r="AU613" s="699"/>
      <c r="AV613" s="89"/>
      <c r="AW613" s="699"/>
      <c r="AX613" s="33"/>
      <c r="AY613" s="699"/>
      <c r="AZ613" s="89"/>
      <c r="BA613" s="699"/>
      <c r="BB613" s="106">
        <f t="shared" si="1230"/>
        <v>0</v>
      </c>
      <c r="BC613" s="89"/>
      <c r="BD613" s="89">
        <f t="shared" si="1190"/>
        <v>0</v>
      </c>
      <c r="BE613" s="632">
        <f>BF613+BI613</f>
        <v>0</v>
      </c>
      <c r="BF613" s="89"/>
      <c r="BG613" s="89"/>
      <c r="BH613" s="89"/>
      <c r="BI613" s="89">
        <f>BI614</f>
        <v>0</v>
      </c>
      <c r="BJ613" s="632">
        <f t="shared" si="1231"/>
        <v>0</v>
      </c>
      <c r="BK613" s="89"/>
      <c r="BL613" s="89"/>
      <c r="BM613" s="89"/>
      <c r="BN613" s="632">
        <f t="shared" si="1232"/>
        <v>0</v>
      </c>
      <c r="BO613" s="89"/>
      <c r="BP613" s="89"/>
      <c r="BQ613" s="89"/>
      <c r="BR613" s="89"/>
      <c r="BS613" s="89">
        <f t="shared" si="1233"/>
        <v>0</v>
      </c>
      <c r="BT613" s="632"/>
      <c r="BU613" s="632">
        <f>BV613+BZ613</f>
        <v>0</v>
      </c>
      <c r="BV613" s="89"/>
      <c r="BW613" s="89"/>
      <c r="BX613" s="89"/>
      <c r="BY613" s="89"/>
      <c r="BZ613" s="89">
        <f>BZ614</f>
        <v>0</v>
      </c>
      <c r="CE613" s="699" t="e">
        <f t="shared" si="1237"/>
        <v>#DIV/0!</v>
      </c>
    </row>
    <row r="614" spans="2:83" s="54" customFormat="1" ht="112.5" hidden="1" customHeight="1" x14ac:dyDescent="0.2">
      <c r="B614" s="206" t="s">
        <v>34</v>
      </c>
      <c r="C614" s="53" t="s">
        <v>220</v>
      </c>
      <c r="D614" s="109">
        <f t="shared" si="1223"/>
        <v>0</v>
      </c>
      <c r="E614" s="236"/>
      <c r="F614" s="236"/>
      <c r="G614" s="236"/>
      <c r="H614" s="236"/>
      <c r="I614" s="237">
        <v>0</v>
      </c>
      <c r="J614" s="166"/>
      <c r="K614" s="109">
        <f t="shared" si="1225"/>
        <v>0</v>
      </c>
      <c r="L614" s="699" t="e">
        <f t="shared" si="1203"/>
        <v>#DIV/0!</v>
      </c>
      <c r="M614" s="236"/>
      <c r="N614" s="31"/>
      <c r="O614" s="31"/>
      <c r="P614" s="31"/>
      <c r="Q614" s="31"/>
      <c r="R614" s="31"/>
      <c r="S614" s="31"/>
      <c r="T614" s="31"/>
      <c r="U614" s="19">
        <v>0</v>
      </c>
      <c r="V614" s="89">
        <f t="shared" si="1235"/>
        <v>0</v>
      </c>
      <c r="W614" s="31"/>
      <c r="X614" s="31"/>
      <c r="Y614" s="31"/>
      <c r="Z614" s="279">
        <f t="shared" si="1234"/>
        <v>0</v>
      </c>
      <c r="AA614" s="279">
        <f t="shared" si="1238"/>
        <v>0</v>
      </c>
      <c r="AB614" s="31"/>
      <c r="AC614" s="31"/>
      <c r="AD614" s="31"/>
      <c r="AE614" s="166">
        <f>AG614+AO614</f>
        <v>0</v>
      </c>
      <c r="AF614" s="699" t="e">
        <f t="shared" si="1204"/>
        <v>#DIV/0!</v>
      </c>
      <c r="AG614" s="236"/>
      <c r="AH614" s="699"/>
      <c r="AI614" s="31"/>
      <c r="AJ614" s="31"/>
      <c r="AK614" s="31"/>
      <c r="AL614" s="31"/>
      <c r="AM614" s="31"/>
      <c r="AN614" s="31"/>
      <c r="AO614" s="19">
        <v>0</v>
      </c>
      <c r="AP614" s="626">
        <f t="shared" si="1236"/>
        <v>0</v>
      </c>
      <c r="AQ614" s="687"/>
      <c r="AR614" s="109">
        <f t="shared" si="1227"/>
        <v>0</v>
      </c>
      <c r="AS614" s="699" t="e">
        <f t="shared" si="1205"/>
        <v>#DIV/0!</v>
      </c>
      <c r="AT614" s="236"/>
      <c r="AU614" s="699"/>
      <c r="AV614" s="31"/>
      <c r="AW614" s="699"/>
      <c r="AX614" s="236"/>
      <c r="AY614" s="699"/>
      <c r="AZ614" s="31"/>
      <c r="BA614" s="699"/>
      <c r="BB614" s="106">
        <f t="shared" si="1230"/>
        <v>0</v>
      </c>
      <c r="BC614" s="31"/>
      <c r="BD614" s="19">
        <f t="shared" si="1190"/>
        <v>0</v>
      </c>
      <c r="BE614" s="626">
        <f>BF614+BI614</f>
        <v>0</v>
      </c>
      <c r="BF614" s="31"/>
      <c r="BG614" s="31"/>
      <c r="BH614" s="31"/>
      <c r="BI614" s="19">
        <v>0</v>
      </c>
      <c r="BJ614" s="626">
        <f t="shared" si="1231"/>
        <v>0</v>
      </c>
      <c r="BK614" s="31"/>
      <c r="BL614" s="31"/>
      <c r="BM614" s="19"/>
      <c r="BN614" s="626">
        <f t="shared" si="1232"/>
        <v>0</v>
      </c>
      <c r="BO614" s="31"/>
      <c r="BP614" s="31"/>
      <c r="BQ614" s="31"/>
      <c r="BR614" s="31"/>
      <c r="BS614" s="19">
        <f t="shared" si="1233"/>
        <v>0</v>
      </c>
      <c r="BT614" s="626"/>
      <c r="BU614" s="626">
        <f>BV614+BZ614</f>
        <v>0</v>
      </c>
      <c r="BV614" s="31"/>
      <c r="BW614" s="31"/>
      <c r="BX614" s="31"/>
      <c r="BY614" s="31"/>
      <c r="BZ614" s="19">
        <v>0</v>
      </c>
      <c r="CE614" s="699" t="e">
        <f t="shared" si="1237"/>
        <v>#DIV/0!</v>
      </c>
    </row>
    <row r="615" spans="2:83" s="54" customFormat="1" ht="111.75" hidden="1" customHeight="1" x14ac:dyDescent="0.2">
      <c r="B615" s="206" t="s">
        <v>63</v>
      </c>
      <c r="C615" s="121" t="s">
        <v>76</v>
      </c>
      <c r="D615" s="109">
        <f t="shared" si="1223"/>
        <v>0</v>
      </c>
      <c r="E615" s="236"/>
      <c r="F615" s="236"/>
      <c r="G615" s="236"/>
      <c r="H615" s="236"/>
      <c r="I615" s="237"/>
      <c r="J615" s="166"/>
      <c r="K615" s="109">
        <f t="shared" si="1225"/>
        <v>0</v>
      </c>
      <c r="L615" s="699" t="e">
        <f t="shared" si="1203"/>
        <v>#DIV/0!</v>
      </c>
      <c r="M615" s="236"/>
      <c r="N615" s="31"/>
      <c r="O615" s="31"/>
      <c r="P615" s="31"/>
      <c r="Q615" s="31"/>
      <c r="R615" s="31"/>
      <c r="S615" s="31"/>
      <c r="T615" s="31"/>
      <c r="U615" s="19"/>
      <c r="V615" s="89">
        <f t="shared" si="1235"/>
        <v>0</v>
      </c>
      <c r="W615" s="31"/>
      <c r="X615" s="31"/>
      <c r="Y615" s="31"/>
      <c r="Z615" s="279">
        <f t="shared" si="1234"/>
        <v>0</v>
      </c>
      <c r="AA615" s="279">
        <f t="shared" si="1238"/>
        <v>0</v>
      </c>
      <c r="AB615" s="31"/>
      <c r="AC615" s="31"/>
      <c r="AD615" s="31"/>
      <c r="AE615" s="166"/>
      <c r="AF615" s="699" t="e">
        <f t="shared" si="1204"/>
        <v>#DIV/0!</v>
      </c>
      <c r="AG615" s="236"/>
      <c r="AH615" s="699"/>
      <c r="AI615" s="31"/>
      <c r="AJ615" s="31"/>
      <c r="AK615" s="31"/>
      <c r="AL615" s="31"/>
      <c r="AM615" s="31"/>
      <c r="AN615" s="31"/>
      <c r="AO615" s="19"/>
      <c r="AP615" s="626">
        <f t="shared" si="1236"/>
        <v>0</v>
      </c>
      <c r="AQ615" s="687"/>
      <c r="AR615" s="109">
        <f t="shared" si="1227"/>
        <v>0</v>
      </c>
      <c r="AS615" s="699" t="e">
        <f t="shared" si="1205"/>
        <v>#DIV/0!</v>
      </c>
      <c r="AT615" s="236"/>
      <c r="AU615" s="699"/>
      <c r="AV615" s="31"/>
      <c r="AW615" s="699"/>
      <c r="AX615" s="236"/>
      <c r="AY615" s="699"/>
      <c r="AZ615" s="31"/>
      <c r="BA615" s="699"/>
      <c r="BB615" s="106">
        <f t="shared" si="1230"/>
        <v>0</v>
      </c>
      <c r="BC615" s="31"/>
      <c r="BD615" s="19">
        <f t="shared" si="1190"/>
        <v>0</v>
      </c>
      <c r="BE615" s="626"/>
      <c r="BF615" s="31"/>
      <c r="BG615" s="31"/>
      <c r="BH615" s="31"/>
      <c r="BI615" s="19"/>
      <c r="BJ615" s="626">
        <f t="shared" si="1231"/>
        <v>0</v>
      </c>
      <c r="BK615" s="31"/>
      <c r="BL615" s="31"/>
      <c r="BM615" s="19"/>
      <c r="BN615" s="626">
        <f t="shared" si="1232"/>
        <v>0</v>
      </c>
      <c r="BO615" s="31"/>
      <c r="BP615" s="31"/>
      <c r="BQ615" s="31"/>
      <c r="BR615" s="31"/>
      <c r="BS615" s="19">
        <f t="shared" si="1233"/>
        <v>0</v>
      </c>
      <c r="BT615" s="626"/>
      <c r="BU615" s="626"/>
      <c r="BV615" s="31"/>
      <c r="BW615" s="31"/>
      <c r="BX615" s="31"/>
      <c r="BY615" s="31"/>
      <c r="BZ615" s="19"/>
      <c r="CE615" s="699" t="e">
        <f t="shared" si="1237"/>
        <v>#DIV/0!</v>
      </c>
    </row>
    <row r="616" spans="2:83" s="54" customFormat="1" ht="111.75" hidden="1" customHeight="1" x14ac:dyDescent="0.2">
      <c r="B616" s="206" t="s">
        <v>7</v>
      </c>
      <c r="C616" s="121" t="s">
        <v>77</v>
      </c>
      <c r="D616" s="109">
        <f t="shared" si="1223"/>
        <v>0</v>
      </c>
      <c r="E616" s="236"/>
      <c r="F616" s="236"/>
      <c r="G616" s="236"/>
      <c r="H616" s="236"/>
      <c r="I616" s="237"/>
      <c r="J616" s="166"/>
      <c r="K616" s="109">
        <f t="shared" si="1225"/>
        <v>0</v>
      </c>
      <c r="L616" s="699" t="e">
        <f t="shared" si="1203"/>
        <v>#DIV/0!</v>
      </c>
      <c r="M616" s="236"/>
      <c r="N616" s="31"/>
      <c r="O616" s="31"/>
      <c r="P616" s="31"/>
      <c r="Q616" s="31"/>
      <c r="R616" s="31"/>
      <c r="S616" s="31"/>
      <c r="T616" s="31"/>
      <c r="U616" s="19"/>
      <c r="V616" s="89">
        <f t="shared" si="1235"/>
        <v>0</v>
      </c>
      <c r="W616" s="31"/>
      <c r="X616" s="31"/>
      <c r="Y616" s="31"/>
      <c r="Z616" s="279">
        <f t="shared" si="1234"/>
        <v>0</v>
      </c>
      <c r="AA616" s="279">
        <f t="shared" si="1238"/>
        <v>0</v>
      </c>
      <c r="AB616" s="31"/>
      <c r="AC616" s="31"/>
      <c r="AD616" s="31"/>
      <c r="AE616" s="166"/>
      <c r="AF616" s="699" t="e">
        <f t="shared" si="1204"/>
        <v>#DIV/0!</v>
      </c>
      <c r="AG616" s="236"/>
      <c r="AH616" s="699"/>
      <c r="AI616" s="31"/>
      <c r="AJ616" s="31"/>
      <c r="AK616" s="31"/>
      <c r="AL616" s="31"/>
      <c r="AM616" s="31"/>
      <c r="AN616" s="31"/>
      <c r="AO616" s="19"/>
      <c r="AP616" s="626">
        <f t="shared" si="1236"/>
        <v>0</v>
      </c>
      <c r="AQ616" s="687"/>
      <c r="AR616" s="109">
        <f t="shared" si="1227"/>
        <v>0</v>
      </c>
      <c r="AS616" s="699" t="e">
        <f t="shared" si="1205"/>
        <v>#DIV/0!</v>
      </c>
      <c r="AT616" s="236"/>
      <c r="AU616" s="699"/>
      <c r="AV616" s="31"/>
      <c r="AW616" s="699"/>
      <c r="AX616" s="236"/>
      <c r="AY616" s="699"/>
      <c r="AZ616" s="31"/>
      <c r="BA616" s="699"/>
      <c r="BB616" s="106">
        <f t="shared" si="1230"/>
        <v>0</v>
      </c>
      <c r="BC616" s="31"/>
      <c r="BD616" s="19">
        <f t="shared" si="1190"/>
        <v>0</v>
      </c>
      <c r="BE616" s="626"/>
      <c r="BF616" s="31"/>
      <c r="BG616" s="31"/>
      <c r="BH616" s="31"/>
      <c r="BI616" s="19"/>
      <c r="BJ616" s="626">
        <f t="shared" si="1231"/>
        <v>0</v>
      </c>
      <c r="BK616" s="31"/>
      <c r="BL616" s="31"/>
      <c r="BM616" s="19"/>
      <c r="BN616" s="626">
        <f t="shared" si="1232"/>
        <v>0</v>
      </c>
      <c r="BO616" s="31"/>
      <c r="BP616" s="31"/>
      <c r="BQ616" s="31"/>
      <c r="BR616" s="31"/>
      <c r="BS616" s="19">
        <f t="shared" si="1233"/>
        <v>0</v>
      </c>
      <c r="BT616" s="626"/>
      <c r="BU616" s="626"/>
      <c r="BV616" s="31"/>
      <c r="BW616" s="31"/>
      <c r="BX616" s="31"/>
      <c r="BY616" s="31"/>
      <c r="BZ616" s="19"/>
      <c r="CE616" s="699" t="e">
        <f t="shared" si="1237"/>
        <v>#DIV/0!</v>
      </c>
    </row>
    <row r="617" spans="2:83" s="52" customFormat="1" ht="33" hidden="1" customHeight="1" x14ac:dyDescent="0.25">
      <c r="B617" s="203" t="s">
        <v>242</v>
      </c>
      <c r="C617" s="128" t="s">
        <v>78</v>
      </c>
      <c r="D617" s="109">
        <f t="shared" si="1223"/>
        <v>0</v>
      </c>
      <c r="E617" s="33"/>
      <c r="F617" s="33"/>
      <c r="G617" s="33"/>
      <c r="H617" s="33"/>
      <c r="I617" s="33">
        <f>I618</f>
        <v>0</v>
      </c>
      <c r="J617" s="168"/>
      <c r="K617" s="109">
        <f t="shared" si="1225"/>
        <v>0</v>
      </c>
      <c r="L617" s="699" t="e">
        <f t="shared" si="1203"/>
        <v>#DIV/0!</v>
      </c>
      <c r="M617" s="33"/>
      <c r="N617" s="19"/>
      <c r="O617" s="89"/>
      <c r="P617" s="19"/>
      <c r="Q617" s="89"/>
      <c r="R617" s="19"/>
      <c r="S617" s="89"/>
      <c r="T617" s="19"/>
      <c r="U617" s="89">
        <f>U618</f>
        <v>0</v>
      </c>
      <c r="V617" s="89">
        <f t="shared" si="1235"/>
        <v>0</v>
      </c>
      <c r="W617" s="89"/>
      <c r="X617" s="89"/>
      <c r="Y617" s="89"/>
      <c r="Z617" s="279">
        <f t="shared" si="1234"/>
        <v>0</v>
      </c>
      <c r="AA617" s="279">
        <f t="shared" si="1238"/>
        <v>0</v>
      </c>
      <c r="AB617" s="89"/>
      <c r="AC617" s="89"/>
      <c r="AD617" s="19"/>
      <c r="AE617" s="168">
        <f t="shared" ref="AE617:AE629" si="1239">AG617+AO617</f>
        <v>0</v>
      </c>
      <c r="AF617" s="699" t="e">
        <f t="shared" si="1204"/>
        <v>#DIV/0!</v>
      </c>
      <c r="AG617" s="33"/>
      <c r="AH617" s="699"/>
      <c r="AI617" s="89"/>
      <c r="AJ617" s="19"/>
      <c r="AK617" s="89"/>
      <c r="AL617" s="19"/>
      <c r="AM617" s="89"/>
      <c r="AN617" s="19"/>
      <c r="AO617" s="89">
        <f>AO618</f>
        <v>0</v>
      </c>
      <c r="AP617" s="632">
        <f>AP618</f>
        <v>0</v>
      </c>
      <c r="AQ617" s="687"/>
      <c r="AR617" s="109">
        <f t="shared" si="1227"/>
        <v>0</v>
      </c>
      <c r="AS617" s="699" t="e">
        <f t="shared" si="1205"/>
        <v>#DIV/0!</v>
      </c>
      <c r="AT617" s="33"/>
      <c r="AU617" s="699"/>
      <c r="AV617" s="89"/>
      <c r="AW617" s="699"/>
      <c r="AX617" s="33"/>
      <c r="AY617" s="699"/>
      <c r="AZ617" s="89"/>
      <c r="BA617" s="699"/>
      <c r="BB617" s="106">
        <f t="shared" si="1230"/>
        <v>0</v>
      </c>
      <c r="BC617" s="89"/>
      <c r="BD617" s="89">
        <f t="shared" si="1190"/>
        <v>0</v>
      </c>
      <c r="BE617" s="632">
        <f t="shared" ref="BE617:BE629" si="1240">BF617+BI617</f>
        <v>0</v>
      </c>
      <c r="BF617" s="89"/>
      <c r="BG617" s="89"/>
      <c r="BH617" s="89"/>
      <c r="BI617" s="89">
        <f>BI618</f>
        <v>0</v>
      </c>
      <c r="BJ617" s="632">
        <f t="shared" si="1231"/>
        <v>0</v>
      </c>
      <c r="BK617" s="89"/>
      <c r="BL617" s="89"/>
      <c r="BM617" s="89"/>
      <c r="BN617" s="632">
        <f t="shared" si="1232"/>
        <v>0</v>
      </c>
      <c r="BO617" s="89"/>
      <c r="BP617" s="89"/>
      <c r="BQ617" s="89"/>
      <c r="BR617" s="89"/>
      <c r="BS617" s="89">
        <f t="shared" si="1233"/>
        <v>0</v>
      </c>
      <c r="BT617" s="632"/>
      <c r="BU617" s="632">
        <f t="shared" ref="BU617:BU629" si="1241">BV617+BZ617</f>
        <v>0</v>
      </c>
      <c r="BV617" s="89"/>
      <c r="BW617" s="89"/>
      <c r="BX617" s="89"/>
      <c r="BY617" s="89"/>
      <c r="BZ617" s="89">
        <f>BZ618</f>
        <v>0</v>
      </c>
      <c r="CE617" s="699" t="e">
        <f t="shared" si="1237"/>
        <v>#DIV/0!</v>
      </c>
    </row>
    <row r="618" spans="2:83" s="54" customFormat="1" ht="90.75" hidden="1" customHeight="1" x14ac:dyDescent="0.2">
      <c r="B618" s="206" t="s">
        <v>34</v>
      </c>
      <c r="C618" s="53" t="s">
        <v>332</v>
      </c>
      <c r="D618" s="109">
        <f t="shared" si="1223"/>
        <v>0</v>
      </c>
      <c r="E618" s="236"/>
      <c r="F618" s="236"/>
      <c r="G618" s="236"/>
      <c r="H618" s="236"/>
      <c r="I618" s="236">
        <v>0</v>
      </c>
      <c r="J618" s="109"/>
      <c r="K618" s="109">
        <f t="shared" si="1225"/>
        <v>0</v>
      </c>
      <c r="L618" s="699" t="e">
        <f t="shared" si="1203"/>
        <v>#DIV/0!</v>
      </c>
      <c r="M618" s="236"/>
      <c r="N618" s="31"/>
      <c r="O618" s="31"/>
      <c r="P618" s="31"/>
      <c r="Q618" s="31"/>
      <c r="R618" s="31"/>
      <c r="S618" s="31"/>
      <c r="T618" s="31"/>
      <c r="U618" s="31">
        <v>0</v>
      </c>
      <c r="V618" s="89">
        <f t="shared" si="1235"/>
        <v>0</v>
      </c>
      <c r="W618" s="31"/>
      <c r="X618" s="31"/>
      <c r="Y618" s="31"/>
      <c r="Z618" s="279">
        <f t="shared" si="1234"/>
        <v>0</v>
      </c>
      <c r="AA618" s="279">
        <f t="shared" si="1238"/>
        <v>0</v>
      </c>
      <c r="AB618" s="31"/>
      <c r="AC618" s="31"/>
      <c r="AD618" s="31"/>
      <c r="AE618" s="109">
        <f t="shared" si="1239"/>
        <v>0</v>
      </c>
      <c r="AF618" s="699" t="e">
        <f t="shared" si="1204"/>
        <v>#DIV/0!</v>
      </c>
      <c r="AG618" s="236"/>
      <c r="AH618" s="699"/>
      <c r="AI618" s="31"/>
      <c r="AJ618" s="31"/>
      <c r="AK618" s="31"/>
      <c r="AL618" s="31"/>
      <c r="AM618" s="31"/>
      <c r="AN618" s="31"/>
      <c r="AO618" s="31">
        <f>S618</f>
        <v>0</v>
      </c>
      <c r="AP618" s="106">
        <v>0</v>
      </c>
      <c r="AQ618" s="106"/>
      <c r="AR618" s="109">
        <f t="shared" si="1227"/>
        <v>0</v>
      </c>
      <c r="AS618" s="699" t="e">
        <f t="shared" si="1205"/>
        <v>#DIV/0!</v>
      </c>
      <c r="AT618" s="236"/>
      <c r="AU618" s="699"/>
      <c r="AV618" s="31"/>
      <c r="AW618" s="699"/>
      <c r="AX618" s="236"/>
      <c r="AY618" s="699"/>
      <c r="AZ618" s="31"/>
      <c r="BA618" s="699"/>
      <c r="BB618" s="106">
        <f t="shared" si="1230"/>
        <v>0</v>
      </c>
      <c r="BC618" s="31"/>
      <c r="BD618" s="31">
        <f t="shared" si="1190"/>
        <v>0</v>
      </c>
      <c r="BE618" s="106">
        <f t="shared" si="1240"/>
        <v>0</v>
      </c>
      <c r="BF618" s="31"/>
      <c r="BG618" s="31"/>
      <c r="BH618" s="31"/>
      <c r="BI618" s="31">
        <f>Z618</f>
        <v>0</v>
      </c>
      <c r="BJ618" s="106">
        <f t="shared" si="1231"/>
        <v>0</v>
      </c>
      <c r="BK618" s="31"/>
      <c r="BL618" s="31"/>
      <c r="BM618" s="31"/>
      <c r="BN618" s="106">
        <f t="shared" si="1232"/>
        <v>0</v>
      </c>
      <c r="BO618" s="31"/>
      <c r="BP618" s="31"/>
      <c r="BQ618" s="31"/>
      <c r="BR618" s="31"/>
      <c r="BS618" s="31">
        <f t="shared" si="1233"/>
        <v>0</v>
      </c>
      <c r="BT618" s="106"/>
      <c r="BU618" s="106">
        <f t="shared" si="1241"/>
        <v>0</v>
      </c>
      <c r="BV618" s="31"/>
      <c r="BW618" s="31"/>
      <c r="BX618" s="31"/>
      <c r="BY618" s="31"/>
      <c r="BZ618" s="31">
        <f>BJ618</f>
        <v>0</v>
      </c>
      <c r="CE618" s="699" t="e">
        <f t="shared" si="1237"/>
        <v>#DIV/0!</v>
      </c>
    </row>
    <row r="619" spans="2:83" s="54" customFormat="1" ht="132" hidden="1" customHeight="1" x14ac:dyDescent="0.2">
      <c r="B619" s="206" t="s">
        <v>63</v>
      </c>
      <c r="C619" s="121" t="s">
        <v>79</v>
      </c>
      <c r="D619" s="109">
        <f t="shared" si="1223"/>
        <v>0</v>
      </c>
      <c r="E619" s="236"/>
      <c r="F619" s="236"/>
      <c r="G619" s="236"/>
      <c r="H619" s="236"/>
      <c r="I619" s="236">
        <v>0</v>
      </c>
      <c r="J619" s="109">
        <f t="shared" ref="J619:J629" si="1242">K619+Q619</f>
        <v>0</v>
      </c>
      <c r="K619" s="109">
        <f t="shared" si="1225"/>
        <v>0</v>
      </c>
      <c r="L619" s="699" t="e">
        <f t="shared" si="1203"/>
        <v>#DIV/0!</v>
      </c>
      <c r="M619" s="236"/>
      <c r="N619" s="31"/>
      <c r="O619" s="31"/>
      <c r="P619" s="31"/>
      <c r="Q619" s="31"/>
      <c r="R619" s="31"/>
      <c r="S619" s="31"/>
      <c r="T619" s="31"/>
      <c r="U619" s="31">
        <v>0</v>
      </c>
      <c r="V619" s="89">
        <f t="shared" si="1235"/>
        <v>0</v>
      </c>
      <c r="W619" s="31"/>
      <c r="X619" s="31"/>
      <c r="Y619" s="31"/>
      <c r="Z619" s="279">
        <f t="shared" si="1234"/>
        <v>0</v>
      </c>
      <c r="AA619" s="279">
        <f t="shared" si="1238"/>
        <v>0</v>
      </c>
      <c r="AB619" s="31"/>
      <c r="AC619" s="31"/>
      <c r="AD619" s="31"/>
      <c r="AE619" s="109">
        <f t="shared" si="1239"/>
        <v>0</v>
      </c>
      <c r="AF619" s="699" t="e">
        <f t="shared" si="1204"/>
        <v>#DIV/0!</v>
      </c>
      <c r="AG619" s="236"/>
      <c r="AH619" s="699"/>
      <c r="AI619" s="31"/>
      <c r="AJ619" s="31"/>
      <c r="AK619" s="31"/>
      <c r="AL619" s="31"/>
      <c r="AM619" s="31"/>
      <c r="AN619" s="31"/>
      <c r="AO619" s="31">
        <v>0</v>
      </c>
      <c r="AP619" s="106">
        <f t="shared" si="1236"/>
        <v>0</v>
      </c>
      <c r="AQ619" s="106"/>
      <c r="AR619" s="109">
        <f t="shared" si="1227"/>
        <v>0</v>
      </c>
      <c r="AS619" s="699" t="e">
        <f t="shared" si="1205"/>
        <v>#DIV/0!</v>
      </c>
      <c r="AT619" s="236"/>
      <c r="AU619" s="699"/>
      <c r="AV619" s="31"/>
      <c r="AW619" s="699"/>
      <c r="AX619" s="236"/>
      <c r="AY619" s="699"/>
      <c r="AZ619" s="31"/>
      <c r="BA619" s="699"/>
      <c r="BB619" s="106">
        <f t="shared" si="1230"/>
        <v>0</v>
      </c>
      <c r="BC619" s="31"/>
      <c r="BD619" s="31">
        <f t="shared" si="1190"/>
        <v>0</v>
      </c>
      <c r="BE619" s="106">
        <f t="shared" si="1240"/>
        <v>0</v>
      </c>
      <c r="BF619" s="31"/>
      <c r="BG619" s="31"/>
      <c r="BH619" s="31"/>
      <c r="BI619" s="31">
        <v>0</v>
      </c>
      <c r="BJ619" s="106">
        <f t="shared" si="1231"/>
        <v>0</v>
      </c>
      <c r="BK619" s="31"/>
      <c r="BL619" s="31"/>
      <c r="BM619" s="31"/>
      <c r="BN619" s="106">
        <f t="shared" si="1232"/>
        <v>0</v>
      </c>
      <c r="BO619" s="31"/>
      <c r="BP619" s="31"/>
      <c r="BQ619" s="31"/>
      <c r="BR619" s="31"/>
      <c r="BS619" s="31">
        <f t="shared" si="1233"/>
        <v>0</v>
      </c>
      <c r="BT619" s="106"/>
      <c r="BU619" s="106">
        <f t="shared" si="1241"/>
        <v>0</v>
      </c>
      <c r="BV619" s="31"/>
      <c r="BW619" s="31"/>
      <c r="BX619" s="31"/>
      <c r="BY619" s="31"/>
      <c r="BZ619" s="31">
        <v>0</v>
      </c>
      <c r="CE619" s="699" t="e">
        <f t="shared" si="1237"/>
        <v>#DIV/0!</v>
      </c>
    </row>
    <row r="620" spans="2:83" s="54" customFormat="1" ht="92.25" hidden="1" customHeight="1" x14ac:dyDescent="0.2">
      <c r="B620" s="206" t="s">
        <v>63</v>
      </c>
      <c r="C620" s="121" t="s">
        <v>80</v>
      </c>
      <c r="D620" s="109">
        <f t="shared" si="1223"/>
        <v>0</v>
      </c>
      <c r="E620" s="236"/>
      <c r="F620" s="236"/>
      <c r="G620" s="236"/>
      <c r="H620" s="236"/>
      <c r="I620" s="236"/>
      <c r="J620" s="109">
        <f t="shared" si="1242"/>
        <v>0</v>
      </c>
      <c r="K620" s="109">
        <f t="shared" si="1225"/>
        <v>0</v>
      </c>
      <c r="L620" s="699" t="e">
        <f t="shared" si="1203"/>
        <v>#DIV/0!</v>
      </c>
      <c r="M620" s="236"/>
      <c r="N620" s="31"/>
      <c r="O620" s="31"/>
      <c r="P620" s="31"/>
      <c r="Q620" s="31"/>
      <c r="R620" s="31"/>
      <c r="S620" s="31"/>
      <c r="T620" s="31"/>
      <c r="U620" s="31"/>
      <c r="V620" s="89">
        <f t="shared" si="1235"/>
        <v>0</v>
      </c>
      <c r="W620" s="31"/>
      <c r="X620" s="31"/>
      <c r="Y620" s="31"/>
      <c r="Z620" s="279">
        <f t="shared" si="1234"/>
        <v>0</v>
      </c>
      <c r="AA620" s="279">
        <f t="shared" si="1238"/>
        <v>0</v>
      </c>
      <c r="AB620" s="31"/>
      <c r="AC620" s="31"/>
      <c r="AD620" s="31"/>
      <c r="AE620" s="109">
        <f t="shared" si="1239"/>
        <v>0</v>
      </c>
      <c r="AF620" s="699" t="e">
        <f t="shared" si="1204"/>
        <v>#DIV/0!</v>
      </c>
      <c r="AG620" s="236"/>
      <c r="AH620" s="699"/>
      <c r="AI620" s="31"/>
      <c r="AJ620" s="31"/>
      <c r="AK620" s="31"/>
      <c r="AL620" s="31"/>
      <c r="AM620" s="31"/>
      <c r="AN620" s="31"/>
      <c r="AO620" s="31"/>
      <c r="AP620" s="106">
        <f t="shared" si="1236"/>
        <v>0</v>
      </c>
      <c r="AQ620" s="106"/>
      <c r="AR620" s="109">
        <f t="shared" si="1227"/>
        <v>0</v>
      </c>
      <c r="AS620" s="699" t="e">
        <f t="shared" si="1205"/>
        <v>#DIV/0!</v>
      </c>
      <c r="AT620" s="236"/>
      <c r="AU620" s="699"/>
      <c r="AV620" s="31"/>
      <c r="AW620" s="699"/>
      <c r="AX620" s="236"/>
      <c r="AY620" s="699"/>
      <c r="AZ620" s="31"/>
      <c r="BA620" s="699"/>
      <c r="BB620" s="106">
        <f t="shared" si="1230"/>
        <v>0</v>
      </c>
      <c r="BC620" s="31"/>
      <c r="BD620" s="31">
        <f t="shared" si="1190"/>
        <v>0</v>
      </c>
      <c r="BE620" s="106">
        <f t="shared" si="1240"/>
        <v>0</v>
      </c>
      <c r="BF620" s="31"/>
      <c r="BG620" s="31"/>
      <c r="BH620" s="31"/>
      <c r="BI620" s="31"/>
      <c r="BJ620" s="106">
        <f t="shared" si="1231"/>
        <v>0</v>
      </c>
      <c r="BK620" s="31"/>
      <c r="BL620" s="31"/>
      <c r="BM620" s="31"/>
      <c r="BN620" s="106">
        <f t="shared" si="1232"/>
        <v>0</v>
      </c>
      <c r="BO620" s="31"/>
      <c r="BP620" s="31"/>
      <c r="BQ620" s="31"/>
      <c r="BR620" s="31"/>
      <c r="BS620" s="31">
        <f t="shared" si="1233"/>
        <v>0</v>
      </c>
      <c r="BT620" s="106"/>
      <c r="BU620" s="106">
        <f t="shared" si="1241"/>
        <v>0</v>
      </c>
      <c r="BV620" s="31"/>
      <c r="BW620" s="31"/>
      <c r="BX620" s="31"/>
      <c r="BY620" s="31"/>
      <c r="BZ620" s="31"/>
      <c r="CE620" s="699" t="e">
        <f t="shared" si="1237"/>
        <v>#DIV/0!</v>
      </c>
    </row>
    <row r="621" spans="2:83" s="45" customFormat="1" ht="59.25" hidden="1" customHeight="1" x14ac:dyDescent="0.25">
      <c r="B621" s="203" t="s">
        <v>244</v>
      </c>
      <c r="C621" s="128" t="s">
        <v>82</v>
      </c>
      <c r="D621" s="109" t="e">
        <f t="shared" si="1223"/>
        <v>#REF!</v>
      </c>
      <c r="E621" s="237"/>
      <c r="F621" s="237"/>
      <c r="G621" s="237"/>
      <c r="H621" s="237"/>
      <c r="I621" s="168" t="e">
        <f>I622+I623</f>
        <v>#REF!</v>
      </c>
      <c r="J621" s="168" t="e">
        <f t="shared" si="1242"/>
        <v>#REF!</v>
      </c>
      <c r="K621" s="109" t="e">
        <f t="shared" si="1225"/>
        <v>#REF!</v>
      </c>
      <c r="L621" s="699" t="e">
        <f t="shared" si="1203"/>
        <v>#REF!</v>
      </c>
      <c r="M621" s="237"/>
      <c r="N621" s="19"/>
      <c r="O621" s="19"/>
      <c r="P621" s="19"/>
      <c r="Q621" s="19"/>
      <c r="R621" s="19"/>
      <c r="S621" s="19"/>
      <c r="T621" s="19"/>
      <c r="U621" s="632" t="e">
        <f>U622+U623</f>
        <v>#REF!</v>
      </c>
      <c r="V621" s="89">
        <f t="shared" si="1235"/>
        <v>0</v>
      </c>
      <c r="W621" s="19"/>
      <c r="X621" s="19"/>
      <c r="Y621" s="19"/>
      <c r="Z621" s="279">
        <f t="shared" si="1234"/>
        <v>0</v>
      </c>
      <c r="AA621" s="279">
        <f t="shared" si="1238"/>
        <v>0</v>
      </c>
      <c r="AB621" s="19"/>
      <c r="AC621" s="19"/>
      <c r="AD621" s="19"/>
      <c r="AE621" s="168" t="e">
        <f t="shared" si="1239"/>
        <v>#REF!</v>
      </c>
      <c r="AF621" s="699" t="e">
        <f t="shared" si="1204"/>
        <v>#REF!</v>
      </c>
      <c r="AG621" s="237"/>
      <c r="AH621" s="699"/>
      <c r="AI621" s="19"/>
      <c r="AJ621" s="19"/>
      <c r="AK621" s="19"/>
      <c r="AL621" s="19"/>
      <c r="AM621" s="19"/>
      <c r="AN621" s="19"/>
      <c r="AO621" s="632" t="e">
        <f>AO622+AO623</f>
        <v>#REF!</v>
      </c>
      <c r="AP621" s="632" t="e">
        <f t="shared" si="1236"/>
        <v>#REF!</v>
      </c>
      <c r="AQ621" s="687"/>
      <c r="AR621" s="109" t="e">
        <f t="shared" si="1227"/>
        <v>#REF!</v>
      </c>
      <c r="AS621" s="699" t="e">
        <f t="shared" si="1205"/>
        <v>#REF!</v>
      </c>
      <c r="AT621" s="237"/>
      <c r="AU621" s="699"/>
      <c r="AV621" s="19"/>
      <c r="AW621" s="699"/>
      <c r="AX621" s="237"/>
      <c r="AY621" s="699"/>
      <c r="AZ621" s="19"/>
      <c r="BA621" s="699"/>
      <c r="BB621" s="106" t="e">
        <f t="shared" si="1230"/>
        <v>#REF!</v>
      </c>
      <c r="BC621" s="19"/>
      <c r="BD621" s="632" t="e">
        <f t="shared" si="1190"/>
        <v>#REF!</v>
      </c>
      <c r="BE621" s="632">
        <f t="shared" si="1240"/>
        <v>0</v>
      </c>
      <c r="BF621" s="19"/>
      <c r="BG621" s="19"/>
      <c r="BH621" s="19"/>
      <c r="BI621" s="632">
        <f>BI622+BI623</f>
        <v>0</v>
      </c>
      <c r="BJ621" s="632">
        <f t="shared" si="1231"/>
        <v>0</v>
      </c>
      <c r="BK621" s="19"/>
      <c r="BL621" s="19"/>
      <c r="BM621" s="632"/>
      <c r="BN621" s="632">
        <f t="shared" si="1232"/>
        <v>0</v>
      </c>
      <c r="BO621" s="19"/>
      <c r="BP621" s="19"/>
      <c r="BQ621" s="19"/>
      <c r="BR621" s="19"/>
      <c r="BS621" s="632">
        <f t="shared" si="1233"/>
        <v>0</v>
      </c>
      <c r="BT621" s="632"/>
      <c r="BU621" s="632">
        <f t="shared" si="1241"/>
        <v>0</v>
      </c>
      <c r="BV621" s="19"/>
      <c r="BW621" s="19"/>
      <c r="BX621" s="19"/>
      <c r="BY621" s="19"/>
      <c r="BZ621" s="511">
        <f>BZ622+BZ623</f>
        <v>0</v>
      </c>
      <c r="CE621" s="699" t="e">
        <f t="shared" si="1237"/>
        <v>#REF!</v>
      </c>
    </row>
    <row r="622" spans="2:83" s="54" customFormat="1" ht="162.75" hidden="1" customHeight="1" x14ac:dyDescent="0.2">
      <c r="B622" s="206" t="s">
        <v>34</v>
      </c>
      <c r="C622" s="53" t="s">
        <v>222</v>
      </c>
      <c r="D622" s="109" t="e">
        <f t="shared" si="1223"/>
        <v>#REF!</v>
      </c>
      <c r="E622" s="236"/>
      <c r="F622" s="236"/>
      <c r="G622" s="236"/>
      <c r="H622" s="236"/>
      <c r="I622" s="109" t="e">
        <f>#REF!</f>
        <v>#REF!</v>
      </c>
      <c r="J622" s="109" t="e">
        <f t="shared" si="1242"/>
        <v>#REF!</v>
      </c>
      <c r="K622" s="109" t="e">
        <f t="shared" si="1225"/>
        <v>#REF!</v>
      </c>
      <c r="L622" s="699" t="e">
        <f t="shared" si="1203"/>
        <v>#REF!</v>
      </c>
      <c r="M622" s="236"/>
      <c r="N622" s="31"/>
      <c r="O622" s="31"/>
      <c r="P622" s="31"/>
      <c r="Q622" s="31"/>
      <c r="R622" s="31"/>
      <c r="S622" s="31"/>
      <c r="T622" s="31"/>
      <c r="U622" s="106" t="e">
        <f>#REF!</f>
        <v>#REF!</v>
      </c>
      <c r="V622" s="89">
        <f t="shared" si="1235"/>
        <v>0</v>
      </c>
      <c r="W622" s="31"/>
      <c r="X622" s="31"/>
      <c r="Y622" s="31"/>
      <c r="Z622" s="279">
        <f t="shared" si="1234"/>
        <v>0</v>
      </c>
      <c r="AA622" s="279">
        <f t="shared" si="1238"/>
        <v>0</v>
      </c>
      <c r="AB622" s="31"/>
      <c r="AC622" s="31"/>
      <c r="AD622" s="31"/>
      <c r="AE622" s="109" t="e">
        <f t="shared" si="1239"/>
        <v>#REF!</v>
      </c>
      <c r="AF622" s="699" t="e">
        <f t="shared" si="1204"/>
        <v>#REF!</v>
      </c>
      <c r="AG622" s="236"/>
      <c r="AH622" s="699"/>
      <c r="AI622" s="31"/>
      <c r="AJ622" s="31"/>
      <c r="AK622" s="31"/>
      <c r="AL622" s="31"/>
      <c r="AM622" s="31"/>
      <c r="AN622" s="31"/>
      <c r="AO622" s="106" t="e">
        <f>U622</f>
        <v>#REF!</v>
      </c>
      <c r="AP622" s="106" t="e">
        <f t="shared" si="1236"/>
        <v>#REF!</v>
      </c>
      <c r="AQ622" s="106"/>
      <c r="AR622" s="109" t="e">
        <f t="shared" si="1227"/>
        <v>#REF!</v>
      </c>
      <c r="AS622" s="699" t="e">
        <f t="shared" si="1205"/>
        <v>#REF!</v>
      </c>
      <c r="AT622" s="236"/>
      <c r="AU622" s="699"/>
      <c r="AV622" s="31"/>
      <c r="AW622" s="699"/>
      <c r="AX622" s="236"/>
      <c r="AY622" s="699"/>
      <c r="AZ622" s="31"/>
      <c r="BA622" s="699"/>
      <c r="BB622" s="106" t="e">
        <f t="shared" si="1230"/>
        <v>#REF!</v>
      </c>
      <c r="BC622" s="31"/>
      <c r="BD622" s="106" t="e">
        <f t="shared" si="1190"/>
        <v>#REF!</v>
      </c>
      <c r="BE622" s="106">
        <f t="shared" si="1240"/>
        <v>0</v>
      </c>
      <c r="BF622" s="31"/>
      <c r="BG622" s="31"/>
      <c r="BH622" s="31"/>
      <c r="BI622" s="106">
        <f>AA622</f>
        <v>0</v>
      </c>
      <c r="BJ622" s="106">
        <f t="shared" si="1231"/>
        <v>0</v>
      </c>
      <c r="BK622" s="31"/>
      <c r="BL622" s="31"/>
      <c r="BM622" s="106"/>
      <c r="BN622" s="106">
        <f t="shared" si="1232"/>
        <v>0</v>
      </c>
      <c r="BO622" s="31"/>
      <c r="BP622" s="31"/>
      <c r="BQ622" s="31"/>
      <c r="BR622" s="31"/>
      <c r="BS622" s="106">
        <f t="shared" si="1233"/>
        <v>0</v>
      </c>
      <c r="BT622" s="106"/>
      <c r="BU622" s="106">
        <f t="shared" si="1241"/>
        <v>0</v>
      </c>
      <c r="BV622" s="31"/>
      <c r="BW622" s="31"/>
      <c r="BX622" s="31"/>
      <c r="BY622" s="31"/>
      <c r="BZ622" s="106">
        <f>BK622</f>
        <v>0</v>
      </c>
      <c r="CE622" s="699" t="e">
        <f t="shared" si="1237"/>
        <v>#REF!</v>
      </c>
    </row>
    <row r="623" spans="2:83" s="54" customFormat="1" ht="148.5" hidden="1" customHeight="1" x14ac:dyDescent="0.2">
      <c r="B623" s="206" t="s">
        <v>63</v>
      </c>
      <c r="C623" s="53" t="s">
        <v>173</v>
      </c>
      <c r="D623" s="109" t="e">
        <f t="shared" si="1223"/>
        <v>#REF!</v>
      </c>
      <c r="E623" s="236"/>
      <c r="F623" s="236"/>
      <c r="G623" s="236"/>
      <c r="H623" s="236"/>
      <c r="I623" s="109" t="e">
        <f>#REF!</f>
        <v>#REF!</v>
      </c>
      <c r="J623" s="109" t="e">
        <f t="shared" si="1242"/>
        <v>#REF!</v>
      </c>
      <c r="K623" s="109" t="e">
        <f t="shared" si="1225"/>
        <v>#REF!</v>
      </c>
      <c r="L623" s="699" t="e">
        <f t="shared" si="1203"/>
        <v>#REF!</v>
      </c>
      <c r="M623" s="236"/>
      <c r="N623" s="31"/>
      <c r="O623" s="31"/>
      <c r="P623" s="31"/>
      <c r="Q623" s="31"/>
      <c r="R623" s="31"/>
      <c r="S623" s="31"/>
      <c r="T623" s="31"/>
      <c r="U623" s="106" t="e">
        <f>#REF!</f>
        <v>#REF!</v>
      </c>
      <c r="V623" s="89">
        <f t="shared" si="1235"/>
        <v>0</v>
      </c>
      <c r="W623" s="31"/>
      <c r="X623" s="31"/>
      <c r="Y623" s="31"/>
      <c r="Z623" s="279">
        <f t="shared" si="1234"/>
        <v>0</v>
      </c>
      <c r="AA623" s="279">
        <f t="shared" si="1238"/>
        <v>0</v>
      </c>
      <c r="AB623" s="31"/>
      <c r="AC623" s="31"/>
      <c r="AD623" s="31"/>
      <c r="AE623" s="109">
        <f t="shared" si="1239"/>
        <v>0</v>
      </c>
      <c r="AF623" s="699" t="e">
        <f t="shared" si="1204"/>
        <v>#REF!</v>
      </c>
      <c r="AG623" s="236"/>
      <c r="AH623" s="699"/>
      <c r="AI623" s="31"/>
      <c r="AJ623" s="31"/>
      <c r="AK623" s="31"/>
      <c r="AL623" s="31"/>
      <c r="AM623" s="31"/>
      <c r="AN623" s="31"/>
      <c r="AO623" s="106">
        <f>S623</f>
        <v>0</v>
      </c>
      <c r="AP623" s="106" t="e">
        <f t="shared" si="1236"/>
        <v>#REF!</v>
      </c>
      <c r="AQ623" s="106"/>
      <c r="AR623" s="109" t="e">
        <f t="shared" si="1227"/>
        <v>#REF!</v>
      </c>
      <c r="AS623" s="699" t="e">
        <f t="shared" si="1205"/>
        <v>#REF!</v>
      </c>
      <c r="AT623" s="236"/>
      <c r="AU623" s="699"/>
      <c r="AV623" s="31"/>
      <c r="AW623" s="699"/>
      <c r="AX623" s="236"/>
      <c r="AY623" s="699"/>
      <c r="AZ623" s="31"/>
      <c r="BA623" s="699"/>
      <c r="BB623" s="106" t="e">
        <f t="shared" si="1230"/>
        <v>#REF!</v>
      </c>
      <c r="BC623" s="31"/>
      <c r="BD623" s="106">
        <f t="shared" si="1190"/>
        <v>0</v>
      </c>
      <c r="BE623" s="106">
        <f t="shared" si="1240"/>
        <v>0</v>
      </c>
      <c r="BF623" s="31"/>
      <c r="BG623" s="31"/>
      <c r="BH623" s="31"/>
      <c r="BI623" s="106">
        <f>Z623</f>
        <v>0</v>
      </c>
      <c r="BJ623" s="106">
        <f t="shared" si="1231"/>
        <v>0</v>
      </c>
      <c r="BK623" s="31"/>
      <c r="BL623" s="31"/>
      <c r="BM623" s="106"/>
      <c r="BN623" s="106">
        <f t="shared" si="1232"/>
        <v>0</v>
      </c>
      <c r="BO623" s="31"/>
      <c r="BP623" s="31"/>
      <c r="BQ623" s="31"/>
      <c r="BR623" s="31"/>
      <c r="BS623" s="106">
        <f t="shared" si="1233"/>
        <v>0</v>
      </c>
      <c r="BT623" s="106"/>
      <c r="BU623" s="106">
        <f t="shared" si="1241"/>
        <v>0</v>
      </c>
      <c r="BV623" s="31"/>
      <c r="BW623" s="31"/>
      <c r="BX623" s="31"/>
      <c r="BY623" s="31"/>
      <c r="BZ623" s="106">
        <f>BJ623</f>
        <v>0</v>
      </c>
      <c r="CE623" s="699" t="e">
        <f t="shared" si="1237"/>
        <v>#REF!</v>
      </c>
    </row>
    <row r="624" spans="2:83" s="54" customFormat="1" ht="148.5" customHeight="1" x14ac:dyDescent="0.2">
      <c r="B624" s="206" t="s">
        <v>63</v>
      </c>
      <c r="C624" s="53" t="s">
        <v>263</v>
      </c>
      <c r="D624" s="109">
        <f t="shared" si="1223"/>
        <v>35678.997289999999</v>
      </c>
      <c r="E624" s="236"/>
      <c r="F624" s="236"/>
      <c r="G624" s="236"/>
      <c r="H624" s="236"/>
      <c r="I624" s="109">
        <f>'[10]2025_2027'!$K$591</f>
        <v>35678.997289999999</v>
      </c>
      <c r="J624" s="109">
        <f>K624-I624</f>
        <v>-35678.997289999999</v>
      </c>
      <c r="K624" s="109">
        <f t="shared" si="1225"/>
        <v>0</v>
      </c>
      <c r="L624" s="699">
        <f t="shared" si="1203"/>
        <v>0</v>
      </c>
      <c r="M624" s="236"/>
      <c r="N624" s="31"/>
      <c r="O624" s="31"/>
      <c r="P624" s="31"/>
      <c r="Q624" s="31"/>
      <c r="R624" s="31"/>
      <c r="S624" s="31"/>
      <c r="T624" s="31"/>
      <c r="U624" s="106"/>
      <c r="V624" s="89"/>
      <c r="W624" s="31"/>
      <c r="X624" s="31"/>
      <c r="Y624" s="31"/>
      <c r="Z624" s="279"/>
      <c r="AA624" s="279"/>
      <c r="AB624" s="31"/>
      <c r="AC624" s="31"/>
      <c r="AD624" s="31"/>
      <c r="AE624" s="109"/>
      <c r="AF624" s="699">
        <f t="shared" si="1204"/>
        <v>0</v>
      </c>
      <c r="AG624" s="236"/>
      <c r="AH624" s="699"/>
      <c r="AI624" s="31"/>
      <c r="AJ624" s="31"/>
      <c r="AK624" s="31"/>
      <c r="AL624" s="31"/>
      <c r="AM624" s="31"/>
      <c r="AN624" s="31"/>
      <c r="AO624" s="106"/>
      <c r="AP624" s="106"/>
      <c r="AQ624" s="106"/>
      <c r="AR624" s="109">
        <f t="shared" si="1227"/>
        <v>35678.997289999999</v>
      </c>
      <c r="AS624" s="699">
        <f t="shared" si="1205"/>
        <v>1</v>
      </c>
      <c r="AT624" s="236"/>
      <c r="AU624" s="699"/>
      <c r="AV624" s="31"/>
      <c r="AW624" s="699"/>
      <c r="AX624" s="236"/>
      <c r="AY624" s="699"/>
      <c r="AZ624" s="31"/>
      <c r="BA624" s="699"/>
      <c r="BB624" s="106">
        <f t="shared" si="1230"/>
        <v>35678.997289999999</v>
      </c>
      <c r="BC624" s="31"/>
      <c r="BD624" s="106"/>
      <c r="BE624" s="106"/>
      <c r="BF624" s="31"/>
      <c r="BG624" s="31"/>
      <c r="BH624" s="31"/>
      <c r="BI624" s="106"/>
      <c r="BJ624" s="106"/>
      <c r="BK624" s="31"/>
      <c r="BL624" s="31"/>
      <c r="BM624" s="106"/>
      <c r="BN624" s="106"/>
      <c r="BO624" s="31"/>
      <c r="BP624" s="31"/>
      <c r="BQ624" s="31"/>
      <c r="BR624" s="31"/>
      <c r="BS624" s="106"/>
      <c r="BT624" s="106"/>
      <c r="BU624" s="106"/>
      <c r="BV624" s="31"/>
      <c r="BW624" s="31"/>
      <c r="BX624" s="31"/>
      <c r="BY624" s="31"/>
      <c r="BZ624" s="106"/>
      <c r="CE624" s="699">
        <f t="shared" si="1237"/>
        <v>1</v>
      </c>
    </row>
    <row r="625" spans="2:83" s="52" customFormat="1" ht="33" hidden="1" customHeight="1" x14ac:dyDescent="0.25">
      <c r="B625" s="203" t="s">
        <v>445</v>
      </c>
      <c r="C625" s="128" t="s">
        <v>84</v>
      </c>
      <c r="D625" s="632">
        <f t="shared" ref="D625:D629" si="1243">E625+I625</f>
        <v>0</v>
      </c>
      <c r="E625" s="89"/>
      <c r="F625" s="89"/>
      <c r="G625" s="89"/>
      <c r="H625" s="89"/>
      <c r="I625" s="632">
        <f>I626</f>
        <v>0</v>
      </c>
      <c r="J625" s="632">
        <f t="shared" si="1242"/>
        <v>0</v>
      </c>
      <c r="K625" s="626">
        <f t="shared" ref="K625:K629" si="1244">M625+U625</f>
        <v>0</v>
      </c>
      <c r="L625" s="687"/>
      <c r="M625" s="33"/>
      <c r="N625" s="19"/>
      <c r="O625" s="89"/>
      <c r="P625" s="19"/>
      <c r="Q625" s="89"/>
      <c r="R625" s="19"/>
      <c r="S625" s="89"/>
      <c r="T625" s="19"/>
      <c r="U625" s="632">
        <f>U626</f>
        <v>0</v>
      </c>
      <c r="V625" s="89">
        <f t="shared" si="1235"/>
        <v>0</v>
      </c>
      <c r="W625" s="89"/>
      <c r="X625" s="89"/>
      <c r="Y625" s="89"/>
      <c r="Z625" s="632">
        <f t="shared" si="1234"/>
        <v>0</v>
      </c>
      <c r="AA625" s="632">
        <f t="shared" si="1238"/>
        <v>0</v>
      </c>
      <c r="AB625" s="89"/>
      <c r="AC625" s="89"/>
      <c r="AD625" s="19"/>
      <c r="AE625" s="168">
        <f t="shared" si="1239"/>
        <v>0</v>
      </c>
      <c r="AF625" s="699" t="e">
        <f t="shared" si="1204"/>
        <v>#DIV/0!</v>
      </c>
      <c r="AG625" s="33"/>
      <c r="AH625" s="19"/>
      <c r="AI625" s="89"/>
      <c r="AJ625" s="19"/>
      <c r="AK625" s="89"/>
      <c r="AL625" s="19"/>
      <c r="AM625" s="89"/>
      <c r="AN625" s="19"/>
      <c r="AO625" s="632">
        <f>AO626</f>
        <v>0</v>
      </c>
      <c r="AP625" s="632">
        <v>0</v>
      </c>
      <c r="AQ625" s="687"/>
      <c r="AR625" s="632">
        <f t="shared" ref="AR625:AR629" si="1245">AT625+BB625</f>
        <v>0</v>
      </c>
      <c r="AS625" s="699" t="e">
        <f t="shared" si="1205"/>
        <v>#DIV/0!</v>
      </c>
      <c r="AT625" s="33"/>
      <c r="AU625" s="699" t="e">
        <f t="shared" ref="AU625:AU645" si="1246">AT625/E625</f>
        <v>#DIV/0!</v>
      </c>
      <c r="AV625" s="89"/>
      <c r="AW625" s="19"/>
      <c r="AX625" s="33"/>
      <c r="AY625" s="19"/>
      <c r="AZ625" s="89"/>
      <c r="BA625" s="19"/>
      <c r="BB625" s="632">
        <f>BB626</f>
        <v>0</v>
      </c>
      <c r="BC625" s="89"/>
      <c r="BD625" s="632">
        <f t="shared" si="1190"/>
        <v>0</v>
      </c>
      <c r="BE625" s="632">
        <f t="shared" si="1240"/>
        <v>5000</v>
      </c>
      <c r="BF625" s="89"/>
      <c r="BG625" s="89"/>
      <c r="BH625" s="89"/>
      <c r="BI625" s="632">
        <f>BI626</f>
        <v>5000</v>
      </c>
      <c r="BJ625" s="632">
        <f t="shared" si="1231"/>
        <v>0</v>
      </c>
      <c r="BK625" s="89"/>
      <c r="BL625" s="89"/>
      <c r="BM625" s="632"/>
      <c r="BN625" s="632">
        <f t="shared" si="1232"/>
        <v>0</v>
      </c>
      <c r="BO625" s="89"/>
      <c r="BP625" s="89"/>
      <c r="BQ625" s="89"/>
      <c r="BR625" s="89"/>
      <c r="BS625" s="632"/>
      <c r="BT625" s="632">
        <f>BT626</f>
        <v>0</v>
      </c>
      <c r="BU625" s="632">
        <f t="shared" si="1241"/>
        <v>0</v>
      </c>
      <c r="BV625" s="89"/>
      <c r="BW625" s="89"/>
      <c r="BX625" s="89"/>
      <c r="BY625" s="89"/>
      <c r="BZ625" s="511">
        <f>BZ626</f>
        <v>0</v>
      </c>
      <c r="CE625" s="699" t="e">
        <f t="shared" si="1237"/>
        <v>#DIV/0!</v>
      </c>
    </row>
    <row r="626" spans="2:83" s="54" customFormat="1" ht="192" hidden="1" customHeight="1" x14ac:dyDescent="0.2">
      <c r="B626" s="206" t="s">
        <v>34</v>
      </c>
      <c r="C626" s="53" t="s">
        <v>379</v>
      </c>
      <c r="D626" s="106">
        <f t="shared" si="1243"/>
        <v>0</v>
      </c>
      <c r="E626" s="31"/>
      <c r="F626" s="31"/>
      <c r="G626" s="31"/>
      <c r="H626" s="31"/>
      <c r="I626" s="106">
        <v>0</v>
      </c>
      <c r="J626" s="106">
        <f t="shared" si="1242"/>
        <v>0</v>
      </c>
      <c r="K626" s="106">
        <f t="shared" si="1244"/>
        <v>0</v>
      </c>
      <c r="L626" s="106"/>
      <c r="M626" s="236"/>
      <c r="N626" s="31"/>
      <c r="O626" s="31"/>
      <c r="P626" s="31"/>
      <c r="Q626" s="31"/>
      <c r="R626" s="31"/>
      <c r="S626" s="31"/>
      <c r="T626" s="31"/>
      <c r="U626" s="106">
        <v>0</v>
      </c>
      <c r="V626" s="89">
        <f t="shared" si="1235"/>
        <v>0</v>
      </c>
      <c r="W626" s="31"/>
      <c r="X626" s="31"/>
      <c r="Y626" s="31"/>
      <c r="Z626" s="106">
        <f t="shared" si="1234"/>
        <v>0</v>
      </c>
      <c r="AA626" s="106">
        <f t="shared" si="1238"/>
        <v>0</v>
      </c>
      <c r="AB626" s="31"/>
      <c r="AC626" s="31"/>
      <c r="AD626" s="31"/>
      <c r="AE626" s="109">
        <f t="shared" si="1239"/>
        <v>0</v>
      </c>
      <c r="AF626" s="699" t="e">
        <f t="shared" si="1204"/>
        <v>#DIV/0!</v>
      </c>
      <c r="AG626" s="236"/>
      <c r="AH626" s="31"/>
      <c r="AI626" s="31"/>
      <c r="AJ626" s="31"/>
      <c r="AK626" s="31"/>
      <c r="AL626" s="31"/>
      <c r="AM626" s="31"/>
      <c r="AN626" s="31"/>
      <c r="AO626" s="106">
        <v>0</v>
      </c>
      <c r="AP626" s="106"/>
      <c r="AQ626" s="106"/>
      <c r="AR626" s="106">
        <f t="shared" si="1245"/>
        <v>0</v>
      </c>
      <c r="AS626" s="699" t="e">
        <f t="shared" si="1205"/>
        <v>#DIV/0!</v>
      </c>
      <c r="AT626" s="236"/>
      <c r="AU626" s="699" t="e">
        <f t="shared" si="1246"/>
        <v>#DIV/0!</v>
      </c>
      <c r="AV626" s="31"/>
      <c r="AW626" s="31"/>
      <c r="AX626" s="236"/>
      <c r="AY626" s="31"/>
      <c r="AZ626" s="31"/>
      <c r="BA626" s="31"/>
      <c r="BB626" s="106">
        <v>0</v>
      </c>
      <c r="BC626" s="31"/>
      <c r="BD626" s="106">
        <f t="shared" si="1190"/>
        <v>0</v>
      </c>
      <c r="BE626" s="106">
        <f t="shared" si="1240"/>
        <v>5000</v>
      </c>
      <c r="BF626" s="31"/>
      <c r="BG626" s="31"/>
      <c r="BH626" s="31"/>
      <c r="BI626" s="106">
        <v>5000</v>
      </c>
      <c r="BJ626" s="106">
        <f t="shared" si="1231"/>
        <v>0</v>
      </c>
      <c r="BK626" s="31"/>
      <c r="BL626" s="31"/>
      <c r="BM626" s="106"/>
      <c r="BN626" s="106">
        <f t="shared" si="1232"/>
        <v>0</v>
      </c>
      <c r="BO626" s="31"/>
      <c r="BP626" s="31"/>
      <c r="BQ626" s="31"/>
      <c r="BR626" s="31"/>
      <c r="BS626" s="106">
        <v>0</v>
      </c>
      <c r="BT626" s="106">
        <f>BZ626-BS626</f>
        <v>0</v>
      </c>
      <c r="BU626" s="106">
        <f t="shared" si="1241"/>
        <v>0</v>
      </c>
      <c r="BV626" s="31"/>
      <c r="BW626" s="31"/>
      <c r="BX626" s="31"/>
      <c r="BY626" s="31"/>
      <c r="BZ626" s="106">
        <v>0</v>
      </c>
      <c r="CE626" s="699" t="e">
        <f t="shared" si="1237"/>
        <v>#DIV/0!</v>
      </c>
    </row>
    <row r="627" spans="2:83" s="45" customFormat="1" ht="33" hidden="1" customHeight="1" x14ac:dyDescent="0.25">
      <c r="B627" s="203" t="s">
        <v>83</v>
      </c>
      <c r="C627" s="55" t="s">
        <v>82</v>
      </c>
      <c r="D627" s="106" t="e">
        <f t="shared" si="1243"/>
        <v>#REF!</v>
      </c>
      <c r="E627" s="19"/>
      <c r="F627" s="19"/>
      <c r="G627" s="19"/>
      <c r="H627" s="19"/>
      <c r="I627" s="19" t="e">
        <f>#REF!</f>
        <v>#REF!</v>
      </c>
      <c r="J627" s="106">
        <f t="shared" si="1242"/>
        <v>0</v>
      </c>
      <c r="K627" s="106">
        <f t="shared" si="1244"/>
        <v>0</v>
      </c>
      <c r="L627" s="106"/>
      <c r="M627" s="237"/>
      <c r="N627" s="19"/>
      <c r="O627" s="19"/>
      <c r="P627" s="19"/>
      <c r="Q627" s="19"/>
      <c r="R627" s="19"/>
      <c r="S627" s="19"/>
      <c r="T627" s="19"/>
      <c r="U627" s="19">
        <f>E627</f>
        <v>0</v>
      </c>
      <c r="V627" s="89">
        <f t="shared" si="1235"/>
        <v>0</v>
      </c>
      <c r="W627" s="19"/>
      <c r="X627" s="19"/>
      <c r="Y627" s="19"/>
      <c r="Z627" s="279">
        <f t="shared" si="1234"/>
        <v>0</v>
      </c>
      <c r="AA627" s="279">
        <f t="shared" si="1238"/>
        <v>0</v>
      </c>
      <c r="AB627" s="19"/>
      <c r="AC627" s="19"/>
      <c r="AD627" s="19"/>
      <c r="AE627" s="109">
        <f t="shared" si="1239"/>
        <v>0</v>
      </c>
      <c r="AF627" s="699" t="e">
        <f t="shared" si="1204"/>
        <v>#REF!</v>
      </c>
      <c r="AG627" s="237"/>
      <c r="AH627" s="237"/>
      <c r="AI627" s="237"/>
      <c r="AJ627" s="237"/>
      <c r="AK627" s="237"/>
      <c r="AL627" s="237"/>
      <c r="AM627" s="237"/>
      <c r="AN627" s="237"/>
      <c r="AO627" s="237">
        <f>S627</f>
        <v>0</v>
      </c>
      <c r="AP627" s="106"/>
      <c r="AQ627" s="106"/>
      <c r="AR627" s="106" t="e">
        <f t="shared" si="1245"/>
        <v>#REF!</v>
      </c>
      <c r="AS627" s="699" t="e">
        <f t="shared" si="1205"/>
        <v>#REF!</v>
      </c>
      <c r="AT627" s="237"/>
      <c r="AU627" s="699" t="e">
        <f t="shared" si="1246"/>
        <v>#DIV/0!</v>
      </c>
      <c r="AV627" s="237"/>
      <c r="AW627" s="237"/>
      <c r="AX627" s="237"/>
      <c r="AY627" s="237"/>
      <c r="AZ627" s="237"/>
      <c r="BA627" s="237"/>
      <c r="BB627" s="237" t="e">
        <f>#REF!</f>
        <v>#REF!</v>
      </c>
      <c r="BC627" s="237"/>
      <c r="BD627" s="33">
        <f t="shared" si="1190"/>
        <v>0</v>
      </c>
      <c r="BE627" s="106">
        <f t="shared" si="1240"/>
        <v>0</v>
      </c>
      <c r="BF627" s="237"/>
      <c r="BG627" s="237"/>
      <c r="BH627" s="237"/>
      <c r="BI627" s="237">
        <f>AA627</f>
        <v>0</v>
      </c>
      <c r="BJ627" s="106"/>
      <c r="BK627" s="237"/>
      <c r="BL627" s="237"/>
      <c r="BM627" s="237"/>
      <c r="BN627" s="106"/>
      <c r="BO627" s="237"/>
      <c r="BP627" s="237"/>
      <c r="BQ627" s="237"/>
      <c r="BR627" s="237"/>
      <c r="BS627" s="33">
        <f t="shared" si="1233"/>
        <v>0</v>
      </c>
      <c r="BT627" s="106"/>
      <c r="BU627" s="106">
        <f t="shared" si="1241"/>
        <v>0</v>
      </c>
      <c r="BV627" s="237"/>
      <c r="BW627" s="237"/>
      <c r="BX627" s="237"/>
      <c r="BY627" s="237"/>
      <c r="BZ627" s="237">
        <f>BK627</f>
        <v>0</v>
      </c>
      <c r="CE627" s="699" t="e">
        <f t="shared" si="1237"/>
        <v>#REF!</v>
      </c>
    </row>
    <row r="628" spans="2:83" s="54" customFormat="1" ht="119.25" hidden="1" customHeight="1" x14ac:dyDescent="0.2">
      <c r="B628" s="206" t="s">
        <v>34</v>
      </c>
      <c r="C628" s="53" t="s">
        <v>172</v>
      </c>
      <c r="D628" s="106">
        <f t="shared" si="1243"/>
        <v>0</v>
      </c>
      <c r="E628" s="31"/>
      <c r="F628" s="31"/>
      <c r="G628" s="31"/>
      <c r="H628" s="31"/>
      <c r="I628" s="31"/>
      <c r="J628" s="106">
        <f t="shared" si="1242"/>
        <v>0</v>
      </c>
      <c r="K628" s="106">
        <f t="shared" si="1244"/>
        <v>0</v>
      </c>
      <c r="L628" s="106"/>
      <c r="M628" s="236"/>
      <c r="N628" s="31"/>
      <c r="O628" s="31"/>
      <c r="P628" s="31"/>
      <c r="Q628" s="31"/>
      <c r="R628" s="31"/>
      <c r="S628" s="31"/>
      <c r="T628" s="31"/>
      <c r="U628" s="31"/>
      <c r="V628" s="89">
        <f t="shared" si="1235"/>
        <v>0</v>
      </c>
      <c r="W628" s="31"/>
      <c r="X628" s="31"/>
      <c r="Y628" s="31"/>
      <c r="Z628" s="279">
        <f t="shared" si="1234"/>
        <v>0</v>
      </c>
      <c r="AA628" s="279">
        <f t="shared" si="1238"/>
        <v>0</v>
      </c>
      <c r="AB628" s="31"/>
      <c r="AC628" s="31"/>
      <c r="AD628" s="31"/>
      <c r="AE628" s="109">
        <f t="shared" si="1239"/>
        <v>0</v>
      </c>
      <c r="AF628" s="699" t="e">
        <f t="shared" si="1204"/>
        <v>#DIV/0!</v>
      </c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106"/>
      <c r="AQ628" s="106"/>
      <c r="AR628" s="106">
        <f t="shared" si="1245"/>
        <v>0</v>
      </c>
      <c r="AS628" s="699" t="e">
        <f t="shared" si="1205"/>
        <v>#DIV/0!</v>
      </c>
      <c r="AT628" s="236"/>
      <c r="AU628" s="699" t="e">
        <f t="shared" si="1246"/>
        <v>#DIV/0!</v>
      </c>
      <c r="AV628" s="236"/>
      <c r="AW628" s="236"/>
      <c r="AX628" s="236"/>
      <c r="AY628" s="236"/>
      <c r="AZ628" s="236"/>
      <c r="BA628" s="236"/>
      <c r="BB628" s="236"/>
      <c r="BC628" s="236"/>
      <c r="BD628" s="33">
        <f t="shared" si="1190"/>
        <v>0</v>
      </c>
      <c r="BE628" s="106">
        <f t="shared" si="1240"/>
        <v>0</v>
      </c>
      <c r="BF628" s="236"/>
      <c r="BG628" s="236"/>
      <c r="BH628" s="236"/>
      <c r="BI628" s="236"/>
      <c r="BJ628" s="106"/>
      <c r="BK628" s="236"/>
      <c r="BL628" s="236"/>
      <c r="BM628" s="236"/>
      <c r="BN628" s="106"/>
      <c r="BO628" s="236"/>
      <c r="BP628" s="236"/>
      <c r="BQ628" s="236"/>
      <c r="BR628" s="236"/>
      <c r="BS628" s="33">
        <f t="shared" si="1233"/>
        <v>0</v>
      </c>
      <c r="BT628" s="106"/>
      <c r="BU628" s="106">
        <f t="shared" si="1241"/>
        <v>0</v>
      </c>
      <c r="BV628" s="236"/>
      <c r="BW628" s="236"/>
      <c r="BX628" s="236"/>
      <c r="BY628" s="236"/>
      <c r="BZ628" s="236"/>
      <c r="CE628" s="699" t="e">
        <f t="shared" si="1237"/>
        <v>#DIV/0!</v>
      </c>
    </row>
    <row r="629" spans="2:83" s="54" customFormat="1" ht="174.75" hidden="1" customHeight="1" x14ac:dyDescent="0.2">
      <c r="B629" s="206" t="s">
        <v>63</v>
      </c>
      <c r="C629" s="53" t="s">
        <v>175</v>
      </c>
      <c r="D629" s="106" t="e">
        <f t="shared" si="1243"/>
        <v>#REF!</v>
      </c>
      <c r="E629" s="31"/>
      <c r="F629" s="31"/>
      <c r="G629" s="31"/>
      <c r="H629" s="31"/>
      <c r="I629" s="31" t="e">
        <f>#REF!</f>
        <v>#REF!</v>
      </c>
      <c r="J629" s="106" t="e">
        <f t="shared" si="1242"/>
        <v>#REF!</v>
      </c>
      <c r="K629" s="106" t="e">
        <f t="shared" si="1244"/>
        <v>#REF!</v>
      </c>
      <c r="L629" s="106"/>
      <c r="M629" s="236"/>
      <c r="N629" s="31"/>
      <c r="O629" s="31"/>
      <c r="P629" s="31"/>
      <c r="Q629" s="31"/>
      <c r="R629" s="31"/>
      <c r="S629" s="31"/>
      <c r="T629" s="31"/>
      <c r="U629" s="31" t="e">
        <f>D629</f>
        <v>#REF!</v>
      </c>
      <c r="V629" s="89">
        <f t="shared" si="1235"/>
        <v>0</v>
      </c>
      <c r="W629" s="31"/>
      <c r="X629" s="31"/>
      <c r="Y629" s="31"/>
      <c r="Z629" s="279">
        <f t="shared" si="1234"/>
        <v>0</v>
      </c>
      <c r="AA629" s="279">
        <f t="shared" si="1238"/>
        <v>0</v>
      </c>
      <c r="AB629" s="31"/>
      <c r="AC629" s="31"/>
      <c r="AD629" s="31"/>
      <c r="AE629" s="109">
        <f t="shared" si="1239"/>
        <v>0</v>
      </c>
      <c r="AF629" s="699" t="e">
        <f t="shared" si="1204"/>
        <v>#REF!</v>
      </c>
      <c r="AG629" s="236"/>
      <c r="AH629" s="236"/>
      <c r="AI629" s="236"/>
      <c r="AJ629" s="236"/>
      <c r="AK629" s="236"/>
      <c r="AL629" s="236"/>
      <c r="AM629" s="236"/>
      <c r="AN629" s="236"/>
      <c r="AO629" s="236">
        <f>Q629</f>
        <v>0</v>
      </c>
      <c r="AP629" s="106"/>
      <c r="AQ629" s="106"/>
      <c r="AR629" s="106" t="e">
        <f t="shared" si="1245"/>
        <v>#REF!</v>
      </c>
      <c r="AS629" s="699" t="e">
        <f t="shared" si="1205"/>
        <v>#REF!</v>
      </c>
      <c r="AT629" s="236"/>
      <c r="AU629" s="699" t="e">
        <f t="shared" si="1246"/>
        <v>#DIV/0!</v>
      </c>
      <c r="AV629" s="236"/>
      <c r="AW629" s="236"/>
      <c r="AX629" s="236"/>
      <c r="AY629" s="236"/>
      <c r="AZ629" s="236"/>
      <c r="BA629" s="236"/>
      <c r="BB629" s="236" t="e">
        <f>#REF!</f>
        <v>#REF!</v>
      </c>
      <c r="BC629" s="236"/>
      <c r="BD629" s="33">
        <f t="shared" si="1190"/>
        <v>0</v>
      </c>
      <c r="BE629" s="106">
        <f t="shared" si="1240"/>
        <v>0</v>
      </c>
      <c r="BF629" s="236"/>
      <c r="BG629" s="236"/>
      <c r="BH629" s="236"/>
      <c r="BI629" s="236">
        <f>Z629</f>
        <v>0</v>
      </c>
      <c r="BJ629" s="106"/>
      <c r="BK629" s="236"/>
      <c r="BL629" s="236"/>
      <c r="BM629" s="236"/>
      <c r="BN629" s="106"/>
      <c r="BO629" s="236"/>
      <c r="BP629" s="236"/>
      <c r="BQ629" s="236"/>
      <c r="BR629" s="236"/>
      <c r="BS629" s="33">
        <f t="shared" si="1233"/>
        <v>0</v>
      </c>
      <c r="BT629" s="106"/>
      <c r="BU629" s="106">
        <f t="shared" si="1241"/>
        <v>0</v>
      </c>
      <c r="BV629" s="236"/>
      <c r="BW629" s="236"/>
      <c r="BX629" s="236"/>
      <c r="BY629" s="236"/>
      <c r="BZ629" s="236">
        <f>BJ629</f>
        <v>0</v>
      </c>
      <c r="CE629" s="699" t="e">
        <f t="shared" si="1237"/>
        <v>#REF!</v>
      </c>
    </row>
    <row r="630" spans="2:83" s="52" customFormat="1" ht="33" hidden="1" customHeight="1" x14ac:dyDescent="0.25">
      <c r="B630" s="203" t="s">
        <v>243</v>
      </c>
      <c r="C630" s="128" t="s">
        <v>86</v>
      </c>
      <c r="D630" s="511">
        <f>D646</f>
        <v>0</v>
      </c>
      <c r="E630" s="89"/>
      <c r="F630" s="89"/>
      <c r="G630" s="89"/>
      <c r="H630" s="89"/>
      <c r="I630" s="89">
        <f>I646</f>
        <v>0</v>
      </c>
      <c r="J630" s="511">
        <f>K630+Q630</f>
        <v>0</v>
      </c>
      <c r="K630" s="579">
        <f>K646</f>
        <v>0</v>
      </c>
      <c r="L630" s="687"/>
      <c r="M630" s="33"/>
      <c r="N630" s="19"/>
      <c r="O630" s="89"/>
      <c r="P630" s="19"/>
      <c r="Q630" s="89"/>
      <c r="R630" s="19"/>
      <c r="S630" s="89"/>
      <c r="T630" s="19"/>
      <c r="U630" s="89">
        <f>U646</f>
        <v>0</v>
      </c>
      <c r="V630" s="89">
        <f t="shared" si="1235"/>
        <v>0</v>
      </c>
      <c r="W630" s="89"/>
      <c r="X630" s="89"/>
      <c r="Y630" s="89"/>
      <c r="Z630" s="511">
        <f t="shared" si="1234"/>
        <v>0</v>
      </c>
      <c r="AA630" s="511">
        <f t="shared" si="1238"/>
        <v>0</v>
      </c>
      <c r="AB630" s="89"/>
      <c r="AC630" s="89"/>
      <c r="AD630" s="19"/>
      <c r="AE630" s="168">
        <f>AE646</f>
        <v>0</v>
      </c>
      <c r="AF630" s="699" t="e">
        <f t="shared" si="1204"/>
        <v>#DIV/0!</v>
      </c>
      <c r="AG630" s="33"/>
      <c r="AH630" s="237"/>
      <c r="AI630" s="33"/>
      <c r="AJ630" s="237"/>
      <c r="AK630" s="33"/>
      <c r="AL630" s="237"/>
      <c r="AM630" s="33"/>
      <c r="AN630" s="237"/>
      <c r="AO630" s="33">
        <f>AO646</f>
        <v>0</v>
      </c>
      <c r="AP630" s="511">
        <f t="shared" ref="AP630" si="1247">AR630+AT630+AX630</f>
        <v>0</v>
      </c>
      <c r="AQ630" s="687"/>
      <c r="AR630" s="585">
        <f>AR646</f>
        <v>0</v>
      </c>
      <c r="AS630" s="699" t="e">
        <f t="shared" si="1205"/>
        <v>#DIV/0!</v>
      </c>
      <c r="AT630" s="33"/>
      <c r="AU630" s="699" t="e">
        <f t="shared" si="1246"/>
        <v>#DIV/0!</v>
      </c>
      <c r="AV630" s="33"/>
      <c r="AW630" s="237"/>
      <c r="AX630" s="33"/>
      <c r="AY630" s="237"/>
      <c r="AZ630" s="33"/>
      <c r="BA630" s="237"/>
      <c r="BB630" s="33">
        <f>BB646</f>
        <v>0</v>
      </c>
      <c r="BC630" s="33"/>
      <c r="BD630" s="33">
        <f t="shared" si="1190"/>
        <v>0</v>
      </c>
      <c r="BE630" s="511">
        <f>BE646</f>
        <v>0</v>
      </c>
      <c r="BF630" s="33"/>
      <c r="BG630" s="33"/>
      <c r="BH630" s="33"/>
      <c r="BI630" s="33">
        <f>BI646</f>
        <v>0</v>
      </c>
      <c r="BJ630" s="511">
        <f t="shared" ref="BJ630" si="1248">BK630+BL630+BM630</f>
        <v>0</v>
      </c>
      <c r="BK630" s="33"/>
      <c r="BL630" s="33"/>
      <c r="BM630" s="33"/>
      <c r="BN630" s="511">
        <f t="shared" ref="BN630" si="1249">BO630+BR630+BS630</f>
        <v>0</v>
      </c>
      <c r="BO630" s="33"/>
      <c r="BP630" s="33"/>
      <c r="BQ630" s="33"/>
      <c r="BR630" s="33"/>
      <c r="BS630" s="33">
        <f t="shared" si="1233"/>
        <v>0</v>
      </c>
      <c r="BT630" s="511"/>
      <c r="BU630" s="585">
        <f>BU646</f>
        <v>0</v>
      </c>
      <c r="BV630" s="33"/>
      <c r="BW630" s="33"/>
      <c r="BX630" s="33"/>
      <c r="BY630" s="33"/>
      <c r="BZ630" s="33">
        <f>BZ646</f>
        <v>0</v>
      </c>
      <c r="CE630" s="699" t="e">
        <f t="shared" si="1237"/>
        <v>#DIV/0!</v>
      </c>
    </row>
    <row r="631" spans="2:83" s="54" customFormat="1" ht="106.5" hidden="1" customHeight="1" x14ac:dyDescent="0.2">
      <c r="B631" s="206" t="s">
        <v>34</v>
      </c>
      <c r="C631" s="53" t="s">
        <v>87</v>
      </c>
      <c r="D631" s="106">
        <f>E631+I631</f>
        <v>0</v>
      </c>
      <c r="E631" s="31"/>
      <c r="F631" s="31"/>
      <c r="G631" s="31"/>
      <c r="H631" s="31"/>
      <c r="I631" s="31">
        <v>0</v>
      </c>
      <c r="J631" s="106">
        <f>Q631</f>
        <v>0</v>
      </c>
      <c r="K631" s="106">
        <f>M631+U631</f>
        <v>0</v>
      </c>
      <c r="L631" s="106"/>
      <c r="M631" s="236"/>
      <c r="N631" s="31"/>
      <c r="O631" s="31"/>
      <c r="P631" s="31"/>
      <c r="Q631" s="31"/>
      <c r="R631" s="31"/>
      <c r="S631" s="31"/>
      <c r="T631" s="31"/>
      <c r="U631" s="31">
        <v>0</v>
      </c>
      <c r="V631" s="89">
        <f t="shared" si="1235"/>
        <v>0</v>
      </c>
      <c r="W631" s="31"/>
      <c r="X631" s="31"/>
      <c r="Y631" s="31"/>
      <c r="Z631" s="106">
        <f t="shared" si="1234"/>
        <v>0</v>
      </c>
      <c r="AA631" s="106">
        <f t="shared" si="1238"/>
        <v>0</v>
      </c>
      <c r="AB631" s="31"/>
      <c r="AC631" s="31"/>
      <c r="AD631" s="31"/>
      <c r="AE631" s="109">
        <f>AG631+AO631</f>
        <v>0</v>
      </c>
      <c r="AF631" s="699" t="e">
        <f t="shared" si="1204"/>
        <v>#DIV/0!</v>
      </c>
      <c r="AG631" s="236"/>
      <c r="AH631" s="236"/>
      <c r="AI631" s="236"/>
      <c r="AJ631" s="236"/>
      <c r="AK631" s="236"/>
      <c r="AL631" s="236"/>
      <c r="AM631" s="236"/>
      <c r="AN631" s="236"/>
      <c r="AO631" s="236">
        <v>0</v>
      </c>
      <c r="AP631" s="106"/>
      <c r="AQ631" s="106"/>
      <c r="AR631" s="106">
        <f>AT631+BB631</f>
        <v>0</v>
      </c>
      <c r="AS631" s="699" t="e">
        <f t="shared" si="1205"/>
        <v>#DIV/0!</v>
      </c>
      <c r="AT631" s="236"/>
      <c r="AU631" s="699" t="e">
        <f t="shared" si="1246"/>
        <v>#DIV/0!</v>
      </c>
      <c r="AV631" s="236"/>
      <c r="AW631" s="236"/>
      <c r="AX631" s="236"/>
      <c r="AY631" s="236"/>
      <c r="AZ631" s="236"/>
      <c r="BA631" s="236"/>
      <c r="BB631" s="236">
        <v>0</v>
      </c>
      <c r="BC631" s="236"/>
      <c r="BD631" s="33">
        <f t="shared" si="1190"/>
        <v>0</v>
      </c>
      <c r="BE631" s="106">
        <f>BF631+BI631</f>
        <v>0</v>
      </c>
      <c r="BF631" s="236"/>
      <c r="BG631" s="236"/>
      <c r="BH631" s="236"/>
      <c r="BI631" s="236">
        <v>0</v>
      </c>
      <c r="BJ631" s="106"/>
      <c r="BK631" s="236"/>
      <c r="BL631" s="236"/>
      <c r="BM631" s="236"/>
      <c r="BN631" s="106"/>
      <c r="BO631" s="236"/>
      <c r="BP631" s="236"/>
      <c r="BQ631" s="236"/>
      <c r="BR631" s="236"/>
      <c r="BS631" s="33">
        <f t="shared" si="1233"/>
        <v>0</v>
      </c>
      <c r="BT631" s="106"/>
      <c r="BU631" s="106">
        <f>BV631+BZ631</f>
        <v>0</v>
      </c>
      <c r="BV631" s="236"/>
      <c r="BW631" s="236"/>
      <c r="BX631" s="236"/>
      <c r="BY631" s="236"/>
      <c r="BZ631" s="236">
        <v>0</v>
      </c>
      <c r="CE631" s="699" t="e">
        <f t="shared" si="1237"/>
        <v>#DIV/0!</v>
      </c>
    </row>
    <row r="632" spans="2:83" s="45" customFormat="1" ht="47.25" hidden="1" customHeight="1" x14ac:dyDescent="0.25">
      <c r="B632" s="200" t="s">
        <v>85</v>
      </c>
      <c r="C632" s="124" t="s">
        <v>88</v>
      </c>
      <c r="D632" s="507">
        <f>E632+I632</f>
        <v>0</v>
      </c>
      <c r="E632" s="19"/>
      <c r="F632" s="19"/>
      <c r="G632" s="19"/>
      <c r="H632" s="19"/>
      <c r="I632" s="19">
        <v>0</v>
      </c>
      <c r="J632" s="507">
        <f>K632+Q632</f>
        <v>0</v>
      </c>
      <c r="K632" s="579">
        <f>M632+U632</f>
        <v>0</v>
      </c>
      <c r="L632" s="687"/>
      <c r="M632" s="237"/>
      <c r="N632" s="19"/>
      <c r="O632" s="19"/>
      <c r="P632" s="19"/>
      <c r="Q632" s="19"/>
      <c r="R632" s="19"/>
      <c r="S632" s="19"/>
      <c r="T632" s="19"/>
      <c r="U632" s="19">
        <v>0</v>
      </c>
      <c r="V632" s="89">
        <f t="shared" si="1235"/>
        <v>0</v>
      </c>
      <c r="W632" s="31"/>
      <c r="X632" s="31"/>
      <c r="Y632" s="31"/>
      <c r="Z632" s="511">
        <f t="shared" si="1234"/>
        <v>0</v>
      </c>
      <c r="AA632" s="511">
        <f t="shared" si="1238"/>
        <v>0</v>
      </c>
      <c r="AB632" s="31"/>
      <c r="AC632" s="31"/>
      <c r="AD632" s="31"/>
      <c r="AE632" s="166">
        <f>AG632+AO632</f>
        <v>0</v>
      </c>
      <c r="AF632" s="699" t="e">
        <f t="shared" si="1204"/>
        <v>#DIV/0!</v>
      </c>
      <c r="AG632" s="237"/>
      <c r="AH632" s="237"/>
      <c r="AI632" s="237"/>
      <c r="AJ632" s="237"/>
      <c r="AK632" s="237"/>
      <c r="AL632" s="237"/>
      <c r="AM632" s="237"/>
      <c r="AN632" s="237"/>
      <c r="AO632" s="237">
        <v>0</v>
      </c>
      <c r="AP632" s="507"/>
      <c r="AQ632" s="687"/>
      <c r="AR632" s="579">
        <f>AT632+BB632</f>
        <v>0</v>
      </c>
      <c r="AS632" s="699" t="e">
        <f t="shared" si="1205"/>
        <v>#DIV/0!</v>
      </c>
      <c r="AT632" s="237"/>
      <c r="AU632" s="699" t="e">
        <f t="shared" si="1246"/>
        <v>#DIV/0!</v>
      </c>
      <c r="AV632" s="237"/>
      <c r="AW632" s="237"/>
      <c r="AX632" s="237"/>
      <c r="AY632" s="237"/>
      <c r="AZ632" s="237"/>
      <c r="BA632" s="237"/>
      <c r="BB632" s="237">
        <v>0</v>
      </c>
      <c r="BC632" s="237"/>
      <c r="BD632" s="33">
        <f t="shared" si="1190"/>
        <v>0</v>
      </c>
      <c r="BE632" s="507">
        <f>BF632+BI632</f>
        <v>0</v>
      </c>
      <c r="BF632" s="237"/>
      <c r="BG632" s="237"/>
      <c r="BH632" s="237"/>
      <c r="BI632" s="237">
        <v>0</v>
      </c>
      <c r="BJ632" s="507"/>
      <c r="BK632" s="237"/>
      <c r="BL632" s="237"/>
      <c r="BM632" s="237"/>
      <c r="BN632" s="507"/>
      <c r="BO632" s="237"/>
      <c r="BP632" s="237"/>
      <c r="BQ632" s="237"/>
      <c r="BR632" s="237"/>
      <c r="BS632" s="33">
        <f t="shared" si="1233"/>
        <v>0</v>
      </c>
      <c r="BT632" s="507"/>
      <c r="BU632" s="579">
        <f>BV632+BZ632</f>
        <v>0</v>
      </c>
      <c r="BV632" s="237"/>
      <c r="BW632" s="237"/>
      <c r="BX632" s="237"/>
      <c r="BY632" s="237"/>
      <c r="BZ632" s="237">
        <v>0</v>
      </c>
      <c r="CE632" s="699" t="e">
        <f t="shared" si="1237"/>
        <v>#DIV/0!</v>
      </c>
    </row>
    <row r="633" spans="2:83" s="46" customFormat="1" ht="137.25" hidden="1" customHeight="1" x14ac:dyDescent="0.25">
      <c r="B633" s="203" t="s">
        <v>7</v>
      </c>
      <c r="C633" s="120" t="s">
        <v>89</v>
      </c>
      <c r="D633" s="511">
        <f>D634+D638+D641</f>
        <v>0</v>
      </c>
      <c r="E633" s="89">
        <f>E634+E638+E641</f>
        <v>0</v>
      </c>
      <c r="F633" s="89"/>
      <c r="G633" s="89"/>
      <c r="H633" s="89"/>
      <c r="I633" s="89">
        <f>I634+I638+I641</f>
        <v>0</v>
      </c>
      <c r="J633" s="511">
        <f>J634+J638+J641</f>
        <v>0</v>
      </c>
      <c r="K633" s="579">
        <f>K634+K638+K641</f>
        <v>0</v>
      </c>
      <c r="L633" s="687"/>
      <c r="M633" s="33">
        <f>M634+M638+M641</f>
        <v>0</v>
      </c>
      <c r="N633" s="19"/>
      <c r="O633" s="89"/>
      <c r="P633" s="19"/>
      <c r="Q633" s="89"/>
      <c r="R633" s="19"/>
      <c r="S633" s="89"/>
      <c r="T633" s="19"/>
      <c r="U633" s="89">
        <f>U634+U638+U641</f>
        <v>0</v>
      </c>
      <c r="V633" s="89">
        <f t="shared" si="1235"/>
        <v>0</v>
      </c>
      <c r="W633" s="89"/>
      <c r="X633" s="89"/>
      <c r="Y633" s="89"/>
      <c r="Z633" s="106">
        <f t="shared" si="1234"/>
        <v>0</v>
      </c>
      <c r="AA633" s="106">
        <f t="shared" si="1238"/>
        <v>0</v>
      </c>
      <c r="AB633" s="89"/>
      <c r="AC633" s="89"/>
      <c r="AD633" s="19"/>
      <c r="AE633" s="168">
        <f>AE634+AE638+AE641</f>
        <v>0</v>
      </c>
      <c r="AF633" s="699" t="e">
        <f t="shared" si="1204"/>
        <v>#DIV/0!</v>
      </c>
      <c r="AG633" s="33">
        <f>AG634+AG638+AG641</f>
        <v>0</v>
      </c>
      <c r="AH633" s="237"/>
      <c r="AI633" s="33"/>
      <c r="AJ633" s="237"/>
      <c r="AK633" s="33"/>
      <c r="AL633" s="237"/>
      <c r="AM633" s="33"/>
      <c r="AN633" s="237"/>
      <c r="AO633" s="33">
        <f>AO634+AO638+AO641</f>
        <v>0</v>
      </c>
      <c r="AP633" s="511"/>
      <c r="AQ633" s="687"/>
      <c r="AR633" s="585">
        <f>AR634+AR638+AR641</f>
        <v>0</v>
      </c>
      <c r="AS633" s="699" t="e">
        <f t="shared" si="1205"/>
        <v>#DIV/0!</v>
      </c>
      <c r="AT633" s="33">
        <f>AT634+AT638+AT641</f>
        <v>0</v>
      </c>
      <c r="AU633" s="699" t="e">
        <f t="shared" si="1246"/>
        <v>#DIV/0!</v>
      </c>
      <c r="AV633" s="33"/>
      <c r="AW633" s="237"/>
      <c r="AX633" s="33"/>
      <c r="AY633" s="237"/>
      <c r="AZ633" s="33"/>
      <c r="BA633" s="237"/>
      <c r="BB633" s="33">
        <f>BB634+BB638+BB641</f>
        <v>0</v>
      </c>
      <c r="BC633" s="33"/>
      <c r="BD633" s="33">
        <f t="shared" si="1190"/>
        <v>0</v>
      </c>
      <c r="BE633" s="511">
        <f>BE634+BE638+BE641</f>
        <v>0</v>
      </c>
      <c r="BF633" s="33">
        <f>BF634+BF638+BF641</f>
        <v>0</v>
      </c>
      <c r="BG633" s="33"/>
      <c r="BH633" s="33"/>
      <c r="BI633" s="33">
        <f>BI634+BI638+BI641</f>
        <v>0</v>
      </c>
      <c r="BJ633" s="511"/>
      <c r="BK633" s="33"/>
      <c r="BL633" s="33"/>
      <c r="BM633" s="33"/>
      <c r="BN633" s="511"/>
      <c r="BO633" s="33"/>
      <c r="BP633" s="33"/>
      <c r="BQ633" s="33"/>
      <c r="BR633" s="33"/>
      <c r="BS633" s="33">
        <f t="shared" si="1233"/>
        <v>0</v>
      </c>
      <c r="BT633" s="511"/>
      <c r="BU633" s="585">
        <f>BU634+BU638+BU641</f>
        <v>0</v>
      </c>
      <c r="BV633" s="33">
        <f>BV634+BV638+BV641</f>
        <v>0</v>
      </c>
      <c r="BW633" s="33"/>
      <c r="BX633" s="33"/>
      <c r="BY633" s="33"/>
      <c r="BZ633" s="33">
        <f>BZ634+BZ638+BZ641</f>
        <v>0</v>
      </c>
      <c r="CE633" s="699" t="e">
        <f t="shared" si="1237"/>
        <v>#DIV/0!</v>
      </c>
    </row>
    <row r="634" spans="2:83" s="40" customFormat="1" ht="116.25" hidden="1" customHeight="1" x14ac:dyDescent="0.25">
      <c r="B634" s="200" t="s">
        <v>5</v>
      </c>
      <c r="C634" s="97" t="s">
        <v>90</v>
      </c>
      <c r="D634" s="98">
        <f>E634</f>
        <v>0</v>
      </c>
      <c r="E634" s="286">
        <f>E635+E636+E637</f>
        <v>0</v>
      </c>
      <c r="F634" s="286"/>
      <c r="G634" s="286"/>
      <c r="H634" s="286"/>
      <c r="I634" s="286"/>
      <c r="J634" s="98">
        <f t="shared" ref="J634:J637" si="1250">K634</f>
        <v>0</v>
      </c>
      <c r="K634" s="98">
        <f>M634</f>
        <v>0</v>
      </c>
      <c r="L634" s="98"/>
      <c r="M634" s="186">
        <f>M635+M636+M637</f>
        <v>0</v>
      </c>
      <c r="N634" s="286"/>
      <c r="O634" s="286"/>
      <c r="P634" s="286"/>
      <c r="Q634" s="286"/>
      <c r="R634" s="286"/>
      <c r="S634" s="286"/>
      <c r="T634" s="286"/>
      <c r="U634" s="286"/>
      <c r="V634" s="89">
        <f t="shared" si="1235"/>
        <v>0</v>
      </c>
      <c r="W634" s="286"/>
      <c r="X634" s="286"/>
      <c r="Y634" s="286"/>
      <c r="Z634" s="511">
        <f t="shared" si="1234"/>
        <v>0</v>
      </c>
      <c r="AA634" s="511">
        <f t="shared" si="1238"/>
        <v>0</v>
      </c>
      <c r="AB634" s="286"/>
      <c r="AC634" s="286"/>
      <c r="AD634" s="286"/>
      <c r="AE634" s="185">
        <f>AG634</f>
        <v>0</v>
      </c>
      <c r="AF634" s="699" t="e">
        <f t="shared" si="1204"/>
        <v>#DIV/0!</v>
      </c>
      <c r="AG634" s="186">
        <f>AG635+AG636+AG637</f>
        <v>0</v>
      </c>
      <c r="AH634" s="186"/>
      <c r="AI634" s="186"/>
      <c r="AJ634" s="186"/>
      <c r="AK634" s="186"/>
      <c r="AL634" s="186"/>
      <c r="AM634" s="186"/>
      <c r="AN634" s="186"/>
      <c r="AO634" s="186"/>
      <c r="AP634" s="98"/>
      <c r="AQ634" s="98"/>
      <c r="AR634" s="98">
        <f>AT634</f>
        <v>0</v>
      </c>
      <c r="AS634" s="699" t="e">
        <f t="shared" si="1205"/>
        <v>#DIV/0!</v>
      </c>
      <c r="AT634" s="186">
        <f>AT635+AT636+AT637</f>
        <v>0</v>
      </c>
      <c r="AU634" s="699" t="e">
        <f t="shared" si="1246"/>
        <v>#DIV/0!</v>
      </c>
      <c r="AV634" s="186"/>
      <c r="AW634" s="186"/>
      <c r="AX634" s="186"/>
      <c r="AY634" s="186"/>
      <c r="AZ634" s="186"/>
      <c r="BA634" s="186"/>
      <c r="BB634" s="186"/>
      <c r="BC634" s="186"/>
      <c r="BD634" s="33">
        <f t="shared" si="1190"/>
        <v>0</v>
      </c>
      <c r="BE634" s="98">
        <f>BF634</f>
        <v>0</v>
      </c>
      <c r="BF634" s="186">
        <f>BF635+BF636+BF637</f>
        <v>0</v>
      </c>
      <c r="BG634" s="186"/>
      <c r="BH634" s="186"/>
      <c r="BI634" s="186"/>
      <c r="BJ634" s="98"/>
      <c r="BK634" s="186"/>
      <c r="BL634" s="186"/>
      <c r="BM634" s="186"/>
      <c r="BN634" s="98"/>
      <c r="BO634" s="186"/>
      <c r="BP634" s="186"/>
      <c r="BQ634" s="186"/>
      <c r="BR634" s="186"/>
      <c r="BS634" s="33">
        <f t="shared" si="1233"/>
        <v>0</v>
      </c>
      <c r="BT634" s="98"/>
      <c r="BU634" s="98">
        <f>BV634</f>
        <v>0</v>
      </c>
      <c r="BV634" s="186">
        <f>BV635+BV636+BV637</f>
        <v>0</v>
      </c>
      <c r="BW634" s="186"/>
      <c r="BX634" s="186"/>
      <c r="BY634" s="186"/>
      <c r="BZ634" s="186"/>
      <c r="CE634" s="699" t="e">
        <f t="shared" si="1237"/>
        <v>#DIV/0!</v>
      </c>
    </row>
    <row r="635" spans="2:83" s="37" customFormat="1" ht="15" hidden="1" customHeight="1" x14ac:dyDescent="0.25">
      <c r="B635" s="204"/>
      <c r="C635" s="110" t="s">
        <v>39</v>
      </c>
      <c r="D635" s="116">
        <f>E635</f>
        <v>0</v>
      </c>
      <c r="E635" s="35">
        <v>0</v>
      </c>
      <c r="F635" s="35"/>
      <c r="G635" s="35"/>
      <c r="H635" s="35"/>
      <c r="I635" s="35"/>
      <c r="J635" s="116">
        <f t="shared" si="1250"/>
        <v>0</v>
      </c>
      <c r="K635" s="116">
        <f>M635</f>
        <v>0</v>
      </c>
      <c r="L635" s="116"/>
      <c r="M635" s="172">
        <v>0</v>
      </c>
      <c r="N635" s="35"/>
      <c r="O635" s="35"/>
      <c r="P635" s="35"/>
      <c r="Q635" s="35"/>
      <c r="R635" s="35"/>
      <c r="S635" s="35"/>
      <c r="T635" s="35"/>
      <c r="U635" s="35"/>
      <c r="V635" s="89">
        <f t="shared" si="1235"/>
        <v>0</v>
      </c>
      <c r="W635" s="35"/>
      <c r="X635" s="35"/>
      <c r="Y635" s="35"/>
      <c r="Z635" s="106">
        <f t="shared" si="1234"/>
        <v>0</v>
      </c>
      <c r="AA635" s="106">
        <f t="shared" si="1238"/>
        <v>0</v>
      </c>
      <c r="AB635" s="35"/>
      <c r="AC635" s="35"/>
      <c r="AD635" s="35"/>
      <c r="AE635" s="171">
        <f>AG635</f>
        <v>0</v>
      </c>
      <c r="AF635" s="699" t="e">
        <f t="shared" si="1204"/>
        <v>#DIV/0!</v>
      </c>
      <c r="AG635" s="172">
        <v>0</v>
      </c>
      <c r="AH635" s="172"/>
      <c r="AI635" s="172"/>
      <c r="AJ635" s="172"/>
      <c r="AK635" s="172"/>
      <c r="AL635" s="172"/>
      <c r="AM635" s="172"/>
      <c r="AN635" s="172"/>
      <c r="AO635" s="172"/>
      <c r="AP635" s="116"/>
      <c r="AQ635" s="116"/>
      <c r="AR635" s="116">
        <f>AT635</f>
        <v>0</v>
      </c>
      <c r="AS635" s="699" t="e">
        <f t="shared" si="1205"/>
        <v>#DIV/0!</v>
      </c>
      <c r="AT635" s="172">
        <v>0</v>
      </c>
      <c r="AU635" s="699" t="e">
        <f t="shared" si="1246"/>
        <v>#DIV/0!</v>
      </c>
      <c r="AV635" s="172"/>
      <c r="AW635" s="172"/>
      <c r="AX635" s="172"/>
      <c r="AY635" s="172"/>
      <c r="AZ635" s="172"/>
      <c r="BA635" s="172"/>
      <c r="BB635" s="172"/>
      <c r="BC635" s="172"/>
      <c r="BD635" s="33">
        <f t="shared" si="1190"/>
        <v>0</v>
      </c>
      <c r="BE635" s="116">
        <f>BF635</f>
        <v>0</v>
      </c>
      <c r="BF635" s="172">
        <v>0</v>
      </c>
      <c r="BG635" s="172"/>
      <c r="BH635" s="172"/>
      <c r="BI635" s="172"/>
      <c r="BJ635" s="116"/>
      <c r="BK635" s="172"/>
      <c r="BL635" s="172"/>
      <c r="BM635" s="172"/>
      <c r="BN635" s="116"/>
      <c r="BO635" s="172"/>
      <c r="BP635" s="172"/>
      <c r="BQ635" s="172"/>
      <c r="BR635" s="172"/>
      <c r="BS635" s="33">
        <f t="shared" si="1233"/>
        <v>0</v>
      </c>
      <c r="BT635" s="116"/>
      <c r="BU635" s="116">
        <f>BV635</f>
        <v>0</v>
      </c>
      <c r="BV635" s="172">
        <v>0</v>
      </c>
      <c r="BW635" s="172"/>
      <c r="BX635" s="172"/>
      <c r="BY635" s="172"/>
      <c r="BZ635" s="172"/>
      <c r="CE635" s="699" t="e">
        <f t="shared" si="1237"/>
        <v>#DIV/0!</v>
      </c>
    </row>
    <row r="636" spans="2:83" s="37" customFormat="1" ht="45.75" hidden="1" customHeight="1" x14ac:dyDescent="0.25">
      <c r="B636" s="204"/>
      <c r="C636" s="110" t="s">
        <v>43</v>
      </c>
      <c r="D636" s="116">
        <f>E636</f>
        <v>0</v>
      </c>
      <c r="E636" s="35">
        <v>0</v>
      </c>
      <c r="F636" s="35"/>
      <c r="G636" s="35"/>
      <c r="H636" s="35"/>
      <c r="I636" s="35"/>
      <c r="J636" s="116">
        <f t="shared" si="1250"/>
        <v>0</v>
      </c>
      <c r="K636" s="116">
        <f>M636</f>
        <v>0</v>
      </c>
      <c r="L636" s="116"/>
      <c r="M636" s="172">
        <v>0</v>
      </c>
      <c r="N636" s="35"/>
      <c r="O636" s="35"/>
      <c r="P636" s="35"/>
      <c r="Q636" s="35"/>
      <c r="R636" s="35"/>
      <c r="S636" s="35"/>
      <c r="T636" s="35"/>
      <c r="U636" s="35"/>
      <c r="V636" s="89">
        <f t="shared" si="1235"/>
        <v>0</v>
      </c>
      <c r="W636" s="35"/>
      <c r="X636" s="35"/>
      <c r="Y636" s="35"/>
      <c r="Z636" s="511">
        <f t="shared" si="1234"/>
        <v>0</v>
      </c>
      <c r="AA636" s="511">
        <f t="shared" si="1238"/>
        <v>0</v>
      </c>
      <c r="AB636" s="35"/>
      <c r="AC636" s="35"/>
      <c r="AD636" s="35"/>
      <c r="AE636" s="171">
        <f>AG636</f>
        <v>0</v>
      </c>
      <c r="AF636" s="699" t="e">
        <f t="shared" si="1204"/>
        <v>#DIV/0!</v>
      </c>
      <c r="AG636" s="172">
        <v>0</v>
      </c>
      <c r="AH636" s="172"/>
      <c r="AI636" s="172"/>
      <c r="AJ636" s="172"/>
      <c r="AK636" s="172"/>
      <c r="AL636" s="172"/>
      <c r="AM636" s="172"/>
      <c r="AN636" s="172"/>
      <c r="AO636" s="172"/>
      <c r="AP636" s="116"/>
      <c r="AQ636" s="116"/>
      <c r="AR636" s="116">
        <f>AT636</f>
        <v>0</v>
      </c>
      <c r="AS636" s="699" t="e">
        <f t="shared" si="1205"/>
        <v>#DIV/0!</v>
      </c>
      <c r="AT636" s="172">
        <v>0</v>
      </c>
      <c r="AU636" s="699" t="e">
        <f t="shared" si="1246"/>
        <v>#DIV/0!</v>
      </c>
      <c r="AV636" s="172"/>
      <c r="AW636" s="172"/>
      <c r="AX636" s="172"/>
      <c r="AY636" s="172"/>
      <c r="AZ636" s="172"/>
      <c r="BA636" s="172"/>
      <c r="BB636" s="172"/>
      <c r="BC636" s="172"/>
      <c r="BD636" s="33">
        <f t="shared" si="1190"/>
        <v>0</v>
      </c>
      <c r="BE636" s="116">
        <f>BF636</f>
        <v>0</v>
      </c>
      <c r="BF636" s="172">
        <v>0</v>
      </c>
      <c r="BG636" s="172"/>
      <c r="BH636" s="172"/>
      <c r="BI636" s="172"/>
      <c r="BJ636" s="116"/>
      <c r="BK636" s="172"/>
      <c r="BL636" s="172"/>
      <c r="BM636" s="172"/>
      <c r="BN636" s="116"/>
      <c r="BO636" s="172"/>
      <c r="BP636" s="172"/>
      <c r="BQ636" s="172"/>
      <c r="BR636" s="172"/>
      <c r="BS636" s="33">
        <f t="shared" si="1233"/>
        <v>0</v>
      </c>
      <c r="BT636" s="116"/>
      <c r="BU636" s="116">
        <f>BV636</f>
        <v>0</v>
      </c>
      <c r="BV636" s="172">
        <v>0</v>
      </c>
      <c r="BW636" s="172"/>
      <c r="BX636" s="172"/>
      <c r="BY636" s="172"/>
      <c r="BZ636" s="172"/>
      <c r="CE636" s="699" t="e">
        <f t="shared" si="1237"/>
        <v>#DIV/0!</v>
      </c>
    </row>
    <row r="637" spans="2:83" s="37" customFormat="1" ht="15" hidden="1" customHeight="1" x14ac:dyDescent="0.25">
      <c r="B637" s="204"/>
      <c r="C637" s="110" t="s">
        <v>47</v>
      </c>
      <c r="D637" s="116">
        <f>E637</f>
        <v>0</v>
      </c>
      <c r="E637" s="35">
        <v>0</v>
      </c>
      <c r="F637" s="35"/>
      <c r="G637" s="35"/>
      <c r="H637" s="35"/>
      <c r="I637" s="35"/>
      <c r="J637" s="116">
        <f t="shared" si="1250"/>
        <v>0</v>
      </c>
      <c r="K637" s="116">
        <f>M637</f>
        <v>0</v>
      </c>
      <c r="L637" s="116"/>
      <c r="M637" s="172">
        <v>0</v>
      </c>
      <c r="N637" s="35"/>
      <c r="O637" s="35"/>
      <c r="P637" s="35"/>
      <c r="Q637" s="35"/>
      <c r="R637" s="35"/>
      <c r="S637" s="35"/>
      <c r="T637" s="35"/>
      <c r="U637" s="35"/>
      <c r="V637" s="89">
        <f t="shared" si="1235"/>
        <v>0</v>
      </c>
      <c r="W637" s="35"/>
      <c r="X637" s="35"/>
      <c r="Y637" s="35"/>
      <c r="Z637" s="106">
        <f t="shared" si="1234"/>
        <v>0</v>
      </c>
      <c r="AA637" s="106">
        <f t="shared" si="1238"/>
        <v>0</v>
      </c>
      <c r="AB637" s="35"/>
      <c r="AC637" s="35"/>
      <c r="AD637" s="35"/>
      <c r="AE637" s="171">
        <f>AG637</f>
        <v>0</v>
      </c>
      <c r="AF637" s="699" t="e">
        <f t="shared" si="1204"/>
        <v>#DIV/0!</v>
      </c>
      <c r="AG637" s="172">
        <v>0</v>
      </c>
      <c r="AH637" s="172"/>
      <c r="AI637" s="172"/>
      <c r="AJ637" s="172"/>
      <c r="AK637" s="172"/>
      <c r="AL637" s="172"/>
      <c r="AM637" s="172"/>
      <c r="AN637" s="172"/>
      <c r="AO637" s="172"/>
      <c r="AP637" s="116"/>
      <c r="AQ637" s="116"/>
      <c r="AR637" s="116">
        <f>AT637</f>
        <v>0</v>
      </c>
      <c r="AS637" s="699" t="e">
        <f t="shared" si="1205"/>
        <v>#DIV/0!</v>
      </c>
      <c r="AT637" s="172">
        <v>0</v>
      </c>
      <c r="AU637" s="699" t="e">
        <f t="shared" si="1246"/>
        <v>#DIV/0!</v>
      </c>
      <c r="AV637" s="172"/>
      <c r="AW637" s="172"/>
      <c r="AX637" s="172"/>
      <c r="AY637" s="172"/>
      <c r="AZ637" s="172"/>
      <c r="BA637" s="172"/>
      <c r="BB637" s="172"/>
      <c r="BC637" s="172"/>
      <c r="BD637" s="33">
        <f t="shared" si="1190"/>
        <v>0</v>
      </c>
      <c r="BE637" s="116">
        <f>BF637</f>
        <v>0</v>
      </c>
      <c r="BF637" s="172">
        <v>0</v>
      </c>
      <c r="BG637" s="172"/>
      <c r="BH637" s="172"/>
      <c r="BI637" s="172"/>
      <c r="BJ637" s="116"/>
      <c r="BK637" s="172"/>
      <c r="BL637" s="172"/>
      <c r="BM637" s="172"/>
      <c r="BN637" s="116"/>
      <c r="BO637" s="172"/>
      <c r="BP637" s="172"/>
      <c r="BQ637" s="172"/>
      <c r="BR637" s="172"/>
      <c r="BS637" s="33">
        <f t="shared" si="1233"/>
        <v>0</v>
      </c>
      <c r="BT637" s="116"/>
      <c r="BU637" s="116">
        <f>BV637</f>
        <v>0</v>
      </c>
      <c r="BV637" s="172">
        <v>0</v>
      </c>
      <c r="BW637" s="172"/>
      <c r="BX637" s="172"/>
      <c r="BY637" s="172"/>
      <c r="BZ637" s="172"/>
      <c r="CE637" s="699" t="e">
        <f t="shared" si="1237"/>
        <v>#DIV/0!</v>
      </c>
    </row>
    <row r="638" spans="2:83" s="40" customFormat="1" ht="153" hidden="1" customHeight="1" x14ac:dyDescent="0.25">
      <c r="B638" s="200" t="s">
        <v>6</v>
      </c>
      <c r="C638" s="97" t="s">
        <v>91</v>
      </c>
      <c r="D638" s="507">
        <f>E638+I638</f>
        <v>0</v>
      </c>
      <c r="E638" s="286">
        <f>E639+E640</f>
        <v>0</v>
      </c>
      <c r="F638" s="286"/>
      <c r="G638" s="286"/>
      <c r="H638" s="286"/>
      <c r="I638" s="286"/>
      <c r="J638" s="507">
        <f>K638+Q638</f>
        <v>0</v>
      </c>
      <c r="K638" s="579">
        <f>M638+U638</f>
        <v>0</v>
      </c>
      <c r="L638" s="687"/>
      <c r="M638" s="186">
        <f>M639+M640</f>
        <v>0</v>
      </c>
      <c r="N638" s="286"/>
      <c r="O638" s="286"/>
      <c r="P638" s="286"/>
      <c r="Q638" s="286"/>
      <c r="R638" s="286"/>
      <c r="S638" s="286"/>
      <c r="T638" s="286"/>
      <c r="U638" s="286"/>
      <c r="V638" s="89">
        <f t="shared" si="1235"/>
        <v>0</v>
      </c>
      <c r="W638" s="286"/>
      <c r="X638" s="286"/>
      <c r="Y638" s="286"/>
      <c r="Z638" s="511">
        <f t="shared" si="1234"/>
        <v>0</v>
      </c>
      <c r="AA638" s="511">
        <f t="shared" si="1238"/>
        <v>0</v>
      </c>
      <c r="AB638" s="286"/>
      <c r="AC638" s="286"/>
      <c r="AD638" s="286"/>
      <c r="AE638" s="166">
        <f>AG638+AO638</f>
        <v>0</v>
      </c>
      <c r="AF638" s="699" t="e">
        <f t="shared" si="1204"/>
        <v>#DIV/0!</v>
      </c>
      <c r="AG638" s="186">
        <f>AG639+AG640</f>
        <v>0</v>
      </c>
      <c r="AH638" s="186"/>
      <c r="AI638" s="186"/>
      <c r="AJ638" s="186"/>
      <c r="AK638" s="186"/>
      <c r="AL638" s="186"/>
      <c r="AM638" s="186"/>
      <c r="AN638" s="186"/>
      <c r="AO638" s="186"/>
      <c r="AP638" s="507"/>
      <c r="AQ638" s="687"/>
      <c r="AR638" s="579">
        <f>AT638+BB638</f>
        <v>0</v>
      </c>
      <c r="AS638" s="699" t="e">
        <f t="shared" si="1205"/>
        <v>#DIV/0!</v>
      </c>
      <c r="AT638" s="186">
        <f>AT639+AT640</f>
        <v>0</v>
      </c>
      <c r="AU638" s="699" t="e">
        <f t="shared" si="1246"/>
        <v>#DIV/0!</v>
      </c>
      <c r="AV638" s="186"/>
      <c r="AW638" s="186"/>
      <c r="AX638" s="186"/>
      <c r="AY638" s="186"/>
      <c r="AZ638" s="186"/>
      <c r="BA638" s="186"/>
      <c r="BB638" s="186"/>
      <c r="BC638" s="186"/>
      <c r="BD638" s="33">
        <f t="shared" si="1190"/>
        <v>0</v>
      </c>
      <c r="BE638" s="507">
        <f>BF638+BI638</f>
        <v>0</v>
      </c>
      <c r="BF638" s="186">
        <f>BF639+BF640</f>
        <v>0</v>
      </c>
      <c r="BG638" s="186"/>
      <c r="BH638" s="186"/>
      <c r="BI638" s="186"/>
      <c r="BJ638" s="507"/>
      <c r="BK638" s="186"/>
      <c r="BL638" s="186"/>
      <c r="BM638" s="186"/>
      <c r="BN638" s="507"/>
      <c r="BO638" s="186"/>
      <c r="BP638" s="186"/>
      <c r="BQ638" s="186"/>
      <c r="BR638" s="186"/>
      <c r="BS638" s="33">
        <f t="shared" si="1233"/>
        <v>0</v>
      </c>
      <c r="BT638" s="507"/>
      <c r="BU638" s="579">
        <f>BV638+BZ638</f>
        <v>0</v>
      </c>
      <c r="BV638" s="186">
        <f>BV639+BV640</f>
        <v>0</v>
      </c>
      <c r="BW638" s="186"/>
      <c r="BX638" s="186"/>
      <c r="BY638" s="186"/>
      <c r="BZ638" s="186"/>
      <c r="CE638" s="699" t="e">
        <f t="shared" si="1237"/>
        <v>#DIV/0!</v>
      </c>
    </row>
    <row r="639" spans="2:83" s="37" customFormat="1" ht="15" hidden="1" customHeight="1" x14ac:dyDescent="0.25">
      <c r="B639" s="204"/>
      <c r="C639" s="110" t="s">
        <v>39</v>
      </c>
      <c r="D639" s="116">
        <f>E639+I639</f>
        <v>0</v>
      </c>
      <c r="E639" s="35">
        <v>0</v>
      </c>
      <c r="F639" s="35"/>
      <c r="G639" s="35"/>
      <c r="H639" s="35"/>
      <c r="I639" s="35"/>
      <c r="J639" s="116">
        <f>K639+Q639</f>
        <v>0</v>
      </c>
      <c r="K639" s="116">
        <f>M639+U639</f>
        <v>0</v>
      </c>
      <c r="L639" s="116"/>
      <c r="M639" s="172">
        <v>0</v>
      </c>
      <c r="N639" s="35"/>
      <c r="O639" s="35"/>
      <c r="P639" s="35"/>
      <c r="Q639" s="35"/>
      <c r="R639" s="35"/>
      <c r="S639" s="35"/>
      <c r="T639" s="35"/>
      <c r="U639" s="35"/>
      <c r="V639" s="89">
        <f t="shared" si="1235"/>
        <v>0</v>
      </c>
      <c r="W639" s="35"/>
      <c r="X639" s="35"/>
      <c r="Y639" s="35"/>
      <c r="Z639" s="106">
        <f t="shared" si="1234"/>
        <v>0</v>
      </c>
      <c r="AA639" s="106">
        <f t="shared" si="1238"/>
        <v>0</v>
      </c>
      <c r="AB639" s="35"/>
      <c r="AC639" s="35"/>
      <c r="AD639" s="35"/>
      <c r="AE639" s="171">
        <f>AG639+AO639</f>
        <v>0</v>
      </c>
      <c r="AF639" s="699" t="e">
        <f t="shared" si="1204"/>
        <v>#DIV/0!</v>
      </c>
      <c r="AG639" s="172">
        <v>0</v>
      </c>
      <c r="AH639" s="172"/>
      <c r="AI639" s="172"/>
      <c r="AJ639" s="172"/>
      <c r="AK639" s="172"/>
      <c r="AL639" s="172"/>
      <c r="AM639" s="172"/>
      <c r="AN639" s="172"/>
      <c r="AO639" s="172"/>
      <c r="AP639" s="116"/>
      <c r="AQ639" s="116"/>
      <c r="AR639" s="116">
        <f>AT639+BB639</f>
        <v>0</v>
      </c>
      <c r="AS639" s="699" t="e">
        <f t="shared" si="1205"/>
        <v>#DIV/0!</v>
      </c>
      <c r="AT639" s="172">
        <v>0</v>
      </c>
      <c r="AU639" s="699" t="e">
        <f t="shared" si="1246"/>
        <v>#DIV/0!</v>
      </c>
      <c r="AV639" s="172"/>
      <c r="AW639" s="172"/>
      <c r="AX639" s="172"/>
      <c r="AY639" s="172"/>
      <c r="AZ639" s="172"/>
      <c r="BA639" s="172"/>
      <c r="BB639" s="172"/>
      <c r="BC639" s="172"/>
      <c r="BD639" s="33">
        <f t="shared" si="1190"/>
        <v>0</v>
      </c>
      <c r="BE639" s="116">
        <f>BF639+BI639</f>
        <v>0</v>
      </c>
      <c r="BF639" s="172">
        <v>0</v>
      </c>
      <c r="BG639" s="172"/>
      <c r="BH639" s="172"/>
      <c r="BI639" s="172"/>
      <c r="BJ639" s="116"/>
      <c r="BK639" s="172"/>
      <c r="BL639" s="172"/>
      <c r="BM639" s="172"/>
      <c r="BN639" s="116"/>
      <c r="BO639" s="172"/>
      <c r="BP639" s="172"/>
      <c r="BQ639" s="172"/>
      <c r="BR639" s="172"/>
      <c r="BS639" s="33">
        <f t="shared" si="1233"/>
        <v>0</v>
      </c>
      <c r="BT639" s="116"/>
      <c r="BU639" s="116">
        <f>BV639+BZ639</f>
        <v>0</v>
      </c>
      <c r="BV639" s="172">
        <v>0</v>
      </c>
      <c r="BW639" s="172"/>
      <c r="BX639" s="172"/>
      <c r="BY639" s="172"/>
      <c r="BZ639" s="172"/>
      <c r="CE639" s="699" t="e">
        <f t="shared" si="1237"/>
        <v>#DIV/0!</v>
      </c>
    </row>
    <row r="640" spans="2:83" s="37" customFormat="1" ht="15" hidden="1" customHeight="1" x14ac:dyDescent="0.25">
      <c r="B640" s="204"/>
      <c r="C640" s="110" t="s">
        <v>47</v>
      </c>
      <c r="D640" s="116">
        <f>E640+I640</f>
        <v>0</v>
      </c>
      <c r="E640" s="35">
        <v>0</v>
      </c>
      <c r="F640" s="35"/>
      <c r="G640" s="35"/>
      <c r="H640" s="35"/>
      <c r="I640" s="35"/>
      <c r="J640" s="116">
        <f>K640+Q640</f>
        <v>0</v>
      </c>
      <c r="K640" s="116">
        <f>M640+U640</f>
        <v>0</v>
      </c>
      <c r="L640" s="116"/>
      <c r="M640" s="172">
        <v>0</v>
      </c>
      <c r="N640" s="35"/>
      <c r="O640" s="35"/>
      <c r="P640" s="35"/>
      <c r="Q640" s="35"/>
      <c r="R640" s="35"/>
      <c r="S640" s="35"/>
      <c r="T640" s="35"/>
      <c r="U640" s="35"/>
      <c r="V640" s="89">
        <f t="shared" si="1235"/>
        <v>0</v>
      </c>
      <c r="W640" s="35"/>
      <c r="X640" s="35"/>
      <c r="Y640" s="35"/>
      <c r="Z640" s="511">
        <f t="shared" si="1234"/>
        <v>0</v>
      </c>
      <c r="AA640" s="511">
        <f t="shared" si="1238"/>
        <v>0</v>
      </c>
      <c r="AB640" s="35"/>
      <c r="AC640" s="35"/>
      <c r="AD640" s="35"/>
      <c r="AE640" s="171">
        <f>AG640+AO640</f>
        <v>0</v>
      </c>
      <c r="AF640" s="699" t="e">
        <f t="shared" si="1204"/>
        <v>#DIV/0!</v>
      </c>
      <c r="AG640" s="172">
        <v>0</v>
      </c>
      <c r="AH640" s="172"/>
      <c r="AI640" s="172"/>
      <c r="AJ640" s="172"/>
      <c r="AK640" s="172"/>
      <c r="AL640" s="172"/>
      <c r="AM640" s="172"/>
      <c r="AN640" s="172"/>
      <c r="AO640" s="172"/>
      <c r="AP640" s="116"/>
      <c r="AQ640" s="116"/>
      <c r="AR640" s="116">
        <f>AT640+BB640</f>
        <v>0</v>
      </c>
      <c r="AS640" s="699" t="e">
        <f t="shared" si="1205"/>
        <v>#DIV/0!</v>
      </c>
      <c r="AT640" s="172">
        <v>0</v>
      </c>
      <c r="AU640" s="699" t="e">
        <f t="shared" si="1246"/>
        <v>#DIV/0!</v>
      </c>
      <c r="AV640" s="172"/>
      <c r="AW640" s="172"/>
      <c r="AX640" s="172"/>
      <c r="AY640" s="172"/>
      <c r="AZ640" s="172"/>
      <c r="BA640" s="172"/>
      <c r="BB640" s="172"/>
      <c r="BC640" s="172"/>
      <c r="BD640" s="33">
        <f t="shared" si="1190"/>
        <v>0</v>
      </c>
      <c r="BE640" s="116">
        <f>BF640+BI640</f>
        <v>0</v>
      </c>
      <c r="BF640" s="172">
        <v>0</v>
      </c>
      <c r="BG640" s="172"/>
      <c r="BH640" s="172"/>
      <c r="BI640" s="172"/>
      <c r="BJ640" s="116"/>
      <c r="BK640" s="172"/>
      <c r="BL640" s="172"/>
      <c r="BM640" s="172"/>
      <c r="BN640" s="116"/>
      <c r="BO640" s="172"/>
      <c r="BP640" s="172"/>
      <c r="BQ640" s="172"/>
      <c r="BR640" s="172"/>
      <c r="BS640" s="33">
        <f t="shared" si="1233"/>
        <v>0</v>
      </c>
      <c r="BT640" s="116"/>
      <c r="BU640" s="116">
        <f>BV640+BZ640</f>
        <v>0</v>
      </c>
      <c r="BV640" s="172">
        <v>0</v>
      </c>
      <c r="BW640" s="172"/>
      <c r="BX640" s="172"/>
      <c r="BY640" s="172"/>
      <c r="BZ640" s="172"/>
      <c r="CE640" s="699" t="e">
        <f t="shared" si="1237"/>
        <v>#DIV/0!</v>
      </c>
    </row>
    <row r="641" spans="2:83" s="40" customFormat="1" ht="155.25" hidden="1" customHeight="1" x14ac:dyDescent="0.25">
      <c r="B641" s="200" t="s">
        <v>5</v>
      </c>
      <c r="C641" s="97" t="s">
        <v>92</v>
      </c>
      <c r="D641" s="98">
        <f>E641</f>
        <v>0</v>
      </c>
      <c r="E641" s="286">
        <f>E642</f>
        <v>0</v>
      </c>
      <c r="F641" s="286"/>
      <c r="G641" s="286"/>
      <c r="H641" s="286"/>
      <c r="I641" s="286"/>
      <c r="J641" s="98">
        <f>K641</f>
        <v>0</v>
      </c>
      <c r="K641" s="98">
        <f>M641</f>
        <v>0</v>
      </c>
      <c r="L641" s="98"/>
      <c r="M641" s="186">
        <f>M642</f>
        <v>0</v>
      </c>
      <c r="N641" s="286"/>
      <c r="O641" s="286"/>
      <c r="P641" s="286"/>
      <c r="Q641" s="286"/>
      <c r="R641" s="286"/>
      <c r="S641" s="286"/>
      <c r="T641" s="286"/>
      <c r="U641" s="286"/>
      <c r="V641" s="89">
        <f t="shared" si="1235"/>
        <v>0</v>
      </c>
      <c r="W641" s="286"/>
      <c r="X641" s="286"/>
      <c r="Y641" s="286"/>
      <c r="Z641" s="106">
        <f t="shared" si="1234"/>
        <v>0</v>
      </c>
      <c r="AA641" s="106">
        <f t="shared" si="1238"/>
        <v>0</v>
      </c>
      <c r="AB641" s="286"/>
      <c r="AC641" s="286"/>
      <c r="AD641" s="286"/>
      <c r="AE641" s="185">
        <f>AG641</f>
        <v>0</v>
      </c>
      <c r="AF641" s="699" t="e">
        <f t="shared" si="1204"/>
        <v>#DIV/0!</v>
      </c>
      <c r="AG641" s="186">
        <f>AG642</f>
        <v>0</v>
      </c>
      <c r="AH641" s="186"/>
      <c r="AI641" s="186"/>
      <c r="AJ641" s="186"/>
      <c r="AK641" s="186"/>
      <c r="AL641" s="186"/>
      <c r="AM641" s="186"/>
      <c r="AN641" s="186"/>
      <c r="AO641" s="186"/>
      <c r="AP641" s="98"/>
      <c r="AQ641" s="98"/>
      <c r="AR641" s="98">
        <f>AT641</f>
        <v>0</v>
      </c>
      <c r="AS641" s="699" t="e">
        <f t="shared" si="1205"/>
        <v>#DIV/0!</v>
      </c>
      <c r="AT641" s="186">
        <f>AT642</f>
        <v>0</v>
      </c>
      <c r="AU641" s="699" t="e">
        <f t="shared" si="1246"/>
        <v>#DIV/0!</v>
      </c>
      <c r="AV641" s="186"/>
      <c r="AW641" s="186"/>
      <c r="AX641" s="186"/>
      <c r="AY641" s="186"/>
      <c r="AZ641" s="186"/>
      <c r="BA641" s="186"/>
      <c r="BB641" s="186"/>
      <c r="BC641" s="186"/>
      <c r="BD641" s="33">
        <f t="shared" si="1190"/>
        <v>0</v>
      </c>
      <c r="BE641" s="98">
        <f>BF641</f>
        <v>0</v>
      </c>
      <c r="BF641" s="186">
        <f>BF642</f>
        <v>0</v>
      </c>
      <c r="BG641" s="186"/>
      <c r="BH641" s="186"/>
      <c r="BI641" s="186"/>
      <c r="BJ641" s="98"/>
      <c r="BK641" s="186"/>
      <c r="BL641" s="186"/>
      <c r="BM641" s="186"/>
      <c r="BN641" s="98"/>
      <c r="BO641" s="186"/>
      <c r="BP641" s="186"/>
      <c r="BQ641" s="186"/>
      <c r="BR641" s="186"/>
      <c r="BS641" s="33">
        <f t="shared" si="1233"/>
        <v>0</v>
      </c>
      <c r="BT641" s="98"/>
      <c r="BU641" s="98">
        <f>BV641</f>
        <v>0</v>
      </c>
      <c r="BV641" s="186">
        <f>BV642</f>
        <v>0</v>
      </c>
      <c r="BW641" s="186"/>
      <c r="BX641" s="186"/>
      <c r="BY641" s="186"/>
      <c r="BZ641" s="186"/>
      <c r="CE641" s="699" t="e">
        <f t="shared" si="1237"/>
        <v>#DIV/0!</v>
      </c>
    </row>
    <row r="642" spans="2:83" s="37" customFormat="1" ht="24" hidden="1" customHeight="1" x14ac:dyDescent="0.25">
      <c r="B642" s="204"/>
      <c r="C642" s="110" t="s">
        <v>39</v>
      </c>
      <c r="D642" s="116">
        <f>E642</f>
        <v>0</v>
      </c>
      <c r="E642" s="35">
        <v>0</v>
      </c>
      <c r="F642" s="35"/>
      <c r="G642" s="35"/>
      <c r="H642" s="35"/>
      <c r="I642" s="35"/>
      <c r="J642" s="116">
        <f>K642</f>
        <v>0</v>
      </c>
      <c r="K642" s="116">
        <f>M642</f>
        <v>0</v>
      </c>
      <c r="L642" s="116"/>
      <c r="M642" s="172">
        <v>0</v>
      </c>
      <c r="N642" s="35"/>
      <c r="O642" s="35"/>
      <c r="P642" s="35"/>
      <c r="Q642" s="35"/>
      <c r="R642" s="35"/>
      <c r="S642" s="35"/>
      <c r="T642" s="35"/>
      <c r="U642" s="35"/>
      <c r="V642" s="89">
        <f t="shared" si="1235"/>
        <v>0</v>
      </c>
      <c r="W642" s="35"/>
      <c r="X642" s="35"/>
      <c r="Y642" s="35"/>
      <c r="Z642" s="511">
        <f t="shared" si="1234"/>
        <v>0</v>
      </c>
      <c r="AA642" s="511">
        <f t="shared" si="1238"/>
        <v>0</v>
      </c>
      <c r="AB642" s="35"/>
      <c r="AC642" s="35"/>
      <c r="AD642" s="35"/>
      <c r="AE642" s="171">
        <f>AG642</f>
        <v>0</v>
      </c>
      <c r="AF642" s="699" t="e">
        <f t="shared" si="1204"/>
        <v>#DIV/0!</v>
      </c>
      <c r="AG642" s="172">
        <v>0</v>
      </c>
      <c r="AH642" s="172"/>
      <c r="AI642" s="172"/>
      <c r="AJ642" s="172"/>
      <c r="AK642" s="172"/>
      <c r="AL642" s="172"/>
      <c r="AM642" s="172"/>
      <c r="AN642" s="172"/>
      <c r="AO642" s="172"/>
      <c r="AP642" s="116"/>
      <c r="AQ642" s="116"/>
      <c r="AR642" s="116">
        <f>AT642</f>
        <v>0</v>
      </c>
      <c r="AS642" s="699" t="e">
        <f t="shared" si="1205"/>
        <v>#DIV/0!</v>
      </c>
      <c r="AT642" s="172">
        <v>0</v>
      </c>
      <c r="AU642" s="699" t="e">
        <f t="shared" si="1246"/>
        <v>#DIV/0!</v>
      </c>
      <c r="AV642" s="172"/>
      <c r="AW642" s="172"/>
      <c r="AX642" s="172"/>
      <c r="AY642" s="172"/>
      <c r="AZ642" s="172"/>
      <c r="BA642" s="172"/>
      <c r="BB642" s="172"/>
      <c r="BC642" s="172"/>
      <c r="BD642" s="33">
        <f t="shared" si="1190"/>
        <v>0</v>
      </c>
      <c r="BE642" s="116">
        <f>BF642</f>
        <v>0</v>
      </c>
      <c r="BF642" s="172">
        <v>0</v>
      </c>
      <c r="BG642" s="172"/>
      <c r="BH642" s="172"/>
      <c r="BI642" s="172"/>
      <c r="BJ642" s="116"/>
      <c r="BK642" s="172"/>
      <c r="BL642" s="172"/>
      <c r="BM642" s="172"/>
      <c r="BN642" s="116"/>
      <c r="BO642" s="172"/>
      <c r="BP642" s="172"/>
      <c r="BQ642" s="172"/>
      <c r="BR642" s="172"/>
      <c r="BS642" s="33">
        <f t="shared" si="1233"/>
        <v>0</v>
      </c>
      <c r="BT642" s="116"/>
      <c r="BU642" s="116">
        <f>BV642</f>
        <v>0</v>
      </c>
      <c r="BV642" s="172">
        <v>0</v>
      </c>
      <c r="BW642" s="172"/>
      <c r="BX642" s="172"/>
      <c r="BY642" s="172"/>
      <c r="BZ642" s="172"/>
      <c r="CE642" s="699" t="e">
        <f t="shared" si="1237"/>
        <v>#DIV/0!</v>
      </c>
    </row>
    <row r="643" spans="2:83" s="37" customFormat="1" ht="35.25" hidden="1" customHeight="1" x14ac:dyDescent="0.25">
      <c r="B643" s="204"/>
      <c r="C643" s="110" t="s">
        <v>47</v>
      </c>
      <c r="D643" s="116"/>
      <c r="E643" s="35"/>
      <c r="F643" s="35"/>
      <c r="G643" s="35"/>
      <c r="H643" s="35"/>
      <c r="I643" s="35"/>
      <c r="J643" s="116"/>
      <c r="K643" s="116"/>
      <c r="L643" s="116"/>
      <c r="M643" s="172"/>
      <c r="N643" s="35"/>
      <c r="O643" s="35"/>
      <c r="P643" s="35"/>
      <c r="Q643" s="35"/>
      <c r="R643" s="35"/>
      <c r="S643" s="35"/>
      <c r="T643" s="35"/>
      <c r="U643" s="35"/>
      <c r="V643" s="89">
        <f t="shared" si="1235"/>
        <v>0</v>
      </c>
      <c r="W643" s="35"/>
      <c r="X643" s="35"/>
      <c r="Y643" s="35"/>
      <c r="Z643" s="106">
        <f t="shared" si="1234"/>
        <v>0</v>
      </c>
      <c r="AA643" s="106">
        <f t="shared" si="1238"/>
        <v>0</v>
      </c>
      <c r="AB643" s="35"/>
      <c r="AC643" s="35"/>
      <c r="AD643" s="35"/>
      <c r="AE643" s="171"/>
      <c r="AF643" s="699" t="e">
        <f t="shared" si="1204"/>
        <v>#DIV/0!</v>
      </c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16"/>
      <c r="AQ643" s="116"/>
      <c r="AR643" s="116"/>
      <c r="AS643" s="699" t="e">
        <f t="shared" si="1205"/>
        <v>#DIV/0!</v>
      </c>
      <c r="AT643" s="172"/>
      <c r="AU643" s="699" t="e">
        <f t="shared" si="1246"/>
        <v>#DIV/0!</v>
      </c>
      <c r="AV643" s="172"/>
      <c r="AW643" s="172"/>
      <c r="AX643" s="172"/>
      <c r="AY643" s="172"/>
      <c r="AZ643" s="172"/>
      <c r="BA643" s="172"/>
      <c r="BB643" s="172"/>
      <c r="BC643" s="172"/>
      <c r="BD643" s="33">
        <f t="shared" si="1190"/>
        <v>0</v>
      </c>
      <c r="BE643" s="116"/>
      <c r="BF643" s="172"/>
      <c r="BG643" s="172"/>
      <c r="BH643" s="172"/>
      <c r="BI643" s="172"/>
      <c r="BJ643" s="116"/>
      <c r="BK643" s="172"/>
      <c r="BL643" s="172"/>
      <c r="BM643" s="172"/>
      <c r="BN643" s="116"/>
      <c r="BO643" s="172"/>
      <c r="BP643" s="172"/>
      <c r="BQ643" s="172"/>
      <c r="BR643" s="172"/>
      <c r="BS643" s="33">
        <f t="shared" si="1233"/>
        <v>0</v>
      </c>
      <c r="BT643" s="116"/>
      <c r="BU643" s="116"/>
      <c r="BV643" s="172"/>
      <c r="BW643" s="172"/>
      <c r="BX643" s="172"/>
      <c r="BY643" s="172"/>
      <c r="BZ643" s="172"/>
      <c r="CE643" s="699" t="e">
        <f t="shared" si="1237"/>
        <v>#DIV/0!</v>
      </c>
    </row>
    <row r="644" spans="2:83" s="37" customFormat="1" ht="86.25" hidden="1" customHeight="1" x14ac:dyDescent="0.25">
      <c r="B644" s="217" t="s">
        <v>8</v>
      </c>
      <c r="C644" s="103" t="s">
        <v>93</v>
      </c>
      <c r="D644" s="105">
        <v>0</v>
      </c>
      <c r="E644" s="28">
        <v>0</v>
      </c>
      <c r="F644" s="28"/>
      <c r="G644" s="28"/>
      <c r="H644" s="28"/>
      <c r="I644" s="28">
        <v>0</v>
      </c>
      <c r="J644" s="105">
        <v>0</v>
      </c>
      <c r="K644" s="579">
        <v>0</v>
      </c>
      <c r="L644" s="687"/>
      <c r="M644" s="239">
        <v>0</v>
      </c>
      <c r="N644" s="19"/>
      <c r="O644" s="28"/>
      <c r="P644" s="19"/>
      <c r="Q644" s="28"/>
      <c r="R644" s="19"/>
      <c r="S644" s="28"/>
      <c r="T644" s="19"/>
      <c r="U644" s="28">
        <v>0</v>
      </c>
      <c r="V644" s="89">
        <f t="shared" si="1235"/>
        <v>0</v>
      </c>
      <c r="W644" s="28"/>
      <c r="X644" s="28"/>
      <c r="Y644" s="28"/>
      <c r="Z644" s="511">
        <f t="shared" si="1234"/>
        <v>0</v>
      </c>
      <c r="AA644" s="511">
        <f t="shared" si="1238"/>
        <v>0</v>
      </c>
      <c r="AB644" s="28"/>
      <c r="AC644" s="28"/>
      <c r="AD644" s="19"/>
      <c r="AE644" s="896">
        <v>0</v>
      </c>
      <c r="AF644" s="699" t="e">
        <f t="shared" si="1204"/>
        <v>#DIV/0!</v>
      </c>
      <c r="AG644" s="239">
        <v>0</v>
      </c>
      <c r="AH644" s="237"/>
      <c r="AI644" s="239"/>
      <c r="AJ644" s="237"/>
      <c r="AK644" s="239"/>
      <c r="AL644" s="237"/>
      <c r="AM644" s="239"/>
      <c r="AN644" s="237"/>
      <c r="AO644" s="239">
        <v>0</v>
      </c>
      <c r="AP644" s="105"/>
      <c r="AQ644" s="687"/>
      <c r="AR644" s="105">
        <v>0</v>
      </c>
      <c r="AS644" s="699" t="e">
        <f t="shared" si="1205"/>
        <v>#DIV/0!</v>
      </c>
      <c r="AT644" s="239">
        <v>0</v>
      </c>
      <c r="AU644" s="699" t="e">
        <f t="shared" si="1246"/>
        <v>#DIV/0!</v>
      </c>
      <c r="AV644" s="239"/>
      <c r="AW644" s="237"/>
      <c r="AX644" s="239"/>
      <c r="AY644" s="237"/>
      <c r="AZ644" s="239"/>
      <c r="BA644" s="237"/>
      <c r="BB644" s="239">
        <v>0</v>
      </c>
      <c r="BC644" s="239"/>
      <c r="BD644" s="33">
        <f t="shared" ref="BD644:BD646" si="1251">AO644</f>
        <v>0</v>
      </c>
      <c r="BE644" s="105">
        <v>0</v>
      </c>
      <c r="BF644" s="239">
        <v>0</v>
      </c>
      <c r="BG644" s="239"/>
      <c r="BH644" s="239"/>
      <c r="BI644" s="239">
        <v>0</v>
      </c>
      <c r="BJ644" s="105"/>
      <c r="BK644" s="239"/>
      <c r="BL644" s="239"/>
      <c r="BM644" s="239"/>
      <c r="BN644" s="105"/>
      <c r="BO644" s="239"/>
      <c r="BP644" s="239"/>
      <c r="BQ644" s="239"/>
      <c r="BR644" s="239"/>
      <c r="BS644" s="33">
        <f t="shared" si="1233"/>
        <v>0</v>
      </c>
      <c r="BT644" s="105"/>
      <c r="BU644" s="105">
        <v>0</v>
      </c>
      <c r="BV644" s="239">
        <v>0</v>
      </c>
      <c r="BW644" s="239"/>
      <c r="BX644" s="239"/>
      <c r="BY644" s="239"/>
      <c r="BZ644" s="239">
        <v>0</v>
      </c>
      <c r="CE644" s="699" t="e">
        <f t="shared" si="1237"/>
        <v>#DIV/0!</v>
      </c>
    </row>
    <row r="645" spans="2:83" s="45" customFormat="1" ht="90.75" hidden="1" customHeight="1" x14ac:dyDescent="0.25">
      <c r="B645" s="217" t="s">
        <v>9</v>
      </c>
      <c r="C645" s="103" t="s">
        <v>94</v>
      </c>
      <c r="D645" s="106">
        <v>0</v>
      </c>
      <c r="E645" s="31">
        <v>0</v>
      </c>
      <c r="F645" s="31"/>
      <c r="G645" s="31"/>
      <c r="H645" s="31"/>
      <c r="I645" s="31">
        <v>0</v>
      </c>
      <c r="J645" s="106">
        <v>0</v>
      </c>
      <c r="K645" s="106">
        <v>0</v>
      </c>
      <c r="L645" s="106"/>
      <c r="M645" s="236">
        <v>0</v>
      </c>
      <c r="N645" s="31"/>
      <c r="O645" s="31"/>
      <c r="P645" s="31"/>
      <c r="Q645" s="31"/>
      <c r="R645" s="31"/>
      <c r="S645" s="31"/>
      <c r="T645" s="31"/>
      <c r="U645" s="31">
        <v>0</v>
      </c>
      <c r="V645" s="89">
        <f t="shared" si="1235"/>
        <v>0</v>
      </c>
      <c r="W645" s="31"/>
      <c r="X645" s="31"/>
      <c r="Y645" s="31"/>
      <c r="Z645" s="106">
        <f t="shared" si="1234"/>
        <v>0</v>
      </c>
      <c r="AA645" s="106">
        <f t="shared" si="1238"/>
        <v>0</v>
      </c>
      <c r="AB645" s="31"/>
      <c r="AC645" s="31"/>
      <c r="AD645" s="31"/>
      <c r="AE645" s="109">
        <v>0</v>
      </c>
      <c r="AF645" s="699" t="e">
        <f t="shared" si="1204"/>
        <v>#DIV/0!</v>
      </c>
      <c r="AG645" s="236">
        <v>0</v>
      </c>
      <c r="AH645" s="236"/>
      <c r="AI645" s="236"/>
      <c r="AJ645" s="236"/>
      <c r="AK645" s="236"/>
      <c r="AL645" s="236"/>
      <c r="AM645" s="236"/>
      <c r="AN645" s="236"/>
      <c r="AO645" s="236">
        <v>0</v>
      </c>
      <c r="AP645" s="106"/>
      <c r="AQ645" s="106"/>
      <c r="AR645" s="106">
        <v>0</v>
      </c>
      <c r="AS645" s="699" t="e">
        <f t="shared" si="1205"/>
        <v>#DIV/0!</v>
      </c>
      <c r="AT645" s="236">
        <v>0</v>
      </c>
      <c r="AU645" s="699" t="e">
        <f t="shared" si="1246"/>
        <v>#DIV/0!</v>
      </c>
      <c r="AV645" s="236"/>
      <c r="AW645" s="236"/>
      <c r="AX645" s="236"/>
      <c r="AY645" s="236"/>
      <c r="AZ645" s="236"/>
      <c r="BA645" s="236"/>
      <c r="BB645" s="236">
        <v>0</v>
      </c>
      <c r="BC645" s="236"/>
      <c r="BD645" s="33">
        <f t="shared" si="1251"/>
        <v>0</v>
      </c>
      <c r="BE645" s="106">
        <v>0</v>
      </c>
      <c r="BF645" s="236">
        <v>0</v>
      </c>
      <c r="BG645" s="236"/>
      <c r="BH645" s="236"/>
      <c r="BI645" s="236">
        <v>0</v>
      </c>
      <c r="BJ645" s="106"/>
      <c r="BK645" s="236"/>
      <c r="BL645" s="236"/>
      <c r="BM645" s="236"/>
      <c r="BN645" s="106"/>
      <c r="BO645" s="236"/>
      <c r="BP645" s="236"/>
      <c r="BQ645" s="236"/>
      <c r="BR645" s="236"/>
      <c r="BS645" s="33">
        <f t="shared" si="1233"/>
        <v>0</v>
      </c>
      <c r="BT645" s="106"/>
      <c r="BU645" s="106">
        <v>0</v>
      </c>
      <c r="BV645" s="236">
        <v>0</v>
      </c>
      <c r="BW645" s="236"/>
      <c r="BX645" s="236"/>
      <c r="BY645" s="236"/>
      <c r="BZ645" s="236">
        <v>0</v>
      </c>
      <c r="CE645" s="699" t="e">
        <f t="shared" si="1237"/>
        <v>#DIV/0!</v>
      </c>
    </row>
    <row r="646" spans="2:83" s="45" customFormat="1" ht="180" hidden="1" customHeight="1" x14ac:dyDescent="0.25">
      <c r="B646" s="206" t="s">
        <v>34</v>
      </c>
      <c r="C646" s="53" t="s">
        <v>87</v>
      </c>
      <c r="D646" s="106">
        <f>I646</f>
        <v>0</v>
      </c>
      <c r="E646" s="31"/>
      <c r="F646" s="31"/>
      <c r="G646" s="31"/>
      <c r="H646" s="31"/>
      <c r="I646" s="31"/>
      <c r="J646" s="106">
        <f>Q646</f>
        <v>0</v>
      </c>
      <c r="K646" s="106">
        <f>U646</f>
        <v>0</v>
      </c>
      <c r="L646" s="106"/>
      <c r="M646" s="236"/>
      <c r="N646" s="31"/>
      <c r="O646" s="31"/>
      <c r="P646" s="31"/>
      <c r="Q646" s="31"/>
      <c r="R646" s="31"/>
      <c r="S646" s="31"/>
      <c r="T646" s="31"/>
      <c r="U646" s="31"/>
      <c r="V646" s="89">
        <f t="shared" si="1235"/>
        <v>0</v>
      </c>
      <c r="W646" s="31"/>
      <c r="X646" s="31"/>
      <c r="Y646" s="31"/>
      <c r="Z646" s="511">
        <f t="shared" si="1234"/>
        <v>0</v>
      </c>
      <c r="AA646" s="511">
        <f t="shared" si="1238"/>
        <v>0</v>
      </c>
      <c r="AB646" s="31"/>
      <c r="AC646" s="31"/>
      <c r="AD646" s="31"/>
      <c r="AE646" s="109">
        <f>AO646</f>
        <v>0</v>
      </c>
      <c r="AF646" s="10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106">
        <f t="shared" ref="AP646" si="1252">AR646+AT646+AX646</f>
        <v>0</v>
      </c>
      <c r="AQ646" s="106"/>
      <c r="AR646" s="106">
        <f>BB646</f>
        <v>0</v>
      </c>
      <c r="AS646" s="699" t="e">
        <f t="shared" si="1205"/>
        <v>#DIV/0!</v>
      </c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33">
        <f t="shared" si="1251"/>
        <v>0</v>
      </c>
      <c r="BE646" s="106">
        <f>BI646</f>
        <v>0</v>
      </c>
      <c r="BF646" s="236"/>
      <c r="BG646" s="236"/>
      <c r="BH646" s="236"/>
      <c r="BI646" s="236"/>
      <c r="BJ646" s="106">
        <f t="shared" ref="BJ646" si="1253">BK646+BL646+BM646</f>
        <v>0</v>
      </c>
      <c r="BK646" s="236"/>
      <c r="BL646" s="236"/>
      <c r="BM646" s="236"/>
      <c r="BN646" s="106">
        <f t="shared" ref="BN646" si="1254">BO646+BR646+BS646</f>
        <v>0</v>
      </c>
      <c r="BO646" s="236"/>
      <c r="BP646" s="236"/>
      <c r="BQ646" s="236"/>
      <c r="BR646" s="236"/>
      <c r="BS646" s="33">
        <f t="shared" si="1233"/>
        <v>0</v>
      </c>
      <c r="BT646" s="106"/>
      <c r="BU646" s="106">
        <f>BZ646</f>
        <v>0</v>
      </c>
      <c r="BV646" s="236"/>
      <c r="BW646" s="236"/>
      <c r="BX646" s="236"/>
      <c r="BY646" s="236"/>
      <c r="BZ646" s="236"/>
      <c r="CE646" s="699" t="e">
        <f t="shared" si="1237"/>
        <v>#DIV/0!</v>
      </c>
    </row>
    <row r="647" spans="2:83" s="45" customFormat="1" ht="81" hidden="1" customHeight="1" x14ac:dyDescent="0.25">
      <c r="B647" s="218"/>
      <c r="C647" s="27"/>
      <c r="D647" s="28"/>
      <c r="E647" s="28"/>
      <c r="F647" s="28"/>
      <c r="G647" s="28"/>
      <c r="H647" s="28"/>
      <c r="I647" s="31"/>
      <c r="J647" s="28"/>
      <c r="K647" s="19"/>
      <c r="L647" s="19"/>
      <c r="M647" s="239"/>
      <c r="N647" s="19"/>
      <c r="O647" s="28"/>
      <c r="P647" s="19"/>
      <c r="Q647" s="28"/>
      <c r="R647" s="19"/>
      <c r="S647" s="28"/>
      <c r="T647" s="19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239"/>
      <c r="AF647" s="19"/>
      <c r="AG647" s="239"/>
      <c r="AH647" s="19"/>
      <c r="AI647" s="28"/>
      <c r="AJ647" s="19"/>
      <c r="AK647" s="28"/>
      <c r="AL647" s="19"/>
      <c r="AM647" s="28"/>
      <c r="AN647" s="19"/>
      <c r="AO647" s="31"/>
      <c r="AP647" s="31"/>
      <c r="AQ647" s="31"/>
      <c r="AR647" s="28"/>
      <c r="AS647" s="19"/>
      <c r="AT647" s="239"/>
      <c r="AU647" s="19"/>
      <c r="AV647" s="28"/>
      <c r="AW647" s="19"/>
      <c r="AX647" s="239"/>
      <c r="AY647" s="19"/>
      <c r="AZ647" s="28"/>
      <c r="BA647" s="19"/>
      <c r="BB647" s="31"/>
      <c r="BC647" s="31"/>
      <c r="BD647" s="31"/>
      <c r="BE647" s="28"/>
      <c r="BF647" s="28"/>
      <c r="BG647" s="28"/>
      <c r="BH647" s="28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28"/>
      <c r="BV647" s="28"/>
      <c r="BW647" s="28"/>
      <c r="BX647" s="28"/>
      <c r="BY647" s="28"/>
      <c r="BZ647" s="31"/>
      <c r="CE647" s="699" t="e">
        <f t="shared" si="1237"/>
        <v>#DIV/0!</v>
      </c>
    </row>
    <row r="648" spans="2:83" s="45" customFormat="1" ht="81" hidden="1" customHeight="1" x14ac:dyDescent="0.25">
      <c r="B648" s="219"/>
      <c r="C648" s="56"/>
      <c r="D648" s="89"/>
      <c r="E648" s="89"/>
      <c r="F648" s="89"/>
      <c r="G648" s="89"/>
      <c r="H648" s="89"/>
      <c r="I648" s="31"/>
      <c r="J648" s="89"/>
      <c r="K648" s="19"/>
      <c r="L648" s="19"/>
      <c r="M648" s="33"/>
      <c r="N648" s="19"/>
      <c r="O648" s="89"/>
      <c r="P648" s="19"/>
      <c r="Q648" s="89"/>
      <c r="R648" s="19"/>
      <c r="S648" s="89"/>
      <c r="T648" s="19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3"/>
      <c r="AF648" s="19"/>
      <c r="AG648" s="33"/>
      <c r="AH648" s="19"/>
      <c r="AI648" s="89"/>
      <c r="AJ648" s="19"/>
      <c r="AK648" s="89"/>
      <c r="AL648" s="19"/>
      <c r="AM648" s="89"/>
      <c r="AN648" s="19"/>
      <c r="AO648" s="31"/>
      <c r="AP648" s="31"/>
      <c r="AQ648" s="31"/>
      <c r="AR648" s="89"/>
      <c r="AS648" s="19"/>
      <c r="AT648" s="33"/>
      <c r="AU648" s="19"/>
      <c r="AV648" s="89"/>
      <c r="AW648" s="19"/>
      <c r="AX648" s="33"/>
      <c r="AY648" s="19"/>
      <c r="AZ648" s="89"/>
      <c r="BA648" s="19"/>
      <c r="BB648" s="31"/>
      <c r="BC648" s="31"/>
      <c r="BD648" s="31"/>
      <c r="BE648" s="89"/>
      <c r="BF648" s="89"/>
      <c r="BG648" s="89"/>
      <c r="BH648" s="89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89"/>
      <c r="BV648" s="89"/>
      <c r="BW648" s="89"/>
      <c r="BX648" s="89"/>
      <c r="BY648" s="89"/>
      <c r="BZ648" s="31"/>
      <c r="CE648" s="699" t="e">
        <f t="shared" si="1237"/>
        <v>#DIV/0!</v>
      </c>
    </row>
    <row r="649" spans="2:83" s="45" customFormat="1" ht="180" hidden="1" customHeight="1" x14ac:dyDescent="0.25">
      <c r="B649" s="220"/>
      <c r="C649" s="39"/>
      <c r="D649" s="19"/>
      <c r="E649" s="89"/>
      <c r="F649" s="89"/>
      <c r="G649" s="89"/>
      <c r="H649" s="31"/>
      <c r="I649" s="31"/>
      <c r="J649" s="19"/>
      <c r="K649" s="19"/>
      <c r="L649" s="19"/>
      <c r="M649" s="33"/>
      <c r="N649" s="19"/>
      <c r="O649" s="89"/>
      <c r="P649" s="19"/>
      <c r="Q649" s="89"/>
      <c r="R649" s="19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237"/>
      <c r="AF649" s="19"/>
      <c r="AG649" s="33"/>
      <c r="AH649" s="19"/>
      <c r="AI649" s="89"/>
      <c r="AJ649" s="19"/>
      <c r="AK649" s="89"/>
      <c r="AL649" s="19"/>
      <c r="AM649" s="31"/>
      <c r="AN649" s="31"/>
      <c r="AO649" s="31"/>
      <c r="AP649" s="31"/>
      <c r="AQ649" s="31"/>
      <c r="AR649" s="19"/>
      <c r="AS649" s="19"/>
      <c r="AT649" s="33"/>
      <c r="AU649" s="19"/>
      <c r="AV649" s="89"/>
      <c r="AW649" s="19"/>
      <c r="AX649" s="33"/>
      <c r="AY649" s="19"/>
      <c r="AZ649" s="31"/>
      <c r="BA649" s="31"/>
      <c r="BB649" s="31"/>
      <c r="BC649" s="31"/>
      <c r="BD649" s="31"/>
      <c r="BE649" s="19"/>
      <c r="BF649" s="89"/>
      <c r="BG649" s="89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19"/>
      <c r="BV649" s="89"/>
      <c r="BW649" s="89"/>
      <c r="BX649" s="89"/>
      <c r="BY649" s="31"/>
      <c r="BZ649" s="31"/>
      <c r="CE649" s="699" t="e">
        <f t="shared" si="1237"/>
        <v>#DIV/0!</v>
      </c>
    </row>
    <row r="650" spans="2:83" s="45" customFormat="1" ht="45.75" hidden="1" customHeight="1" x14ac:dyDescent="0.25">
      <c r="B650" s="220"/>
      <c r="C650" s="18"/>
      <c r="D650" s="19"/>
      <c r="E650" s="19"/>
      <c r="F650" s="19"/>
      <c r="G650" s="19"/>
      <c r="H650" s="31"/>
      <c r="I650" s="31"/>
      <c r="J650" s="19"/>
      <c r="K650" s="19"/>
      <c r="L650" s="19"/>
      <c r="M650" s="237"/>
      <c r="N650" s="19"/>
      <c r="O650" s="19"/>
      <c r="P650" s="19"/>
      <c r="Q650" s="19"/>
      <c r="R650" s="19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237"/>
      <c r="AF650" s="19"/>
      <c r="AG650" s="237"/>
      <c r="AH650" s="19"/>
      <c r="AI650" s="19"/>
      <c r="AJ650" s="19"/>
      <c r="AK650" s="19"/>
      <c r="AL650" s="19"/>
      <c r="AM650" s="31"/>
      <c r="AN650" s="31"/>
      <c r="AO650" s="31"/>
      <c r="AP650" s="31"/>
      <c r="AQ650" s="31"/>
      <c r="AR650" s="19"/>
      <c r="AS650" s="19"/>
      <c r="AT650" s="237"/>
      <c r="AU650" s="19"/>
      <c r="AV650" s="19"/>
      <c r="AW650" s="19"/>
      <c r="AX650" s="237"/>
      <c r="AY650" s="19"/>
      <c r="AZ650" s="31"/>
      <c r="BA650" s="31"/>
      <c r="BB650" s="31"/>
      <c r="BC650" s="31"/>
      <c r="BD650" s="31"/>
      <c r="BE650" s="19"/>
      <c r="BF650" s="19"/>
      <c r="BG650" s="19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19"/>
      <c r="BV650" s="19"/>
      <c r="BW650" s="19"/>
      <c r="BX650" s="19"/>
      <c r="BY650" s="31"/>
      <c r="BZ650" s="31"/>
      <c r="CE650" s="699" t="e">
        <f t="shared" si="1237"/>
        <v>#DIV/0!</v>
      </c>
    </row>
    <row r="651" spans="2:83" s="45" customFormat="1" ht="36" hidden="1" customHeight="1" x14ac:dyDescent="0.25">
      <c r="B651" s="220"/>
      <c r="C651" s="34"/>
      <c r="D651" s="31"/>
      <c r="E651" s="89"/>
      <c r="F651" s="89"/>
      <c r="G651" s="89"/>
      <c r="H651" s="31"/>
      <c r="I651" s="31"/>
      <c r="J651" s="31"/>
      <c r="K651" s="31"/>
      <c r="L651" s="31"/>
      <c r="M651" s="33"/>
      <c r="N651" s="19"/>
      <c r="O651" s="89"/>
      <c r="P651" s="19"/>
      <c r="Q651" s="89"/>
      <c r="R651" s="19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236"/>
      <c r="AF651" s="31"/>
      <c r="AG651" s="33"/>
      <c r="AH651" s="19"/>
      <c r="AI651" s="89"/>
      <c r="AJ651" s="19"/>
      <c r="AK651" s="89"/>
      <c r="AL651" s="19"/>
      <c r="AM651" s="31"/>
      <c r="AN651" s="31"/>
      <c r="AO651" s="31"/>
      <c r="AP651" s="31"/>
      <c r="AQ651" s="31"/>
      <c r="AR651" s="31"/>
      <c r="AS651" s="31"/>
      <c r="AT651" s="33"/>
      <c r="AU651" s="19"/>
      <c r="AV651" s="89"/>
      <c r="AW651" s="19"/>
      <c r="AX651" s="33"/>
      <c r="AY651" s="19"/>
      <c r="AZ651" s="31"/>
      <c r="BA651" s="31"/>
      <c r="BB651" s="31"/>
      <c r="BC651" s="31"/>
      <c r="BD651" s="31"/>
      <c r="BE651" s="31"/>
      <c r="BF651" s="89"/>
      <c r="BG651" s="89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89"/>
      <c r="BW651" s="89"/>
      <c r="BX651" s="89"/>
      <c r="BY651" s="31"/>
      <c r="BZ651" s="31"/>
      <c r="CE651" s="699" t="e">
        <f t="shared" si="1237"/>
        <v>#DIV/0!</v>
      </c>
    </row>
    <row r="652" spans="2:83" s="45" customFormat="1" ht="30" hidden="1" customHeight="1" x14ac:dyDescent="0.25">
      <c r="B652" s="220"/>
      <c r="C652" s="34"/>
      <c r="D652" s="31"/>
      <c r="E652" s="89"/>
      <c r="F652" s="89"/>
      <c r="G652" s="89"/>
      <c r="H652" s="31"/>
      <c r="I652" s="31"/>
      <c r="J652" s="31"/>
      <c r="K652" s="31"/>
      <c r="L652" s="31"/>
      <c r="M652" s="33"/>
      <c r="N652" s="19"/>
      <c r="O652" s="89"/>
      <c r="P652" s="19"/>
      <c r="Q652" s="89"/>
      <c r="R652" s="19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236"/>
      <c r="AF652" s="31"/>
      <c r="AG652" s="33"/>
      <c r="AH652" s="19"/>
      <c r="AI652" s="89"/>
      <c r="AJ652" s="19"/>
      <c r="AK652" s="89"/>
      <c r="AL652" s="19"/>
      <c r="AM652" s="31"/>
      <c r="AN652" s="31"/>
      <c r="AO652" s="31"/>
      <c r="AP652" s="31"/>
      <c r="AQ652" s="31"/>
      <c r="AR652" s="31"/>
      <c r="AS652" s="31"/>
      <c r="AT652" s="33"/>
      <c r="AU652" s="19"/>
      <c r="AV652" s="89"/>
      <c r="AW652" s="19"/>
      <c r="AX652" s="33"/>
      <c r="AY652" s="19"/>
      <c r="AZ652" s="31"/>
      <c r="BA652" s="31"/>
      <c r="BB652" s="31"/>
      <c r="BC652" s="31"/>
      <c r="BD652" s="31"/>
      <c r="BE652" s="31"/>
      <c r="BF652" s="89"/>
      <c r="BG652" s="89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89"/>
      <c r="BW652" s="89"/>
      <c r="BX652" s="89"/>
      <c r="BY652" s="31"/>
      <c r="BZ652" s="31"/>
      <c r="CE652" s="699" t="e">
        <f t="shared" si="1237"/>
        <v>#DIV/0!</v>
      </c>
    </row>
    <row r="653" spans="2:83" s="45" customFormat="1" ht="45" hidden="1" customHeight="1" x14ac:dyDescent="0.25">
      <c r="B653" s="220"/>
      <c r="C653" s="34"/>
      <c r="D653" s="19"/>
      <c r="E653" s="31"/>
      <c r="F653" s="31"/>
      <c r="G653" s="31"/>
      <c r="H653" s="31"/>
      <c r="I653" s="31"/>
      <c r="J653" s="19"/>
      <c r="K653" s="19"/>
      <c r="L653" s="19"/>
      <c r="M653" s="236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237"/>
      <c r="AF653" s="19"/>
      <c r="AG653" s="236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19"/>
      <c r="AS653" s="19"/>
      <c r="AT653" s="236"/>
      <c r="AU653" s="31"/>
      <c r="AV653" s="31"/>
      <c r="AW653" s="31"/>
      <c r="AX653" s="236"/>
      <c r="AY653" s="31"/>
      <c r="AZ653" s="31"/>
      <c r="BA653" s="31"/>
      <c r="BB653" s="31"/>
      <c r="BC653" s="31"/>
      <c r="BD653" s="31"/>
      <c r="BE653" s="19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19"/>
      <c r="BV653" s="31"/>
      <c r="BW653" s="31"/>
      <c r="BX653" s="31"/>
      <c r="BY653" s="31"/>
      <c r="BZ653" s="31"/>
      <c r="CE653" s="699" t="e">
        <f t="shared" si="1237"/>
        <v>#DIV/0!</v>
      </c>
    </row>
    <row r="654" spans="2:83" s="45" customFormat="1" ht="56.25" hidden="1" customHeight="1" x14ac:dyDescent="0.25">
      <c r="B654" s="220"/>
      <c r="C654" s="34"/>
      <c r="D654" s="19"/>
      <c r="E654" s="31"/>
      <c r="F654" s="31"/>
      <c r="G654" s="31"/>
      <c r="H654" s="31"/>
      <c r="I654" s="31"/>
      <c r="J654" s="19"/>
      <c r="K654" s="19"/>
      <c r="L654" s="19"/>
      <c r="M654" s="236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237"/>
      <c r="AF654" s="19"/>
      <c r="AG654" s="236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19"/>
      <c r="AS654" s="19"/>
      <c r="AT654" s="236"/>
      <c r="AU654" s="31"/>
      <c r="AV654" s="31"/>
      <c r="AW654" s="31"/>
      <c r="AX654" s="236"/>
      <c r="AY654" s="31"/>
      <c r="AZ654" s="31"/>
      <c r="BA654" s="31"/>
      <c r="BB654" s="31"/>
      <c r="BC654" s="31"/>
      <c r="BD654" s="31"/>
      <c r="BE654" s="19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19"/>
      <c r="BV654" s="31"/>
      <c r="BW654" s="31"/>
      <c r="BX654" s="31"/>
      <c r="BY654" s="31"/>
      <c r="BZ654" s="31"/>
      <c r="CE654" s="699" t="e">
        <f t="shared" si="1237"/>
        <v>#DIV/0!</v>
      </c>
    </row>
    <row r="655" spans="2:83" s="23" customFormat="1" ht="46.5" hidden="1" customHeight="1" x14ac:dyDescent="0.25">
      <c r="B655" s="221"/>
      <c r="C655" s="21"/>
      <c r="D655" s="22"/>
      <c r="E655" s="22"/>
      <c r="F655" s="22"/>
      <c r="G655" s="22"/>
      <c r="H655" s="22"/>
      <c r="I655" s="22"/>
      <c r="J655" s="22"/>
      <c r="K655" s="41"/>
      <c r="L655" s="41"/>
      <c r="M655" s="187"/>
      <c r="N655" s="41"/>
      <c r="O655" s="22"/>
      <c r="P655" s="41"/>
      <c r="Q655" s="22"/>
      <c r="R655" s="41"/>
      <c r="S655" s="22"/>
      <c r="T655" s="41"/>
      <c r="U655" s="22"/>
      <c r="V655" s="22"/>
      <c r="W655" s="22"/>
      <c r="X655" s="22"/>
      <c r="Y655" s="22"/>
      <c r="Z655" s="22"/>
      <c r="AA655" s="22"/>
      <c r="AB655" s="22"/>
      <c r="AC655" s="22"/>
      <c r="AD655" s="41"/>
      <c r="AE655" s="187"/>
      <c r="AF655" s="41"/>
      <c r="AG655" s="187"/>
      <c r="AH655" s="41"/>
      <c r="AI655" s="22"/>
      <c r="AJ655" s="41"/>
      <c r="AK655" s="22"/>
      <c r="AL655" s="41"/>
      <c r="AM655" s="22"/>
      <c r="AN655" s="41"/>
      <c r="AO655" s="22"/>
      <c r="AP655" s="22"/>
      <c r="AQ655" s="41"/>
      <c r="AR655" s="22"/>
      <c r="AS655" s="41"/>
      <c r="AT655" s="187"/>
      <c r="AU655" s="41"/>
      <c r="AV655" s="22"/>
      <c r="AW655" s="41"/>
      <c r="AX655" s="187"/>
      <c r="AY655" s="41"/>
      <c r="AZ655" s="22"/>
      <c r="BA655" s="41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E655" s="699" t="e">
        <f t="shared" si="1237"/>
        <v>#DIV/0!</v>
      </c>
    </row>
    <row r="656" spans="2:83" s="45" customFormat="1" ht="137.25" hidden="1" customHeight="1" x14ac:dyDescent="0.25">
      <c r="B656" s="220" t="s">
        <v>96</v>
      </c>
      <c r="C656" s="39" t="s">
        <v>97</v>
      </c>
      <c r="D656" s="19">
        <f>E656</f>
        <v>0</v>
      </c>
      <c r="E656" s="19">
        <f>E657+E661</f>
        <v>0</v>
      </c>
      <c r="F656" s="19"/>
      <c r="G656" s="19"/>
      <c r="H656" s="19"/>
      <c r="I656" s="31"/>
      <c r="J656" s="19">
        <f t="shared" ref="J656:J660" si="1255">K656</f>
        <v>0</v>
      </c>
      <c r="K656" s="19">
        <f>M656</f>
        <v>0</v>
      </c>
      <c r="L656" s="19"/>
      <c r="M656" s="237">
        <f>M657+M661</f>
        <v>0</v>
      </c>
      <c r="N656" s="19"/>
      <c r="O656" s="19"/>
      <c r="P656" s="19"/>
      <c r="Q656" s="19"/>
      <c r="R656" s="19"/>
      <c r="S656" s="19"/>
      <c r="T656" s="19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237">
        <f>AG656</f>
        <v>0</v>
      </c>
      <c r="AF656" s="19"/>
      <c r="AG656" s="237">
        <f>AG657+AG661</f>
        <v>0</v>
      </c>
      <c r="AH656" s="19"/>
      <c r="AI656" s="19"/>
      <c r="AJ656" s="19"/>
      <c r="AK656" s="19"/>
      <c r="AL656" s="19"/>
      <c r="AM656" s="19"/>
      <c r="AN656" s="19"/>
      <c r="AO656" s="31"/>
      <c r="AP656" s="31"/>
      <c r="AQ656" s="31"/>
      <c r="AR656" s="19">
        <f>AT656</f>
        <v>0</v>
      </c>
      <c r="AS656" s="19"/>
      <c r="AT656" s="237">
        <f>AT657+AT661</f>
        <v>0</v>
      </c>
      <c r="AU656" s="19"/>
      <c r="AV656" s="19"/>
      <c r="AW656" s="19"/>
      <c r="AX656" s="237"/>
      <c r="AY656" s="19"/>
      <c r="AZ656" s="19"/>
      <c r="BA656" s="19"/>
      <c r="BB656" s="31"/>
      <c r="BC656" s="31"/>
      <c r="BD656" s="31"/>
      <c r="BE656" s="19">
        <f>BF656</f>
        <v>0</v>
      </c>
      <c r="BF656" s="19">
        <f>BF657+BF661</f>
        <v>0</v>
      </c>
      <c r="BG656" s="19"/>
      <c r="BH656" s="19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19">
        <f>BV656</f>
        <v>0</v>
      </c>
      <c r="BV656" s="19">
        <f>BV657+BV661</f>
        <v>0</v>
      </c>
      <c r="BW656" s="19"/>
      <c r="BX656" s="19"/>
      <c r="BY656" s="19"/>
      <c r="BZ656" s="31"/>
      <c r="CE656" s="699" t="e">
        <f t="shared" si="1237"/>
        <v>#DIV/0!</v>
      </c>
    </row>
    <row r="657" spans="1:83" s="45" customFormat="1" ht="45.75" hidden="1" customHeight="1" x14ac:dyDescent="0.25">
      <c r="B657" s="220"/>
      <c r="C657" s="18" t="s">
        <v>31</v>
      </c>
      <c r="D657" s="19">
        <f>E657</f>
        <v>0</v>
      </c>
      <c r="E657" s="19">
        <f>SUM(E658:E660)</f>
        <v>0</v>
      </c>
      <c r="F657" s="19"/>
      <c r="G657" s="19"/>
      <c r="H657" s="31"/>
      <c r="I657" s="31"/>
      <c r="J657" s="19">
        <f t="shared" si="1255"/>
        <v>0</v>
      </c>
      <c r="K657" s="19">
        <f>M657</f>
        <v>0</v>
      </c>
      <c r="L657" s="19"/>
      <c r="M657" s="237">
        <f>SUM(M658:M660)</f>
        <v>0</v>
      </c>
      <c r="N657" s="19"/>
      <c r="O657" s="19"/>
      <c r="P657" s="19"/>
      <c r="Q657" s="19"/>
      <c r="R657" s="19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237">
        <f>AG657</f>
        <v>0</v>
      </c>
      <c r="AF657" s="19"/>
      <c r="AG657" s="237">
        <f>SUM(AG658:AG660)</f>
        <v>0</v>
      </c>
      <c r="AH657" s="19"/>
      <c r="AI657" s="19"/>
      <c r="AJ657" s="19"/>
      <c r="AK657" s="19"/>
      <c r="AL657" s="19"/>
      <c r="AM657" s="31"/>
      <c r="AN657" s="31"/>
      <c r="AO657" s="31"/>
      <c r="AP657" s="31"/>
      <c r="AQ657" s="31"/>
      <c r="AR657" s="19">
        <f>AT657</f>
        <v>0</v>
      </c>
      <c r="AS657" s="19"/>
      <c r="AT657" s="237">
        <f>SUM(AT658:AT660)</f>
        <v>0</v>
      </c>
      <c r="AU657" s="19"/>
      <c r="AV657" s="19"/>
      <c r="AW657" s="19"/>
      <c r="AX657" s="237"/>
      <c r="AY657" s="19"/>
      <c r="AZ657" s="31"/>
      <c r="BA657" s="31"/>
      <c r="BB657" s="31"/>
      <c r="BC657" s="31"/>
      <c r="BD657" s="31"/>
      <c r="BE657" s="19">
        <f>BF657</f>
        <v>0</v>
      </c>
      <c r="BF657" s="19">
        <f>SUM(BF658:BF660)</f>
        <v>0</v>
      </c>
      <c r="BG657" s="19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19">
        <f>BV657</f>
        <v>0</v>
      </c>
      <c r="BV657" s="19">
        <f>SUM(BV658:BV660)</f>
        <v>0</v>
      </c>
      <c r="BW657" s="19"/>
      <c r="BX657" s="19"/>
      <c r="BY657" s="31"/>
      <c r="BZ657" s="31"/>
      <c r="CE657" s="699" t="e">
        <f t="shared" si="1237"/>
        <v>#DIV/0!</v>
      </c>
    </row>
    <row r="658" spans="1:83" s="45" customFormat="1" ht="33.75" hidden="1" customHeight="1" x14ac:dyDescent="0.25">
      <c r="B658" s="220"/>
      <c r="C658" s="34" t="s">
        <v>39</v>
      </c>
      <c r="D658" s="31">
        <f>E658</f>
        <v>0</v>
      </c>
      <c r="E658" s="31">
        <v>0</v>
      </c>
      <c r="F658" s="31"/>
      <c r="G658" s="31"/>
      <c r="H658" s="31"/>
      <c r="I658" s="31"/>
      <c r="J658" s="31">
        <f t="shared" si="1255"/>
        <v>0</v>
      </c>
      <c r="K658" s="31">
        <f>M658</f>
        <v>0</v>
      </c>
      <c r="L658" s="31"/>
      <c r="M658" s="236">
        <v>0</v>
      </c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236">
        <f>AG658</f>
        <v>0</v>
      </c>
      <c r="AF658" s="31"/>
      <c r="AG658" s="236">
        <v>0</v>
      </c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>
        <f>AT658</f>
        <v>0</v>
      </c>
      <c r="AS658" s="31"/>
      <c r="AT658" s="236">
        <v>0</v>
      </c>
      <c r="AU658" s="31"/>
      <c r="AV658" s="31"/>
      <c r="AW658" s="31"/>
      <c r="AX658" s="236"/>
      <c r="AY658" s="31"/>
      <c r="AZ658" s="31"/>
      <c r="BA658" s="31"/>
      <c r="BB658" s="31"/>
      <c r="BC658" s="31"/>
      <c r="BD658" s="31"/>
      <c r="BE658" s="31">
        <f>BF658</f>
        <v>0</v>
      </c>
      <c r="BF658" s="31">
        <v>0</v>
      </c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>
        <f>BV658</f>
        <v>0</v>
      </c>
      <c r="BV658" s="31">
        <v>0</v>
      </c>
      <c r="BW658" s="31"/>
      <c r="BX658" s="31"/>
      <c r="BY658" s="31"/>
      <c r="BZ658" s="31"/>
      <c r="CE658" s="699" t="e">
        <f t="shared" si="1237"/>
        <v>#DIV/0!</v>
      </c>
    </row>
    <row r="659" spans="1:83" s="45" customFormat="1" ht="40.5" hidden="1" customHeight="1" x14ac:dyDescent="0.25">
      <c r="B659" s="220"/>
      <c r="C659" s="34" t="s">
        <v>43</v>
      </c>
      <c r="D659" s="31">
        <f>E659</f>
        <v>0</v>
      </c>
      <c r="E659" s="31">
        <v>0</v>
      </c>
      <c r="F659" s="31"/>
      <c r="G659" s="31"/>
      <c r="H659" s="31"/>
      <c r="I659" s="31"/>
      <c r="J659" s="31">
        <f t="shared" si="1255"/>
        <v>0</v>
      </c>
      <c r="K659" s="31">
        <f>M659</f>
        <v>0</v>
      </c>
      <c r="L659" s="31"/>
      <c r="M659" s="236">
        <v>0</v>
      </c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236">
        <f>AG659</f>
        <v>0</v>
      </c>
      <c r="AF659" s="31"/>
      <c r="AG659" s="236">
        <v>0</v>
      </c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>
        <f>AT659</f>
        <v>0</v>
      </c>
      <c r="AS659" s="31"/>
      <c r="AT659" s="236">
        <v>0</v>
      </c>
      <c r="AU659" s="31"/>
      <c r="AV659" s="31"/>
      <c r="AW659" s="31"/>
      <c r="AX659" s="236"/>
      <c r="AY659" s="31"/>
      <c r="AZ659" s="31"/>
      <c r="BA659" s="31"/>
      <c r="BB659" s="31"/>
      <c r="BC659" s="31"/>
      <c r="BD659" s="31"/>
      <c r="BE659" s="31">
        <f>BF659</f>
        <v>0</v>
      </c>
      <c r="BF659" s="31">
        <v>0</v>
      </c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>
        <f>BV659</f>
        <v>0</v>
      </c>
      <c r="BV659" s="31">
        <v>0</v>
      </c>
      <c r="BW659" s="31"/>
      <c r="BX659" s="31"/>
      <c r="BY659" s="31"/>
      <c r="BZ659" s="31"/>
      <c r="CE659" s="699" t="e">
        <f t="shared" si="1237"/>
        <v>#DIV/0!</v>
      </c>
    </row>
    <row r="660" spans="1:83" s="45" customFormat="1" ht="28.5" hidden="1" customHeight="1" x14ac:dyDescent="0.25">
      <c r="B660" s="220"/>
      <c r="C660" s="34" t="s">
        <v>47</v>
      </c>
      <c r="D660" s="31">
        <f>E660</f>
        <v>0</v>
      </c>
      <c r="E660" s="31">
        <v>0</v>
      </c>
      <c r="F660" s="31"/>
      <c r="G660" s="31"/>
      <c r="H660" s="31"/>
      <c r="I660" s="31"/>
      <c r="J660" s="31">
        <f t="shared" si="1255"/>
        <v>0</v>
      </c>
      <c r="K660" s="31">
        <f>M660</f>
        <v>0</v>
      </c>
      <c r="L660" s="31"/>
      <c r="M660" s="236">
        <v>0</v>
      </c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236">
        <f>AG660</f>
        <v>0</v>
      </c>
      <c r="AF660" s="31"/>
      <c r="AG660" s="236">
        <v>0</v>
      </c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>
        <f>AT660</f>
        <v>0</v>
      </c>
      <c r="AS660" s="31"/>
      <c r="AT660" s="236">
        <v>0</v>
      </c>
      <c r="AU660" s="31"/>
      <c r="AV660" s="31"/>
      <c r="AW660" s="31"/>
      <c r="AX660" s="236"/>
      <c r="AY660" s="31"/>
      <c r="AZ660" s="31"/>
      <c r="BA660" s="31"/>
      <c r="BB660" s="31"/>
      <c r="BC660" s="31"/>
      <c r="BD660" s="31"/>
      <c r="BE660" s="31">
        <f>BF660</f>
        <v>0</v>
      </c>
      <c r="BF660" s="31">
        <v>0</v>
      </c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>
        <f>BV660</f>
        <v>0</v>
      </c>
      <c r="BV660" s="31">
        <v>0</v>
      </c>
      <c r="BW660" s="31"/>
      <c r="BX660" s="31"/>
      <c r="BY660" s="31"/>
      <c r="BZ660" s="31"/>
      <c r="CE660" s="699" t="e">
        <f t="shared" si="1237"/>
        <v>#DIV/0!</v>
      </c>
    </row>
    <row r="661" spans="1:83" s="23" customFormat="1" ht="46.5" hidden="1" customHeight="1" x14ac:dyDescent="0.25">
      <c r="B661" s="221"/>
      <c r="C661" s="21"/>
      <c r="D661" s="22"/>
      <c r="E661" s="22"/>
      <c r="F661" s="22"/>
      <c r="G661" s="22"/>
      <c r="H661" s="22"/>
      <c r="I661" s="22"/>
      <c r="J661" s="22"/>
      <c r="K661" s="41"/>
      <c r="L661" s="41"/>
      <c r="M661" s="187"/>
      <c r="N661" s="41"/>
      <c r="O661" s="22"/>
      <c r="P661" s="41"/>
      <c r="Q661" s="22"/>
      <c r="R661" s="41"/>
      <c r="S661" s="22"/>
      <c r="T661" s="41"/>
      <c r="U661" s="22"/>
      <c r="V661" s="22"/>
      <c r="W661" s="22"/>
      <c r="X661" s="22"/>
      <c r="Y661" s="22"/>
      <c r="Z661" s="22"/>
      <c r="AA661" s="22"/>
      <c r="AB661" s="22"/>
      <c r="AC661" s="22"/>
      <c r="AD661" s="41"/>
      <c r="AE661" s="187"/>
      <c r="AF661" s="41"/>
      <c r="AG661" s="187"/>
      <c r="AH661" s="41"/>
      <c r="AI661" s="22"/>
      <c r="AJ661" s="41"/>
      <c r="AK661" s="22"/>
      <c r="AL661" s="41"/>
      <c r="AM661" s="22"/>
      <c r="AN661" s="41"/>
      <c r="AO661" s="22"/>
      <c r="AP661" s="22"/>
      <c r="AQ661" s="41"/>
      <c r="AR661" s="22"/>
      <c r="AS661" s="41"/>
      <c r="AT661" s="187"/>
      <c r="AU661" s="41"/>
      <c r="AV661" s="22"/>
      <c r="AW661" s="41"/>
      <c r="AX661" s="187"/>
      <c r="AY661" s="41"/>
      <c r="AZ661" s="22"/>
      <c r="BA661" s="41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E661" s="699" t="e">
        <f t="shared" si="1237"/>
        <v>#DIV/0!</v>
      </c>
    </row>
    <row r="662" spans="1:83" s="45" customFormat="1" ht="162.75" hidden="1" customHeight="1" x14ac:dyDescent="0.25">
      <c r="B662" s="220" t="s">
        <v>98</v>
      </c>
      <c r="C662" s="39" t="s">
        <v>99</v>
      </c>
      <c r="D662" s="19" t="e">
        <f>E662</f>
        <v>#REF!</v>
      </c>
      <c r="E662" s="19" t="e">
        <f>E663+E665</f>
        <v>#REF!</v>
      </c>
      <c r="F662" s="19"/>
      <c r="G662" s="19"/>
      <c r="H662" s="31"/>
      <c r="I662" s="31"/>
      <c r="J662" s="19" t="e">
        <f>K662</f>
        <v>#REF!</v>
      </c>
      <c r="K662" s="19" t="e">
        <f>M662</f>
        <v>#REF!</v>
      </c>
      <c r="L662" s="19"/>
      <c r="M662" s="237" t="e">
        <f>M663+M665</f>
        <v>#REF!</v>
      </c>
      <c r="N662" s="19"/>
      <c r="O662" s="19"/>
      <c r="P662" s="19"/>
      <c r="Q662" s="19"/>
      <c r="R662" s="19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237">
        <f>AG662</f>
        <v>0</v>
      </c>
      <c r="AF662" s="19"/>
      <c r="AG662" s="237">
        <f>AG663+AG665</f>
        <v>0</v>
      </c>
      <c r="AH662" s="19"/>
      <c r="AI662" s="19"/>
      <c r="AJ662" s="19"/>
      <c r="AK662" s="19"/>
      <c r="AL662" s="19"/>
      <c r="AM662" s="31"/>
      <c r="AN662" s="31"/>
      <c r="AO662" s="31"/>
      <c r="AP662" s="31"/>
      <c r="AQ662" s="31"/>
      <c r="AR662" s="19">
        <f>AT662</f>
        <v>0</v>
      </c>
      <c r="AS662" s="19"/>
      <c r="AT662" s="237">
        <f>AT663+AT665</f>
        <v>0</v>
      </c>
      <c r="AU662" s="19"/>
      <c r="AV662" s="19"/>
      <c r="AW662" s="19"/>
      <c r="AX662" s="237"/>
      <c r="AY662" s="19"/>
      <c r="AZ662" s="31"/>
      <c r="BA662" s="31"/>
      <c r="BB662" s="31"/>
      <c r="BC662" s="31"/>
      <c r="BD662" s="31"/>
      <c r="BE662" s="19">
        <f>BF662</f>
        <v>0</v>
      </c>
      <c r="BF662" s="19">
        <f>BF663+BF665</f>
        <v>0</v>
      </c>
      <c r="BG662" s="19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19">
        <f>BV662</f>
        <v>0</v>
      </c>
      <c r="BV662" s="19">
        <f>BV663+BV665</f>
        <v>0</v>
      </c>
      <c r="BW662" s="19"/>
      <c r="BX662" s="19"/>
      <c r="BY662" s="31"/>
      <c r="BZ662" s="31"/>
      <c r="CE662" s="699" t="e">
        <f t="shared" si="1237"/>
        <v>#DIV/0!</v>
      </c>
    </row>
    <row r="663" spans="1:83" s="45" customFormat="1" ht="48" hidden="1" customHeight="1" x14ac:dyDescent="0.25">
      <c r="B663" s="220"/>
      <c r="C663" s="34" t="s">
        <v>39</v>
      </c>
      <c r="D663" s="31" t="e">
        <f>E663</f>
        <v>#REF!</v>
      </c>
      <c r="E663" s="31" t="e">
        <f>#REF!</f>
        <v>#REF!</v>
      </c>
      <c r="F663" s="31"/>
      <c r="G663" s="31"/>
      <c r="H663" s="31"/>
      <c r="I663" s="31"/>
      <c r="J663" s="31" t="e">
        <f>K663</f>
        <v>#REF!</v>
      </c>
      <c r="K663" s="31" t="e">
        <f>M663</f>
        <v>#REF!</v>
      </c>
      <c r="L663" s="31"/>
      <c r="M663" s="236" t="e">
        <f>#REF!</f>
        <v>#REF!</v>
      </c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236">
        <f>AG663</f>
        <v>0</v>
      </c>
      <c r="AF663" s="31"/>
      <c r="AG663" s="236">
        <f>I639</f>
        <v>0</v>
      </c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>
        <f>AT663</f>
        <v>0</v>
      </c>
      <c r="AS663" s="31"/>
      <c r="AT663" s="236">
        <f>U639</f>
        <v>0</v>
      </c>
      <c r="AU663" s="31"/>
      <c r="AV663" s="31"/>
      <c r="AW663" s="31"/>
      <c r="AX663" s="236"/>
      <c r="AY663" s="31"/>
      <c r="AZ663" s="31"/>
      <c r="BA663" s="31"/>
      <c r="BB663" s="31"/>
      <c r="BC663" s="31"/>
      <c r="BD663" s="31"/>
      <c r="BE663" s="31">
        <f>BF663</f>
        <v>0</v>
      </c>
      <c r="BF663" s="31">
        <f>V639</f>
        <v>0</v>
      </c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>
        <f>BV663</f>
        <v>0</v>
      </c>
      <c r="BV663" s="31">
        <f>BF639</f>
        <v>0</v>
      </c>
      <c r="BW663" s="31"/>
      <c r="BX663" s="31"/>
      <c r="BY663" s="31"/>
      <c r="BZ663" s="31"/>
      <c r="CE663" s="699" t="e">
        <f t="shared" si="1237"/>
        <v>#DIV/0!</v>
      </c>
    </row>
    <row r="664" spans="1:83" s="45" customFormat="1" ht="48" hidden="1" customHeight="1" x14ac:dyDescent="0.25">
      <c r="B664" s="220"/>
      <c r="C664" s="34" t="s">
        <v>43</v>
      </c>
      <c r="D664" s="31"/>
      <c r="E664" s="31"/>
      <c r="F664" s="31"/>
      <c r="G664" s="31"/>
      <c r="H664" s="31"/>
      <c r="I664" s="31"/>
      <c r="J664" s="31"/>
      <c r="K664" s="31"/>
      <c r="L664" s="31"/>
      <c r="M664" s="236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236"/>
      <c r="AF664" s="31"/>
      <c r="AG664" s="236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236"/>
      <c r="AU664" s="31"/>
      <c r="AV664" s="31"/>
      <c r="AW664" s="31"/>
      <c r="AX664" s="236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E664" s="699" t="e">
        <f t="shared" si="1237"/>
        <v>#DIV/0!</v>
      </c>
    </row>
    <row r="665" spans="1:83" s="45" customFormat="1" ht="39.75" hidden="1" customHeight="1" x14ac:dyDescent="0.25">
      <c r="B665" s="220"/>
      <c r="C665" s="34" t="s">
        <v>47</v>
      </c>
      <c r="D665" s="31" t="e">
        <f>E665</f>
        <v>#REF!</v>
      </c>
      <c r="E665" s="31" t="e">
        <f>#REF!</f>
        <v>#REF!</v>
      </c>
      <c r="F665" s="31"/>
      <c r="G665" s="31"/>
      <c r="H665" s="31"/>
      <c r="I665" s="31"/>
      <c r="J665" s="31" t="e">
        <f>K665</f>
        <v>#REF!</v>
      </c>
      <c r="K665" s="31" t="e">
        <f>M665</f>
        <v>#REF!</v>
      </c>
      <c r="L665" s="31"/>
      <c r="M665" s="236" t="e">
        <f>#REF!</f>
        <v>#REF!</v>
      </c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236">
        <f>AG665</f>
        <v>0</v>
      </c>
      <c r="AF665" s="31"/>
      <c r="AG665" s="236">
        <f>I640</f>
        <v>0</v>
      </c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>
        <f>AT665</f>
        <v>0</v>
      </c>
      <c r="AS665" s="31"/>
      <c r="AT665" s="236">
        <f>U640</f>
        <v>0</v>
      </c>
      <c r="AU665" s="31"/>
      <c r="AV665" s="31"/>
      <c r="AW665" s="31"/>
      <c r="AX665" s="236"/>
      <c r="AY665" s="31"/>
      <c r="AZ665" s="31"/>
      <c r="BA665" s="31"/>
      <c r="BB665" s="31"/>
      <c r="BC665" s="31"/>
      <c r="BD665" s="31"/>
      <c r="BE665" s="31">
        <f>BF665</f>
        <v>0</v>
      </c>
      <c r="BF665" s="31">
        <f>V640</f>
        <v>0</v>
      </c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>
        <f>BV665</f>
        <v>0</v>
      </c>
      <c r="BV665" s="31">
        <f>BF640</f>
        <v>0</v>
      </c>
      <c r="BW665" s="31"/>
      <c r="BX665" s="31"/>
      <c r="BY665" s="31"/>
      <c r="BZ665" s="31"/>
      <c r="CE665" s="699" t="e">
        <f t="shared" si="1237"/>
        <v>#DIV/0!</v>
      </c>
    </row>
    <row r="666" spans="1:83" s="57" customFormat="1" ht="40.5" hidden="1" customHeight="1" x14ac:dyDescent="0.3">
      <c r="B666" s="1080" t="s">
        <v>100</v>
      </c>
      <c r="C666" s="1080"/>
      <c r="D666" s="89" t="e">
        <f>#REF!+D572+D644+D647+D633</f>
        <v>#REF!</v>
      </c>
      <c r="E666" s="33" t="e">
        <f>#REF!+E572+E644+E647+E633</f>
        <v>#REF!</v>
      </c>
      <c r="F666" s="33"/>
      <c r="G666" s="33"/>
      <c r="H666" s="89" t="e">
        <f>#REF!+H572+H644+H647+H633</f>
        <v>#REF!</v>
      </c>
      <c r="I666" s="89" t="e">
        <f>#REF!+I572+I644+I647+I633</f>
        <v>#REF!</v>
      </c>
      <c r="J666" s="89" t="e">
        <f>#REF!+J572+J644+J647+J633</f>
        <v>#REF!</v>
      </c>
      <c r="K666" s="19" t="e">
        <f>#REF!+K572+K644+K647+K633</f>
        <v>#REF!</v>
      </c>
      <c r="L666" s="19"/>
      <c r="M666" s="33" t="e">
        <f>#REF!+M572+M644+M647+M633</f>
        <v>#REF!</v>
      </c>
      <c r="N666" s="237"/>
      <c r="O666" s="33"/>
      <c r="P666" s="237"/>
      <c r="Q666" s="33"/>
      <c r="R666" s="237"/>
      <c r="S666" s="89" t="e">
        <f>#REF!+S572+S644+S647+S633</f>
        <v>#REF!</v>
      </c>
      <c r="T666" s="19"/>
      <c r="U666" s="89" t="e">
        <f>#REF!+U572+U644+U647+U633</f>
        <v>#REF!</v>
      </c>
      <c r="V666" s="89"/>
      <c r="W666" s="89"/>
      <c r="X666" s="89"/>
      <c r="Y666" s="89"/>
      <c r="Z666" s="89"/>
      <c r="AA666" s="89"/>
      <c r="AB666" s="89"/>
      <c r="AC666" s="89"/>
      <c r="AD666" s="19"/>
      <c r="AE666" s="33" t="e">
        <f>#REF!+AE572+AE644+AE647+AE633</f>
        <v>#REF!</v>
      </c>
      <c r="AF666" s="19"/>
      <c r="AG666" s="33" t="e">
        <f>#REF!+AG572+AG644+AG647+AG633</f>
        <v>#REF!</v>
      </c>
      <c r="AH666" s="237"/>
      <c r="AI666" s="33"/>
      <c r="AJ666" s="237"/>
      <c r="AK666" s="33"/>
      <c r="AL666" s="237"/>
      <c r="AM666" s="89" t="e">
        <f>#REF!+AM572+AM644+AM647+AM633</f>
        <v>#REF!</v>
      </c>
      <c r="AN666" s="19"/>
      <c r="AO666" s="89" t="e">
        <f>#REF!+AO572+AO644+AO647+AO633</f>
        <v>#REF!</v>
      </c>
      <c r="AP666" s="89"/>
      <c r="AQ666" s="19"/>
      <c r="AR666" s="89" t="e">
        <f>#REF!+AR572+AR644+AR647+AR633</f>
        <v>#REF!</v>
      </c>
      <c r="AS666" s="19"/>
      <c r="AT666" s="33" t="e">
        <f>#REF!+AT572+AT644+AT647+AT633</f>
        <v>#REF!</v>
      </c>
      <c r="AU666" s="237"/>
      <c r="AV666" s="33"/>
      <c r="AW666" s="237"/>
      <c r="AX666" s="33"/>
      <c r="AY666" s="237"/>
      <c r="AZ666" s="89" t="e">
        <f>#REF!+AZ572+AZ644+AZ647+AZ633</f>
        <v>#REF!</v>
      </c>
      <c r="BA666" s="19"/>
      <c r="BB666" s="89" t="e">
        <f>#REF!+BB572+BB644+BB647+BB633</f>
        <v>#REF!</v>
      </c>
      <c r="BC666" s="89"/>
      <c r="BD666" s="89"/>
      <c r="BE666" s="89" t="e">
        <f>#REF!+BE572+BE644+BE647+BE633</f>
        <v>#REF!</v>
      </c>
      <c r="BF666" s="33" t="e">
        <f>#REF!+BF572+BF644+BF647+BF633</f>
        <v>#REF!</v>
      </c>
      <c r="BG666" s="33"/>
      <c r="BH666" s="89" t="e">
        <f>#REF!+BH572+BH644+BH647+BH633</f>
        <v>#REF!</v>
      </c>
      <c r="BI666" s="89" t="e">
        <f>#REF!+BI572+BI644+BI647+BI633</f>
        <v>#REF!</v>
      </c>
      <c r="BJ666" s="89"/>
      <c r="BK666" s="89"/>
      <c r="BL666" s="89"/>
      <c r="BM666" s="89"/>
      <c r="BN666" s="89"/>
      <c r="BO666" s="89"/>
      <c r="BP666" s="89"/>
      <c r="BQ666" s="89"/>
      <c r="BR666" s="89"/>
      <c r="BS666" s="89"/>
      <c r="BT666" s="89"/>
      <c r="BU666" s="89" t="e">
        <f>#REF!+BU572+BU644+BU647+BU633</f>
        <v>#REF!</v>
      </c>
      <c r="BV666" s="33" t="e">
        <f>#REF!+BV572+BV644+BV647+BV633</f>
        <v>#REF!</v>
      </c>
      <c r="BW666" s="33"/>
      <c r="BX666" s="33"/>
      <c r="BY666" s="89" t="e">
        <f>#REF!+BY572+BY644+BY647+BY633</f>
        <v>#REF!</v>
      </c>
      <c r="BZ666" s="89" t="e">
        <f>#REF!+BZ572+BZ644+BZ647+BZ633</f>
        <v>#REF!</v>
      </c>
      <c r="CE666" s="699" t="e">
        <f t="shared" si="1237"/>
        <v>#REF!</v>
      </c>
    </row>
    <row r="667" spans="1:83" s="45" customFormat="1" ht="69" hidden="1" customHeight="1" x14ac:dyDescent="0.25">
      <c r="B667" s="220"/>
      <c r="C667" s="18" t="s">
        <v>31</v>
      </c>
      <c r="D667" s="19" t="e">
        <f>E667+H667+I667</f>
        <v>#REF!</v>
      </c>
      <c r="E667" s="19" t="e">
        <f>#REF!+E572+E633+E644+E647</f>
        <v>#REF!</v>
      </c>
      <c r="F667" s="19"/>
      <c r="G667" s="19"/>
      <c r="H667" s="19" t="e">
        <f>#REF!+H572+H633+H644+H647</f>
        <v>#REF!</v>
      </c>
      <c r="I667" s="19" t="e">
        <f>#REF!+I572+I633+I644+I647</f>
        <v>#REF!</v>
      </c>
      <c r="J667" s="19" t="e">
        <f>K667+M667+Q667</f>
        <v>#REF!</v>
      </c>
      <c r="K667" s="19" t="e">
        <f>M667+S667+U667</f>
        <v>#REF!</v>
      </c>
      <c r="L667" s="19"/>
      <c r="M667" s="237" t="e">
        <f>#REF!+M572+M633+M644+M647</f>
        <v>#REF!</v>
      </c>
      <c r="N667" s="19"/>
      <c r="O667" s="19"/>
      <c r="P667" s="19"/>
      <c r="Q667" s="19"/>
      <c r="R667" s="19"/>
      <c r="S667" s="19" t="e">
        <f>#REF!+S572+S633+S644+S647</f>
        <v>#REF!</v>
      </c>
      <c r="T667" s="19"/>
      <c r="U667" s="19" t="e">
        <f>#REF!+U572+U633+U644+U647</f>
        <v>#REF!</v>
      </c>
      <c r="V667" s="19"/>
      <c r="W667" s="19"/>
      <c r="X667" s="19"/>
      <c r="Y667" s="19"/>
      <c r="Z667" s="19"/>
      <c r="AA667" s="19"/>
      <c r="AB667" s="19"/>
      <c r="AC667" s="19"/>
      <c r="AD667" s="19"/>
      <c r="AE667" s="237" t="e">
        <f>AG667+AM667+AO667</f>
        <v>#REF!</v>
      </c>
      <c r="AF667" s="19"/>
      <c r="AG667" s="237" t="e">
        <f>#REF!+AG572+AG633+AG644+AG647</f>
        <v>#REF!</v>
      </c>
      <c r="AH667" s="19"/>
      <c r="AI667" s="19"/>
      <c r="AJ667" s="19"/>
      <c r="AK667" s="19"/>
      <c r="AL667" s="19"/>
      <c r="AM667" s="19" t="e">
        <f>#REF!+AM572+AM633+AM644+AM647</f>
        <v>#REF!</v>
      </c>
      <c r="AN667" s="19"/>
      <c r="AO667" s="19" t="e">
        <f>#REF!+AO572+AO633+AO644+AO647</f>
        <v>#REF!</v>
      </c>
      <c r="AP667" s="19"/>
      <c r="AQ667" s="19"/>
      <c r="AR667" s="19" t="e">
        <f>AT667+AZ667+BB667</f>
        <v>#REF!</v>
      </c>
      <c r="AS667" s="19"/>
      <c r="AT667" s="237" t="e">
        <f>#REF!+AT572+AT633+AT644+AT647</f>
        <v>#REF!</v>
      </c>
      <c r="AU667" s="19"/>
      <c r="AV667" s="19"/>
      <c r="AW667" s="19"/>
      <c r="AX667" s="237"/>
      <c r="AY667" s="19"/>
      <c r="AZ667" s="19" t="e">
        <f>#REF!+AZ572+AZ633+AZ644+AZ647</f>
        <v>#REF!</v>
      </c>
      <c r="BA667" s="19"/>
      <c r="BB667" s="19" t="e">
        <f>#REF!+BB572+BB633+BB644+BB647</f>
        <v>#REF!</v>
      </c>
      <c r="BC667" s="19"/>
      <c r="BD667" s="19"/>
      <c r="BE667" s="19" t="e">
        <f>BF667+BH667+BI667</f>
        <v>#REF!</v>
      </c>
      <c r="BF667" s="19" t="e">
        <f>#REF!+BF572+BF633+BF644+BF647</f>
        <v>#REF!</v>
      </c>
      <c r="BG667" s="19"/>
      <c r="BH667" s="19" t="e">
        <f>#REF!+BH572+BH633+BH644+BH647</f>
        <v>#REF!</v>
      </c>
      <c r="BI667" s="19" t="e">
        <f>#REF!+BI572+BI633+BI644+BI647</f>
        <v>#REF!</v>
      </c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 t="e">
        <f>BV667+BY667+BZ667</f>
        <v>#REF!</v>
      </c>
      <c r="BV667" s="19" t="e">
        <f>#REF!+BV572+BV633+BV644+BV647</f>
        <v>#REF!</v>
      </c>
      <c r="BW667" s="19"/>
      <c r="BX667" s="19"/>
      <c r="BY667" s="19" t="e">
        <f>#REF!+BY572+BY633+BY644+BY647</f>
        <v>#REF!</v>
      </c>
      <c r="BZ667" s="19" t="e">
        <f>#REF!+BZ572+BZ633+BZ644+BZ647</f>
        <v>#REF!</v>
      </c>
      <c r="CE667" s="699" t="e">
        <f t="shared" si="1237"/>
        <v>#REF!</v>
      </c>
    </row>
    <row r="668" spans="1:83" s="23" customFormat="1" ht="48" hidden="1" customHeight="1" x14ac:dyDescent="0.25">
      <c r="B668" s="221"/>
      <c r="C668" s="21" t="s">
        <v>32</v>
      </c>
      <c r="D668" s="22" t="e">
        <f>E668+H668+I668</f>
        <v>#REF!</v>
      </c>
      <c r="E668" s="22" t="e">
        <f>#REF!</f>
        <v>#REF!</v>
      </c>
      <c r="F668" s="22"/>
      <c r="G668" s="22"/>
      <c r="H668" s="22" t="e">
        <f>#REF!</f>
        <v>#REF!</v>
      </c>
      <c r="I668" s="22" t="e">
        <f>#REF!</f>
        <v>#REF!</v>
      </c>
      <c r="J668" s="22" t="e">
        <f>K668+M668+Q668</f>
        <v>#REF!</v>
      </c>
      <c r="K668" s="41" t="e">
        <f>M668+S668+U668</f>
        <v>#REF!</v>
      </c>
      <c r="L668" s="41"/>
      <c r="M668" s="187" t="e">
        <f>#REF!</f>
        <v>#REF!</v>
      </c>
      <c r="N668" s="41"/>
      <c r="O668" s="22"/>
      <c r="P668" s="41"/>
      <c r="Q668" s="22"/>
      <c r="R668" s="41"/>
      <c r="S668" s="22" t="e">
        <f>#REF!</f>
        <v>#REF!</v>
      </c>
      <c r="T668" s="41"/>
      <c r="U668" s="22" t="e">
        <f>#REF!</f>
        <v>#REF!</v>
      </c>
      <c r="V668" s="22"/>
      <c r="W668" s="22"/>
      <c r="X668" s="22"/>
      <c r="Y668" s="22"/>
      <c r="Z668" s="22"/>
      <c r="AA668" s="22"/>
      <c r="AB668" s="22"/>
      <c r="AC668" s="22"/>
      <c r="AD668" s="41"/>
      <c r="AE668" s="187" t="e">
        <f>AG668+AM668+AO668</f>
        <v>#REF!</v>
      </c>
      <c r="AF668" s="41"/>
      <c r="AG668" s="187" t="e">
        <f>#REF!</f>
        <v>#REF!</v>
      </c>
      <c r="AH668" s="41"/>
      <c r="AI668" s="22"/>
      <c r="AJ668" s="41"/>
      <c r="AK668" s="22"/>
      <c r="AL668" s="41"/>
      <c r="AM668" s="22" t="e">
        <f>#REF!</f>
        <v>#REF!</v>
      </c>
      <c r="AN668" s="41"/>
      <c r="AO668" s="22" t="e">
        <f>#REF!</f>
        <v>#REF!</v>
      </c>
      <c r="AP668" s="22"/>
      <c r="AQ668" s="41"/>
      <c r="AR668" s="22" t="e">
        <f>AT668+AZ668+BB668</f>
        <v>#REF!</v>
      </c>
      <c r="AS668" s="41"/>
      <c r="AT668" s="187" t="e">
        <f>#REF!</f>
        <v>#REF!</v>
      </c>
      <c r="AU668" s="41"/>
      <c r="AV668" s="22"/>
      <c r="AW668" s="41"/>
      <c r="AX668" s="187"/>
      <c r="AY668" s="41"/>
      <c r="AZ668" s="22" t="e">
        <f>#REF!</f>
        <v>#REF!</v>
      </c>
      <c r="BA668" s="41"/>
      <c r="BB668" s="22" t="e">
        <f>#REF!</f>
        <v>#REF!</v>
      </c>
      <c r="BC668" s="22"/>
      <c r="BD668" s="22"/>
      <c r="BE668" s="22" t="e">
        <f>BF668+BH668+BI668</f>
        <v>#REF!</v>
      </c>
      <c r="BF668" s="22" t="e">
        <f>#REF!</f>
        <v>#REF!</v>
      </c>
      <c r="BG668" s="22"/>
      <c r="BH668" s="22" t="e">
        <f>#REF!</f>
        <v>#REF!</v>
      </c>
      <c r="BI668" s="22" t="e">
        <f>#REF!</f>
        <v>#REF!</v>
      </c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 t="e">
        <f>BV668+BY668+BZ668</f>
        <v>#REF!</v>
      </c>
      <c r="BV668" s="22" t="e">
        <f>#REF!</f>
        <v>#REF!</v>
      </c>
      <c r="BW668" s="22"/>
      <c r="BX668" s="22"/>
      <c r="BY668" s="22" t="e">
        <f>#REF!</f>
        <v>#REF!</v>
      </c>
      <c r="BZ668" s="22" t="e">
        <f>#REF!</f>
        <v>#REF!</v>
      </c>
      <c r="CE668" s="699" t="e">
        <f t="shared" si="1237"/>
        <v>#REF!</v>
      </c>
    </row>
    <row r="669" spans="1:83" s="527" customFormat="1" ht="48" hidden="1" customHeight="1" x14ac:dyDescent="0.25">
      <c r="A669" s="527" t="s">
        <v>101</v>
      </c>
      <c r="B669" s="1081" t="s">
        <v>33</v>
      </c>
      <c r="C669" s="1081"/>
      <c r="D669" s="15" t="e">
        <f t="shared" ref="D669:I669" si="1256">D572</f>
        <v>#REF!</v>
      </c>
      <c r="E669" s="15">
        <f t="shared" si="1256"/>
        <v>0</v>
      </c>
      <c r="F669" s="15"/>
      <c r="G669" s="15"/>
      <c r="H669" s="15">
        <f t="shared" si="1256"/>
        <v>0</v>
      </c>
      <c r="I669" s="15" t="e">
        <f t="shared" si="1256"/>
        <v>#REF!</v>
      </c>
      <c r="J669" s="15" t="e">
        <f t="shared" ref="J669:AO669" si="1257">J572</f>
        <v>#REF!</v>
      </c>
      <c r="K669" s="596" t="e">
        <f t="shared" si="1257"/>
        <v>#REF!</v>
      </c>
      <c r="L669" s="596"/>
      <c r="M669" s="965">
        <f t="shared" si="1257"/>
        <v>0</v>
      </c>
      <c r="N669" s="596"/>
      <c r="O669" s="15"/>
      <c r="P669" s="596"/>
      <c r="Q669" s="15"/>
      <c r="R669" s="596"/>
      <c r="S669" s="15">
        <f t="shared" ref="S669:U669" si="1258">S572</f>
        <v>0</v>
      </c>
      <c r="T669" s="596"/>
      <c r="U669" s="15" t="e">
        <f t="shared" si="1258"/>
        <v>#REF!</v>
      </c>
      <c r="V669" s="15"/>
      <c r="W669" s="15"/>
      <c r="X669" s="15"/>
      <c r="Y669" s="15"/>
      <c r="Z669" s="15"/>
      <c r="AA669" s="15"/>
      <c r="AB669" s="15"/>
      <c r="AC669" s="15"/>
      <c r="AD669" s="596"/>
      <c r="AE669" s="965" t="e">
        <f t="shared" si="1257"/>
        <v>#REF!</v>
      </c>
      <c r="AF669" s="596"/>
      <c r="AG669" s="965">
        <f t="shared" si="1257"/>
        <v>0</v>
      </c>
      <c r="AH669" s="596"/>
      <c r="AI669" s="15"/>
      <c r="AJ669" s="596"/>
      <c r="AK669" s="15"/>
      <c r="AL669" s="596"/>
      <c r="AM669" s="15">
        <f t="shared" si="1257"/>
        <v>0</v>
      </c>
      <c r="AN669" s="596"/>
      <c r="AO669" s="15" t="e">
        <f t="shared" si="1257"/>
        <v>#REF!</v>
      </c>
      <c r="AP669" s="15"/>
      <c r="AQ669" s="596"/>
      <c r="AR669" s="15">
        <f t="shared" ref="AR669:AT669" si="1259">AR572</f>
        <v>0</v>
      </c>
      <c r="AS669" s="596"/>
      <c r="AT669" s="965">
        <f t="shared" si="1259"/>
        <v>0</v>
      </c>
      <c r="AU669" s="596"/>
      <c r="AV669" s="15"/>
      <c r="AW669" s="596"/>
      <c r="AX669" s="965"/>
      <c r="AY669" s="596"/>
      <c r="AZ669" s="15">
        <f t="shared" ref="AZ669:BB669" si="1260">AZ572</f>
        <v>0</v>
      </c>
      <c r="BA669" s="596"/>
      <c r="BB669" s="15">
        <f t="shared" si="1260"/>
        <v>0</v>
      </c>
      <c r="BC669" s="15"/>
      <c r="BD669" s="15"/>
      <c r="BE669" s="15">
        <f t="shared" ref="BE669:BI669" si="1261">BE572</f>
        <v>0</v>
      </c>
      <c r="BF669" s="15">
        <f t="shared" si="1261"/>
        <v>0</v>
      </c>
      <c r="BG669" s="15"/>
      <c r="BH669" s="15">
        <f t="shared" si="1261"/>
        <v>0</v>
      </c>
      <c r="BI669" s="15">
        <f t="shared" si="1261"/>
        <v>0</v>
      </c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>
        <f t="shared" ref="BU669" si="1262">BU572</f>
        <v>0</v>
      </c>
      <c r="BV669" s="15">
        <f t="shared" ref="BV669" si="1263">BV572</f>
        <v>0</v>
      </c>
      <c r="BW669" s="15"/>
      <c r="BX669" s="15"/>
      <c r="BY669" s="15">
        <f t="shared" ref="BY669:BZ669" si="1264">BY572</f>
        <v>0</v>
      </c>
      <c r="BZ669" s="15">
        <f t="shared" si="1264"/>
        <v>0</v>
      </c>
      <c r="CE669" s="699" t="e">
        <f t="shared" si="1237"/>
        <v>#REF!</v>
      </c>
    </row>
    <row r="670" spans="1:83" s="25" customFormat="1" ht="50.25" hidden="1" customHeight="1" x14ac:dyDescent="0.25">
      <c r="B670" s="1085" t="s">
        <v>102</v>
      </c>
      <c r="C670" s="1085"/>
      <c r="D670" s="1085"/>
      <c r="E670" s="1085"/>
      <c r="F670" s="1085"/>
      <c r="G670" s="1085"/>
      <c r="H670" s="1085"/>
      <c r="I670" s="1085"/>
      <c r="J670" s="1085"/>
      <c r="K670" s="1085"/>
      <c r="L670" s="1085"/>
      <c r="M670" s="1085"/>
      <c r="N670" s="1085"/>
      <c r="O670" s="1085"/>
      <c r="P670" s="1085"/>
      <c r="Q670" s="1085"/>
      <c r="R670" s="1085"/>
      <c r="S670" s="1085"/>
      <c r="T670" s="1085"/>
      <c r="U670" s="1085"/>
      <c r="V670" s="1085"/>
      <c r="W670" s="1085"/>
      <c r="X670" s="1085"/>
      <c r="Y670" s="1085"/>
      <c r="Z670" s="1085"/>
      <c r="AA670" s="1085"/>
      <c r="AB670" s="1085"/>
      <c r="AC670" s="1085"/>
      <c r="AD670" s="1085"/>
      <c r="AE670" s="1085"/>
      <c r="AF670" s="1085"/>
      <c r="AG670" s="1085"/>
      <c r="AH670" s="1085"/>
      <c r="AI670" s="1085"/>
      <c r="AJ670" s="1085"/>
      <c r="AK670" s="1085"/>
      <c r="AL670" s="1085"/>
      <c r="AM670" s="1085"/>
      <c r="AN670" s="1085"/>
      <c r="AO670" s="1085"/>
      <c r="AP670" s="1085"/>
      <c r="AQ670" s="1085"/>
      <c r="AR670" s="1085"/>
      <c r="AS670" s="1085"/>
      <c r="AT670" s="1085"/>
      <c r="AU670" s="1085"/>
      <c r="AV670" s="1085"/>
      <c r="AW670" s="1085"/>
      <c r="AX670" s="1085"/>
      <c r="AY670" s="1085"/>
      <c r="AZ670" s="1085"/>
      <c r="BA670" s="1085"/>
      <c r="BB670" s="1085"/>
      <c r="BC670" s="1085"/>
      <c r="BD670" s="1085"/>
      <c r="BE670" s="1085"/>
      <c r="BF670" s="1085"/>
      <c r="BG670" s="1085"/>
      <c r="BH670" s="1085"/>
      <c r="BI670" s="1085"/>
      <c r="BJ670" s="1085"/>
      <c r="BK670" s="1085"/>
      <c r="BL670" s="1085"/>
      <c r="BM670" s="1085"/>
      <c r="BN670" s="1085"/>
      <c r="BO670" s="1085"/>
      <c r="BP670" s="1085"/>
      <c r="BQ670" s="1085"/>
      <c r="BR670" s="1085"/>
      <c r="BS670" s="1085"/>
      <c r="BT670" s="58"/>
      <c r="BU670" s="58"/>
      <c r="CE670" s="699" t="e">
        <f t="shared" si="1237"/>
        <v>#DIV/0!</v>
      </c>
    </row>
    <row r="671" spans="1:83" s="59" customFormat="1" ht="114" hidden="1" customHeight="1" x14ac:dyDescent="0.25">
      <c r="B671" s="218">
        <v>4</v>
      </c>
      <c r="C671" s="148" t="s">
        <v>103</v>
      </c>
      <c r="D671" s="28" t="e">
        <f t="shared" ref="D671" si="1265">E671</f>
        <v>#REF!</v>
      </c>
      <c r="E671" s="28" t="e">
        <f>#REF!+E713+E725</f>
        <v>#REF!</v>
      </c>
      <c r="F671" s="28"/>
      <c r="G671" s="28"/>
      <c r="H671" s="28"/>
      <c r="I671" s="28" t="e">
        <f>#REF!+I713+I718+#REF!</f>
        <v>#REF!</v>
      </c>
      <c r="J671" s="28" t="e">
        <f>K671</f>
        <v>#REF!</v>
      </c>
      <c r="K671" s="19" t="e">
        <f t="shared" ref="K671" si="1266">M671</f>
        <v>#REF!</v>
      </c>
      <c r="L671" s="19"/>
      <c r="M671" s="239" t="e">
        <f>#REF!+M713+M725</f>
        <v>#REF!</v>
      </c>
      <c r="N671" s="19"/>
      <c r="O671" s="28"/>
      <c r="P671" s="19"/>
      <c r="Q671" s="28"/>
      <c r="R671" s="19"/>
      <c r="S671" s="28"/>
      <c r="T671" s="19"/>
      <c r="U671" s="28" t="e">
        <f>#REF!+U713+U718+#REF!</f>
        <v>#REF!</v>
      </c>
      <c r="V671" s="28"/>
      <c r="W671" s="28"/>
      <c r="X671" s="28"/>
      <c r="Y671" s="28"/>
      <c r="Z671" s="28"/>
      <c r="AA671" s="28"/>
      <c r="AB671" s="28"/>
      <c r="AC671" s="28"/>
      <c r="AD671" s="19"/>
      <c r="AE671" s="239" t="e">
        <f t="shared" ref="AE671" si="1267">AG671</f>
        <v>#REF!</v>
      </c>
      <c r="AF671" s="19"/>
      <c r="AG671" s="239" t="e">
        <f>#REF!+AG713+AG725</f>
        <v>#REF!</v>
      </c>
      <c r="AH671" s="19"/>
      <c r="AI671" s="28"/>
      <c r="AJ671" s="19"/>
      <c r="AK671" s="28"/>
      <c r="AL671" s="19"/>
      <c r="AM671" s="28"/>
      <c r="AN671" s="19"/>
      <c r="AO671" s="28" t="e">
        <f>#REF!+AO713+AO718+#REF!</f>
        <v>#REF!</v>
      </c>
      <c r="AP671" s="28"/>
      <c r="AQ671" s="19"/>
      <c r="AR671" s="28" t="e">
        <f t="shared" ref="AR671" si="1268">AT671</f>
        <v>#REF!</v>
      </c>
      <c r="AS671" s="19"/>
      <c r="AT671" s="239" t="e">
        <f>#REF!+AT713+AT725</f>
        <v>#REF!</v>
      </c>
      <c r="AU671" s="19"/>
      <c r="AV671" s="28"/>
      <c r="AW671" s="19"/>
      <c r="AX671" s="239"/>
      <c r="AY671" s="19"/>
      <c r="AZ671" s="28"/>
      <c r="BA671" s="19"/>
      <c r="BB671" s="28" t="e">
        <f>#REF!+BB713+BB718+#REF!</f>
        <v>#REF!</v>
      </c>
      <c r="BC671" s="28"/>
      <c r="BD671" s="28"/>
      <c r="BE671" s="28" t="e">
        <f t="shared" ref="BE671" si="1269">BF671</f>
        <v>#REF!</v>
      </c>
      <c r="BF671" s="28" t="e">
        <f>#REF!+BF713+BF725</f>
        <v>#REF!</v>
      </c>
      <c r="BG671" s="28"/>
      <c r="BH671" s="28"/>
      <c r="BI671" s="28" t="e">
        <f>#REF!+BI713+BI718+#REF!</f>
        <v>#REF!</v>
      </c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 t="e">
        <f t="shared" ref="BU671" si="1270">BV671</f>
        <v>#REF!</v>
      </c>
      <c r="BV671" s="28" t="e">
        <f>#REF!+BV713+BV725</f>
        <v>#REF!</v>
      </c>
      <c r="BW671" s="28"/>
      <c r="BX671" s="28"/>
      <c r="BY671" s="28"/>
      <c r="BZ671" s="28" t="e">
        <f>#REF!+BZ713+BZ718+#REF!</f>
        <v>#REF!</v>
      </c>
      <c r="CE671" s="699" t="e">
        <f t="shared" si="1237"/>
        <v>#REF!</v>
      </c>
    </row>
    <row r="672" spans="1:83" s="59" customFormat="1" ht="114" hidden="1" customHeight="1" x14ac:dyDescent="0.25">
      <c r="B672" s="203" t="s">
        <v>244</v>
      </c>
      <c r="C672" s="128" t="s">
        <v>82</v>
      </c>
      <c r="D672" s="28"/>
      <c r="E672" s="28"/>
      <c r="F672" s="28"/>
      <c r="G672" s="28"/>
      <c r="H672" s="28"/>
      <c r="I672" s="28"/>
      <c r="J672" s="28"/>
      <c r="K672" s="19"/>
      <c r="L672" s="19"/>
      <c r="M672" s="239"/>
      <c r="N672" s="19"/>
      <c r="O672" s="28"/>
      <c r="P672" s="19"/>
      <c r="Q672" s="28"/>
      <c r="R672" s="19"/>
      <c r="S672" s="28"/>
      <c r="T672" s="19"/>
      <c r="U672" s="28"/>
      <c r="V672" s="28"/>
      <c r="W672" s="28"/>
      <c r="X672" s="28"/>
      <c r="Y672" s="28"/>
      <c r="Z672" s="28"/>
      <c r="AA672" s="28"/>
      <c r="AB672" s="28"/>
      <c r="AC672" s="28"/>
      <c r="AD672" s="19"/>
      <c r="AE672" s="239"/>
      <c r="AF672" s="19"/>
      <c r="AG672" s="239"/>
      <c r="AH672" s="19"/>
      <c r="AI672" s="28"/>
      <c r="AJ672" s="19"/>
      <c r="AK672" s="28"/>
      <c r="AL672" s="19"/>
      <c r="AM672" s="28"/>
      <c r="AN672" s="19"/>
      <c r="AO672" s="28"/>
      <c r="AP672" s="28"/>
      <c r="AQ672" s="19"/>
      <c r="AR672" s="28"/>
      <c r="AS672" s="19"/>
      <c r="AT672" s="239"/>
      <c r="AU672" s="19"/>
      <c r="AV672" s="28"/>
      <c r="AW672" s="19"/>
      <c r="AX672" s="239"/>
      <c r="AY672" s="19"/>
      <c r="AZ672" s="28"/>
      <c r="BA672" s="19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E672" s="699" t="e">
        <f t="shared" si="1237"/>
        <v>#DIV/0!</v>
      </c>
    </row>
    <row r="673" spans="2:83" s="59" customFormat="1" ht="153.75" hidden="1" customHeight="1" x14ac:dyDescent="0.25">
      <c r="B673" s="206" t="s">
        <v>34</v>
      </c>
      <c r="C673" s="53" t="s">
        <v>314</v>
      </c>
      <c r="D673" s="28"/>
      <c r="E673" s="28"/>
      <c r="F673" s="28"/>
      <c r="G673" s="28"/>
      <c r="H673" s="28"/>
      <c r="I673" s="28"/>
      <c r="J673" s="28"/>
      <c r="K673" s="19"/>
      <c r="L673" s="19"/>
      <c r="M673" s="239"/>
      <c r="N673" s="19"/>
      <c r="O673" s="28"/>
      <c r="P673" s="19"/>
      <c r="Q673" s="28"/>
      <c r="R673" s="19"/>
      <c r="S673" s="28"/>
      <c r="T673" s="19"/>
      <c r="U673" s="28"/>
      <c r="V673" s="28"/>
      <c r="W673" s="28"/>
      <c r="X673" s="28"/>
      <c r="Y673" s="28"/>
      <c r="Z673" s="28"/>
      <c r="AA673" s="28"/>
      <c r="AB673" s="28"/>
      <c r="AC673" s="28"/>
      <c r="AD673" s="19"/>
      <c r="AE673" s="239"/>
      <c r="AF673" s="19"/>
      <c r="AG673" s="239"/>
      <c r="AH673" s="19"/>
      <c r="AI673" s="28"/>
      <c r="AJ673" s="19"/>
      <c r="AK673" s="28"/>
      <c r="AL673" s="19"/>
      <c r="AM673" s="28"/>
      <c r="AN673" s="19"/>
      <c r="AO673" s="28"/>
      <c r="AP673" s="28"/>
      <c r="AQ673" s="19"/>
      <c r="AR673" s="28"/>
      <c r="AS673" s="19"/>
      <c r="AT673" s="239"/>
      <c r="AU673" s="19"/>
      <c r="AV673" s="28"/>
      <c r="AW673" s="19"/>
      <c r="AX673" s="239"/>
      <c r="AY673" s="19"/>
      <c r="AZ673" s="28"/>
      <c r="BA673" s="19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E673" s="699" t="e">
        <f t="shared" si="1237"/>
        <v>#DIV/0!</v>
      </c>
    </row>
    <row r="674" spans="2:83" s="59" customFormat="1" ht="153.75" hidden="1" customHeight="1" x14ac:dyDescent="0.25">
      <c r="B674" s="206" t="s">
        <v>63</v>
      </c>
      <c r="C674" s="53" t="s">
        <v>315</v>
      </c>
      <c r="D674" s="28"/>
      <c r="E674" s="28"/>
      <c r="F674" s="28"/>
      <c r="G674" s="28"/>
      <c r="H674" s="28"/>
      <c r="I674" s="28"/>
      <c r="J674" s="28"/>
      <c r="K674" s="19"/>
      <c r="L674" s="19"/>
      <c r="M674" s="239"/>
      <c r="N674" s="19"/>
      <c r="O674" s="28"/>
      <c r="P674" s="19"/>
      <c r="Q674" s="28"/>
      <c r="R674" s="19"/>
      <c r="S674" s="28"/>
      <c r="T674" s="19"/>
      <c r="U674" s="28"/>
      <c r="V674" s="28"/>
      <c r="W674" s="28"/>
      <c r="X674" s="28"/>
      <c r="Y674" s="28"/>
      <c r="Z674" s="28"/>
      <c r="AA674" s="28"/>
      <c r="AB674" s="28"/>
      <c r="AC674" s="28"/>
      <c r="AD674" s="19"/>
      <c r="AE674" s="239"/>
      <c r="AF674" s="19"/>
      <c r="AG674" s="239"/>
      <c r="AH674" s="19"/>
      <c r="AI674" s="28"/>
      <c r="AJ674" s="19"/>
      <c r="AK674" s="28"/>
      <c r="AL674" s="19"/>
      <c r="AM674" s="28"/>
      <c r="AN674" s="19"/>
      <c r="AO674" s="28"/>
      <c r="AP674" s="28"/>
      <c r="AQ674" s="19"/>
      <c r="AR674" s="28"/>
      <c r="AS674" s="19"/>
      <c r="AT674" s="239"/>
      <c r="AU674" s="19"/>
      <c r="AV674" s="28"/>
      <c r="AW674" s="19"/>
      <c r="AX674" s="239"/>
      <c r="AY674" s="19"/>
      <c r="AZ674" s="28"/>
      <c r="BA674" s="19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E674" s="699" t="e">
        <f t="shared" si="1237"/>
        <v>#DIV/0!</v>
      </c>
    </row>
    <row r="675" spans="2:83" s="59" customFormat="1" ht="65.25" hidden="1" customHeight="1" x14ac:dyDescent="0.25">
      <c r="B675" s="203" t="s">
        <v>333</v>
      </c>
      <c r="C675" s="128" t="s">
        <v>331</v>
      </c>
      <c r="D675" s="28"/>
      <c r="E675" s="28"/>
      <c r="F675" s="28"/>
      <c r="G675" s="28"/>
      <c r="H675" s="28"/>
      <c r="I675" s="28"/>
      <c r="J675" s="28"/>
      <c r="K675" s="19"/>
      <c r="L675" s="19"/>
      <c r="M675" s="239"/>
      <c r="N675" s="19"/>
      <c r="O675" s="28"/>
      <c r="P675" s="19"/>
      <c r="Q675" s="28"/>
      <c r="R675" s="19"/>
      <c r="S675" s="28"/>
      <c r="T675" s="19"/>
      <c r="U675" s="28"/>
      <c r="V675" s="28"/>
      <c r="W675" s="28"/>
      <c r="X675" s="28"/>
      <c r="Y675" s="28"/>
      <c r="Z675" s="28"/>
      <c r="AA675" s="28"/>
      <c r="AB675" s="28"/>
      <c r="AC675" s="28"/>
      <c r="AD675" s="19"/>
      <c r="AE675" s="239"/>
      <c r="AF675" s="19"/>
      <c r="AG675" s="239"/>
      <c r="AH675" s="19"/>
      <c r="AI675" s="28"/>
      <c r="AJ675" s="19"/>
      <c r="AK675" s="28"/>
      <c r="AL675" s="19"/>
      <c r="AM675" s="28"/>
      <c r="AN675" s="19"/>
      <c r="AO675" s="28"/>
      <c r="AP675" s="28"/>
      <c r="AQ675" s="19"/>
      <c r="AR675" s="28"/>
      <c r="AS675" s="19"/>
      <c r="AT675" s="239"/>
      <c r="AU675" s="19"/>
      <c r="AV675" s="28"/>
      <c r="AW675" s="19"/>
      <c r="AX675" s="239"/>
      <c r="AY675" s="19"/>
      <c r="AZ675" s="28"/>
      <c r="BA675" s="19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E675" s="699" t="e">
        <f t="shared" si="1237"/>
        <v>#DIV/0!</v>
      </c>
    </row>
    <row r="676" spans="2:83" s="59" customFormat="1" ht="93.75" hidden="1" customHeight="1" x14ac:dyDescent="0.25">
      <c r="B676" s="206" t="s">
        <v>34</v>
      </c>
      <c r="C676" s="53" t="s">
        <v>332</v>
      </c>
      <c r="D676" s="28"/>
      <c r="E676" s="28"/>
      <c r="F676" s="28"/>
      <c r="G676" s="28"/>
      <c r="H676" s="28"/>
      <c r="I676" s="28"/>
      <c r="J676" s="28"/>
      <c r="K676" s="19"/>
      <c r="L676" s="19"/>
      <c r="M676" s="239"/>
      <c r="N676" s="19"/>
      <c r="O676" s="28"/>
      <c r="P676" s="19"/>
      <c r="Q676" s="28"/>
      <c r="R676" s="19"/>
      <c r="S676" s="28"/>
      <c r="T676" s="19"/>
      <c r="U676" s="28"/>
      <c r="V676" s="28"/>
      <c r="W676" s="28"/>
      <c r="X676" s="28"/>
      <c r="Y676" s="28"/>
      <c r="Z676" s="28"/>
      <c r="AA676" s="28"/>
      <c r="AB676" s="28"/>
      <c r="AC676" s="28"/>
      <c r="AD676" s="19"/>
      <c r="AE676" s="239"/>
      <c r="AF676" s="19"/>
      <c r="AG676" s="239"/>
      <c r="AH676" s="19"/>
      <c r="AI676" s="28"/>
      <c r="AJ676" s="19"/>
      <c r="AK676" s="28"/>
      <c r="AL676" s="19"/>
      <c r="AM676" s="28"/>
      <c r="AN676" s="19"/>
      <c r="AO676" s="28"/>
      <c r="AP676" s="28"/>
      <c r="AQ676" s="19"/>
      <c r="AR676" s="28"/>
      <c r="AS676" s="19"/>
      <c r="AT676" s="239"/>
      <c r="AU676" s="19"/>
      <c r="AV676" s="28"/>
      <c r="AW676" s="19"/>
      <c r="AX676" s="239"/>
      <c r="AY676" s="19"/>
      <c r="AZ676" s="28"/>
      <c r="BA676" s="19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E676" s="699" t="e">
        <f t="shared" ref="CE676:CE746" si="1271">BB676/I676</f>
        <v>#DIV/0!</v>
      </c>
    </row>
    <row r="677" spans="2:83" s="528" customFormat="1" ht="132" hidden="1" customHeight="1" x14ac:dyDescent="0.25">
      <c r="B677" s="429" t="s">
        <v>7</v>
      </c>
      <c r="C677" s="260" t="s">
        <v>370</v>
      </c>
      <c r="D677" s="510">
        <f>E677+G677+H677+I677</f>
        <v>323394.53177</v>
      </c>
      <c r="E677" s="510">
        <f>E678</f>
        <v>0</v>
      </c>
      <c r="F677" s="510"/>
      <c r="G677" s="510">
        <f t="shared" ref="G677:I677" si="1272">G678</f>
        <v>323394.53177</v>
      </c>
      <c r="H677" s="510">
        <f t="shared" si="1272"/>
        <v>0</v>
      </c>
      <c r="I677" s="510">
        <f t="shared" si="1272"/>
        <v>0</v>
      </c>
      <c r="J677" s="510"/>
      <c r="K677" s="579">
        <f>M677+Q677+S677+U677</f>
        <v>23055.160799999998</v>
      </c>
      <c r="L677" s="687"/>
      <c r="M677" s="882">
        <f>M678</f>
        <v>0</v>
      </c>
      <c r="N677" s="687"/>
      <c r="O677" s="517"/>
      <c r="P677" s="687"/>
      <c r="Q677" s="510">
        <f t="shared" ref="Q677:U677" si="1273">Q678</f>
        <v>23055.160799999998</v>
      </c>
      <c r="R677" s="687"/>
      <c r="S677" s="510">
        <f t="shared" si="1273"/>
        <v>0</v>
      </c>
      <c r="T677" s="687"/>
      <c r="U677" s="510">
        <f t="shared" si="1273"/>
        <v>0</v>
      </c>
      <c r="V677" s="510"/>
      <c r="W677" s="510"/>
      <c r="X677" s="510"/>
      <c r="Y677" s="510"/>
      <c r="Z677" s="510"/>
      <c r="AA677" s="510"/>
      <c r="AB677" s="510"/>
      <c r="AC677" s="510"/>
      <c r="AD677" s="687"/>
      <c r="AE677" s="882">
        <f>AG677+AK677+AM677+AO677</f>
        <v>158228.19715000002</v>
      </c>
      <c r="AF677" s="687"/>
      <c r="AG677" s="882">
        <f>AG678</f>
        <v>0</v>
      </c>
      <c r="AH677" s="687"/>
      <c r="AI677" s="517"/>
      <c r="AJ677" s="687"/>
      <c r="AK677" s="510">
        <f t="shared" ref="AK677" si="1274">AK678</f>
        <v>158228.19715000002</v>
      </c>
      <c r="AL677" s="687"/>
      <c r="AM677" s="510"/>
      <c r="AN677" s="687"/>
      <c r="AO677" s="510"/>
      <c r="AP677" s="510"/>
      <c r="AQ677" s="687"/>
      <c r="AR677" s="583">
        <f>AT677+AX677+AZ677+BB677</f>
        <v>287570.31094</v>
      </c>
      <c r="AS677" s="687"/>
      <c r="AT677" s="882">
        <f>AT678</f>
        <v>0</v>
      </c>
      <c r="AU677" s="687"/>
      <c r="AV677" s="517"/>
      <c r="AW677" s="687"/>
      <c r="AX677" s="882">
        <f t="shared" ref="AX677" si="1275">AX678</f>
        <v>287570.31094</v>
      </c>
      <c r="AY677" s="687"/>
      <c r="AZ677" s="510"/>
      <c r="BA677" s="687"/>
      <c r="BB677" s="510"/>
      <c r="BC677" s="510"/>
      <c r="BD677" s="510"/>
      <c r="BE677" s="510">
        <f>BF677+BG677+BH677+BI677</f>
        <v>0</v>
      </c>
      <c r="BF677" s="510">
        <f>BF678</f>
        <v>0</v>
      </c>
      <c r="BG677" s="510">
        <f t="shared" ref="BG677" si="1276">BG678</f>
        <v>0</v>
      </c>
      <c r="BH677" s="510"/>
      <c r="BI677" s="510"/>
      <c r="BJ677" s="431"/>
      <c r="BK677" s="431"/>
      <c r="BL677" s="431"/>
      <c r="BM677" s="431"/>
      <c r="BN677" s="431"/>
      <c r="BO677" s="431"/>
      <c r="BP677" s="431"/>
      <c r="BQ677" s="431"/>
      <c r="BR677" s="431"/>
      <c r="BS677" s="431"/>
      <c r="BT677" s="510"/>
      <c r="BU677" s="583">
        <f>BV677+BX677+BY677+BZ677</f>
        <v>0</v>
      </c>
      <c r="BV677" s="510">
        <f>BV678</f>
        <v>0</v>
      </c>
      <c r="BW677" s="517"/>
      <c r="BX677" s="510">
        <f t="shared" ref="BX677" si="1277">BX678</f>
        <v>0</v>
      </c>
      <c r="BY677" s="510"/>
      <c r="BZ677" s="510"/>
      <c r="CE677" s="699" t="e">
        <f t="shared" si="1271"/>
        <v>#DIV/0!</v>
      </c>
    </row>
    <row r="678" spans="2:83" s="45" customFormat="1" ht="54" hidden="1" customHeight="1" x14ac:dyDescent="0.25">
      <c r="B678" s="200"/>
      <c r="C678" s="97" t="s">
        <v>31</v>
      </c>
      <c r="D678" s="507">
        <f>E678+G678+H678+I678</f>
        <v>323394.53177</v>
      </c>
      <c r="E678" s="507">
        <f>E713+E725</f>
        <v>0</v>
      </c>
      <c r="F678" s="507"/>
      <c r="G678" s="507">
        <f t="shared" ref="G678:I678" si="1278">G713+G725</f>
        <v>323394.53177</v>
      </c>
      <c r="H678" s="507">
        <f t="shared" si="1278"/>
        <v>0</v>
      </c>
      <c r="I678" s="507">
        <f t="shared" si="1278"/>
        <v>0</v>
      </c>
      <c r="J678" s="507">
        <f>K678+M678+Q678</f>
        <v>46110.321599999996</v>
      </c>
      <c r="K678" s="579">
        <f>M678+Q678+S678+U678</f>
        <v>23055.160799999998</v>
      </c>
      <c r="L678" s="687"/>
      <c r="M678" s="166">
        <f>M713+M725</f>
        <v>0</v>
      </c>
      <c r="N678" s="687"/>
      <c r="O678" s="522"/>
      <c r="P678" s="687"/>
      <c r="Q678" s="507">
        <f t="shared" ref="Q678:U678" si="1279">Q713+Q725</f>
        <v>23055.160799999998</v>
      </c>
      <c r="R678" s="687"/>
      <c r="S678" s="507">
        <f t="shared" si="1279"/>
        <v>0</v>
      </c>
      <c r="T678" s="687"/>
      <c r="U678" s="507">
        <f t="shared" si="1279"/>
        <v>0</v>
      </c>
      <c r="V678" s="507">
        <f t="shared" ref="V678" si="1280">W678+X678+Y678</f>
        <v>0</v>
      </c>
      <c r="W678" s="507">
        <f>W435+W638+W650</f>
        <v>0</v>
      </c>
      <c r="X678" s="507"/>
      <c r="Y678" s="507"/>
      <c r="Z678" s="507">
        <f t="shared" ref="Z678" si="1281">AA678+AB678</f>
        <v>0</v>
      </c>
      <c r="AA678" s="507">
        <f>AA435+AA638+AA650</f>
        <v>0</v>
      </c>
      <c r="AB678" s="507">
        <f>H678</f>
        <v>0</v>
      </c>
      <c r="AC678" s="507"/>
      <c r="AD678" s="687"/>
      <c r="AE678" s="166">
        <f>AG678+AK678+AM678+AO678</f>
        <v>158228.19715000002</v>
      </c>
      <c r="AF678" s="687"/>
      <c r="AG678" s="166">
        <f>AG713+AG725</f>
        <v>0</v>
      </c>
      <c r="AH678" s="687"/>
      <c r="AI678" s="522"/>
      <c r="AJ678" s="687"/>
      <c r="AK678" s="507">
        <f t="shared" ref="AK678" si="1282">AK713+AK725</f>
        <v>158228.19715000002</v>
      </c>
      <c r="AL678" s="687"/>
      <c r="AM678" s="507">
        <f>AM435+AM638+AM648</f>
        <v>0</v>
      </c>
      <c r="AN678" s="687"/>
      <c r="AO678" s="507">
        <f>AO435+AO638+AO648</f>
        <v>0</v>
      </c>
      <c r="AP678" s="507">
        <f t="shared" ref="AP678" si="1283">AR678+AT678+AX678</f>
        <v>575140.62187999999</v>
      </c>
      <c r="AQ678" s="687"/>
      <c r="AR678" s="579">
        <f>AT678+AX678+AZ678+BB678</f>
        <v>287570.31094</v>
      </c>
      <c r="AS678" s="687"/>
      <c r="AT678" s="166">
        <f>AT713+AT725</f>
        <v>0</v>
      </c>
      <c r="AU678" s="687"/>
      <c r="AV678" s="522"/>
      <c r="AW678" s="687"/>
      <c r="AX678" s="166">
        <f t="shared" ref="AX678" si="1284">AX713+AX725</f>
        <v>287570.31094</v>
      </c>
      <c r="AY678" s="687"/>
      <c r="AZ678" s="507">
        <f>AZ435+AZ638+AZ648</f>
        <v>0</v>
      </c>
      <c r="BA678" s="687"/>
      <c r="BB678" s="507">
        <f>BB435+BB638+BB648</f>
        <v>0</v>
      </c>
      <c r="BC678" s="166"/>
      <c r="BD678" s="166"/>
      <c r="BE678" s="507">
        <f>BF678+BG678+BH678+BI678</f>
        <v>0</v>
      </c>
      <c r="BF678" s="507">
        <f>BF713+BF725</f>
        <v>0</v>
      </c>
      <c r="BG678" s="507">
        <f t="shared" ref="BG678" si="1285">BG713+BG725</f>
        <v>0</v>
      </c>
      <c r="BH678" s="507">
        <f>BH435+BH638+BH648</f>
        <v>0</v>
      </c>
      <c r="BI678" s="507">
        <f>BI435+BI638+BI648</f>
        <v>0</v>
      </c>
      <c r="BJ678" s="507">
        <f t="shared" ref="BJ678" si="1286">BK678+BL678+BM678</f>
        <v>0</v>
      </c>
      <c r="BK678" s="507">
        <f>BK435+BK638+BK650</f>
        <v>0</v>
      </c>
      <c r="BL678" s="166"/>
      <c r="BM678" s="166"/>
      <c r="BN678" s="507">
        <f t="shared" ref="BN678" si="1287">BO678+BR678+BS678</f>
        <v>0</v>
      </c>
      <c r="BO678" s="507">
        <f>BO435+BO638+BO650</f>
        <v>0</v>
      </c>
      <c r="BP678" s="522"/>
      <c r="BQ678" s="507"/>
      <c r="BR678" s="166"/>
      <c r="BS678" s="166"/>
      <c r="BT678" s="507"/>
      <c r="BU678" s="579">
        <f>BV678+BX678+BY678+BZ678</f>
        <v>0</v>
      </c>
      <c r="BV678" s="507">
        <f>BV713+BV725</f>
        <v>0</v>
      </c>
      <c r="BW678" s="522"/>
      <c r="BX678" s="507">
        <f t="shared" ref="BX678" si="1288">BX713+BX725</f>
        <v>0</v>
      </c>
      <c r="BY678" s="507">
        <f>BY435+BY638+BY648</f>
        <v>0</v>
      </c>
      <c r="BZ678" s="507">
        <f>BZ435+BZ638+BZ648</f>
        <v>0</v>
      </c>
      <c r="CE678" s="699" t="e">
        <f t="shared" si="1271"/>
        <v>#DIV/0!</v>
      </c>
    </row>
    <row r="679" spans="2:83" s="45" customFormat="1" ht="162.75" hidden="1" customHeight="1" x14ac:dyDescent="0.25">
      <c r="B679" s="126" t="s">
        <v>8</v>
      </c>
      <c r="C679" s="99" t="s">
        <v>441</v>
      </c>
      <c r="D679" s="511">
        <v>0</v>
      </c>
      <c r="E679" s="511">
        <v>0</v>
      </c>
      <c r="F679" s="511"/>
      <c r="G679" s="511">
        <v>0</v>
      </c>
      <c r="H679" s="511">
        <v>0</v>
      </c>
      <c r="I679" s="511">
        <v>0</v>
      </c>
      <c r="J679" s="511">
        <f>K679-D679</f>
        <v>0</v>
      </c>
      <c r="K679" s="585">
        <f t="shared" ref="K679:K688" si="1289">U679</f>
        <v>0</v>
      </c>
      <c r="L679" s="687"/>
      <c r="M679" s="168"/>
      <c r="N679" s="687"/>
      <c r="O679" s="515"/>
      <c r="P679" s="687"/>
      <c r="Q679" s="511"/>
      <c r="R679" s="687"/>
      <c r="S679" s="511"/>
      <c r="T679" s="687"/>
      <c r="U679" s="511">
        <f>U680+U682+U685+U687</f>
        <v>0</v>
      </c>
      <c r="V679" s="511"/>
      <c r="W679" s="511"/>
      <c r="X679" s="511"/>
      <c r="Y679" s="511"/>
      <c r="Z679" s="511"/>
      <c r="AA679" s="511"/>
      <c r="AB679" s="511"/>
      <c r="AC679" s="511"/>
      <c r="AD679" s="687"/>
      <c r="AE679" s="168"/>
      <c r="AF679" s="687"/>
      <c r="AG679" s="168"/>
      <c r="AH679" s="687"/>
      <c r="AI679" s="515"/>
      <c r="AJ679" s="687"/>
      <c r="AK679" s="511"/>
      <c r="AL679" s="687"/>
      <c r="AM679" s="511"/>
      <c r="AN679" s="687"/>
      <c r="AO679" s="511"/>
      <c r="AP679" s="511"/>
      <c r="AQ679" s="687"/>
      <c r="AR679" s="585"/>
      <c r="AS679" s="687"/>
      <c r="AT679" s="168"/>
      <c r="AU679" s="687"/>
      <c r="AV679" s="515"/>
      <c r="AW679" s="687"/>
      <c r="AX679" s="168"/>
      <c r="AY679" s="687"/>
      <c r="AZ679" s="511"/>
      <c r="BA679" s="687"/>
      <c r="BB679" s="511"/>
      <c r="BC679" s="511"/>
      <c r="BD679" s="511"/>
      <c r="BE679" s="511"/>
      <c r="BF679" s="511"/>
      <c r="BG679" s="511"/>
      <c r="BH679" s="511"/>
      <c r="BI679" s="511"/>
      <c r="BJ679" s="511"/>
      <c r="BK679" s="511"/>
      <c r="BL679" s="511"/>
      <c r="BM679" s="511"/>
      <c r="BN679" s="511"/>
      <c r="BO679" s="511"/>
      <c r="BP679" s="515"/>
      <c r="BQ679" s="511"/>
      <c r="BR679" s="511"/>
      <c r="BS679" s="511"/>
      <c r="BT679" s="511"/>
      <c r="BU679" s="585"/>
      <c r="BV679" s="511"/>
      <c r="BW679" s="515"/>
      <c r="BX679" s="511"/>
      <c r="BY679" s="511"/>
      <c r="BZ679" s="511"/>
      <c r="CE679" s="699" t="e">
        <f t="shared" si="1271"/>
        <v>#DIV/0!</v>
      </c>
    </row>
    <row r="680" spans="2:83" s="45" customFormat="1" ht="54" hidden="1" customHeight="1" x14ac:dyDescent="0.25">
      <c r="B680" s="200" t="s">
        <v>9</v>
      </c>
      <c r="C680" s="126" t="s">
        <v>66</v>
      </c>
      <c r="D680" s="507">
        <f>I680</f>
        <v>0</v>
      </c>
      <c r="E680" s="507"/>
      <c r="F680" s="507"/>
      <c r="G680" s="507"/>
      <c r="H680" s="507"/>
      <c r="I680" s="507">
        <v>0</v>
      </c>
      <c r="J680" s="507">
        <f>K680-D680</f>
        <v>0</v>
      </c>
      <c r="K680" s="579">
        <f t="shared" si="1289"/>
        <v>0</v>
      </c>
      <c r="L680" s="687"/>
      <c r="M680" s="166"/>
      <c r="N680" s="687"/>
      <c r="O680" s="522"/>
      <c r="P680" s="687"/>
      <c r="Q680" s="507"/>
      <c r="R680" s="687"/>
      <c r="S680" s="507"/>
      <c r="T680" s="687"/>
      <c r="U680" s="507">
        <f>U681</f>
        <v>0</v>
      </c>
      <c r="V680" s="507"/>
      <c r="W680" s="507"/>
      <c r="X680" s="507"/>
      <c r="Y680" s="507"/>
      <c r="Z680" s="507"/>
      <c r="AA680" s="507"/>
      <c r="AB680" s="507"/>
      <c r="AC680" s="507"/>
      <c r="AD680" s="687"/>
      <c r="AE680" s="166"/>
      <c r="AF680" s="687"/>
      <c r="AG680" s="166"/>
      <c r="AH680" s="687"/>
      <c r="AI680" s="522"/>
      <c r="AJ680" s="687"/>
      <c r="AK680" s="507"/>
      <c r="AL680" s="687"/>
      <c r="AM680" s="507"/>
      <c r="AN680" s="687"/>
      <c r="AO680" s="507"/>
      <c r="AP680" s="507"/>
      <c r="AQ680" s="687"/>
      <c r="AR680" s="579"/>
      <c r="AS680" s="687"/>
      <c r="AT680" s="166"/>
      <c r="AU680" s="687"/>
      <c r="AV680" s="522"/>
      <c r="AW680" s="687"/>
      <c r="AX680" s="166"/>
      <c r="AY680" s="687"/>
      <c r="AZ680" s="507"/>
      <c r="BA680" s="687"/>
      <c r="BB680" s="507"/>
      <c r="BC680" s="166"/>
      <c r="BD680" s="166"/>
      <c r="BE680" s="507"/>
      <c r="BF680" s="507"/>
      <c r="BG680" s="507"/>
      <c r="BH680" s="507"/>
      <c r="BI680" s="507"/>
      <c r="BJ680" s="507"/>
      <c r="BK680" s="507"/>
      <c r="BL680" s="166"/>
      <c r="BM680" s="166"/>
      <c r="BN680" s="507"/>
      <c r="BO680" s="507"/>
      <c r="BP680" s="522"/>
      <c r="BQ680" s="507"/>
      <c r="BR680" s="166"/>
      <c r="BS680" s="166"/>
      <c r="BT680" s="507"/>
      <c r="BU680" s="579"/>
      <c r="BV680" s="507"/>
      <c r="BW680" s="522"/>
      <c r="BX680" s="507"/>
      <c r="BY680" s="507"/>
      <c r="BZ680" s="507"/>
      <c r="CE680" s="699" t="e">
        <f t="shared" si="1271"/>
        <v>#DIV/0!</v>
      </c>
    </row>
    <row r="681" spans="2:83" s="45" customFormat="1" ht="129" hidden="1" customHeight="1" x14ac:dyDescent="0.25">
      <c r="B681" s="200" t="s">
        <v>34</v>
      </c>
      <c r="C681" s="53" t="s">
        <v>263</v>
      </c>
      <c r="D681" s="106">
        <f>I681</f>
        <v>0</v>
      </c>
      <c r="E681" s="106"/>
      <c r="F681" s="106"/>
      <c r="G681" s="106"/>
      <c r="H681" s="106"/>
      <c r="I681" s="106">
        <v>0</v>
      </c>
      <c r="J681" s="106">
        <f t="shared" ref="J681:J688" si="1290">K681-D681</f>
        <v>0</v>
      </c>
      <c r="K681" s="106">
        <f t="shared" si="1289"/>
        <v>0</v>
      </c>
      <c r="L681" s="106"/>
      <c r="M681" s="166"/>
      <c r="N681" s="687"/>
      <c r="O681" s="522"/>
      <c r="P681" s="687"/>
      <c r="Q681" s="507"/>
      <c r="R681" s="687"/>
      <c r="S681" s="507"/>
      <c r="T681" s="687"/>
      <c r="U681" s="106"/>
      <c r="V681" s="507"/>
      <c r="W681" s="507"/>
      <c r="X681" s="507"/>
      <c r="Y681" s="507"/>
      <c r="Z681" s="507"/>
      <c r="AA681" s="507"/>
      <c r="AB681" s="507"/>
      <c r="AC681" s="507"/>
      <c r="AD681" s="687"/>
      <c r="AE681" s="166"/>
      <c r="AF681" s="687"/>
      <c r="AG681" s="166"/>
      <c r="AH681" s="687"/>
      <c r="AI681" s="522"/>
      <c r="AJ681" s="687"/>
      <c r="AK681" s="507"/>
      <c r="AL681" s="687"/>
      <c r="AM681" s="507"/>
      <c r="AN681" s="687"/>
      <c r="AO681" s="507"/>
      <c r="AP681" s="507"/>
      <c r="AQ681" s="687"/>
      <c r="AR681" s="579"/>
      <c r="AS681" s="687"/>
      <c r="AT681" s="166"/>
      <c r="AU681" s="687"/>
      <c r="AV681" s="522"/>
      <c r="AW681" s="687"/>
      <c r="AX681" s="166"/>
      <c r="AY681" s="687"/>
      <c r="AZ681" s="507"/>
      <c r="BA681" s="687"/>
      <c r="BB681" s="507"/>
      <c r="BC681" s="166"/>
      <c r="BD681" s="166"/>
      <c r="BE681" s="507"/>
      <c r="BF681" s="507"/>
      <c r="BG681" s="507"/>
      <c r="BH681" s="507"/>
      <c r="BI681" s="507"/>
      <c r="BJ681" s="507"/>
      <c r="BK681" s="507"/>
      <c r="BL681" s="166"/>
      <c r="BM681" s="166"/>
      <c r="BN681" s="507"/>
      <c r="BO681" s="507"/>
      <c r="BP681" s="522"/>
      <c r="BQ681" s="507"/>
      <c r="BR681" s="166"/>
      <c r="BS681" s="166"/>
      <c r="BT681" s="507"/>
      <c r="BU681" s="579"/>
      <c r="BV681" s="507"/>
      <c r="BW681" s="522"/>
      <c r="BX681" s="507"/>
      <c r="BY681" s="507"/>
      <c r="BZ681" s="507"/>
      <c r="CE681" s="699" t="e">
        <f t="shared" si="1271"/>
        <v>#DIV/0!</v>
      </c>
    </row>
    <row r="682" spans="2:83" s="45" customFormat="1" ht="54" hidden="1" customHeight="1" x14ac:dyDescent="0.25">
      <c r="B682" s="200" t="s">
        <v>442</v>
      </c>
      <c r="C682" s="128" t="s">
        <v>70</v>
      </c>
      <c r="D682" s="507">
        <f>I682</f>
        <v>0</v>
      </c>
      <c r="E682" s="507"/>
      <c r="F682" s="507"/>
      <c r="G682" s="507"/>
      <c r="H682" s="507"/>
      <c r="I682" s="507">
        <v>0</v>
      </c>
      <c r="J682" s="507">
        <f t="shared" si="1290"/>
        <v>0</v>
      </c>
      <c r="K682" s="579">
        <f t="shared" si="1289"/>
        <v>0</v>
      </c>
      <c r="L682" s="687"/>
      <c r="M682" s="166"/>
      <c r="N682" s="687"/>
      <c r="O682" s="522"/>
      <c r="P682" s="687"/>
      <c r="Q682" s="507"/>
      <c r="R682" s="687"/>
      <c r="S682" s="507"/>
      <c r="T682" s="687"/>
      <c r="U682" s="507">
        <f>U683+U684</f>
        <v>0</v>
      </c>
      <c r="V682" s="507"/>
      <c r="W682" s="507"/>
      <c r="X682" s="507"/>
      <c r="Y682" s="507"/>
      <c r="Z682" s="507"/>
      <c r="AA682" s="507"/>
      <c r="AB682" s="507"/>
      <c r="AC682" s="507"/>
      <c r="AD682" s="687"/>
      <c r="AE682" s="166"/>
      <c r="AF682" s="687"/>
      <c r="AG682" s="166"/>
      <c r="AH682" s="687"/>
      <c r="AI682" s="522"/>
      <c r="AJ682" s="687"/>
      <c r="AK682" s="507"/>
      <c r="AL682" s="687"/>
      <c r="AM682" s="507"/>
      <c r="AN682" s="687"/>
      <c r="AO682" s="507"/>
      <c r="AP682" s="507"/>
      <c r="AQ682" s="687"/>
      <c r="AR682" s="579"/>
      <c r="AS682" s="687"/>
      <c r="AT682" s="166"/>
      <c r="AU682" s="687"/>
      <c r="AV682" s="522"/>
      <c r="AW682" s="687"/>
      <c r="AX682" s="166"/>
      <c r="AY682" s="687"/>
      <c r="AZ682" s="507"/>
      <c r="BA682" s="687"/>
      <c r="BB682" s="507"/>
      <c r="BC682" s="166"/>
      <c r="BD682" s="166"/>
      <c r="BE682" s="507"/>
      <c r="BF682" s="507"/>
      <c r="BG682" s="507"/>
      <c r="BH682" s="507"/>
      <c r="BI682" s="507"/>
      <c r="BJ682" s="507"/>
      <c r="BK682" s="507"/>
      <c r="BL682" s="166"/>
      <c r="BM682" s="166"/>
      <c r="BN682" s="507"/>
      <c r="BO682" s="507"/>
      <c r="BP682" s="522"/>
      <c r="BQ682" s="507"/>
      <c r="BR682" s="166"/>
      <c r="BS682" s="166"/>
      <c r="BT682" s="507"/>
      <c r="BU682" s="579"/>
      <c r="BV682" s="507"/>
      <c r="BW682" s="522"/>
      <c r="BX682" s="507"/>
      <c r="BY682" s="507"/>
      <c r="BZ682" s="507"/>
      <c r="CE682" s="699" t="e">
        <f t="shared" si="1271"/>
        <v>#DIV/0!</v>
      </c>
    </row>
    <row r="683" spans="2:83" s="45" customFormat="1" ht="93" hidden="1" customHeight="1" x14ac:dyDescent="0.25">
      <c r="B683" s="200" t="s">
        <v>34</v>
      </c>
      <c r="C683" s="53" t="s">
        <v>221</v>
      </c>
      <c r="D683" s="106">
        <f>I683</f>
        <v>0</v>
      </c>
      <c r="E683" s="106"/>
      <c r="F683" s="106"/>
      <c r="G683" s="106"/>
      <c r="H683" s="106"/>
      <c r="I683" s="106">
        <v>0</v>
      </c>
      <c r="J683" s="106">
        <f t="shared" si="1290"/>
        <v>0</v>
      </c>
      <c r="K683" s="106">
        <f t="shared" si="1289"/>
        <v>0</v>
      </c>
      <c r="L683" s="106"/>
      <c r="M683" s="166"/>
      <c r="N683" s="687"/>
      <c r="O683" s="522"/>
      <c r="P683" s="687"/>
      <c r="Q683" s="507"/>
      <c r="R683" s="687"/>
      <c r="S683" s="507"/>
      <c r="T683" s="687"/>
      <c r="U683" s="106"/>
      <c r="V683" s="507"/>
      <c r="W683" s="507"/>
      <c r="X683" s="507"/>
      <c r="Y683" s="507"/>
      <c r="Z683" s="507"/>
      <c r="AA683" s="507"/>
      <c r="AB683" s="507"/>
      <c r="AC683" s="507"/>
      <c r="AD683" s="687"/>
      <c r="AE683" s="166"/>
      <c r="AF683" s="687"/>
      <c r="AG683" s="166"/>
      <c r="AH683" s="687"/>
      <c r="AI683" s="522"/>
      <c r="AJ683" s="687"/>
      <c r="AK683" s="507"/>
      <c r="AL683" s="687"/>
      <c r="AM683" s="507"/>
      <c r="AN683" s="687"/>
      <c r="AO683" s="507"/>
      <c r="AP683" s="507"/>
      <c r="AQ683" s="687"/>
      <c r="AR683" s="579"/>
      <c r="AS683" s="687"/>
      <c r="AT683" s="166"/>
      <c r="AU683" s="687"/>
      <c r="AV683" s="522"/>
      <c r="AW683" s="687"/>
      <c r="AX683" s="166"/>
      <c r="AY683" s="687"/>
      <c r="AZ683" s="507"/>
      <c r="BA683" s="687"/>
      <c r="BB683" s="507"/>
      <c r="BC683" s="166"/>
      <c r="BD683" s="166"/>
      <c r="BE683" s="507"/>
      <c r="BF683" s="507"/>
      <c r="BG683" s="507"/>
      <c r="BH683" s="507"/>
      <c r="BI683" s="507"/>
      <c r="BJ683" s="507"/>
      <c r="BK683" s="507"/>
      <c r="BL683" s="166"/>
      <c r="BM683" s="166"/>
      <c r="BN683" s="507"/>
      <c r="BO683" s="507"/>
      <c r="BP683" s="522"/>
      <c r="BQ683" s="507"/>
      <c r="BR683" s="166"/>
      <c r="BS683" s="166"/>
      <c r="BT683" s="507"/>
      <c r="BU683" s="579"/>
      <c r="BV683" s="507"/>
      <c r="BW683" s="522"/>
      <c r="BX683" s="507"/>
      <c r="BY683" s="507"/>
      <c r="BZ683" s="507"/>
      <c r="CE683" s="699" t="e">
        <f t="shared" si="1271"/>
        <v>#DIV/0!</v>
      </c>
    </row>
    <row r="684" spans="2:83" s="45" customFormat="1" ht="96.75" hidden="1" customHeight="1" x14ac:dyDescent="0.25">
      <c r="B684" s="200" t="s">
        <v>63</v>
      </c>
      <c r="C684" s="53" t="s">
        <v>443</v>
      </c>
      <c r="D684" s="507"/>
      <c r="E684" s="507"/>
      <c r="F684" s="507"/>
      <c r="G684" s="507"/>
      <c r="H684" s="507"/>
      <c r="I684" s="507"/>
      <c r="J684" s="106">
        <f t="shared" si="1290"/>
        <v>0</v>
      </c>
      <c r="K684" s="106">
        <f t="shared" si="1289"/>
        <v>0</v>
      </c>
      <c r="L684" s="106"/>
      <c r="M684" s="166"/>
      <c r="N684" s="687"/>
      <c r="O684" s="522"/>
      <c r="P684" s="687"/>
      <c r="Q684" s="507"/>
      <c r="R684" s="687"/>
      <c r="S684" s="507"/>
      <c r="T684" s="687"/>
      <c r="U684" s="106"/>
      <c r="V684" s="507"/>
      <c r="W684" s="507"/>
      <c r="X684" s="507"/>
      <c r="Y684" s="507"/>
      <c r="Z684" s="507"/>
      <c r="AA684" s="507"/>
      <c r="AB684" s="507"/>
      <c r="AC684" s="507"/>
      <c r="AD684" s="687"/>
      <c r="AE684" s="166"/>
      <c r="AF684" s="687"/>
      <c r="AG684" s="166"/>
      <c r="AH684" s="687"/>
      <c r="AI684" s="522"/>
      <c r="AJ684" s="687"/>
      <c r="AK684" s="507"/>
      <c r="AL684" s="687"/>
      <c r="AM684" s="507"/>
      <c r="AN684" s="687"/>
      <c r="AO684" s="507"/>
      <c r="AP684" s="507"/>
      <c r="AQ684" s="687"/>
      <c r="AR684" s="579"/>
      <c r="AS684" s="687"/>
      <c r="AT684" s="166"/>
      <c r="AU684" s="687"/>
      <c r="AV684" s="522"/>
      <c r="AW684" s="687"/>
      <c r="AX684" s="166"/>
      <c r="AY684" s="687"/>
      <c r="AZ684" s="507"/>
      <c r="BA684" s="687"/>
      <c r="BB684" s="507"/>
      <c r="BC684" s="166"/>
      <c r="BD684" s="166"/>
      <c r="BE684" s="507"/>
      <c r="BF684" s="507"/>
      <c r="BG684" s="507"/>
      <c r="BH684" s="507"/>
      <c r="BI684" s="507"/>
      <c r="BJ684" s="507"/>
      <c r="BK684" s="507"/>
      <c r="BL684" s="166"/>
      <c r="BM684" s="166"/>
      <c r="BN684" s="507"/>
      <c r="BO684" s="507"/>
      <c r="BP684" s="522"/>
      <c r="BQ684" s="507"/>
      <c r="BR684" s="166"/>
      <c r="BS684" s="166"/>
      <c r="BT684" s="507"/>
      <c r="BU684" s="579"/>
      <c r="BV684" s="507"/>
      <c r="BW684" s="522"/>
      <c r="BX684" s="507"/>
      <c r="BY684" s="507"/>
      <c r="BZ684" s="507"/>
      <c r="CE684" s="699" t="e">
        <f t="shared" si="1271"/>
        <v>#DIV/0!</v>
      </c>
    </row>
    <row r="685" spans="2:83" s="45" customFormat="1" ht="54" hidden="1" customHeight="1" x14ac:dyDescent="0.25">
      <c r="B685" s="200" t="s">
        <v>445</v>
      </c>
      <c r="C685" s="128" t="s">
        <v>82</v>
      </c>
      <c r="D685" s="507">
        <f>I685</f>
        <v>0</v>
      </c>
      <c r="E685" s="507"/>
      <c r="F685" s="507"/>
      <c r="G685" s="507"/>
      <c r="H685" s="507"/>
      <c r="I685" s="507">
        <v>0</v>
      </c>
      <c r="J685" s="507">
        <f t="shared" si="1290"/>
        <v>0</v>
      </c>
      <c r="K685" s="579">
        <f t="shared" si="1289"/>
        <v>0</v>
      </c>
      <c r="L685" s="687"/>
      <c r="M685" s="166"/>
      <c r="N685" s="687"/>
      <c r="O685" s="522"/>
      <c r="P685" s="687"/>
      <c r="Q685" s="507"/>
      <c r="R685" s="687"/>
      <c r="S685" s="507"/>
      <c r="T685" s="687"/>
      <c r="U685" s="507">
        <f>U686</f>
        <v>0</v>
      </c>
      <c r="V685" s="507"/>
      <c r="W685" s="507"/>
      <c r="X685" s="507"/>
      <c r="Y685" s="507"/>
      <c r="Z685" s="507"/>
      <c r="AA685" s="507"/>
      <c r="AB685" s="507"/>
      <c r="AC685" s="507"/>
      <c r="AD685" s="687"/>
      <c r="AE685" s="166"/>
      <c r="AF685" s="687"/>
      <c r="AG685" s="166"/>
      <c r="AH685" s="687"/>
      <c r="AI685" s="522"/>
      <c r="AJ685" s="687"/>
      <c r="AK685" s="507"/>
      <c r="AL685" s="687"/>
      <c r="AM685" s="507"/>
      <c r="AN685" s="687"/>
      <c r="AO685" s="507"/>
      <c r="AP685" s="507"/>
      <c r="AQ685" s="687"/>
      <c r="AR685" s="579"/>
      <c r="AS685" s="687"/>
      <c r="AT685" s="166"/>
      <c r="AU685" s="687"/>
      <c r="AV685" s="522"/>
      <c r="AW685" s="687"/>
      <c r="AX685" s="166"/>
      <c r="AY685" s="687"/>
      <c r="AZ685" s="507"/>
      <c r="BA685" s="687"/>
      <c r="BB685" s="507"/>
      <c r="BC685" s="166"/>
      <c r="BD685" s="166"/>
      <c r="BE685" s="507"/>
      <c r="BF685" s="507"/>
      <c r="BG685" s="507"/>
      <c r="BH685" s="507"/>
      <c r="BI685" s="507"/>
      <c r="BJ685" s="507"/>
      <c r="BK685" s="507"/>
      <c r="BL685" s="166"/>
      <c r="BM685" s="166"/>
      <c r="BN685" s="507"/>
      <c r="BO685" s="507"/>
      <c r="BP685" s="522"/>
      <c r="BQ685" s="507"/>
      <c r="BR685" s="166"/>
      <c r="BS685" s="166"/>
      <c r="BT685" s="507"/>
      <c r="BU685" s="579"/>
      <c r="BV685" s="507"/>
      <c r="BW685" s="522"/>
      <c r="BX685" s="507"/>
      <c r="BY685" s="507"/>
      <c r="BZ685" s="507"/>
      <c r="CE685" s="699" t="e">
        <f t="shared" si="1271"/>
        <v>#DIV/0!</v>
      </c>
    </row>
    <row r="686" spans="2:83" s="45" customFormat="1" ht="141" hidden="1" customHeight="1" x14ac:dyDescent="0.25">
      <c r="B686" s="200" t="s">
        <v>34</v>
      </c>
      <c r="C686" s="53" t="s">
        <v>444</v>
      </c>
      <c r="D686" s="106">
        <f>I686</f>
        <v>0</v>
      </c>
      <c r="E686" s="106"/>
      <c r="F686" s="106"/>
      <c r="G686" s="106"/>
      <c r="H686" s="106"/>
      <c r="I686" s="106">
        <v>0</v>
      </c>
      <c r="J686" s="106">
        <f t="shared" si="1290"/>
        <v>0</v>
      </c>
      <c r="K686" s="106">
        <f t="shared" si="1289"/>
        <v>0</v>
      </c>
      <c r="L686" s="106"/>
      <c r="M686" s="166"/>
      <c r="N686" s="687"/>
      <c r="O686" s="522"/>
      <c r="P686" s="687"/>
      <c r="Q686" s="507"/>
      <c r="R686" s="687"/>
      <c r="S686" s="507"/>
      <c r="T686" s="687"/>
      <c r="U686" s="106"/>
      <c r="V686" s="507"/>
      <c r="W686" s="507"/>
      <c r="X686" s="507"/>
      <c r="Y686" s="507"/>
      <c r="Z686" s="507"/>
      <c r="AA686" s="507"/>
      <c r="AB686" s="507"/>
      <c r="AC686" s="507"/>
      <c r="AD686" s="687"/>
      <c r="AE686" s="166"/>
      <c r="AF686" s="687"/>
      <c r="AG686" s="166"/>
      <c r="AH686" s="687"/>
      <c r="AI686" s="522"/>
      <c r="AJ686" s="687"/>
      <c r="AK686" s="507"/>
      <c r="AL686" s="687"/>
      <c r="AM686" s="507"/>
      <c r="AN686" s="687"/>
      <c r="AO686" s="507"/>
      <c r="AP686" s="507"/>
      <c r="AQ686" s="687"/>
      <c r="AR686" s="579"/>
      <c r="AS686" s="687"/>
      <c r="AT686" s="166"/>
      <c r="AU686" s="687"/>
      <c r="AV686" s="522"/>
      <c r="AW686" s="687"/>
      <c r="AX686" s="166"/>
      <c r="AY686" s="687"/>
      <c r="AZ686" s="507"/>
      <c r="BA686" s="687"/>
      <c r="BB686" s="507"/>
      <c r="BC686" s="166"/>
      <c r="BD686" s="166"/>
      <c r="BE686" s="507"/>
      <c r="BF686" s="507"/>
      <c r="BG686" s="507"/>
      <c r="BH686" s="507"/>
      <c r="BI686" s="507"/>
      <c r="BJ686" s="507"/>
      <c r="BK686" s="507"/>
      <c r="BL686" s="166"/>
      <c r="BM686" s="166"/>
      <c r="BN686" s="507"/>
      <c r="BO686" s="507"/>
      <c r="BP686" s="522"/>
      <c r="BQ686" s="507"/>
      <c r="BR686" s="166"/>
      <c r="BS686" s="166"/>
      <c r="BT686" s="507"/>
      <c r="BU686" s="579"/>
      <c r="BV686" s="507"/>
      <c r="BW686" s="522"/>
      <c r="BX686" s="507"/>
      <c r="BY686" s="507"/>
      <c r="BZ686" s="507"/>
      <c r="CE686" s="699" t="e">
        <f t="shared" si="1271"/>
        <v>#DIV/0!</v>
      </c>
    </row>
    <row r="687" spans="2:83" s="45" customFormat="1" ht="54" hidden="1" customHeight="1" x14ac:dyDescent="0.25">
      <c r="B687" s="200" t="s">
        <v>242</v>
      </c>
      <c r="C687" s="128" t="s">
        <v>86</v>
      </c>
      <c r="D687" s="507">
        <f>I687</f>
        <v>0</v>
      </c>
      <c r="E687" s="507"/>
      <c r="F687" s="507"/>
      <c r="G687" s="507"/>
      <c r="H687" s="507"/>
      <c r="I687" s="507">
        <v>0</v>
      </c>
      <c r="J687" s="507">
        <f t="shared" si="1290"/>
        <v>0</v>
      </c>
      <c r="K687" s="579">
        <f t="shared" si="1289"/>
        <v>0</v>
      </c>
      <c r="L687" s="687"/>
      <c r="M687" s="166"/>
      <c r="N687" s="687"/>
      <c r="O687" s="522"/>
      <c r="P687" s="687"/>
      <c r="Q687" s="507"/>
      <c r="R687" s="687"/>
      <c r="S687" s="507"/>
      <c r="T687" s="687"/>
      <c r="U687" s="507">
        <f>U688+U713</f>
        <v>0</v>
      </c>
      <c r="V687" s="507"/>
      <c r="W687" s="507"/>
      <c r="X687" s="507"/>
      <c r="Y687" s="507"/>
      <c r="Z687" s="507"/>
      <c r="AA687" s="507"/>
      <c r="AB687" s="507"/>
      <c r="AC687" s="507"/>
      <c r="AD687" s="687"/>
      <c r="AE687" s="166"/>
      <c r="AF687" s="687"/>
      <c r="AG687" s="166"/>
      <c r="AH687" s="687"/>
      <c r="AI687" s="522"/>
      <c r="AJ687" s="687"/>
      <c r="AK687" s="507"/>
      <c r="AL687" s="687"/>
      <c r="AM687" s="507"/>
      <c r="AN687" s="687"/>
      <c r="AO687" s="507"/>
      <c r="AP687" s="507"/>
      <c r="AQ687" s="687"/>
      <c r="AR687" s="579"/>
      <c r="AS687" s="687"/>
      <c r="AT687" s="166"/>
      <c r="AU687" s="687"/>
      <c r="AV687" s="522"/>
      <c r="AW687" s="687"/>
      <c r="AX687" s="166"/>
      <c r="AY687" s="687"/>
      <c r="AZ687" s="507"/>
      <c r="BA687" s="687"/>
      <c r="BB687" s="507"/>
      <c r="BC687" s="166"/>
      <c r="BD687" s="166"/>
      <c r="BE687" s="507"/>
      <c r="BF687" s="507"/>
      <c r="BG687" s="507"/>
      <c r="BH687" s="507"/>
      <c r="BI687" s="507"/>
      <c r="BJ687" s="507"/>
      <c r="BK687" s="507"/>
      <c r="BL687" s="166"/>
      <c r="BM687" s="166"/>
      <c r="BN687" s="507"/>
      <c r="BO687" s="507"/>
      <c r="BP687" s="522"/>
      <c r="BQ687" s="507"/>
      <c r="BR687" s="166"/>
      <c r="BS687" s="166"/>
      <c r="BT687" s="507"/>
      <c r="BU687" s="579"/>
      <c r="BV687" s="507"/>
      <c r="BW687" s="522"/>
      <c r="BX687" s="507"/>
      <c r="BY687" s="507"/>
      <c r="BZ687" s="507"/>
      <c r="CE687" s="699" t="e">
        <f t="shared" si="1271"/>
        <v>#DIV/0!</v>
      </c>
    </row>
    <row r="688" spans="2:83" s="45" customFormat="1" ht="129" hidden="1" customHeight="1" x14ac:dyDescent="0.25">
      <c r="B688" s="200" t="s">
        <v>34</v>
      </c>
      <c r="C688" s="53" t="s">
        <v>446</v>
      </c>
      <c r="D688" s="106">
        <f>I688</f>
        <v>0</v>
      </c>
      <c r="E688" s="106"/>
      <c r="F688" s="106"/>
      <c r="G688" s="106"/>
      <c r="H688" s="106"/>
      <c r="I688" s="106">
        <v>0</v>
      </c>
      <c r="J688" s="106">
        <f t="shared" si="1290"/>
        <v>0</v>
      </c>
      <c r="K688" s="106">
        <f t="shared" si="1289"/>
        <v>0</v>
      </c>
      <c r="L688" s="106"/>
      <c r="M688" s="166"/>
      <c r="N688" s="687"/>
      <c r="O688" s="522"/>
      <c r="P688" s="687"/>
      <c r="Q688" s="507"/>
      <c r="R688" s="687"/>
      <c r="S688" s="507"/>
      <c r="T688" s="687"/>
      <c r="U688" s="106"/>
      <c r="V688" s="507"/>
      <c r="W688" s="507"/>
      <c r="X688" s="507"/>
      <c r="Y688" s="507"/>
      <c r="Z688" s="507"/>
      <c r="AA688" s="507"/>
      <c r="AB688" s="507"/>
      <c r="AC688" s="507"/>
      <c r="AD688" s="687"/>
      <c r="AE688" s="166"/>
      <c r="AF688" s="687"/>
      <c r="AG688" s="166"/>
      <c r="AH688" s="687"/>
      <c r="AI688" s="522"/>
      <c r="AJ688" s="687"/>
      <c r="AK688" s="507"/>
      <c r="AL688" s="687"/>
      <c r="AM688" s="507"/>
      <c r="AN688" s="687"/>
      <c r="AO688" s="507"/>
      <c r="AP688" s="507"/>
      <c r="AQ688" s="687"/>
      <c r="AR688" s="579"/>
      <c r="AS688" s="687"/>
      <c r="AT688" s="166"/>
      <c r="AU688" s="687"/>
      <c r="AV688" s="522"/>
      <c r="AW688" s="687"/>
      <c r="AX688" s="166"/>
      <c r="AY688" s="687"/>
      <c r="AZ688" s="507"/>
      <c r="BA688" s="687"/>
      <c r="BB688" s="507"/>
      <c r="BC688" s="166"/>
      <c r="BD688" s="166"/>
      <c r="BE688" s="507"/>
      <c r="BF688" s="507"/>
      <c r="BG688" s="507"/>
      <c r="BH688" s="507"/>
      <c r="BI688" s="507"/>
      <c r="BJ688" s="507"/>
      <c r="BK688" s="507"/>
      <c r="BL688" s="166"/>
      <c r="BM688" s="166"/>
      <c r="BN688" s="507"/>
      <c r="BO688" s="507"/>
      <c r="BP688" s="522"/>
      <c r="BQ688" s="507"/>
      <c r="BR688" s="166"/>
      <c r="BS688" s="166"/>
      <c r="BT688" s="507"/>
      <c r="BU688" s="579"/>
      <c r="BV688" s="507"/>
      <c r="BW688" s="522"/>
      <c r="BX688" s="507"/>
      <c r="BY688" s="507"/>
      <c r="BZ688" s="507"/>
      <c r="CE688" s="699" t="e">
        <f t="shared" si="1271"/>
        <v>#DIV/0!</v>
      </c>
    </row>
    <row r="689" spans="2:83" s="45" customFormat="1" ht="57.75" customHeight="1" x14ac:dyDescent="0.25">
      <c r="B689" s="203" t="s">
        <v>445</v>
      </c>
      <c r="C689" s="128" t="s">
        <v>78</v>
      </c>
      <c r="D689" s="168">
        <f t="shared" ref="D689:D690" si="1291">E689+I689</f>
        <v>9300.2799099999993</v>
      </c>
      <c r="E689" s="33"/>
      <c r="F689" s="33"/>
      <c r="G689" s="33"/>
      <c r="H689" s="33"/>
      <c r="I689" s="168">
        <f>I690</f>
        <v>9300.2799099999993</v>
      </c>
      <c r="J689" s="168">
        <f>J690</f>
        <v>-9300.2799099999993</v>
      </c>
      <c r="K689" s="168">
        <f t="shared" ref="K689:K690" si="1292">M689+U689</f>
        <v>0</v>
      </c>
      <c r="L689" s="699">
        <f t="shared" ref="L689:L759" si="1293">K689/D689</f>
        <v>0</v>
      </c>
      <c r="M689" s="33"/>
      <c r="N689" s="19"/>
      <c r="O689" s="89"/>
      <c r="P689" s="19"/>
      <c r="Q689" s="89"/>
      <c r="R689" s="19"/>
      <c r="S689" s="89"/>
      <c r="T689" s="19"/>
      <c r="U689" s="632">
        <f>U690</f>
        <v>0</v>
      </c>
      <c r="V689" s="626"/>
      <c r="W689" s="626"/>
      <c r="X689" s="626"/>
      <c r="Y689" s="626"/>
      <c r="Z689" s="626"/>
      <c r="AA689" s="626"/>
      <c r="AB689" s="626"/>
      <c r="AC689" s="626"/>
      <c r="AD689" s="687"/>
      <c r="AE689" s="168">
        <v>0</v>
      </c>
      <c r="AF689" s="699">
        <f t="shared" ref="AF689:AF759" si="1294">AE689/D689</f>
        <v>0</v>
      </c>
      <c r="AG689" s="168"/>
      <c r="AH689" s="699"/>
      <c r="AI689" s="665"/>
      <c r="AJ689" s="687"/>
      <c r="AK689" s="665"/>
      <c r="AL689" s="687"/>
      <c r="AM689" s="665"/>
      <c r="AN689" s="687"/>
      <c r="AO689" s="665"/>
      <c r="AP689" s="665">
        <v>0</v>
      </c>
      <c r="AQ689" s="687"/>
      <c r="AR689" s="168">
        <f t="shared" ref="AR689:AR696" si="1295">BB689</f>
        <v>9300.2799099999993</v>
      </c>
      <c r="AS689" s="699">
        <f t="shared" ref="AS689:AS759" si="1296">AR689/D689</f>
        <v>1</v>
      </c>
      <c r="AT689" s="168"/>
      <c r="AU689" s="699"/>
      <c r="AV689" s="665"/>
      <c r="AW689" s="699"/>
      <c r="AX689" s="168"/>
      <c r="AY689" s="699"/>
      <c r="AZ689" s="665"/>
      <c r="BA689" s="699"/>
      <c r="BB689" s="762">
        <f>BB690</f>
        <v>9300.2799099999993</v>
      </c>
      <c r="BC689" s="665"/>
      <c r="BD689" s="665"/>
      <c r="BE689" s="665"/>
      <c r="BF689" s="665"/>
      <c r="BG689" s="665"/>
      <c r="BH689" s="665"/>
      <c r="BI689" s="665"/>
      <c r="BJ689" s="665"/>
      <c r="BK689" s="665"/>
      <c r="BL689" s="665"/>
      <c r="BM689" s="665"/>
      <c r="BN689" s="665">
        <v>0</v>
      </c>
      <c r="BO689" s="665"/>
      <c r="BP689" s="665"/>
      <c r="BQ689" s="665"/>
      <c r="BR689" s="665"/>
      <c r="BS689" s="665"/>
      <c r="BT689" s="665">
        <v>0</v>
      </c>
      <c r="BU689" s="665">
        <v>0</v>
      </c>
      <c r="BV689" s="564"/>
      <c r="BW689" s="564"/>
      <c r="BX689" s="564"/>
      <c r="BY689" s="564"/>
      <c r="BZ689" s="564"/>
      <c r="CE689" s="699">
        <f t="shared" si="1271"/>
        <v>1</v>
      </c>
    </row>
    <row r="690" spans="2:83" s="45" customFormat="1" ht="87.75" customHeight="1" x14ac:dyDescent="0.25">
      <c r="B690" s="206" t="s">
        <v>34</v>
      </c>
      <c r="C690" s="566" t="s">
        <v>332</v>
      </c>
      <c r="D690" s="109">
        <f t="shared" si="1291"/>
        <v>9300.2799099999993</v>
      </c>
      <c r="E690" s="236"/>
      <c r="F690" s="236"/>
      <c r="G690" s="236"/>
      <c r="H690" s="236"/>
      <c r="I690" s="109">
        <v>9300.2799099999993</v>
      </c>
      <c r="J690" s="109">
        <f>K690-I690</f>
        <v>-9300.2799099999993</v>
      </c>
      <c r="K690" s="109">
        <f t="shared" si="1292"/>
        <v>0</v>
      </c>
      <c r="L690" s="699">
        <f t="shared" si="1293"/>
        <v>0</v>
      </c>
      <c r="M690" s="236"/>
      <c r="N690" s="31"/>
      <c r="O690" s="31"/>
      <c r="P690" s="31"/>
      <c r="Q690" s="31"/>
      <c r="R690" s="31"/>
      <c r="S690" s="31"/>
      <c r="T690" s="31"/>
      <c r="U690" s="106"/>
      <c r="V690" s="626"/>
      <c r="W690" s="626"/>
      <c r="X690" s="626"/>
      <c r="Y690" s="626"/>
      <c r="Z690" s="626"/>
      <c r="AA690" s="626"/>
      <c r="AB690" s="626"/>
      <c r="AC690" s="626"/>
      <c r="AD690" s="687"/>
      <c r="AE690" s="166"/>
      <c r="AF690" s="699">
        <f t="shared" si="1294"/>
        <v>0</v>
      </c>
      <c r="AG690" s="166"/>
      <c r="AH690" s="699"/>
      <c r="AI690" s="626"/>
      <c r="AJ690" s="687"/>
      <c r="AK690" s="626"/>
      <c r="AL690" s="687"/>
      <c r="AM690" s="626"/>
      <c r="AN690" s="687"/>
      <c r="AO690" s="626"/>
      <c r="AP690" s="626"/>
      <c r="AQ690" s="687"/>
      <c r="AR690" s="109">
        <f t="shared" si="1295"/>
        <v>9300.2799099999993</v>
      </c>
      <c r="AS690" s="699">
        <f t="shared" si="1296"/>
        <v>1</v>
      </c>
      <c r="AT690" s="166"/>
      <c r="AU690" s="699"/>
      <c r="AV690" s="626"/>
      <c r="AW690" s="699"/>
      <c r="AX690" s="166"/>
      <c r="AY690" s="699"/>
      <c r="AZ690" s="626"/>
      <c r="BA690" s="699"/>
      <c r="BB690" s="106">
        <f>D690</f>
        <v>9300.2799099999993</v>
      </c>
      <c r="BC690" s="626"/>
      <c r="BD690" s="626"/>
      <c r="BE690" s="626"/>
      <c r="BF690" s="626"/>
      <c r="BG690" s="626"/>
      <c r="BH690" s="626"/>
      <c r="BI690" s="626"/>
      <c r="BJ690" s="626"/>
      <c r="BK690" s="626"/>
      <c r="BL690" s="626"/>
      <c r="BM690" s="626"/>
      <c r="BN690" s="626"/>
      <c r="BO690" s="626"/>
      <c r="BP690" s="626"/>
      <c r="BQ690" s="626"/>
      <c r="BR690" s="626"/>
      <c r="BS690" s="626"/>
      <c r="BT690" s="626"/>
      <c r="BU690" s="626"/>
      <c r="BV690" s="564"/>
      <c r="BW690" s="564"/>
      <c r="BX690" s="564"/>
      <c r="BY690" s="564"/>
      <c r="BZ690" s="564"/>
      <c r="CE690" s="699">
        <f t="shared" si="1271"/>
        <v>1</v>
      </c>
    </row>
    <row r="691" spans="2:83" s="45" customFormat="1" ht="55.5" customHeight="1" x14ac:dyDescent="0.25">
      <c r="B691" s="203" t="s">
        <v>242</v>
      </c>
      <c r="C691" s="128" t="s">
        <v>512</v>
      </c>
      <c r="D691" s="168">
        <f t="shared" ref="D691:D696" si="1297">I691</f>
        <v>78070.732860000004</v>
      </c>
      <c r="E691" s="33"/>
      <c r="F691" s="33"/>
      <c r="G691" s="33"/>
      <c r="H691" s="33"/>
      <c r="I691" s="168">
        <f>I692</f>
        <v>78070.732860000004</v>
      </c>
      <c r="J691" s="168">
        <f>J692</f>
        <v>-78070.732860000004</v>
      </c>
      <c r="K691" s="168">
        <f t="shared" ref="K691:K692" si="1298">M691+U691</f>
        <v>0</v>
      </c>
      <c r="L691" s="699">
        <f t="shared" si="1293"/>
        <v>0</v>
      </c>
      <c r="M691" s="33"/>
      <c r="N691" s="19"/>
      <c r="O691" s="89"/>
      <c r="P691" s="19"/>
      <c r="Q691" s="89"/>
      <c r="R691" s="19"/>
      <c r="S691" s="89"/>
      <c r="T691" s="19"/>
      <c r="U691" s="683">
        <f>SUM(U692:U692)</f>
        <v>0</v>
      </c>
      <c r="V691" s="678"/>
      <c r="W691" s="678"/>
      <c r="X691" s="678"/>
      <c r="Y691" s="678"/>
      <c r="Z691" s="678"/>
      <c r="AA691" s="678"/>
      <c r="AB691" s="678"/>
      <c r="AC691" s="678"/>
      <c r="AD691" s="687"/>
      <c r="AE691" s="166"/>
      <c r="AF691" s="699">
        <f t="shared" si="1294"/>
        <v>0</v>
      </c>
      <c r="AG691" s="166"/>
      <c r="AH691" s="699"/>
      <c r="AI691" s="678"/>
      <c r="AJ691" s="687"/>
      <c r="AK691" s="678"/>
      <c r="AL691" s="687"/>
      <c r="AM691" s="678"/>
      <c r="AN691" s="687"/>
      <c r="AO691" s="678"/>
      <c r="AP691" s="678"/>
      <c r="AQ691" s="687"/>
      <c r="AR691" s="168">
        <f t="shared" si="1295"/>
        <v>78070.732860000004</v>
      </c>
      <c r="AS691" s="699">
        <f t="shared" si="1296"/>
        <v>1</v>
      </c>
      <c r="AT691" s="166"/>
      <c r="AU691" s="699"/>
      <c r="AV691" s="678"/>
      <c r="AW691" s="699"/>
      <c r="AX691" s="166"/>
      <c r="AY691" s="699"/>
      <c r="AZ691" s="678"/>
      <c r="BA691" s="699"/>
      <c r="BB691" s="942">
        <f>BB692</f>
        <v>78070.732860000004</v>
      </c>
      <c r="BC691" s="678"/>
      <c r="BD691" s="678"/>
      <c r="BE691" s="678"/>
      <c r="BF691" s="678"/>
      <c r="BG691" s="678"/>
      <c r="BH691" s="678"/>
      <c r="BI691" s="678"/>
      <c r="BJ691" s="678"/>
      <c r="BK691" s="678"/>
      <c r="BL691" s="678"/>
      <c r="BM691" s="678"/>
      <c r="BN691" s="678"/>
      <c r="BO691" s="678"/>
      <c r="BP691" s="678"/>
      <c r="BQ691" s="678"/>
      <c r="BR691" s="678"/>
      <c r="BS691" s="678"/>
      <c r="BT691" s="678"/>
      <c r="BU691" s="678"/>
      <c r="BV691" s="678"/>
      <c r="BW691" s="678"/>
      <c r="BX691" s="678"/>
      <c r="BY691" s="678"/>
      <c r="BZ691" s="678"/>
      <c r="CE691" s="699">
        <f t="shared" si="1271"/>
        <v>1</v>
      </c>
    </row>
    <row r="692" spans="2:83" s="45" customFormat="1" ht="106.5" customHeight="1" x14ac:dyDescent="0.25">
      <c r="B692" s="206"/>
      <c r="C692" s="566" t="s">
        <v>443</v>
      </c>
      <c r="D692" s="109">
        <f t="shared" si="1297"/>
        <v>78070.732860000004</v>
      </c>
      <c r="E692" s="236"/>
      <c r="F692" s="236"/>
      <c r="G692" s="236"/>
      <c r="H692" s="236"/>
      <c r="I692" s="109">
        <f>'[10]2025_2027'!$D$659</f>
        <v>78070.732860000004</v>
      </c>
      <c r="J692" s="109">
        <f>K692-I692</f>
        <v>-78070.732860000004</v>
      </c>
      <c r="K692" s="109">
        <f t="shared" si="1298"/>
        <v>0</v>
      </c>
      <c r="L692" s="699">
        <f t="shared" si="1293"/>
        <v>0</v>
      </c>
      <c r="M692" s="236"/>
      <c r="N692" s="31"/>
      <c r="O692" s="31"/>
      <c r="P692" s="31"/>
      <c r="Q692" s="31"/>
      <c r="R692" s="31"/>
      <c r="S692" s="31"/>
      <c r="T692" s="31"/>
      <c r="U692" s="106"/>
      <c r="V692" s="678"/>
      <c r="W692" s="678"/>
      <c r="X692" s="678"/>
      <c r="Y692" s="678"/>
      <c r="Z692" s="678"/>
      <c r="AA692" s="678"/>
      <c r="AB692" s="678"/>
      <c r="AC692" s="678"/>
      <c r="AD692" s="687"/>
      <c r="AE692" s="166"/>
      <c r="AF692" s="699">
        <f t="shared" si="1294"/>
        <v>0</v>
      </c>
      <c r="AG692" s="166"/>
      <c r="AH692" s="699"/>
      <c r="AI692" s="678"/>
      <c r="AJ692" s="687"/>
      <c r="AK692" s="678"/>
      <c r="AL692" s="687"/>
      <c r="AM692" s="678"/>
      <c r="AN692" s="687"/>
      <c r="AO692" s="678"/>
      <c r="AP692" s="678"/>
      <c r="AQ692" s="687"/>
      <c r="AR692" s="109">
        <f t="shared" si="1295"/>
        <v>78070.732860000004</v>
      </c>
      <c r="AS692" s="699">
        <f t="shared" si="1296"/>
        <v>1</v>
      </c>
      <c r="AT692" s="166"/>
      <c r="AU692" s="699"/>
      <c r="AV692" s="678"/>
      <c r="AW692" s="699"/>
      <c r="AX692" s="166"/>
      <c r="AY692" s="699"/>
      <c r="AZ692" s="678"/>
      <c r="BA692" s="699"/>
      <c r="BB692" s="106">
        <f>D692</f>
        <v>78070.732860000004</v>
      </c>
      <c r="BC692" s="678"/>
      <c r="BD692" s="678"/>
      <c r="BE692" s="678"/>
      <c r="BF692" s="678"/>
      <c r="BG692" s="678"/>
      <c r="BH692" s="678"/>
      <c r="BI692" s="678"/>
      <c r="BJ692" s="678"/>
      <c r="BK692" s="678"/>
      <c r="BL692" s="678"/>
      <c r="BM692" s="678"/>
      <c r="BN692" s="678"/>
      <c r="BO692" s="678"/>
      <c r="BP692" s="678"/>
      <c r="BQ692" s="678"/>
      <c r="BR692" s="678"/>
      <c r="BS692" s="678"/>
      <c r="BT692" s="678"/>
      <c r="BU692" s="678"/>
      <c r="BV692" s="678"/>
      <c r="BW692" s="678"/>
      <c r="BX692" s="678"/>
      <c r="BY692" s="678"/>
      <c r="BZ692" s="678"/>
      <c r="CE692" s="699">
        <f t="shared" si="1271"/>
        <v>1</v>
      </c>
    </row>
    <row r="693" spans="2:83" s="45" customFormat="1" ht="66.75" customHeight="1" x14ac:dyDescent="0.25">
      <c r="B693" s="203" t="s">
        <v>243</v>
      </c>
      <c r="C693" s="128" t="s">
        <v>513</v>
      </c>
      <c r="D693" s="168">
        <f t="shared" si="1297"/>
        <v>100000</v>
      </c>
      <c r="E693" s="33"/>
      <c r="F693" s="33"/>
      <c r="G693" s="33"/>
      <c r="H693" s="33"/>
      <c r="I693" s="168">
        <f>I694</f>
        <v>100000</v>
      </c>
      <c r="J693" s="168">
        <f>J694</f>
        <v>-100000</v>
      </c>
      <c r="K693" s="168">
        <f t="shared" ref="K693:K694" si="1299">M693+U693</f>
        <v>0</v>
      </c>
      <c r="L693" s="699">
        <f t="shared" si="1293"/>
        <v>0</v>
      </c>
      <c r="M693" s="33"/>
      <c r="N693" s="19"/>
      <c r="O693" s="89"/>
      <c r="P693" s="19"/>
      <c r="Q693" s="89"/>
      <c r="R693" s="19"/>
      <c r="S693" s="89"/>
      <c r="T693" s="19"/>
      <c r="U693" s="683">
        <f>U694</f>
        <v>0</v>
      </c>
      <c r="V693" s="678"/>
      <c r="W693" s="678"/>
      <c r="X693" s="678"/>
      <c r="Y693" s="678"/>
      <c r="Z693" s="678"/>
      <c r="AA693" s="678"/>
      <c r="AB693" s="678"/>
      <c r="AC693" s="678"/>
      <c r="AD693" s="687"/>
      <c r="AE693" s="166"/>
      <c r="AF693" s="699">
        <f t="shared" si="1294"/>
        <v>0</v>
      </c>
      <c r="AG693" s="166"/>
      <c r="AH693" s="699"/>
      <c r="AI693" s="678"/>
      <c r="AJ693" s="687"/>
      <c r="AK693" s="678"/>
      <c r="AL693" s="687"/>
      <c r="AM693" s="678"/>
      <c r="AN693" s="687"/>
      <c r="AO693" s="678"/>
      <c r="AP693" s="678"/>
      <c r="AQ693" s="687"/>
      <c r="AR693" s="168">
        <f t="shared" si="1295"/>
        <v>100000</v>
      </c>
      <c r="AS693" s="699">
        <f t="shared" si="1296"/>
        <v>1</v>
      </c>
      <c r="AT693" s="166"/>
      <c r="AU693" s="699"/>
      <c r="AV693" s="678"/>
      <c r="AW693" s="699"/>
      <c r="AX693" s="166"/>
      <c r="AY693" s="699"/>
      <c r="AZ693" s="678"/>
      <c r="BA693" s="699"/>
      <c r="BB693" s="942">
        <f>BB694</f>
        <v>100000</v>
      </c>
      <c r="BC693" s="678"/>
      <c r="BD693" s="678"/>
      <c r="BE693" s="678"/>
      <c r="BF693" s="678"/>
      <c r="BG693" s="678"/>
      <c r="BH693" s="678"/>
      <c r="BI693" s="678"/>
      <c r="BJ693" s="678"/>
      <c r="BK693" s="678"/>
      <c r="BL693" s="678"/>
      <c r="BM693" s="678"/>
      <c r="BN693" s="678"/>
      <c r="BO693" s="678"/>
      <c r="BP693" s="678"/>
      <c r="BQ693" s="678"/>
      <c r="BR693" s="678"/>
      <c r="BS693" s="678"/>
      <c r="BT693" s="678"/>
      <c r="BU693" s="678"/>
      <c r="BV693" s="678"/>
      <c r="BW693" s="678"/>
      <c r="BX693" s="678"/>
      <c r="BY693" s="678"/>
      <c r="BZ693" s="678"/>
      <c r="CE693" s="699">
        <f t="shared" si="1271"/>
        <v>1</v>
      </c>
    </row>
    <row r="694" spans="2:83" s="45" customFormat="1" ht="82.5" customHeight="1" x14ac:dyDescent="0.25">
      <c r="B694" s="206"/>
      <c r="C694" s="566" t="s">
        <v>554</v>
      </c>
      <c r="D694" s="109">
        <f t="shared" si="1297"/>
        <v>100000</v>
      </c>
      <c r="E694" s="236"/>
      <c r="F694" s="236"/>
      <c r="G694" s="236"/>
      <c r="H694" s="236"/>
      <c r="I694" s="109">
        <f>'[10]2025_2027'!$D$661</f>
        <v>100000</v>
      </c>
      <c r="J694" s="109">
        <f>K694-I694</f>
        <v>-100000</v>
      </c>
      <c r="K694" s="109">
        <f t="shared" si="1299"/>
        <v>0</v>
      </c>
      <c r="L694" s="699">
        <f t="shared" si="1293"/>
        <v>0</v>
      </c>
      <c r="M694" s="236"/>
      <c r="N694" s="31"/>
      <c r="O694" s="31"/>
      <c r="P694" s="31"/>
      <c r="Q694" s="31"/>
      <c r="R694" s="31"/>
      <c r="S694" s="31"/>
      <c r="T694" s="31"/>
      <c r="U694" s="106"/>
      <c r="V694" s="678"/>
      <c r="W694" s="678"/>
      <c r="X694" s="678"/>
      <c r="Y694" s="678"/>
      <c r="Z694" s="678"/>
      <c r="AA694" s="678"/>
      <c r="AB694" s="678"/>
      <c r="AC694" s="678"/>
      <c r="AD694" s="687"/>
      <c r="AE694" s="166"/>
      <c r="AF694" s="699">
        <f t="shared" si="1294"/>
        <v>0</v>
      </c>
      <c r="AG694" s="166"/>
      <c r="AH694" s="699"/>
      <c r="AI694" s="678"/>
      <c r="AJ694" s="687"/>
      <c r="AK694" s="678"/>
      <c r="AL694" s="687"/>
      <c r="AM694" s="678"/>
      <c r="AN694" s="687"/>
      <c r="AO694" s="678"/>
      <c r="AP694" s="678"/>
      <c r="AQ694" s="687"/>
      <c r="AR694" s="109">
        <f t="shared" si="1295"/>
        <v>100000</v>
      </c>
      <c r="AS694" s="699">
        <f t="shared" si="1296"/>
        <v>1</v>
      </c>
      <c r="AT694" s="166"/>
      <c r="AU694" s="699"/>
      <c r="AV694" s="678"/>
      <c r="AW694" s="699"/>
      <c r="AX694" s="166"/>
      <c r="AY694" s="699"/>
      <c r="AZ694" s="678"/>
      <c r="BA694" s="699"/>
      <c r="BB694" s="106">
        <f>D694</f>
        <v>100000</v>
      </c>
      <c r="BC694" s="678"/>
      <c r="BD694" s="678"/>
      <c r="BE694" s="678"/>
      <c r="BF694" s="678"/>
      <c r="BG694" s="678"/>
      <c r="BH694" s="678"/>
      <c r="BI694" s="678"/>
      <c r="BJ694" s="678"/>
      <c r="BK694" s="678"/>
      <c r="BL694" s="678"/>
      <c r="BM694" s="678"/>
      <c r="BN694" s="678"/>
      <c r="BO694" s="678"/>
      <c r="BP694" s="678"/>
      <c r="BQ694" s="678"/>
      <c r="BR694" s="678"/>
      <c r="BS694" s="678"/>
      <c r="BT694" s="678"/>
      <c r="BU694" s="678"/>
      <c r="BV694" s="678"/>
      <c r="BW694" s="678"/>
      <c r="BX694" s="678"/>
      <c r="BY694" s="678"/>
      <c r="BZ694" s="678"/>
      <c r="CE694" s="699">
        <f t="shared" si="1271"/>
        <v>1</v>
      </c>
    </row>
    <row r="695" spans="2:83" s="45" customFormat="1" ht="66.75" customHeight="1" x14ac:dyDescent="0.25">
      <c r="B695" s="203" t="s">
        <v>244</v>
      </c>
      <c r="C695" s="128" t="s">
        <v>86</v>
      </c>
      <c r="D695" s="168">
        <f t="shared" si="1297"/>
        <v>45781.516309999999</v>
      </c>
      <c r="E695" s="33"/>
      <c r="F695" s="33"/>
      <c r="G695" s="33"/>
      <c r="H695" s="33"/>
      <c r="I695" s="168">
        <f>I696</f>
        <v>45781.516309999999</v>
      </c>
      <c r="J695" s="168">
        <f>J696</f>
        <v>-32047.061419999998</v>
      </c>
      <c r="K695" s="168">
        <f t="shared" ref="K695:K696" si="1300">M695+U695</f>
        <v>13734.454890000001</v>
      </c>
      <c r="L695" s="699">
        <f t="shared" si="1293"/>
        <v>0.29999999993447141</v>
      </c>
      <c r="M695" s="33"/>
      <c r="N695" s="19"/>
      <c r="O695" s="89"/>
      <c r="P695" s="19"/>
      <c r="Q695" s="89"/>
      <c r="R695" s="19"/>
      <c r="S695" s="89"/>
      <c r="T695" s="19"/>
      <c r="U695" s="926">
        <f>U696</f>
        <v>13734.454890000001</v>
      </c>
      <c r="V695" s="923"/>
      <c r="W695" s="923"/>
      <c r="X695" s="923"/>
      <c r="Y695" s="923"/>
      <c r="Z695" s="923"/>
      <c r="AA695" s="923"/>
      <c r="AB695" s="923"/>
      <c r="AC695" s="923"/>
      <c r="AD695" s="699">
        <f>U695/D695</f>
        <v>0.29999999993447141</v>
      </c>
      <c r="AE695" s="166"/>
      <c r="AF695" s="699">
        <f t="shared" si="1294"/>
        <v>0</v>
      </c>
      <c r="AG695" s="166"/>
      <c r="AH695" s="699"/>
      <c r="AI695" s="923"/>
      <c r="AJ695" s="923"/>
      <c r="AK695" s="923"/>
      <c r="AL695" s="923"/>
      <c r="AM695" s="923"/>
      <c r="AN695" s="923"/>
      <c r="AO695" s="923"/>
      <c r="AP695" s="923"/>
      <c r="AQ695" s="923"/>
      <c r="AR695" s="168">
        <f t="shared" si="1295"/>
        <v>45781.516309999999</v>
      </c>
      <c r="AS695" s="699">
        <f t="shared" si="1296"/>
        <v>1</v>
      </c>
      <c r="AT695" s="166"/>
      <c r="AU695" s="699"/>
      <c r="AV695" s="923"/>
      <c r="AW695" s="699"/>
      <c r="AX695" s="166"/>
      <c r="AY695" s="699"/>
      <c r="AZ695" s="923"/>
      <c r="BA695" s="699"/>
      <c r="BB695" s="942">
        <f>BB696</f>
        <v>45781.516309999999</v>
      </c>
      <c r="BC695" s="923"/>
      <c r="BD695" s="923"/>
      <c r="BE695" s="923"/>
      <c r="BF695" s="923"/>
      <c r="BG695" s="923"/>
      <c r="BH695" s="923"/>
      <c r="BI695" s="923"/>
      <c r="BJ695" s="923"/>
      <c r="BK695" s="923"/>
      <c r="BL695" s="923"/>
      <c r="BM695" s="923"/>
      <c r="BN695" s="923"/>
      <c r="BO695" s="923"/>
      <c r="BP695" s="923"/>
      <c r="BQ695" s="923"/>
      <c r="BR695" s="923"/>
      <c r="BS695" s="923"/>
      <c r="BT695" s="923"/>
      <c r="BU695" s="923"/>
      <c r="BV695" s="923"/>
      <c r="BW695" s="923"/>
      <c r="BX695" s="923"/>
      <c r="BY695" s="923"/>
      <c r="BZ695" s="923"/>
      <c r="CE695" s="699">
        <f t="shared" si="1271"/>
        <v>1</v>
      </c>
    </row>
    <row r="696" spans="2:83" s="45" customFormat="1" ht="119.25" customHeight="1" x14ac:dyDescent="0.25">
      <c r="B696" s="206"/>
      <c r="C696" s="566" t="s">
        <v>446</v>
      </c>
      <c r="D696" s="109">
        <f t="shared" si="1297"/>
        <v>45781.516309999999</v>
      </c>
      <c r="E696" s="236"/>
      <c r="F696" s="236"/>
      <c r="G696" s="236"/>
      <c r="H696" s="236"/>
      <c r="I696" s="109">
        <f>'[10]2025_2027'!$D$663</f>
        <v>45781.516309999999</v>
      </c>
      <c r="J696" s="109">
        <f>K696-I696</f>
        <v>-32047.061419999998</v>
      </c>
      <c r="K696" s="109">
        <f t="shared" si="1300"/>
        <v>13734.454890000001</v>
      </c>
      <c r="L696" s="699">
        <f t="shared" si="1293"/>
        <v>0.29999999993447141</v>
      </c>
      <c r="M696" s="236"/>
      <c r="N696" s="31"/>
      <c r="O696" s="31"/>
      <c r="P696" s="31"/>
      <c r="Q696" s="31"/>
      <c r="R696" s="31"/>
      <c r="S696" s="31"/>
      <c r="T696" s="31"/>
      <c r="U696" s="106">
        <v>13734.454890000001</v>
      </c>
      <c r="V696" s="678"/>
      <c r="W696" s="678"/>
      <c r="X696" s="678"/>
      <c r="Y696" s="678"/>
      <c r="Z696" s="678"/>
      <c r="AA696" s="678"/>
      <c r="AB696" s="678"/>
      <c r="AC696" s="678"/>
      <c r="AD696" s="749">
        <f>U696/D696</f>
        <v>0.29999999993447141</v>
      </c>
      <c r="AE696" s="166"/>
      <c r="AF696" s="699">
        <f t="shared" si="1294"/>
        <v>0</v>
      </c>
      <c r="AG696" s="166"/>
      <c r="AH696" s="699"/>
      <c r="AI696" s="678"/>
      <c r="AJ696" s="687"/>
      <c r="AK696" s="678"/>
      <c r="AL696" s="687"/>
      <c r="AM696" s="678"/>
      <c r="AN696" s="687"/>
      <c r="AO696" s="678"/>
      <c r="AP696" s="678"/>
      <c r="AQ696" s="687"/>
      <c r="AR696" s="109">
        <f t="shared" si="1295"/>
        <v>45781.516309999999</v>
      </c>
      <c r="AS696" s="699">
        <f t="shared" si="1296"/>
        <v>1</v>
      </c>
      <c r="AT696" s="166"/>
      <c r="AU696" s="699"/>
      <c r="AV696" s="678"/>
      <c r="AW696" s="699"/>
      <c r="AX696" s="166"/>
      <c r="AY696" s="699"/>
      <c r="AZ696" s="678"/>
      <c r="BA696" s="699"/>
      <c r="BB696" s="106">
        <f>D696</f>
        <v>45781.516309999999</v>
      </c>
      <c r="BC696" s="678"/>
      <c r="BD696" s="678"/>
      <c r="BE696" s="678"/>
      <c r="BF696" s="678"/>
      <c r="BG696" s="678"/>
      <c r="BH696" s="678"/>
      <c r="BI696" s="678"/>
      <c r="BJ696" s="678"/>
      <c r="BK696" s="678"/>
      <c r="BL696" s="678"/>
      <c r="BM696" s="678"/>
      <c r="BN696" s="678"/>
      <c r="BO696" s="678"/>
      <c r="BP696" s="678"/>
      <c r="BQ696" s="678"/>
      <c r="BR696" s="678"/>
      <c r="BS696" s="678"/>
      <c r="BT696" s="678"/>
      <c r="BU696" s="678"/>
      <c r="BV696" s="678"/>
      <c r="BW696" s="678"/>
      <c r="BX696" s="678"/>
      <c r="BY696" s="678"/>
      <c r="BZ696" s="678"/>
      <c r="CE696" s="699">
        <f t="shared" si="1271"/>
        <v>1</v>
      </c>
    </row>
    <row r="697" spans="2:83" s="45" customFormat="1" ht="82.5" hidden="1" customHeight="1" x14ac:dyDescent="0.25">
      <c r="B697" s="206"/>
      <c r="C697" s="566"/>
      <c r="D697" s="109"/>
      <c r="E697" s="236"/>
      <c r="F697" s="236"/>
      <c r="G697" s="236"/>
      <c r="H697" s="236"/>
      <c r="I697" s="109"/>
      <c r="J697" s="109"/>
      <c r="K697" s="109"/>
      <c r="L697" s="699" t="e">
        <f t="shared" si="1293"/>
        <v>#DIV/0!</v>
      </c>
      <c r="M697" s="236"/>
      <c r="N697" s="31"/>
      <c r="O697" s="31"/>
      <c r="P697" s="31"/>
      <c r="Q697" s="31"/>
      <c r="R697" s="31"/>
      <c r="S697" s="31"/>
      <c r="T697" s="31"/>
      <c r="U697" s="106"/>
      <c r="V697" s="678"/>
      <c r="W697" s="678"/>
      <c r="X697" s="678"/>
      <c r="Y697" s="678"/>
      <c r="Z697" s="678"/>
      <c r="AA697" s="678"/>
      <c r="AB697" s="678"/>
      <c r="AC697" s="678"/>
      <c r="AD697" s="687"/>
      <c r="AE697" s="166"/>
      <c r="AF697" s="699" t="e">
        <f t="shared" si="1294"/>
        <v>#DIV/0!</v>
      </c>
      <c r="AG697" s="166"/>
      <c r="AH697" s="699" t="e">
        <f t="shared" ref="AH697:AH759" si="1301">AG697/E697</f>
        <v>#DIV/0!</v>
      </c>
      <c r="AI697" s="678"/>
      <c r="AJ697" s="687"/>
      <c r="AK697" s="678"/>
      <c r="AL697" s="687"/>
      <c r="AM697" s="678"/>
      <c r="AN697" s="687"/>
      <c r="AO697" s="678"/>
      <c r="AP697" s="678"/>
      <c r="AQ697" s="687"/>
      <c r="AR697" s="166"/>
      <c r="AS697" s="699" t="e">
        <f t="shared" si="1296"/>
        <v>#DIV/0!</v>
      </c>
      <c r="AT697" s="166"/>
      <c r="AU697" s="699"/>
      <c r="AV697" s="678"/>
      <c r="AW697" s="699"/>
      <c r="AX697" s="166"/>
      <c r="AY697" s="699"/>
      <c r="AZ697" s="678"/>
      <c r="BA697" s="699"/>
      <c r="BB697" s="678"/>
      <c r="BC697" s="678"/>
      <c r="BD697" s="678"/>
      <c r="BE697" s="678"/>
      <c r="BF697" s="678"/>
      <c r="BG697" s="678"/>
      <c r="BH697" s="678"/>
      <c r="BI697" s="678"/>
      <c r="BJ697" s="678"/>
      <c r="BK697" s="678"/>
      <c r="BL697" s="678"/>
      <c r="BM697" s="678"/>
      <c r="BN697" s="678"/>
      <c r="BO697" s="678"/>
      <c r="BP697" s="678"/>
      <c r="BQ697" s="678"/>
      <c r="BR697" s="678"/>
      <c r="BS697" s="678"/>
      <c r="BT697" s="678"/>
      <c r="BU697" s="678"/>
      <c r="BV697" s="678"/>
      <c r="BW697" s="678"/>
      <c r="BX697" s="678"/>
      <c r="BY697" s="678"/>
      <c r="BZ697" s="678"/>
      <c r="CE697" s="699" t="e">
        <f t="shared" si="1271"/>
        <v>#DIV/0!</v>
      </c>
    </row>
    <row r="698" spans="2:83" s="45" customFormat="1" ht="82.5" hidden="1" customHeight="1" x14ac:dyDescent="0.25">
      <c r="B698" s="206"/>
      <c r="C698" s="566"/>
      <c r="D698" s="109"/>
      <c r="E698" s="236"/>
      <c r="F698" s="236"/>
      <c r="G698" s="236"/>
      <c r="H698" s="236"/>
      <c r="I698" s="109"/>
      <c r="J698" s="109"/>
      <c r="K698" s="109"/>
      <c r="L698" s="699" t="e">
        <f t="shared" si="1293"/>
        <v>#DIV/0!</v>
      </c>
      <c r="M698" s="236"/>
      <c r="N698" s="31"/>
      <c r="O698" s="31"/>
      <c r="P698" s="31"/>
      <c r="Q698" s="31"/>
      <c r="R698" s="31"/>
      <c r="S698" s="31"/>
      <c r="T698" s="31"/>
      <c r="U698" s="106"/>
      <c r="V698" s="678"/>
      <c r="W698" s="678"/>
      <c r="X698" s="678"/>
      <c r="Y698" s="678"/>
      <c r="Z698" s="678"/>
      <c r="AA698" s="678"/>
      <c r="AB698" s="678"/>
      <c r="AC698" s="678"/>
      <c r="AD698" s="687"/>
      <c r="AE698" s="166"/>
      <c r="AF698" s="699" t="e">
        <f t="shared" si="1294"/>
        <v>#DIV/0!</v>
      </c>
      <c r="AG698" s="166"/>
      <c r="AH698" s="699" t="e">
        <f t="shared" si="1301"/>
        <v>#DIV/0!</v>
      </c>
      <c r="AI698" s="678"/>
      <c r="AJ698" s="687"/>
      <c r="AK698" s="678"/>
      <c r="AL698" s="687"/>
      <c r="AM698" s="678"/>
      <c r="AN698" s="687"/>
      <c r="AO698" s="678"/>
      <c r="AP698" s="678"/>
      <c r="AQ698" s="687"/>
      <c r="AR698" s="166"/>
      <c r="AS698" s="699" t="e">
        <f t="shared" si="1296"/>
        <v>#DIV/0!</v>
      </c>
      <c r="AT698" s="166"/>
      <c r="AU698" s="699"/>
      <c r="AV698" s="678"/>
      <c r="AW698" s="699"/>
      <c r="AX698" s="166"/>
      <c r="AY698" s="699"/>
      <c r="AZ698" s="678"/>
      <c r="BA698" s="699"/>
      <c r="BB698" s="678"/>
      <c r="BC698" s="678"/>
      <c r="BD698" s="678"/>
      <c r="BE698" s="678"/>
      <c r="BF698" s="678"/>
      <c r="BG698" s="678"/>
      <c r="BH698" s="678"/>
      <c r="BI698" s="678"/>
      <c r="BJ698" s="678"/>
      <c r="BK698" s="678"/>
      <c r="BL698" s="678"/>
      <c r="BM698" s="678"/>
      <c r="BN698" s="678"/>
      <c r="BO698" s="678"/>
      <c r="BP698" s="678"/>
      <c r="BQ698" s="678"/>
      <c r="BR698" s="678"/>
      <c r="BS698" s="678"/>
      <c r="BT698" s="678"/>
      <c r="BU698" s="678"/>
      <c r="BV698" s="678"/>
      <c r="BW698" s="678"/>
      <c r="BX698" s="678"/>
      <c r="BY698" s="678"/>
      <c r="BZ698" s="678"/>
      <c r="CE698" s="699" t="e">
        <f t="shared" si="1271"/>
        <v>#DIV/0!</v>
      </c>
    </row>
    <row r="699" spans="2:83" s="45" customFormat="1" ht="147.75" customHeight="1" x14ac:dyDescent="0.25">
      <c r="B699" s="206"/>
      <c r="C699" s="99" t="s">
        <v>441</v>
      </c>
      <c r="D699" s="168">
        <f>I699</f>
        <v>22078.43475</v>
      </c>
      <c r="E699" s="33"/>
      <c r="F699" s="33"/>
      <c r="G699" s="33"/>
      <c r="H699" s="33"/>
      <c r="I699" s="168">
        <f>I700</f>
        <v>22078.43475</v>
      </c>
      <c r="J699" s="168">
        <f>J700</f>
        <v>-22078.43475</v>
      </c>
      <c r="K699" s="168">
        <f>K700</f>
        <v>0</v>
      </c>
      <c r="L699" s="699">
        <f t="shared" si="1293"/>
        <v>0</v>
      </c>
      <c r="M699" s="33"/>
      <c r="N699" s="19"/>
      <c r="O699" s="89"/>
      <c r="P699" s="19"/>
      <c r="Q699" s="89"/>
      <c r="R699" s="19"/>
      <c r="S699" s="89"/>
      <c r="T699" s="19"/>
      <c r="U699" s="683">
        <f>U700</f>
        <v>0</v>
      </c>
      <c r="V699" s="678"/>
      <c r="W699" s="678"/>
      <c r="X699" s="678"/>
      <c r="Y699" s="678"/>
      <c r="Z699" s="678"/>
      <c r="AA699" s="678"/>
      <c r="AB699" s="678"/>
      <c r="AC699" s="678"/>
      <c r="AD699" s="687"/>
      <c r="AE699" s="166"/>
      <c r="AF699" s="699">
        <f t="shared" si="1294"/>
        <v>0</v>
      </c>
      <c r="AG699" s="166"/>
      <c r="AH699" s="699"/>
      <c r="AI699" s="678"/>
      <c r="AJ699" s="687"/>
      <c r="AK699" s="678"/>
      <c r="AL699" s="687"/>
      <c r="AM699" s="678"/>
      <c r="AN699" s="687"/>
      <c r="AO699" s="678"/>
      <c r="AP699" s="678"/>
      <c r="AQ699" s="687"/>
      <c r="AR699" s="168">
        <f>BB699</f>
        <v>22078.43475</v>
      </c>
      <c r="AS699" s="699">
        <f t="shared" si="1296"/>
        <v>1</v>
      </c>
      <c r="AT699" s="166"/>
      <c r="AU699" s="699"/>
      <c r="AV699" s="678"/>
      <c r="AW699" s="699"/>
      <c r="AX699" s="166"/>
      <c r="AY699" s="699"/>
      <c r="AZ699" s="678"/>
      <c r="BA699" s="699"/>
      <c r="BB699" s="168">
        <f>BB700</f>
        <v>22078.43475</v>
      </c>
      <c r="BC699" s="678"/>
      <c r="BD699" s="678"/>
      <c r="BE699" s="678"/>
      <c r="BF699" s="678"/>
      <c r="BG699" s="678"/>
      <c r="BH699" s="678"/>
      <c r="BI699" s="678"/>
      <c r="BJ699" s="678"/>
      <c r="BK699" s="678"/>
      <c r="BL699" s="678"/>
      <c r="BM699" s="678"/>
      <c r="BN699" s="678"/>
      <c r="BO699" s="678"/>
      <c r="BP699" s="678"/>
      <c r="BQ699" s="678"/>
      <c r="BR699" s="678"/>
      <c r="BS699" s="678"/>
      <c r="BT699" s="678"/>
      <c r="BU699" s="678"/>
      <c r="BV699" s="678"/>
      <c r="BW699" s="678"/>
      <c r="BX699" s="678"/>
      <c r="BY699" s="678"/>
      <c r="BZ699" s="678"/>
      <c r="CE699" s="699">
        <f t="shared" si="1271"/>
        <v>1</v>
      </c>
    </row>
    <row r="700" spans="2:83" s="45" customFormat="1" ht="55.5" customHeight="1" x14ac:dyDescent="0.25">
      <c r="B700" s="203" t="s">
        <v>34</v>
      </c>
      <c r="C700" s="128" t="s">
        <v>512</v>
      </c>
      <c r="D700" s="168">
        <f>D701</f>
        <v>22078.43475</v>
      </c>
      <c r="E700" s="33"/>
      <c r="F700" s="33"/>
      <c r="G700" s="33"/>
      <c r="H700" s="33"/>
      <c r="I700" s="168">
        <f>I701</f>
        <v>22078.43475</v>
      </c>
      <c r="J700" s="168">
        <f>J701</f>
        <v>-22078.43475</v>
      </c>
      <c r="K700" s="168">
        <f t="shared" ref="K700:K701" si="1302">M700+U700</f>
        <v>0</v>
      </c>
      <c r="L700" s="699">
        <f t="shared" si="1293"/>
        <v>0</v>
      </c>
      <c r="M700" s="33"/>
      <c r="N700" s="19"/>
      <c r="O700" s="89"/>
      <c r="P700" s="19"/>
      <c r="Q700" s="89"/>
      <c r="R700" s="19"/>
      <c r="S700" s="89"/>
      <c r="T700" s="19"/>
      <c r="U700" s="683">
        <f>SUM(U701:U702)</f>
        <v>0</v>
      </c>
      <c r="V700" s="678"/>
      <c r="W700" s="678"/>
      <c r="X700" s="678"/>
      <c r="Y700" s="678"/>
      <c r="Z700" s="678"/>
      <c r="AA700" s="678"/>
      <c r="AB700" s="678"/>
      <c r="AC700" s="678"/>
      <c r="AD700" s="687"/>
      <c r="AE700" s="166"/>
      <c r="AF700" s="699">
        <f t="shared" si="1294"/>
        <v>0</v>
      </c>
      <c r="AG700" s="166"/>
      <c r="AH700" s="699"/>
      <c r="AI700" s="678"/>
      <c r="AJ700" s="687"/>
      <c r="AK700" s="678"/>
      <c r="AL700" s="687"/>
      <c r="AM700" s="678"/>
      <c r="AN700" s="687"/>
      <c r="AO700" s="678"/>
      <c r="AP700" s="678"/>
      <c r="AQ700" s="687"/>
      <c r="AR700" s="168">
        <f>BB700</f>
        <v>22078.43475</v>
      </c>
      <c r="AS700" s="699">
        <f t="shared" si="1296"/>
        <v>1</v>
      </c>
      <c r="AT700" s="166"/>
      <c r="AU700" s="699"/>
      <c r="AV700" s="678"/>
      <c r="AW700" s="699"/>
      <c r="AX700" s="166"/>
      <c r="AY700" s="699"/>
      <c r="AZ700" s="678"/>
      <c r="BA700" s="699"/>
      <c r="BB700" s="168">
        <f>BB701</f>
        <v>22078.43475</v>
      </c>
      <c r="BC700" s="678"/>
      <c r="BD700" s="678"/>
      <c r="BE700" s="678"/>
      <c r="BF700" s="678"/>
      <c r="BG700" s="678"/>
      <c r="BH700" s="678"/>
      <c r="BI700" s="678"/>
      <c r="BJ700" s="678"/>
      <c r="BK700" s="678"/>
      <c r="BL700" s="678"/>
      <c r="BM700" s="678"/>
      <c r="BN700" s="678"/>
      <c r="BO700" s="678"/>
      <c r="BP700" s="678"/>
      <c r="BQ700" s="678"/>
      <c r="BR700" s="678"/>
      <c r="BS700" s="678"/>
      <c r="BT700" s="678"/>
      <c r="BU700" s="678"/>
      <c r="BV700" s="678"/>
      <c r="BW700" s="678"/>
      <c r="BX700" s="678"/>
      <c r="BY700" s="678"/>
      <c r="BZ700" s="678"/>
      <c r="CE700" s="699">
        <f t="shared" si="1271"/>
        <v>1</v>
      </c>
    </row>
    <row r="701" spans="2:83" s="45" customFormat="1" ht="106.5" customHeight="1" x14ac:dyDescent="0.25">
      <c r="B701" s="206" t="s">
        <v>34</v>
      </c>
      <c r="C701" s="566" t="s">
        <v>378</v>
      </c>
      <c r="D701" s="109">
        <f>I701</f>
        <v>22078.43475</v>
      </c>
      <c r="E701" s="236"/>
      <c r="F701" s="236"/>
      <c r="G701" s="236"/>
      <c r="H701" s="236"/>
      <c r="I701" s="968">
        <v>22078.43475</v>
      </c>
      <c r="J701" s="109">
        <f>K701-I701</f>
        <v>-22078.43475</v>
      </c>
      <c r="K701" s="109">
        <f t="shared" si="1302"/>
        <v>0</v>
      </c>
      <c r="L701" s="699">
        <f t="shared" si="1293"/>
        <v>0</v>
      </c>
      <c r="M701" s="236"/>
      <c r="N701" s="31"/>
      <c r="O701" s="31"/>
      <c r="P701" s="31"/>
      <c r="Q701" s="31"/>
      <c r="R701" s="31"/>
      <c r="S701" s="31"/>
      <c r="T701" s="31"/>
      <c r="U701" s="106"/>
      <c r="V701" s="678"/>
      <c r="W701" s="678"/>
      <c r="X701" s="678"/>
      <c r="Y701" s="678"/>
      <c r="Z701" s="678"/>
      <c r="AA701" s="678"/>
      <c r="AB701" s="678"/>
      <c r="AC701" s="678"/>
      <c r="AD701" s="687"/>
      <c r="AE701" s="166"/>
      <c r="AF701" s="699">
        <f t="shared" si="1294"/>
        <v>0</v>
      </c>
      <c r="AG701" s="166"/>
      <c r="AH701" s="699"/>
      <c r="AI701" s="678"/>
      <c r="AJ701" s="687"/>
      <c r="AK701" s="678"/>
      <c r="AL701" s="687"/>
      <c r="AM701" s="678"/>
      <c r="AN701" s="687"/>
      <c r="AO701" s="678"/>
      <c r="AP701" s="678"/>
      <c r="AQ701" s="687"/>
      <c r="AR701" s="109">
        <f>BB701</f>
        <v>22078.43475</v>
      </c>
      <c r="AS701" s="699">
        <f t="shared" si="1296"/>
        <v>1</v>
      </c>
      <c r="AT701" s="166"/>
      <c r="AU701" s="699"/>
      <c r="AV701" s="678"/>
      <c r="AW701" s="699"/>
      <c r="AX701" s="166"/>
      <c r="AY701" s="699"/>
      <c r="AZ701" s="678"/>
      <c r="BA701" s="699"/>
      <c r="BB701" s="109">
        <f>D701</f>
        <v>22078.43475</v>
      </c>
      <c r="BC701" s="678"/>
      <c r="BD701" s="678"/>
      <c r="BE701" s="678"/>
      <c r="BF701" s="678"/>
      <c r="BG701" s="678"/>
      <c r="BH701" s="678"/>
      <c r="BI701" s="678"/>
      <c r="BJ701" s="678"/>
      <c r="BK701" s="678"/>
      <c r="BL701" s="678"/>
      <c r="BM701" s="678"/>
      <c r="BN701" s="678"/>
      <c r="BO701" s="678"/>
      <c r="BP701" s="678"/>
      <c r="BQ701" s="678"/>
      <c r="BR701" s="678"/>
      <c r="BS701" s="678"/>
      <c r="BT701" s="678"/>
      <c r="BU701" s="678"/>
      <c r="BV701" s="678"/>
      <c r="BW701" s="678"/>
      <c r="BX701" s="678"/>
      <c r="BY701" s="678"/>
      <c r="BZ701" s="678"/>
      <c r="CE701" s="699">
        <f t="shared" si="1271"/>
        <v>1</v>
      </c>
    </row>
    <row r="702" spans="2:83" s="52" customFormat="1" ht="139.5" customHeight="1" x14ac:dyDescent="0.25">
      <c r="B702" s="203" t="s">
        <v>10</v>
      </c>
      <c r="C702" s="99" t="s">
        <v>543</v>
      </c>
      <c r="D702" s="168">
        <f t="shared" ref="D702:D712" si="1303">E702</f>
        <v>1088242.6089999999</v>
      </c>
      <c r="E702" s="168">
        <f>E703+E704</f>
        <v>1088242.6089999999</v>
      </c>
      <c r="F702" s="168"/>
      <c r="G702" s="168"/>
      <c r="H702" s="168"/>
      <c r="I702" s="168"/>
      <c r="J702" s="168">
        <f>J703</f>
        <v>-814834.24659999995</v>
      </c>
      <c r="K702" s="168">
        <f t="shared" ref="K702:K712" si="1304">M702</f>
        <v>338258.42679</v>
      </c>
      <c r="L702" s="699">
        <f t="shared" si="1293"/>
        <v>0.31082997852917188</v>
      </c>
      <c r="M702" s="168">
        <v>338258.42679</v>
      </c>
      <c r="N702" s="699">
        <f>M702/E702</f>
        <v>0.31082997852917188</v>
      </c>
      <c r="O702" s="632"/>
      <c r="P702" s="687"/>
      <c r="Q702" s="632"/>
      <c r="R702" s="687"/>
      <c r="S702" s="632"/>
      <c r="T702" s="687"/>
      <c r="U702" s="632"/>
      <c r="V702" s="632"/>
      <c r="W702" s="632"/>
      <c r="X702" s="632"/>
      <c r="Y702" s="632"/>
      <c r="Z702" s="632"/>
      <c r="AA702" s="632"/>
      <c r="AB702" s="632"/>
      <c r="AC702" s="632"/>
      <c r="AD702" s="687"/>
      <c r="AE702" s="168">
        <f>AG702</f>
        <v>124067.33628</v>
      </c>
      <c r="AF702" s="699">
        <f t="shared" si="1294"/>
        <v>0.114007056196786</v>
      </c>
      <c r="AG702" s="168">
        <f>AG703+AG704</f>
        <v>124067.33628</v>
      </c>
      <c r="AH702" s="699">
        <f t="shared" si="1301"/>
        <v>0.114007056196786</v>
      </c>
      <c r="AI702" s="111"/>
      <c r="AJ702" s="114"/>
      <c r="AK702" s="632"/>
      <c r="AL702" s="687"/>
      <c r="AM702" s="632"/>
      <c r="AN702" s="687"/>
      <c r="AO702" s="632"/>
      <c r="AP702" s="632">
        <f>AT702-AG702</f>
        <v>964175.27271999989</v>
      </c>
      <c r="AQ702" s="687"/>
      <c r="AR702" s="168">
        <f>AT702</f>
        <v>1088242.6089999999</v>
      </c>
      <c r="AS702" s="699">
        <f t="shared" si="1296"/>
        <v>1</v>
      </c>
      <c r="AT702" s="240">
        <f>AT703+AT704</f>
        <v>1088242.6089999999</v>
      </c>
      <c r="AU702" s="699">
        <f t="shared" ref="AU702:AU759" si="1305">AT702/E702</f>
        <v>1</v>
      </c>
      <c r="AV702" s="632"/>
      <c r="AW702" s="699"/>
      <c r="AX702" s="168"/>
      <c r="AY702" s="699"/>
      <c r="AZ702" s="632"/>
      <c r="BA702" s="699"/>
      <c r="BB702" s="632"/>
      <c r="BC702" s="632"/>
      <c r="BD702" s="632"/>
      <c r="BE702" s="632"/>
      <c r="BF702" s="632"/>
      <c r="BG702" s="632"/>
      <c r="BH702" s="632"/>
      <c r="BI702" s="632"/>
      <c r="BJ702" s="632"/>
      <c r="BK702" s="632"/>
      <c r="BL702" s="632"/>
      <c r="BM702" s="632"/>
      <c r="BN702" s="632">
        <f>BO702</f>
        <v>505982.01324</v>
      </c>
      <c r="BO702" s="632">
        <f>BO703+BO704</f>
        <v>505982.01324</v>
      </c>
      <c r="BP702" s="632"/>
      <c r="BQ702" s="632"/>
      <c r="BR702" s="632"/>
      <c r="BS702" s="632"/>
      <c r="BT702" s="632">
        <f>BU702-BN702</f>
        <v>0</v>
      </c>
      <c r="BU702" s="632">
        <f>BV702</f>
        <v>505982.01324</v>
      </c>
      <c r="BV702" s="558">
        <f>BV703+BV704</f>
        <v>505982.01324</v>
      </c>
      <c r="BW702" s="558"/>
      <c r="BX702" s="558"/>
      <c r="BY702" s="558"/>
      <c r="BZ702" s="558"/>
      <c r="CE702" s="699"/>
    </row>
    <row r="703" spans="2:83" s="54" customFormat="1" ht="99" customHeight="1" x14ac:dyDescent="0.2">
      <c r="B703" s="206"/>
      <c r="C703" s="559" t="s">
        <v>474</v>
      </c>
      <c r="D703" s="109">
        <f t="shared" si="1303"/>
        <v>814834.24659999995</v>
      </c>
      <c r="E703" s="978">
        <f>514834.2466+300000</f>
        <v>814834.24659999995</v>
      </c>
      <c r="F703" s="109"/>
      <c r="G703" s="109"/>
      <c r="H703" s="109"/>
      <c r="I703" s="109"/>
      <c r="J703" s="109">
        <f>K703-D703</f>
        <v>-814834.24659999995</v>
      </c>
      <c r="K703" s="168">
        <f t="shared" si="1304"/>
        <v>0</v>
      </c>
      <c r="L703" s="699">
        <f t="shared" si="1293"/>
        <v>0</v>
      </c>
      <c r="M703" s="974">
        <v>0</v>
      </c>
      <c r="N703" s="699">
        <f t="shared" ref="N703:N705" si="1306">M703/E703</f>
        <v>0</v>
      </c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9">
        <f t="shared" ref="AE703:AE704" si="1307">AG703</f>
        <v>17328.221890000001</v>
      </c>
      <c r="AF703" s="699">
        <f t="shared" si="1294"/>
        <v>2.1265946985296973E-2</v>
      </c>
      <c r="AG703" s="978">
        <v>17328.221890000001</v>
      </c>
      <c r="AH703" s="699">
        <f t="shared" si="1301"/>
        <v>2.1265946985296973E-2</v>
      </c>
      <c r="AI703" s="116"/>
      <c r="AJ703" s="116"/>
      <c r="AK703" s="106"/>
      <c r="AL703" s="106"/>
      <c r="AM703" s="106"/>
      <c r="AN703" s="106"/>
      <c r="AO703" s="106"/>
      <c r="AP703" s="106"/>
      <c r="AQ703" s="106"/>
      <c r="AR703" s="109">
        <f>AT703</f>
        <v>814834.24659999995</v>
      </c>
      <c r="AS703" s="699">
        <f t="shared" si="1296"/>
        <v>1</v>
      </c>
      <c r="AT703" s="979">
        <f>D703</f>
        <v>814834.24659999995</v>
      </c>
      <c r="AU703" s="699">
        <f t="shared" si="1305"/>
        <v>1</v>
      </c>
      <c r="AV703" s="106"/>
      <c r="AW703" s="699"/>
      <c r="AX703" s="109"/>
      <c r="AY703" s="699"/>
      <c r="AZ703" s="106"/>
      <c r="BA703" s="699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>
        <f t="shared" ref="BN703:BN712" si="1308">BO703</f>
        <v>0</v>
      </c>
      <c r="BO703" s="106">
        <v>0</v>
      </c>
      <c r="BP703" s="106"/>
      <c r="BQ703" s="106"/>
      <c r="BR703" s="106"/>
      <c r="BS703" s="106"/>
      <c r="BT703" s="106">
        <f>BU703-BN703</f>
        <v>0</v>
      </c>
      <c r="BU703" s="106">
        <f>BV703</f>
        <v>0</v>
      </c>
      <c r="BV703" s="106">
        <v>0</v>
      </c>
      <c r="BW703" s="106"/>
      <c r="BX703" s="106"/>
      <c r="BY703" s="106"/>
      <c r="BZ703" s="106"/>
      <c r="CE703" s="699"/>
    </row>
    <row r="704" spans="2:83" s="54" customFormat="1" ht="54.75" customHeight="1" x14ac:dyDescent="0.2">
      <c r="B704" s="206"/>
      <c r="C704" s="559" t="s">
        <v>475</v>
      </c>
      <c r="D704" s="109">
        <f t="shared" si="1303"/>
        <v>273408.36239999998</v>
      </c>
      <c r="E704" s="978">
        <v>273408.36239999998</v>
      </c>
      <c r="F704" s="109"/>
      <c r="G704" s="109"/>
      <c r="H704" s="109"/>
      <c r="I704" s="109"/>
      <c r="J704" s="109">
        <v>0</v>
      </c>
      <c r="K704" s="168">
        <f t="shared" si="1304"/>
        <v>0</v>
      </c>
      <c r="L704" s="699">
        <f t="shared" si="1293"/>
        <v>0</v>
      </c>
      <c r="M704" s="974">
        <v>0</v>
      </c>
      <c r="N704" s="699">
        <f t="shared" si="1306"/>
        <v>0</v>
      </c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9">
        <f t="shared" si="1307"/>
        <v>106739.11439</v>
      </c>
      <c r="AF704" s="699">
        <f t="shared" si="1294"/>
        <v>0.39040179112678086</v>
      </c>
      <c r="AG704" s="978">
        <v>106739.11439</v>
      </c>
      <c r="AH704" s="699">
        <f t="shared" si="1301"/>
        <v>0.39040179112678086</v>
      </c>
      <c r="AI704" s="116"/>
      <c r="AJ704" s="116"/>
      <c r="AK704" s="106"/>
      <c r="AL704" s="106"/>
      <c r="AM704" s="106"/>
      <c r="AN704" s="106"/>
      <c r="AO704" s="106"/>
      <c r="AP704" s="106"/>
      <c r="AQ704" s="106"/>
      <c r="AR704" s="109">
        <f>AT704</f>
        <v>273408.36239999998</v>
      </c>
      <c r="AS704" s="699">
        <f t="shared" si="1296"/>
        <v>1</v>
      </c>
      <c r="AT704" s="979">
        <f>D704</f>
        <v>273408.36239999998</v>
      </c>
      <c r="AU704" s="699">
        <f t="shared" si="1305"/>
        <v>1</v>
      </c>
      <c r="AV704" s="106"/>
      <c r="AW704" s="699"/>
      <c r="AX704" s="109"/>
      <c r="AY704" s="699"/>
      <c r="AZ704" s="106"/>
      <c r="BA704" s="699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>
        <f t="shared" si="1308"/>
        <v>505982.01324</v>
      </c>
      <c r="BO704" s="106">
        <v>505982.01324</v>
      </c>
      <c r="BP704" s="106"/>
      <c r="BQ704" s="106"/>
      <c r="BR704" s="106"/>
      <c r="BS704" s="106"/>
      <c r="BT704" s="106">
        <f>BU704-BN704</f>
        <v>0</v>
      </c>
      <c r="BU704" s="106">
        <f>BV704</f>
        <v>505982.01324</v>
      </c>
      <c r="BV704" s="106">
        <f>BO704</f>
        <v>505982.01324</v>
      </c>
      <c r="BW704" s="106"/>
      <c r="BX704" s="106"/>
      <c r="BY704" s="106"/>
      <c r="BZ704" s="106"/>
      <c r="CE704" s="699"/>
    </row>
    <row r="705" spans="1:12295" s="54" customFormat="1" ht="186.75" customHeight="1" x14ac:dyDescent="0.2">
      <c r="B705" s="203" t="s">
        <v>11</v>
      </c>
      <c r="C705" s="99" t="s">
        <v>526</v>
      </c>
      <c r="D705" s="168">
        <f>E705</f>
        <v>128.23846</v>
      </c>
      <c r="E705" s="973">
        <v>128.23846</v>
      </c>
      <c r="F705" s="109"/>
      <c r="G705" s="109"/>
      <c r="H705" s="109"/>
      <c r="I705" s="109"/>
      <c r="J705" s="109"/>
      <c r="K705" s="168">
        <f t="shared" si="1304"/>
        <v>128.23846</v>
      </c>
      <c r="L705" s="699">
        <f t="shared" si="1293"/>
        <v>1</v>
      </c>
      <c r="M705" s="973">
        <f>E705</f>
        <v>128.23846</v>
      </c>
      <c r="N705" s="699">
        <f t="shared" si="1306"/>
        <v>1</v>
      </c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68">
        <f>AG705</f>
        <v>0</v>
      </c>
      <c r="AF705" s="699">
        <f t="shared" ref="AF705" si="1309">AE705/D705</f>
        <v>0</v>
      </c>
      <c r="AG705" s="973">
        <v>0</v>
      </c>
      <c r="AH705" s="699">
        <f t="shared" ref="AH705" si="1310">AG705/E705</f>
        <v>0</v>
      </c>
      <c r="AI705" s="116"/>
      <c r="AJ705" s="116"/>
      <c r="AK705" s="106"/>
      <c r="AL705" s="106"/>
      <c r="AM705" s="106"/>
      <c r="AN705" s="106"/>
      <c r="AO705" s="106"/>
      <c r="AP705" s="106"/>
      <c r="AQ705" s="106"/>
      <c r="AR705" s="168">
        <f>AT705</f>
        <v>128.23846</v>
      </c>
      <c r="AS705" s="699">
        <f t="shared" si="1296"/>
        <v>1</v>
      </c>
      <c r="AT705" s="973">
        <f>D705</f>
        <v>128.23846</v>
      </c>
      <c r="AU705" s="699">
        <f t="shared" si="1305"/>
        <v>1</v>
      </c>
      <c r="AV705" s="106"/>
      <c r="AW705" s="699"/>
      <c r="AX705" s="109"/>
      <c r="AY705" s="699"/>
      <c r="AZ705" s="106"/>
      <c r="BA705" s="699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E705" s="699"/>
    </row>
    <row r="706" spans="1:12295" s="52" customFormat="1" ht="139.5" customHeight="1" x14ac:dyDescent="0.25">
      <c r="B706" s="203" t="s">
        <v>15</v>
      </c>
      <c r="C706" s="99" t="s">
        <v>544</v>
      </c>
      <c r="D706" s="168">
        <f t="shared" si="1303"/>
        <v>1027174.4693400001</v>
      </c>
      <c r="E706" s="168">
        <f>E707+E708</f>
        <v>1027174.4693400001</v>
      </c>
      <c r="F706" s="168"/>
      <c r="G706" s="168"/>
      <c r="H706" s="168"/>
      <c r="I706" s="168"/>
      <c r="J706" s="168">
        <f>M706-E706</f>
        <v>-664442.19933000009</v>
      </c>
      <c r="K706" s="168">
        <f t="shared" si="1304"/>
        <v>362732.27000999998</v>
      </c>
      <c r="L706" s="699">
        <f t="shared" si="1293"/>
        <v>0.35313598695951792</v>
      </c>
      <c r="M706" s="168">
        <v>362732.27000999998</v>
      </c>
      <c r="N706" s="699">
        <f>M706/E706</f>
        <v>0.35313598695951792</v>
      </c>
      <c r="O706" s="632"/>
      <c r="P706" s="687"/>
      <c r="Q706" s="632"/>
      <c r="R706" s="687"/>
      <c r="S706" s="632"/>
      <c r="T706" s="687"/>
      <c r="U706" s="632"/>
      <c r="V706" s="632"/>
      <c r="W706" s="632"/>
      <c r="X706" s="632"/>
      <c r="Y706" s="632"/>
      <c r="Z706" s="632"/>
      <c r="AA706" s="632"/>
      <c r="AB706" s="632"/>
      <c r="AC706" s="632"/>
      <c r="AD706" s="687"/>
      <c r="AE706" s="168">
        <f>AG706</f>
        <v>163761.53899999999</v>
      </c>
      <c r="AF706" s="699">
        <f t="shared" si="1294"/>
        <v>0.15942913680985782</v>
      </c>
      <c r="AG706" s="168">
        <f>AG707+AG708</f>
        <v>163761.53899999999</v>
      </c>
      <c r="AH706" s="699">
        <f t="shared" si="1301"/>
        <v>0.15942913680985782</v>
      </c>
      <c r="AI706" s="111"/>
      <c r="AJ706" s="114"/>
      <c r="AK706" s="632"/>
      <c r="AL706" s="687"/>
      <c r="AM706" s="632"/>
      <c r="AN706" s="687"/>
      <c r="AO706" s="632"/>
      <c r="AP706" s="632">
        <f>AT706-AG706</f>
        <v>863412.93034000008</v>
      </c>
      <c r="AQ706" s="687"/>
      <c r="AR706" s="168">
        <f>AT706</f>
        <v>1027174.4693400001</v>
      </c>
      <c r="AS706" s="699">
        <f t="shared" si="1296"/>
        <v>1</v>
      </c>
      <c r="AT706" s="240">
        <f>AT707+AT708</f>
        <v>1027174.4693400001</v>
      </c>
      <c r="AU706" s="699">
        <f t="shared" si="1305"/>
        <v>1</v>
      </c>
      <c r="AV706" s="632"/>
      <c r="AW706" s="699"/>
      <c r="AX706" s="168"/>
      <c r="AY706" s="699"/>
      <c r="AZ706" s="632"/>
      <c r="BA706" s="699"/>
      <c r="BB706" s="632"/>
      <c r="BC706" s="632"/>
      <c r="BD706" s="632"/>
      <c r="BE706" s="632"/>
      <c r="BF706" s="632"/>
      <c r="BG706" s="632"/>
      <c r="BH706" s="632"/>
      <c r="BI706" s="632"/>
      <c r="BJ706" s="632"/>
      <c r="BK706" s="632"/>
      <c r="BL706" s="632"/>
      <c r="BM706" s="632"/>
      <c r="BN706" s="632"/>
      <c r="BO706" s="632"/>
      <c r="BP706" s="632"/>
      <c r="BQ706" s="632"/>
      <c r="BR706" s="632"/>
      <c r="BS706" s="632"/>
      <c r="BT706" s="632"/>
      <c r="BU706" s="632"/>
      <c r="BV706" s="558"/>
      <c r="BW706" s="558"/>
      <c r="BX706" s="558"/>
      <c r="BY706" s="558"/>
      <c r="BZ706" s="558"/>
      <c r="CE706" s="699"/>
    </row>
    <row r="707" spans="1:12295" s="54" customFormat="1" ht="99" customHeight="1" x14ac:dyDescent="0.2">
      <c r="B707" s="206"/>
      <c r="C707" s="559" t="s">
        <v>396</v>
      </c>
      <c r="D707" s="109">
        <f t="shared" si="1303"/>
        <v>673973</v>
      </c>
      <c r="E707" s="978">
        <v>673973</v>
      </c>
      <c r="F707" s="109"/>
      <c r="G707" s="109"/>
      <c r="H707" s="109"/>
      <c r="I707" s="109"/>
      <c r="J707" s="109">
        <f>K707-D707</f>
        <v>-649627.80360999994</v>
      </c>
      <c r="K707" s="109">
        <f t="shared" si="1304"/>
        <v>24345.196390000001</v>
      </c>
      <c r="L707" s="699">
        <f t="shared" si="1293"/>
        <v>3.6121916441756573E-2</v>
      </c>
      <c r="M707" s="978">
        <v>24345.196390000001</v>
      </c>
      <c r="N707" s="699">
        <f t="shared" ref="N707:N709" si="1311">M707/E707</f>
        <v>3.6121916441756573E-2</v>
      </c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9">
        <f t="shared" ref="AE707:AE708" si="1312">AG707</f>
        <v>24345.196390000001</v>
      </c>
      <c r="AF707" s="699">
        <f t="shared" si="1294"/>
        <v>3.6121916441756573E-2</v>
      </c>
      <c r="AG707" s="978">
        <v>24345.196390000001</v>
      </c>
      <c r="AH707" s="699">
        <f t="shared" si="1301"/>
        <v>3.6121916441756573E-2</v>
      </c>
      <c r="AI707" s="116"/>
      <c r="AJ707" s="116"/>
      <c r="AK707" s="106"/>
      <c r="AL707" s="106"/>
      <c r="AM707" s="106"/>
      <c r="AN707" s="106"/>
      <c r="AO707" s="106"/>
      <c r="AP707" s="106"/>
      <c r="AQ707" s="106"/>
      <c r="AR707" s="109">
        <f t="shared" ref="AR707:AR708" si="1313">AT707</f>
        <v>673973</v>
      </c>
      <c r="AS707" s="699">
        <f t="shared" si="1296"/>
        <v>1</v>
      </c>
      <c r="AT707" s="978">
        <f>D707</f>
        <v>673973</v>
      </c>
      <c r="AU707" s="699">
        <f t="shared" si="1305"/>
        <v>1</v>
      </c>
      <c r="AV707" s="106"/>
      <c r="AW707" s="699"/>
      <c r="AX707" s="109"/>
      <c r="AY707" s="699"/>
      <c r="AZ707" s="106"/>
      <c r="BA707" s="699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E707" s="699"/>
    </row>
    <row r="708" spans="1:12295" s="54" customFormat="1" ht="54.75" customHeight="1" x14ac:dyDescent="0.2">
      <c r="B708" s="206"/>
      <c r="C708" s="559" t="s">
        <v>475</v>
      </c>
      <c r="D708" s="109">
        <f t="shared" si="1303"/>
        <v>353201.46934000001</v>
      </c>
      <c r="E708" s="978">
        <v>353201.46934000001</v>
      </c>
      <c r="F708" s="109"/>
      <c r="G708" s="109"/>
      <c r="H708" s="109"/>
      <c r="I708" s="109"/>
      <c r="J708" s="109">
        <v>0</v>
      </c>
      <c r="K708" s="109">
        <f t="shared" si="1304"/>
        <v>139416.34260999999</v>
      </c>
      <c r="L708" s="699">
        <f t="shared" si="1293"/>
        <v>0.3947218647490805</v>
      </c>
      <c r="M708" s="978">
        <v>139416.34260999999</v>
      </c>
      <c r="N708" s="699">
        <f t="shared" si="1311"/>
        <v>0.3947218647490805</v>
      </c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9">
        <f t="shared" si="1312"/>
        <v>139416.34260999999</v>
      </c>
      <c r="AF708" s="699">
        <f t="shared" si="1294"/>
        <v>0.3947218647490805</v>
      </c>
      <c r="AG708" s="978">
        <v>139416.34260999999</v>
      </c>
      <c r="AH708" s="699">
        <f t="shared" si="1301"/>
        <v>0.3947218647490805</v>
      </c>
      <c r="AI708" s="116"/>
      <c r="AJ708" s="116"/>
      <c r="AK708" s="106"/>
      <c r="AL708" s="106"/>
      <c r="AM708" s="106"/>
      <c r="AN708" s="106"/>
      <c r="AO708" s="106"/>
      <c r="AP708" s="106"/>
      <c r="AQ708" s="106"/>
      <c r="AR708" s="109">
        <f t="shared" si="1313"/>
        <v>353201.46934000001</v>
      </c>
      <c r="AS708" s="699">
        <f t="shared" si="1296"/>
        <v>1</v>
      </c>
      <c r="AT708" s="978">
        <f>D708</f>
        <v>353201.46934000001</v>
      </c>
      <c r="AU708" s="699">
        <f t="shared" si="1305"/>
        <v>1</v>
      </c>
      <c r="AV708" s="106"/>
      <c r="AW708" s="699"/>
      <c r="AX708" s="109"/>
      <c r="AY708" s="699"/>
      <c r="AZ708" s="106"/>
      <c r="BA708" s="699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E708" s="699"/>
    </row>
    <row r="709" spans="1:12295" s="54" customFormat="1" ht="164.25" customHeight="1" x14ac:dyDescent="0.2">
      <c r="B709" s="206" t="s">
        <v>12</v>
      </c>
      <c r="C709" s="99" t="s">
        <v>527</v>
      </c>
      <c r="D709" s="168">
        <f>E709</f>
        <v>119028.93975000001</v>
      </c>
      <c r="E709" s="973">
        <v>119028.93975000001</v>
      </c>
      <c r="F709" s="109"/>
      <c r="G709" s="109"/>
      <c r="H709" s="109"/>
      <c r="I709" s="109"/>
      <c r="J709" s="109"/>
      <c r="K709" s="168">
        <f t="shared" si="1304"/>
        <v>27011</v>
      </c>
      <c r="L709" s="699">
        <f t="shared" si="1293"/>
        <v>0.22692800638846317</v>
      </c>
      <c r="M709" s="973">
        <v>27011</v>
      </c>
      <c r="N709" s="699">
        <f t="shared" si="1311"/>
        <v>0.22692800638846317</v>
      </c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68">
        <f>AG709</f>
        <v>27010.54622</v>
      </c>
      <c r="AF709" s="699">
        <f t="shared" ref="AF709" si="1314">AE709/D709</f>
        <v>0.22692419403828218</v>
      </c>
      <c r="AG709" s="973">
        <v>27010.54622</v>
      </c>
      <c r="AH709" s="699">
        <f t="shared" ref="AH709" si="1315">AG709/E709</f>
        <v>0.22692419403828218</v>
      </c>
      <c r="AI709" s="116"/>
      <c r="AJ709" s="116"/>
      <c r="AK709" s="106"/>
      <c r="AL709" s="106"/>
      <c r="AM709" s="106"/>
      <c r="AN709" s="106"/>
      <c r="AO709" s="106"/>
      <c r="AP709" s="106"/>
      <c r="AQ709" s="106"/>
      <c r="AR709" s="168">
        <f>AT709</f>
        <v>119028.93975000001</v>
      </c>
      <c r="AS709" s="699">
        <f t="shared" ref="AS709" si="1316">AR709/D709</f>
        <v>1</v>
      </c>
      <c r="AT709" s="980">
        <f>D709</f>
        <v>119028.93975000001</v>
      </c>
      <c r="AU709" s="699">
        <f t="shared" ref="AU709" si="1317">AT709/E709</f>
        <v>1</v>
      </c>
      <c r="AV709" s="106"/>
      <c r="AW709" s="699"/>
      <c r="AX709" s="109"/>
      <c r="AY709" s="699"/>
      <c r="AZ709" s="106"/>
      <c r="BA709" s="699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E709" s="699"/>
    </row>
    <row r="710" spans="1:12295" s="52" customFormat="1" ht="87" customHeight="1" x14ac:dyDescent="0.25">
      <c r="B710" s="203" t="s">
        <v>13</v>
      </c>
      <c r="C710" s="99" t="s">
        <v>545</v>
      </c>
      <c r="D710" s="168">
        <f t="shared" si="1303"/>
        <v>68582.645179999992</v>
      </c>
      <c r="E710" s="973">
        <f>E711+E712</f>
        <v>68582.645179999992</v>
      </c>
      <c r="F710" s="168"/>
      <c r="G710" s="168"/>
      <c r="H710" s="168"/>
      <c r="I710" s="168"/>
      <c r="J710" s="168">
        <f>M710-E710</f>
        <v>-57970.454849999995</v>
      </c>
      <c r="K710" s="168">
        <f t="shared" si="1304"/>
        <v>10612.190329999999</v>
      </c>
      <c r="L710" s="699">
        <f t="shared" si="1293"/>
        <v>0.15473579798719569</v>
      </c>
      <c r="M710" s="973">
        <v>10612.190329999999</v>
      </c>
      <c r="N710" s="699">
        <f>M710/E710</f>
        <v>0.15473579798719569</v>
      </c>
      <c r="O710" s="632"/>
      <c r="P710" s="687"/>
      <c r="Q710" s="632"/>
      <c r="R710" s="687"/>
      <c r="S710" s="632"/>
      <c r="T710" s="687"/>
      <c r="U710" s="632"/>
      <c r="V710" s="632"/>
      <c r="W710" s="632"/>
      <c r="X710" s="632"/>
      <c r="Y710" s="632"/>
      <c r="Z710" s="632"/>
      <c r="AA710" s="632"/>
      <c r="AB710" s="632"/>
      <c r="AC710" s="632"/>
      <c r="AD710" s="687"/>
      <c r="AE710" s="168">
        <f>AG710</f>
        <v>10166.945599999999</v>
      </c>
      <c r="AF710" s="699">
        <f t="shared" si="1294"/>
        <v>0.14824370762189373</v>
      </c>
      <c r="AG710" s="973">
        <f>AG711+AG712</f>
        <v>10166.945599999999</v>
      </c>
      <c r="AH710" s="699">
        <f t="shared" si="1301"/>
        <v>0.14824370762189373</v>
      </c>
      <c r="AI710" s="111"/>
      <c r="AJ710" s="114"/>
      <c r="AK710" s="632"/>
      <c r="AL710" s="687"/>
      <c r="AM710" s="632"/>
      <c r="AN710" s="687"/>
      <c r="AO710" s="632"/>
      <c r="AP710" s="632">
        <v>0</v>
      </c>
      <c r="AQ710" s="687"/>
      <c r="AR710" s="168">
        <f>AT710</f>
        <v>68582.645179999992</v>
      </c>
      <c r="AS710" s="699">
        <f t="shared" si="1296"/>
        <v>1</v>
      </c>
      <c r="AT710" s="240">
        <f>D710</f>
        <v>68582.645179999992</v>
      </c>
      <c r="AU710" s="699">
        <f t="shared" si="1305"/>
        <v>1</v>
      </c>
      <c r="AV710" s="632"/>
      <c r="AW710" s="699"/>
      <c r="AX710" s="168"/>
      <c r="AY710" s="699"/>
      <c r="AZ710" s="632"/>
      <c r="BA710" s="699"/>
      <c r="BB710" s="632"/>
      <c r="BC710" s="632"/>
      <c r="BD710" s="632"/>
      <c r="BE710" s="632"/>
      <c r="BF710" s="632"/>
      <c r="BG710" s="632"/>
      <c r="BH710" s="632"/>
      <c r="BI710" s="632"/>
      <c r="BJ710" s="632"/>
      <c r="BK710" s="632"/>
      <c r="BL710" s="632"/>
      <c r="BM710" s="632"/>
      <c r="BN710" s="632"/>
      <c r="BO710" s="632"/>
      <c r="BP710" s="632"/>
      <c r="BQ710" s="632"/>
      <c r="BR710" s="632"/>
      <c r="BS710" s="632"/>
      <c r="BT710" s="632"/>
      <c r="BU710" s="632"/>
      <c r="BV710" s="558"/>
      <c r="BW710" s="558"/>
      <c r="BX710" s="558"/>
      <c r="BY710" s="558"/>
      <c r="BZ710" s="558"/>
      <c r="CE710" s="699"/>
    </row>
    <row r="711" spans="1:12295" s="54" customFormat="1" ht="56.25" hidden="1" customHeight="1" x14ac:dyDescent="0.2">
      <c r="B711" s="206"/>
      <c r="C711" s="559" t="s">
        <v>476</v>
      </c>
      <c r="D711" s="109">
        <f t="shared" si="1303"/>
        <v>45000</v>
      </c>
      <c r="E711" s="978">
        <v>45000</v>
      </c>
      <c r="F711" s="109"/>
      <c r="G711" s="109"/>
      <c r="H711" s="109"/>
      <c r="I711" s="109"/>
      <c r="J711" s="109"/>
      <c r="K711" s="109">
        <f t="shared" si="1304"/>
        <v>0</v>
      </c>
      <c r="L711" s="699">
        <f t="shared" si="1293"/>
        <v>0</v>
      </c>
      <c r="M711" s="978">
        <v>0</v>
      </c>
      <c r="N711" s="699">
        <f t="shared" ref="N711:N712" si="1318">M711/E711</f>
        <v>0</v>
      </c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9">
        <f t="shared" ref="AE711:AE712" si="1319">AG711</f>
        <v>682.45941000000005</v>
      </c>
      <c r="AF711" s="699">
        <f t="shared" si="1294"/>
        <v>1.5165764666666668E-2</v>
      </c>
      <c r="AG711" s="978">
        <v>682.45941000000005</v>
      </c>
      <c r="AH711" s="699">
        <f t="shared" si="1301"/>
        <v>1.5165764666666668E-2</v>
      </c>
      <c r="AI711" s="116"/>
      <c r="AJ711" s="116"/>
      <c r="AK711" s="106"/>
      <c r="AL711" s="106"/>
      <c r="AM711" s="106"/>
      <c r="AN711" s="106"/>
      <c r="AO711" s="106"/>
      <c r="AP711" s="106"/>
      <c r="AQ711" s="106"/>
      <c r="AR711" s="109">
        <f>AT711</f>
        <v>3219.29405</v>
      </c>
      <c r="AS711" s="699">
        <f t="shared" si="1296"/>
        <v>7.153986777777778E-2</v>
      </c>
      <c r="AT711" s="978">
        <v>3219.29405</v>
      </c>
      <c r="AU711" s="699">
        <f t="shared" si="1305"/>
        <v>7.153986777777778E-2</v>
      </c>
      <c r="AV711" s="106"/>
      <c r="AW711" s="699"/>
      <c r="AX711" s="109"/>
      <c r="AY711" s="699" t="e">
        <f t="shared" ref="AY711:AY759" si="1320">AX711/G711</f>
        <v>#DIV/0!</v>
      </c>
      <c r="AZ711" s="106"/>
      <c r="BA711" s="699" t="e">
        <f t="shared" ref="BA711:BA759" si="1321">AZ711/H711</f>
        <v>#DIV/0!</v>
      </c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>
        <f t="shared" si="1308"/>
        <v>45000</v>
      </c>
      <c r="BO711" s="106">
        <v>45000</v>
      </c>
      <c r="BP711" s="106"/>
      <c r="BQ711" s="106"/>
      <c r="BR711" s="106"/>
      <c r="BS711" s="106"/>
      <c r="BT711" s="106"/>
      <c r="BU711" s="106">
        <f>BV711</f>
        <v>45000</v>
      </c>
      <c r="BV711" s="106">
        <v>45000</v>
      </c>
      <c r="BW711" s="106"/>
      <c r="BX711" s="106"/>
      <c r="BY711" s="106"/>
      <c r="BZ711" s="106"/>
      <c r="CE711" s="699" t="e">
        <f t="shared" si="1271"/>
        <v>#DIV/0!</v>
      </c>
    </row>
    <row r="712" spans="1:12295" s="54" customFormat="1" ht="54.75" hidden="1" customHeight="1" x14ac:dyDescent="0.2">
      <c r="B712" s="206"/>
      <c r="C712" s="559" t="s">
        <v>475</v>
      </c>
      <c r="D712" s="109">
        <f t="shared" si="1303"/>
        <v>23582.64518</v>
      </c>
      <c r="E712" s="978">
        <v>23582.64518</v>
      </c>
      <c r="F712" s="109"/>
      <c r="G712" s="109"/>
      <c r="H712" s="109"/>
      <c r="I712" s="109"/>
      <c r="J712" s="109"/>
      <c r="K712" s="109">
        <f t="shared" si="1304"/>
        <v>0</v>
      </c>
      <c r="L712" s="699">
        <f t="shared" si="1293"/>
        <v>0</v>
      </c>
      <c r="M712" s="978">
        <v>0</v>
      </c>
      <c r="N712" s="699">
        <f t="shared" si="1318"/>
        <v>0</v>
      </c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9">
        <f t="shared" si="1319"/>
        <v>9484.4861899999996</v>
      </c>
      <c r="AF712" s="699">
        <f t="shared" si="1294"/>
        <v>0.40218076121688057</v>
      </c>
      <c r="AG712" s="978">
        <v>9484.4861899999996</v>
      </c>
      <c r="AH712" s="699">
        <f t="shared" si="1301"/>
        <v>0.40218076121688057</v>
      </c>
      <c r="AI712" s="116"/>
      <c r="AJ712" s="116"/>
      <c r="AK712" s="106"/>
      <c r="AL712" s="106"/>
      <c r="AM712" s="106"/>
      <c r="AN712" s="106"/>
      <c r="AO712" s="106"/>
      <c r="AP712" s="106"/>
      <c r="AQ712" s="106"/>
      <c r="AR712" s="109">
        <f>AT712</f>
        <v>9484.4861899999996</v>
      </c>
      <c r="AS712" s="699">
        <f t="shared" si="1296"/>
        <v>0.40218076121688057</v>
      </c>
      <c r="AT712" s="978">
        <v>9484.4861899999996</v>
      </c>
      <c r="AU712" s="699">
        <f t="shared" si="1305"/>
        <v>0.40218076121688057</v>
      </c>
      <c r="AV712" s="106"/>
      <c r="AW712" s="699"/>
      <c r="AX712" s="109"/>
      <c r="AY712" s="699" t="e">
        <f t="shared" si="1320"/>
        <v>#DIV/0!</v>
      </c>
      <c r="AZ712" s="106"/>
      <c r="BA712" s="699" t="e">
        <f t="shared" si="1321"/>
        <v>#DIV/0!</v>
      </c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>
        <f t="shared" si="1308"/>
        <v>11284.979880000001</v>
      </c>
      <c r="BO712" s="106">
        <v>11284.979880000001</v>
      </c>
      <c r="BP712" s="106"/>
      <c r="BQ712" s="106"/>
      <c r="BR712" s="106"/>
      <c r="BS712" s="106"/>
      <c r="BT712" s="106"/>
      <c r="BU712" s="106">
        <f>BV712</f>
        <v>23582.64518</v>
      </c>
      <c r="BV712" s="106">
        <v>23582.64518</v>
      </c>
      <c r="BW712" s="106"/>
      <c r="BX712" s="106"/>
      <c r="BY712" s="106"/>
      <c r="BZ712" s="106"/>
      <c r="CE712" s="699" t="e">
        <f t="shared" si="1271"/>
        <v>#DIV/0!</v>
      </c>
    </row>
    <row r="713" spans="1:12295" s="70" customFormat="1" ht="127.5" customHeight="1" x14ac:dyDescent="0.3">
      <c r="A713" s="203" t="s">
        <v>11</v>
      </c>
      <c r="B713" s="529" t="s">
        <v>14</v>
      </c>
      <c r="C713" s="99" t="s">
        <v>460</v>
      </c>
      <c r="D713" s="168">
        <f t="shared" ref="D713:D731" si="1322">E713+G713+H713+I713</f>
        <v>323394.53177</v>
      </c>
      <c r="E713" s="168">
        <f>E715+E717</f>
        <v>0</v>
      </c>
      <c r="F713" s="168"/>
      <c r="G713" s="168">
        <v>323394.53177</v>
      </c>
      <c r="H713" s="168"/>
      <c r="I713" s="168"/>
      <c r="J713" s="168">
        <f>K713-D713</f>
        <v>-300339.37096999999</v>
      </c>
      <c r="K713" s="168">
        <f>M713+Q713</f>
        <v>23055.160799999998</v>
      </c>
      <c r="L713" s="699">
        <f t="shared" si="1293"/>
        <v>7.1291127508602892E-2</v>
      </c>
      <c r="M713" s="168">
        <f>M715+M717</f>
        <v>0</v>
      </c>
      <c r="N713" s="687"/>
      <c r="O713" s="632"/>
      <c r="P713" s="687"/>
      <c r="Q713" s="632">
        <f>Q715+Q717</f>
        <v>23055.160799999998</v>
      </c>
      <c r="R713" s="750">
        <f t="shared" ref="R713:R714" si="1323">Q713/G713</f>
        <v>7.1291127508602892E-2</v>
      </c>
      <c r="S713" s="632"/>
      <c r="T713" s="687"/>
      <c r="U713" s="632"/>
      <c r="V713" s="632">
        <f t="shared" ref="V713" si="1324">W713</f>
        <v>0</v>
      </c>
      <c r="W713" s="632"/>
      <c r="X713" s="632"/>
      <c r="Y713" s="632"/>
      <c r="Z713" s="632">
        <f t="shared" ref="Z713" si="1325">AA713</f>
        <v>130000</v>
      </c>
      <c r="AA713" s="632">
        <f>AA715+AA717</f>
        <v>130000</v>
      </c>
      <c r="AB713" s="632"/>
      <c r="AC713" s="632"/>
      <c r="AD713" s="687"/>
      <c r="AE713" s="168">
        <f t="shared" ref="AE713:AE731" si="1326">AG713+AK713+AM713+AO713</f>
        <v>158228.19715000002</v>
      </c>
      <c r="AF713" s="699">
        <f t="shared" si="1294"/>
        <v>0.48927295178427072</v>
      </c>
      <c r="AG713" s="168">
        <f>SUM(AG715:AG717)</f>
        <v>0</v>
      </c>
      <c r="AH713" s="699"/>
      <c r="AI713" s="632"/>
      <c r="AJ713" s="687"/>
      <c r="AK713" s="632">
        <f>AK715+AK717</f>
        <v>158228.19715000002</v>
      </c>
      <c r="AL713" s="699">
        <f>AK713/D713</f>
        <v>0.48927295178427072</v>
      </c>
      <c r="AM713" s="632"/>
      <c r="AN713" s="687"/>
      <c r="AO713" s="632"/>
      <c r="AP713" s="632">
        <f>AR713-AE713</f>
        <v>129342.11378999997</v>
      </c>
      <c r="AQ713" s="687"/>
      <c r="AR713" s="168">
        <f t="shared" ref="AR713:AR731" si="1327">AT713+AX713+AZ713+BB713</f>
        <v>287570.31094</v>
      </c>
      <c r="AS713" s="699">
        <f t="shared" si="1296"/>
        <v>0.88922440761775656</v>
      </c>
      <c r="AT713" s="168">
        <f>AT715+AT717</f>
        <v>0</v>
      </c>
      <c r="AU713" s="699">
        <f>AT713/D713</f>
        <v>0</v>
      </c>
      <c r="AV713" s="632"/>
      <c r="AW713" s="699"/>
      <c r="AX713" s="168">
        <f>AX715+AX717</f>
        <v>287570.31094</v>
      </c>
      <c r="AY713" s="699">
        <f t="shared" si="1320"/>
        <v>0.88922440761775656</v>
      </c>
      <c r="AZ713" s="632"/>
      <c r="BA713" s="699"/>
      <c r="BB713" s="632"/>
      <c r="BC713" s="632"/>
      <c r="BD713" s="632"/>
      <c r="BE713" s="632"/>
      <c r="BF713" s="632"/>
      <c r="BG713" s="632"/>
      <c r="BH713" s="632"/>
      <c r="BI713" s="632"/>
      <c r="BJ713" s="632"/>
      <c r="BK713" s="632"/>
      <c r="BL713" s="632"/>
      <c r="BM713" s="632"/>
      <c r="BN713" s="632"/>
      <c r="BO713" s="632"/>
      <c r="BP713" s="632"/>
      <c r="BQ713" s="632"/>
      <c r="BR713" s="632"/>
      <c r="BS713" s="632"/>
      <c r="BT713" s="632"/>
      <c r="BU713" s="632"/>
      <c r="BV713" s="511"/>
      <c r="BW713" s="515"/>
      <c r="BX713" s="615"/>
      <c r="BY713" s="511"/>
      <c r="BZ713" s="226"/>
      <c r="CA713" s="511"/>
      <c r="CB713" s="511"/>
      <c r="CC713" s="511"/>
      <c r="CD713" s="511"/>
      <c r="CE713" s="699"/>
      <c r="CF713" s="511"/>
      <c r="CG713" s="511"/>
      <c r="CH713" s="511"/>
      <c r="CI713" s="511"/>
      <c r="CJ713" s="511"/>
      <c r="CK713" s="511"/>
      <c r="CL713" s="511"/>
      <c r="CM713" s="511"/>
      <c r="CN713" s="511"/>
      <c r="CO713" s="89"/>
      <c r="CP713" s="89"/>
      <c r="CQ713" s="89"/>
      <c r="CR713" s="89"/>
      <c r="CS713" s="89"/>
      <c r="CT713" s="511"/>
      <c r="CU713" s="511"/>
      <c r="CV713" s="89"/>
      <c r="CW713" s="89"/>
      <c r="CX713" s="511"/>
      <c r="CY713" s="511"/>
      <c r="CZ713" s="89"/>
      <c r="DA713" s="89"/>
      <c r="DB713" s="511"/>
      <c r="DC713" s="511"/>
      <c r="DD713" s="511"/>
      <c r="DE713" s="511"/>
      <c r="DF713" s="511"/>
      <c r="DG713" s="511"/>
      <c r="DH713" s="511"/>
      <c r="DI713" s="89"/>
      <c r="DJ713" s="89"/>
      <c r="DK713" s="511"/>
      <c r="DL713" s="511"/>
      <c r="DM713" s="89"/>
      <c r="DN713" s="89"/>
      <c r="DO713" s="511"/>
      <c r="DP713" s="511"/>
      <c r="DQ713" s="511"/>
      <c r="DR713" s="511"/>
      <c r="DS713" s="511"/>
      <c r="DT713" s="203"/>
      <c r="DU713" s="107"/>
      <c r="DV713" s="511"/>
      <c r="DW713" s="511"/>
      <c r="DX713" s="511"/>
      <c r="DY713" s="511"/>
      <c r="DZ713" s="511"/>
      <c r="EA713" s="511"/>
      <c r="EB713" s="511"/>
      <c r="EC713" s="168"/>
      <c r="ED713" s="168"/>
      <c r="EE713" s="168"/>
      <c r="EF713" s="168"/>
      <c r="EG713" s="168"/>
      <c r="EH713" s="168"/>
      <c r="EI713" s="168"/>
      <c r="EJ713" s="168"/>
      <c r="EK713" s="168"/>
      <c r="EL713" s="168"/>
      <c r="EM713" s="168"/>
      <c r="EN713" s="168"/>
      <c r="EO713" s="168"/>
      <c r="EP713" s="168"/>
      <c r="EQ713" s="168"/>
      <c r="ER713" s="168"/>
      <c r="ES713" s="168"/>
      <c r="ET713" s="168"/>
      <c r="EU713" s="168"/>
      <c r="EV713" s="168"/>
      <c r="EW713" s="168"/>
      <c r="EX713" s="168"/>
      <c r="EY713" s="168"/>
      <c r="EZ713" s="168"/>
      <c r="FA713" s="168"/>
      <c r="FB713" s="168"/>
      <c r="FC713" s="168"/>
      <c r="FD713" s="168"/>
      <c r="FE713" s="168"/>
      <c r="FF713" s="168"/>
      <c r="FG713" s="168"/>
      <c r="FH713" s="168"/>
      <c r="FI713" s="168"/>
      <c r="FJ713" s="168"/>
      <c r="FK713" s="168"/>
      <c r="FL713" s="168"/>
      <c r="FM713" s="168"/>
      <c r="FN713" s="168"/>
      <c r="FO713" s="168"/>
      <c r="FP713" s="168"/>
      <c r="FQ713" s="168"/>
      <c r="FR713" s="168"/>
      <c r="FS713" s="168"/>
      <c r="FT713" s="168"/>
      <c r="FU713" s="511"/>
      <c r="FV713" s="511"/>
      <c r="FW713" s="511"/>
      <c r="FX713" s="511"/>
      <c r="FY713" s="511"/>
      <c r="FZ713" s="511"/>
      <c r="GA713" s="511"/>
      <c r="GB713" s="511"/>
      <c r="GC713" s="511"/>
      <c r="GD713" s="511"/>
      <c r="GE713" s="511"/>
      <c r="GF713" s="511"/>
      <c r="GG713" s="511"/>
      <c r="GH713" s="511"/>
      <c r="GI713" s="511"/>
      <c r="GJ713" s="511"/>
      <c r="GK713" s="511"/>
      <c r="GL713" s="511"/>
      <c r="GM713" s="511"/>
      <c r="GN713" s="511"/>
      <c r="GO713" s="511"/>
      <c r="GP713" s="511"/>
      <c r="GQ713" s="511"/>
      <c r="GR713" s="511"/>
      <c r="GS713" s="89"/>
      <c r="GT713" s="89"/>
      <c r="GU713" s="89"/>
      <c r="GV713" s="89"/>
      <c r="GW713" s="89"/>
      <c r="GX713" s="511"/>
      <c r="GY713" s="511"/>
      <c r="GZ713" s="89"/>
      <c r="HA713" s="89"/>
      <c r="HB713" s="511"/>
      <c r="HC713" s="511"/>
      <c r="HD713" s="89"/>
      <c r="HE713" s="89"/>
      <c r="HF713" s="511"/>
      <c r="HG713" s="511"/>
      <c r="HH713" s="511"/>
      <c r="HI713" s="511"/>
      <c r="HJ713" s="511"/>
      <c r="HK713" s="511"/>
      <c r="HL713" s="511"/>
      <c r="HM713" s="89"/>
      <c r="HN713" s="89"/>
      <c r="HO713" s="511"/>
      <c r="HP713" s="511"/>
      <c r="HQ713" s="89"/>
      <c r="HR713" s="89"/>
      <c r="HS713" s="511"/>
      <c r="HT713" s="511"/>
      <c r="HU713" s="511"/>
      <c r="HV713" s="511"/>
      <c r="HW713" s="511"/>
      <c r="HX713" s="203"/>
      <c r="HY713" s="107"/>
      <c r="HZ713" s="511"/>
      <c r="IA713" s="511"/>
      <c r="IB713" s="511"/>
      <c r="IC713" s="511"/>
      <c r="ID713" s="511"/>
      <c r="IE713" s="511"/>
      <c r="IF713" s="511"/>
      <c r="IG713" s="168"/>
      <c r="IH713" s="168"/>
      <c r="II713" s="168"/>
      <c r="IJ713" s="168"/>
      <c r="IK713" s="168"/>
      <c r="IL713" s="168"/>
      <c r="IM713" s="168"/>
      <c r="IN713" s="168"/>
      <c r="IO713" s="168"/>
      <c r="IP713" s="168"/>
      <c r="IQ713" s="168"/>
      <c r="IR713" s="168"/>
      <c r="IS713" s="168"/>
      <c r="IT713" s="168"/>
      <c r="IU713" s="168"/>
      <c r="IV713" s="168"/>
      <c r="IW713" s="168"/>
      <c r="IX713" s="168"/>
      <c r="IY713" s="168"/>
      <c r="IZ713" s="168"/>
      <c r="JA713" s="168"/>
      <c r="JB713" s="168"/>
      <c r="JC713" s="168"/>
      <c r="JD713" s="168"/>
      <c r="JE713" s="168"/>
      <c r="JF713" s="168"/>
      <c r="JG713" s="168"/>
      <c r="JH713" s="168"/>
      <c r="JI713" s="168"/>
      <c r="JJ713" s="168"/>
      <c r="JK713" s="168"/>
      <c r="JL713" s="168"/>
      <c r="JM713" s="168"/>
      <c r="JN713" s="168"/>
      <c r="JO713" s="168"/>
      <c r="JP713" s="168"/>
      <c r="JQ713" s="168"/>
      <c r="JR713" s="168"/>
      <c r="JS713" s="168"/>
      <c r="JT713" s="168"/>
      <c r="JU713" s="168"/>
      <c r="JV713" s="168"/>
      <c r="JW713" s="168"/>
      <c r="JX713" s="168"/>
      <c r="JY713" s="511"/>
      <c r="JZ713" s="511"/>
      <c r="KA713" s="511"/>
      <c r="KB713" s="511"/>
      <c r="KC713" s="511"/>
      <c r="KD713" s="511"/>
      <c r="KE713" s="511"/>
      <c r="KF713" s="511"/>
      <c r="KG713" s="511"/>
      <c r="KH713" s="511"/>
      <c r="KI713" s="511"/>
      <c r="KJ713" s="511"/>
      <c r="KK713" s="511"/>
      <c r="KL713" s="511"/>
      <c r="KM713" s="511"/>
      <c r="KN713" s="511"/>
      <c r="KO713" s="511"/>
      <c r="KP713" s="511"/>
      <c r="KQ713" s="511"/>
      <c r="KR713" s="511"/>
      <c r="KS713" s="511"/>
      <c r="KT713" s="511"/>
      <c r="KU713" s="511"/>
      <c r="KV713" s="511"/>
      <c r="KW713" s="89"/>
      <c r="KX713" s="89"/>
      <c r="KY713" s="89"/>
      <c r="KZ713" s="89"/>
      <c r="LA713" s="89"/>
      <c r="LB713" s="511"/>
      <c r="LC713" s="511"/>
      <c r="LD713" s="89"/>
      <c r="LE713" s="89"/>
      <c r="LF713" s="511"/>
      <c r="LG713" s="511"/>
      <c r="LH713" s="89"/>
      <c r="LI713" s="89"/>
      <c r="LJ713" s="511"/>
      <c r="LK713" s="511"/>
      <c r="LL713" s="511"/>
      <c r="LM713" s="511"/>
      <c r="LN713" s="511"/>
      <c r="LO713" s="511"/>
      <c r="LP713" s="511"/>
      <c r="LQ713" s="89"/>
      <c r="LR713" s="89"/>
      <c r="LS713" s="511"/>
      <c r="LT713" s="511"/>
      <c r="LU713" s="89"/>
      <c r="LV713" s="89"/>
      <c r="LW713" s="511"/>
      <c r="LX713" s="511"/>
      <c r="LY713" s="511"/>
      <c r="LZ713" s="511"/>
      <c r="MA713" s="511"/>
      <c r="MB713" s="203"/>
      <c r="MC713" s="107"/>
      <c r="MD713" s="511"/>
      <c r="ME713" s="511"/>
      <c r="MF713" s="511"/>
      <c r="MG713" s="511"/>
      <c r="MH713" s="511"/>
      <c r="MI713" s="511"/>
      <c r="MJ713" s="511"/>
      <c r="MK713" s="168"/>
      <c r="ML713" s="168"/>
      <c r="MM713" s="168"/>
      <c r="MN713" s="168"/>
      <c r="MO713" s="168"/>
      <c r="MP713" s="168"/>
      <c r="MQ713" s="168"/>
      <c r="MR713" s="168"/>
      <c r="MS713" s="168"/>
      <c r="MT713" s="168"/>
      <c r="MU713" s="168"/>
      <c r="MV713" s="168"/>
      <c r="MW713" s="168"/>
      <c r="MX713" s="168"/>
      <c r="MY713" s="168"/>
      <c r="MZ713" s="168"/>
      <c r="NA713" s="168"/>
      <c r="NB713" s="168"/>
      <c r="NC713" s="168"/>
      <c r="ND713" s="168"/>
      <c r="NE713" s="168"/>
      <c r="NF713" s="168"/>
      <c r="NG713" s="168"/>
      <c r="NH713" s="168"/>
      <c r="NI713" s="168"/>
      <c r="NJ713" s="168"/>
      <c r="NK713" s="168"/>
      <c r="NL713" s="168"/>
      <c r="NM713" s="168"/>
      <c r="NN713" s="168"/>
      <c r="NO713" s="168"/>
      <c r="NP713" s="168"/>
      <c r="NQ713" s="168"/>
      <c r="NR713" s="168"/>
      <c r="NS713" s="168"/>
      <c r="NT713" s="168"/>
      <c r="NU713" s="168"/>
      <c r="NV713" s="168"/>
      <c r="NW713" s="168"/>
      <c r="NX713" s="168"/>
      <c r="NY713" s="168"/>
      <c r="NZ713" s="168"/>
      <c r="OA713" s="168"/>
      <c r="OB713" s="168"/>
      <c r="OC713" s="511"/>
      <c r="OD713" s="511"/>
      <c r="OE713" s="511"/>
      <c r="OF713" s="511"/>
      <c r="OG713" s="511"/>
      <c r="OH713" s="511"/>
      <c r="OI713" s="511"/>
      <c r="OJ713" s="511"/>
      <c r="OK713" s="511"/>
      <c r="OL713" s="511"/>
      <c r="OM713" s="511"/>
      <c r="ON713" s="511"/>
      <c r="OO713" s="511"/>
      <c r="OP713" s="511"/>
      <c r="OQ713" s="511"/>
      <c r="OR713" s="511"/>
      <c r="OS713" s="511"/>
      <c r="OT713" s="511"/>
      <c r="OU713" s="511"/>
      <c r="OV713" s="511"/>
      <c r="OW713" s="511"/>
      <c r="OX713" s="511"/>
      <c r="OY713" s="511"/>
      <c r="OZ713" s="511"/>
      <c r="PA713" s="89"/>
      <c r="PB713" s="89"/>
      <c r="PC713" s="89"/>
      <c r="PD713" s="89"/>
      <c r="PE713" s="89"/>
      <c r="PF713" s="511"/>
      <c r="PG713" s="511"/>
      <c r="PH713" s="89"/>
      <c r="PI713" s="89"/>
      <c r="PJ713" s="511"/>
      <c r="PK713" s="511"/>
      <c r="PL713" s="89"/>
      <c r="PM713" s="89"/>
      <c r="PN713" s="511"/>
      <c r="PO713" s="511"/>
      <c r="PP713" s="511"/>
      <c r="PQ713" s="511"/>
      <c r="PR713" s="511"/>
      <c r="PS713" s="511"/>
      <c r="PT713" s="511"/>
      <c r="PU713" s="89"/>
      <c r="PV713" s="89"/>
      <c r="PW713" s="511"/>
      <c r="PX713" s="511"/>
      <c r="PY713" s="89"/>
      <c r="PZ713" s="89"/>
      <c r="QA713" s="511"/>
      <c r="QB713" s="511"/>
      <c r="QC713" s="511"/>
      <c r="QD713" s="511"/>
      <c r="QE713" s="511"/>
      <c r="QF713" s="203"/>
      <c r="QG713" s="107"/>
      <c r="QH713" s="511"/>
      <c r="QI713" s="511"/>
      <c r="QJ713" s="511"/>
      <c r="QK713" s="511"/>
      <c r="QL713" s="511"/>
      <c r="QM713" s="511"/>
      <c r="QN713" s="511"/>
      <c r="QO713" s="168"/>
      <c r="QP713" s="168"/>
      <c r="QQ713" s="168"/>
      <c r="QR713" s="168"/>
      <c r="QS713" s="168"/>
      <c r="QT713" s="168"/>
      <c r="QU713" s="168"/>
      <c r="QV713" s="168"/>
      <c r="QW713" s="168"/>
      <c r="QX713" s="168"/>
      <c r="QY713" s="168"/>
      <c r="QZ713" s="168"/>
      <c r="RA713" s="168"/>
      <c r="RB713" s="168"/>
      <c r="RC713" s="168"/>
      <c r="RD713" s="168"/>
      <c r="RE713" s="168"/>
      <c r="RF713" s="168"/>
      <c r="RG713" s="168"/>
      <c r="RH713" s="168"/>
      <c r="RI713" s="168"/>
      <c r="RJ713" s="168"/>
      <c r="RK713" s="168"/>
      <c r="RL713" s="168"/>
      <c r="RM713" s="168"/>
      <c r="RN713" s="168"/>
      <c r="RO713" s="168"/>
      <c r="RP713" s="168"/>
      <c r="RQ713" s="168"/>
      <c r="RR713" s="168"/>
      <c r="RS713" s="168"/>
      <c r="RT713" s="168"/>
      <c r="RU713" s="168"/>
      <c r="RV713" s="168"/>
      <c r="RW713" s="168"/>
      <c r="RX713" s="168"/>
      <c r="RY713" s="168"/>
      <c r="RZ713" s="168"/>
      <c r="SA713" s="168"/>
      <c r="SB713" s="168"/>
      <c r="SC713" s="168"/>
      <c r="SD713" s="168"/>
      <c r="SE713" s="168"/>
      <c r="SF713" s="168"/>
      <c r="SG713" s="511"/>
      <c r="SH713" s="511"/>
      <c r="SI713" s="511"/>
      <c r="SJ713" s="511"/>
      <c r="SK713" s="511"/>
      <c r="SL713" s="511"/>
      <c r="SM713" s="511"/>
      <c r="SN713" s="511"/>
      <c r="SO713" s="511"/>
      <c r="SP713" s="511"/>
      <c r="SQ713" s="511"/>
      <c r="SR713" s="511"/>
      <c r="SS713" s="511"/>
      <c r="ST713" s="511"/>
      <c r="SU713" s="511"/>
      <c r="SV713" s="511"/>
      <c r="SW713" s="511"/>
      <c r="SX713" s="511"/>
      <c r="SY713" s="511"/>
      <c r="SZ713" s="511"/>
      <c r="TA713" s="511"/>
      <c r="TB713" s="511"/>
      <c r="TC713" s="511"/>
      <c r="TD713" s="511"/>
      <c r="TE713" s="89"/>
      <c r="TF713" s="89"/>
      <c r="TG713" s="89"/>
      <c r="TH713" s="89"/>
      <c r="TI713" s="89"/>
      <c r="TJ713" s="511"/>
      <c r="TK713" s="511"/>
      <c r="TL713" s="89"/>
      <c r="TM713" s="89"/>
      <c r="TN713" s="511"/>
      <c r="TO713" s="511"/>
      <c r="TP713" s="89"/>
      <c r="TQ713" s="89"/>
      <c r="TR713" s="511"/>
      <c r="TS713" s="511"/>
      <c r="TT713" s="511"/>
      <c r="TU713" s="511"/>
      <c r="TV713" s="511"/>
      <c r="TW713" s="511"/>
      <c r="TX713" s="511"/>
      <c r="TY713" s="89"/>
      <c r="TZ713" s="89"/>
      <c r="UA713" s="511"/>
      <c r="UB713" s="511"/>
      <c r="UC713" s="89"/>
      <c r="UD713" s="89"/>
      <c r="UE713" s="511"/>
      <c r="UF713" s="511"/>
      <c r="UG713" s="511"/>
      <c r="UH713" s="511"/>
      <c r="UI713" s="511"/>
      <c r="UJ713" s="203"/>
      <c r="UK713" s="107"/>
      <c r="UL713" s="511"/>
      <c r="UM713" s="511"/>
      <c r="UN713" s="511"/>
      <c r="UO713" s="511"/>
      <c r="UP713" s="511"/>
      <c r="UQ713" s="511"/>
      <c r="UR713" s="511"/>
      <c r="US713" s="168"/>
      <c r="UT713" s="168"/>
      <c r="UU713" s="168"/>
      <c r="UV713" s="168"/>
      <c r="UW713" s="168"/>
      <c r="UX713" s="168"/>
      <c r="UY713" s="168"/>
      <c r="UZ713" s="168"/>
      <c r="VA713" s="168"/>
      <c r="VB713" s="168"/>
      <c r="VC713" s="168"/>
      <c r="VD713" s="168"/>
      <c r="VE713" s="168"/>
      <c r="VF713" s="168"/>
      <c r="VG713" s="168"/>
      <c r="VH713" s="168"/>
      <c r="VI713" s="168"/>
      <c r="VJ713" s="168"/>
      <c r="VK713" s="168"/>
      <c r="VL713" s="168"/>
      <c r="VM713" s="168"/>
      <c r="VN713" s="168"/>
      <c r="VO713" s="168"/>
      <c r="VP713" s="168"/>
      <c r="VQ713" s="168"/>
      <c r="VR713" s="168"/>
      <c r="VS713" s="168"/>
      <c r="VT713" s="168"/>
      <c r="VU713" s="168"/>
      <c r="VV713" s="168"/>
      <c r="VW713" s="168"/>
      <c r="VX713" s="168"/>
      <c r="VY713" s="168"/>
      <c r="VZ713" s="168"/>
      <c r="WA713" s="168"/>
      <c r="WB713" s="168"/>
      <c r="WC713" s="168"/>
      <c r="WD713" s="168"/>
      <c r="WE713" s="168"/>
      <c r="WF713" s="168"/>
      <c r="WG713" s="168"/>
      <c r="WH713" s="168"/>
      <c r="WI713" s="168"/>
      <c r="WJ713" s="168"/>
      <c r="WK713" s="511"/>
      <c r="WL713" s="511"/>
      <c r="WM713" s="511"/>
      <c r="WN713" s="511"/>
      <c r="WO713" s="511"/>
      <c r="WP713" s="511"/>
      <c r="WQ713" s="511"/>
      <c r="WR713" s="511"/>
      <c r="WS713" s="511"/>
      <c r="WT713" s="511"/>
      <c r="WU713" s="511"/>
      <c r="WV713" s="511"/>
      <c r="WW713" s="511"/>
      <c r="WX713" s="511"/>
      <c r="WY713" s="511"/>
      <c r="WZ713" s="511"/>
      <c r="XA713" s="511"/>
      <c r="XB713" s="511"/>
      <c r="XC713" s="511"/>
      <c r="XD713" s="511"/>
      <c r="XE713" s="511"/>
      <c r="XF713" s="511"/>
      <c r="XG713" s="511"/>
      <c r="XH713" s="511"/>
      <c r="XI713" s="89"/>
      <c r="XJ713" s="89"/>
      <c r="XK713" s="89"/>
      <c r="XL713" s="89"/>
      <c r="XM713" s="89"/>
      <c r="XN713" s="511"/>
      <c r="XO713" s="511"/>
      <c r="XP713" s="89"/>
      <c r="XQ713" s="89"/>
      <c r="XR713" s="511"/>
      <c r="XS713" s="511"/>
      <c r="XT713" s="89"/>
      <c r="XU713" s="89"/>
      <c r="XV713" s="511"/>
      <c r="XW713" s="511"/>
      <c r="XX713" s="511"/>
      <c r="XY713" s="511"/>
      <c r="XZ713" s="511"/>
      <c r="YA713" s="511"/>
      <c r="YB713" s="511"/>
      <c r="YC713" s="89"/>
      <c r="YD713" s="89"/>
      <c r="YE713" s="511"/>
      <c r="YF713" s="511"/>
      <c r="YG713" s="89"/>
      <c r="YH713" s="89"/>
      <c r="YI713" s="511"/>
      <c r="YJ713" s="511"/>
      <c r="YK713" s="511"/>
      <c r="YL713" s="511"/>
      <c r="YM713" s="511"/>
      <c r="YN713" s="203"/>
      <c r="YO713" s="107"/>
      <c r="YP713" s="511"/>
      <c r="YQ713" s="511"/>
      <c r="YR713" s="511"/>
      <c r="YS713" s="511"/>
      <c r="YT713" s="511"/>
      <c r="YU713" s="511"/>
      <c r="YV713" s="511"/>
      <c r="YW713" s="168"/>
      <c r="YX713" s="168"/>
      <c r="YY713" s="168"/>
      <c r="YZ713" s="168"/>
      <c r="ZA713" s="168"/>
      <c r="ZB713" s="168"/>
      <c r="ZC713" s="168"/>
      <c r="ZD713" s="168"/>
      <c r="ZE713" s="168"/>
      <c r="ZF713" s="168"/>
      <c r="ZG713" s="168"/>
      <c r="ZH713" s="168"/>
      <c r="ZI713" s="168"/>
      <c r="ZJ713" s="168"/>
      <c r="ZK713" s="168"/>
      <c r="ZL713" s="168"/>
      <c r="ZM713" s="168"/>
      <c r="ZN713" s="168"/>
      <c r="ZO713" s="168"/>
      <c r="ZP713" s="168"/>
      <c r="ZQ713" s="168"/>
      <c r="ZR713" s="168"/>
      <c r="ZS713" s="168"/>
      <c r="ZT713" s="168"/>
      <c r="ZU713" s="168"/>
      <c r="ZV713" s="168"/>
      <c r="ZW713" s="168"/>
      <c r="ZX713" s="168"/>
      <c r="ZY713" s="168"/>
      <c r="ZZ713" s="168"/>
      <c r="AAA713" s="168"/>
      <c r="AAB713" s="168"/>
      <c r="AAC713" s="168"/>
      <c r="AAD713" s="168"/>
      <c r="AAE713" s="168"/>
      <c r="AAF713" s="168"/>
      <c r="AAG713" s="168"/>
      <c r="AAH713" s="168"/>
      <c r="AAI713" s="168"/>
      <c r="AAJ713" s="168"/>
      <c r="AAK713" s="168"/>
      <c r="AAL713" s="168"/>
      <c r="AAM713" s="168"/>
      <c r="AAN713" s="168"/>
      <c r="AAO713" s="511"/>
      <c r="AAP713" s="511"/>
      <c r="AAQ713" s="511"/>
      <c r="AAR713" s="511"/>
      <c r="AAS713" s="511"/>
      <c r="AAT713" s="511"/>
      <c r="AAU713" s="511"/>
      <c r="AAV713" s="511"/>
      <c r="AAW713" s="511"/>
      <c r="AAX713" s="511"/>
      <c r="AAY713" s="511"/>
      <c r="AAZ713" s="511"/>
      <c r="ABA713" s="511"/>
      <c r="ABB713" s="511"/>
      <c r="ABC713" s="511"/>
      <c r="ABD713" s="511"/>
      <c r="ABE713" s="511"/>
      <c r="ABF713" s="511"/>
      <c r="ABG713" s="511"/>
      <c r="ABH713" s="511"/>
      <c r="ABI713" s="511"/>
      <c r="ABJ713" s="511"/>
      <c r="ABK713" s="511"/>
      <c r="ABL713" s="511"/>
      <c r="ABM713" s="89"/>
      <c r="ABN713" s="89"/>
      <c r="ABO713" s="89"/>
      <c r="ABP713" s="89"/>
      <c r="ABQ713" s="89"/>
      <c r="ABR713" s="511"/>
      <c r="ABS713" s="511"/>
      <c r="ABT713" s="89"/>
      <c r="ABU713" s="89"/>
      <c r="ABV713" s="511"/>
      <c r="ABW713" s="511"/>
      <c r="ABX713" s="89"/>
      <c r="ABY713" s="89"/>
      <c r="ABZ713" s="511"/>
      <c r="ACA713" s="511"/>
      <c r="ACB713" s="511"/>
      <c r="ACC713" s="511"/>
      <c r="ACD713" s="511"/>
      <c r="ACE713" s="511"/>
      <c r="ACF713" s="511"/>
      <c r="ACG713" s="89"/>
      <c r="ACH713" s="89"/>
      <c r="ACI713" s="511"/>
      <c r="ACJ713" s="511"/>
      <c r="ACK713" s="89"/>
      <c r="ACL713" s="89"/>
      <c r="ACM713" s="511"/>
      <c r="ACN713" s="511"/>
      <c r="ACO713" s="511"/>
      <c r="ACP713" s="511"/>
      <c r="ACQ713" s="511"/>
      <c r="ACR713" s="203"/>
      <c r="ACS713" s="107"/>
      <c r="ACT713" s="511"/>
      <c r="ACU713" s="511"/>
      <c r="ACV713" s="511"/>
      <c r="ACW713" s="511"/>
      <c r="ACX713" s="511"/>
      <c r="ACY713" s="511"/>
      <c r="ACZ713" s="511"/>
      <c r="ADA713" s="168"/>
      <c r="ADB713" s="168"/>
      <c r="ADC713" s="168"/>
      <c r="ADD713" s="168"/>
      <c r="ADE713" s="168"/>
      <c r="ADF713" s="168"/>
      <c r="ADG713" s="168"/>
      <c r="ADH713" s="168"/>
      <c r="ADI713" s="168"/>
      <c r="ADJ713" s="168"/>
      <c r="ADK713" s="168"/>
      <c r="ADL713" s="168"/>
      <c r="ADM713" s="168"/>
      <c r="ADN713" s="168"/>
      <c r="ADO713" s="168"/>
      <c r="ADP713" s="168"/>
      <c r="ADQ713" s="168"/>
      <c r="ADR713" s="168"/>
      <c r="ADS713" s="168"/>
      <c r="ADT713" s="168"/>
      <c r="ADU713" s="168"/>
      <c r="ADV713" s="168"/>
      <c r="ADW713" s="168"/>
      <c r="ADX713" s="168"/>
      <c r="ADY713" s="168"/>
      <c r="ADZ713" s="168"/>
      <c r="AEA713" s="168"/>
      <c r="AEB713" s="168"/>
      <c r="AEC713" s="168"/>
      <c r="AED713" s="168"/>
      <c r="AEE713" s="168"/>
      <c r="AEF713" s="168"/>
      <c r="AEG713" s="168"/>
      <c r="AEH713" s="168"/>
      <c r="AEI713" s="168"/>
      <c r="AEJ713" s="168"/>
      <c r="AEK713" s="168"/>
      <c r="AEL713" s="168"/>
      <c r="AEM713" s="168"/>
      <c r="AEN713" s="168"/>
      <c r="AEO713" s="168"/>
      <c r="AEP713" s="168"/>
      <c r="AEQ713" s="168"/>
      <c r="AER713" s="168"/>
      <c r="AES713" s="511"/>
      <c r="AET713" s="511"/>
      <c r="AEU713" s="511"/>
      <c r="AEV713" s="511"/>
      <c r="AEW713" s="511"/>
      <c r="AEX713" s="511"/>
      <c r="AEY713" s="511"/>
      <c r="AEZ713" s="511"/>
      <c r="AFA713" s="511"/>
      <c r="AFB713" s="511"/>
      <c r="AFC713" s="511"/>
      <c r="AFD713" s="511"/>
      <c r="AFE713" s="511"/>
      <c r="AFF713" s="511"/>
      <c r="AFG713" s="511"/>
      <c r="AFH713" s="511"/>
      <c r="AFI713" s="511"/>
      <c r="AFJ713" s="511"/>
      <c r="AFK713" s="511"/>
      <c r="AFL713" s="511"/>
      <c r="AFM713" s="511"/>
      <c r="AFN713" s="511"/>
      <c r="AFO713" s="511"/>
      <c r="AFP713" s="511"/>
      <c r="AFQ713" s="89"/>
      <c r="AFR713" s="89"/>
      <c r="AFS713" s="89"/>
      <c r="AFT713" s="89"/>
      <c r="AFU713" s="89"/>
      <c r="AFV713" s="511"/>
      <c r="AFW713" s="511"/>
      <c r="AFX713" s="89"/>
      <c r="AFY713" s="89"/>
      <c r="AFZ713" s="511"/>
      <c r="AGA713" s="511"/>
      <c r="AGB713" s="89"/>
      <c r="AGC713" s="89"/>
      <c r="AGD713" s="511"/>
      <c r="AGE713" s="511"/>
      <c r="AGF713" s="511"/>
      <c r="AGG713" s="511"/>
      <c r="AGH713" s="511"/>
      <c r="AGI713" s="511"/>
      <c r="AGJ713" s="511"/>
      <c r="AGK713" s="89"/>
      <c r="AGL713" s="89"/>
      <c r="AGM713" s="511"/>
      <c r="AGN713" s="511"/>
      <c r="AGO713" s="89"/>
      <c r="AGP713" s="89"/>
      <c r="AGQ713" s="511"/>
      <c r="AGR713" s="511"/>
      <c r="AGS713" s="511"/>
      <c r="AGT713" s="511"/>
      <c r="AGU713" s="511"/>
      <c r="AGV713" s="203"/>
      <c r="AGW713" s="107"/>
      <c r="AGX713" s="511"/>
      <c r="AGY713" s="511"/>
      <c r="AGZ713" s="511"/>
      <c r="AHA713" s="511"/>
      <c r="AHB713" s="511"/>
      <c r="AHC713" s="511"/>
      <c r="AHD713" s="511"/>
      <c r="AHE713" s="168"/>
      <c r="AHF713" s="168"/>
      <c r="AHG713" s="168"/>
      <c r="AHH713" s="168"/>
      <c r="AHI713" s="168"/>
      <c r="AHJ713" s="168"/>
      <c r="AHK713" s="168"/>
      <c r="AHL713" s="168"/>
      <c r="AHM713" s="168"/>
      <c r="AHN713" s="168"/>
      <c r="AHO713" s="168"/>
      <c r="AHP713" s="168"/>
      <c r="AHQ713" s="168"/>
      <c r="AHR713" s="168"/>
      <c r="AHS713" s="168"/>
      <c r="AHT713" s="168"/>
      <c r="AHU713" s="168"/>
      <c r="AHV713" s="168"/>
      <c r="AHW713" s="168"/>
      <c r="AHX713" s="168"/>
      <c r="AHY713" s="168"/>
      <c r="AHZ713" s="168"/>
      <c r="AIA713" s="168"/>
      <c r="AIB713" s="168"/>
      <c r="AIC713" s="168"/>
      <c r="AID713" s="168"/>
      <c r="AIE713" s="168"/>
      <c r="AIF713" s="168"/>
      <c r="AIG713" s="168"/>
      <c r="AIH713" s="168"/>
      <c r="AII713" s="168"/>
      <c r="AIJ713" s="168"/>
      <c r="AIK713" s="168"/>
      <c r="AIL713" s="168"/>
      <c r="AIM713" s="168"/>
      <c r="AIN713" s="168"/>
      <c r="AIO713" s="168"/>
      <c r="AIP713" s="168"/>
      <c r="AIQ713" s="168"/>
      <c r="AIR713" s="168"/>
      <c r="AIS713" s="168"/>
      <c r="AIT713" s="168"/>
      <c r="AIU713" s="168"/>
      <c r="AIV713" s="168"/>
      <c r="AIW713" s="511"/>
      <c r="AIX713" s="511"/>
      <c r="AIY713" s="511"/>
      <c r="AIZ713" s="511"/>
      <c r="AJA713" s="511"/>
      <c r="AJB713" s="511"/>
      <c r="AJC713" s="511"/>
      <c r="AJD713" s="511"/>
      <c r="AJE713" s="511"/>
      <c r="AJF713" s="511"/>
      <c r="AJG713" s="511"/>
      <c r="AJH713" s="511"/>
      <c r="AJI713" s="511"/>
      <c r="AJJ713" s="511"/>
      <c r="AJK713" s="511"/>
      <c r="AJL713" s="511"/>
      <c r="AJM713" s="511"/>
      <c r="AJN713" s="511"/>
      <c r="AJO713" s="511"/>
      <c r="AJP713" s="511"/>
      <c r="AJQ713" s="511"/>
      <c r="AJR713" s="511"/>
      <c r="AJS713" s="511"/>
      <c r="AJT713" s="511"/>
      <c r="AJU713" s="89"/>
      <c r="AJV713" s="89"/>
      <c r="AJW713" s="89"/>
      <c r="AJX713" s="89"/>
      <c r="AJY713" s="89"/>
      <c r="AJZ713" s="511"/>
      <c r="AKA713" s="511"/>
      <c r="AKB713" s="89"/>
      <c r="AKC713" s="89"/>
      <c r="AKD713" s="511"/>
      <c r="AKE713" s="511"/>
      <c r="AKF713" s="89"/>
      <c r="AKG713" s="89"/>
      <c r="AKH713" s="511"/>
      <c r="AKI713" s="511"/>
      <c r="AKJ713" s="511"/>
      <c r="AKK713" s="511"/>
      <c r="AKL713" s="511"/>
      <c r="AKM713" s="511"/>
      <c r="AKN713" s="511"/>
      <c r="AKO713" s="89"/>
      <c r="AKP713" s="89"/>
      <c r="AKQ713" s="511"/>
      <c r="AKR713" s="511"/>
      <c r="AKS713" s="89"/>
      <c r="AKT713" s="89"/>
      <c r="AKU713" s="511"/>
      <c r="AKV713" s="511"/>
      <c r="AKW713" s="511"/>
      <c r="AKX713" s="511"/>
      <c r="AKY713" s="511"/>
      <c r="AKZ713" s="203"/>
      <c r="ALA713" s="107"/>
      <c r="ALB713" s="511"/>
      <c r="ALC713" s="511"/>
      <c r="ALD713" s="511"/>
      <c r="ALE713" s="511"/>
      <c r="ALF713" s="511"/>
      <c r="ALG713" s="511"/>
      <c r="ALH713" s="511"/>
      <c r="ALI713" s="168"/>
      <c r="ALJ713" s="168"/>
      <c r="ALK713" s="168"/>
      <c r="ALL713" s="168"/>
      <c r="ALM713" s="168"/>
      <c r="ALN713" s="168"/>
      <c r="ALO713" s="168"/>
      <c r="ALP713" s="168"/>
      <c r="ALQ713" s="168"/>
      <c r="ALR713" s="168"/>
      <c r="ALS713" s="168"/>
      <c r="ALT713" s="168"/>
      <c r="ALU713" s="168"/>
      <c r="ALV713" s="168"/>
      <c r="ALW713" s="168"/>
      <c r="ALX713" s="168"/>
      <c r="ALY713" s="168"/>
      <c r="ALZ713" s="168"/>
      <c r="AMA713" s="168"/>
      <c r="AMB713" s="168"/>
      <c r="AMC713" s="168"/>
      <c r="AMD713" s="168"/>
      <c r="AME713" s="168"/>
      <c r="AMF713" s="168"/>
      <c r="AMG713" s="168"/>
      <c r="AMH713" s="168"/>
      <c r="AMI713" s="168"/>
      <c r="AMJ713" s="168"/>
      <c r="AMK713" s="168"/>
      <c r="AML713" s="168"/>
      <c r="AMM713" s="168"/>
      <c r="AMN713" s="168"/>
      <c r="AMO713" s="168"/>
      <c r="AMP713" s="168"/>
      <c r="AMQ713" s="168"/>
      <c r="AMR713" s="168"/>
      <c r="AMS713" s="168"/>
      <c r="AMT713" s="168"/>
      <c r="AMU713" s="168"/>
      <c r="AMV713" s="168"/>
      <c r="AMW713" s="168"/>
      <c r="AMX713" s="168"/>
      <c r="AMY713" s="168"/>
      <c r="AMZ713" s="168"/>
      <c r="ANA713" s="511"/>
      <c r="ANB713" s="511"/>
      <c r="ANC713" s="511"/>
      <c r="AND713" s="511"/>
      <c r="ANE713" s="511"/>
      <c r="ANF713" s="511"/>
      <c r="ANG713" s="511"/>
      <c r="ANH713" s="511"/>
      <c r="ANI713" s="511"/>
      <c r="ANJ713" s="511"/>
      <c r="ANK713" s="511"/>
      <c r="ANL713" s="511"/>
      <c r="ANM713" s="511"/>
      <c r="ANN713" s="511"/>
      <c r="ANO713" s="511"/>
      <c r="ANP713" s="511"/>
      <c r="ANQ713" s="511"/>
      <c r="ANR713" s="511"/>
      <c r="ANS713" s="511"/>
      <c r="ANT713" s="511"/>
      <c r="ANU713" s="511"/>
      <c r="ANV713" s="511"/>
      <c r="ANW713" s="511"/>
      <c r="ANX713" s="511"/>
      <c r="ANY713" s="89"/>
      <c r="ANZ713" s="89"/>
      <c r="AOA713" s="89"/>
      <c r="AOB713" s="89"/>
      <c r="AOC713" s="89"/>
      <c r="AOD713" s="511"/>
      <c r="AOE713" s="511"/>
      <c r="AOF713" s="89"/>
      <c r="AOG713" s="89"/>
      <c r="AOH713" s="511"/>
      <c r="AOI713" s="511"/>
      <c r="AOJ713" s="89"/>
      <c r="AOK713" s="89"/>
      <c r="AOL713" s="511"/>
      <c r="AOM713" s="511"/>
      <c r="AON713" s="511"/>
      <c r="AOO713" s="511"/>
      <c r="AOP713" s="511"/>
      <c r="AOQ713" s="511"/>
      <c r="AOR713" s="511"/>
      <c r="AOS713" s="89"/>
      <c r="AOT713" s="89"/>
      <c r="AOU713" s="511"/>
      <c r="AOV713" s="511"/>
      <c r="AOW713" s="89"/>
      <c r="AOX713" s="89"/>
      <c r="AOY713" s="511"/>
      <c r="AOZ713" s="511"/>
      <c r="APA713" s="511"/>
      <c r="APB713" s="511"/>
      <c r="APC713" s="511"/>
      <c r="APD713" s="203"/>
      <c r="APE713" s="107"/>
      <c r="APF713" s="511"/>
      <c r="APG713" s="511"/>
      <c r="APH713" s="511"/>
      <c r="API713" s="511"/>
      <c r="APJ713" s="511"/>
      <c r="APK713" s="511"/>
      <c r="APL713" s="511"/>
      <c r="APM713" s="168"/>
      <c r="APN713" s="168"/>
      <c r="APO713" s="168"/>
      <c r="APP713" s="168"/>
      <c r="APQ713" s="168"/>
      <c r="APR713" s="168"/>
      <c r="APS713" s="168"/>
      <c r="APT713" s="168"/>
      <c r="APU713" s="168"/>
      <c r="APV713" s="168"/>
      <c r="APW713" s="168"/>
      <c r="APX713" s="168"/>
      <c r="APY713" s="168"/>
      <c r="APZ713" s="168"/>
      <c r="AQA713" s="168"/>
      <c r="AQB713" s="168"/>
      <c r="AQC713" s="168"/>
      <c r="AQD713" s="168"/>
      <c r="AQE713" s="168"/>
      <c r="AQF713" s="168"/>
      <c r="AQG713" s="168"/>
      <c r="AQH713" s="168"/>
      <c r="AQI713" s="168"/>
      <c r="AQJ713" s="168"/>
      <c r="AQK713" s="168"/>
      <c r="AQL713" s="168"/>
      <c r="AQM713" s="168"/>
      <c r="AQN713" s="168"/>
      <c r="AQO713" s="168"/>
      <c r="AQP713" s="168"/>
      <c r="AQQ713" s="168"/>
      <c r="AQR713" s="168"/>
      <c r="AQS713" s="168"/>
      <c r="AQT713" s="168"/>
      <c r="AQU713" s="168"/>
      <c r="AQV713" s="168"/>
      <c r="AQW713" s="168"/>
      <c r="AQX713" s="168"/>
      <c r="AQY713" s="168"/>
      <c r="AQZ713" s="168"/>
      <c r="ARA713" s="168"/>
      <c r="ARB713" s="168"/>
      <c r="ARC713" s="168"/>
      <c r="ARD713" s="168"/>
      <c r="ARE713" s="511"/>
      <c r="ARF713" s="511"/>
      <c r="ARG713" s="511"/>
      <c r="ARH713" s="511"/>
      <c r="ARI713" s="511"/>
      <c r="ARJ713" s="511"/>
      <c r="ARK713" s="511"/>
      <c r="ARL713" s="511"/>
      <c r="ARM713" s="511"/>
      <c r="ARN713" s="511"/>
      <c r="ARO713" s="511"/>
      <c r="ARP713" s="511"/>
      <c r="ARQ713" s="511"/>
      <c r="ARR713" s="511"/>
      <c r="ARS713" s="511"/>
      <c r="ART713" s="511"/>
      <c r="ARU713" s="511"/>
      <c r="ARV713" s="511"/>
      <c r="ARW713" s="511"/>
      <c r="ARX713" s="511"/>
      <c r="ARY713" s="511"/>
      <c r="ARZ713" s="511"/>
      <c r="ASA713" s="511"/>
      <c r="ASB713" s="511"/>
      <c r="ASC713" s="89"/>
      <c r="ASD713" s="89"/>
      <c r="ASE713" s="89"/>
      <c r="ASF713" s="89"/>
      <c r="ASG713" s="89"/>
      <c r="ASH713" s="511"/>
      <c r="ASI713" s="511"/>
      <c r="ASJ713" s="89"/>
      <c r="ASK713" s="89"/>
      <c r="ASL713" s="511"/>
      <c r="ASM713" s="511"/>
      <c r="ASN713" s="89"/>
      <c r="ASO713" s="89"/>
      <c r="ASP713" s="511"/>
      <c r="ASQ713" s="511"/>
      <c r="ASR713" s="511"/>
      <c r="ASS713" s="511"/>
      <c r="AST713" s="511"/>
      <c r="ASU713" s="511"/>
      <c r="ASV713" s="511"/>
      <c r="ASW713" s="89"/>
      <c r="ASX713" s="89"/>
      <c r="ASY713" s="511"/>
      <c r="ASZ713" s="511"/>
      <c r="ATA713" s="89"/>
      <c r="ATB713" s="89"/>
      <c r="ATC713" s="511"/>
      <c r="ATD713" s="511"/>
      <c r="ATE713" s="511"/>
      <c r="ATF713" s="511"/>
      <c r="ATG713" s="511"/>
      <c r="ATH713" s="203"/>
      <c r="ATI713" s="107"/>
      <c r="ATJ713" s="511"/>
      <c r="ATK713" s="511"/>
      <c r="ATL713" s="511"/>
      <c r="ATM713" s="511"/>
      <c r="ATN713" s="511"/>
      <c r="ATO713" s="511"/>
      <c r="ATP713" s="511"/>
      <c r="ATQ713" s="168"/>
      <c r="ATR713" s="168"/>
      <c r="ATS713" s="168"/>
      <c r="ATT713" s="168"/>
      <c r="ATU713" s="168"/>
      <c r="ATV713" s="168"/>
      <c r="ATW713" s="168"/>
      <c r="ATX713" s="168"/>
      <c r="ATY713" s="168"/>
      <c r="ATZ713" s="168"/>
      <c r="AUA713" s="168"/>
      <c r="AUB713" s="168"/>
      <c r="AUC713" s="168"/>
      <c r="AUD713" s="168"/>
      <c r="AUE713" s="168"/>
      <c r="AUF713" s="168"/>
      <c r="AUG713" s="168"/>
      <c r="AUH713" s="168"/>
      <c r="AUI713" s="168"/>
      <c r="AUJ713" s="168"/>
      <c r="AUK713" s="168"/>
      <c r="AUL713" s="168"/>
      <c r="AUM713" s="168"/>
      <c r="AUN713" s="168"/>
      <c r="AUO713" s="168"/>
      <c r="AUP713" s="168"/>
      <c r="AUQ713" s="168"/>
      <c r="AUR713" s="168"/>
      <c r="AUS713" s="168"/>
      <c r="AUT713" s="168"/>
      <c r="AUU713" s="168"/>
      <c r="AUV713" s="168"/>
      <c r="AUW713" s="168"/>
      <c r="AUX713" s="168"/>
      <c r="AUY713" s="168"/>
      <c r="AUZ713" s="168"/>
      <c r="AVA713" s="168"/>
      <c r="AVB713" s="168"/>
      <c r="AVC713" s="168"/>
      <c r="AVD713" s="168"/>
      <c r="AVE713" s="168"/>
      <c r="AVF713" s="168"/>
      <c r="AVG713" s="168"/>
      <c r="AVH713" s="168"/>
      <c r="AVI713" s="511"/>
      <c r="AVJ713" s="511"/>
      <c r="AVK713" s="511"/>
      <c r="AVL713" s="511"/>
      <c r="AVM713" s="511"/>
      <c r="AVN713" s="511"/>
      <c r="AVO713" s="511"/>
      <c r="AVP713" s="511"/>
      <c r="AVQ713" s="511"/>
      <c r="AVR713" s="511"/>
      <c r="AVS713" s="511"/>
      <c r="AVT713" s="511"/>
      <c r="AVU713" s="511"/>
      <c r="AVV713" s="511"/>
      <c r="AVW713" s="511"/>
      <c r="AVX713" s="511"/>
      <c r="AVY713" s="511"/>
      <c r="AVZ713" s="511"/>
      <c r="AWA713" s="511"/>
      <c r="AWB713" s="511"/>
      <c r="AWC713" s="511"/>
      <c r="AWD713" s="511"/>
      <c r="AWE713" s="511"/>
      <c r="AWF713" s="511"/>
      <c r="AWG713" s="89"/>
      <c r="AWH713" s="89"/>
      <c r="AWI713" s="89"/>
      <c r="AWJ713" s="89"/>
      <c r="AWK713" s="89"/>
      <c r="AWL713" s="511"/>
      <c r="AWM713" s="511"/>
      <c r="AWN713" s="89"/>
      <c r="AWO713" s="89"/>
      <c r="AWP713" s="511"/>
      <c r="AWQ713" s="511"/>
      <c r="AWR713" s="89"/>
      <c r="AWS713" s="89"/>
      <c r="AWT713" s="511"/>
      <c r="AWU713" s="511"/>
      <c r="AWV713" s="511"/>
      <c r="AWW713" s="511"/>
      <c r="AWX713" s="511"/>
      <c r="AWY713" s="511"/>
      <c r="AWZ713" s="511"/>
      <c r="AXA713" s="89"/>
      <c r="AXB713" s="89"/>
      <c r="AXC713" s="511"/>
      <c r="AXD713" s="511"/>
      <c r="AXE713" s="89"/>
      <c r="AXF713" s="89"/>
      <c r="AXG713" s="511"/>
      <c r="AXH713" s="511"/>
      <c r="AXI713" s="511"/>
      <c r="AXJ713" s="511"/>
      <c r="AXK713" s="511"/>
      <c r="AXL713" s="203"/>
      <c r="AXM713" s="107"/>
      <c r="AXN713" s="511"/>
      <c r="AXO713" s="511"/>
      <c r="AXP713" s="511"/>
      <c r="AXQ713" s="511"/>
      <c r="AXR713" s="511"/>
      <c r="AXS713" s="511"/>
      <c r="AXT713" s="511"/>
      <c r="AXU713" s="168"/>
      <c r="AXV713" s="168"/>
      <c r="AXW713" s="168"/>
      <c r="AXX713" s="168"/>
      <c r="AXY713" s="168"/>
      <c r="AXZ713" s="168"/>
      <c r="AYA713" s="168"/>
      <c r="AYB713" s="168"/>
      <c r="AYC713" s="168"/>
      <c r="AYD713" s="168"/>
      <c r="AYE713" s="168"/>
      <c r="AYF713" s="168"/>
      <c r="AYG713" s="168"/>
      <c r="AYH713" s="168"/>
      <c r="AYI713" s="168"/>
      <c r="AYJ713" s="168"/>
      <c r="AYK713" s="168"/>
      <c r="AYL713" s="168"/>
      <c r="AYM713" s="168"/>
      <c r="AYN713" s="168"/>
      <c r="AYO713" s="168"/>
      <c r="AYP713" s="168"/>
      <c r="AYQ713" s="168"/>
      <c r="AYR713" s="168"/>
      <c r="AYS713" s="168"/>
      <c r="AYT713" s="168"/>
      <c r="AYU713" s="168"/>
      <c r="AYV713" s="168"/>
      <c r="AYW713" s="168"/>
      <c r="AYX713" s="168"/>
      <c r="AYY713" s="168"/>
      <c r="AYZ713" s="168"/>
      <c r="AZA713" s="168"/>
      <c r="AZB713" s="168"/>
      <c r="AZC713" s="168"/>
      <c r="AZD713" s="168"/>
      <c r="AZE713" s="168"/>
      <c r="AZF713" s="168"/>
      <c r="AZG713" s="168"/>
      <c r="AZH713" s="168"/>
      <c r="AZI713" s="168"/>
      <c r="AZJ713" s="168"/>
      <c r="AZK713" s="168"/>
      <c r="AZL713" s="168"/>
      <c r="AZM713" s="511"/>
      <c r="AZN713" s="511"/>
      <c r="AZO713" s="511"/>
      <c r="AZP713" s="511"/>
      <c r="AZQ713" s="511"/>
      <c r="AZR713" s="511"/>
      <c r="AZS713" s="511"/>
      <c r="AZT713" s="511"/>
      <c r="AZU713" s="511"/>
      <c r="AZV713" s="511"/>
      <c r="AZW713" s="511"/>
      <c r="AZX713" s="511"/>
      <c r="AZY713" s="511"/>
      <c r="AZZ713" s="511"/>
      <c r="BAA713" s="511"/>
      <c r="BAB713" s="511"/>
      <c r="BAC713" s="511"/>
      <c r="BAD713" s="511"/>
      <c r="BAE713" s="511"/>
      <c r="BAF713" s="511"/>
      <c r="BAG713" s="511"/>
      <c r="BAH713" s="511"/>
      <c r="BAI713" s="511"/>
      <c r="BAJ713" s="511"/>
      <c r="BAK713" s="89"/>
      <c r="BAL713" s="89"/>
      <c r="BAM713" s="89"/>
      <c r="BAN713" s="89"/>
      <c r="BAO713" s="89"/>
      <c r="BAP713" s="511"/>
      <c r="BAQ713" s="511"/>
      <c r="BAR713" s="89"/>
      <c r="BAS713" s="89"/>
      <c r="BAT713" s="511"/>
      <c r="BAU713" s="511"/>
      <c r="BAV713" s="89"/>
      <c r="BAW713" s="89"/>
      <c r="BAX713" s="511"/>
      <c r="BAY713" s="511"/>
      <c r="BAZ713" s="511"/>
      <c r="BBA713" s="511"/>
      <c r="BBB713" s="511"/>
      <c r="BBC713" s="511"/>
      <c r="BBD713" s="511"/>
      <c r="BBE713" s="89"/>
      <c r="BBF713" s="89"/>
      <c r="BBG713" s="511"/>
      <c r="BBH713" s="511"/>
      <c r="BBI713" s="89"/>
      <c r="BBJ713" s="89"/>
      <c r="BBK713" s="511"/>
      <c r="BBL713" s="511"/>
      <c r="BBM713" s="511"/>
      <c r="BBN713" s="511"/>
      <c r="BBO713" s="511"/>
      <c r="BBP713" s="203"/>
      <c r="BBQ713" s="107"/>
      <c r="BBR713" s="511"/>
      <c r="BBS713" s="511"/>
      <c r="BBT713" s="511"/>
      <c r="BBU713" s="511"/>
      <c r="BBV713" s="511"/>
      <c r="BBW713" s="511"/>
      <c r="BBX713" s="511"/>
      <c r="BBY713" s="168"/>
      <c r="BBZ713" s="168"/>
      <c r="BCA713" s="168"/>
      <c r="BCB713" s="168"/>
      <c r="BCC713" s="168"/>
      <c r="BCD713" s="168"/>
      <c r="BCE713" s="168"/>
      <c r="BCF713" s="168"/>
      <c r="BCG713" s="168"/>
      <c r="BCH713" s="168"/>
      <c r="BCI713" s="168"/>
      <c r="BCJ713" s="168"/>
      <c r="BCK713" s="168"/>
      <c r="BCL713" s="168"/>
      <c r="BCM713" s="168"/>
      <c r="BCN713" s="168"/>
      <c r="BCO713" s="168"/>
      <c r="BCP713" s="168"/>
      <c r="BCQ713" s="168"/>
      <c r="BCR713" s="168"/>
      <c r="BCS713" s="168"/>
      <c r="BCT713" s="168"/>
      <c r="BCU713" s="168"/>
      <c r="BCV713" s="168"/>
      <c r="BCW713" s="168"/>
      <c r="BCX713" s="168"/>
      <c r="BCY713" s="168"/>
      <c r="BCZ713" s="168"/>
      <c r="BDA713" s="168"/>
      <c r="BDB713" s="168"/>
      <c r="BDC713" s="168"/>
      <c r="BDD713" s="168"/>
      <c r="BDE713" s="168"/>
      <c r="BDF713" s="168"/>
      <c r="BDG713" s="168"/>
      <c r="BDH713" s="168"/>
      <c r="BDI713" s="168"/>
      <c r="BDJ713" s="168"/>
      <c r="BDK713" s="168"/>
      <c r="BDL713" s="168"/>
      <c r="BDM713" s="168"/>
      <c r="BDN713" s="168"/>
      <c r="BDO713" s="168"/>
      <c r="BDP713" s="168"/>
      <c r="BDQ713" s="511"/>
      <c r="BDR713" s="511"/>
      <c r="BDS713" s="511"/>
      <c r="BDT713" s="511"/>
      <c r="BDU713" s="511"/>
      <c r="BDV713" s="511"/>
      <c r="BDW713" s="511"/>
      <c r="BDX713" s="511"/>
      <c r="BDY713" s="511"/>
      <c r="BDZ713" s="511"/>
      <c r="BEA713" s="511"/>
      <c r="BEB713" s="511"/>
      <c r="BEC713" s="511"/>
      <c r="BED713" s="511"/>
      <c r="BEE713" s="511"/>
      <c r="BEF713" s="511"/>
      <c r="BEG713" s="511"/>
      <c r="BEH713" s="511"/>
      <c r="BEI713" s="511"/>
      <c r="BEJ713" s="511"/>
      <c r="BEK713" s="511"/>
      <c r="BEL713" s="511"/>
      <c r="BEM713" s="511"/>
      <c r="BEN713" s="511"/>
      <c r="BEO713" s="89"/>
      <c r="BEP713" s="89"/>
      <c r="BEQ713" s="89"/>
      <c r="BER713" s="89"/>
      <c r="BES713" s="89"/>
      <c r="BET713" s="511"/>
      <c r="BEU713" s="511"/>
      <c r="BEV713" s="89"/>
      <c r="BEW713" s="89"/>
      <c r="BEX713" s="511"/>
      <c r="BEY713" s="511"/>
      <c r="BEZ713" s="89"/>
      <c r="BFA713" s="89"/>
      <c r="BFB713" s="511"/>
      <c r="BFC713" s="511"/>
      <c r="BFD713" s="511"/>
      <c r="BFE713" s="511"/>
      <c r="BFF713" s="511"/>
      <c r="BFG713" s="511"/>
      <c r="BFH713" s="511"/>
      <c r="BFI713" s="89"/>
      <c r="BFJ713" s="89"/>
      <c r="BFK713" s="511"/>
      <c r="BFL713" s="511"/>
      <c r="BFM713" s="89"/>
      <c r="BFN713" s="89"/>
      <c r="BFO713" s="511"/>
      <c r="BFP713" s="511"/>
      <c r="BFQ713" s="511"/>
      <c r="BFR713" s="511"/>
      <c r="BFS713" s="511"/>
      <c r="BFT713" s="203"/>
      <c r="BFU713" s="107"/>
      <c r="BFV713" s="511"/>
      <c r="BFW713" s="511"/>
      <c r="BFX713" s="511"/>
      <c r="BFY713" s="511"/>
      <c r="BFZ713" s="511"/>
      <c r="BGA713" s="511"/>
      <c r="BGB713" s="511"/>
      <c r="BGC713" s="168"/>
      <c r="BGD713" s="168"/>
      <c r="BGE713" s="168"/>
      <c r="BGF713" s="168"/>
      <c r="BGG713" s="168"/>
      <c r="BGH713" s="168"/>
      <c r="BGI713" s="168"/>
      <c r="BGJ713" s="168"/>
      <c r="BGK713" s="168"/>
      <c r="BGL713" s="168"/>
      <c r="BGM713" s="168"/>
      <c r="BGN713" s="168"/>
      <c r="BGO713" s="168"/>
      <c r="BGP713" s="168"/>
      <c r="BGQ713" s="168"/>
      <c r="BGR713" s="168"/>
      <c r="BGS713" s="168"/>
      <c r="BGT713" s="168"/>
      <c r="BGU713" s="168"/>
      <c r="BGV713" s="168"/>
      <c r="BGW713" s="168"/>
      <c r="BGX713" s="168"/>
      <c r="BGY713" s="168"/>
      <c r="BGZ713" s="168"/>
      <c r="BHA713" s="168"/>
      <c r="BHB713" s="168"/>
      <c r="BHC713" s="168"/>
      <c r="BHD713" s="168"/>
      <c r="BHE713" s="168"/>
      <c r="BHF713" s="168"/>
      <c r="BHG713" s="168"/>
      <c r="BHH713" s="168"/>
      <c r="BHI713" s="168"/>
      <c r="BHJ713" s="168"/>
      <c r="BHK713" s="168"/>
      <c r="BHL713" s="168"/>
      <c r="BHM713" s="168"/>
      <c r="BHN713" s="168"/>
      <c r="BHO713" s="168"/>
      <c r="BHP713" s="168"/>
      <c r="BHQ713" s="168"/>
      <c r="BHR713" s="168"/>
      <c r="BHS713" s="168"/>
      <c r="BHT713" s="168"/>
      <c r="BHU713" s="511"/>
      <c r="BHV713" s="511"/>
      <c r="BHW713" s="511"/>
      <c r="BHX713" s="511"/>
      <c r="BHY713" s="511"/>
      <c r="BHZ713" s="511"/>
      <c r="BIA713" s="511"/>
      <c r="BIB713" s="511"/>
      <c r="BIC713" s="511"/>
      <c r="BID713" s="511"/>
      <c r="BIE713" s="511"/>
      <c r="BIF713" s="511"/>
      <c r="BIG713" s="511"/>
      <c r="BIH713" s="511"/>
      <c r="BII713" s="511"/>
      <c r="BIJ713" s="511"/>
      <c r="BIK713" s="511"/>
      <c r="BIL713" s="511"/>
      <c r="BIM713" s="511"/>
      <c r="BIN713" s="511"/>
      <c r="BIO713" s="511"/>
      <c r="BIP713" s="511"/>
      <c r="BIQ713" s="511"/>
      <c r="BIR713" s="511"/>
      <c r="BIS713" s="89"/>
      <c r="BIT713" s="89"/>
      <c r="BIU713" s="89"/>
      <c r="BIV713" s="89"/>
      <c r="BIW713" s="89"/>
      <c r="BIX713" s="511"/>
      <c r="BIY713" s="511"/>
      <c r="BIZ713" s="89"/>
      <c r="BJA713" s="89"/>
      <c r="BJB713" s="511"/>
      <c r="BJC713" s="511"/>
      <c r="BJD713" s="89"/>
      <c r="BJE713" s="89"/>
      <c r="BJF713" s="511"/>
      <c r="BJG713" s="511"/>
      <c r="BJH713" s="511"/>
      <c r="BJI713" s="511"/>
      <c r="BJJ713" s="511"/>
      <c r="BJK713" s="511"/>
      <c r="BJL713" s="511"/>
      <c r="BJM713" s="89"/>
      <c r="BJN713" s="89"/>
      <c r="BJO713" s="511"/>
      <c r="BJP713" s="511"/>
      <c r="BJQ713" s="89"/>
      <c r="BJR713" s="89"/>
      <c r="BJS713" s="511"/>
      <c r="BJT713" s="511"/>
      <c r="BJU713" s="511"/>
      <c r="BJV713" s="511"/>
      <c r="BJW713" s="511"/>
      <c r="BJX713" s="203"/>
      <c r="BJY713" s="107"/>
      <c r="BJZ713" s="511"/>
      <c r="BKA713" s="511"/>
      <c r="BKB713" s="511"/>
      <c r="BKC713" s="511"/>
      <c r="BKD713" s="511"/>
      <c r="BKE713" s="511"/>
      <c r="BKF713" s="511"/>
      <c r="BKG713" s="168"/>
      <c r="BKH713" s="168"/>
      <c r="BKI713" s="168"/>
      <c r="BKJ713" s="168"/>
      <c r="BKK713" s="168"/>
      <c r="BKL713" s="168"/>
      <c r="BKM713" s="168"/>
      <c r="BKN713" s="168"/>
      <c r="BKO713" s="168"/>
      <c r="BKP713" s="168"/>
      <c r="BKQ713" s="168"/>
      <c r="BKR713" s="168"/>
      <c r="BKS713" s="168"/>
      <c r="BKT713" s="168"/>
      <c r="BKU713" s="168"/>
      <c r="BKV713" s="168"/>
      <c r="BKW713" s="168"/>
      <c r="BKX713" s="168"/>
      <c r="BKY713" s="168"/>
      <c r="BKZ713" s="168"/>
      <c r="BLA713" s="168"/>
      <c r="BLB713" s="168"/>
      <c r="BLC713" s="168"/>
      <c r="BLD713" s="168"/>
      <c r="BLE713" s="168"/>
      <c r="BLF713" s="168"/>
      <c r="BLG713" s="168"/>
      <c r="BLH713" s="168"/>
      <c r="BLI713" s="168"/>
      <c r="BLJ713" s="168"/>
      <c r="BLK713" s="168"/>
      <c r="BLL713" s="168"/>
      <c r="BLM713" s="168"/>
      <c r="BLN713" s="168"/>
      <c r="BLO713" s="168"/>
      <c r="BLP713" s="168"/>
      <c r="BLQ713" s="168"/>
      <c r="BLR713" s="168"/>
      <c r="BLS713" s="168"/>
      <c r="BLT713" s="168"/>
      <c r="BLU713" s="168"/>
      <c r="BLV713" s="168"/>
      <c r="BLW713" s="168"/>
      <c r="BLX713" s="168"/>
      <c r="BLY713" s="511"/>
      <c r="BLZ713" s="511"/>
      <c r="BMA713" s="511"/>
      <c r="BMB713" s="511"/>
      <c r="BMC713" s="511"/>
      <c r="BMD713" s="511"/>
      <c r="BME713" s="511"/>
      <c r="BMF713" s="511"/>
      <c r="BMG713" s="511"/>
      <c r="BMH713" s="511"/>
      <c r="BMI713" s="511"/>
      <c r="BMJ713" s="511"/>
      <c r="BMK713" s="511"/>
      <c r="BML713" s="511"/>
      <c r="BMM713" s="511"/>
      <c r="BMN713" s="511"/>
      <c r="BMO713" s="511"/>
      <c r="BMP713" s="511"/>
      <c r="BMQ713" s="511"/>
      <c r="BMR713" s="511"/>
      <c r="BMS713" s="511"/>
      <c r="BMT713" s="511"/>
      <c r="BMU713" s="511"/>
      <c r="BMV713" s="511"/>
      <c r="BMW713" s="89"/>
      <c r="BMX713" s="89"/>
      <c r="BMY713" s="89"/>
      <c r="BMZ713" s="89"/>
      <c r="BNA713" s="89"/>
      <c r="BNB713" s="511"/>
      <c r="BNC713" s="511"/>
      <c r="BND713" s="89"/>
      <c r="BNE713" s="89"/>
      <c r="BNF713" s="511"/>
      <c r="BNG713" s="511"/>
      <c r="BNH713" s="89"/>
      <c r="BNI713" s="89"/>
      <c r="BNJ713" s="511"/>
      <c r="BNK713" s="511"/>
      <c r="BNL713" s="511"/>
      <c r="BNM713" s="511"/>
      <c r="BNN713" s="511"/>
      <c r="BNO713" s="511"/>
      <c r="BNP713" s="511"/>
      <c r="BNQ713" s="89"/>
      <c r="BNR713" s="89"/>
      <c r="BNS713" s="511"/>
      <c r="BNT713" s="511"/>
      <c r="BNU713" s="89"/>
      <c r="BNV713" s="89"/>
      <c r="BNW713" s="511"/>
      <c r="BNX713" s="511"/>
      <c r="BNY713" s="511"/>
      <c r="BNZ713" s="511"/>
      <c r="BOA713" s="511"/>
      <c r="BOB713" s="203"/>
      <c r="BOC713" s="107"/>
      <c r="BOD713" s="511"/>
      <c r="BOE713" s="511"/>
      <c r="BOF713" s="511"/>
      <c r="BOG713" s="511"/>
      <c r="BOH713" s="511"/>
      <c r="BOI713" s="511"/>
      <c r="BOJ713" s="511"/>
      <c r="BOK713" s="168"/>
      <c r="BOL713" s="168"/>
      <c r="BOM713" s="168"/>
      <c r="BON713" s="168"/>
      <c r="BOO713" s="168"/>
      <c r="BOP713" s="168"/>
      <c r="BOQ713" s="168"/>
      <c r="BOR713" s="168"/>
      <c r="BOS713" s="168"/>
      <c r="BOT713" s="168"/>
      <c r="BOU713" s="168"/>
      <c r="BOV713" s="168"/>
      <c r="BOW713" s="168"/>
      <c r="BOX713" s="168"/>
      <c r="BOY713" s="168"/>
      <c r="BOZ713" s="168"/>
      <c r="BPA713" s="168"/>
      <c r="BPB713" s="168"/>
      <c r="BPC713" s="168"/>
      <c r="BPD713" s="168"/>
      <c r="BPE713" s="168"/>
      <c r="BPF713" s="168"/>
      <c r="BPG713" s="168"/>
      <c r="BPH713" s="168"/>
      <c r="BPI713" s="168"/>
      <c r="BPJ713" s="168"/>
      <c r="BPK713" s="168"/>
      <c r="BPL713" s="168"/>
      <c r="BPM713" s="168"/>
      <c r="BPN713" s="168"/>
      <c r="BPO713" s="168"/>
      <c r="BPP713" s="168"/>
      <c r="BPQ713" s="168"/>
      <c r="BPR713" s="168"/>
      <c r="BPS713" s="168"/>
      <c r="BPT713" s="168"/>
      <c r="BPU713" s="168"/>
      <c r="BPV713" s="168"/>
      <c r="BPW713" s="168"/>
      <c r="BPX713" s="168"/>
      <c r="BPY713" s="168"/>
      <c r="BPZ713" s="168"/>
      <c r="BQA713" s="168"/>
      <c r="BQB713" s="168"/>
      <c r="BQC713" s="511"/>
      <c r="BQD713" s="511"/>
      <c r="BQE713" s="511"/>
      <c r="BQF713" s="511"/>
      <c r="BQG713" s="511"/>
      <c r="BQH713" s="511"/>
      <c r="BQI713" s="511"/>
      <c r="BQJ713" s="511"/>
      <c r="BQK713" s="511"/>
      <c r="BQL713" s="511"/>
      <c r="BQM713" s="511"/>
      <c r="BQN713" s="511"/>
      <c r="BQO713" s="511"/>
      <c r="BQP713" s="511"/>
      <c r="BQQ713" s="511"/>
      <c r="BQR713" s="511"/>
      <c r="BQS713" s="511"/>
      <c r="BQT713" s="511"/>
      <c r="BQU713" s="511"/>
      <c r="BQV713" s="511"/>
      <c r="BQW713" s="511"/>
      <c r="BQX713" s="511"/>
      <c r="BQY713" s="511"/>
      <c r="BQZ713" s="511"/>
      <c r="BRA713" s="89"/>
      <c r="BRB713" s="89"/>
      <c r="BRC713" s="89"/>
      <c r="BRD713" s="89"/>
      <c r="BRE713" s="89"/>
      <c r="BRF713" s="511"/>
      <c r="BRG713" s="511"/>
      <c r="BRH713" s="89"/>
      <c r="BRI713" s="89"/>
      <c r="BRJ713" s="511"/>
      <c r="BRK713" s="511"/>
      <c r="BRL713" s="89"/>
      <c r="BRM713" s="89"/>
      <c r="BRN713" s="511"/>
      <c r="BRO713" s="511"/>
      <c r="BRP713" s="511"/>
      <c r="BRQ713" s="511"/>
      <c r="BRR713" s="511"/>
      <c r="BRS713" s="511"/>
      <c r="BRT713" s="511"/>
      <c r="BRU713" s="89"/>
      <c r="BRV713" s="89"/>
      <c r="BRW713" s="511"/>
      <c r="BRX713" s="511"/>
      <c r="BRY713" s="89"/>
      <c r="BRZ713" s="89"/>
      <c r="BSA713" s="511"/>
      <c r="BSB713" s="511"/>
      <c r="BSC713" s="511"/>
      <c r="BSD713" s="511"/>
      <c r="BSE713" s="511"/>
      <c r="BSF713" s="203"/>
      <c r="BSG713" s="107"/>
      <c r="BSH713" s="511"/>
      <c r="BSI713" s="511"/>
      <c r="BSJ713" s="511"/>
      <c r="BSK713" s="511"/>
      <c r="BSL713" s="511"/>
      <c r="BSM713" s="511"/>
      <c r="BSN713" s="511"/>
      <c r="BSO713" s="168"/>
      <c r="BSP713" s="168"/>
      <c r="BSQ713" s="168"/>
      <c r="BSR713" s="168"/>
      <c r="BSS713" s="168"/>
      <c r="BST713" s="168"/>
      <c r="BSU713" s="168"/>
      <c r="BSV713" s="168"/>
      <c r="BSW713" s="168"/>
      <c r="BSX713" s="168"/>
      <c r="BSY713" s="168"/>
      <c r="BSZ713" s="168"/>
      <c r="BTA713" s="168"/>
      <c r="BTB713" s="168"/>
      <c r="BTC713" s="168"/>
      <c r="BTD713" s="168"/>
      <c r="BTE713" s="168"/>
      <c r="BTF713" s="168"/>
      <c r="BTG713" s="168"/>
      <c r="BTH713" s="168"/>
      <c r="BTI713" s="168"/>
      <c r="BTJ713" s="168"/>
      <c r="BTK713" s="168"/>
      <c r="BTL713" s="168"/>
      <c r="BTM713" s="168"/>
      <c r="BTN713" s="168"/>
      <c r="BTO713" s="168"/>
      <c r="BTP713" s="168"/>
      <c r="BTQ713" s="168"/>
      <c r="BTR713" s="168"/>
      <c r="BTS713" s="168"/>
      <c r="BTT713" s="168"/>
      <c r="BTU713" s="168"/>
      <c r="BTV713" s="168"/>
      <c r="BTW713" s="168"/>
      <c r="BTX713" s="168"/>
      <c r="BTY713" s="168"/>
      <c r="BTZ713" s="168"/>
      <c r="BUA713" s="168"/>
      <c r="BUB713" s="168"/>
      <c r="BUC713" s="168"/>
      <c r="BUD713" s="168"/>
      <c r="BUE713" s="168"/>
      <c r="BUF713" s="168"/>
      <c r="BUG713" s="511"/>
      <c r="BUH713" s="511"/>
      <c r="BUI713" s="511"/>
      <c r="BUJ713" s="511"/>
      <c r="BUK713" s="511"/>
      <c r="BUL713" s="511"/>
      <c r="BUM713" s="511"/>
      <c r="BUN713" s="511"/>
      <c r="BUO713" s="511"/>
      <c r="BUP713" s="511"/>
      <c r="BUQ713" s="511"/>
      <c r="BUR713" s="511"/>
      <c r="BUS713" s="511"/>
      <c r="BUT713" s="511"/>
      <c r="BUU713" s="511"/>
      <c r="BUV713" s="511"/>
      <c r="BUW713" s="511"/>
      <c r="BUX713" s="511"/>
      <c r="BUY713" s="511"/>
      <c r="BUZ713" s="511"/>
      <c r="BVA713" s="511"/>
      <c r="BVB713" s="511"/>
      <c r="BVC713" s="511"/>
      <c r="BVD713" s="511"/>
      <c r="BVE713" s="89"/>
      <c r="BVF713" s="89"/>
      <c r="BVG713" s="89"/>
      <c r="BVH713" s="89"/>
      <c r="BVI713" s="89"/>
      <c r="BVJ713" s="511"/>
      <c r="BVK713" s="511"/>
      <c r="BVL713" s="89"/>
      <c r="BVM713" s="89"/>
      <c r="BVN713" s="511"/>
      <c r="BVO713" s="511"/>
      <c r="BVP713" s="89"/>
      <c r="BVQ713" s="89"/>
      <c r="BVR713" s="511"/>
      <c r="BVS713" s="511"/>
      <c r="BVT713" s="511"/>
      <c r="BVU713" s="511"/>
      <c r="BVV713" s="511"/>
      <c r="BVW713" s="511"/>
      <c r="BVX713" s="511"/>
      <c r="BVY713" s="89"/>
      <c r="BVZ713" s="89"/>
      <c r="BWA713" s="511"/>
      <c r="BWB713" s="511"/>
      <c r="BWC713" s="89"/>
      <c r="BWD713" s="89"/>
      <c r="BWE713" s="511"/>
      <c r="BWF713" s="511"/>
      <c r="BWG713" s="511"/>
      <c r="BWH713" s="511"/>
      <c r="BWI713" s="511"/>
      <c r="BWJ713" s="203"/>
      <c r="BWK713" s="107"/>
      <c r="BWL713" s="511"/>
      <c r="BWM713" s="511"/>
      <c r="BWN713" s="511"/>
      <c r="BWO713" s="511"/>
      <c r="BWP713" s="511"/>
      <c r="BWQ713" s="511"/>
      <c r="BWR713" s="511"/>
      <c r="BWS713" s="168"/>
      <c r="BWT713" s="168"/>
      <c r="BWU713" s="168"/>
      <c r="BWV713" s="168"/>
      <c r="BWW713" s="168"/>
      <c r="BWX713" s="168"/>
      <c r="BWY713" s="168"/>
      <c r="BWZ713" s="168"/>
      <c r="BXA713" s="168"/>
      <c r="BXB713" s="168"/>
      <c r="BXC713" s="168"/>
      <c r="BXD713" s="168"/>
      <c r="BXE713" s="168"/>
      <c r="BXF713" s="168"/>
      <c r="BXG713" s="168"/>
      <c r="BXH713" s="168"/>
      <c r="BXI713" s="168"/>
      <c r="BXJ713" s="168"/>
      <c r="BXK713" s="168"/>
      <c r="BXL713" s="168"/>
      <c r="BXM713" s="168"/>
      <c r="BXN713" s="168"/>
      <c r="BXO713" s="168"/>
      <c r="BXP713" s="168"/>
      <c r="BXQ713" s="168"/>
      <c r="BXR713" s="168"/>
      <c r="BXS713" s="168"/>
      <c r="BXT713" s="168"/>
      <c r="BXU713" s="168"/>
      <c r="BXV713" s="168"/>
      <c r="BXW713" s="168"/>
      <c r="BXX713" s="168"/>
      <c r="BXY713" s="168"/>
      <c r="BXZ713" s="168"/>
      <c r="BYA713" s="168"/>
      <c r="BYB713" s="168"/>
      <c r="BYC713" s="168"/>
      <c r="BYD713" s="168"/>
      <c r="BYE713" s="168"/>
      <c r="BYF713" s="168"/>
      <c r="BYG713" s="168"/>
      <c r="BYH713" s="168"/>
      <c r="BYI713" s="168"/>
      <c r="BYJ713" s="168"/>
      <c r="BYK713" s="511"/>
      <c r="BYL713" s="511"/>
      <c r="BYM713" s="511"/>
      <c r="BYN713" s="511"/>
      <c r="BYO713" s="511"/>
      <c r="BYP713" s="511"/>
      <c r="BYQ713" s="511"/>
      <c r="BYR713" s="511"/>
      <c r="BYS713" s="511"/>
      <c r="BYT713" s="511"/>
      <c r="BYU713" s="511"/>
      <c r="BYV713" s="511"/>
      <c r="BYW713" s="511"/>
      <c r="BYX713" s="511"/>
      <c r="BYY713" s="511"/>
      <c r="BYZ713" s="511"/>
      <c r="BZA713" s="511"/>
      <c r="BZB713" s="511"/>
      <c r="BZC713" s="511"/>
      <c r="BZD713" s="511"/>
      <c r="BZE713" s="511"/>
      <c r="BZF713" s="511"/>
      <c r="BZG713" s="511"/>
      <c r="BZH713" s="511"/>
      <c r="BZI713" s="89"/>
      <c r="BZJ713" s="89"/>
      <c r="BZK713" s="89"/>
      <c r="BZL713" s="89"/>
      <c r="BZM713" s="89"/>
      <c r="BZN713" s="511"/>
      <c r="BZO713" s="511"/>
      <c r="BZP713" s="89"/>
      <c r="BZQ713" s="89"/>
      <c r="BZR713" s="511"/>
      <c r="BZS713" s="511"/>
      <c r="BZT713" s="89"/>
      <c r="BZU713" s="89"/>
      <c r="BZV713" s="511"/>
      <c r="BZW713" s="511"/>
      <c r="BZX713" s="511"/>
      <c r="BZY713" s="511"/>
      <c r="BZZ713" s="511"/>
      <c r="CAA713" s="511"/>
      <c r="CAB713" s="511"/>
      <c r="CAC713" s="89"/>
      <c r="CAD713" s="89"/>
      <c r="CAE713" s="511"/>
      <c r="CAF713" s="511"/>
      <c r="CAG713" s="89"/>
      <c r="CAH713" s="89"/>
      <c r="CAI713" s="511"/>
      <c r="CAJ713" s="511"/>
      <c r="CAK713" s="511"/>
      <c r="CAL713" s="511"/>
      <c r="CAM713" s="511"/>
      <c r="CAN713" s="203"/>
      <c r="CAO713" s="107"/>
      <c r="CAP713" s="511"/>
      <c r="CAQ713" s="511"/>
      <c r="CAR713" s="511"/>
      <c r="CAS713" s="511"/>
      <c r="CAT713" s="511"/>
      <c r="CAU713" s="511"/>
      <c r="CAV713" s="511"/>
      <c r="CAW713" s="168"/>
      <c r="CAX713" s="168"/>
      <c r="CAY713" s="168"/>
      <c r="CAZ713" s="168"/>
      <c r="CBA713" s="168"/>
      <c r="CBB713" s="168"/>
      <c r="CBC713" s="168"/>
      <c r="CBD713" s="168"/>
      <c r="CBE713" s="168"/>
      <c r="CBF713" s="168"/>
      <c r="CBG713" s="168"/>
      <c r="CBH713" s="168"/>
      <c r="CBI713" s="168"/>
      <c r="CBJ713" s="168"/>
      <c r="CBK713" s="168"/>
      <c r="CBL713" s="168"/>
      <c r="CBM713" s="168"/>
      <c r="CBN713" s="168"/>
      <c r="CBO713" s="168"/>
      <c r="CBP713" s="168"/>
      <c r="CBQ713" s="168"/>
      <c r="CBR713" s="168"/>
      <c r="CBS713" s="168"/>
      <c r="CBT713" s="168"/>
      <c r="CBU713" s="168"/>
      <c r="CBV713" s="168"/>
      <c r="CBW713" s="168"/>
      <c r="CBX713" s="168"/>
      <c r="CBY713" s="168"/>
      <c r="CBZ713" s="168"/>
      <c r="CCA713" s="168"/>
      <c r="CCB713" s="168"/>
      <c r="CCC713" s="168"/>
      <c r="CCD713" s="168"/>
      <c r="CCE713" s="168"/>
      <c r="CCF713" s="168"/>
      <c r="CCG713" s="168"/>
      <c r="CCH713" s="168"/>
      <c r="CCI713" s="168"/>
      <c r="CCJ713" s="168"/>
      <c r="CCK713" s="168"/>
      <c r="CCL713" s="168"/>
      <c r="CCM713" s="168"/>
      <c r="CCN713" s="168"/>
      <c r="CCO713" s="511"/>
      <c r="CCP713" s="511"/>
      <c r="CCQ713" s="511"/>
      <c r="CCR713" s="511"/>
      <c r="CCS713" s="511"/>
      <c r="CCT713" s="511"/>
      <c r="CCU713" s="511"/>
      <c r="CCV713" s="511"/>
      <c r="CCW713" s="511"/>
      <c r="CCX713" s="511"/>
      <c r="CCY713" s="511"/>
      <c r="CCZ713" s="511"/>
      <c r="CDA713" s="511"/>
      <c r="CDB713" s="511"/>
      <c r="CDC713" s="511"/>
      <c r="CDD713" s="511"/>
      <c r="CDE713" s="511"/>
      <c r="CDF713" s="511"/>
      <c r="CDG713" s="511"/>
      <c r="CDH713" s="511"/>
      <c r="CDI713" s="511"/>
      <c r="CDJ713" s="511"/>
      <c r="CDK713" s="511"/>
      <c r="CDL713" s="511"/>
      <c r="CDM713" s="89"/>
      <c r="CDN713" s="89"/>
      <c r="CDO713" s="89"/>
      <c r="CDP713" s="89"/>
      <c r="CDQ713" s="89"/>
      <c r="CDR713" s="511"/>
      <c r="CDS713" s="511"/>
      <c r="CDT713" s="89"/>
      <c r="CDU713" s="89"/>
      <c r="CDV713" s="511"/>
      <c r="CDW713" s="511"/>
      <c r="CDX713" s="89"/>
      <c r="CDY713" s="89"/>
      <c r="CDZ713" s="511"/>
      <c r="CEA713" s="511"/>
      <c r="CEB713" s="511"/>
      <c r="CEC713" s="511"/>
      <c r="CED713" s="511"/>
      <c r="CEE713" s="511"/>
      <c r="CEF713" s="511"/>
      <c r="CEG713" s="89"/>
      <c r="CEH713" s="89"/>
      <c r="CEI713" s="511"/>
      <c r="CEJ713" s="511"/>
      <c r="CEK713" s="89"/>
      <c r="CEL713" s="89"/>
      <c r="CEM713" s="511"/>
      <c r="CEN713" s="511"/>
      <c r="CEO713" s="511"/>
      <c r="CEP713" s="511"/>
      <c r="CEQ713" s="511"/>
      <c r="CER713" s="203"/>
      <c r="CES713" s="107"/>
      <c r="CET713" s="511"/>
      <c r="CEU713" s="511"/>
      <c r="CEV713" s="511"/>
      <c r="CEW713" s="511"/>
      <c r="CEX713" s="511"/>
      <c r="CEY713" s="511"/>
      <c r="CEZ713" s="511"/>
      <c r="CFA713" s="168"/>
      <c r="CFB713" s="168"/>
      <c r="CFC713" s="168"/>
      <c r="CFD713" s="168"/>
      <c r="CFE713" s="168"/>
      <c r="CFF713" s="168"/>
      <c r="CFG713" s="168"/>
      <c r="CFH713" s="168"/>
      <c r="CFI713" s="168"/>
      <c r="CFJ713" s="168"/>
      <c r="CFK713" s="168"/>
      <c r="CFL713" s="168"/>
      <c r="CFM713" s="168"/>
      <c r="CFN713" s="168"/>
      <c r="CFO713" s="168"/>
      <c r="CFP713" s="168"/>
      <c r="CFQ713" s="168"/>
      <c r="CFR713" s="168"/>
      <c r="CFS713" s="168"/>
      <c r="CFT713" s="168"/>
      <c r="CFU713" s="168"/>
      <c r="CFV713" s="168"/>
      <c r="CFW713" s="168"/>
      <c r="CFX713" s="168"/>
      <c r="CFY713" s="168"/>
      <c r="CFZ713" s="168"/>
      <c r="CGA713" s="168"/>
      <c r="CGB713" s="168"/>
      <c r="CGC713" s="168"/>
      <c r="CGD713" s="168"/>
      <c r="CGE713" s="168"/>
      <c r="CGF713" s="168"/>
      <c r="CGG713" s="168"/>
      <c r="CGH713" s="168"/>
      <c r="CGI713" s="168"/>
      <c r="CGJ713" s="168"/>
      <c r="CGK713" s="168"/>
      <c r="CGL713" s="168"/>
      <c r="CGM713" s="168"/>
      <c r="CGN713" s="168"/>
      <c r="CGO713" s="168"/>
      <c r="CGP713" s="168"/>
      <c r="CGQ713" s="168"/>
      <c r="CGR713" s="168"/>
      <c r="CGS713" s="511"/>
      <c r="CGT713" s="511"/>
      <c r="CGU713" s="511"/>
      <c r="CGV713" s="511"/>
      <c r="CGW713" s="511"/>
      <c r="CGX713" s="511"/>
      <c r="CGY713" s="511"/>
      <c r="CGZ713" s="511"/>
      <c r="CHA713" s="511"/>
      <c r="CHB713" s="511"/>
      <c r="CHC713" s="511"/>
      <c r="CHD713" s="511"/>
      <c r="CHE713" s="511"/>
      <c r="CHF713" s="511"/>
      <c r="CHG713" s="511"/>
      <c r="CHH713" s="511"/>
      <c r="CHI713" s="511"/>
      <c r="CHJ713" s="511"/>
      <c r="CHK713" s="511"/>
      <c r="CHL713" s="511"/>
      <c r="CHM713" s="511"/>
      <c r="CHN713" s="511"/>
      <c r="CHO713" s="511"/>
      <c r="CHP713" s="511"/>
      <c r="CHQ713" s="89"/>
      <c r="CHR713" s="89"/>
      <c r="CHS713" s="89"/>
      <c r="CHT713" s="89"/>
      <c r="CHU713" s="89"/>
      <c r="CHV713" s="511"/>
      <c r="CHW713" s="511"/>
      <c r="CHX713" s="89"/>
      <c r="CHY713" s="89"/>
      <c r="CHZ713" s="511"/>
      <c r="CIA713" s="511"/>
      <c r="CIB713" s="89"/>
      <c r="CIC713" s="89"/>
      <c r="CID713" s="511"/>
      <c r="CIE713" s="511"/>
      <c r="CIF713" s="511"/>
      <c r="CIG713" s="511"/>
      <c r="CIH713" s="511"/>
      <c r="CII713" s="511"/>
      <c r="CIJ713" s="511"/>
      <c r="CIK713" s="89"/>
      <c r="CIL713" s="89"/>
      <c r="CIM713" s="511"/>
      <c r="CIN713" s="511"/>
      <c r="CIO713" s="89"/>
      <c r="CIP713" s="89"/>
      <c r="CIQ713" s="511"/>
      <c r="CIR713" s="511"/>
      <c r="CIS713" s="511"/>
      <c r="CIT713" s="511"/>
      <c r="CIU713" s="511"/>
      <c r="CIV713" s="203"/>
      <c r="CIW713" s="107"/>
      <c r="CIX713" s="511"/>
      <c r="CIY713" s="511"/>
      <c r="CIZ713" s="511"/>
      <c r="CJA713" s="511"/>
      <c r="CJB713" s="511"/>
      <c r="CJC713" s="511"/>
      <c r="CJD713" s="511"/>
      <c r="CJE713" s="168"/>
      <c r="CJF713" s="168"/>
      <c r="CJG713" s="168"/>
      <c r="CJH713" s="168"/>
      <c r="CJI713" s="168"/>
      <c r="CJJ713" s="168"/>
      <c r="CJK713" s="168"/>
      <c r="CJL713" s="168"/>
      <c r="CJM713" s="168"/>
      <c r="CJN713" s="168"/>
      <c r="CJO713" s="168"/>
      <c r="CJP713" s="168"/>
      <c r="CJQ713" s="168"/>
      <c r="CJR713" s="168"/>
      <c r="CJS713" s="168"/>
      <c r="CJT713" s="168"/>
      <c r="CJU713" s="168"/>
      <c r="CJV713" s="168"/>
      <c r="CJW713" s="168"/>
      <c r="CJX713" s="168"/>
      <c r="CJY713" s="168"/>
      <c r="CJZ713" s="168"/>
      <c r="CKA713" s="168"/>
      <c r="CKB713" s="168"/>
      <c r="CKC713" s="168"/>
      <c r="CKD713" s="168"/>
      <c r="CKE713" s="168"/>
      <c r="CKF713" s="168"/>
      <c r="CKG713" s="168"/>
      <c r="CKH713" s="168"/>
      <c r="CKI713" s="168"/>
      <c r="CKJ713" s="168"/>
      <c r="CKK713" s="168"/>
      <c r="CKL713" s="168"/>
      <c r="CKM713" s="168"/>
      <c r="CKN713" s="168"/>
      <c r="CKO713" s="168"/>
      <c r="CKP713" s="168"/>
      <c r="CKQ713" s="168"/>
      <c r="CKR713" s="168"/>
      <c r="CKS713" s="168"/>
      <c r="CKT713" s="168"/>
      <c r="CKU713" s="168"/>
      <c r="CKV713" s="168"/>
      <c r="CKW713" s="511"/>
      <c r="CKX713" s="511"/>
      <c r="CKY713" s="511"/>
      <c r="CKZ713" s="511"/>
      <c r="CLA713" s="511"/>
      <c r="CLB713" s="511"/>
      <c r="CLC713" s="511"/>
      <c r="CLD713" s="511"/>
      <c r="CLE713" s="511"/>
      <c r="CLF713" s="511"/>
      <c r="CLG713" s="511"/>
      <c r="CLH713" s="511"/>
      <c r="CLI713" s="511"/>
      <c r="CLJ713" s="511"/>
      <c r="CLK713" s="511"/>
      <c r="CLL713" s="511"/>
      <c r="CLM713" s="511"/>
      <c r="CLN713" s="511"/>
      <c r="CLO713" s="511"/>
      <c r="CLP713" s="511"/>
      <c r="CLQ713" s="511"/>
      <c r="CLR713" s="511"/>
      <c r="CLS713" s="511"/>
      <c r="CLT713" s="511"/>
      <c r="CLU713" s="89"/>
      <c r="CLV713" s="89"/>
      <c r="CLW713" s="89"/>
      <c r="CLX713" s="89"/>
      <c r="CLY713" s="89"/>
      <c r="CLZ713" s="511"/>
      <c r="CMA713" s="511"/>
      <c r="CMB713" s="89"/>
      <c r="CMC713" s="89"/>
      <c r="CMD713" s="511"/>
      <c r="CME713" s="511"/>
      <c r="CMF713" s="89"/>
      <c r="CMG713" s="89"/>
      <c r="CMH713" s="511"/>
      <c r="CMI713" s="511"/>
      <c r="CMJ713" s="511"/>
      <c r="CMK713" s="511"/>
      <c r="CML713" s="511"/>
      <c r="CMM713" s="511"/>
      <c r="CMN713" s="511"/>
      <c r="CMO713" s="89"/>
      <c r="CMP713" s="89"/>
      <c r="CMQ713" s="511"/>
      <c r="CMR713" s="511"/>
      <c r="CMS713" s="89"/>
      <c r="CMT713" s="89"/>
      <c r="CMU713" s="511"/>
      <c r="CMV713" s="511"/>
      <c r="CMW713" s="511"/>
      <c r="CMX713" s="511"/>
      <c r="CMY713" s="511"/>
      <c r="CMZ713" s="203"/>
      <c r="CNA713" s="107"/>
      <c r="CNB713" s="511"/>
      <c r="CNC713" s="511"/>
      <c r="CND713" s="511"/>
      <c r="CNE713" s="511"/>
      <c r="CNF713" s="511"/>
      <c r="CNG713" s="511"/>
      <c r="CNH713" s="511"/>
      <c r="CNI713" s="168"/>
      <c r="CNJ713" s="168"/>
      <c r="CNK713" s="168"/>
      <c r="CNL713" s="168"/>
      <c r="CNM713" s="168"/>
      <c r="CNN713" s="168"/>
      <c r="CNO713" s="168"/>
      <c r="CNP713" s="168"/>
      <c r="CNQ713" s="168"/>
      <c r="CNR713" s="168"/>
      <c r="CNS713" s="168"/>
      <c r="CNT713" s="168"/>
      <c r="CNU713" s="168"/>
      <c r="CNV713" s="168"/>
      <c r="CNW713" s="168"/>
      <c r="CNX713" s="168"/>
      <c r="CNY713" s="168"/>
      <c r="CNZ713" s="168"/>
      <c r="COA713" s="168"/>
      <c r="COB713" s="168"/>
      <c r="COC713" s="168"/>
      <c r="COD713" s="168"/>
      <c r="COE713" s="168"/>
      <c r="COF713" s="168"/>
      <c r="COG713" s="168"/>
      <c r="COH713" s="168"/>
      <c r="COI713" s="168"/>
      <c r="COJ713" s="168"/>
      <c r="COK713" s="168"/>
      <c r="COL713" s="168"/>
      <c r="COM713" s="168"/>
      <c r="CON713" s="168"/>
      <c r="COO713" s="168"/>
      <c r="COP713" s="168"/>
      <c r="COQ713" s="168"/>
      <c r="COR713" s="168"/>
      <c r="COS713" s="168"/>
      <c r="COT713" s="168"/>
      <c r="COU713" s="168"/>
      <c r="COV713" s="168"/>
      <c r="COW713" s="168"/>
      <c r="COX713" s="168"/>
      <c r="COY713" s="168"/>
      <c r="COZ713" s="168"/>
      <c r="CPA713" s="511"/>
      <c r="CPB713" s="511"/>
      <c r="CPC713" s="511"/>
      <c r="CPD713" s="511"/>
      <c r="CPE713" s="511"/>
      <c r="CPF713" s="511"/>
      <c r="CPG713" s="511"/>
      <c r="CPH713" s="511"/>
      <c r="CPI713" s="511"/>
      <c r="CPJ713" s="511"/>
      <c r="CPK713" s="511"/>
      <c r="CPL713" s="511"/>
      <c r="CPM713" s="511"/>
      <c r="CPN713" s="511"/>
      <c r="CPO713" s="511"/>
      <c r="CPP713" s="511"/>
      <c r="CPQ713" s="511"/>
      <c r="CPR713" s="511"/>
      <c r="CPS713" s="511"/>
      <c r="CPT713" s="511"/>
      <c r="CPU713" s="511"/>
      <c r="CPV713" s="511"/>
      <c r="CPW713" s="511"/>
      <c r="CPX713" s="511"/>
      <c r="CPY713" s="89"/>
      <c r="CPZ713" s="89"/>
      <c r="CQA713" s="89"/>
      <c r="CQB713" s="89"/>
      <c r="CQC713" s="89"/>
      <c r="CQD713" s="511"/>
      <c r="CQE713" s="511"/>
      <c r="CQF713" s="89"/>
      <c r="CQG713" s="89"/>
      <c r="CQH713" s="511"/>
      <c r="CQI713" s="511"/>
      <c r="CQJ713" s="89"/>
      <c r="CQK713" s="89"/>
      <c r="CQL713" s="511"/>
      <c r="CQM713" s="511"/>
      <c r="CQN713" s="511"/>
      <c r="CQO713" s="511"/>
      <c r="CQP713" s="511"/>
      <c r="CQQ713" s="511"/>
      <c r="CQR713" s="511"/>
      <c r="CQS713" s="89"/>
      <c r="CQT713" s="89"/>
      <c r="CQU713" s="511"/>
      <c r="CQV713" s="511"/>
      <c r="CQW713" s="89"/>
      <c r="CQX713" s="89"/>
      <c r="CQY713" s="511"/>
      <c r="CQZ713" s="511"/>
      <c r="CRA713" s="511"/>
      <c r="CRB713" s="511"/>
      <c r="CRC713" s="511"/>
      <c r="CRD713" s="203"/>
      <c r="CRE713" s="107"/>
      <c r="CRF713" s="511"/>
      <c r="CRG713" s="511"/>
      <c r="CRH713" s="511"/>
      <c r="CRI713" s="511"/>
      <c r="CRJ713" s="511"/>
      <c r="CRK713" s="511"/>
      <c r="CRL713" s="511"/>
      <c r="CRM713" s="168"/>
      <c r="CRN713" s="168"/>
      <c r="CRO713" s="168"/>
      <c r="CRP713" s="168"/>
      <c r="CRQ713" s="168"/>
      <c r="CRR713" s="168"/>
      <c r="CRS713" s="168"/>
      <c r="CRT713" s="168"/>
      <c r="CRU713" s="168"/>
      <c r="CRV713" s="168"/>
      <c r="CRW713" s="168"/>
      <c r="CRX713" s="168"/>
      <c r="CRY713" s="168"/>
      <c r="CRZ713" s="168"/>
      <c r="CSA713" s="168"/>
      <c r="CSB713" s="168"/>
      <c r="CSC713" s="168"/>
      <c r="CSD713" s="168"/>
      <c r="CSE713" s="168"/>
      <c r="CSF713" s="168"/>
      <c r="CSG713" s="168"/>
      <c r="CSH713" s="168"/>
      <c r="CSI713" s="168"/>
      <c r="CSJ713" s="168"/>
      <c r="CSK713" s="168"/>
      <c r="CSL713" s="168"/>
      <c r="CSM713" s="168"/>
      <c r="CSN713" s="168"/>
      <c r="CSO713" s="168"/>
      <c r="CSP713" s="168"/>
      <c r="CSQ713" s="168"/>
      <c r="CSR713" s="168"/>
      <c r="CSS713" s="168"/>
      <c r="CST713" s="168"/>
      <c r="CSU713" s="168"/>
      <c r="CSV713" s="168"/>
      <c r="CSW713" s="168"/>
      <c r="CSX713" s="168"/>
      <c r="CSY713" s="168"/>
      <c r="CSZ713" s="168"/>
      <c r="CTA713" s="168"/>
      <c r="CTB713" s="168"/>
      <c r="CTC713" s="168"/>
      <c r="CTD713" s="168"/>
      <c r="CTE713" s="511"/>
      <c r="CTF713" s="511"/>
      <c r="CTG713" s="511"/>
      <c r="CTH713" s="511"/>
      <c r="CTI713" s="511"/>
      <c r="CTJ713" s="511"/>
      <c r="CTK713" s="511"/>
      <c r="CTL713" s="511"/>
      <c r="CTM713" s="511"/>
      <c r="CTN713" s="511"/>
      <c r="CTO713" s="511"/>
      <c r="CTP713" s="511"/>
      <c r="CTQ713" s="511"/>
      <c r="CTR713" s="511"/>
      <c r="CTS713" s="511"/>
      <c r="CTT713" s="511"/>
      <c r="CTU713" s="511"/>
      <c r="CTV713" s="511"/>
      <c r="CTW713" s="511"/>
      <c r="CTX713" s="511"/>
      <c r="CTY713" s="511"/>
      <c r="CTZ713" s="511"/>
      <c r="CUA713" s="511"/>
      <c r="CUB713" s="511"/>
      <c r="CUC713" s="89"/>
      <c r="CUD713" s="89"/>
      <c r="CUE713" s="89"/>
      <c r="CUF713" s="89"/>
      <c r="CUG713" s="89"/>
      <c r="CUH713" s="511"/>
      <c r="CUI713" s="511"/>
      <c r="CUJ713" s="89"/>
      <c r="CUK713" s="89"/>
      <c r="CUL713" s="511"/>
      <c r="CUM713" s="511"/>
      <c r="CUN713" s="89"/>
      <c r="CUO713" s="89"/>
      <c r="CUP713" s="511"/>
      <c r="CUQ713" s="511"/>
      <c r="CUR713" s="511"/>
      <c r="CUS713" s="511"/>
      <c r="CUT713" s="511"/>
      <c r="CUU713" s="511"/>
      <c r="CUV713" s="511"/>
      <c r="CUW713" s="89"/>
      <c r="CUX713" s="89"/>
      <c r="CUY713" s="511"/>
      <c r="CUZ713" s="511"/>
      <c r="CVA713" s="89"/>
      <c r="CVB713" s="89"/>
      <c r="CVC713" s="511"/>
      <c r="CVD713" s="511"/>
      <c r="CVE713" s="511"/>
      <c r="CVF713" s="511"/>
      <c r="CVG713" s="511"/>
      <c r="CVH713" s="203"/>
      <c r="CVI713" s="107"/>
      <c r="CVJ713" s="511"/>
      <c r="CVK713" s="511"/>
      <c r="CVL713" s="511"/>
      <c r="CVM713" s="511"/>
      <c r="CVN713" s="511"/>
      <c r="CVO713" s="511"/>
      <c r="CVP713" s="511"/>
      <c r="CVQ713" s="168"/>
      <c r="CVR713" s="168"/>
      <c r="CVS713" s="168"/>
      <c r="CVT713" s="168"/>
      <c r="CVU713" s="168"/>
      <c r="CVV713" s="168"/>
      <c r="CVW713" s="168"/>
      <c r="CVX713" s="168"/>
      <c r="CVY713" s="168"/>
      <c r="CVZ713" s="168"/>
      <c r="CWA713" s="168"/>
      <c r="CWB713" s="168"/>
      <c r="CWC713" s="168"/>
      <c r="CWD713" s="168"/>
      <c r="CWE713" s="168"/>
      <c r="CWF713" s="168"/>
      <c r="CWG713" s="168"/>
      <c r="CWH713" s="168"/>
      <c r="CWI713" s="168"/>
      <c r="CWJ713" s="168"/>
      <c r="CWK713" s="168"/>
      <c r="CWL713" s="168"/>
      <c r="CWM713" s="168"/>
      <c r="CWN713" s="168"/>
      <c r="CWO713" s="168"/>
      <c r="CWP713" s="168"/>
      <c r="CWQ713" s="168"/>
      <c r="CWR713" s="168"/>
      <c r="CWS713" s="168"/>
      <c r="CWT713" s="168"/>
      <c r="CWU713" s="168"/>
      <c r="CWV713" s="168"/>
      <c r="CWW713" s="168"/>
      <c r="CWX713" s="168"/>
      <c r="CWY713" s="168"/>
      <c r="CWZ713" s="168"/>
      <c r="CXA713" s="168"/>
      <c r="CXB713" s="168"/>
      <c r="CXC713" s="168"/>
      <c r="CXD713" s="168"/>
      <c r="CXE713" s="168"/>
      <c r="CXF713" s="168"/>
      <c r="CXG713" s="168"/>
      <c r="CXH713" s="168"/>
      <c r="CXI713" s="511"/>
      <c r="CXJ713" s="511"/>
      <c r="CXK713" s="511"/>
      <c r="CXL713" s="511"/>
      <c r="CXM713" s="511"/>
      <c r="CXN713" s="511"/>
      <c r="CXO713" s="511"/>
      <c r="CXP713" s="511"/>
      <c r="CXQ713" s="511"/>
      <c r="CXR713" s="511"/>
      <c r="CXS713" s="511"/>
      <c r="CXT713" s="511"/>
      <c r="CXU713" s="511"/>
      <c r="CXV713" s="511"/>
      <c r="CXW713" s="511"/>
      <c r="CXX713" s="511"/>
      <c r="CXY713" s="511"/>
      <c r="CXZ713" s="511"/>
      <c r="CYA713" s="511"/>
      <c r="CYB713" s="511"/>
      <c r="CYC713" s="511"/>
      <c r="CYD713" s="511"/>
      <c r="CYE713" s="511"/>
      <c r="CYF713" s="511"/>
      <c r="CYG713" s="89"/>
      <c r="CYH713" s="89"/>
      <c r="CYI713" s="89"/>
      <c r="CYJ713" s="89"/>
      <c r="CYK713" s="89"/>
      <c r="CYL713" s="511"/>
      <c r="CYM713" s="511"/>
      <c r="CYN713" s="89"/>
      <c r="CYO713" s="89"/>
      <c r="CYP713" s="511"/>
      <c r="CYQ713" s="511"/>
      <c r="CYR713" s="89"/>
      <c r="CYS713" s="89"/>
      <c r="CYT713" s="511"/>
      <c r="CYU713" s="511"/>
      <c r="CYV713" s="511"/>
      <c r="CYW713" s="511"/>
      <c r="CYX713" s="511"/>
      <c r="CYY713" s="511"/>
      <c r="CYZ713" s="511"/>
      <c r="CZA713" s="89"/>
      <c r="CZB713" s="89"/>
      <c r="CZC713" s="511"/>
      <c r="CZD713" s="511"/>
      <c r="CZE713" s="89"/>
      <c r="CZF713" s="89"/>
      <c r="CZG713" s="511"/>
      <c r="CZH713" s="511"/>
      <c r="CZI713" s="511"/>
      <c r="CZJ713" s="511"/>
      <c r="CZK713" s="511"/>
      <c r="CZL713" s="203"/>
      <c r="CZM713" s="107"/>
      <c r="CZN713" s="511"/>
      <c r="CZO713" s="511"/>
      <c r="CZP713" s="511"/>
      <c r="CZQ713" s="511"/>
      <c r="CZR713" s="511"/>
      <c r="CZS713" s="511"/>
      <c r="CZT713" s="511"/>
      <c r="CZU713" s="168"/>
      <c r="CZV713" s="168"/>
      <c r="CZW713" s="168"/>
      <c r="CZX713" s="168"/>
      <c r="CZY713" s="168"/>
      <c r="CZZ713" s="168"/>
      <c r="DAA713" s="168"/>
      <c r="DAB713" s="168"/>
      <c r="DAC713" s="168"/>
      <c r="DAD713" s="168"/>
      <c r="DAE713" s="168"/>
      <c r="DAF713" s="168"/>
      <c r="DAG713" s="168"/>
      <c r="DAH713" s="168"/>
      <c r="DAI713" s="168"/>
      <c r="DAJ713" s="168"/>
      <c r="DAK713" s="168"/>
      <c r="DAL713" s="168"/>
      <c r="DAM713" s="168"/>
      <c r="DAN713" s="168"/>
      <c r="DAO713" s="168"/>
      <c r="DAP713" s="168"/>
      <c r="DAQ713" s="168"/>
      <c r="DAR713" s="168"/>
      <c r="DAS713" s="168"/>
      <c r="DAT713" s="168"/>
      <c r="DAU713" s="168"/>
      <c r="DAV713" s="168"/>
      <c r="DAW713" s="168"/>
      <c r="DAX713" s="168"/>
      <c r="DAY713" s="168"/>
      <c r="DAZ713" s="168"/>
      <c r="DBA713" s="168"/>
      <c r="DBB713" s="168"/>
      <c r="DBC713" s="168"/>
      <c r="DBD713" s="168"/>
      <c r="DBE713" s="168"/>
      <c r="DBF713" s="168"/>
      <c r="DBG713" s="168"/>
      <c r="DBH713" s="168"/>
      <c r="DBI713" s="168"/>
      <c r="DBJ713" s="168"/>
      <c r="DBK713" s="168"/>
      <c r="DBL713" s="168"/>
      <c r="DBM713" s="511"/>
      <c r="DBN713" s="511"/>
      <c r="DBO713" s="511"/>
      <c r="DBP713" s="511"/>
      <c r="DBQ713" s="511"/>
      <c r="DBR713" s="511"/>
      <c r="DBS713" s="511"/>
      <c r="DBT713" s="511"/>
      <c r="DBU713" s="511"/>
      <c r="DBV713" s="511"/>
      <c r="DBW713" s="511"/>
      <c r="DBX713" s="511"/>
      <c r="DBY713" s="511"/>
      <c r="DBZ713" s="511"/>
      <c r="DCA713" s="511"/>
      <c r="DCB713" s="511"/>
      <c r="DCC713" s="511"/>
      <c r="DCD713" s="511"/>
      <c r="DCE713" s="511"/>
      <c r="DCF713" s="511"/>
      <c r="DCG713" s="511"/>
      <c r="DCH713" s="511"/>
      <c r="DCI713" s="511"/>
      <c r="DCJ713" s="511"/>
      <c r="DCK713" s="89"/>
      <c r="DCL713" s="89"/>
      <c r="DCM713" s="89"/>
      <c r="DCN713" s="89"/>
      <c r="DCO713" s="89"/>
      <c r="DCP713" s="511"/>
      <c r="DCQ713" s="511"/>
      <c r="DCR713" s="89"/>
      <c r="DCS713" s="89"/>
      <c r="DCT713" s="511"/>
      <c r="DCU713" s="511"/>
      <c r="DCV713" s="89"/>
      <c r="DCW713" s="89"/>
      <c r="DCX713" s="511"/>
      <c r="DCY713" s="511"/>
      <c r="DCZ713" s="511"/>
      <c r="DDA713" s="511"/>
      <c r="DDB713" s="511"/>
      <c r="DDC713" s="511"/>
      <c r="DDD713" s="511"/>
      <c r="DDE713" s="89"/>
      <c r="DDF713" s="89"/>
      <c r="DDG713" s="511"/>
      <c r="DDH713" s="511"/>
      <c r="DDI713" s="89"/>
      <c r="DDJ713" s="89"/>
      <c r="DDK713" s="511"/>
      <c r="DDL713" s="511"/>
      <c r="DDM713" s="511"/>
      <c r="DDN713" s="511"/>
      <c r="DDO713" s="511"/>
      <c r="DDP713" s="203"/>
      <c r="DDQ713" s="107"/>
      <c r="DDR713" s="511"/>
      <c r="DDS713" s="511"/>
      <c r="DDT713" s="511"/>
      <c r="DDU713" s="511"/>
      <c r="DDV713" s="511"/>
      <c r="DDW713" s="511"/>
      <c r="DDX713" s="511"/>
      <c r="DDY713" s="168"/>
      <c r="DDZ713" s="168"/>
      <c r="DEA713" s="168"/>
      <c r="DEB713" s="168"/>
      <c r="DEC713" s="168"/>
      <c r="DED713" s="168"/>
      <c r="DEE713" s="168"/>
      <c r="DEF713" s="168"/>
      <c r="DEG713" s="168"/>
      <c r="DEH713" s="168"/>
      <c r="DEI713" s="168"/>
      <c r="DEJ713" s="168"/>
      <c r="DEK713" s="168"/>
      <c r="DEL713" s="168"/>
      <c r="DEM713" s="168"/>
      <c r="DEN713" s="168"/>
      <c r="DEO713" s="168"/>
      <c r="DEP713" s="168"/>
      <c r="DEQ713" s="168"/>
      <c r="DER713" s="168"/>
      <c r="DES713" s="168"/>
      <c r="DET713" s="168"/>
      <c r="DEU713" s="168"/>
      <c r="DEV713" s="168"/>
      <c r="DEW713" s="168"/>
      <c r="DEX713" s="168"/>
      <c r="DEY713" s="168"/>
      <c r="DEZ713" s="168"/>
      <c r="DFA713" s="168"/>
      <c r="DFB713" s="168"/>
      <c r="DFC713" s="168"/>
      <c r="DFD713" s="168"/>
      <c r="DFE713" s="168"/>
      <c r="DFF713" s="168"/>
      <c r="DFG713" s="168"/>
      <c r="DFH713" s="168"/>
      <c r="DFI713" s="168"/>
      <c r="DFJ713" s="168"/>
      <c r="DFK713" s="168"/>
      <c r="DFL713" s="168"/>
      <c r="DFM713" s="168"/>
      <c r="DFN713" s="168"/>
      <c r="DFO713" s="168"/>
      <c r="DFP713" s="168"/>
      <c r="DFQ713" s="511"/>
      <c r="DFR713" s="511"/>
      <c r="DFS713" s="511"/>
      <c r="DFT713" s="511"/>
      <c r="DFU713" s="511"/>
      <c r="DFV713" s="511"/>
      <c r="DFW713" s="511"/>
      <c r="DFX713" s="511"/>
      <c r="DFY713" s="511"/>
      <c r="DFZ713" s="511"/>
      <c r="DGA713" s="511"/>
      <c r="DGB713" s="511"/>
      <c r="DGC713" s="511"/>
      <c r="DGD713" s="511"/>
      <c r="DGE713" s="511"/>
      <c r="DGF713" s="511"/>
      <c r="DGG713" s="511"/>
      <c r="DGH713" s="511"/>
      <c r="DGI713" s="511"/>
      <c r="DGJ713" s="511"/>
      <c r="DGK713" s="511"/>
      <c r="DGL713" s="511"/>
      <c r="DGM713" s="511"/>
      <c r="DGN713" s="511"/>
      <c r="DGO713" s="89"/>
      <c r="DGP713" s="89"/>
      <c r="DGQ713" s="89"/>
      <c r="DGR713" s="89"/>
      <c r="DGS713" s="89"/>
      <c r="DGT713" s="511"/>
      <c r="DGU713" s="511"/>
      <c r="DGV713" s="89"/>
      <c r="DGW713" s="89"/>
      <c r="DGX713" s="511"/>
      <c r="DGY713" s="511"/>
      <c r="DGZ713" s="89"/>
      <c r="DHA713" s="89"/>
      <c r="DHB713" s="511"/>
      <c r="DHC713" s="511"/>
      <c r="DHD713" s="511"/>
      <c r="DHE713" s="511"/>
      <c r="DHF713" s="511"/>
      <c r="DHG713" s="511"/>
      <c r="DHH713" s="511"/>
      <c r="DHI713" s="89"/>
      <c r="DHJ713" s="89"/>
      <c r="DHK713" s="511"/>
      <c r="DHL713" s="511"/>
      <c r="DHM713" s="89"/>
      <c r="DHN713" s="89"/>
      <c r="DHO713" s="511"/>
      <c r="DHP713" s="511"/>
      <c r="DHQ713" s="511"/>
      <c r="DHR713" s="511"/>
      <c r="DHS713" s="511"/>
      <c r="DHT713" s="203"/>
      <c r="DHU713" s="107"/>
      <c r="DHV713" s="511"/>
      <c r="DHW713" s="511"/>
      <c r="DHX713" s="511"/>
      <c r="DHY713" s="511"/>
      <c r="DHZ713" s="511"/>
      <c r="DIA713" s="511"/>
      <c r="DIB713" s="511"/>
      <c r="DIC713" s="168"/>
      <c r="DID713" s="168"/>
      <c r="DIE713" s="168"/>
      <c r="DIF713" s="168"/>
      <c r="DIG713" s="168"/>
      <c r="DIH713" s="168"/>
      <c r="DII713" s="168"/>
      <c r="DIJ713" s="168"/>
      <c r="DIK713" s="168"/>
      <c r="DIL713" s="168"/>
      <c r="DIM713" s="168"/>
      <c r="DIN713" s="168"/>
      <c r="DIO713" s="168"/>
      <c r="DIP713" s="168"/>
      <c r="DIQ713" s="168"/>
      <c r="DIR713" s="168"/>
      <c r="DIS713" s="168"/>
      <c r="DIT713" s="168"/>
      <c r="DIU713" s="168"/>
      <c r="DIV713" s="168"/>
      <c r="DIW713" s="168"/>
      <c r="DIX713" s="168"/>
      <c r="DIY713" s="168"/>
      <c r="DIZ713" s="168"/>
      <c r="DJA713" s="168"/>
      <c r="DJB713" s="168"/>
      <c r="DJC713" s="168"/>
      <c r="DJD713" s="168"/>
      <c r="DJE713" s="168"/>
      <c r="DJF713" s="168"/>
      <c r="DJG713" s="168"/>
      <c r="DJH713" s="168"/>
      <c r="DJI713" s="168"/>
      <c r="DJJ713" s="168"/>
      <c r="DJK713" s="168"/>
      <c r="DJL713" s="168"/>
      <c r="DJM713" s="168"/>
      <c r="DJN713" s="168"/>
      <c r="DJO713" s="168"/>
      <c r="DJP713" s="168"/>
      <c r="DJQ713" s="168"/>
      <c r="DJR713" s="168"/>
      <c r="DJS713" s="168"/>
      <c r="DJT713" s="168"/>
      <c r="DJU713" s="511"/>
      <c r="DJV713" s="511"/>
      <c r="DJW713" s="511"/>
      <c r="DJX713" s="511"/>
      <c r="DJY713" s="511"/>
      <c r="DJZ713" s="511"/>
      <c r="DKA713" s="511"/>
      <c r="DKB713" s="511"/>
      <c r="DKC713" s="511"/>
      <c r="DKD713" s="511"/>
      <c r="DKE713" s="511"/>
      <c r="DKF713" s="511"/>
      <c r="DKG713" s="511"/>
      <c r="DKH713" s="511"/>
      <c r="DKI713" s="511"/>
      <c r="DKJ713" s="511"/>
      <c r="DKK713" s="511"/>
      <c r="DKL713" s="511"/>
      <c r="DKM713" s="511"/>
      <c r="DKN713" s="511"/>
      <c r="DKO713" s="511"/>
      <c r="DKP713" s="511"/>
      <c r="DKQ713" s="511"/>
      <c r="DKR713" s="511"/>
      <c r="DKS713" s="89"/>
      <c r="DKT713" s="89"/>
      <c r="DKU713" s="89"/>
      <c r="DKV713" s="89"/>
      <c r="DKW713" s="89"/>
      <c r="DKX713" s="511"/>
      <c r="DKY713" s="511"/>
      <c r="DKZ713" s="89"/>
      <c r="DLA713" s="89"/>
      <c r="DLB713" s="511"/>
      <c r="DLC713" s="511"/>
      <c r="DLD713" s="89"/>
      <c r="DLE713" s="89"/>
      <c r="DLF713" s="511"/>
      <c r="DLG713" s="511"/>
      <c r="DLH713" s="511"/>
      <c r="DLI713" s="511"/>
      <c r="DLJ713" s="511"/>
      <c r="DLK713" s="511"/>
      <c r="DLL713" s="511"/>
      <c r="DLM713" s="89"/>
      <c r="DLN713" s="89"/>
      <c r="DLO713" s="511"/>
      <c r="DLP713" s="511"/>
      <c r="DLQ713" s="89"/>
      <c r="DLR713" s="89"/>
      <c r="DLS713" s="511"/>
      <c r="DLT713" s="511"/>
      <c r="DLU713" s="511"/>
      <c r="DLV713" s="511"/>
      <c r="DLW713" s="511"/>
      <c r="DLX713" s="203"/>
      <c r="DLY713" s="107"/>
      <c r="DLZ713" s="511"/>
      <c r="DMA713" s="511"/>
      <c r="DMB713" s="511"/>
      <c r="DMC713" s="511"/>
      <c r="DMD713" s="511"/>
      <c r="DME713" s="511"/>
      <c r="DMF713" s="511"/>
      <c r="DMG713" s="168"/>
      <c r="DMH713" s="168"/>
      <c r="DMI713" s="168"/>
      <c r="DMJ713" s="168"/>
      <c r="DMK713" s="168"/>
      <c r="DML713" s="168"/>
      <c r="DMM713" s="168"/>
      <c r="DMN713" s="168"/>
      <c r="DMO713" s="168"/>
      <c r="DMP713" s="168"/>
      <c r="DMQ713" s="168"/>
      <c r="DMR713" s="168"/>
      <c r="DMS713" s="168"/>
      <c r="DMT713" s="168"/>
      <c r="DMU713" s="168"/>
      <c r="DMV713" s="168"/>
      <c r="DMW713" s="168"/>
      <c r="DMX713" s="168"/>
      <c r="DMY713" s="168"/>
      <c r="DMZ713" s="168"/>
      <c r="DNA713" s="168"/>
      <c r="DNB713" s="168"/>
      <c r="DNC713" s="168"/>
      <c r="DND713" s="168"/>
      <c r="DNE713" s="168"/>
      <c r="DNF713" s="168"/>
      <c r="DNG713" s="168"/>
      <c r="DNH713" s="168"/>
      <c r="DNI713" s="168"/>
      <c r="DNJ713" s="168"/>
      <c r="DNK713" s="168"/>
      <c r="DNL713" s="168"/>
      <c r="DNM713" s="168"/>
      <c r="DNN713" s="168"/>
      <c r="DNO713" s="168"/>
      <c r="DNP713" s="168"/>
      <c r="DNQ713" s="168"/>
      <c r="DNR713" s="168"/>
      <c r="DNS713" s="168"/>
      <c r="DNT713" s="168"/>
      <c r="DNU713" s="168"/>
      <c r="DNV713" s="168"/>
      <c r="DNW713" s="168"/>
      <c r="DNX713" s="168"/>
      <c r="DNY713" s="511"/>
      <c r="DNZ713" s="511"/>
      <c r="DOA713" s="511"/>
      <c r="DOB713" s="511"/>
      <c r="DOC713" s="511"/>
      <c r="DOD713" s="511"/>
      <c r="DOE713" s="511"/>
      <c r="DOF713" s="511"/>
      <c r="DOG713" s="511"/>
      <c r="DOH713" s="511"/>
      <c r="DOI713" s="511"/>
      <c r="DOJ713" s="511"/>
      <c r="DOK713" s="511"/>
      <c r="DOL713" s="511"/>
      <c r="DOM713" s="511"/>
      <c r="DON713" s="511"/>
      <c r="DOO713" s="511"/>
      <c r="DOP713" s="511"/>
      <c r="DOQ713" s="511"/>
      <c r="DOR713" s="511"/>
      <c r="DOS713" s="511"/>
      <c r="DOT713" s="511"/>
      <c r="DOU713" s="511"/>
      <c r="DOV713" s="511"/>
      <c r="DOW713" s="89"/>
      <c r="DOX713" s="89"/>
      <c r="DOY713" s="89"/>
      <c r="DOZ713" s="89"/>
      <c r="DPA713" s="89"/>
      <c r="DPB713" s="511"/>
      <c r="DPC713" s="511"/>
      <c r="DPD713" s="89"/>
      <c r="DPE713" s="89"/>
      <c r="DPF713" s="511"/>
      <c r="DPG713" s="511"/>
      <c r="DPH713" s="89"/>
      <c r="DPI713" s="89"/>
      <c r="DPJ713" s="511"/>
      <c r="DPK713" s="511"/>
      <c r="DPL713" s="511"/>
      <c r="DPM713" s="511"/>
      <c r="DPN713" s="511"/>
      <c r="DPO713" s="511"/>
      <c r="DPP713" s="511"/>
      <c r="DPQ713" s="89"/>
      <c r="DPR713" s="89"/>
      <c r="DPS713" s="511"/>
      <c r="DPT713" s="511"/>
      <c r="DPU713" s="89"/>
      <c r="DPV713" s="89"/>
      <c r="DPW713" s="511"/>
      <c r="DPX713" s="511"/>
      <c r="DPY713" s="511"/>
      <c r="DPZ713" s="511"/>
      <c r="DQA713" s="511"/>
      <c r="DQB713" s="203"/>
      <c r="DQC713" s="107"/>
      <c r="DQD713" s="511"/>
      <c r="DQE713" s="511"/>
      <c r="DQF713" s="511"/>
      <c r="DQG713" s="511"/>
      <c r="DQH713" s="511"/>
      <c r="DQI713" s="511"/>
      <c r="DQJ713" s="511"/>
      <c r="DQK713" s="168"/>
      <c r="DQL713" s="168"/>
      <c r="DQM713" s="168"/>
      <c r="DQN713" s="168"/>
      <c r="DQO713" s="168"/>
      <c r="DQP713" s="168"/>
      <c r="DQQ713" s="168"/>
      <c r="DQR713" s="168"/>
      <c r="DQS713" s="168"/>
      <c r="DQT713" s="168"/>
      <c r="DQU713" s="168"/>
      <c r="DQV713" s="168"/>
      <c r="DQW713" s="168"/>
      <c r="DQX713" s="168"/>
      <c r="DQY713" s="168"/>
      <c r="DQZ713" s="168"/>
      <c r="DRA713" s="168"/>
      <c r="DRB713" s="168"/>
      <c r="DRC713" s="168"/>
      <c r="DRD713" s="168"/>
      <c r="DRE713" s="168"/>
      <c r="DRF713" s="168"/>
      <c r="DRG713" s="168"/>
      <c r="DRH713" s="168"/>
      <c r="DRI713" s="168"/>
      <c r="DRJ713" s="168"/>
      <c r="DRK713" s="168"/>
      <c r="DRL713" s="168"/>
      <c r="DRM713" s="168"/>
      <c r="DRN713" s="168"/>
      <c r="DRO713" s="168"/>
      <c r="DRP713" s="168"/>
      <c r="DRQ713" s="168"/>
      <c r="DRR713" s="168"/>
      <c r="DRS713" s="168"/>
      <c r="DRT713" s="168"/>
      <c r="DRU713" s="168"/>
      <c r="DRV713" s="168"/>
      <c r="DRW713" s="168"/>
      <c r="DRX713" s="168"/>
      <c r="DRY713" s="168"/>
      <c r="DRZ713" s="168"/>
      <c r="DSA713" s="168"/>
      <c r="DSB713" s="168"/>
      <c r="DSC713" s="511"/>
      <c r="DSD713" s="511"/>
      <c r="DSE713" s="511"/>
      <c r="DSF713" s="511"/>
      <c r="DSG713" s="511"/>
      <c r="DSH713" s="511"/>
      <c r="DSI713" s="511"/>
      <c r="DSJ713" s="511"/>
      <c r="DSK713" s="511"/>
      <c r="DSL713" s="511"/>
      <c r="DSM713" s="511"/>
      <c r="DSN713" s="511"/>
      <c r="DSO713" s="511"/>
      <c r="DSP713" s="511"/>
      <c r="DSQ713" s="511"/>
      <c r="DSR713" s="511"/>
      <c r="DSS713" s="511"/>
      <c r="DST713" s="511"/>
      <c r="DSU713" s="511"/>
      <c r="DSV713" s="511"/>
      <c r="DSW713" s="511"/>
      <c r="DSX713" s="511"/>
      <c r="DSY713" s="511"/>
      <c r="DSZ713" s="511"/>
      <c r="DTA713" s="89"/>
      <c r="DTB713" s="89"/>
      <c r="DTC713" s="89"/>
      <c r="DTD713" s="89"/>
      <c r="DTE713" s="89"/>
      <c r="DTF713" s="511"/>
      <c r="DTG713" s="511"/>
      <c r="DTH713" s="89"/>
      <c r="DTI713" s="89"/>
      <c r="DTJ713" s="511"/>
      <c r="DTK713" s="511"/>
      <c r="DTL713" s="89"/>
      <c r="DTM713" s="89"/>
      <c r="DTN713" s="511"/>
      <c r="DTO713" s="511"/>
      <c r="DTP713" s="511"/>
      <c r="DTQ713" s="511"/>
      <c r="DTR713" s="511"/>
      <c r="DTS713" s="511"/>
      <c r="DTT713" s="511"/>
      <c r="DTU713" s="89"/>
      <c r="DTV713" s="89"/>
      <c r="DTW713" s="511"/>
      <c r="DTX713" s="511"/>
      <c r="DTY713" s="89"/>
      <c r="DTZ713" s="89"/>
      <c r="DUA713" s="511"/>
      <c r="DUB713" s="511"/>
      <c r="DUC713" s="511"/>
      <c r="DUD713" s="511"/>
      <c r="DUE713" s="511"/>
      <c r="DUF713" s="203"/>
      <c r="DUG713" s="107"/>
      <c r="DUH713" s="511"/>
      <c r="DUI713" s="511"/>
      <c r="DUJ713" s="511"/>
      <c r="DUK713" s="511"/>
      <c r="DUL713" s="511"/>
      <c r="DUM713" s="511"/>
      <c r="DUN713" s="511"/>
      <c r="DUO713" s="168"/>
      <c r="DUP713" s="168"/>
      <c r="DUQ713" s="168"/>
      <c r="DUR713" s="168"/>
      <c r="DUS713" s="168"/>
      <c r="DUT713" s="168"/>
      <c r="DUU713" s="168"/>
      <c r="DUV713" s="168"/>
      <c r="DUW713" s="168"/>
      <c r="DUX713" s="168"/>
      <c r="DUY713" s="168"/>
      <c r="DUZ713" s="168"/>
      <c r="DVA713" s="168"/>
      <c r="DVB713" s="168"/>
      <c r="DVC713" s="168"/>
      <c r="DVD713" s="168"/>
      <c r="DVE713" s="168"/>
      <c r="DVF713" s="168"/>
      <c r="DVG713" s="168"/>
      <c r="DVH713" s="168"/>
      <c r="DVI713" s="168"/>
      <c r="DVJ713" s="168"/>
      <c r="DVK713" s="168"/>
      <c r="DVL713" s="168"/>
      <c r="DVM713" s="168"/>
      <c r="DVN713" s="168"/>
      <c r="DVO713" s="168"/>
      <c r="DVP713" s="168"/>
      <c r="DVQ713" s="168"/>
      <c r="DVR713" s="168"/>
      <c r="DVS713" s="168"/>
      <c r="DVT713" s="168"/>
      <c r="DVU713" s="168"/>
      <c r="DVV713" s="168"/>
      <c r="DVW713" s="168"/>
      <c r="DVX713" s="168"/>
      <c r="DVY713" s="168"/>
      <c r="DVZ713" s="168"/>
      <c r="DWA713" s="168"/>
      <c r="DWB713" s="168"/>
      <c r="DWC713" s="168"/>
      <c r="DWD713" s="168"/>
      <c r="DWE713" s="168"/>
      <c r="DWF713" s="168"/>
      <c r="DWG713" s="511"/>
      <c r="DWH713" s="511"/>
      <c r="DWI713" s="511"/>
      <c r="DWJ713" s="511"/>
      <c r="DWK713" s="511"/>
      <c r="DWL713" s="511"/>
      <c r="DWM713" s="511"/>
      <c r="DWN713" s="511"/>
      <c r="DWO713" s="511"/>
      <c r="DWP713" s="511"/>
      <c r="DWQ713" s="511"/>
      <c r="DWR713" s="511"/>
      <c r="DWS713" s="511"/>
      <c r="DWT713" s="511"/>
      <c r="DWU713" s="511"/>
      <c r="DWV713" s="511"/>
      <c r="DWW713" s="511"/>
      <c r="DWX713" s="511"/>
      <c r="DWY713" s="511"/>
      <c r="DWZ713" s="511"/>
      <c r="DXA713" s="511"/>
      <c r="DXB713" s="511"/>
      <c r="DXC713" s="511"/>
      <c r="DXD713" s="511"/>
      <c r="DXE713" s="89"/>
      <c r="DXF713" s="89"/>
      <c r="DXG713" s="89"/>
      <c r="DXH713" s="89"/>
      <c r="DXI713" s="89"/>
      <c r="DXJ713" s="511"/>
      <c r="DXK713" s="511"/>
      <c r="DXL713" s="89"/>
      <c r="DXM713" s="89"/>
      <c r="DXN713" s="511"/>
      <c r="DXO713" s="511"/>
      <c r="DXP713" s="89"/>
      <c r="DXQ713" s="89"/>
      <c r="DXR713" s="511"/>
      <c r="DXS713" s="511"/>
      <c r="DXT713" s="511"/>
      <c r="DXU713" s="511"/>
      <c r="DXV713" s="511"/>
      <c r="DXW713" s="511"/>
      <c r="DXX713" s="511"/>
      <c r="DXY713" s="89"/>
      <c r="DXZ713" s="89"/>
      <c r="DYA713" s="511"/>
      <c r="DYB713" s="511"/>
      <c r="DYC713" s="89"/>
      <c r="DYD713" s="89"/>
      <c r="DYE713" s="511"/>
      <c r="DYF713" s="511"/>
      <c r="DYG713" s="511"/>
      <c r="DYH713" s="511"/>
      <c r="DYI713" s="511"/>
      <c r="DYJ713" s="203"/>
      <c r="DYK713" s="107"/>
      <c r="DYL713" s="511"/>
      <c r="DYM713" s="511"/>
      <c r="DYN713" s="511"/>
      <c r="DYO713" s="511"/>
      <c r="DYP713" s="511"/>
      <c r="DYQ713" s="511"/>
      <c r="DYR713" s="511"/>
      <c r="DYS713" s="168"/>
      <c r="DYT713" s="168"/>
      <c r="DYU713" s="168"/>
      <c r="DYV713" s="168"/>
      <c r="DYW713" s="168"/>
      <c r="DYX713" s="168"/>
      <c r="DYY713" s="168"/>
      <c r="DYZ713" s="168"/>
      <c r="DZA713" s="168"/>
      <c r="DZB713" s="168"/>
      <c r="DZC713" s="168"/>
      <c r="DZD713" s="168"/>
      <c r="DZE713" s="168"/>
      <c r="DZF713" s="168"/>
      <c r="DZG713" s="168"/>
      <c r="DZH713" s="168"/>
      <c r="DZI713" s="168"/>
      <c r="DZJ713" s="168"/>
      <c r="DZK713" s="168"/>
      <c r="DZL713" s="168"/>
      <c r="DZM713" s="168"/>
      <c r="DZN713" s="168"/>
      <c r="DZO713" s="168"/>
      <c r="DZP713" s="168"/>
      <c r="DZQ713" s="168"/>
      <c r="DZR713" s="168"/>
      <c r="DZS713" s="168"/>
      <c r="DZT713" s="168"/>
      <c r="DZU713" s="168"/>
      <c r="DZV713" s="168"/>
      <c r="DZW713" s="168"/>
      <c r="DZX713" s="168"/>
      <c r="DZY713" s="168"/>
      <c r="DZZ713" s="168"/>
      <c r="EAA713" s="168"/>
      <c r="EAB713" s="168"/>
      <c r="EAC713" s="168"/>
      <c r="EAD713" s="168"/>
      <c r="EAE713" s="168"/>
      <c r="EAF713" s="168"/>
      <c r="EAG713" s="168"/>
      <c r="EAH713" s="168"/>
      <c r="EAI713" s="168"/>
      <c r="EAJ713" s="168"/>
      <c r="EAK713" s="511"/>
      <c r="EAL713" s="511"/>
      <c r="EAM713" s="511"/>
      <c r="EAN713" s="511"/>
      <c r="EAO713" s="511"/>
      <c r="EAP713" s="511"/>
      <c r="EAQ713" s="511"/>
      <c r="EAR713" s="511"/>
      <c r="EAS713" s="511"/>
      <c r="EAT713" s="511"/>
      <c r="EAU713" s="511"/>
      <c r="EAV713" s="511"/>
      <c r="EAW713" s="511"/>
      <c r="EAX713" s="511"/>
      <c r="EAY713" s="511"/>
      <c r="EAZ713" s="511"/>
      <c r="EBA713" s="511"/>
      <c r="EBB713" s="511"/>
      <c r="EBC713" s="511"/>
      <c r="EBD713" s="511"/>
      <c r="EBE713" s="511"/>
      <c r="EBF713" s="511"/>
      <c r="EBG713" s="511"/>
      <c r="EBH713" s="511"/>
      <c r="EBI713" s="89"/>
      <c r="EBJ713" s="89"/>
      <c r="EBK713" s="89"/>
      <c r="EBL713" s="89"/>
      <c r="EBM713" s="89"/>
      <c r="EBN713" s="511"/>
      <c r="EBO713" s="511"/>
      <c r="EBP713" s="89"/>
      <c r="EBQ713" s="89"/>
      <c r="EBR713" s="511"/>
      <c r="EBS713" s="511"/>
      <c r="EBT713" s="89"/>
      <c r="EBU713" s="89"/>
      <c r="EBV713" s="511"/>
      <c r="EBW713" s="511"/>
      <c r="EBX713" s="511"/>
      <c r="EBY713" s="511"/>
      <c r="EBZ713" s="511"/>
      <c r="ECA713" s="511"/>
      <c r="ECB713" s="511"/>
      <c r="ECC713" s="89"/>
      <c r="ECD713" s="89"/>
      <c r="ECE713" s="511"/>
      <c r="ECF713" s="511"/>
      <c r="ECG713" s="89"/>
      <c r="ECH713" s="89"/>
      <c r="ECI713" s="511"/>
      <c r="ECJ713" s="511"/>
      <c r="ECK713" s="511"/>
      <c r="ECL713" s="511"/>
      <c r="ECM713" s="511"/>
      <c r="ECN713" s="203"/>
      <c r="ECO713" s="107"/>
      <c r="ECP713" s="511"/>
      <c r="ECQ713" s="511"/>
      <c r="ECR713" s="511"/>
      <c r="ECS713" s="511"/>
      <c r="ECT713" s="511"/>
      <c r="ECU713" s="511"/>
      <c r="ECV713" s="511"/>
      <c r="ECW713" s="168"/>
      <c r="ECX713" s="168"/>
      <c r="ECY713" s="168"/>
      <c r="ECZ713" s="168"/>
      <c r="EDA713" s="168"/>
      <c r="EDB713" s="168"/>
      <c r="EDC713" s="168"/>
      <c r="EDD713" s="168"/>
      <c r="EDE713" s="168"/>
      <c r="EDF713" s="168"/>
      <c r="EDG713" s="168"/>
      <c r="EDH713" s="168"/>
      <c r="EDI713" s="168"/>
      <c r="EDJ713" s="168"/>
      <c r="EDK713" s="168"/>
      <c r="EDL713" s="168"/>
      <c r="EDM713" s="168"/>
      <c r="EDN713" s="168"/>
      <c r="EDO713" s="168"/>
      <c r="EDP713" s="168"/>
      <c r="EDQ713" s="168"/>
      <c r="EDR713" s="168"/>
      <c r="EDS713" s="168"/>
      <c r="EDT713" s="168"/>
      <c r="EDU713" s="168"/>
      <c r="EDV713" s="168"/>
      <c r="EDW713" s="168"/>
      <c r="EDX713" s="168"/>
      <c r="EDY713" s="168"/>
      <c r="EDZ713" s="168"/>
      <c r="EEA713" s="168"/>
      <c r="EEB713" s="168"/>
      <c r="EEC713" s="168"/>
      <c r="EED713" s="168"/>
      <c r="EEE713" s="168"/>
      <c r="EEF713" s="168"/>
      <c r="EEG713" s="168"/>
      <c r="EEH713" s="168"/>
      <c r="EEI713" s="168"/>
      <c r="EEJ713" s="168"/>
      <c r="EEK713" s="168"/>
      <c r="EEL713" s="168"/>
      <c r="EEM713" s="168"/>
      <c r="EEN713" s="168"/>
      <c r="EEO713" s="511"/>
      <c r="EEP713" s="511"/>
      <c r="EEQ713" s="511"/>
      <c r="EER713" s="511"/>
      <c r="EES713" s="511"/>
      <c r="EET713" s="511"/>
      <c r="EEU713" s="511"/>
      <c r="EEV713" s="511"/>
      <c r="EEW713" s="511"/>
      <c r="EEX713" s="511"/>
      <c r="EEY713" s="511"/>
      <c r="EEZ713" s="511"/>
      <c r="EFA713" s="511"/>
      <c r="EFB713" s="511"/>
      <c r="EFC713" s="511"/>
      <c r="EFD713" s="511"/>
      <c r="EFE713" s="511"/>
      <c r="EFF713" s="511"/>
      <c r="EFG713" s="511"/>
      <c r="EFH713" s="511"/>
      <c r="EFI713" s="511"/>
      <c r="EFJ713" s="511"/>
      <c r="EFK713" s="511"/>
      <c r="EFL713" s="511"/>
      <c r="EFM713" s="89"/>
      <c r="EFN713" s="89"/>
      <c r="EFO713" s="89"/>
      <c r="EFP713" s="89"/>
      <c r="EFQ713" s="89"/>
      <c r="EFR713" s="511"/>
      <c r="EFS713" s="511"/>
      <c r="EFT713" s="89"/>
      <c r="EFU713" s="89"/>
      <c r="EFV713" s="511"/>
      <c r="EFW713" s="511"/>
      <c r="EFX713" s="89"/>
      <c r="EFY713" s="89"/>
      <c r="EFZ713" s="511"/>
      <c r="EGA713" s="511"/>
      <c r="EGB713" s="511"/>
      <c r="EGC713" s="511"/>
      <c r="EGD713" s="511"/>
      <c r="EGE713" s="511"/>
      <c r="EGF713" s="511"/>
      <c r="EGG713" s="89"/>
      <c r="EGH713" s="89"/>
      <c r="EGI713" s="511"/>
      <c r="EGJ713" s="511"/>
      <c r="EGK713" s="89"/>
      <c r="EGL713" s="89"/>
      <c r="EGM713" s="511"/>
      <c r="EGN713" s="511"/>
      <c r="EGO713" s="511"/>
      <c r="EGP713" s="511"/>
      <c r="EGQ713" s="511"/>
      <c r="EGR713" s="203"/>
      <c r="EGS713" s="107"/>
      <c r="EGT713" s="511"/>
      <c r="EGU713" s="511"/>
      <c r="EGV713" s="511"/>
      <c r="EGW713" s="511"/>
      <c r="EGX713" s="511"/>
      <c r="EGY713" s="511"/>
      <c r="EGZ713" s="511"/>
      <c r="EHA713" s="168"/>
      <c r="EHB713" s="168"/>
      <c r="EHC713" s="168"/>
      <c r="EHD713" s="168"/>
      <c r="EHE713" s="168"/>
      <c r="EHF713" s="168"/>
      <c r="EHG713" s="168"/>
      <c r="EHH713" s="168"/>
      <c r="EHI713" s="168"/>
      <c r="EHJ713" s="168"/>
      <c r="EHK713" s="168"/>
      <c r="EHL713" s="168"/>
      <c r="EHM713" s="168"/>
      <c r="EHN713" s="168"/>
      <c r="EHO713" s="168"/>
      <c r="EHP713" s="168"/>
      <c r="EHQ713" s="168"/>
      <c r="EHR713" s="168"/>
      <c r="EHS713" s="168"/>
      <c r="EHT713" s="168"/>
      <c r="EHU713" s="168"/>
      <c r="EHV713" s="168"/>
      <c r="EHW713" s="168"/>
      <c r="EHX713" s="168"/>
      <c r="EHY713" s="168"/>
      <c r="EHZ713" s="168"/>
      <c r="EIA713" s="168"/>
      <c r="EIB713" s="168"/>
      <c r="EIC713" s="168"/>
      <c r="EID713" s="168"/>
      <c r="EIE713" s="168"/>
      <c r="EIF713" s="168"/>
      <c r="EIG713" s="168"/>
      <c r="EIH713" s="168"/>
      <c r="EII713" s="168"/>
      <c r="EIJ713" s="168"/>
      <c r="EIK713" s="168"/>
      <c r="EIL713" s="168"/>
      <c r="EIM713" s="168"/>
      <c r="EIN713" s="168"/>
      <c r="EIO713" s="168"/>
      <c r="EIP713" s="168"/>
      <c r="EIQ713" s="168"/>
      <c r="EIR713" s="168"/>
      <c r="EIS713" s="511"/>
      <c r="EIT713" s="511"/>
      <c r="EIU713" s="511"/>
      <c r="EIV713" s="511"/>
      <c r="EIW713" s="511"/>
      <c r="EIX713" s="511"/>
      <c r="EIY713" s="511"/>
      <c r="EIZ713" s="511"/>
      <c r="EJA713" s="511"/>
      <c r="EJB713" s="511"/>
      <c r="EJC713" s="511"/>
      <c r="EJD713" s="511"/>
      <c r="EJE713" s="511"/>
      <c r="EJF713" s="511"/>
      <c r="EJG713" s="511"/>
      <c r="EJH713" s="511"/>
      <c r="EJI713" s="511"/>
      <c r="EJJ713" s="511"/>
      <c r="EJK713" s="511"/>
      <c r="EJL713" s="511"/>
      <c r="EJM713" s="511"/>
      <c r="EJN713" s="511"/>
      <c r="EJO713" s="511"/>
      <c r="EJP713" s="511"/>
      <c r="EJQ713" s="89"/>
      <c r="EJR713" s="89"/>
      <c r="EJS713" s="89"/>
      <c r="EJT713" s="89"/>
      <c r="EJU713" s="89"/>
      <c r="EJV713" s="511"/>
      <c r="EJW713" s="511"/>
      <c r="EJX713" s="89"/>
      <c r="EJY713" s="89"/>
      <c r="EJZ713" s="511"/>
      <c r="EKA713" s="511"/>
      <c r="EKB713" s="89"/>
      <c r="EKC713" s="89"/>
      <c r="EKD713" s="511"/>
      <c r="EKE713" s="511"/>
      <c r="EKF713" s="511"/>
      <c r="EKG713" s="511"/>
      <c r="EKH713" s="511"/>
      <c r="EKI713" s="511"/>
      <c r="EKJ713" s="511"/>
      <c r="EKK713" s="89"/>
      <c r="EKL713" s="89"/>
      <c r="EKM713" s="511"/>
      <c r="EKN713" s="511"/>
      <c r="EKO713" s="89"/>
      <c r="EKP713" s="89"/>
      <c r="EKQ713" s="511"/>
      <c r="EKR713" s="511"/>
      <c r="EKS713" s="511"/>
      <c r="EKT713" s="511"/>
      <c r="EKU713" s="511"/>
      <c r="EKV713" s="203"/>
      <c r="EKW713" s="107"/>
      <c r="EKX713" s="511"/>
      <c r="EKY713" s="511"/>
      <c r="EKZ713" s="511"/>
      <c r="ELA713" s="511"/>
      <c r="ELB713" s="511"/>
      <c r="ELC713" s="511"/>
      <c r="ELD713" s="511"/>
      <c r="ELE713" s="168"/>
      <c r="ELF713" s="168"/>
      <c r="ELG713" s="168"/>
      <c r="ELH713" s="168"/>
      <c r="ELI713" s="168"/>
      <c r="ELJ713" s="168"/>
      <c r="ELK713" s="168"/>
      <c r="ELL713" s="168"/>
      <c r="ELM713" s="168"/>
      <c r="ELN713" s="168"/>
      <c r="ELO713" s="168"/>
      <c r="ELP713" s="168"/>
      <c r="ELQ713" s="168"/>
      <c r="ELR713" s="168"/>
      <c r="ELS713" s="168"/>
      <c r="ELT713" s="168"/>
      <c r="ELU713" s="168"/>
      <c r="ELV713" s="168"/>
      <c r="ELW713" s="168"/>
      <c r="ELX713" s="168"/>
      <c r="ELY713" s="168"/>
      <c r="ELZ713" s="168"/>
      <c r="EMA713" s="168"/>
      <c r="EMB713" s="168"/>
      <c r="EMC713" s="168"/>
      <c r="EMD713" s="168"/>
      <c r="EME713" s="168"/>
      <c r="EMF713" s="168"/>
      <c r="EMG713" s="168"/>
      <c r="EMH713" s="168"/>
      <c r="EMI713" s="168"/>
      <c r="EMJ713" s="168"/>
      <c r="EMK713" s="168"/>
      <c r="EML713" s="168"/>
      <c r="EMM713" s="168"/>
      <c r="EMN713" s="168"/>
      <c r="EMO713" s="168"/>
      <c r="EMP713" s="168"/>
      <c r="EMQ713" s="168"/>
      <c r="EMR713" s="168"/>
      <c r="EMS713" s="168"/>
      <c r="EMT713" s="168"/>
      <c r="EMU713" s="168"/>
      <c r="EMV713" s="168"/>
      <c r="EMW713" s="511"/>
      <c r="EMX713" s="511"/>
      <c r="EMY713" s="511"/>
      <c r="EMZ713" s="511"/>
      <c r="ENA713" s="511"/>
      <c r="ENB713" s="511"/>
      <c r="ENC713" s="511"/>
      <c r="END713" s="511"/>
      <c r="ENE713" s="511"/>
      <c r="ENF713" s="511"/>
      <c r="ENG713" s="511"/>
      <c r="ENH713" s="511"/>
      <c r="ENI713" s="511"/>
      <c r="ENJ713" s="511"/>
      <c r="ENK713" s="511"/>
      <c r="ENL713" s="511"/>
      <c r="ENM713" s="511"/>
      <c r="ENN713" s="511"/>
      <c r="ENO713" s="511"/>
      <c r="ENP713" s="511"/>
      <c r="ENQ713" s="511"/>
      <c r="ENR713" s="511"/>
      <c r="ENS713" s="511"/>
      <c r="ENT713" s="511"/>
      <c r="ENU713" s="89"/>
      <c r="ENV713" s="89"/>
      <c r="ENW713" s="89"/>
      <c r="ENX713" s="89"/>
      <c r="ENY713" s="89"/>
      <c r="ENZ713" s="511"/>
      <c r="EOA713" s="511"/>
      <c r="EOB713" s="89"/>
      <c r="EOC713" s="89"/>
      <c r="EOD713" s="511"/>
      <c r="EOE713" s="511"/>
      <c r="EOF713" s="89"/>
      <c r="EOG713" s="89"/>
      <c r="EOH713" s="511"/>
      <c r="EOI713" s="511"/>
      <c r="EOJ713" s="511"/>
      <c r="EOK713" s="511"/>
      <c r="EOL713" s="511"/>
      <c r="EOM713" s="511"/>
      <c r="EON713" s="511"/>
      <c r="EOO713" s="89"/>
      <c r="EOP713" s="89"/>
      <c r="EOQ713" s="511"/>
      <c r="EOR713" s="511"/>
      <c r="EOS713" s="89"/>
      <c r="EOT713" s="89"/>
      <c r="EOU713" s="511"/>
      <c r="EOV713" s="511"/>
      <c r="EOW713" s="511"/>
      <c r="EOX713" s="511"/>
      <c r="EOY713" s="511"/>
      <c r="EOZ713" s="203"/>
      <c r="EPA713" s="107"/>
      <c r="EPB713" s="511"/>
      <c r="EPC713" s="511"/>
      <c r="EPD713" s="511"/>
      <c r="EPE713" s="511"/>
      <c r="EPF713" s="511"/>
      <c r="EPG713" s="511"/>
      <c r="EPH713" s="511"/>
      <c r="EPI713" s="168"/>
      <c r="EPJ713" s="168"/>
      <c r="EPK713" s="168"/>
      <c r="EPL713" s="168"/>
      <c r="EPM713" s="168"/>
      <c r="EPN713" s="168"/>
      <c r="EPO713" s="168"/>
      <c r="EPP713" s="168"/>
      <c r="EPQ713" s="168"/>
      <c r="EPR713" s="168"/>
      <c r="EPS713" s="168"/>
      <c r="EPT713" s="168"/>
      <c r="EPU713" s="168"/>
      <c r="EPV713" s="168"/>
      <c r="EPW713" s="168"/>
      <c r="EPX713" s="168"/>
      <c r="EPY713" s="168"/>
      <c r="EPZ713" s="168"/>
      <c r="EQA713" s="168"/>
      <c r="EQB713" s="168"/>
      <c r="EQC713" s="168"/>
      <c r="EQD713" s="168"/>
      <c r="EQE713" s="168"/>
      <c r="EQF713" s="168"/>
      <c r="EQG713" s="168"/>
      <c r="EQH713" s="168"/>
      <c r="EQI713" s="168"/>
      <c r="EQJ713" s="168"/>
      <c r="EQK713" s="168"/>
      <c r="EQL713" s="168"/>
      <c r="EQM713" s="168"/>
      <c r="EQN713" s="168"/>
      <c r="EQO713" s="168"/>
      <c r="EQP713" s="168"/>
      <c r="EQQ713" s="168"/>
      <c r="EQR713" s="168"/>
      <c r="EQS713" s="168"/>
      <c r="EQT713" s="168"/>
      <c r="EQU713" s="168"/>
      <c r="EQV713" s="168"/>
      <c r="EQW713" s="168"/>
      <c r="EQX713" s="168"/>
      <c r="EQY713" s="168"/>
      <c r="EQZ713" s="168"/>
      <c r="ERA713" s="511"/>
      <c r="ERB713" s="511"/>
      <c r="ERC713" s="511"/>
      <c r="ERD713" s="511"/>
      <c r="ERE713" s="511"/>
      <c r="ERF713" s="511"/>
      <c r="ERG713" s="511"/>
      <c r="ERH713" s="511"/>
      <c r="ERI713" s="511"/>
      <c r="ERJ713" s="511"/>
      <c r="ERK713" s="511"/>
      <c r="ERL713" s="511"/>
      <c r="ERM713" s="511"/>
      <c r="ERN713" s="511"/>
      <c r="ERO713" s="511"/>
      <c r="ERP713" s="511"/>
      <c r="ERQ713" s="511"/>
      <c r="ERR713" s="511"/>
      <c r="ERS713" s="511"/>
      <c r="ERT713" s="511"/>
      <c r="ERU713" s="511"/>
      <c r="ERV713" s="511"/>
      <c r="ERW713" s="511"/>
      <c r="ERX713" s="511"/>
      <c r="ERY713" s="89"/>
      <c r="ERZ713" s="89"/>
      <c r="ESA713" s="89"/>
      <c r="ESB713" s="89"/>
      <c r="ESC713" s="89"/>
      <c r="ESD713" s="511"/>
      <c r="ESE713" s="511"/>
      <c r="ESF713" s="89"/>
      <c r="ESG713" s="89"/>
      <c r="ESH713" s="511"/>
      <c r="ESI713" s="511"/>
      <c r="ESJ713" s="89"/>
      <c r="ESK713" s="89"/>
      <c r="ESL713" s="511"/>
      <c r="ESM713" s="511"/>
      <c r="ESN713" s="511"/>
      <c r="ESO713" s="511"/>
      <c r="ESP713" s="511"/>
      <c r="ESQ713" s="511"/>
      <c r="ESR713" s="511"/>
      <c r="ESS713" s="89"/>
      <c r="EST713" s="89"/>
      <c r="ESU713" s="511"/>
      <c r="ESV713" s="511"/>
      <c r="ESW713" s="89"/>
      <c r="ESX713" s="89"/>
      <c r="ESY713" s="511"/>
      <c r="ESZ713" s="511"/>
      <c r="ETA713" s="511"/>
      <c r="ETB713" s="511"/>
      <c r="ETC713" s="511"/>
      <c r="ETD713" s="203"/>
      <c r="ETE713" s="107"/>
      <c r="ETF713" s="511"/>
      <c r="ETG713" s="511"/>
      <c r="ETH713" s="511"/>
      <c r="ETI713" s="511"/>
      <c r="ETJ713" s="511"/>
      <c r="ETK713" s="511"/>
      <c r="ETL713" s="511"/>
      <c r="ETM713" s="168"/>
      <c r="ETN713" s="168"/>
      <c r="ETO713" s="168"/>
      <c r="ETP713" s="168"/>
      <c r="ETQ713" s="168"/>
      <c r="ETR713" s="168"/>
      <c r="ETS713" s="168"/>
      <c r="ETT713" s="168"/>
      <c r="ETU713" s="168"/>
      <c r="ETV713" s="168"/>
      <c r="ETW713" s="168"/>
      <c r="ETX713" s="168"/>
      <c r="ETY713" s="168"/>
      <c r="ETZ713" s="168"/>
      <c r="EUA713" s="168"/>
      <c r="EUB713" s="168"/>
      <c r="EUC713" s="168"/>
      <c r="EUD713" s="168"/>
      <c r="EUE713" s="168"/>
      <c r="EUF713" s="168"/>
      <c r="EUG713" s="168"/>
      <c r="EUH713" s="168"/>
      <c r="EUI713" s="168"/>
      <c r="EUJ713" s="168"/>
      <c r="EUK713" s="168"/>
      <c r="EUL713" s="168"/>
      <c r="EUM713" s="168"/>
      <c r="EUN713" s="168"/>
      <c r="EUO713" s="168"/>
      <c r="EUP713" s="168"/>
      <c r="EUQ713" s="168"/>
      <c r="EUR713" s="168"/>
      <c r="EUS713" s="168"/>
      <c r="EUT713" s="168"/>
      <c r="EUU713" s="168"/>
      <c r="EUV713" s="168"/>
      <c r="EUW713" s="168"/>
      <c r="EUX713" s="168"/>
      <c r="EUY713" s="168"/>
      <c r="EUZ713" s="168"/>
      <c r="EVA713" s="168"/>
      <c r="EVB713" s="168"/>
      <c r="EVC713" s="168"/>
      <c r="EVD713" s="168"/>
      <c r="EVE713" s="511"/>
      <c r="EVF713" s="511"/>
      <c r="EVG713" s="511"/>
      <c r="EVH713" s="511"/>
      <c r="EVI713" s="511"/>
      <c r="EVJ713" s="511"/>
      <c r="EVK713" s="511"/>
      <c r="EVL713" s="511"/>
      <c r="EVM713" s="511"/>
      <c r="EVN713" s="511"/>
      <c r="EVO713" s="511"/>
      <c r="EVP713" s="511"/>
      <c r="EVQ713" s="511"/>
      <c r="EVR713" s="511"/>
      <c r="EVS713" s="511"/>
      <c r="EVT713" s="511"/>
      <c r="EVU713" s="511"/>
      <c r="EVV713" s="511"/>
      <c r="EVW713" s="511"/>
      <c r="EVX713" s="511"/>
      <c r="EVY713" s="511"/>
      <c r="EVZ713" s="511"/>
      <c r="EWA713" s="511"/>
      <c r="EWB713" s="511"/>
      <c r="EWC713" s="89"/>
      <c r="EWD713" s="89"/>
      <c r="EWE713" s="89"/>
      <c r="EWF713" s="89"/>
      <c r="EWG713" s="89"/>
      <c r="EWH713" s="511"/>
      <c r="EWI713" s="511"/>
      <c r="EWJ713" s="89"/>
      <c r="EWK713" s="89"/>
      <c r="EWL713" s="511"/>
      <c r="EWM713" s="511"/>
      <c r="EWN713" s="89"/>
      <c r="EWO713" s="89"/>
      <c r="EWP713" s="511"/>
      <c r="EWQ713" s="511"/>
      <c r="EWR713" s="511"/>
      <c r="EWS713" s="511"/>
      <c r="EWT713" s="511"/>
      <c r="EWU713" s="511"/>
      <c r="EWV713" s="511"/>
      <c r="EWW713" s="89"/>
      <c r="EWX713" s="89"/>
      <c r="EWY713" s="511"/>
      <c r="EWZ713" s="511"/>
      <c r="EXA713" s="89"/>
      <c r="EXB713" s="89"/>
      <c r="EXC713" s="511"/>
      <c r="EXD713" s="511"/>
      <c r="EXE713" s="511"/>
      <c r="EXF713" s="511"/>
      <c r="EXG713" s="511"/>
      <c r="EXH713" s="203"/>
      <c r="EXI713" s="107"/>
      <c r="EXJ713" s="511"/>
      <c r="EXK713" s="511"/>
      <c r="EXL713" s="511"/>
      <c r="EXM713" s="511"/>
      <c r="EXN713" s="511"/>
      <c r="EXO713" s="511"/>
      <c r="EXP713" s="511"/>
      <c r="EXQ713" s="168"/>
      <c r="EXR713" s="168"/>
      <c r="EXS713" s="168"/>
      <c r="EXT713" s="168"/>
      <c r="EXU713" s="168"/>
      <c r="EXV713" s="168"/>
      <c r="EXW713" s="168"/>
      <c r="EXX713" s="168"/>
      <c r="EXY713" s="168"/>
      <c r="EXZ713" s="168"/>
      <c r="EYA713" s="168"/>
      <c r="EYB713" s="168"/>
      <c r="EYC713" s="168"/>
      <c r="EYD713" s="168"/>
      <c r="EYE713" s="168"/>
      <c r="EYF713" s="168"/>
      <c r="EYG713" s="168"/>
      <c r="EYH713" s="168"/>
      <c r="EYI713" s="168"/>
      <c r="EYJ713" s="168"/>
      <c r="EYK713" s="168"/>
      <c r="EYL713" s="168"/>
      <c r="EYM713" s="168"/>
      <c r="EYN713" s="168"/>
      <c r="EYO713" s="168"/>
      <c r="EYP713" s="168"/>
      <c r="EYQ713" s="168"/>
      <c r="EYR713" s="168"/>
      <c r="EYS713" s="168"/>
      <c r="EYT713" s="168"/>
      <c r="EYU713" s="168"/>
      <c r="EYV713" s="168"/>
      <c r="EYW713" s="168"/>
      <c r="EYX713" s="168"/>
      <c r="EYY713" s="168"/>
      <c r="EYZ713" s="168"/>
      <c r="EZA713" s="168"/>
      <c r="EZB713" s="168"/>
      <c r="EZC713" s="168"/>
      <c r="EZD713" s="168"/>
      <c r="EZE713" s="168"/>
      <c r="EZF713" s="168"/>
      <c r="EZG713" s="168"/>
      <c r="EZH713" s="168"/>
      <c r="EZI713" s="511"/>
      <c r="EZJ713" s="511"/>
      <c r="EZK713" s="511"/>
      <c r="EZL713" s="511"/>
      <c r="EZM713" s="511"/>
      <c r="EZN713" s="511"/>
      <c r="EZO713" s="511"/>
      <c r="EZP713" s="511"/>
      <c r="EZQ713" s="511"/>
      <c r="EZR713" s="511"/>
      <c r="EZS713" s="511"/>
      <c r="EZT713" s="511"/>
      <c r="EZU713" s="511"/>
      <c r="EZV713" s="511"/>
      <c r="EZW713" s="511"/>
      <c r="EZX713" s="511"/>
      <c r="EZY713" s="511"/>
      <c r="EZZ713" s="511"/>
      <c r="FAA713" s="511"/>
      <c r="FAB713" s="511"/>
      <c r="FAC713" s="511"/>
      <c r="FAD713" s="511"/>
      <c r="FAE713" s="511"/>
      <c r="FAF713" s="511"/>
      <c r="FAG713" s="89"/>
      <c r="FAH713" s="89"/>
      <c r="FAI713" s="89"/>
      <c r="FAJ713" s="89"/>
      <c r="FAK713" s="89"/>
      <c r="FAL713" s="511"/>
      <c r="FAM713" s="511"/>
      <c r="FAN713" s="89"/>
      <c r="FAO713" s="89"/>
      <c r="FAP713" s="511"/>
      <c r="FAQ713" s="511"/>
      <c r="FAR713" s="89"/>
      <c r="FAS713" s="89"/>
      <c r="FAT713" s="511"/>
      <c r="FAU713" s="511"/>
      <c r="FAV713" s="511"/>
      <c r="FAW713" s="511"/>
      <c r="FAX713" s="511"/>
      <c r="FAY713" s="511"/>
      <c r="FAZ713" s="511"/>
      <c r="FBA713" s="89"/>
      <c r="FBB713" s="89"/>
      <c r="FBC713" s="511"/>
      <c r="FBD713" s="511"/>
      <c r="FBE713" s="89"/>
      <c r="FBF713" s="89"/>
      <c r="FBG713" s="511"/>
      <c r="FBH713" s="511"/>
      <c r="FBI713" s="511"/>
      <c r="FBJ713" s="511"/>
      <c r="FBK713" s="511"/>
      <c r="FBL713" s="203"/>
      <c r="FBM713" s="107"/>
      <c r="FBN713" s="511"/>
      <c r="FBO713" s="511"/>
      <c r="FBP713" s="511"/>
      <c r="FBQ713" s="511"/>
      <c r="FBR713" s="511"/>
      <c r="FBS713" s="511"/>
      <c r="FBT713" s="511"/>
      <c r="FBU713" s="168"/>
      <c r="FBV713" s="168"/>
      <c r="FBW713" s="168"/>
      <c r="FBX713" s="168"/>
      <c r="FBY713" s="168"/>
      <c r="FBZ713" s="168"/>
      <c r="FCA713" s="168"/>
      <c r="FCB713" s="168"/>
      <c r="FCC713" s="168"/>
      <c r="FCD713" s="168"/>
      <c r="FCE713" s="168"/>
      <c r="FCF713" s="168"/>
      <c r="FCG713" s="168"/>
      <c r="FCH713" s="168"/>
      <c r="FCI713" s="168"/>
      <c r="FCJ713" s="168"/>
      <c r="FCK713" s="168"/>
      <c r="FCL713" s="168"/>
      <c r="FCM713" s="168"/>
      <c r="FCN713" s="168"/>
      <c r="FCO713" s="168"/>
      <c r="FCP713" s="168"/>
      <c r="FCQ713" s="168"/>
      <c r="FCR713" s="168"/>
      <c r="FCS713" s="168"/>
      <c r="FCT713" s="168"/>
      <c r="FCU713" s="168"/>
      <c r="FCV713" s="168"/>
      <c r="FCW713" s="168"/>
      <c r="FCX713" s="168"/>
      <c r="FCY713" s="168"/>
      <c r="FCZ713" s="168"/>
      <c r="FDA713" s="168"/>
      <c r="FDB713" s="168"/>
      <c r="FDC713" s="168"/>
      <c r="FDD713" s="168"/>
      <c r="FDE713" s="168"/>
      <c r="FDF713" s="168"/>
      <c r="FDG713" s="168"/>
      <c r="FDH713" s="168"/>
      <c r="FDI713" s="168"/>
      <c r="FDJ713" s="168"/>
      <c r="FDK713" s="168"/>
      <c r="FDL713" s="168"/>
      <c r="FDM713" s="511"/>
      <c r="FDN713" s="511"/>
      <c r="FDO713" s="511"/>
      <c r="FDP713" s="511"/>
      <c r="FDQ713" s="511"/>
      <c r="FDR713" s="511"/>
      <c r="FDS713" s="511"/>
      <c r="FDT713" s="511"/>
      <c r="FDU713" s="511"/>
      <c r="FDV713" s="511"/>
      <c r="FDW713" s="511"/>
      <c r="FDX713" s="511"/>
      <c r="FDY713" s="511"/>
      <c r="FDZ713" s="511"/>
      <c r="FEA713" s="511"/>
      <c r="FEB713" s="511"/>
      <c r="FEC713" s="511"/>
      <c r="FED713" s="511"/>
      <c r="FEE713" s="511"/>
      <c r="FEF713" s="511"/>
      <c r="FEG713" s="511"/>
      <c r="FEH713" s="511"/>
      <c r="FEI713" s="511"/>
      <c r="FEJ713" s="511"/>
      <c r="FEK713" s="89"/>
      <c r="FEL713" s="89"/>
      <c r="FEM713" s="89"/>
      <c r="FEN713" s="89"/>
      <c r="FEO713" s="89"/>
      <c r="FEP713" s="511"/>
      <c r="FEQ713" s="511"/>
      <c r="FER713" s="89"/>
      <c r="FES713" s="89"/>
      <c r="FET713" s="511"/>
      <c r="FEU713" s="511"/>
      <c r="FEV713" s="89"/>
      <c r="FEW713" s="89"/>
      <c r="FEX713" s="511"/>
      <c r="FEY713" s="511"/>
      <c r="FEZ713" s="511"/>
      <c r="FFA713" s="511"/>
      <c r="FFB713" s="511"/>
      <c r="FFC713" s="511"/>
      <c r="FFD713" s="511"/>
      <c r="FFE713" s="89"/>
      <c r="FFF713" s="89"/>
      <c r="FFG713" s="511"/>
      <c r="FFH713" s="511"/>
      <c r="FFI713" s="89"/>
      <c r="FFJ713" s="89"/>
      <c r="FFK713" s="511"/>
      <c r="FFL713" s="511"/>
      <c r="FFM713" s="511"/>
      <c r="FFN713" s="511"/>
      <c r="FFO713" s="511"/>
      <c r="FFP713" s="203"/>
      <c r="FFQ713" s="107"/>
      <c r="FFR713" s="511"/>
      <c r="FFS713" s="511"/>
      <c r="FFT713" s="511"/>
      <c r="FFU713" s="511"/>
      <c r="FFV713" s="511"/>
      <c r="FFW713" s="511"/>
      <c r="FFX713" s="511"/>
      <c r="FFY713" s="168"/>
      <c r="FFZ713" s="168"/>
      <c r="FGA713" s="168"/>
      <c r="FGB713" s="168"/>
      <c r="FGC713" s="168"/>
      <c r="FGD713" s="168"/>
      <c r="FGE713" s="168"/>
      <c r="FGF713" s="168"/>
      <c r="FGG713" s="168"/>
      <c r="FGH713" s="168"/>
      <c r="FGI713" s="168"/>
      <c r="FGJ713" s="168"/>
      <c r="FGK713" s="168"/>
      <c r="FGL713" s="168"/>
      <c r="FGM713" s="168"/>
      <c r="FGN713" s="168"/>
      <c r="FGO713" s="168"/>
      <c r="FGP713" s="168"/>
      <c r="FGQ713" s="168"/>
      <c r="FGR713" s="168"/>
      <c r="FGS713" s="168"/>
      <c r="FGT713" s="168"/>
      <c r="FGU713" s="168"/>
      <c r="FGV713" s="168"/>
      <c r="FGW713" s="168"/>
      <c r="FGX713" s="168"/>
      <c r="FGY713" s="168"/>
      <c r="FGZ713" s="168"/>
      <c r="FHA713" s="168"/>
      <c r="FHB713" s="168"/>
      <c r="FHC713" s="168"/>
      <c r="FHD713" s="168"/>
      <c r="FHE713" s="168"/>
      <c r="FHF713" s="168"/>
      <c r="FHG713" s="168"/>
      <c r="FHH713" s="168"/>
      <c r="FHI713" s="168"/>
      <c r="FHJ713" s="168"/>
      <c r="FHK713" s="168"/>
      <c r="FHL713" s="168"/>
      <c r="FHM713" s="168"/>
      <c r="FHN713" s="168"/>
      <c r="FHO713" s="168"/>
      <c r="FHP713" s="168"/>
      <c r="FHQ713" s="511"/>
      <c r="FHR713" s="511"/>
      <c r="FHS713" s="511"/>
      <c r="FHT713" s="511"/>
      <c r="FHU713" s="511"/>
      <c r="FHV713" s="511"/>
      <c r="FHW713" s="511"/>
      <c r="FHX713" s="511"/>
      <c r="FHY713" s="511"/>
      <c r="FHZ713" s="511"/>
      <c r="FIA713" s="511"/>
      <c r="FIB713" s="511"/>
      <c r="FIC713" s="511"/>
      <c r="FID713" s="511"/>
      <c r="FIE713" s="511"/>
      <c r="FIF713" s="511"/>
      <c r="FIG713" s="511"/>
      <c r="FIH713" s="511"/>
      <c r="FII713" s="511"/>
      <c r="FIJ713" s="511"/>
      <c r="FIK713" s="511"/>
      <c r="FIL713" s="511"/>
      <c r="FIM713" s="511"/>
      <c r="FIN713" s="511"/>
      <c r="FIO713" s="89"/>
      <c r="FIP713" s="89"/>
      <c r="FIQ713" s="89"/>
      <c r="FIR713" s="89"/>
      <c r="FIS713" s="89"/>
      <c r="FIT713" s="511"/>
      <c r="FIU713" s="511"/>
      <c r="FIV713" s="89"/>
      <c r="FIW713" s="89"/>
      <c r="FIX713" s="511"/>
      <c r="FIY713" s="511"/>
      <c r="FIZ713" s="89"/>
      <c r="FJA713" s="89"/>
      <c r="FJB713" s="511"/>
      <c r="FJC713" s="511"/>
      <c r="FJD713" s="511"/>
      <c r="FJE713" s="511"/>
      <c r="FJF713" s="511"/>
      <c r="FJG713" s="511"/>
      <c r="FJH713" s="511"/>
      <c r="FJI713" s="89"/>
      <c r="FJJ713" s="89"/>
      <c r="FJK713" s="511"/>
      <c r="FJL713" s="511"/>
      <c r="FJM713" s="89"/>
      <c r="FJN713" s="89"/>
      <c r="FJO713" s="511"/>
      <c r="FJP713" s="511"/>
      <c r="FJQ713" s="511"/>
      <c r="FJR713" s="511"/>
      <c r="FJS713" s="511"/>
      <c r="FJT713" s="203"/>
      <c r="FJU713" s="107"/>
      <c r="FJV713" s="511"/>
      <c r="FJW713" s="511"/>
      <c r="FJX713" s="511"/>
      <c r="FJY713" s="511"/>
      <c r="FJZ713" s="511"/>
      <c r="FKA713" s="511"/>
      <c r="FKB713" s="511"/>
      <c r="FKC713" s="168"/>
      <c r="FKD713" s="168"/>
      <c r="FKE713" s="168"/>
      <c r="FKF713" s="168"/>
      <c r="FKG713" s="168"/>
      <c r="FKH713" s="168"/>
      <c r="FKI713" s="168"/>
      <c r="FKJ713" s="168"/>
      <c r="FKK713" s="168"/>
      <c r="FKL713" s="168"/>
      <c r="FKM713" s="168"/>
      <c r="FKN713" s="168"/>
      <c r="FKO713" s="168"/>
      <c r="FKP713" s="168"/>
      <c r="FKQ713" s="168"/>
      <c r="FKR713" s="168"/>
      <c r="FKS713" s="168"/>
      <c r="FKT713" s="168"/>
      <c r="FKU713" s="168"/>
      <c r="FKV713" s="168"/>
      <c r="FKW713" s="168"/>
      <c r="FKX713" s="168"/>
      <c r="FKY713" s="168"/>
      <c r="FKZ713" s="168"/>
      <c r="FLA713" s="168"/>
      <c r="FLB713" s="168"/>
      <c r="FLC713" s="168"/>
      <c r="FLD713" s="168"/>
      <c r="FLE713" s="168"/>
      <c r="FLF713" s="168"/>
      <c r="FLG713" s="168"/>
      <c r="FLH713" s="168"/>
      <c r="FLI713" s="168"/>
      <c r="FLJ713" s="168"/>
      <c r="FLK713" s="168"/>
      <c r="FLL713" s="168"/>
      <c r="FLM713" s="168"/>
      <c r="FLN713" s="168"/>
      <c r="FLO713" s="168"/>
      <c r="FLP713" s="168"/>
      <c r="FLQ713" s="168"/>
      <c r="FLR713" s="168"/>
      <c r="FLS713" s="168"/>
      <c r="FLT713" s="168"/>
      <c r="FLU713" s="511"/>
      <c r="FLV713" s="511"/>
      <c r="FLW713" s="511"/>
      <c r="FLX713" s="511"/>
      <c r="FLY713" s="511"/>
      <c r="FLZ713" s="511"/>
      <c r="FMA713" s="511"/>
      <c r="FMB713" s="511"/>
      <c r="FMC713" s="511"/>
      <c r="FMD713" s="511"/>
      <c r="FME713" s="511"/>
      <c r="FMF713" s="511"/>
      <c r="FMG713" s="511"/>
      <c r="FMH713" s="511"/>
      <c r="FMI713" s="511"/>
      <c r="FMJ713" s="511"/>
      <c r="FMK713" s="511"/>
      <c r="FML713" s="511"/>
      <c r="FMM713" s="511"/>
      <c r="FMN713" s="511"/>
      <c r="FMO713" s="511"/>
      <c r="FMP713" s="511"/>
      <c r="FMQ713" s="511"/>
      <c r="FMR713" s="511"/>
      <c r="FMS713" s="89"/>
      <c r="FMT713" s="89"/>
      <c r="FMU713" s="89"/>
      <c r="FMV713" s="89"/>
      <c r="FMW713" s="89"/>
      <c r="FMX713" s="511"/>
      <c r="FMY713" s="511"/>
      <c r="FMZ713" s="89"/>
      <c r="FNA713" s="89"/>
      <c r="FNB713" s="511"/>
      <c r="FNC713" s="511"/>
      <c r="FND713" s="89"/>
      <c r="FNE713" s="89"/>
      <c r="FNF713" s="511"/>
      <c r="FNG713" s="511"/>
      <c r="FNH713" s="511"/>
      <c r="FNI713" s="511"/>
      <c r="FNJ713" s="511"/>
      <c r="FNK713" s="511"/>
      <c r="FNL713" s="511"/>
      <c r="FNM713" s="89"/>
      <c r="FNN713" s="89"/>
      <c r="FNO713" s="511"/>
      <c r="FNP713" s="511"/>
      <c r="FNQ713" s="89"/>
      <c r="FNR713" s="89"/>
      <c r="FNS713" s="511"/>
      <c r="FNT713" s="511"/>
      <c r="FNU713" s="511"/>
      <c r="FNV713" s="511"/>
      <c r="FNW713" s="511"/>
      <c r="FNX713" s="203"/>
      <c r="FNY713" s="107"/>
      <c r="FNZ713" s="511"/>
      <c r="FOA713" s="511"/>
      <c r="FOB713" s="511"/>
      <c r="FOC713" s="511"/>
      <c r="FOD713" s="511"/>
      <c r="FOE713" s="511"/>
      <c r="FOF713" s="511"/>
      <c r="FOG713" s="168"/>
      <c r="FOH713" s="168"/>
      <c r="FOI713" s="168"/>
      <c r="FOJ713" s="168"/>
      <c r="FOK713" s="168"/>
      <c r="FOL713" s="168"/>
      <c r="FOM713" s="168"/>
      <c r="FON713" s="168"/>
      <c r="FOO713" s="168"/>
      <c r="FOP713" s="168"/>
      <c r="FOQ713" s="168"/>
      <c r="FOR713" s="168"/>
      <c r="FOS713" s="168"/>
      <c r="FOT713" s="168"/>
      <c r="FOU713" s="168"/>
      <c r="FOV713" s="168"/>
      <c r="FOW713" s="168"/>
      <c r="FOX713" s="168"/>
      <c r="FOY713" s="168"/>
      <c r="FOZ713" s="168"/>
      <c r="FPA713" s="168"/>
      <c r="FPB713" s="168"/>
      <c r="FPC713" s="168"/>
      <c r="FPD713" s="168"/>
      <c r="FPE713" s="168"/>
      <c r="FPF713" s="168"/>
      <c r="FPG713" s="168"/>
      <c r="FPH713" s="168"/>
      <c r="FPI713" s="168"/>
      <c r="FPJ713" s="168"/>
      <c r="FPK713" s="168"/>
      <c r="FPL713" s="168"/>
      <c r="FPM713" s="168"/>
      <c r="FPN713" s="168"/>
      <c r="FPO713" s="168"/>
      <c r="FPP713" s="168"/>
      <c r="FPQ713" s="168"/>
      <c r="FPR713" s="168"/>
      <c r="FPS713" s="168"/>
      <c r="FPT713" s="168"/>
      <c r="FPU713" s="168"/>
      <c r="FPV713" s="168"/>
      <c r="FPW713" s="168"/>
      <c r="FPX713" s="168"/>
      <c r="FPY713" s="511"/>
      <c r="FPZ713" s="511"/>
      <c r="FQA713" s="511"/>
      <c r="FQB713" s="511"/>
      <c r="FQC713" s="511"/>
      <c r="FQD713" s="511"/>
      <c r="FQE713" s="511"/>
      <c r="FQF713" s="511"/>
      <c r="FQG713" s="511"/>
      <c r="FQH713" s="511"/>
      <c r="FQI713" s="511"/>
      <c r="FQJ713" s="511"/>
      <c r="FQK713" s="511"/>
      <c r="FQL713" s="511"/>
      <c r="FQM713" s="511"/>
      <c r="FQN713" s="511"/>
      <c r="FQO713" s="511"/>
      <c r="FQP713" s="511"/>
      <c r="FQQ713" s="511"/>
      <c r="FQR713" s="511"/>
      <c r="FQS713" s="511"/>
      <c r="FQT713" s="511"/>
      <c r="FQU713" s="511"/>
      <c r="FQV713" s="511"/>
      <c r="FQW713" s="89"/>
      <c r="FQX713" s="89"/>
      <c r="FQY713" s="89"/>
      <c r="FQZ713" s="89"/>
      <c r="FRA713" s="89"/>
      <c r="FRB713" s="511"/>
      <c r="FRC713" s="511"/>
      <c r="FRD713" s="89"/>
      <c r="FRE713" s="89"/>
      <c r="FRF713" s="511"/>
      <c r="FRG713" s="511"/>
      <c r="FRH713" s="89"/>
      <c r="FRI713" s="89"/>
      <c r="FRJ713" s="511"/>
      <c r="FRK713" s="511"/>
      <c r="FRL713" s="511"/>
      <c r="FRM713" s="511"/>
      <c r="FRN713" s="511"/>
      <c r="FRO713" s="511"/>
      <c r="FRP713" s="511"/>
      <c r="FRQ713" s="89"/>
      <c r="FRR713" s="89"/>
      <c r="FRS713" s="511"/>
      <c r="FRT713" s="511"/>
      <c r="FRU713" s="89"/>
      <c r="FRV713" s="89"/>
      <c r="FRW713" s="511"/>
      <c r="FRX713" s="511"/>
      <c r="FRY713" s="511"/>
      <c r="FRZ713" s="511"/>
      <c r="FSA713" s="511"/>
      <c r="FSB713" s="203"/>
      <c r="FSC713" s="107"/>
      <c r="FSD713" s="511"/>
      <c r="FSE713" s="511"/>
      <c r="FSF713" s="511"/>
      <c r="FSG713" s="511"/>
      <c r="FSH713" s="511"/>
      <c r="FSI713" s="511"/>
      <c r="FSJ713" s="511"/>
      <c r="FSK713" s="168"/>
      <c r="FSL713" s="168"/>
      <c r="FSM713" s="168"/>
      <c r="FSN713" s="168"/>
      <c r="FSO713" s="168"/>
      <c r="FSP713" s="168"/>
      <c r="FSQ713" s="168"/>
      <c r="FSR713" s="168"/>
      <c r="FSS713" s="168"/>
      <c r="FST713" s="168"/>
      <c r="FSU713" s="168"/>
      <c r="FSV713" s="168"/>
      <c r="FSW713" s="168"/>
      <c r="FSX713" s="168"/>
      <c r="FSY713" s="168"/>
      <c r="FSZ713" s="168"/>
      <c r="FTA713" s="168"/>
      <c r="FTB713" s="168"/>
      <c r="FTC713" s="168"/>
      <c r="FTD713" s="168"/>
      <c r="FTE713" s="168"/>
      <c r="FTF713" s="168"/>
      <c r="FTG713" s="168"/>
      <c r="FTH713" s="168"/>
      <c r="FTI713" s="168"/>
      <c r="FTJ713" s="168"/>
      <c r="FTK713" s="168"/>
      <c r="FTL713" s="168"/>
      <c r="FTM713" s="168"/>
      <c r="FTN713" s="168"/>
      <c r="FTO713" s="168"/>
      <c r="FTP713" s="168"/>
      <c r="FTQ713" s="168"/>
      <c r="FTR713" s="168"/>
      <c r="FTS713" s="168"/>
      <c r="FTT713" s="168"/>
      <c r="FTU713" s="168"/>
      <c r="FTV713" s="168"/>
      <c r="FTW713" s="168"/>
      <c r="FTX713" s="168"/>
      <c r="FTY713" s="168"/>
      <c r="FTZ713" s="168"/>
      <c r="FUA713" s="168"/>
      <c r="FUB713" s="168"/>
      <c r="FUC713" s="511"/>
      <c r="FUD713" s="511"/>
      <c r="FUE713" s="511"/>
      <c r="FUF713" s="511"/>
      <c r="FUG713" s="511"/>
      <c r="FUH713" s="511"/>
      <c r="FUI713" s="511"/>
      <c r="FUJ713" s="511"/>
      <c r="FUK713" s="511"/>
      <c r="FUL713" s="511"/>
      <c r="FUM713" s="511"/>
      <c r="FUN713" s="511"/>
      <c r="FUO713" s="511"/>
      <c r="FUP713" s="511"/>
      <c r="FUQ713" s="511"/>
      <c r="FUR713" s="511"/>
      <c r="FUS713" s="511"/>
      <c r="FUT713" s="511"/>
      <c r="FUU713" s="511"/>
      <c r="FUV713" s="511"/>
      <c r="FUW713" s="511"/>
      <c r="FUX713" s="511"/>
      <c r="FUY713" s="511"/>
      <c r="FUZ713" s="511"/>
      <c r="FVA713" s="89"/>
      <c r="FVB713" s="89"/>
      <c r="FVC713" s="89"/>
      <c r="FVD713" s="89"/>
      <c r="FVE713" s="89"/>
      <c r="FVF713" s="511"/>
      <c r="FVG713" s="511"/>
      <c r="FVH713" s="89"/>
      <c r="FVI713" s="89"/>
      <c r="FVJ713" s="511"/>
      <c r="FVK713" s="511"/>
      <c r="FVL713" s="89"/>
      <c r="FVM713" s="89"/>
      <c r="FVN713" s="511"/>
      <c r="FVO713" s="511"/>
      <c r="FVP713" s="511"/>
      <c r="FVQ713" s="511"/>
      <c r="FVR713" s="511"/>
      <c r="FVS713" s="511"/>
      <c r="FVT713" s="511"/>
      <c r="FVU713" s="89"/>
      <c r="FVV713" s="89"/>
      <c r="FVW713" s="511"/>
      <c r="FVX713" s="511"/>
      <c r="FVY713" s="89"/>
      <c r="FVZ713" s="89"/>
      <c r="FWA713" s="511"/>
      <c r="FWB713" s="511"/>
      <c r="FWC713" s="511"/>
      <c r="FWD713" s="511"/>
      <c r="FWE713" s="511"/>
      <c r="FWF713" s="203"/>
      <c r="FWG713" s="107"/>
      <c r="FWH713" s="511"/>
      <c r="FWI713" s="511"/>
      <c r="FWJ713" s="511"/>
      <c r="FWK713" s="511"/>
      <c r="FWL713" s="511"/>
      <c r="FWM713" s="511"/>
      <c r="FWN713" s="511"/>
      <c r="FWO713" s="168"/>
      <c r="FWP713" s="168"/>
      <c r="FWQ713" s="168"/>
      <c r="FWR713" s="168"/>
      <c r="FWS713" s="168"/>
      <c r="FWT713" s="168"/>
      <c r="FWU713" s="168"/>
      <c r="FWV713" s="168"/>
      <c r="FWW713" s="168"/>
      <c r="FWX713" s="168"/>
      <c r="FWY713" s="168"/>
      <c r="FWZ713" s="168"/>
      <c r="FXA713" s="168"/>
      <c r="FXB713" s="168"/>
      <c r="FXC713" s="168"/>
      <c r="FXD713" s="168"/>
      <c r="FXE713" s="168"/>
      <c r="FXF713" s="168"/>
      <c r="FXG713" s="168"/>
      <c r="FXH713" s="168"/>
      <c r="FXI713" s="168"/>
      <c r="FXJ713" s="168"/>
      <c r="FXK713" s="168"/>
      <c r="FXL713" s="168"/>
      <c r="FXM713" s="168"/>
      <c r="FXN713" s="168"/>
      <c r="FXO713" s="168"/>
      <c r="FXP713" s="168"/>
      <c r="FXQ713" s="168"/>
      <c r="FXR713" s="168"/>
      <c r="FXS713" s="168"/>
      <c r="FXT713" s="168"/>
      <c r="FXU713" s="168"/>
      <c r="FXV713" s="168"/>
      <c r="FXW713" s="168"/>
      <c r="FXX713" s="168"/>
      <c r="FXY713" s="168"/>
      <c r="FXZ713" s="168"/>
      <c r="FYA713" s="168"/>
      <c r="FYB713" s="168"/>
      <c r="FYC713" s="168"/>
      <c r="FYD713" s="168"/>
      <c r="FYE713" s="168"/>
      <c r="FYF713" s="168"/>
      <c r="FYG713" s="511"/>
      <c r="FYH713" s="511"/>
      <c r="FYI713" s="511"/>
      <c r="FYJ713" s="511"/>
      <c r="FYK713" s="511"/>
      <c r="FYL713" s="511"/>
      <c r="FYM713" s="511"/>
      <c r="FYN713" s="511"/>
      <c r="FYO713" s="511"/>
      <c r="FYP713" s="511"/>
      <c r="FYQ713" s="511"/>
      <c r="FYR713" s="511"/>
      <c r="FYS713" s="511"/>
      <c r="FYT713" s="511"/>
      <c r="FYU713" s="511"/>
      <c r="FYV713" s="511"/>
      <c r="FYW713" s="511"/>
      <c r="FYX713" s="511"/>
      <c r="FYY713" s="511"/>
      <c r="FYZ713" s="511"/>
      <c r="FZA713" s="511"/>
      <c r="FZB713" s="511"/>
      <c r="FZC713" s="511"/>
      <c r="FZD713" s="511"/>
      <c r="FZE713" s="89"/>
      <c r="FZF713" s="89"/>
      <c r="FZG713" s="89"/>
      <c r="FZH713" s="89"/>
      <c r="FZI713" s="89"/>
      <c r="FZJ713" s="511"/>
      <c r="FZK713" s="511"/>
      <c r="FZL713" s="89"/>
      <c r="FZM713" s="89"/>
      <c r="FZN713" s="511"/>
      <c r="FZO713" s="511"/>
      <c r="FZP713" s="89"/>
      <c r="FZQ713" s="89"/>
      <c r="FZR713" s="511"/>
      <c r="FZS713" s="511"/>
      <c r="FZT713" s="511"/>
      <c r="FZU713" s="511"/>
      <c r="FZV713" s="511"/>
      <c r="FZW713" s="511"/>
      <c r="FZX713" s="511"/>
      <c r="FZY713" s="89"/>
      <c r="FZZ713" s="89"/>
      <c r="GAA713" s="511"/>
      <c r="GAB713" s="511"/>
      <c r="GAC713" s="89"/>
      <c r="GAD713" s="89"/>
      <c r="GAE713" s="511"/>
      <c r="GAF713" s="511"/>
      <c r="GAG713" s="511"/>
      <c r="GAH713" s="511"/>
      <c r="GAI713" s="511"/>
      <c r="GAJ713" s="203"/>
      <c r="GAK713" s="107"/>
      <c r="GAL713" s="511"/>
      <c r="GAM713" s="511"/>
      <c r="GAN713" s="511"/>
      <c r="GAO713" s="511"/>
      <c r="GAP713" s="511"/>
      <c r="GAQ713" s="511"/>
      <c r="GAR713" s="511"/>
      <c r="GAS713" s="168"/>
      <c r="GAT713" s="168"/>
      <c r="GAU713" s="168"/>
      <c r="GAV713" s="168"/>
      <c r="GAW713" s="168"/>
      <c r="GAX713" s="168"/>
      <c r="GAY713" s="168"/>
      <c r="GAZ713" s="168"/>
      <c r="GBA713" s="168"/>
      <c r="GBB713" s="168"/>
      <c r="GBC713" s="168"/>
      <c r="GBD713" s="168"/>
      <c r="GBE713" s="168"/>
      <c r="GBF713" s="168"/>
      <c r="GBG713" s="168"/>
      <c r="GBH713" s="168"/>
      <c r="GBI713" s="168"/>
      <c r="GBJ713" s="168"/>
      <c r="GBK713" s="168"/>
      <c r="GBL713" s="168"/>
      <c r="GBM713" s="168"/>
      <c r="GBN713" s="168"/>
      <c r="GBO713" s="168"/>
      <c r="GBP713" s="168"/>
      <c r="GBQ713" s="168"/>
      <c r="GBR713" s="168"/>
      <c r="GBS713" s="168"/>
      <c r="GBT713" s="168"/>
      <c r="GBU713" s="168"/>
      <c r="GBV713" s="168"/>
      <c r="GBW713" s="168"/>
      <c r="GBX713" s="168"/>
      <c r="GBY713" s="168"/>
      <c r="GBZ713" s="168"/>
      <c r="GCA713" s="168"/>
      <c r="GCB713" s="168"/>
      <c r="GCC713" s="168"/>
      <c r="GCD713" s="168"/>
      <c r="GCE713" s="168"/>
      <c r="GCF713" s="168"/>
      <c r="GCG713" s="168"/>
      <c r="GCH713" s="168"/>
      <c r="GCI713" s="168"/>
      <c r="GCJ713" s="168"/>
      <c r="GCK713" s="511"/>
      <c r="GCL713" s="511"/>
      <c r="GCM713" s="511"/>
      <c r="GCN713" s="511"/>
      <c r="GCO713" s="511"/>
      <c r="GCP713" s="511"/>
      <c r="GCQ713" s="511"/>
      <c r="GCR713" s="511"/>
      <c r="GCS713" s="511"/>
      <c r="GCT713" s="511"/>
      <c r="GCU713" s="511"/>
      <c r="GCV713" s="511"/>
      <c r="GCW713" s="511"/>
      <c r="GCX713" s="511"/>
      <c r="GCY713" s="511"/>
      <c r="GCZ713" s="511"/>
      <c r="GDA713" s="511"/>
      <c r="GDB713" s="511"/>
      <c r="GDC713" s="511"/>
      <c r="GDD713" s="511"/>
      <c r="GDE713" s="511"/>
      <c r="GDF713" s="511"/>
      <c r="GDG713" s="511"/>
      <c r="GDH713" s="511"/>
      <c r="GDI713" s="89"/>
      <c r="GDJ713" s="89"/>
      <c r="GDK713" s="89"/>
      <c r="GDL713" s="89"/>
      <c r="GDM713" s="89"/>
      <c r="GDN713" s="511"/>
      <c r="GDO713" s="511"/>
      <c r="GDP713" s="89"/>
      <c r="GDQ713" s="89"/>
      <c r="GDR713" s="511"/>
      <c r="GDS713" s="511"/>
      <c r="GDT713" s="89"/>
      <c r="GDU713" s="89"/>
      <c r="GDV713" s="511"/>
      <c r="GDW713" s="511"/>
      <c r="GDX713" s="511"/>
      <c r="GDY713" s="511"/>
      <c r="GDZ713" s="511"/>
      <c r="GEA713" s="511"/>
      <c r="GEB713" s="511"/>
      <c r="GEC713" s="89"/>
      <c r="GED713" s="89"/>
      <c r="GEE713" s="511"/>
      <c r="GEF713" s="511"/>
      <c r="GEG713" s="89"/>
      <c r="GEH713" s="89"/>
      <c r="GEI713" s="511"/>
      <c r="GEJ713" s="511"/>
      <c r="GEK713" s="511"/>
      <c r="GEL713" s="511"/>
      <c r="GEM713" s="511"/>
      <c r="GEN713" s="203"/>
      <c r="GEO713" s="107"/>
      <c r="GEP713" s="511"/>
      <c r="GEQ713" s="511"/>
      <c r="GER713" s="511"/>
      <c r="GES713" s="511"/>
      <c r="GET713" s="511"/>
      <c r="GEU713" s="511"/>
      <c r="GEV713" s="511"/>
      <c r="GEW713" s="168"/>
      <c r="GEX713" s="168"/>
      <c r="GEY713" s="168"/>
      <c r="GEZ713" s="168"/>
      <c r="GFA713" s="168"/>
      <c r="GFB713" s="168"/>
      <c r="GFC713" s="168"/>
      <c r="GFD713" s="168"/>
      <c r="GFE713" s="168"/>
      <c r="GFF713" s="168"/>
      <c r="GFG713" s="168"/>
      <c r="GFH713" s="168"/>
      <c r="GFI713" s="168"/>
      <c r="GFJ713" s="168"/>
      <c r="GFK713" s="168"/>
      <c r="GFL713" s="168"/>
      <c r="GFM713" s="168"/>
      <c r="GFN713" s="168"/>
      <c r="GFO713" s="168"/>
      <c r="GFP713" s="168"/>
      <c r="GFQ713" s="168"/>
      <c r="GFR713" s="168"/>
      <c r="GFS713" s="168"/>
      <c r="GFT713" s="168"/>
      <c r="GFU713" s="168"/>
      <c r="GFV713" s="168"/>
      <c r="GFW713" s="168"/>
      <c r="GFX713" s="168"/>
      <c r="GFY713" s="168"/>
      <c r="GFZ713" s="168"/>
      <c r="GGA713" s="168"/>
      <c r="GGB713" s="168"/>
      <c r="GGC713" s="168"/>
      <c r="GGD713" s="168"/>
      <c r="GGE713" s="168"/>
      <c r="GGF713" s="168"/>
      <c r="GGG713" s="168"/>
      <c r="GGH713" s="168"/>
      <c r="GGI713" s="168"/>
      <c r="GGJ713" s="168"/>
      <c r="GGK713" s="168"/>
      <c r="GGL713" s="168"/>
      <c r="GGM713" s="168"/>
      <c r="GGN713" s="168"/>
      <c r="GGO713" s="511"/>
      <c r="GGP713" s="511"/>
      <c r="GGQ713" s="511"/>
      <c r="GGR713" s="511"/>
      <c r="GGS713" s="511"/>
      <c r="GGT713" s="511"/>
      <c r="GGU713" s="511"/>
      <c r="GGV713" s="511"/>
      <c r="GGW713" s="511"/>
      <c r="GGX713" s="511"/>
      <c r="GGY713" s="511"/>
      <c r="GGZ713" s="511"/>
      <c r="GHA713" s="511"/>
      <c r="GHB713" s="511"/>
      <c r="GHC713" s="511"/>
      <c r="GHD713" s="511"/>
      <c r="GHE713" s="511"/>
      <c r="GHF713" s="511"/>
      <c r="GHG713" s="511"/>
      <c r="GHH713" s="511"/>
      <c r="GHI713" s="511"/>
      <c r="GHJ713" s="511"/>
      <c r="GHK713" s="511"/>
      <c r="GHL713" s="511"/>
      <c r="GHM713" s="89"/>
      <c r="GHN713" s="89"/>
      <c r="GHO713" s="89"/>
      <c r="GHP713" s="89"/>
      <c r="GHQ713" s="89"/>
      <c r="GHR713" s="511"/>
      <c r="GHS713" s="511"/>
      <c r="GHT713" s="89"/>
      <c r="GHU713" s="89"/>
      <c r="GHV713" s="511"/>
      <c r="GHW713" s="511"/>
      <c r="GHX713" s="89"/>
      <c r="GHY713" s="89"/>
      <c r="GHZ713" s="511"/>
      <c r="GIA713" s="511"/>
      <c r="GIB713" s="511"/>
      <c r="GIC713" s="511"/>
      <c r="GID713" s="511"/>
      <c r="GIE713" s="511"/>
      <c r="GIF713" s="511"/>
      <c r="GIG713" s="89"/>
      <c r="GIH713" s="89"/>
      <c r="GII713" s="511"/>
      <c r="GIJ713" s="511"/>
      <c r="GIK713" s="89"/>
      <c r="GIL713" s="89"/>
      <c r="GIM713" s="511"/>
      <c r="GIN713" s="511"/>
      <c r="GIO713" s="511"/>
      <c r="GIP713" s="511"/>
      <c r="GIQ713" s="511"/>
      <c r="GIR713" s="203"/>
      <c r="GIS713" s="107"/>
      <c r="GIT713" s="511"/>
      <c r="GIU713" s="511"/>
      <c r="GIV713" s="511"/>
      <c r="GIW713" s="511"/>
      <c r="GIX713" s="511"/>
      <c r="GIY713" s="511"/>
      <c r="GIZ713" s="511"/>
      <c r="GJA713" s="168"/>
      <c r="GJB713" s="168"/>
      <c r="GJC713" s="168"/>
      <c r="GJD713" s="168"/>
      <c r="GJE713" s="168"/>
      <c r="GJF713" s="168"/>
      <c r="GJG713" s="168"/>
      <c r="GJH713" s="168"/>
      <c r="GJI713" s="168"/>
      <c r="GJJ713" s="168"/>
      <c r="GJK713" s="168"/>
      <c r="GJL713" s="168"/>
      <c r="GJM713" s="168"/>
      <c r="GJN713" s="168"/>
      <c r="GJO713" s="168"/>
      <c r="GJP713" s="168"/>
      <c r="GJQ713" s="168"/>
      <c r="GJR713" s="168"/>
      <c r="GJS713" s="168"/>
      <c r="GJT713" s="168"/>
      <c r="GJU713" s="168"/>
      <c r="GJV713" s="168"/>
      <c r="GJW713" s="168"/>
      <c r="GJX713" s="168"/>
      <c r="GJY713" s="168"/>
      <c r="GJZ713" s="168"/>
      <c r="GKA713" s="168"/>
      <c r="GKB713" s="168"/>
      <c r="GKC713" s="168"/>
      <c r="GKD713" s="168"/>
      <c r="GKE713" s="168"/>
      <c r="GKF713" s="168"/>
      <c r="GKG713" s="168"/>
      <c r="GKH713" s="168"/>
      <c r="GKI713" s="168"/>
      <c r="GKJ713" s="168"/>
      <c r="GKK713" s="168"/>
      <c r="GKL713" s="168"/>
      <c r="GKM713" s="168"/>
      <c r="GKN713" s="168"/>
      <c r="GKO713" s="168"/>
      <c r="GKP713" s="168"/>
      <c r="GKQ713" s="168"/>
      <c r="GKR713" s="168"/>
      <c r="GKS713" s="511"/>
      <c r="GKT713" s="511"/>
      <c r="GKU713" s="511"/>
      <c r="GKV713" s="511"/>
      <c r="GKW713" s="511"/>
      <c r="GKX713" s="511"/>
      <c r="GKY713" s="511"/>
      <c r="GKZ713" s="511"/>
      <c r="GLA713" s="511"/>
      <c r="GLB713" s="511"/>
      <c r="GLC713" s="511"/>
      <c r="GLD713" s="511"/>
      <c r="GLE713" s="511"/>
      <c r="GLF713" s="511"/>
      <c r="GLG713" s="511"/>
      <c r="GLH713" s="511"/>
      <c r="GLI713" s="511"/>
      <c r="GLJ713" s="511"/>
      <c r="GLK713" s="511"/>
      <c r="GLL713" s="511"/>
      <c r="GLM713" s="511"/>
      <c r="GLN713" s="511"/>
      <c r="GLO713" s="511"/>
      <c r="GLP713" s="511"/>
      <c r="GLQ713" s="89"/>
      <c r="GLR713" s="89"/>
      <c r="GLS713" s="89"/>
      <c r="GLT713" s="89"/>
      <c r="GLU713" s="89"/>
      <c r="GLV713" s="511"/>
      <c r="GLW713" s="511"/>
      <c r="GLX713" s="89"/>
      <c r="GLY713" s="89"/>
      <c r="GLZ713" s="511"/>
      <c r="GMA713" s="511"/>
      <c r="GMB713" s="89"/>
      <c r="GMC713" s="89"/>
      <c r="GMD713" s="511"/>
      <c r="GME713" s="511"/>
      <c r="GMF713" s="511"/>
      <c r="GMG713" s="511"/>
      <c r="GMH713" s="511"/>
      <c r="GMI713" s="511"/>
      <c r="GMJ713" s="511"/>
      <c r="GMK713" s="89"/>
      <c r="GML713" s="89"/>
      <c r="GMM713" s="511"/>
      <c r="GMN713" s="511"/>
      <c r="GMO713" s="89"/>
      <c r="GMP713" s="89"/>
      <c r="GMQ713" s="511"/>
      <c r="GMR713" s="511"/>
      <c r="GMS713" s="511"/>
      <c r="GMT713" s="511"/>
      <c r="GMU713" s="511"/>
      <c r="GMV713" s="203"/>
      <c r="GMW713" s="107"/>
      <c r="GMX713" s="511"/>
      <c r="GMY713" s="511"/>
      <c r="GMZ713" s="511"/>
      <c r="GNA713" s="511"/>
      <c r="GNB713" s="511"/>
      <c r="GNC713" s="511"/>
      <c r="GND713" s="511"/>
      <c r="GNE713" s="168"/>
      <c r="GNF713" s="168"/>
      <c r="GNG713" s="168"/>
      <c r="GNH713" s="168"/>
      <c r="GNI713" s="168"/>
      <c r="GNJ713" s="168"/>
      <c r="GNK713" s="168"/>
      <c r="GNL713" s="168"/>
      <c r="GNM713" s="168"/>
      <c r="GNN713" s="168"/>
      <c r="GNO713" s="168"/>
      <c r="GNP713" s="168"/>
      <c r="GNQ713" s="168"/>
      <c r="GNR713" s="168"/>
      <c r="GNS713" s="168"/>
      <c r="GNT713" s="168"/>
      <c r="GNU713" s="168"/>
      <c r="GNV713" s="168"/>
      <c r="GNW713" s="168"/>
      <c r="GNX713" s="168"/>
      <c r="GNY713" s="168"/>
      <c r="GNZ713" s="168"/>
      <c r="GOA713" s="168"/>
      <c r="GOB713" s="168"/>
      <c r="GOC713" s="168"/>
      <c r="GOD713" s="168"/>
      <c r="GOE713" s="168"/>
      <c r="GOF713" s="168"/>
      <c r="GOG713" s="168"/>
      <c r="GOH713" s="168"/>
      <c r="GOI713" s="168"/>
      <c r="GOJ713" s="168"/>
      <c r="GOK713" s="168"/>
      <c r="GOL713" s="168"/>
      <c r="GOM713" s="168"/>
      <c r="GON713" s="168"/>
      <c r="GOO713" s="168"/>
      <c r="GOP713" s="168"/>
      <c r="GOQ713" s="168"/>
      <c r="GOR713" s="168"/>
      <c r="GOS713" s="168"/>
      <c r="GOT713" s="168"/>
      <c r="GOU713" s="168"/>
      <c r="GOV713" s="168"/>
      <c r="GOW713" s="511"/>
      <c r="GOX713" s="511"/>
      <c r="GOY713" s="511"/>
      <c r="GOZ713" s="511"/>
      <c r="GPA713" s="511"/>
      <c r="GPB713" s="511"/>
      <c r="GPC713" s="511"/>
      <c r="GPD713" s="511"/>
      <c r="GPE713" s="511"/>
      <c r="GPF713" s="511"/>
      <c r="GPG713" s="511"/>
      <c r="GPH713" s="511"/>
      <c r="GPI713" s="511"/>
      <c r="GPJ713" s="511"/>
      <c r="GPK713" s="511"/>
      <c r="GPL713" s="511"/>
      <c r="GPM713" s="511"/>
      <c r="GPN713" s="511"/>
      <c r="GPO713" s="511"/>
      <c r="GPP713" s="511"/>
      <c r="GPQ713" s="511"/>
      <c r="GPR713" s="511"/>
      <c r="GPS713" s="511"/>
      <c r="GPT713" s="511"/>
      <c r="GPU713" s="89"/>
      <c r="GPV713" s="89"/>
      <c r="GPW713" s="89"/>
      <c r="GPX713" s="89"/>
      <c r="GPY713" s="89"/>
      <c r="GPZ713" s="511"/>
      <c r="GQA713" s="511"/>
      <c r="GQB713" s="89"/>
      <c r="GQC713" s="89"/>
      <c r="GQD713" s="511"/>
      <c r="GQE713" s="511"/>
      <c r="GQF713" s="89"/>
      <c r="GQG713" s="89"/>
      <c r="GQH713" s="511"/>
      <c r="GQI713" s="511"/>
      <c r="GQJ713" s="511"/>
      <c r="GQK713" s="511"/>
      <c r="GQL713" s="511"/>
      <c r="GQM713" s="511"/>
      <c r="GQN713" s="511"/>
      <c r="GQO713" s="89"/>
      <c r="GQP713" s="89"/>
      <c r="GQQ713" s="511"/>
      <c r="GQR713" s="511"/>
      <c r="GQS713" s="89"/>
      <c r="GQT713" s="89"/>
      <c r="GQU713" s="511"/>
      <c r="GQV713" s="511"/>
      <c r="GQW713" s="511"/>
      <c r="GQX713" s="511"/>
      <c r="GQY713" s="511"/>
      <c r="GQZ713" s="203"/>
      <c r="GRA713" s="107"/>
      <c r="GRB713" s="511"/>
      <c r="GRC713" s="511"/>
      <c r="GRD713" s="511"/>
      <c r="GRE713" s="511"/>
      <c r="GRF713" s="511"/>
      <c r="GRG713" s="511"/>
      <c r="GRH713" s="511"/>
      <c r="GRI713" s="168"/>
      <c r="GRJ713" s="168"/>
      <c r="GRK713" s="168"/>
      <c r="GRL713" s="168"/>
      <c r="GRM713" s="168"/>
      <c r="GRN713" s="168"/>
      <c r="GRO713" s="168"/>
      <c r="GRP713" s="168"/>
      <c r="GRQ713" s="168"/>
      <c r="GRR713" s="168"/>
      <c r="GRS713" s="168"/>
      <c r="GRT713" s="168"/>
      <c r="GRU713" s="168"/>
      <c r="GRV713" s="168"/>
      <c r="GRW713" s="168"/>
      <c r="GRX713" s="168"/>
      <c r="GRY713" s="168"/>
      <c r="GRZ713" s="168"/>
      <c r="GSA713" s="168"/>
      <c r="GSB713" s="168"/>
      <c r="GSC713" s="168"/>
      <c r="GSD713" s="168"/>
      <c r="GSE713" s="168"/>
      <c r="GSF713" s="168"/>
      <c r="GSG713" s="168"/>
      <c r="GSH713" s="168"/>
      <c r="GSI713" s="168"/>
      <c r="GSJ713" s="168"/>
      <c r="GSK713" s="168"/>
      <c r="GSL713" s="168"/>
      <c r="GSM713" s="168"/>
      <c r="GSN713" s="168"/>
      <c r="GSO713" s="168"/>
      <c r="GSP713" s="168"/>
      <c r="GSQ713" s="168"/>
      <c r="GSR713" s="168"/>
      <c r="GSS713" s="168"/>
      <c r="GST713" s="168"/>
      <c r="GSU713" s="168"/>
      <c r="GSV713" s="168"/>
      <c r="GSW713" s="168"/>
      <c r="GSX713" s="168"/>
      <c r="GSY713" s="168"/>
      <c r="GSZ713" s="168"/>
      <c r="GTA713" s="511"/>
      <c r="GTB713" s="511"/>
      <c r="GTC713" s="511"/>
      <c r="GTD713" s="511"/>
      <c r="GTE713" s="511"/>
      <c r="GTF713" s="511"/>
      <c r="GTG713" s="511"/>
      <c r="GTH713" s="511"/>
      <c r="GTI713" s="511"/>
      <c r="GTJ713" s="511"/>
      <c r="GTK713" s="511"/>
      <c r="GTL713" s="511"/>
      <c r="GTM713" s="511"/>
      <c r="GTN713" s="511"/>
      <c r="GTO713" s="511"/>
      <c r="GTP713" s="511"/>
      <c r="GTQ713" s="511"/>
      <c r="GTR713" s="511"/>
      <c r="GTS713" s="511"/>
      <c r="GTT713" s="511"/>
      <c r="GTU713" s="511"/>
      <c r="GTV713" s="511"/>
      <c r="GTW713" s="511"/>
      <c r="GTX713" s="511"/>
      <c r="GTY713" s="89"/>
      <c r="GTZ713" s="89"/>
      <c r="GUA713" s="89"/>
      <c r="GUB713" s="89"/>
      <c r="GUC713" s="89"/>
      <c r="GUD713" s="511"/>
      <c r="GUE713" s="511"/>
      <c r="GUF713" s="89"/>
      <c r="GUG713" s="89"/>
      <c r="GUH713" s="511"/>
      <c r="GUI713" s="511"/>
      <c r="GUJ713" s="89"/>
      <c r="GUK713" s="89"/>
      <c r="GUL713" s="511"/>
      <c r="GUM713" s="511"/>
      <c r="GUN713" s="511"/>
      <c r="GUO713" s="511"/>
      <c r="GUP713" s="511"/>
      <c r="GUQ713" s="511"/>
      <c r="GUR713" s="511"/>
      <c r="GUS713" s="89"/>
      <c r="GUT713" s="89"/>
      <c r="GUU713" s="511"/>
      <c r="GUV713" s="511"/>
      <c r="GUW713" s="89"/>
      <c r="GUX713" s="89"/>
      <c r="GUY713" s="511"/>
      <c r="GUZ713" s="511"/>
      <c r="GVA713" s="511"/>
      <c r="GVB713" s="511"/>
      <c r="GVC713" s="511"/>
      <c r="GVD713" s="203"/>
      <c r="GVE713" s="107"/>
      <c r="GVF713" s="511"/>
      <c r="GVG713" s="511"/>
      <c r="GVH713" s="511"/>
      <c r="GVI713" s="511"/>
      <c r="GVJ713" s="511"/>
      <c r="GVK713" s="511"/>
      <c r="GVL713" s="511"/>
      <c r="GVM713" s="168"/>
      <c r="GVN713" s="168"/>
      <c r="GVO713" s="168"/>
      <c r="GVP713" s="168"/>
      <c r="GVQ713" s="168"/>
      <c r="GVR713" s="168"/>
      <c r="GVS713" s="168"/>
      <c r="GVT713" s="168"/>
      <c r="GVU713" s="168"/>
      <c r="GVV713" s="168"/>
      <c r="GVW713" s="168"/>
      <c r="GVX713" s="168"/>
      <c r="GVY713" s="168"/>
      <c r="GVZ713" s="168"/>
      <c r="GWA713" s="168"/>
      <c r="GWB713" s="168"/>
      <c r="GWC713" s="168"/>
      <c r="GWD713" s="168"/>
      <c r="GWE713" s="168"/>
      <c r="GWF713" s="168"/>
      <c r="GWG713" s="168"/>
      <c r="GWH713" s="168"/>
      <c r="GWI713" s="168"/>
      <c r="GWJ713" s="168"/>
      <c r="GWK713" s="168"/>
      <c r="GWL713" s="168"/>
      <c r="GWM713" s="168"/>
      <c r="GWN713" s="168"/>
      <c r="GWO713" s="168"/>
      <c r="GWP713" s="168"/>
      <c r="GWQ713" s="168"/>
      <c r="GWR713" s="168"/>
      <c r="GWS713" s="168"/>
      <c r="GWT713" s="168"/>
      <c r="GWU713" s="168"/>
      <c r="GWV713" s="168"/>
      <c r="GWW713" s="168"/>
      <c r="GWX713" s="168"/>
      <c r="GWY713" s="168"/>
      <c r="GWZ713" s="168"/>
      <c r="GXA713" s="168"/>
      <c r="GXB713" s="168"/>
      <c r="GXC713" s="168"/>
      <c r="GXD713" s="168"/>
      <c r="GXE713" s="511"/>
      <c r="GXF713" s="511"/>
      <c r="GXG713" s="511"/>
      <c r="GXH713" s="511"/>
      <c r="GXI713" s="511"/>
      <c r="GXJ713" s="511"/>
      <c r="GXK713" s="511"/>
      <c r="GXL713" s="511"/>
      <c r="GXM713" s="511"/>
      <c r="GXN713" s="511"/>
      <c r="GXO713" s="511"/>
      <c r="GXP713" s="511"/>
      <c r="GXQ713" s="511"/>
      <c r="GXR713" s="511"/>
      <c r="GXS713" s="511"/>
      <c r="GXT713" s="511"/>
      <c r="GXU713" s="511"/>
      <c r="GXV713" s="511"/>
      <c r="GXW713" s="511"/>
      <c r="GXX713" s="511"/>
      <c r="GXY713" s="511"/>
      <c r="GXZ713" s="511"/>
      <c r="GYA713" s="511"/>
      <c r="GYB713" s="511"/>
      <c r="GYC713" s="89"/>
      <c r="GYD713" s="89"/>
      <c r="GYE713" s="89"/>
      <c r="GYF713" s="89"/>
      <c r="GYG713" s="89"/>
      <c r="GYH713" s="511"/>
      <c r="GYI713" s="511"/>
      <c r="GYJ713" s="89"/>
      <c r="GYK713" s="89"/>
      <c r="GYL713" s="511"/>
      <c r="GYM713" s="511"/>
      <c r="GYN713" s="89"/>
      <c r="GYO713" s="89"/>
      <c r="GYP713" s="511"/>
      <c r="GYQ713" s="511"/>
      <c r="GYR713" s="511"/>
      <c r="GYS713" s="511"/>
      <c r="GYT713" s="511"/>
      <c r="GYU713" s="511"/>
      <c r="GYV713" s="511"/>
      <c r="GYW713" s="89"/>
      <c r="GYX713" s="89"/>
      <c r="GYY713" s="511"/>
      <c r="GYZ713" s="511"/>
      <c r="GZA713" s="89"/>
      <c r="GZB713" s="89"/>
      <c r="GZC713" s="511"/>
      <c r="GZD713" s="511"/>
      <c r="GZE713" s="511"/>
      <c r="GZF713" s="511"/>
      <c r="GZG713" s="511"/>
      <c r="GZH713" s="203"/>
      <c r="GZI713" s="107"/>
      <c r="GZJ713" s="511"/>
      <c r="GZK713" s="511"/>
      <c r="GZL713" s="511"/>
      <c r="GZM713" s="511"/>
      <c r="GZN713" s="511"/>
      <c r="GZO713" s="511"/>
      <c r="GZP713" s="511"/>
      <c r="GZQ713" s="168"/>
      <c r="GZR713" s="168"/>
      <c r="GZS713" s="168"/>
      <c r="GZT713" s="168"/>
      <c r="GZU713" s="168"/>
      <c r="GZV713" s="168"/>
      <c r="GZW713" s="168"/>
      <c r="GZX713" s="168"/>
      <c r="GZY713" s="168"/>
      <c r="GZZ713" s="168"/>
      <c r="HAA713" s="168"/>
      <c r="HAB713" s="168"/>
      <c r="HAC713" s="168"/>
      <c r="HAD713" s="168"/>
      <c r="HAE713" s="168"/>
      <c r="HAF713" s="168"/>
      <c r="HAG713" s="168"/>
      <c r="HAH713" s="168"/>
      <c r="HAI713" s="168"/>
      <c r="HAJ713" s="168"/>
      <c r="HAK713" s="168"/>
      <c r="HAL713" s="168"/>
      <c r="HAM713" s="168"/>
      <c r="HAN713" s="168"/>
      <c r="HAO713" s="168"/>
      <c r="HAP713" s="168"/>
      <c r="HAQ713" s="168"/>
      <c r="HAR713" s="168"/>
      <c r="HAS713" s="168"/>
      <c r="HAT713" s="168"/>
      <c r="HAU713" s="168"/>
      <c r="HAV713" s="168"/>
      <c r="HAW713" s="168"/>
      <c r="HAX713" s="168"/>
      <c r="HAY713" s="168"/>
      <c r="HAZ713" s="168"/>
      <c r="HBA713" s="168"/>
      <c r="HBB713" s="168"/>
      <c r="HBC713" s="168"/>
      <c r="HBD713" s="168"/>
      <c r="HBE713" s="168"/>
      <c r="HBF713" s="168"/>
      <c r="HBG713" s="168"/>
      <c r="HBH713" s="168"/>
      <c r="HBI713" s="511"/>
      <c r="HBJ713" s="511"/>
      <c r="HBK713" s="511"/>
      <c r="HBL713" s="511"/>
      <c r="HBM713" s="511"/>
      <c r="HBN713" s="511"/>
      <c r="HBO713" s="511"/>
      <c r="HBP713" s="511"/>
      <c r="HBQ713" s="511"/>
      <c r="HBR713" s="511"/>
      <c r="HBS713" s="511"/>
      <c r="HBT713" s="511"/>
      <c r="HBU713" s="511"/>
      <c r="HBV713" s="511"/>
      <c r="HBW713" s="511"/>
      <c r="HBX713" s="511"/>
      <c r="HBY713" s="511"/>
      <c r="HBZ713" s="511"/>
      <c r="HCA713" s="511"/>
      <c r="HCB713" s="511"/>
      <c r="HCC713" s="511"/>
      <c r="HCD713" s="511"/>
      <c r="HCE713" s="511"/>
      <c r="HCF713" s="511"/>
      <c r="HCG713" s="89"/>
      <c r="HCH713" s="89"/>
      <c r="HCI713" s="89"/>
      <c r="HCJ713" s="89"/>
      <c r="HCK713" s="89"/>
      <c r="HCL713" s="511"/>
      <c r="HCM713" s="511"/>
      <c r="HCN713" s="89"/>
      <c r="HCO713" s="89"/>
      <c r="HCP713" s="511"/>
      <c r="HCQ713" s="511"/>
      <c r="HCR713" s="89"/>
      <c r="HCS713" s="89"/>
      <c r="HCT713" s="511"/>
      <c r="HCU713" s="511"/>
      <c r="HCV713" s="511"/>
      <c r="HCW713" s="511"/>
      <c r="HCX713" s="511"/>
      <c r="HCY713" s="511"/>
      <c r="HCZ713" s="511"/>
      <c r="HDA713" s="89"/>
      <c r="HDB713" s="89"/>
      <c r="HDC713" s="511"/>
      <c r="HDD713" s="511"/>
      <c r="HDE713" s="89"/>
      <c r="HDF713" s="89"/>
      <c r="HDG713" s="511"/>
      <c r="HDH713" s="511"/>
      <c r="HDI713" s="511"/>
      <c r="HDJ713" s="511"/>
      <c r="HDK713" s="511"/>
      <c r="HDL713" s="203"/>
      <c r="HDM713" s="107"/>
      <c r="HDN713" s="511"/>
      <c r="HDO713" s="511"/>
      <c r="HDP713" s="511"/>
      <c r="HDQ713" s="511"/>
      <c r="HDR713" s="511"/>
      <c r="HDS713" s="511"/>
      <c r="HDT713" s="511"/>
      <c r="HDU713" s="168"/>
      <c r="HDV713" s="168"/>
      <c r="HDW713" s="168"/>
      <c r="HDX713" s="168"/>
      <c r="HDY713" s="168"/>
      <c r="HDZ713" s="168"/>
      <c r="HEA713" s="168"/>
      <c r="HEB713" s="168"/>
      <c r="HEC713" s="168"/>
      <c r="HED713" s="168"/>
      <c r="HEE713" s="168"/>
      <c r="HEF713" s="168"/>
      <c r="HEG713" s="168"/>
      <c r="HEH713" s="168"/>
      <c r="HEI713" s="168"/>
      <c r="HEJ713" s="168"/>
      <c r="HEK713" s="168"/>
      <c r="HEL713" s="168"/>
      <c r="HEM713" s="168"/>
      <c r="HEN713" s="168"/>
      <c r="HEO713" s="168"/>
      <c r="HEP713" s="168"/>
      <c r="HEQ713" s="168"/>
      <c r="HER713" s="168"/>
      <c r="HES713" s="168"/>
      <c r="HET713" s="168"/>
      <c r="HEU713" s="168"/>
      <c r="HEV713" s="168"/>
      <c r="HEW713" s="168"/>
      <c r="HEX713" s="168"/>
      <c r="HEY713" s="168"/>
      <c r="HEZ713" s="168"/>
      <c r="HFA713" s="168"/>
      <c r="HFB713" s="168"/>
      <c r="HFC713" s="168"/>
      <c r="HFD713" s="168"/>
      <c r="HFE713" s="168"/>
      <c r="HFF713" s="168"/>
      <c r="HFG713" s="168"/>
      <c r="HFH713" s="168"/>
      <c r="HFI713" s="168"/>
      <c r="HFJ713" s="168"/>
      <c r="HFK713" s="168"/>
      <c r="HFL713" s="168"/>
      <c r="HFM713" s="511"/>
      <c r="HFN713" s="511"/>
      <c r="HFO713" s="511"/>
      <c r="HFP713" s="511"/>
      <c r="HFQ713" s="511"/>
      <c r="HFR713" s="511"/>
      <c r="HFS713" s="511"/>
      <c r="HFT713" s="511"/>
      <c r="HFU713" s="511"/>
      <c r="HFV713" s="511"/>
      <c r="HFW713" s="511"/>
      <c r="HFX713" s="511"/>
      <c r="HFY713" s="511"/>
      <c r="HFZ713" s="511"/>
      <c r="HGA713" s="511"/>
      <c r="HGB713" s="511"/>
      <c r="HGC713" s="511"/>
      <c r="HGD713" s="511"/>
      <c r="HGE713" s="511"/>
      <c r="HGF713" s="511"/>
      <c r="HGG713" s="511"/>
      <c r="HGH713" s="511"/>
      <c r="HGI713" s="511"/>
      <c r="HGJ713" s="511"/>
      <c r="HGK713" s="89"/>
      <c r="HGL713" s="89"/>
      <c r="HGM713" s="89"/>
      <c r="HGN713" s="89"/>
      <c r="HGO713" s="89"/>
      <c r="HGP713" s="511"/>
      <c r="HGQ713" s="511"/>
      <c r="HGR713" s="89"/>
      <c r="HGS713" s="89"/>
      <c r="HGT713" s="511"/>
      <c r="HGU713" s="511"/>
      <c r="HGV713" s="89"/>
      <c r="HGW713" s="89"/>
      <c r="HGX713" s="511"/>
      <c r="HGY713" s="511"/>
      <c r="HGZ713" s="511"/>
      <c r="HHA713" s="511"/>
      <c r="HHB713" s="511"/>
      <c r="HHC713" s="511"/>
      <c r="HHD713" s="511"/>
      <c r="HHE713" s="89"/>
      <c r="HHF713" s="89"/>
      <c r="HHG713" s="511"/>
      <c r="HHH713" s="511"/>
      <c r="HHI713" s="89"/>
      <c r="HHJ713" s="89"/>
      <c r="HHK713" s="511"/>
      <c r="HHL713" s="511"/>
      <c r="HHM713" s="511"/>
      <c r="HHN713" s="511"/>
      <c r="HHO713" s="511"/>
      <c r="HHP713" s="203"/>
      <c r="HHQ713" s="107"/>
      <c r="HHR713" s="511"/>
      <c r="HHS713" s="511"/>
      <c r="HHT713" s="511"/>
      <c r="HHU713" s="511"/>
      <c r="HHV713" s="511"/>
      <c r="HHW713" s="511"/>
      <c r="HHX713" s="511"/>
      <c r="HHY713" s="168"/>
      <c r="HHZ713" s="168"/>
      <c r="HIA713" s="168"/>
      <c r="HIB713" s="168"/>
      <c r="HIC713" s="168"/>
      <c r="HID713" s="168"/>
      <c r="HIE713" s="168"/>
      <c r="HIF713" s="168"/>
      <c r="HIG713" s="168"/>
      <c r="HIH713" s="168"/>
      <c r="HII713" s="168"/>
      <c r="HIJ713" s="168"/>
      <c r="HIK713" s="168"/>
      <c r="HIL713" s="168"/>
      <c r="HIM713" s="168"/>
      <c r="HIN713" s="168"/>
      <c r="HIO713" s="168"/>
      <c r="HIP713" s="168"/>
      <c r="HIQ713" s="168"/>
      <c r="HIR713" s="168"/>
      <c r="HIS713" s="168"/>
      <c r="HIT713" s="168"/>
      <c r="HIU713" s="168"/>
      <c r="HIV713" s="168"/>
      <c r="HIW713" s="168"/>
      <c r="HIX713" s="168"/>
      <c r="HIY713" s="168"/>
      <c r="HIZ713" s="168"/>
      <c r="HJA713" s="168"/>
      <c r="HJB713" s="168"/>
      <c r="HJC713" s="168"/>
      <c r="HJD713" s="168"/>
      <c r="HJE713" s="168"/>
      <c r="HJF713" s="168"/>
      <c r="HJG713" s="168"/>
      <c r="HJH713" s="168"/>
      <c r="HJI713" s="168"/>
      <c r="HJJ713" s="168"/>
      <c r="HJK713" s="168"/>
      <c r="HJL713" s="168"/>
      <c r="HJM713" s="168"/>
      <c r="HJN713" s="168"/>
      <c r="HJO713" s="168"/>
      <c r="HJP713" s="168"/>
      <c r="HJQ713" s="511"/>
      <c r="HJR713" s="511"/>
      <c r="HJS713" s="511"/>
      <c r="HJT713" s="511"/>
      <c r="HJU713" s="511"/>
      <c r="HJV713" s="511"/>
      <c r="HJW713" s="511"/>
      <c r="HJX713" s="511"/>
      <c r="HJY713" s="511"/>
      <c r="HJZ713" s="511"/>
      <c r="HKA713" s="511"/>
      <c r="HKB713" s="511"/>
      <c r="HKC713" s="511"/>
      <c r="HKD713" s="511"/>
      <c r="HKE713" s="511"/>
      <c r="HKF713" s="511"/>
      <c r="HKG713" s="511"/>
      <c r="HKH713" s="511"/>
      <c r="HKI713" s="511"/>
      <c r="HKJ713" s="511"/>
      <c r="HKK713" s="511"/>
      <c r="HKL713" s="511"/>
      <c r="HKM713" s="511"/>
      <c r="HKN713" s="511"/>
      <c r="HKO713" s="89"/>
      <c r="HKP713" s="89"/>
      <c r="HKQ713" s="89"/>
      <c r="HKR713" s="89"/>
      <c r="HKS713" s="89"/>
      <c r="HKT713" s="511"/>
      <c r="HKU713" s="511"/>
      <c r="HKV713" s="89"/>
      <c r="HKW713" s="89"/>
      <c r="HKX713" s="511"/>
      <c r="HKY713" s="511"/>
      <c r="HKZ713" s="89"/>
      <c r="HLA713" s="89"/>
      <c r="HLB713" s="511"/>
      <c r="HLC713" s="511"/>
      <c r="HLD713" s="511"/>
      <c r="HLE713" s="511"/>
      <c r="HLF713" s="511"/>
      <c r="HLG713" s="511"/>
      <c r="HLH713" s="511"/>
      <c r="HLI713" s="89"/>
      <c r="HLJ713" s="89"/>
      <c r="HLK713" s="511"/>
      <c r="HLL713" s="511"/>
      <c r="HLM713" s="89"/>
      <c r="HLN713" s="89"/>
      <c r="HLO713" s="511"/>
      <c r="HLP713" s="511"/>
      <c r="HLQ713" s="511"/>
      <c r="HLR713" s="511"/>
      <c r="HLS713" s="511"/>
      <c r="HLT713" s="203"/>
      <c r="HLU713" s="107"/>
      <c r="HLV713" s="511"/>
      <c r="HLW713" s="511"/>
      <c r="HLX713" s="511"/>
      <c r="HLY713" s="511"/>
      <c r="HLZ713" s="511"/>
      <c r="HMA713" s="511"/>
      <c r="HMB713" s="511"/>
      <c r="HMC713" s="168"/>
      <c r="HMD713" s="168"/>
      <c r="HME713" s="168"/>
      <c r="HMF713" s="168"/>
      <c r="HMG713" s="168"/>
      <c r="HMH713" s="168"/>
      <c r="HMI713" s="168"/>
      <c r="HMJ713" s="168"/>
      <c r="HMK713" s="168"/>
      <c r="HML713" s="168"/>
      <c r="HMM713" s="168"/>
      <c r="HMN713" s="168"/>
      <c r="HMO713" s="168"/>
      <c r="HMP713" s="168"/>
      <c r="HMQ713" s="168"/>
      <c r="HMR713" s="168"/>
      <c r="HMS713" s="168"/>
      <c r="HMT713" s="168"/>
      <c r="HMU713" s="168"/>
      <c r="HMV713" s="168"/>
      <c r="HMW713" s="168"/>
      <c r="HMX713" s="168"/>
      <c r="HMY713" s="168"/>
      <c r="HMZ713" s="168"/>
      <c r="HNA713" s="168"/>
      <c r="HNB713" s="168"/>
      <c r="HNC713" s="168"/>
      <c r="HND713" s="168"/>
      <c r="HNE713" s="168"/>
      <c r="HNF713" s="168"/>
      <c r="HNG713" s="168"/>
      <c r="HNH713" s="168"/>
      <c r="HNI713" s="168"/>
      <c r="HNJ713" s="168"/>
      <c r="HNK713" s="168"/>
      <c r="HNL713" s="168"/>
      <c r="HNM713" s="168"/>
      <c r="HNN713" s="168"/>
      <c r="HNO713" s="168"/>
      <c r="HNP713" s="168"/>
      <c r="HNQ713" s="168"/>
      <c r="HNR713" s="168"/>
      <c r="HNS713" s="168"/>
      <c r="HNT713" s="168"/>
      <c r="HNU713" s="511"/>
      <c r="HNV713" s="511"/>
      <c r="HNW713" s="511"/>
      <c r="HNX713" s="511"/>
      <c r="HNY713" s="511"/>
      <c r="HNZ713" s="511"/>
      <c r="HOA713" s="511"/>
      <c r="HOB713" s="511"/>
      <c r="HOC713" s="511"/>
      <c r="HOD713" s="511"/>
      <c r="HOE713" s="511"/>
      <c r="HOF713" s="511"/>
      <c r="HOG713" s="511"/>
      <c r="HOH713" s="511"/>
      <c r="HOI713" s="511"/>
      <c r="HOJ713" s="511"/>
      <c r="HOK713" s="511"/>
      <c r="HOL713" s="511"/>
      <c r="HOM713" s="511"/>
      <c r="HON713" s="511"/>
      <c r="HOO713" s="511"/>
      <c r="HOP713" s="511"/>
      <c r="HOQ713" s="511"/>
      <c r="HOR713" s="511"/>
      <c r="HOS713" s="89"/>
      <c r="HOT713" s="89"/>
      <c r="HOU713" s="89"/>
      <c r="HOV713" s="89"/>
      <c r="HOW713" s="89"/>
      <c r="HOX713" s="511"/>
      <c r="HOY713" s="511"/>
      <c r="HOZ713" s="89"/>
      <c r="HPA713" s="89"/>
      <c r="HPB713" s="511"/>
      <c r="HPC713" s="511"/>
      <c r="HPD713" s="89"/>
      <c r="HPE713" s="89"/>
      <c r="HPF713" s="511"/>
      <c r="HPG713" s="511"/>
      <c r="HPH713" s="511"/>
      <c r="HPI713" s="511"/>
      <c r="HPJ713" s="511"/>
      <c r="HPK713" s="511"/>
      <c r="HPL713" s="511"/>
      <c r="HPM713" s="89"/>
      <c r="HPN713" s="89"/>
      <c r="HPO713" s="511"/>
      <c r="HPP713" s="511"/>
      <c r="HPQ713" s="89"/>
      <c r="HPR713" s="89"/>
      <c r="HPS713" s="511"/>
      <c r="HPT713" s="511"/>
      <c r="HPU713" s="511"/>
      <c r="HPV713" s="511"/>
      <c r="HPW713" s="511"/>
      <c r="HPX713" s="203"/>
      <c r="HPY713" s="107"/>
      <c r="HPZ713" s="511"/>
      <c r="HQA713" s="511"/>
      <c r="HQB713" s="511"/>
      <c r="HQC713" s="511"/>
      <c r="HQD713" s="511"/>
      <c r="HQE713" s="511"/>
      <c r="HQF713" s="511"/>
      <c r="HQG713" s="168"/>
      <c r="HQH713" s="168"/>
      <c r="HQI713" s="168"/>
      <c r="HQJ713" s="168"/>
      <c r="HQK713" s="168"/>
      <c r="HQL713" s="168"/>
      <c r="HQM713" s="168"/>
      <c r="HQN713" s="168"/>
      <c r="HQO713" s="168"/>
      <c r="HQP713" s="168"/>
      <c r="HQQ713" s="168"/>
      <c r="HQR713" s="168"/>
      <c r="HQS713" s="168"/>
      <c r="HQT713" s="168"/>
      <c r="HQU713" s="168"/>
      <c r="HQV713" s="168"/>
      <c r="HQW713" s="168"/>
      <c r="HQX713" s="168"/>
      <c r="HQY713" s="168"/>
      <c r="HQZ713" s="168"/>
      <c r="HRA713" s="168"/>
      <c r="HRB713" s="168"/>
      <c r="HRC713" s="168"/>
      <c r="HRD713" s="168"/>
      <c r="HRE713" s="168"/>
      <c r="HRF713" s="168"/>
      <c r="HRG713" s="168"/>
      <c r="HRH713" s="168"/>
      <c r="HRI713" s="168"/>
      <c r="HRJ713" s="168"/>
      <c r="HRK713" s="168"/>
      <c r="HRL713" s="168"/>
      <c r="HRM713" s="168"/>
      <c r="HRN713" s="168"/>
      <c r="HRO713" s="168"/>
      <c r="HRP713" s="168"/>
      <c r="HRQ713" s="168"/>
      <c r="HRR713" s="168"/>
      <c r="HRS713" s="168"/>
      <c r="HRT713" s="168"/>
      <c r="HRU713" s="168"/>
      <c r="HRV713" s="168"/>
      <c r="HRW713" s="168"/>
      <c r="HRX713" s="168"/>
      <c r="HRY713" s="511"/>
      <c r="HRZ713" s="511"/>
      <c r="HSA713" s="511"/>
      <c r="HSB713" s="511"/>
      <c r="HSC713" s="511"/>
      <c r="HSD713" s="511"/>
      <c r="HSE713" s="511"/>
      <c r="HSF713" s="511"/>
      <c r="HSG713" s="511"/>
      <c r="HSH713" s="511"/>
      <c r="HSI713" s="511"/>
      <c r="HSJ713" s="511"/>
      <c r="HSK713" s="511"/>
      <c r="HSL713" s="511"/>
      <c r="HSM713" s="511"/>
      <c r="HSN713" s="511"/>
      <c r="HSO713" s="511"/>
      <c r="HSP713" s="511"/>
      <c r="HSQ713" s="511"/>
      <c r="HSR713" s="511"/>
      <c r="HSS713" s="511"/>
      <c r="HST713" s="511"/>
      <c r="HSU713" s="511"/>
      <c r="HSV713" s="511"/>
      <c r="HSW713" s="89"/>
      <c r="HSX713" s="89"/>
      <c r="HSY713" s="89"/>
      <c r="HSZ713" s="89"/>
      <c r="HTA713" s="89"/>
      <c r="HTB713" s="511"/>
      <c r="HTC713" s="511"/>
      <c r="HTD713" s="89"/>
      <c r="HTE713" s="89"/>
      <c r="HTF713" s="511"/>
      <c r="HTG713" s="511"/>
      <c r="HTH713" s="89"/>
      <c r="HTI713" s="89"/>
      <c r="HTJ713" s="511"/>
      <c r="HTK713" s="511"/>
      <c r="HTL713" s="511"/>
      <c r="HTM713" s="511"/>
      <c r="HTN713" s="511"/>
      <c r="HTO713" s="511"/>
      <c r="HTP713" s="511"/>
      <c r="HTQ713" s="89"/>
      <c r="HTR713" s="89"/>
      <c r="HTS713" s="511"/>
      <c r="HTT713" s="511"/>
      <c r="HTU713" s="89"/>
      <c r="HTV713" s="89"/>
      <c r="HTW713" s="511"/>
      <c r="HTX713" s="511"/>
      <c r="HTY713" s="511"/>
      <c r="HTZ713" s="511"/>
      <c r="HUA713" s="511"/>
      <c r="HUB713" s="203"/>
      <c r="HUC713" s="107"/>
      <c r="HUD713" s="511"/>
      <c r="HUE713" s="511"/>
      <c r="HUF713" s="511"/>
      <c r="HUG713" s="511"/>
      <c r="HUH713" s="511"/>
      <c r="HUI713" s="511"/>
      <c r="HUJ713" s="511"/>
      <c r="HUK713" s="168"/>
      <c r="HUL713" s="168"/>
      <c r="HUM713" s="168"/>
      <c r="HUN713" s="168"/>
      <c r="HUO713" s="168"/>
      <c r="HUP713" s="168"/>
      <c r="HUQ713" s="168"/>
      <c r="HUR713" s="168"/>
      <c r="HUS713" s="168"/>
      <c r="HUT713" s="168"/>
      <c r="HUU713" s="168"/>
      <c r="HUV713" s="168"/>
      <c r="HUW713" s="168"/>
      <c r="HUX713" s="168"/>
      <c r="HUY713" s="168"/>
      <c r="HUZ713" s="168"/>
      <c r="HVA713" s="168"/>
      <c r="HVB713" s="168"/>
      <c r="HVC713" s="168"/>
      <c r="HVD713" s="168"/>
      <c r="HVE713" s="168"/>
      <c r="HVF713" s="168"/>
      <c r="HVG713" s="168"/>
      <c r="HVH713" s="168"/>
      <c r="HVI713" s="168"/>
      <c r="HVJ713" s="168"/>
      <c r="HVK713" s="168"/>
      <c r="HVL713" s="168"/>
      <c r="HVM713" s="168"/>
      <c r="HVN713" s="168"/>
      <c r="HVO713" s="168"/>
      <c r="HVP713" s="168"/>
      <c r="HVQ713" s="168"/>
      <c r="HVR713" s="168"/>
      <c r="HVS713" s="168"/>
      <c r="HVT713" s="168"/>
      <c r="HVU713" s="168"/>
      <c r="HVV713" s="168"/>
      <c r="HVW713" s="168"/>
      <c r="HVX713" s="168"/>
      <c r="HVY713" s="168"/>
      <c r="HVZ713" s="168"/>
      <c r="HWA713" s="168"/>
      <c r="HWB713" s="168"/>
      <c r="HWC713" s="511"/>
      <c r="HWD713" s="511"/>
      <c r="HWE713" s="511"/>
      <c r="HWF713" s="511"/>
      <c r="HWG713" s="511"/>
      <c r="HWH713" s="511"/>
      <c r="HWI713" s="511"/>
      <c r="HWJ713" s="511"/>
      <c r="HWK713" s="511"/>
      <c r="HWL713" s="511"/>
      <c r="HWM713" s="511"/>
      <c r="HWN713" s="511"/>
      <c r="HWO713" s="511"/>
      <c r="HWP713" s="511"/>
      <c r="HWQ713" s="511"/>
      <c r="HWR713" s="511"/>
      <c r="HWS713" s="511"/>
      <c r="HWT713" s="511"/>
      <c r="HWU713" s="511"/>
      <c r="HWV713" s="511"/>
      <c r="HWW713" s="511"/>
      <c r="HWX713" s="511"/>
      <c r="HWY713" s="511"/>
      <c r="HWZ713" s="511"/>
      <c r="HXA713" s="89"/>
      <c r="HXB713" s="89"/>
      <c r="HXC713" s="89"/>
      <c r="HXD713" s="89"/>
      <c r="HXE713" s="89"/>
      <c r="HXF713" s="511"/>
      <c r="HXG713" s="511"/>
      <c r="HXH713" s="89"/>
      <c r="HXI713" s="89"/>
      <c r="HXJ713" s="511"/>
      <c r="HXK713" s="511"/>
      <c r="HXL713" s="89"/>
      <c r="HXM713" s="89"/>
      <c r="HXN713" s="511"/>
      <c r="HXO713" s="511"/>
      <c r="HXP713" s="511"/>
      <c r="HXQ713" s="511"/>
      <c r="HXR713" s="511"/>
      <c r="HXS713" s="511"/>
      <c r="HXT713" s="511"/>
      <c r="HXU713" s="89"/>
      <c r="HXV713" s="89"/>
      <c r="HXW713" s="511"/>
      <c r="HXX713" s="511"/>
      <c r="HXY713" s="89"/>
      <c r="HXZ713" s="89"/>
      <c r="HYA713" s="511"/>
      <c r="HYB713" s="511"/>
      <c r="HYC713" s="511"/>
      <c r="HYD713" s="511"/>
      <c r="HYE713" s="511"/>
      <c r="HYF713" s="203"/>
      <c r="HYG713" s="107"/>
      <c r="HYH713" s="511"/>
      <c r="HYI713" s="511"/>
      <c r="HYJ713" s="511"/>
      <c r="HYK713" s="511"/>
      <c r="HYL713" s="511"/>
      <c r="HYM713" s="511"/>
      <c r="HYN713" s="511"/>
      <c r="HYO713" s="168"/>
      <c r="HYP713" s="168"/>
      <c r="HYQ713" s="168"/>
      <c r="HYR713" s="168"/>
      <c r="HYS713" s="168"/>
      <c r="HYT713" s="168"/>
      <c r="HYU713" s="168"/>
      <c r="HYV713" s="168"/>
      <c r="HYW713" s="168"/>
      <c r="HYX713" s="168"/>
      <c r="HYY713" s="168"/>
      <c r="HYZ713" s="168"/>
      <c r="HZA713" s="168"/>
      <c r="HZB713" s="168"/>
      <c r="HZC713" s="168"/>
      <c r="HZD713" s="168"/>
      <c r="HZE713" s="168"/>
      <c r="HZF713" s="168"/>
      <c r="HZG713" s="168"/>
      <c r="HZH713" s="168"/>
      <c r="HZI713" s="168"/>
      <c r="HZJ713" s="168"/>
      <c r="HZK713" s="168"/>
      <c r="HZL713" s="168"/>
      <c r="HZM713" s="168"/>
      <c r="HZN713" s="168"/>
      <c r="HZO713" s="168"/>
      <c r="HZP713" s="168"/>
      <c r="HZQ713" s="168"/>
      <c r="HZR713" s="168"/>
      <c r="HZS713" s="168"/>
      <c r="HZT713" s="168"/>
      <c r="HZU713" s="168"/>
      <c r="HZV713" s="168"/>
      <c r="HZW713" s="168"/>
      <c r="HZX713" s="168"/>
      <c r="HZY713" s="168"/>
      <c r="HZZ713" s="168"/>
      <c r="IAA713" s="168"/>
      <c r="IAB713" s="168"/>
      <c r="IAC713" s="168"/>
      <c r="IAD713" s="168"/>
      <c r="IAE713" s="168"/>
      <c r="IAF713" s="168"/>
      <c r="IAG713" s="511"/>
      <c r="IAH713" s="511"/>
      <c r="IAI713" s="511"/>
      <c r="IAJ713" s="511"/>
      <c r="IAK713" s="511"/>
      <c r="IAL713" s="511"/>
      <c r="IAM713" s="511"/>
      <c r="IAN713" s="511"/>
      <c r="IAO713" s="511"/>
      <c r="IAP713" s="511"/>
      <c r="IAQ713" s="511"/>
      <c r="IAR713" s="511"/>
      <c r="IAS713" s="511"/>
      <c r="IAT713" s="511"/>
      <c r="IAU713" s="511"/>
      <c r="IAV713" s="511"/>
      <c r="IAW713" s="511"/>
      <c r="IAX713" s="511"/>
      <c r="IAY713" s="511"/>
      <c r="IAZ713" s="511"/>
      <c r="IBA713" s="511"/>
      <c r="IBB713" s="511"/>
      <c r="IBC713" s="511"/>
      <c r="IBD713" s="511"/>
      <c r="IBE713" s="89"/>
      <c r="IBF713" s="89"/>
      <c r="IBG713" s="89"/>
      <c r="IBH713" s="89"/>
      <c r="IBI713" s="89"/>
      <c r="IBJ713" s="511"/>
      <c r="IBK713" s="511"/>
      <c r="IBL713" s="89"/>
      <c r="IBM713" s="89"/>
      <c r="IBN713" s="511"/>
      <c r="IBO713" s="511"/>
      <c r="IBP713" s="89"/>
      <c r="IBQ713" s="89"/>
      <c r="IBR713" s="511"/>
      <c r="IBS713" s="511"/>
      <c r="IBT713" s="511"/>
      <c r="IBU713" s="511"/>
      <c r="IBV713" s="511"/>
      <c r="IBW713" s="511"/>
      <c r="IBX713" s="511"/>
      <c r="IBY713" s="89"/>
      <c r="IBZ713" s="89"/>
      <c r="ICA713" s="511"/>
      <c r="ICB713" s="511"/>
      <c r="ICC713" s="89"/>
      <c r="ICD713" s="89"/>
      <c r="ICE713" s="511"/>
      <c r="ICF713" s="511"/>
      <c r="ICG713" s="511"/>
      <c r="ICH713" s="511"/>
      <c r="ICI713" s="511"/>
      <c r="ICJ713" s="203"/>
      <c r="ICK713" s="107"/>
      <c r="ICL713" s="511"/>
      <c r="ICM713" s="511"/>
      <c r="ICN713" s="511"/>
      <c r="ICO713" s="511"/>
      <c r="ICP713" s="511"/>
      <c r="ICQ713" s="511"/>
      <c r="ICR713" s="511"/>
      <c r="ICS713" s="168"/>
      <c r="ICT713" s="168"/>
      <c r="ICU713" s="168"/>
      <c r="ICV713" s="168"/>
      <c r="ICW713" s="168"/>
      <c r="ICX713" s="168"/>
      <c r="ICY713" s="168"/>
      <c r="ICZ713" s="168"/>
      <c r="IDA713" s="168"/>
      <c r="IDB713" s="168"/>
      <c r="IDC713" s="168"/>
      <c r="IDD713" s="168"/>
      <c r="IDE713" s="168"/>
      <c r="IDF713" s="168"/>
      <c r="IDG713" s="168"/>
      <c r="IDH713" s="168"/>
      <c r="IDI713" s="168"/>
      <c r="IDJ713" s="168"/>
      <c r="IDK713" s="168"/>
      <c r="IDL713" s="168"/>
      <c r="IDM713" s="168"/>
      <c r="IDN713" s="168"/>
      <c r="IDO713" s="168"/>
      <c r="IDP713" s="168"/>
      <c r="IDQ713" s="168"/>
      <c r="IDR713" s="168"/>
      <c r="IDS713" s="168"/>
      <c r="IDT713" s="168"/>
      <c r="IDU713" s="168"/>
      <c r="IDV713" s="168"/>
      <c r="IDW713" s="168"/>
      <c r="IDX713" s="168"/>
      <c r="IDY713" s="168"/>
      <c r="IDZ713" s="168"/>
      <c r="IEA713" s="168"/>
      <c r="IEB713" s="168"/>
      <c r="IEC713" s="168"/>
      <c r="IED713" s="168"/>
      <c r="IEE713" s="168"/>
      <c r="IEF713" s="168"/>
      <c r="IEG713" s="168"/>
      <c r="IEH713" s="168"/>
      <c r="IEI713" s="168"/>
      <c r="IEJ713" s="168"/>
      <c r="IEK713" s="511"/>
      <c r="IEL713" s="511"/>
      <c r="IEM713" s="511"/>
      <c r="IEN713" s="511"/>
      <c r="IEO713" s="511"/>
      <c r="IEP713" s="511"/>
      <c r="IEQ713" s="511"/>
      <c r="IER713" s="511"/>
      <c r="IES713" s="511"/>
      <c r="IET713" s="511"/>
      <c r="IEU713" s="511"/>
      <c r="IEV713" s="511"/>
      <c r="IEW713" s="511"/>
      <c r="IEX713" s="511"/>
      <c r="IEY713" s="511"/>
      <c r="IEZ713" s="511"/>
      <c r="IFA713" s="511"/>
      <c r="IFB713" s="511"/>
      <c r="IFC713" s="511"/>
      <c r="IFD713" s="511"/>
      <c r="IFE713" s="511"/>
      <c r="IFF713" s="511"/>
      <c r="IFG713" s="511"/>
      <c r="IFH713" s="511"/>
      <c r="IFI713" s="89"/>
      <c r="IFJ713" s="89"/>
      <c r="IFK713" s="89"/>
      <c r="IFL713" s="89"/>
      <c r="IFM713" s="89"/>
      <c r="IFN713" s="511"/>
      <c r="IFO713" s="511"/>
      <c r="IFP713" s="89"/>
      <c r="IFQ713" s="89"/>
      <c r="IFR713" s="511"/>
      <c r="IFS713" s="511"/>
      <c r="IFT713" s="89"/>
      <c r="IFU713" s="89"/>
      <c r="IFV713" s="511"/>
      <c r="IFW713" s="511"/>
      <c r="IFX713" s="511"/>
      <c r="IFY713" s="511"/>
      <c r="IFZ713" s="511"/>
      <c r="IGA713" s="511"/>
      <c r="IGB713" s="511"/>
      <c r="IGC713" s="89"/>
      <c r="IGD713" s="89"/>
      <c r="IGE713" s="511"/>
      <c r="IGF713" s="511"/>
      <c r="IGG713" s="89"/>
      <c r="IGH713" s="89"/>
      <c r="IGI713" s="511"/>
      <c r="IGJ713" s="511"/>
      <c r="IGK713" s="511"/>
      <c r="IGL713" s="511"/>
      <c r="IGM713" s="511"/>
      <c r="IGN713" s="203"/>
      <c r="IGO713" s="107"/>
      <c r="IGP713" s="511"/>
      <c r="IGQ713" s="511"/>
      <c r="IGR713" s="511"/>
      <c r="IGS713" s="511"/>
      <c r="IGT713" s="511"/>
      <c r="IGU713" s="511"/>
      <c r="IGV713" s="511"/>
      <c r="IGW713" s="168"/>
      <c r="IGX713" s="168"/>
      <c r="IGY713" s="168"/>
      <c r="IGZ713" s="168"/>
      <c r="IHA713" s="168"/>
      <c r="IHB713" s="168"/>
      <c r="IHC713" s="168"/>
      <c r="IHD713" s="168"/>
      <c r="IHE713" s="168"/>
      <c r="IHF713" s="168"/>
      <c r="IHG713" s="168"/>
      <c r="IHH713" s="168"/>
      <c r="IHI713" s="168"/>
      <c r="IHJ713" s="168"/>
      <c r="IHK713" s="168"/>
      <c r="IHL713" s="168"/>
      <c r="IHM713" s="168"/>
      <c r="IHN713" s="168"/>
      <c r="IHO713" s="168"/>
      <c r="IHP713" s="168"/>
      <c r="IHQ713" s="168"/>
      <c r="IHR713" s="168"/>
      <c r="IHS713" s="168"/>
      <c r="IHT713" s="168"/>
      <c r="IHU713" s="168"/>
      <c r="IHV713" s="168"/>
      <c r="IHW713" s="168"/>
      <c r="IHX713" s="168"/>
      <c r="IHY713" s="168"/>
      <c r="IHZ713" s="168"/>
      <c r="IIA713" s="168"/>
      <c r="IIB713" s="168"/>
      <c r="IIC713" s="168"/>
      <c r="IID713" s="168"/>
      <c r="IIE713" s="168"/>
      <c r="IIF713" s="168"/>
      <c r="IIG713" s="168"/>
      <c r="IIH713" s="168"/>
      <c r="III713" s="168"/>
      <c r="IIJ713" s="168"/>
      <c r="IIK713" s="168"/>
      <c r="IIL713" s="168"/>
      <c r="IIM713" s="168"/>
      <c r="IIN713" s="168"/>
      <c r="IIO713" s="511"/>
      <c r="IIP713" s="511"/>
      <c r="IIQ713" s="511"/>
      <c r="IIR713" s="511"/>
      <c r="IIS713" s="511"/>
      <c r="IIT713" s="511"/>
      <c r="IIU713" s="511"/>
      <c r="IIV713" s="511"/>
      <c r="IIW713" s="511"/>
      <c r="IIX713" s="511"/>
      <c r="IIY713" s="511"/>
      <c r="IIZ713" s="511"/>
      <c r="IJA713" s="511"/>
      <c r="IJB713" s="511"/>
      <c r="IJC713" s="511"/>
      <c r="IJD713" s="511"/>
      <c r="IJE713" s="511"/>
      <c r="IJF713" s="511"/>
      <c r="IJG713" s="511"/>
      <c r="IJH713" s="511"/>
      <c r="IJI713" s="511"/>
      <c r="IJJ713" s="511"/>
      <c r="IJK713" s="511"/>
      <c r="IJL713" s="511"/>
      <c r="IJM713" s="89"/>
      <c r="IJN713" s="89"/>
      <c r="IJO713" s="89"/>
      <c r="IJP713" s="89"/>
      <c r="IJQ713" s="89"/>
      <c r="IJR713" s="511"/>
      <c r="IJS713" s="511"/>
      <c r="IJT713" s="89"/>
      <c r="IJU713" s="89"/>
      <c r="IJV713" s="511"/>
      <c r="IJW713" s="511"/>
      <c r="IJX713" s="89"/>
      <c r="IJY713" s="89"/>
      <c r="IJZ713" s="511"/>
      <c r="IKA713" s="511"/>
      <c r="IKB713" s="511"/>
      <c r="IKC713" s="511"/>
      <c r="IKD713" s="511"/>
      <c r="IKE713" s="511"/>
      <c r="IKF713" s="511"/>
      <c r="IKG713" s="89"/>
      <c r="IKH713" s="89"/>
      <c r="IKI713" s="511"/>
      <c r="IKJ713" s="511"/>
      <c r="IKK713" s="89"/>
      <c r="IKL713" s="89"/>
      <c r="IKM713" s="511"/>
      <c r="IKN713" s="511"/>
      <c r="IKO713" s="511"/>
      <c r="IKP713" s="511"/>
      <c r="IKQ713" s="511"/>
      <c r="IKR713" s="203"/>
      <c r="IKS713" s="107"/>
      <c r="IKT713" s="511"/>
      <c r="IKU713" s="511"/>
      <c r="IKV713" s="511"/>
      <c r="IKW713" s="511"/>
      <c r="IKX713" s="511"/>
      <c r="IKY713" s="511"/>
      <c r="IKZ713" s="511"/>
      <c r="ILA713" s="168"/>
      <c r="ILB713" s="168"/>
      <c r="ILC713" s="168"/>
      <c r="ILD713" s="168"/>
      <c r="ILE713" s="168"/>
      <c r="ILF713" s="168"/>
      <c r="ILG713" s="168"/>
      <c r="ILH713" s="168"/>
      <c r="ILI713" s="168"/>
      <c r="ILJ713" s="168"/>
      <c r="ILK713" s="168"/>
      <c r="ILL713" s="168"/>
      <c r="ILM713" s="168"/>
      <c r="ILN713" s="168"/>
      <c r="ILO713" s="168"/>
      <c r="ILP713" s="168"/>
      <c r="ILQ713" s="168"/>
      <c r="ILR713" s="168"/>
      <c r="ILS713" s="168"/>
      <c r="ILT713" s="168"/>
      <c r="ILU713" s="168"/>
      <c r="ILV713" s="168"/>
      <c r="ILW713" s="168"/>
      <c r="ILX713" s="168"/>
      <c r="ILY713" s="168"/>
      <c r="ILZ713" s="168"/>
      <c r="IMA713" s="168"/>
      <c r="IMB713" s="168"/>
      <c r="IMC713" s="168"/>
      <c r="IMD713" s="168"/>
      <c r="IME713" s="168"/>
      <c r="IMF713" s="168"/>
      <c r="IMG713" s="168"/>
      <c r="IMH713" s="168"/>
      <c r="IMI713" s="168"/>
      <c r="IMJ713" s="168"/>
      <c r="IMK713" s="168"/>
      <c r="IML713" s="168"/>
      <c r="IMM713" s="168"/>
      <c r="IMN713" s="168"/>
      <c r="IMO713" s="168"/>
      <c r="IMP713" s="168"/>
      <c r="IMQ713" s="168"/>
      <c r="IMR713" s="168"/>
      <c r="IMS713" s="511"/>
      <c r="IMT713" s="511"/>
      <c r="IMU713" s="511"/>
      <c r="IMV713" s="511"/>
      <c r="IMW713" s="511"/>
      <c r="IMX713" s="511"/>
      <c r="IMY713" s="511"/>
      <c r="IMZ713" s="511"/>
      <c r="INA713" s="511"/>
      <c r="INB713" s="511"/>
      <c r="INC713" s="511"/>
      <c r="IND713" s="511"/>
      <c r="INE713" s="511"/>
      <c r="INF713" s="511"/>
      <c r="ING713" s="511"/>
      <c r="INH713" s="511"/>
      <c r="INI713" s="511"/>
      <c r="INJ713" s="511"/>
      <c r="INK713" s="511"/>
      <c r="INL713" s="511"/>
      <c r="INM713" s="511"/>
      <c r="INN713" s="511"/>
      <c r="INO713" s="511"/>
      <c r="INP713" s="511"/>
      <c r="INQ713" s="89"/>
      <c r="INR713" s="89"/>
      <c r="INS713" s="89"/>
      <c r="INT713" s="89"/>
      <c r="INU713" s="89"/>
      <c r="INV713" s="511"/>
      <c r="INW713" s="511"/>
      <c r="INX713" s="89"/>
      <c r="INY713" s="89"/>
      <c r="INZ713" s="511"/>
      <c r="IOA713" s="511"/>
      <c r="IOB713" s="89"/>
      <c r="IOC713" s="89"/>
      <c r="IOD713" s="511"/>
      <c r="IOE713" s="511"/>
      <c r="IOF713" s="511"/>
      <c r="IOG713" s="511"/>
      <c r="IOH713" s="511"/>
      <c r="IOI713" s="511"/>
      <c r="IOJ713" s="511"/>
      <c r="IOK713" s="89"/>
      <c r="IOL713" s="89"/>
      <c r="IOM713" s="511"/>
      <c r="ION713" s="511"/>
      <c r="IOO713" s="89"/>
      <c r="IOP713" s="89"/>
      <c r="IOQ713" s="511"/>
      <c r="IOR713" s="511"/>
      <c r="IOS713" s="511"/>
      <c r="IOT713" s="511"/>
      <c r="IOU713" s="511"/>
      <c r="IOV713" s="203"/>
      <c r="IOW713" s="107"/>
      <c r="IOX713" s="511"/>
      <c r="IOY713" s="511"/>
      <c r="IOZ713" s="511"/>
      <c r="IPA713" s="511"/>
      <c r="IPB713" s="511"/>
      <c r="IPC713" s="511"/>
      <c r="IPD713" s="511"/>
      <c r="IPE713" s="168"/>
      <c r="IPF713" s="168"/>
      <c r="IPG713" s="168"/>
      <c r="IPH713" s="168"/>
      <c r="IPI713" s="168"/>
      <c r="IPJ713" s="168"/>
      <c r="IPK713" s="168"/>
      <c r="IPL713" s="168"/>
      <c r="IPM713" s="168"/>
      <c r="IPN713" s="168"/>
      <c r="IPO713" s="168"/>
      <c r="IPP713" s="168"/>
      <c r="IPQ713" s="168"/>
      <c r="IPR713" s="168"/>
      <c r="IPS713" s="168"/>
      <c r="IPT713" s="168"/>
      <c r="IPU713" s="168"/>
      <c r="IPV713" s="168"/>
      <c r="IPW713" s="168"/>
      <c r="IPX713" s="168"/>
      <c r="IPY713" s="168"/>
      <c r="IPZ713" s="168"/>
      <c r="IQA713" s="168"/>
      <c r="IQB713" s="168"/>
      <c r="IQC713" s="168"/>
      <c r="IQD713" s="168"/>
      <c r="IQE713" s="168"/>
      <c r="IQF713" s="168"/>
      <c r="IQG713" s="168"/>
      <c r="IQH713" s="168"/>
      <c r="IQI713" s="168"/>
      <c r="IQJ713" s="168"/>
      <c r="IQK713" s="168"/>
      <c r="IQL713" s="168"/>
      <c r="IQM713" s="168"/>
      <c r="IQN713" s="168"/>
      <c r="IQO713" s="168"/>
      <c r="IQP713" s="168"/>
      <c r="IQQ713" s="168"/>
      <c r="IQR713" s="168"/>
      <c r="IQS713" s="168"/>
      <c r="IQT713" s="168"/>
      <c r="IQU713" s="168"/>
      <c r="IQV713" s="168"/>
      <c r="IQW713" s="511"/>
      <c r="IQX713" s="511"/>
      <c r="IQY713" s="511"/>
      <c r="IQZ713" s="511"/>
      <c r="IRA713" s="511"/>
      <c r="IRB713" s="511"/>
      <c r="IRC713" s="511"/>
      <c r="IRD713" s="511"/>
      <c r="IRE713" s="511"/>
      <c r="IRF713" s="511"/>
      <c r="IRG713" s="511"/>
      <c r="IRH713" s="511"/>
      <c r="IRI713" s="511"/>
      <c r="IRJ713" s="511"/>
      <c r="IRK713" s="511"/>
      <c r="IRL713" s="511"/>
      <c r="IRM713" s="511"/>
      <c r="IRN713" s="511"/>
      <c r="IRO713" s="511"/>
      <c r="IRP713" s="511"/>
      <c r="IRQ713" s="511"/>
      <c r="IRR713" s="511"/>
      <c r="IRS713" s="511"/>
      <c r="IRT713" s="511"/>
      <c r="IRU713" s="89"/>
      <c r="IRV713" s="89"/>
      <c r="IRW713" s="89"/>
      <c r="IRX713" s="89"/>
      <c r="IRY713" s="89"/>
      <c r="IRZ713" s="511"/>
      <c r="ISA713" s="511"/>
      <c r="ISB713" s="89"/>
      <c r="ISC713" s="89"/>
      <c r="ISD713" s="511"/>
      <c r="ISE713" s="511"/>
      <c r="ISF713" s="89"/>
      <c r="ISG713" s="89"/>
      <c r="ISH713" s="511"/>
      <c r="ISI713" s="511"/>
      <c r="ISJ713" s="511"/>
      <c r="ISK713" s="511"/>
      <c r="ISL713" s="511"/>
      <c r="ISM713" s="511"/>
      <c r="ISN713" s="511"/>
      <c r="ISO713" s="89"/>
      <c r="ISP713" s="89"/>
      <c r="ISQ713" s="511"/>
      <c r="ISR713" s="511"/>
      <c r="ISS713" s="89"/>
      <c r="IST713" s="89"/>
      <c r="ISU713" s="511"/>
      <c r="ISV713" s="511"/>
      <c r="ISW713" s="511"/>
      <c r="ISX713" s="511"/>
      <c r="ISY713" s="511"/>
      <c r="ISZ713" s="203"/>
      <c r="ITA713" s="107"/>
      <c r="ITB713" s="511"/>
      <c r="ITC713" s="511"/>
      <c r="ITD713" s="511"/>
      <c r="ITE713" s="511"/>
      <c r="ITF713" s="511"/>
      <c r="ITG713" s="511"/>
      <c r="ITH713" s="511"/>
      <c r="ITI713" s="168"/>
      <c r="ITJ713" s="168"/>
      <c r="ITK713" s="168"/>
      <c r="ITL713" s="168"/>
      <c r="ITM713" s="168"/>
      <c r="ITN713" s="168"/>
      <c r="ITO713" s="168"/>
      <c r="ITP713" s="168"/>
      <c r="ITQ713" s="168"/>
      <c r="ITR713" s="168"/>
      <c r="ITS713" s="168"/>
      <c r="ITT713" s="168"/>
      <c r="ITU713" s="168"/>
      <c r="ITV713" s="168"/>
      <c r="ITW713" s="168"/>
      <c r="ITX713" s="168"/>
      <c r="ITY713" s="168"/>
      <c r="ITZ713" s="168"/>
      <c r="IUA713" s="168"/>
      <c r="IUB713" s="168"/>
      <c r="IUC713" s="168"/>
      <c r="IUD713" s="168"/>
      <c r="IUE713" s="168"/>
      <c r="IUF713" s="168"/>
      <c r="IUG713" s="168"/>
      <c r="IUH713" s="168"/>
      <c r="IUI713" s="168"/>
      <c r="IUJ713" s="168"/>
      <c r="IUK713" s="168"/>
      <c r="IUL713" s="168"/>
      <c r="IUM713" s="168"/>
      <c r="IUN713" s="168"/>
      <c r="IUO713" s="168"/>
      <c r="IUP713" s="168"/>
      <c r="IUQ713" s="168"/>
      <c r="IUR713" s="168"/>
      <c r="IUS713" s="168"/>
      <c r="IUT713" s="168"/>
      <c r="IUU713" s="168"/>
      <c r="IUV713" s="168"/>
      <c r="IUW713" s="168"/>
      <c r="IUX713" s="168"/>
      <c r="IUY713" s="168"/>
      <c r="IUZ713" s="168"/>
      <c r="IVA713" s="511"/>
      <c r="IVB713" s="511"/>
      <c r="IVC713" s="511"/>
      <c r="IVD713" s="511"/>
      <c r="IVE713" s="511"/>
      <c r="IVF713" s="511"/>
      <c r="IVG713" s="511"/>
      <c r="IVH713" s="511"/>
      <c r="IVI713" s="511"/>
      <c r="IVJ713" s="511"/>
      <c r="IVK713" s="511"/>
      <c r="IVL713" s="511"/>
      <c r="IVM713" s="511"/>
      <c r="IVN713" s="511"/>
      <c r="IVO713" s="511"/>
      <c r="IVP713" s="511"/>
      <c r="IVQ713" s="511"/>
      <c r="IVR713" s="511"/>
      <c r="IVS713" s="511"/>
      <c r="IVT713" s="511"/>
      <c r="IVU713" s="511"/>
      <c r="IVV713" s="511"/>
      <c r="IVW713" s="511"/>
      <c r="IVX713" s="511"/>
      <c r="IVY713" s="89"/>
      <c r="IVZ713" s="89"/>
      <c r="IWA713" s="89"/>
      <c r="IWB713" s="89"/>
      <c r="IWC713" s="89"/>
      <c r="IWD713" s="511"/>
      <c r="IWE713" s="511"/>
      <c r="IWF713" s="89"/>
      <c r="IWG713" s="89"/>
      <c r="IWH713" s="511"/>
      <c r="IWI713" s="511"/>
      <c r="IWJ713" s="89"/>
      <c r="IWK713" s="89"/>
      <c r="IWL713" s="511"/>
      <c r="IWM713" s="511"/>
      <c r="IWN713" s="511"/>
      <c r="IWO713" s="511"/>
      <c r="IWP713" s="511"/>
      <c r="IWQ713" s="511"/>
      <c r="IWR713" s="511"/>
      <c r="IWS713" s="89"/>
      <c r="IWT713" s="89"/>
      <c r="IWU713" s="511"/>
      <c r="IWV713" s="511"/>
      <c r="IWW713" s="89"/>
      <c r="IWX713" s="89"/>
      <c r="IWY713" s="511"/>
      <c r="IWZ713" s="511"/>
      <c r="IXA713" s="511"/>
      <c r="IXB713" s="511"/>
      <c r="IXC713" s="511"/>
      <c r="IXD713" s="203"/>
      <c r="IXE713" s="107"/>
      <c r="IXF713" s="511"/>
      <c r="IXG713" s="511"/>
      <c r="IXH713" s="511"/>
      <c r="IXI713" s="511"/>
      <c r="IXJ713" s="511"/>
      <c r="IXK713" s="511"/>
      <c r="IXL713" s="511"/>
      <c r="IXM713" s="168"/>
      <c r="IXN713" s="168"/>
      <c r="IXO713" s="168"/>
      <c r="IXP713" s="168"/>
      <c r="IXQ713" s="168"/>
      <c r="IXR713" s="168"/>
      <c r="IXS713" s="168"/>
      <c r="IXT713" s="168"/>
      <c r="IXU713" s="168"/>
      <c r="IXV713" s="168"/>
      <c r="IXW713" s="168"/>
      <c r="IXX713" s="168"/>
      <c r="IXY713" s="168"/>
      <c r="IXZ713" s="168"/>
      <c r="IYA713" s="168"/>
      <c r="IYB713" s="168"/>
      <c r="IYC713" s="168"/>
      <c r="IYD713" s="168"/>
      <c r="IYE713" s="168"/>
      <c r="IYF713" s="168"/>
      <c r="IYG713" s="168"/>
      <c r="IYH713" s="168"/>
      <c r="IYI713" s="168"/>
      <c r="IYJ713" s="168"/>
      <c r="IYK713" s="168"/>
      <c r="IYL713" s="168"/>
      <c r="IYM713" s="168"/>
      <c r="IYN713" s="168"/>
      <c r="IYO713" s="168"/>
      <c r="IYP713" s="168"/>
      <c r="IYQ713" s="168"/>
      <c r="IYR713" s="168"/>
      <c r="IYS713" s="168"/>
      <c r="IYT713" s="168"/>
      <c r="IYU713" s="168"/>
      <c r="IYV713" s="168"/>
      <c r="IYW713" s="168"/>
      <c r="IYX713" s="168"/>
      <c r="IYY713" s="168"/>
      <c r="IYZ713" s="168"/>
      <c r="IZA713" s="168"/>
      <c r="IZB713" s="168"/>
      <c r="IZC713" s="168"/>
      <c r="IZD713" s="168"/>
      <c r="IZE713" s="511"/>
      <c r="IZF713" s="511"/>
      <c r="IZG713" s="511"/>
      <c r="IZH713" s="511"/>
      <c r="IZI713" s="511"/>
      <c r="IZJ713" s="511"/>
      <c r="IZK713" s="511"/>
      <c r="IZL713" s="511"/>
      <c r="IZM713" s="511"/>
      <c r="IZN713" s="511"/>
      <c r="IZO713" s="511"/>
      <c r="IZP713" s="511"/>
      <c r="IZQ713" s="511"/>
      <c r="IZR713" s="511"/>
      <c r="IZS713" s="511"/>
      <c r="IZT713" s="511"/>
      <c r="IZU713" s="511"/>
      <c r="IZV713" s="511"/>
      <c r="IZW713" s="511"/>
      <c r="IZX713" s="511"/>
      <c r="IZY713" s="511"/>
      <c r="IZZ713" s="511"/>
      <c r="JAA713" s="511"/>
      <c r="JAB713" s="511"/>
      <c r="JAC713" s="89"/>
      <c r="JAD713" s="89"/>
      <c r="JAE713" s="89"/>
      <c r="JAF713" s="89"/>
      <c r="JAG713" s="89"/>
      <c r="JAH713" s="511"/>
      <c r="JAI713" s="511"/>
      <c r="JAJ713" s="89"/>
      <c r="JAK713" s="89"/>
      <c r="JAL713" s="511"/>
      <c r="JAM713" s="511"/>
      <c r="JAN713" s="89"/>
      <c r="JAO713" s="89"/>
      <c r="JAP713" s="511"/>
      <c r="JAQ713" s="511"/>
      <c r="JAR713" s="511"/>
      <c r="JAS713" s="511"/>
      <c r="JAT713" s="511"/>
      <c r="JAU713" s="511"/>
      <c r="JAV713" s="511"/>
      <c r="JAW713" s="89"/>
      <c r="JAX713" s="89"/>
      <c r="JAY713" s="511"/>
      <c r="JAZ713" s="511"/>
      <c r="JBA713" s="89"/>
      <c r="JBB713" s="89"/>
      <c r="JBC713" s="511"/>
      <c r="JBD713" s="511"/>
      <c r="JBE713" s="511"/>
      <c r="JBF713" s="511"/>
      <c r="JBG713" s="511"/>
      <c r="JBH713" s="203"/>
      <c r="JBI713" s="107"/>
      <c r="JBJ713" s="511"/>
      <c r="JBK713" s="511"/>
      <c r="JBL713" s="511"/>
      <c r="JBM713" s="511"/>
      <c r="JBN713" s="511"/>
      <c r="JBO713" s="511"/>
      <c r="JBP713" s="511"/>
      <c r="JBQ713" s="168"/>
      <c r="JBR713" s="168"/>
      <c r="JBS713" s="168"/>
      <c r="JBT713" s="168"/>
      <c r="JBU713" s="168"/>
      <c r="JBV713" s="168"/>
      <c r="JBW713" s="168"/>
      <c r="JBX713" s="168"/>
      <c r="JBY713" s="168"/>
      <c r="JBZ713" s="168"/>
      <c r="JCA713" s="168"/>
      <c r="JCB713" s="168"/>
      <c r="JCC713" s="168"/>
      <c r="JCD713" s="168"/>
      <c r="JCE713" s="168"/>
      <c r="JCF713" s="168"/>
      <c r="JCG713" s="168"/>
      <c r="JCH713" s="168"/>
      <c r="JCI713" s="168"/>
      <c r="JCJ713" s="168"/>
      <c r="JCK713" s="168"/>
      <c r="JCL713" s="168"/>
      <c r="JCM713" s="168"/>
      <c r="JCN713" s="168"/>
      <c r="JCO713" s="168"/>
      <c r="JCP713" s="168"/>
      <c r="JCQ713" s="168"/>
      <c r="JCR713" s="168"/>
      <c r="JCS713" s="168"/>
      <c r="JCT713" s="168"/>
      <c r="JCU713" s="168"/>
      <c r="JCV713" s="168"/>
      <c r="JCW713" s="168"/>
      <c r="JCX713" s="168"/>
      <c r="JCY713" s="168"/>
      <c r="JCZ713" s="168"/>
      <c r="JDA713" s="168"/>
      <c r="JDB713" s="168"/>
      <c r="JDC713" s="168"/>
      <c r="JDD713" s="168"/>
      <c r="JDE713" s="168"/>
      <c r="JDF713" s="168"/>
      <c r="JDG713" s="168"/>
      <c r="JDH713" s="168"/>
      <c r="JDI713" s="511"/>
      <c r="JDJ713" s="511"/>
      <c r="JDK713" s="511"/>
      <c r="JDL713" s="511"/>
      <c r="JDM713" s="511"/>
      <c r="JDN713" s="511"/>
      <c r="JDO713" s="511"/>
      <c r="JDP713" s="511"/>
      <c r="JDQ713" s="511"/>
      <c r="JDR713" s="511"/>
      <c r="JDS713" s="511"/>
      <c r="JDT713" s="511"/>
      <c r="JDU713" s="511"/>
      <c r="JDV713" s="511"/>
      <c r="JDW713" s="511"/>
      <c r="JDX713" s="511"/>
      <c r="JDY713" s="511"/>
      <c r="JDZ713" s="511"/>
      <c r="JEA713" s="511"/>
      <c r="JEB713" s="511"/>
      <c r="JEC713" s="511"/>
      <c r="JED713" s="511"/>
      <c r="JEE713" s="511"/>
      <c r="JEF713" s="511"/>
      <c r="JEG713" s="89"/>
      <c r="JEH713" s="89"/>
      <c r="JEI713" s="89"/>
      <c r="JEJ713" s="89"/>
      <c r="JEK713" s="89"/>
      <c r="JEL713" s="511"/>
      <c r="JEM713" s="511"/>
      <c r="JEN713" s="89"/>
      <c r="JEO713" s="89"/>
      <c r="JEP713" s="511"/>
      <c r="JEQ713" s="511"/>
      <c r="JER713" s="89"/>
      <c r="JES713" s="89"/>
      <c r="JET713" s="511"/>
      <c r="JEU713" s="511"/>
      <c r="JEV713" s="511"/>
      <c r="JEW713" s="511"/>
      <c r="JEX713" s="511"/>
      <c r="JEY713" s="511"/>
      <c r="JEZ713" s="511"/>
      <c r="JFA713" s="89"/>
      <c r="JFB713" s="89"/>
      <c r="JFC713" s="511"/>
      <c r="JFD713" s="511"/>
      <c r="JFE713" s="89"/>
      <c r="JFF713" s="89"/>
      <c r="JFG713" s="511"/>
      <c r="JFH713" s="511"/>
      <c r="JFI713" s="511"/>
      <c r="JFJ713" s="511"/>
      <c r="JFK713" s="511"/>
      <c r="JFL713" s="203"/>
      <c r="JFM713" s="107"/>
      <c r="JFN713" s="511"/>
      <c r="JFO713" s="511"/>
      <c r="JFP713" s="511"/>
      <c r="JFQ713" s="511"/>
      <c r="JFR713" s="511"/>
      <c r="JFS713" s="511"/>
      <c r="JFT713" s="511"/>
      <c r="JFU713" s="168"/>
      <c r="JFV713" s="168"/>
      <c r="JFW713" s="168"/>
      <c r="JFX713" s="168"/>
      <c r="JFY713" s="168"/>
      <c r="JFZ713" s="168"/>
      <c r="JGA713" s="168"/>
      <c r="JGB713" s="168"/>
      <c r="JGC713" s="168"/>
      <c r="JGD713" s="168"/>
      <c r="JGE713" s="168"/>
      <c r="JGF713" s="168"/>
      <c r="JGG713" s="168"/>
      <c r="JGH713" s="168"/>
      <c r="JGI713" s="168"/>
      <c r="JGJ713" s="168"/>
      <c r="JGK713" s="168"/>
      <c r="JGL713" s="168"/>
      <c r="JGM713" s="168"/>
      <c r="JGN713" s="168"/>
      <c r="JGO713" s="168"/>
      <c r="JGP713" s="168"/>
      <c r="JGQ713" s="168"/>
      <c r="JGR713" s="168"/>
      <c r="JGS713" s="168"/>
      <c r="JGT713" s="168"/>
      <c r="JGU713" s="168"/>
      <c r="JGV713" s="168"/>
      <c r="JGW713" s="168"/>
      <c r="JGX713" s="168"/>
      <c r="JGY713" s="168"/>
      <c r="JGZ713" s="168"/>
      <c r="JHA713" s="168"/>
      <c r="JHB713" s="168"/>
      <c r="JHC713" s="168"/>
      <c r="JHD713" s="168"/>
      <c r="JHE713" s="168"/>
      <c r="JHF713" s="168"/>
      <c r="JHG713" s="168"/>
      <c r="JHH713" s="168"/>
      <c r="JHI713" s="168"/>
      <c r="JHJ713" s="168"/>
      <c r="JHK713" s="168"/>
      <c r="JHL713" s="168"/>
      <c r="JHM713" s="511"/>
      <c r="JHN713" s="511"/>
      <c r="JHO713" s="511"/>
      <c r="JHP713" s="511"/>
      <c r="JHQ713" s="511"/>
      <c r="JHR713" s="511"/>
      <c r="JHS713" s="511"/>
      <c r="JHT713" s="511"/>
      <c r="JHU713" s="511"/>
      <c r="JHV713" s="511"/>
      <c r="JHW713" s="511"/>
      <c r="JHX713" s="511"/>
      <c r="JHY713" s="511"/>
      <c r="JHZ713" s="511"/>
      <c r="JIA713" s="511"/>
      <c r="JIB713" s="511"/>
      <c r="JIC713" s="511"/>
      <c r="JID713" s="511"/>
      <c r="JIE713" s="511"/>
      <c r="JIF713" s="511"/>
      <c r="JIG713" s="511"/>
      <c r="JIH713" s="511"/>
      <c r="JII713" s="511"/>
      <c r="JIJ713" s="511"/>
      <c r="JIK713" s="89"/>
      <c r="JIL713" s="89"/>
      <c r="JIM713" s="89"/>
      <c r="JIN713" s="89"/>
      <c r="JIO713" s="89"/>
      <c r="JIP713" s="511"/>
      <c r="JIQ713" s="511"/>
      <c r="JIR713" s="89"/>
      <c r="JIS713" s="89"/>
      <c r="JIT713" s="511"/>
      <c r="JIU713" s="511"/>
      <c r="JIV713" s="89"/>
      <c r="JIW713" s="89"/>
      <c r="JIX713" s="511"/>
      <c r="JIY713" s="511"/>
      <c r="JIZ713" s="511"/>
      <c r="JJA713" s="511"/>
      <c r="JJB713" s="511"/>
      <c r="JJC713" s="511"/>
      <c r="JJD713" s="511"/>
      <c r="JJE713" s="89"/>
      <c r="JJF713" s="89"/>
      <c r="JJG713" s="511"/>
      <c r="JJH713" s="511"/>
      <c r="JJI713" s="89"/>
      <c r="JJJ713" s="89"/>
      <c r="JJK713" s="511"/>
      <c r="JJL713" s="511"/>
      <c r="JJM713" s="511"/>
      <c r="JJN713" s="511"/>
      <c r="JJO713" s="511"/>
      <c r="JJP713" s="203"/>
      <c r="JJQ713" s="107"/>
      <c r="JJR713" s="511"/>
      <c r="JJS713" s="511"/>
      <c r="JJT713" s="511"/>
      <c r="JJU713" s="511"/>
      <c r="JJV713" s="511"/>
      <c r="JJW713" s="511"/>
      <c r="JJX713" s="511"/>
      <c r="JJY713" s="168"/>
      <c r="JJZ713" s="168"/>
      <c r="JKA713" s="168"/>
      <c r="JKB713" s="168"/>
      <c r="JKC713" s="168"/>
      <c r="JKD713" s="168"/>
      <c r="JKE713" s="168"/>
      <c r="JKF713" s="168"/>
      <c r="JKG713" s="168"/>
      <c r="JKH713" s="168"/>
      <c r="JKI713" s="168"/>
      <c r="JKJ713" s="168"/>
      <c r="JKK713" s="168"/>
      <c r="JKL713" s="168"/>
      <c r="JKM713" s="168"/>
      <c r="JKN713" s="168"/>
      <c r="JKO713" s="168"/>
      <c r="JKP713" s="168"/>
      <c r="JKQ713" s="168"/>
      <c r="JKR713" s="168"/>
      <c r="JKS713" s="168"/>
      <c r="JKT713" s="168"/>
      <c r="JKU713" s="168"/>
      <c r="JKV713" s="168"/>
      <c r="JKW713" s="168"/>
      <c r="JKX713" s="168"/>
      <c r="JKY713" s="168"/>
      <c r="JKZ713" s="168"/>
      <c r="JLA713" s="168"/>
      <c r="JLB713" s="168"/>
      <c r="JLC713" s="168"/>
      <c r="JLD713" s="168"/>
      <c r="JLE713" s="168"/>
      <c r="JLF713" s="168"/>
      <c r="JLG713" s="168"/>
      <c r="JLH713" s="168"/>
      <c r="JLI713" s="168"/>
      <c r="JLJ713" s="168"/>
      <c r="JLK713" s="168"/>
      <c r="JLL713" s="168"/>
      <c r="JLM713" s="168"/>
      <c r="JLN713" s="168"/>
      <c r="JLO713" s="168"/>
      <c r="JLP713" s="168"/>
      <c r="JLQ713" s="511"/>
      <c r="JLR713" s="511"/>
      <c r="JLS713" s="511"/>
      <c r="JLT713" s="511"/>
      <c r="JLU713" s="511"/>
      <c r="JLV713" s="511"/>
      <c r="JLW713" s="511"/>
      <c r="JLX713" s="511"/>
      <c r="JLY713" s="511"/>
      <c r="JLZ713" s="511"/>
      <c r="JMA713" s="511"/>
      <c r="JMB713" s="511"/>
      <c r="JMC713" s="511"/>
      <c r="JMD713" s="511"/>
      <c r="JME713" s="511"/>
      <c r="JMF713" s="511"/>
      <c r="JMG713" s="511"/>
      <c r="JMH713" s="511"/>
      <c r="JMI713" s="511"/>
      <c r="JMJ713" s="511"/>
      <c r="JMK713" s="511"/>
      <c r="JML713" s="511"/>
      <c r="JMM713" s="511"/>
      <c r="JMN713" s="511"/>
      <c r="JMO713" s="89"/>
      <c r="JMP713" s="89"/>
      <c r="JMQ713" s="89"/>
      <c r="JMR713" s="89"/>
      <c r="JMS713" s="89"/>
      <c r="JMT713" s="511"/>
      <c r="JMU713" s="511"/>
      <c r="JMV713" s="89"/>
      <c r="JMW713" s="89"/>
      <c r="JMX713" s="511"/>
      <c r="JMY713" s="511"/>
      <c r="JMZ713" s="89"/>
      <c r="JNA713" s="89"/>
      <c r="JNB713" s="511"/>
      <c r="JNC713" s="511"/>
      <c r="JND713" s="511"/>
      <c r="JNE713" s="511"/>
      <c r="JNF713" s="511"/>
      <c r="JNG713" s="511"/>
      <c r="JNH713" s="511"/>
      <c r="JNI713" s="89"/>
      <c r="JNJ713" s="89"/>
      <c r="JNK713" s="511"/>
      <c r="JNL713" s="511"/>
      <c r="JNM713" s="89"/>
      <c r="JNN713" s="89"/>
      <c r="JNO713" s="511"/>
      <c r="JNP713" s="511"/>
      <c r="JNQ713" s="511"/>
      <c r="JNR713" s="511"/>
      <c r="JNS713" s="511"/>
      <c r="JNT713" s="203"/>
      <c r="JNU713" s="107"/>
      <c r="JNV713" s="511"/>
      <c r="JNW713" s="511"/>
      <c r="JNX713" s="511"/>
      <c r="JNY713" s="511"/>
      <c r="JNZ713" s="511"/>
      <c r="JOA713" s="511"/>
      <c r="JOB713" s="511"/>
      <c r="JOC713" s="168"/>
      <c r="JOD713" s="168"/>
      <c r="JOE713" s="168"/>
      <c r="JOF713" s="168"/>
      <c r="JOG713" s="168"/>
      <c r="JOH713" s="168"/>
      <c r="JOI713" s="168"/>
      <c r="JOJ713" s="168"/>
      <c r="JOK713" s="168"/>
      <c r="JOL713" s="168"/>
      <c r="JOM713" s="168"/>
      <c r="JON713" s="168"/>
      <c r="JOO713" s="168"/>
      <c r="JOP713" s="168"/>
      <c r="JOQ713" s="168"/>
      <c r="JOR713" s="168"/>
      <c r="JOS713" s="168"/>
      <c r="JOT713" s="168"/>
      <c r="JOU713" s="168"/>
      <c r="JOV713" s="168"/>
      <c r="JOW713" s="168"/>
      <c r="JOX713" s="168"/>
      <c r="JOY713" s="168"/>
      <c r="JOZ713" s="168"/>
      <c r="JPA713" s="168"/>
      <c r="JPB713" s="168"/>
      <c r="JPC713" s="168"/>
      <c r="JPD713" s="168"/>
      <c r="JPE713" s="168"/>
      <c r="JPF713" s="168"/>
      <c r="JPG713" s="168"/>
      <c r="JPH713" s="168"/>
      <c r="JPI713" s="168"/>
      <c r="JPJ713" s="168"/>
      <c r="JPK713" s="168"/>
      <c r="JPL713" s="168"/>
      <c r="JPM713" s="168"/>
      <c r="JPN713" s="168"/>
      <c r="JPO713" s="168"/>
      <c r="JPP713" s="168"/>
      <c r="JPQ713" s="168"/>
      <c r="JPR713" s="168"/>
      <c r="JPS713" s="168"/>
      <c r="JPT713" s="168"/>
      <c r="JPU713" s="511"/>
      <c r="JPV713" s="511"/>
      <c r="JPW713" s="511"/>
      <c r="JPX713" s="511"/>
      <c r="JPY713" s="511"/>
      <c r="JPZ713" s="511"/>
      <c r="JQA713" s="511"/>
      <c r="JQB713" s="511"/>
      <c r="JQC713" s="511"/>
      <c r="JQD713" s="511"/>
      <c r="JQE713" s="511"/>
      <c r="JQF713" s="511"/>
      <c r="JQG713" s="511"/>
      <c r="JQH713" s="511"/>
      <c r="JQI713" s="511"/>
      <c r="JQJ713" s="511"/>
      <c r="JQK713" s="511"/>
      <c r="JQL713" s="511"/>
      <c r="JQM713" s="511"/>
      <c r="JQN713" s="511"/>
      <c r="JQO713" s="511"/>
      <c r="JQP713" s="511"/>
      <c r="JQQ713" s="511"/>
      <c r="JQR713" s="511"/>
      <c r="JQS713" s="89"/>
      <c r="JQT713" s="89"/>
      <c r="JQU713" s="89"/>
      <c r="JQV713" s="89"/>
      <c r="JQW713" s="89"/>
      <c r="JQX713" s="511"/>
      <c r="JQY713" s="511"/>
      <c r="JQZ713" s="89"/>
      <c r="JRA713" s="89"/>
      <c r="JRB713" s="511"/>
      <c r="JRC713" s="511"/>
      <c r="JRD713" s="89"/>
      <c r="JRE713" s="89"/>
      <c r="JRF713" s="511"/>
      <c r="JRG713" s="511"/>
      <c r="JRH713" s="511"/>
      <c r="JRI713" s="511"/>
      <c r="JRJ713" s="511"/>
      <c r="JRK713" s="511"/>
      <c r="JRL713" s="511"/>
      <c r="JRM713" s="89"/>
      <c r="JRN713" s="89"/>
      <c r="JRO713" s="511"/>
      <c r="JRP713" s="511"/>
      <c r="JRQ713" s="89"/>
      <c r="JRR713" s="89"/>
      <c r="JRS713" s="511"/>
      <c r="JRT713" s="511"/>
      <c r="JRU713" s="511"/>
      <c r="JRV713" s="511"/>
      <c r="JRW713" s="511"/>
      <c r="JRX713" s="203"/>
      <c r="JRY713" s="107"/>
      <c r="JRZ713" s="511"/>
      <c r="JSA713" s="511"/>
      <c r="JSB713" s="511"/>
      <c r="JSC713" s="511"/>
      <c r="JSD713" s="511"/>
      <c r="JSE713" s="511"/>
      <c r="JSF713" s="511"/>
      <c r="JSG713" s="168"/>
      <c r="JSH713" s="168"/>
      <c r="JSI713" s="168"/>
      <c r="JSJ713" s="168"/>
      <c r="JSK713" s="168"/>
      <c r="JSL713" s="168"/>
      <c r="JSM713" s="168"/>
      <c r="JSN713" s="168"/>
      <c r="JSO713" s="168"/>
      <c r="JSP713" s="168"/>
      <c r="JSQ713" s="168"/>
      <c r="JSR713" s="168"/>
      <c r="JSS713" s="168"/>
      <c r="JST713" s="168"/>
      <c r="JSU713" s="168"/>
      <c r="JSV713" s="168"/>
      <c r="JSW713" s="168"/>
      <c r="JSX713" s="168"/>
      <c r="JSY713" s="168"/>
      <c r="JSZ713" s="168"/>
      <c r="JTA713" s="168"/>
      <c r="JTB713" s="168"/>
      <c r="JTC713" s="168"/>
      <c r="JTD713" s="168"/>
      <c r="JTE713" s="168"/>
      <c r="JTF713" s="168"/>
      <c r="JTG713" s="168"/>
      <c r="JTH713" s="168"/>
      <c r="JTI713" s="168"/>
      <c r="JTJ713" s="168"/>
      <c r="JTK713" s="168"/>
      <c r="JTL713" s="168"/>
      <c r="JTM713" s="168"/>
      <c r="JTN713" s="168"/>
      <c r="JTO713" s="168"/>
      <c r="JTP713" s="168"/>
      <c r="JTQ713" s="168"/>
      <c r="JTR713" s="168"/>
      <c r="JTS713" s="168"/>
      <c r="JTT713" s="168"/>
      <c r="JTU713" s="168"/>
      <c r="JTV713" s="168"/>
      <c r="JTW713" s="168"/>
      <c r="JTX713" s="168"/>
      <c r="JTY713" s="511"/>
      <c r="JTZ713" s="511"/>
      <c r="JUA713" s="511"/>
      <c r="JUB713" s="511"/>
      <c r="JUC713" s="511"/>
      <c r="JUD713" s="511"/>
      <c r="JUE713" s="511"/>
      <c r="JUF713" s="511"/>
      <c r="JUG713" s="511"/>
      <c r="JUH713" s="511"/>
      <c r="JUI713" s="511"/>
      <c r="JUJ713" s="511"/>
      <c r="JUK713" s="511"/>
      <c r="JUL713" s="511"/>
      <c r="JUM713" s="511"/>
      <c r="JUN713" s="511"/>
      <c r="JUO713" s="511"/>
      <c r="JUP713" s="511"/>
      <c r="JUQ713" s="511"/>
      <c r="JUR713" s="511"/>
      <c r="JUS713" s="511"/>
      <c r="JUT713" s="511"/>
      <c r="JUU713" s="511"/>
      <c r="JUV713" s="511"/>
      <c r="JUW713" s="89"/>
      <c r="JUX713" s="89"/>
      <c r="JUY713" s="89"/>
      <c r="JUZ713" s="89"/>
      <c r="JVA713" s="89"/>
      <c r="JVB713" s="511"/>
      <c r="JVC713" s="511"/>
      <c r="JVD713" s="89"/>
      <c r="JVE713" s="89"/>
      <c r="JVF713" s="511"/>
      <c r="JVG713" s="511"/>
      <c r="JVH713" s="89"/>
      <c r="JVI713" s="89"/>
      <c r="JVJ713" s="511"/>
      <c r="JVK713" s="511"/>
      <c r="JVL713" s="511"/>
      <c r="JVM713" s="511"/>
      <c r="JVN713" s="511"/>
      <c r="JVO713" s="511"/>
      <c r="JVP713" s="511"/>
      <c r="JVQ713" s="89"/>
      <c r="JVR713" s="89"/>
      <c r="JVS713" s="511"/>
      <c r="JVT713" s="511"/>
      <c r="JVU713" s="89"/>
      <c r="JVV713" s="89"/>
      <c r="JVW713" s="511"/>
      <c r="JVX713" s="511"/>
      <c r="JVY713" s="511"/>
      <c r="JVZ713" s="511"/>
      <c r="JWA713" s="511"/>
      <c r="JWB713" s="203"/>
      <c r="JWC713" s="107"/>
      <c r="JWD713" s="511"/>
      <c r="JWE713" s="511"/>
      <c r="JWF713" s="511"/>
      <c r="JWG713" s="511"/>
      <c r="JWH713" s="511"/>
      <c r="JWI713" s="511"/>
      <c r="JWJ713" s="511"/>
      <c r="JWK713" s="168"/>
      <c r="JWL713" s="168"/>
      <c r="JWM713" s="168"/>
      <c r="JWN713" s="168"/>
      <c r="JWO713" s="168"/>
      <c r="JWP713" s="168"/>
      <c r="JWQ713" s="168"/>
      <c r="JWR713" s="168"/>
      <c r="JWS713" s="168"/>
      <c r="JWT713" s="168"/>
      <c r="JWU713" s="168"/>
      <c r="JWV713" s="168"/>
      <c r="JWW713" s="168"/>
      <c r="JWX713" s="168"/>
      <c r="JWY713" s="168"/>
      <c r="JWZ713" s="168"/>
      <c r="JXA713" s="168"/>
      <c r="JXB713" s="168"/>
      <c r="JXC713" s="168"/>
      <c r="JXD713" s="168"/>
      <c r="JXE713" s="168"/>
      <c r="JXF713" s="168"/>
      <c r="JXG713" s="168"/>
      <c r="JXH713" s="168"/>
      <c r="JXI713" s="168"/>
      <c r="JXJ713" s="168"/>
      <c r="JXK713" s="168"/>
      <c r="JXL713" s="168"/>
      <c r="JXM713" s="168"/>
      <c r="JXN713" s="168"/>
      <c r="JXO713" s="168"/>
      <c r="JXP713" s="168"/>
      <c r="JXQ713" s="168"/>
      <c r="JXR713" s="168"/>
      <c r="JXS713" s="168"/>
      <c r="JXT713" s="168"/>
      <c r="JXU713" s="168"/>
      <c r="JXV713" s="168"/>
      <c r="JXW713" s="168"/>
      <c r="JXX713" s="168"/>
      <c r="JXY713" s="168"/>
      <c r="JXZ713" s="168"/>
      <c r="JYA713" s="168"/>
      <c r="JYB713" s="168"/>
      <c r="JYC713" s="511"/>
      <c r="JYD713" s="511"/>
      <c r="JYE713" s="511"/>
      <c r="JYF713" s="511"/>
      <c r="JYG713" s="511"/>
      <c r="JYH713" s="511"/>
      <c r="JYI713" s="511"/>
      <c r="JYJ713" s="511"/>
      <c r="JYK713" s="511"/>
      <c r="JYL713" s="511"/>
      <c r="JYM713" s="511"/>
      <c r="JYN713" s="511"/>
      <c r="JYO713" s="511"/>
      <c r="JYP713" s="511"/>
      <c r="JYQ713" s="511"/>
      <c r="JYR713" s="511"/>
      <c r="JYS713" s="511"/>
      <c r="JYT713" s="511"/>
      <c r="JYU713" s="511"/>
      <c r="JYV713" s="511"/>
      <c r="JYW713" s="511"/>
      <c r="JYX713" s="511"/>
      <c r="JYY713" s="511"/>
      <c r="JYZ713" s="511"/>
      <c r="JZA713" s="89"/>
      <c r="JZB713" s="89"/>
      <c r="JZC713" s="89"/>
      <c r="JZD713" s="89"/>
      <c r="JZE713" s="89"/>
      <c r="JZF713" s="511"/>
      <c r="JZG713" s="511"/>
      <c r="JZH713" s="89"/>
      <c r="JZI713" s="89"/>
      <c r="JZJ713" s="511"/>
      <c r="JZK713" s="511"/>
      <c r="JZL713" s="89"/>
      <c r="JZM713" s="89"/>
      <c r="JZN713" s="511"/>
      <c r="JZO713" s="511"/>
      <c r="JZP713" s="511"/>
      <c r="JZQ713" s="511"/>
      <c r="JZR713" s="511"/>
      <c r="JZS713" s="511"/>
      <c r="JZT713" s="511"/>
      <c r="JZU713" s="89"/>
      <c r="JZV713" s="89"/>
      <c r="JZW713" s="511"/>
      <c r="JZX713" s="511"/>
      <c r="JZY713" s="89"/>
      <c r="JZZ713" s="89"/>
      <c r="KAA713" s="511"/>
      <c r="KAB713" s="511"/>
      <c r="KAC713" s="511"/>
      <c r="KAD713" s="511"/>
      <c r="KAE713" s="511"/>
      <c r="KAF713" s="203"/>
      <c r="KAG713" s="107"/>
      <c r="KAH713" s="511"/>
      <c r="KAI713" s="511"/>
      <c r="KAJ713" s="511"/>
      <c r="KAK713" s="511"/>
      <c r="KAL713" s="511"/>
      <c r="KAM713" s="511"/>
      <c r="KAN713" s="511"/>
      <c r="KAO713" s="168"/>
      <c r="KAP713" s="168"/>
      <c r="KAQ713" s="168"/>
      <c r="KAR713" s="168"/>
      <c r="KAS713" s="168"/>
      <c r="KAT713" s="168"/>
      <c r="KAU713" s="168"/>
      <c r="KAV713" s="168"/>
      <c r="KAW713" s="168"/>
      <c r="KAX713" s="168"/>
      <c r="KAY713" s="168"/>
      <c r="KAZ713" s="168"/>
      <c r="KBA713" s="168"/>
      <c r="KBB713" s="168"/>
      <c r="KBC713" s="168"/>
      <c r="KBD713" s="168"/>
      <c r="KBE713" s="168"/>
      <c r="KBF713" s="168"/>
      <c r="KBG713" s="168"/>
      <c r="KBH713" s="168"/>
      <c r="KBI713" s="168"/>
      <c r="KBJ713" s="168"/>
      <c r="KBK713" s="168"/>
      <c r="KBL713" s="168"/>
      <c r="KBM713" s="168"/>
      <c r="KBN713" s="168"/>
      <c r="KBO713" s="168"/>
      <c r="KBP713" s="168"/>
      <c r="KBQ713" s="168"/>
      <c r="KBR713" s="168"/>
      <c r="KBS713" s="168"/>
      <c r="KBT713" s="168"/>
      <c r="KBU713" s="168"/>
      <c r="KBV713" s="168"/>
      <c r="KBW713" s="168"/>
      <c r="KBX713" s="168"/>
      <c r="KBY713" s="168"/>
      <c r="KBZ713" s="168"/>
      <c r="KCA713" s="168"/>
      <c r="KCB713" s="168"/>
      <c r="KCC713" s="168"/>
      <c r="KCD713" s="168"/>
      <c r="KCE713" s="168"/>
      <c r="KCF713" s="168"/>
      <c r="KCG713" s="511"/>
      <c r="KCH713" s="511"/>
      <c r="KCI713" s="511"/>
      <c r="KCJ713" s="511"/>
      <c r="KCK713" s="511"/>
      <c r="KCL713" s="511"/>
      <c r="KCM713" s="511"/>
      <c r="KCN713" s="511"/>
      <c r="KCO713" s="511"/>
      <c r="KCP713" s="511"/>
      <c r="KCQ713" s="511"/>
      <c r="KCR713" s="511"/>
      <c r="KCS713" s="511"/>
      <c r="KCT713" s="511"/>
      <c r="KCU713" s="511"/>
      <c r="KCV713" s="511"/>
      <c r="KCW713" s="511"/>
      <c r="KCX713" s="511"/>
      <c r="KCY713" s="511"/>
      <c r="KCZ713" s="511"/>
      <c r="KDA713" s="511"/>
      <c r="KDB713" s="511"/>
      <c r="KDC713" s="511"/>
      <c r="KDD713" s="511"/>
      <c r="KDE713" s="89"/>
      <c r="KDF713" s="89"/>
      <c r="KDG713" s="89"/>
      <c r="KDH713" s="89"/>
      <c r="KDI713" s="89"/>
      <c r="KDJ713" s="511"/>
      <c r="KDK713" s="511"/>
      <c r="KDL713" s="89"/>
      <c r="KDM713" s="89"/>
      <c r="KDN713" s="511"/>
      <c r="KDO713" s="511"/>
      <c r="KDP713" s="89"/>
      <c r="KDQ713" s="89"/>
      <c r="KDR713" s="511"/>
      <c r="KDS713" s="511"/>
      <c r="KDT713" s="511"/>
      <c r="KDU713" s="511"/>
      <c r="KDV713" s="511"/>
      <c r="KDW713" s="511"/>
      <c r="KDX713" s="511"/>
      <c r="KDY713" s="89"/>
      <c r="KDZ713" s="89"/>
      <c r="KEA713" s="511"/>
      <c r="KEB713" s="511"/>
      <c r="KEC713" s="89"/>
      <c r="KED713" s="89"/>
      <c r="KEE713" s="511"/>
      <c r="KEF713" s="511"/>
      <c r="KEG713" s="511"/>
      <c r="KEH713" s="511"/>
      <c r="KEI713" s="511"/>
      <c r="KEJ713" s="203"/>
      <c r="KEK713" s="107"/>
      <c r="KEL713" s="511"/>
      <c r="KEM713" s="511"/>
      <c r="KEN713" s="511"/>
      <c r="KEO713" s="511"/>
      <c r="KEP713" s="511"/>
      <c r="KEQ713" s="511"/>
      <c r="KER713" s="511"/>
      <c r="KES713" s="168"/>
      <c r="KET713" s="168"/>
      <c r="KEU713" s="168"/>
      <c r="KEV713" s="168"/>
      <c r="KEW713" s="168"/>
      <c r="KEX713" s="168"/>
      <c r="KEY713" s="168"/>
      <c r="KEZ713" s="168"/>
      <c r="KFA713" s="168"/>
      <c r="KFB713" s="168"/>
      <c r="KFC713" s="168"/>
      <c r="KFD713" s="168"/>
      <c r="KFE713" s="168"/>
      <c r="KFF713" s="168"/>
      <c r="KFG713" s="168"/>
      <c r="KFH713" s="168"/>
      <c r="KFI713" s="168"/>
      <c r="KFJ713" s="168"/>
      <c r="KFK713" s="168"/>
      <c r="KFL713" s="168"/>
      <c r="KFM713" s="168"/>
      <c r="KFN713" s="168"/>
      <c r="KFO713" s="168"/>
      <c r="KFP713" s="168"/>
      <c r="KFQ713" s="168"/>
      <c r="KFR713" s="168"/>
      <c r="KFS713" s="168"/>
      <c r="KFT713" s="168"/>
      <c r="KFU713" s="168"/>
      <c r="KFV713" s="168"/>
      <c r="KFW713" s="168"/>
      <c r="KFX713" s="168"/>
      <c r="KFY713" s="168"/>
      <c r="KFZ713" s="168"/>
      <c r="KGA713" s="168"/>
      <c r="KGB713" s="168"/>
      <c r="KGC713" s="168"/>
      <c r="KGD713" s="168"/>
      <c r="KGE713" s="168"/>
      <c r="KGF713" s="168"/>
      <c r="KGG713" s="168"/>
      <c r="KGH713" s="168"/>
      <c r="KGI713" s="168"/>
      <c r="KGJ713" s="168"/>
      <c r="KGK713" s="511"/>
      <c r="KGL713" s="511"/>
      <c r="KGM713" s="511"/>
      <c r="KGN713" s="511"/>
      <c r="KGO713" s="511"/>
      <c r="KGP713" s="511"/>
      <c r="KGQ713" s="511"/>
      <c r="KGR713" s="511"/>
      <c r="KGS713" s="511"/>
      <c r="KGT713" s="511"/>
      <c r="KGU713" s="511"/>
      <c r="KGV713" s="511"/>
      <c r="KGW713" s="511"/>
      <c r="KGX713" s="511"/>
      <c r="KGY713" s="511"/>
      <c r="KGZ713" s="511"/>
      <c r="KHA713" s="511"/>
      <c r="KHB713" s="511"/>
      <c r="KHC713" s="511"/>
      <c r="KHD713" s="511"/>
      <c r="KHE713" s="511"/>
      <c r="KHF713" s="511"/>
      <c r="KHG713" s="511"/>
      <c r="KHH713" s="511"/>
      <c r="KHI713" s="89"/>
      <c r="KHJ713" s="89"/>
      <c r="KHK713" s="89"/>
      <c r="KHL713" s="89"/>
      <c r="KHM713" s="89"/>
      <c r="KHN713" s="511"/>
      <c r="KHO713" s="511"/>
      <c r="KHP713" s="89"/>
      <c r="KHQ713" s="89"/>
      <c r="KHR713" s="511"/>
      <c r="KHS713" s="511"/>
      <c r="KHT713" s="89"/>
      <c r="KHU713" s="89"/>
      <c r="KHV713" s="511"/>
      <c r="KHW713" s="511"/>
      <c r="KHX713" s="511"/>
      <c r="KHY713" s="511"/>
      <c r="KHZ713" s="511"/>
      <c r="KIA713" s="511"/>
      <c r="KIB713" s="511"/>
      <c r="KIC713" s="89"/>
      <c r="KID713" s="89"/>
      <c r="KIE713" s="511"/>
      <c r="KIF713" s="511"/>
      <c r="KIG713" s="89"/>
      <c r="KIH713" s="89"/>
      <c r="KII713" s="511"/>
      <c r="KIJ713" s="511"/>
      <c r="KIK713" s="511"/>
      <c r="KIL713" s="511"/>
      <c r="KIM713" s="511"/>
      <c r="KIN713" s="203"/>
      <c r="KIO713" s="107"/>
      <c r="KIP713" s="511"/>
      <c r="KIQ713" s="511"/>
      <c r="KIR713" s="511"/>
      <c r="KIS713" s="511"/>
      <c r="KIT713" s="511"/>
      <c r="KIU713" s="511"/>
      <c r="KIV713" s="511"/>
      <c r="KIW713" s="168"/>
      <c r="KIX713" s="168"/>
      <c r="KIY713" s="168"/>
      <c r="KIZ713" s="168"/>
      <c r="KJA713" s="168"/>
      <c r="KJB713" s="168"/>
      <c r="KJC713" s="168"/>
      <c r="KJD713" s="168"/>
      <c r="KJE713" s="168"/>
      <c r="KJF713" s="168"/>
      <c r="KJG713" s="168"/>
      <c r="KJH713" s="168"/>
      <c r="KJI713" s="168"/>
      <c r="KJJ713" s="168"/>
      <c r="KJK713" s="168"/>
      <c r="KJL713" s="168"/>
      <c r="KJM713" s="168"/>
      <c r="KJN713" s="168"/>
      <c r="KJO713" s="168"/>
      <c r="KJP713" s="168"/>
      <c r="KJQ713" s="168"/>
      <c r="KJR713" s="168"/>
      <c r="KJS713" s="168"/>
      <c r="KJT713" s="168"/>
      <c r="KJU713" s="168"/>
      <c r="KJV713" s="168"/>
      <c r="KJW713" s="168"/>
      <c r="KJX713" s="168"/>
      <c r="KJY713" s="168"/>
      <c r="KJZ713" s="168"/>
      <c r="KKA713" s="168"/>
      <c r="KKB713" s="168"/>
      <c r="KKC713" s="168"/>
      <c r="KKD713" s="168"/>
      <c r="KKE713" s="168"/>
      <c r="KKF713" s="168"/>
      <c r="KKG713" s="168"/>
      <c r="KKH713" s="168"/>
      <c r="KKI713" s="168"/>
      <c r="KKJ713" s="168"/>
      <c r="KKK713" s="168"/>
      <c r="KKL713" s="168"/>
      <c r="KKM713" s="168"/>
      <c r="KKN713" s="168"/>
      <c r="KKO713" s="511"/>
      <c r="KKP713" s="511"/>
      <c r="KKQ713" s="511"/>
      <c r="KKR713" s="511"/>
      <c r="KKS713" s="511"/>
      <c r="KKT713" s="511"/>
      <c r="KKU713" s="511"/>
      <c r="KKV713" s="511"/>
      <c r="KKW713" s="511"/>
      <c r="KKX713" s="511"/>
      <c r="KKY713" s="511"/>
      <c r="KKZ713" s="511"/>
      <c r="KLA713" s="511"/>
      <c r="KLB713" s="511"/>
      <c r="KLC713" s="511"/>
      <c r="KLD713" s="511"/>
      <c r="KLE713" s="511"/>
      <c r="KLF713" s="511"/>
      <c r="KLG713" s="511"/>
      <c r="KLH713" s="511"/>
      <c r="KLI713" s="511"/>
      <c r="KLJ713" s="511"/>
      <c r="KLK713" s="511"/>
      <c r="KLL713" s="511"/>
      <c r="KLM713" s="89"/>
      <c r="KLN713" s="89"/>
      <c r="KLO713" s="89"/>
      <c r="KLP713" s="89"/>
      <c r="KLQ713" s="89"/>
      <c r="KLR713" s="511"/>
      <c r="KLS713" s="511"/>
      <c r="KLT713" s="89"/>
      <c r="KLU713" s="89"/>
      <c r="KLV713" s="511"/>
      <c r="KLW713" s="511"/>
      <c r="KLX713" s="89"/>
      <c r="KLY713" s="89"/>
      <c r="KLZ713" s="511"/>
      <c r="KMA713" s="511"/>
      <c r="KMB713" s="511"/>
      <c r="KMC713" s="511"/>
      <c r="KMD713" s="511"/>
      <c r="KME713" s="511"/>
      <c r="KMF713" s="511"/>
      <c r="KMG713" s="89"/>
      <c r="KMH713" s="89"/>
      <c r="KMI713" s="511"/>
      <c r="KMJ713" s="511"/>
      <c r="KMK713" s="89"/>
      <c r="KML713" s="89"/>
      <c r="KMM713" s="511"/>
      <c r="KMN713" s="511"/>
      <c r="KMO713" s="511"/>
      <c r="KMP713" s="511"/>
      <c r="KMQ713" s="511"/>
      <c r="KMR713" s="203"/>
      <c r="KMS713" s="107"/>
      <c r="KMT713" s="511"/>
      <c r="KMU713" s="511"/>
      <c r="KMV713" s="511"/>
      <c r="KMW713" s="511"/>
      <c r="KMX713" s="511"/>
      <c r="KMY713" s="511"/>
      <c r="KMZ713" s="511"/>
      <c r="KNA713" s="168"/>
      <c r="KNB713" s="168"/>
      <c r="KNC713" s="168"/>
      <c r="KND713" s="168"/>
      <c r="KNE713" s="168"/>
      <c r="KNF713" s="168"/>
      <c r="KNG713" s="168"/>
      <c r="KNH713" s="168"/>
      <c r="KNI713" s="168"/>
      <c r="KNJ713" s="168"/>
      <c r="KNK713" s="168"/>
      <c r="KNL713" s="168"/>
      <c r="KNM713" s="168"/>
      <c r="KNN713" s="168"/>
      <c r="KNO713" s="168"/>
      <c r="KNP713" s="168"/>
      <c r="KNQ713" s="168"/>
      <c r="KNR713" s="168"/>
      <c r="KNS713" s="168"/>
      <c r="KNT713" s="168"/>
      <c r="KNU713" s="168"/>
      <c r="KNV713" s="168"/>
      <c r="KNW713" s="168"/>
      <c r="KNX713" s="168"/>
      <c r="KNY713" s="168"/>
      <c r="KNZ713" s="168"/>
      <c r="KOA713" s="168"/>
      <c r="KOB713" s="168"/>
      <c r="KOC713" s="168"/>
      <c r="KOD713" s="168"/>
      <c r="KOE713" s="168"/>
      <c r="KOF713" s="168"/>
      <c r="KOG713" s="168"/>
      <c r="KOH713" s="168"/>
      <c r="KOI713" s="168"/>
      <c r="KOJ713" s="168"/>
      <c r="KOK713" s="168"/>
      <c r="KOL713" s="168"/>
      <c r="KOM713" s="168"/>
      <c r="KON713" s="168"/>
      <c r="KOO713" s="168"/>
      <c r="KOP713" s="168"/>
      <c r="KOQ713" s="168"/>
      <c r="KOR713" s="168"/>
      <c r="KOS713" s="511"/>
      <c r="KOT713" s="511"/>
      <c r="KOU713" s="511"/>
      <c r="KOV713" s="511"/>
      <c r="KOW713" s="511"/>
      <c r="KOX713" s="511"/>
      <c r="KOY713" s="511"/>
      <c r="KOZ713" s="511"/>
      <c r="KPA713" s="511"/>
      <c r="KPB713" s="511"/>
      <c r="KPC713" s="511"/>
      <c r="KPD713" s="511"/>
      <c r="KPE713" s="511"/>
      <c r="KPF713" s="511"/>
      <c r="KPG713" s="511"/>
      <c r="KPH713" s="511"/>
      <c r="KPI713" s="511"/>
      <c r="KPJ713" s="511"/>
      <c r="KPK713" s="511"/>
      <c r="KPL713" s="511"/>
      <c r="KPM713" s="511"/>
      <c r="KPN713" s="511"/>
      <c r="KPO713" s="511"/>
      <c r="KPP713" s="511"/>
      <c r="KPQ713" s="89"/>
      <c r="KPR713" s="89"/>
      <c r="KPS713" s="89"/>
      <c r="KPT713" s="89"/>
      <c r="KPU713" s="89"/>
      <c r="KPV713" s="511"/>
      <c r="KPW713" s="511"/>
      <c r="KPX713" s="89"/>
      <c r="KPY713" s="89"/>
      <c r="KPZ713" s="511"/>
      <c r="KQA713" s="511"/>
      <c r="KQB713" s="89"/>
      <c r="KQC713" s="89"/>
      <c r="KQD713" s="511"/>
      <c r="KQE713" s="511"/>
      <c r="KQF713" s="511"/>
      <c r="KQG713" s="511"/>
      <c r="KQH713" s="511"/>
      <c r="KQI713" s="511"/>
      <c r="KQJ713" s="511"/>
      <c r="KQK713" s="89"/>
      <c r="KQL713" s="89"/>
      <c r="KQM713" s="511"/>
      <c r="KQN713" s="511"/>
      <c r="KQO713" s="89"/>
      <c r="KQP713" s="89"/>
      <c r="KQQ713" s="511"/>
      <c r="KQR713" s="511"/>
      <c r="KQS713" s="511"/>
      <c r="KQT713" s="511"/>
      <c r="KQU713" s="511"/>
      <c r="KQV713" s="203"/>
      <c r="KQW713" s="107"/>
      <c r="KQX713" s="511"/>
      <c r="KQY713" s="511"/>
      <c r="KQZ713" s="511"/>
      <c r="KRA713" s="511"/>
      <c r="KRB713" s="511"/>
      <c r="KRC713" s="511"/>
      <c r="KRD713" s="511"/>
      <c r="KRE713" s="168"/>
      <c r="KRF713" s="168"/>
      <c r="KRG713" s="168"/>
      <c r="KRH713" s="168"/>
      <c r="KRI713" s="168"/>
      <c r="KRJ713" s="168"/>
      <c r="KRK713" s="168"/>
      <c r="KRL713" s="168"/>
      <c r="KRM713" s="168"/>
      <c r="KRN713" s="168"/>
      <c r="KRO713" s="168"/>
      <c r="KRP713" s="168"/>
      <c r="KRQ713" s="168"/>
      <c r="KRR713" s="168"/>
      <c r="KRS713" s="168"/>
      <c r="KRT713" s="168"/>
      <c r="KRU713" s="168"/>
      <c r="KRV713" s="168"/>
      <c r="KRW713" s="168"/>
      <c r="KRX713" s="168"/>
      <c r="KRY713" s="168"/>
      <c r="KRZ713" s="168"/>
      <c r="KSA713" s="168"/>
      <c r="KSB713" s="168"/>
      <c r="KSC713" s="168"/>
      <c r="KSD713" s="168"/>
      <c r="KSE713" s="168"/>
      <c r="KSF713" s="168"/>
      <c r="KSG713" s="168"/>
      <c r="KSH713" s="168"/>
      <c r="KSI713" s="168"/>
      <c r="KSJ713" s="168"/>
      <c r="KSK713" s="168"/>
      <c r="KSL713" s="168"/>
      <c r="KSM713" s="168"/>
      <c r="KSN713" s="168"/>
      <c r="KSO713" s="168"/>
      <c r="KSP713" s="168"/>
      <c r="KSQ713" s="168"/>
      <c r="KSR713" s="168"/>
      <c r="KSS713" s="168"/>
      <c r="KST713" s="168"/>
      <c r="KSU713" s="168"/>
      <c r="KSV713" s="168"/>
      <c r="KSW713" s="511"/>
      <c r="KSX713" s="511"/>
      <c r="KSY713" s="511"/>
      <c r="KSZ713" s="511"/>
      <c r="KTA713" s="511"/>
      <c r="KTB713" s="511"/>
      <c r="KTC713" s="511"/>
      <c r="KTD713" s="511"/>
      <c r="KTE713" s="511"/>
      <c r="KTF713" s="511"/>
      <c r="KTG713" s="511"/>
      <c r="KTH713" s="511"/>
      <c r="KTI713" s="511"/>
      <c r="KTJ713" s="511"/>
      <c r="KTK713" s="511"/>
      <c r="KTL713" s="511"/>
      <c r="KTM713" s="511"/>
      <c r="KTN713" s="511"/>
      <c r="KTO713" s="511"/>
      <c r="KTP713" s="511"/>
      <c r="KTQ713" s="511"/>
      <c r="KTR713" s="511"/>
      <c r="KTS713" s="511"/>
      <c r="KTT713" s="511"/>
      <c r="KTU713" s="89"/>
      <c r="KTV713" s="89"/>
      <c r="KTW713" s="89"/>
      <c r="KTX713" s="89"/>
      <c r="KTY713" s="89"/>
      <c r="KTZ713" s="511"/>
      <c r="KUA713" s="511"/>
      <c r="KUB713" s="89"/>
      <c r="KUC713" s="89"/>
      <c r="KUD713" s="511"/>
      <c r="KUE713" s="511"/>
      <c r="KUF713" s="89"/>
      <c r="KUG713" s="89"/>
      <c r="KUH713" s="511"/>
      <c r="KUI713" s="511"/>
      <c r="KUJ713" s="511"/>
      <c r="KUK713" s="511"/>
      <c r="KUL713" s="511"/>
      <c r="KUM713" s="511"/>
      <c r="KUN713" s="511"/>
      <c r="KUO713" s="89"/>
      <c r="KUP713" s="89"/>
      <c r="KUQ713" s="511"/>
      <c r="KUR713" s="511"/>
      <c r="KUS713" s="89"/>
      <c r="KUT713" s="89"/>
      <c r="KUU713" s="511"/>
      <c r="KUV713" s="511"/>
      <c r="KUW713" s="511"/>
      <c r="KUX713" s="511"/>
      <c r="KUY713" s="511"/>
      <c r="KUZ713" s="203"/>
      <c r="KVA713" s="107"/>
      <c r="KVB713" s="511"/>
      <c r="KVC713" s="511"/>
      <c r="KVD713" s="511"/>
      <c r="KVE713" s="511"/>
      <c r="KVF713" s="511"/>
      <c r="KVG713" s="511"/>
      <c r="KVH713" s="511"/>
      <c r="KVI713" s="168"/>
      <c r="KVJ713" s="168"/>
      <c r="KVK713" s="168"/>
      <c r="KVL713" s="168"/>
      <c r="KVM713" s="168"/>
      <c r="KVN713" s="168"/>
      <c r="KVO713" s="168"/>
      <c r="KVP713" s="168"/>
      <c r="KVQ713" s="168"/>
      <c r="KVR713" s="168"/>
      <c r="KVS713" s="168"/>
      <c r="KVT713" s="168"/>
      <c r="KVU713" s="168"/>
      <c r="KVV713" s="168"/>
      <c r="KVW713" s="168"/>
      <c r="KVX713" s="168"/>
      <c r="KVY713" s="168"/>
      <c r="KVZ713" s="168"/>
      <c r="KWA713" s="168"/>
      <c r="KWB713" s="168"/>
      <c r="KWC713" s="168"/>
      <c r="KWD713" s="168"/>
      <c r="KWE713" s="168"/>
      <c r="KWF713" s="168"/>
      <c r="KWG713" s="168"/>
      <c r="KWH713" s="168"/>
      <c r="KWI713" s="168"/>
      <c r="KWJ713" s="168"/>
      <c r="KWK713" s="168"/>
      <c r="KWL713" s="168"/>
      <c r="KWM713" s="168"/>
      <c r="KWN713" s="168"/>
      <c r="KWO713" s="168"/>
      <c r="KWP713" s="168"/>
      <c r="KWQ713" s="168"/>
      <c r="KWR713" s="168"/>
      <c r="KWS713" s="168"/>
      <c r="KWT713" s="168"/>
      <c r="KWU713" s="168"/>
      <c r="KWV713" s="168"/>
      <c r="KWW713" s="168"/>
      <c r="KWX713" s="168"/>
      <c r="KWY713" s="168"/>
      <c r="KWZ713" s="168"/>
      <c r="KXA713" s="511"/>
      <c r="KXB713" s="511"/>
      <c r="KXC713" s="511"/>
      <c r="KXD713" s="511"/>
      <c r="KXE713" s="511"/>
      <c r="KXF713" s="511"/>
      <c r="KXG713" s="511"/>
      <c r="KXH713" s="511"/>
      <c r="KXI713" s="511"/>
      <c r="KXJ713" s="511"/>
      <c r="KXK713" s="511"/>
      <c r="KXL713" s="511"/>
      <c r="KXM713" s="511"/>
      <c r="KXN713" s="511"/>
      <c r="KXO713" s="511"/>
      <c r="KXP713" s="511"/>
      <c r="KXQ713" s="511"/>
      <c r="KXR713" s="511"/>
      <c r="KXS713" s="511"/>
      <c r="KXT713" s="511"/>
      <c r="KXU713" s="511"/>
      <c r="KXV713" s="511"/>
      <c r="KXW713" s="511"/>
      <c r="KXX713" s="511"/>
      <c r="KXY713" s="89"/>
      <c r="KXZ713" s="89"/>
      <c r="KYA713" s="89"/>
      <c r="KYB713" s="89"/>
      <c r="KYC713" s="89"/>
      <c r="KYD713" s="511"/>
      <c r="KYE713" s="511"/>
      <c r="KYF713" s="89"/>
      <c r="KYG713" s="89"/>
      <c r="KYH713" s="511"/>
      <c r="KYI713" s="511"/>
      <c r="KYJ713" s="89"/>
      <c r="KYK713" s="89"/>
      <c r="KYL713" s="511"/>
      <c r="KYM713" s="511"/>
      <c r="KYN713" s="511"/>
      <c r="KYO713" s="511"/>
      <c r="KYP713" s="511"/>
      <c r="KYQ713" s="511"/>
      <c r="KYR713" s="511"/>
      <c r="KYS713" s="89"/>
      <c r="KYT713" s="89"/>
      <c r="KYU713" s="511"/>
      <c r="KYV713" s="511"/>
      <c r="KYW713" s="89"/>
      <c r="KYX713" s="89"/>
      <c r="KYY713" s="511"/>
      <c r="KYZ713" s="511"/>
      <c r="KZA713" s="511"/>
      <c r="KZB713" s="511"/>
      <c r="KZC713" s="511"/>
      <c r="KZD713" s="203"/>
      <c r="KZE713" s="107"/>
      <c r="KZF713" s="511"/>
      <c r="KZG713" s="511"/>
      <c r="KZH713" s="511"/>
      <c r="KZI713" s="511"/>
      <c r="KZJ713" s="511"/>
      <c r="KZK713" s="511"/>
      <c r="KZL713" s="511"/>
      <c r="KZM713" s="168"/>
      <c r="KZN713" s="168"/>
      <c r="KZO713" s="168"/>
      <c r="KZP713" s="168"/>
      <c r="KZQ713" s="168"/>
      <c r="KZR713" s="168"/>
      <c r="KZS713" s="168"/>
      <c r="KZT713" s="168"/>
      <c r="KZU713" s="168"/>
      <c r="KZV713" s="168"/>
      <c r="KZW713" s="168"/>
      <c r="KZX713" s="168"/>
      <c r="KZY713" s="168"/>
      <c r="KZZ713" s="168"/>
      <c r="LAA713" s="168"/>
      <c r="LAB713" s="168"/>
      <c r="LAC713" s="168"/>
      <c r="LAD713" s="168"/>
      <c r="LAE713" s="168"/>
      <c r="LAF713" s="168"/>
      <c r="LAG713" s="168"/>
      <c r="LAH713" s="168"/>
      <c r="LAI713" s="168"/>
      <c r="LAJ713" s="168"/>
      <c r="LAK713" s="168"/>
      <c r="LAL713" s="168"/>
      <c r="LAM713" s="168"/>
      <c r="LAN713" s="168"/>
      <c r="LAO713" s="168"/>
      <c r="LAP713" s="168"/>
      <c r="LAQ713" s="168"/>
      <c r="LAR713" s="168"/>
      <c r="LAS713" s="168"/>
      <c r="LAT713" s="168"/>
      <c r="LAU713" s="168"/>
      <c r="LAV713" s="168"/>
      <c r="LAW713" s="168"/>
      <c r="LAX713" s="168"/>
      <c r="LAY713" s="168"/>
      <c r="LAZ713" s="168"/>
      <c r="LBA713" s="168"/>
      <c r="LBB713" s="168"/>
      <c r="LBC713" s="168"/>
      <c r="LBD713" s="168"/>
      <c r="LBE713" s="511"/>
      <c r="LBF713" s="511"/>
      <c r="LBG713" s="511"/>
      <c r="LBH713" s="511"/>
      <c r="LBI713" s="511"/>
      <c r="LBJ713" s="511"/>
      <c r="LBK713" s="511"/>
      <c r="LBL713" s="511"/>
      <c r="LBM713" s="511"/>
      <c r="LBN713" s="511"/>
      <c r="LBO713" s="511"/>
      <c r="LBP713" s="511"/>
      <c r="LBQ713" s="511"/>
      <c r="LBR713" s="511"/>
      <c r="LBS713" s="511"/>
      <c r="LBT713" s="511"/>
      <c r="LBU713" s="511"/>
      <c r="LBV713" s="511"/>
      <c r="LBW713" s="511"/>
      <c r="LBX713" s="511"/>
      <c r="LBY713" s="511"/>
      <c r="LBZ713" s="511"/>
      <c r="LCA713" s="511"/>
      <c r="LCB713" s="511"/>
      <c r="LCC713" s="89"/>
      <c r="LCD713" s="89"/>
      <c r="LCE713" s="89"/>
      <c r="LCF713" s="89"/>
      <c r="LCG713" s="89"/>
      <c r="LCH713" s="511"/>
      <c r="LCI713" s="511"/>
      <c r="LCJ713" s="89"/>
      <c r="LCK713" s="89"/>
      <c r="LCL713" s="511"/>
      <c r="LCM713" s="511"/>
      <c r="LCN713" s="89"/>
      <c r="LCO713" s="89"/>
      <c r="LCP713" s="511"/>
      <c r="LCQ713" s="511"/>
      <c r="LCR713" s="511"/>
      <c r="LCS713" s="511"/>
      <c r="LCT713" s="511"/>
      <c r="LCU713" s="511"/>
      <c r="LCV713" s="511"/>
      <c r="LCW713" s="89"/>
      <c r="LCX713" s="89"/>
      <c r="LCY713" s="511"/>
      <c r="LCZ713" s="511"/>
      <c r="LDA713" s="89"/>
      <c r="LDB713" s="89"/>
      <c r="LDC713" s="511"/>
      <c r="LDD713" s="511"/>
      <c r="LDE713" s="511"/>
      <c r="LDF713" s="511"/>
      <c r="LDG713" s="511"/>
      <c r="LDH713" s="203"/>
      <c r="LDI713" s="107"/>
      <c r="LDJ713" s="511"/>
      <c r="LDK713" s="511"/>
      <c r="LDL713" s="511"/>
      <c r="LDM713" s="511"/>
      <c r="LDN713" s="511"/>
      <c r="LDO713" s="511"/>
      <c r="LDP713" s="511"/>
      <c r="LDQ713" s="168"/>
      <c r="LDR713" s="168"/>
      <c r="LDS713" s="168"/>
      <c r="LDT713" s="168"/>
      <c r="LDU713" s="168"/>
      <c r="LDV713" s="168"/>
      <c r="LDW713" s="168"/>
      <c r="LDX713" s="168"/>
      <c r="LDY713" s="168"/>
      <c r="LDZ713" s="168"/>
      <c r="LEA713" s="168"/>
      <c r="LEB713" s="168"/>
      <c r="LEC713" s="168"/>
      <c r="LED713" s="168"/>
      <c r="LEE713" s="168"/>
      <c r="LEF713" s="168"/>
      <c r="LEG713" s="168"/>
      <c r="LEH713" s="168"/>
      <c r="LEI713" s="168"/>
      <c r="LEJ713" s="168"/>
      <c r="LEK713" s="168"/>
      <c r="LEL713" s="168"/>
      <c r="LEM713" s="168"/>
      <c r="LEN713" s="168"/>
      <c r="LEO713" s="168"/>
      <c r="LEP713" s="168"/>
      <c r="LEQ713" s="168"/>
      <c r="LER713" s="168"/>
      <c r="LES713" s="168"/>
      <c r="LET713" s="168"/>
      <c r="LEU713" s="168"/>
      <c r="LEV713" s="168"/>
      <c r="LEW713" s="168"/>
      <c r="LEX713" s="168"/>
      <c r="LEY713" s="168"/>
      <c r="LEZ713" s="168"/>
      <c r="LFA713" s="168"/>
      <c r="LFB713" s="168"/>
      <c r="LFC713" s="168"/>
      <c r="LFD713" s="168"/>
      <c r="LFE713" s="168"/>
      <c r="LFF713" s="168"/>
      <c r="LFG713" s="168"/>
      <c r="LFH713" s="168"/>
      <c r="LFI713" s="511"/>
      <c r="LFJ713" s="511"/>
      <c r="LFK713" s="511"/>
      <c r="LFL713" s="511"/>
      <c r="LFM713" s="511"/>
      <c r="LFN713" s="511"/>
      <c r="LFO713" s="511"/>
      <c r="LFP713" s="511"/>
      <c r="LFQ713" s="511"/>
      <c r="LFR713" s="511"/>
      <c r="LFS713" s="511"/>
      <c r="LFT713" s="511"/>
      <c r="LFU713" s="511"/>
      <c r="LFV713" s="511"/>
      <c r="LFW713" s="511"/>
      <c r="LFX713" s="511"/>
      <c r="LFY713" s="511"/>
      <c r="LFZ713" s="511"/>
      <c r="LGA713" s="511"/>
      <c r="LGB713" s="511"/>
      <c r="LGC713" s="511"/>
      <c r="LGD713" s="511"/>
      <c r="LGE713" s="511"/>
      <c r="LGF713" s="511"/>
      <c r="LGG713" s="89"/>
      <c r="LGH713" s="89"/>
      <c r="LGI713" s="89"/>
      <c r="LGJ713" s="89"/>
      <c r="LGK713" s="89"/>
      <c r="LGL713" s="511"/>
      <c r="LGM713" s="511"/>
      <c r="LGN713" s="89"/>
      <c r="LGO713" s="89"/>
      <c r="LGP713" s="511"/>
      <c r="LGQ713" s="511"/>
      <c r="LGR713" s="89"/>
      <c r="LGS713" s="89"/>
      <c r="LGT713" s="511"/>
      <c r="LGU713" s="511"/>
      <c r="LGV713" s="511"/>
      <c r="LGW713" s="511"/>
      <c r="LGX713" s="511"/>
      <c r="LGY713" s="511"/>
      <c r="LGZ713" s="511"/>
      <c r="LHA713" s="89"/>
      <c r="LHB713" s="89"/>
      <c r="LHC713" s="511"/>
      <c r="LHD713" s="511"/>
      <c r="LHE713" s="89"/>
      <c r="LHF713" s="89"/>
      <c r="LHG713" s="511"/>
      <c r="LHH713" s="511"/>
      <c r="LHI713" s="511"/>
      <c r="LHJ713" s="511"/>
      <c r="LHK713" s="511"/>
      <c r="LHL713" s="203"/>
      <c r="LHM713" s="107"/>
      <c r="LHN713" s="511"/>
      <c r="LHO713" s="511"/>
      <c r="LHP713" s="511"/>
      <c r="LHQ713" s="511"/>
      <c r="LHR713" s="511"/>
      <c r="LHS713" s="511"/>
      <c r="LHT713" s="511"/>
      <c r="LHU713" s="168"/>
      <c r="LHV713" s="168"/>
      <c r="LHW713" s="168"/>
      <c r="LHX713" s="168"/>
      <c r="LHY713" s="168"/>
      <c r="LHZ713" s="168"/>
      <c r="LIA713" s="168"/>
      <c r="LIB713" s="168"/>
      <c r="LIC713" s="168"/>
      <c r="LID713" s="168"/>
      <c r="LIE713" s="168"/>
      <c r="LIF713" s="168"/>
      <c r="LIG713" s="168"/>
      <c r="LIH713" s="168"/>
      <c r="LII713" s="168"/>
      <c r="LIJ713" s="168"/>
      <c r="LIK713" s="168"/>
      <c r="LIL713" s="168"/>
      <c r="LIM713" s="168"/>
      <c r="LIN713" s="168"/>
      <c r="LIO713" s="168"/>
      <c r="LIP713" s="168"/>
      <c r="LIQ713" s="168"/>
      <c r="LIR713" s="168"/>
      <c r="LIS713" s="168"/>
      <c r="LIT713" s="168"/>
      <c r="LIU713" s="168"/>
      <c r="LIV713" s="168"/>
      <c r="LIW713" s="168"/>
      <c r="LIX713" s="168"/>
      <c r="LIY713" s="168"/>
      <c r="LIZ713" s="168"/>
      <c r="LJA713" s="168"/>
      <c r="LJB713" s="168"/>
      <c r="LJC713" s="168"/>
      <c r="LJD713" s="168"/>
      <c r="LJE713" s="168"/>
      <c r="LJF713" s="168"/>
      <c r="LJG713" s="168"/>
      <c r="LJH713" s="168"/>
      <c r="LJI713" s="168"/>
      <c r="LJJ713" s="168"/>
      <c r="LJK713" s="168"/>
      <c r="LJL713" s="168"/>
      <c r="LJM713" s="511"/>
      <c r="LJN713" s="511"/>
      <c r="LJO713" s="511"/>
      <c r="LJP713" s="511"/>
      <c r="LJQ713" s="511"/>
      <c r="LJR713" s="511"/>
      <c r="LJS713" s="511"/>
      <c r="LJT713" s="511"/>
      <c r="LJU713" s="511"/>
      <c r="LJV713" s="511"/>
      <c r="LJW713" s="511"/>
      <c r="LJX713" s="511"/>
      <c r="LJY713" s="511"/>
      <c r="LJZ713" s="511"/>
      <c r="LKA713" s="511"/>
      <c r="LKB713" s="511"/>
      <c r="LKC713" s="511"/>
      <c r="LKD713" s="511"/>
      <c r="LKE713" s="511"/>
      <c r="LKF713" s="511"/>
      <c r="LKG713" s="511"/>
      <c r="LKH713" s="511"/>
      <c r="LKI713" s="511"/>
      <c r="LKJ713" s="511"/>
      <c r="LKK713" s="89"/>
      <c r="LKL713" s="89"/>
      <c r="LKM713" s="89"/>
      <c r="LKN713" s="89"/>
      <c r="LKO713" s="89"/>
      <c r="LKP713" s="511"/>
      <c r="LKQ713" s="511"/>
      <c r="LKR713" s="89"/>
      <c r="LKS713" s="89"/>
      <c r="LKT713" s="511"/>
      <c r="LKU713" s="511"/>
      <c r="LKV713" s="89"/>
      <c r="LKW713" s="89"/>
      <c r="LKX713" s="511"/>
      <c r="LKY713" s="511"/>
      <c r="LKZ713" s="511"/>
      <c r="LLA713" s="511"/>
      <c r="LLB713" s="511"/>
      <c r="LLC713" s="511"/>
      <c r="LLD713" s="511"/>
      <c r="LLE713" s="89"/>
      <c r="LLF713" s="89"/>
      <c r="LLG713" s="511"/>
      <c r="LLH713" s="511"/>
      <c r="LLI713" s="89"/>
      <c r="LLJ713" s="89"/>
      <c r="LLK713" s="511"/>
      <c r="LLL713" s="511"/>
      <c r="LLM713" s="511"/>
      <c r="LLN713" s="511"/>
      <c r="LLO713" s="511"/>
      <c r="LLP713" s="203"/>
      <c r="LLQ713" s="107"/>
      <c r="LLR713" s="511"/>
      <c r="LLS713" s="511"/>
      <c r="LLT713" s="511"/>
      <c r="LLU713" s="511"/>
      <c r="LLV713" s="511"/>
      <c r="LLW713" s="511"/>
      <c r="LLX713" s="511"/>
      <c r="LLY713" s="168"/>
      <c r="LLZ713" s="168"/>
      <c r="LMA713" s="168"/>
      <c r="LMB713" s="168"/>
      <c r="LMC713" s="168"/>
      <c r="LMD713" s="168"/>
      <c r="LME713" s="168"/>
      <c r="LMF713" s="168"/>
      <c r="LMG713" s="168"/>
      <c r="LMH713" s="168"/>
      <c r="LMI713" s="168"/>
      <c r="LMJ713" s="168"/>
      <c r="LMK713" s="168"/>
      <c r="LML713" s="168"/>
      <c r="LMM713" s="168"/>
      <c r="LMN713" s="168"/>
      <c r="LMO713" s="168"/>
      <c r="LMP713" s="168"/>
      <c r="LMQ713" s="168"/>
      <c r="LMR713" s="168"/>
      <c r="LMS713" s="168"/>
      <c r="LMT713" s="168"/>
      <c r="LMU713" s="168"/>
      <c r="LMV713" s="168"/>
      <c r="LMW713" s="168"/>
      <c r="LMX713" s="168"/>
      <c r="LMY713" s="168"/>
      <c r="LMZ713" s="168"/>
      <c r="LNA713" s="168"/>
      <c r="LNB713" s="168"/>
      <c r="LNC713" s="168"/>
      <c r="LND713" s="168"/>
      <c r="LNE713" s="168"/>
      <c r="LNF713" s="168"/>
      <c r="LNG713" s="168"/>
      <c r="LNH713" s="168"/>
      <c r="LNI713" s="168"/>
      <c r="LNJ713" s="168"/>
      <c r="LNK713" s="168"/>
      <c r="LNL713" s="168"/>
      <c r="LNM713" s="168"/>
      <c r="LNN713" s="168"/>
      <c r="LNO713" s="168"/>
      <c r="LNP713" s="168"/>
      <c r="LNQ713" s="511"/>
      <c r="LNR713" s="511"/>
      <c r="LNS713" s="511"/>
      <c r="LNT713" s="511"/>
      <c r="LNU713" s="511"/>
      <c r="LNV713" s="511"/>
      <c r="LNW713" s="511"/>
      <c r="LNX713" s="511"/>
      <c r="LNY713" s="511"/>
      <c r="LNZ713" s="511"/>
      <c r="LOA713" s="511"/>
      <c r="LOB713" s="511"/>
      <c r="LOC713" s="511"/>
      <c r="LOD713" s="511"/>
      <c r="LOE713" s="511"/>
      <c r="LOF713" s="511"/>
      <c r="LOG713" s="511"/>
      <c r="LOH713" s="511"/>
      <c r="LOI713" s="511"/>
      <c r="LOJ713" s="511"/>
      <c r="LOK713" s="511"/>
      <c r="LOL713" s="511"/>
      <c r="LOM713" s="511"/>
      <c r="LON713" s="511"/>
      <c r="LOO713" s="89"/>
      <c r="LOP713" s="89"/>
      <c r="LOQ713" s="89"/>
      <c r="LOR713" s="89"/>
      <c r="LOS713" s="89"/>
      <c r="LOT713" s="511"/>
      <c r="LOU713" s="511"/>
      <c r="LOV713" s="89"/>
      <c r="LOW713" s="89"/>
      <c r="LOX713" s="511"/>
      <c r="LOY713" s="511"/>
      <c r="LOZ713" s="89"/>
      <c r="LPA713" s="89"/>
      <c r="LPB713" s="511"/>
      <c r="LPC713" s="511"/>
      <c r="LPD713" s="511"/>
      <c r="LPE713" s="511"/>
      <c r="LPF713" s="511"/>
      <c r="LPG713" s="511"/>
      <c r="LPH713" s="511"/>
      <c r="LPI713" s="89"/>
      <c r="LPJ713" s="89"/>
      <c r="LPK713" s="511"/>
      <c r="LPL713" s="511"/>
      <c r="LPM713" s="89"/>
      <c r="LPN713" s="89"/>
      <c r="LPO713" s="511"/>
      <c r="LPP713" s="511"/>
      <c r="LPQ713" s="511"/>
      <c r="LPR713" s="511"/>
      <c r="LPS713" s="511"/>
      <c r="LPT713" s="203"/>
      <c r="LPU713" s="107"/>
      <c r="LPV713" s="511"/>
      <c r="LPW713" s="511"/>
      <c r="LPX713" s="511"/>
      <c r="LPY713" s="511"/>
      <c r="LPZ713" s="511"/>
      <c r="LQA713" s="511"/>
      <c r="LQB713" s="511"/>
      <c r="LQC713" s="168"/>
      <c r="LQD713" s="168"/>
      <c r="LQE713" s="168"/>
      <c r="LQF713" s="168"/>
      <c r="LQG713" s="168"/>
      <c r="LQH713" s="168"/>
      <c r="LQI713" s="168"/>
      <c r="LQJ713" s="168"/>
      <c r="LQK713" s="168"/>
      <c r="LQL713" s="168"/>
      <c r="LQM713" s="168"/>
      <c r="LQN713" s="168"/>
      <c r="LQO713" s="168"/>
      <c r="LQP713" s="168"/>
      <c r="LQQ713" s="168"/>
      <c r="LQR713" s="168"/>
      <c r="LQS713" s="168"/>
      <c r="LQT713" s="168"/>
      <c r="LQU713" s="168"/>
      <c r="LQV713" s="168"/>
      <c r="LQW713" s="168"/>
      <c r="LQX713" s="168"/>
      <c r="LQY713" s="168"/>
      <c r="LQZ713" s="168"/>
      <c r="LRA713" s="168"/>
      <c r="LRB713" s="168"/>
      <c r="LRC713" s="168"/>
      <c r="LRD713" s="168"/>
      <c r="LRE713" s="168"/>
      <c r="LRF713" s="168"/>
      <c r="LRG713" s="168"/>
      <c r="LRH713" s="168"/>
      <c r="LRI713" s="168"/>
      <c r="LRJ713" s="168"/>
      <c r="LRK713" s="168"/>
      <c r="LRL713" s="168"/>
      <c r="LRM713" s="168"/>
      <c r="LRN713" s="168"/>
      <c r="LRO713" s="168"/>
      <c r="LRP713" s="168"/>
      <c r="LRQ713" s="168"/>
      <c r="LRR713" s="168"/>
      <c r="LRS713" s="168"/>
      <c r="LRT713" s="168"/>
      <c r="LRU713" s="511"/>
      <c r="LRV713" s="511"/>
      <c r="LRW713" s="511"/>
      <c r="LRX713" s="511"/>
      <c r="LRY713" s="511"/>
      <c r="LRZ713" s="511"/>
      <c r="LSA713" s="511"/>
      <c r="LSB713" s="511"/>
      <c r="LSC713" s="511"/>
      <c r="LSD713" s="511"/>
      <c r="LSE713" s="511"/>
      <c r="LSF713" s="511"/>
      <c r="LSG713" s="511"/>
      <c r="LSH713" s="511"/>
      <c r="LSI713" s="511"/>
      <c r="LSJ713" s="511"/>
      <c r="LSK713" s="511"/>
      <c r="LSL713" s="511"/>
      <c r="LSM713" s="511"/>
      <c r="LSN713" s="511"/>
      <c r="LSO713" s="511"/>
      <c r="LSP713" s="511"/>
      <c r="LSQ713" s="511"/>
      <c r="LSR713" s="511"/>
      <c r="LSS713" s="89"/>
      <c r="LST713" s="89"/>
      <c r="LSU713" s="89"/>
      <c r="LSV713" s="89"/>
      <c r="LSW713" s="89"/>
      <c r="LSX713" s="511"/>
      <c r="LSY713" s="511"/>
      <c r="LSZ713" s="89"/>
      <c r="LTA713" s="89"/>
      <c r="LTB713" s="511"/>
      <c r="LTC713" s="511"/>
      <c r="LTD713" s="89"/>
      <c r="LTE713" s="89"/>
      <c r="LTF713" s="511"/>
      <c r="LTG713" s="511"/>
      <c r="LTH713" s="511"/>
      <c r="LTI713" s="511"/>
      <c r="LTJ713" s="511"/>
      <c r="LTK713" s="511"/>
      <c r="LTL713" s="511"/>
      <c r="LTM713" s="89"/>
      <c r="LTN713" s="89"/>
      <c r="LTO713" s="511"/>
      <c r="LTP713" s="511"/>
      <c r="LTQ713" s="89"/>
      <c r="LTR713" s="89"/>
      <c r="LTS713" s="511"/>
      <c r="LTT713" s="511"/>
      <c r="LTU713" s="511"/>
      <c r="LTV713" s="511"/>
      <c r="LTW713" s="511"/>
      <c r="LTX713" s="203"/>
      <c r="LTY713" s="107"/>
      <c r="LTZ713" s="511"/>
      <c r="LUA713" s="511"/>
      <c r="LUB713" s="511"/>
      <c r="LUC713" s="511"/>
      <c r="LUD713" s="511"/>
      <c r="LUE713" s="511"/>
      <c r="LUF713" s="511"/>
      <c r="LUG713" s="168"/>
      <c r="LUH713" s="168"/>
      <c r="LUI713" s="168"/>
      <c r="LUJ713" s="168"/>
      <c r="LUK713" s="168"/>
      <c r="LUL713" s="168"/>
      <c r="LUM713" s="168"/>
      <c r="LUN713" s="168"/>
      <c r="LUO713" s="168"/>
      <c r="LUP713" s="168"/>
      <c r="LUQ713" s="168"/>
      <c r="LUR713" s="168"/>
      <c r="LUS713" s="168"/>
      <c r="LUT713" s="168"/>
      <c r="LUU713" s="168"/>
      <c r="LUV713" s="168"/>
      <c r="LUW713" s="168"/>
      <c r="LUX713" s="168"/>
      <c r="LUY713" s="168"/>
      <c r="LUZ713" s="168"/>
      <c r="LVA713" s="168"/>
      <c r="LVB713" s="168"/>
      <c r="LVC713" s="168"/>
      <c r="LVD713" s="168"/>
      <c r="LVE713" s="168"/>
      <c r="LVF713" s="168"/>
      <c r="LVG713" s="168"/>
      <c r="LVH713" s="168"/>
      <c r="LVI713" s="168"/>
      <c r="LVJ713" s="168"/>
      <c r="LVK713" s="168"/>
      <c r="LVL713" s="168"/>
      <c r="LVM713" s="168"/>
      <c r="LVN713" s="168"/>
      <c r="LVO713" s="168"/>
      <c r="LVP713" s="168"/>
      <c r="LVQ713" s="168"/>
      <c r="LVR713" s="168"/>
      <c r="LVS713" s="168"/>
      <c r="LVT713" s="168"/>
      <c r="LVU713" s="168"/>
      <c r="LVV713" s="168"/>
      <c r="LVW713" s="168"/>
      <c r="LVX713" s="168"/>
      <c r="LVY713" s="511"/>
      <c r="LVZ713" s="511"/>
      <c r="LWA713" s="511"/>
      <c r="LWB713" s="511"/>
      <c r="LWC713" s="511"/>
      <c r="LWD713" s="511"/>
      <c r="LWE713" s="511"/>
      <c r="LWF713" s="511"/>
      <c r="LWG713" s="511"/>
      <c r="LWH713" s="511"/>
      <c r="LWI713" s="511"/>
      <c r="LWJ713" s="511"/>
      <c r="LWK713" s="511"/>
      <c r="LWL713" s="511"/>
      <c r="LWM713" s="511"/>
      <c r="LWN713" s="511"/>
      <c r="LWO713" s="511"/>
      <c r="LWP713" s="511"/>
      <c r="LWQ713" s="511"/>
      <c r="LWR713" s="511"/>
      <c r="LWS713" s="511"/>
      <c r="LWT713" s="511"/>
      <c r="LWU713" s="511"/>
      <c r="LWV713" s="511"/>
      <c r="LWW713" s="89"/>
      <c r="LWX713" s="89"/>
      <c r="LWY713" s="89"/>
      <c r="LWZ713" s="89"/>
      <c r="LXA713" s="89"/>
      <c r="LXB713" s="511"/>
      <c r="LXC713" s="511"/>
      <c r="LXD713" s="89"/>
      <c r="LXE713" s="89"/>
      <c r="LXF713" s="511"/>
      <c r="LXG713" s="511"/>
      <c r="LXH713" s="89"/>
      <c r="LXI713" s="89"/>
      <c r="LXJ713" s="511"/>
      <c r="LXK713" s="511"/>
      <c r="LXL713" s="511"/>
      <c r="LXM713" s="511"/>
      <c r="LXN713" s="511"/>
      <c r="LXO713" s="511"/>
      <c r="LXP713" s="511"/>
      <c r="LXQ713" s="89"/>
      <c r="LXR713" s="89"/>
      <c r="LXS713" s="511"/>
      <c r="LXT713" s="511"/>
      <c r="LXU713" s="89"/>
      <c r="LXV713" s="89"/>
      <c r="LXW713" s="511"/>
      <c r="LXX713" s="511"/>
      <c r="LXY713" s="511"/>
      <c r="LXZ713" s="511"/>
      <c r="LYA713" s="511"/>
      <c r="LYB713" s="203"/>
      <c r="LYC713" s="107"/>
      <c r="LYD713" s="511"/>
      <c r="LYE713" s="511"/>
      <c r="LYF713" s="511"/>
      <c r="LYG713" s="511"/>
      <c r="LYH713" s="511"/>
      <c r="LYI713" s="511"/>
      <c r="LYJ713" s="511"/>
      <c r="LYK713" s="168"/>
      <c r="LYL713" s="168"/>
      <c r="LYM713" s="168"/>
      <c r="LYN713" s="168"/>
      <c r="LYO713" s="168"/>
      <c r="LYP713" s="168"/>
      <c r="LYQ713" s="168"/>
      <c r="LYR713" s="168"/>
      <c r="LYS713" s="168"/>
      <c r="LYT713" s="168"/>
      <c r="LYU713" s="168"/>
      <c r="LYV713" s="168"/>
      <c r="LYW713" s="168"/>
      <c r="LYX713" s="168"/>
      <c r="LYY713" s="168"/>
      <c r="LYZ713" s="168"/>
      <c r="LZA713" s="168"/>
      <c r="LZB713" s="168"/>
      <c r="LZC713" s="168"/>
      <c r="LZD713" s="168"/>
      <c r="LZE713" s="168"/>
      <c r="LZF713" s="168"/>
      <c r="LZG713" s="168"/>
      <c r="LZH713" s="168"/>
      <c r="LZI713" s="168"/>
      <c r="LZJ713" s="168"/>
      <c r="LZK713" s="168"/>
      <c r="LZL713" s="168"/>
      <c r="LZM713" s="168"/>
      <c r="LZN713" s="168"/>
      <c r="LZO713" s="168"/>
      <c r="LZP713" s="168"/>
      <c r="LZQ713" s="168"/>
      <c r="LZR713" s="168"/>
      <c r="LZS713" s="168"/>
      <c r="LZT713" s="168"/>
      <c r="LZU713" s="168"/>
      <c r="LZV713" s="168"/>
      <c r="LZW713" s="168"/>
      <c r="LZX713" s="168"/>
      <c r="LZY713" s="168"/>
      <c r="LZZ713" s="168"/>
      <c r="MAA713" s="168"/>
      <c r="MAB713" s="168"/>
      <c r="MAC713" s="511"/>
      <c r="MAD713" s="511"/>
      <c r="MAE713" s="511"/>
      <c r="MAF713" s="511"/>
      <c r="MAG713" s="511"/>
      <c r="MAH713" s="511"/>
      <c r="MAI713" s="511"/>
      <c r="MAJ713" s="511"/>
      <c r="MAK713" s="511"/>
      <c r="MAL713" s="511"/>
      <c r="MAM713" s="511"/>
      <c r="MAN713" s="511"/>
      <c r="MAO713" s="511"/>
      <c r="MAP713" s="511"/>
      <c r="MAQ713" s="511"/>
      <c r="MAR713" s="511"/>
      <c r="MAS713" s="511"/>
      <c r="MAT713" s="511"/>
      <c r="MAU713" s="511"/>
      <c r="MAV713" s="511"/>
      <c r="MAW713" s="511"/>
      <c r="MAX713" s="511"/>
      <c r="MAY713" s="511"/>
      <c r="MAZ713" s="511"/>
      <c r="MBA713" s="89"/>
      <c r="MBB713" s="89"/>
      <c r="MBC713" s="89"/>
      <c r="MBD713" s="89"/>
      <c r="MBE713" s="89"/>
      <c r="MBF713" s="511"/>
      <c r="MBG713" s="511"/>
      <c r="MBH713" s="89"/>
      <c r="MBI713" s="89"/>
      <c r="MBJ713" s="511"/>
      <c r="MBK713" s="511"/>
      <c r="MBL713" s="89"/>
      <c r="MBM713" s="89"/>
      <c r="MBN713" s="511"/>
      <c r="MBO713" s="511"/>
      <c r="MBP713" s="511"/>
      <c r="MBQ713" s="511"/>
      <c r="MBR713" s="511"/>
      <c r="MBS713" s="511"/>
      <c r="MBT713" s="511"/>
      <c r="MBU713" s="89"/>
      <c r="MBV713" s="89"/>
      <c r="MBW713" s="511"/>
      <c r="MBX713" s="511"/>
      <c r="MBY713" s="89"/>
      <c r="MBZ713" s="89"/>
      <c r="MCA713" s="511"/>
      <c r="MCB713" s="511"/>
      <c r="MCC713" s="511"/>
      <c r="MCD713" s="511"/>
      <c r="MCE713" s="511"/>
      <c r="MCF713" s="203"/>
      <c r="MCG713" s="107"/>
      <c r="MCH713" s="511"/>
      <c r="MCI713" s="511"/>
      <c r="MCJ713" s="511"/>
      <c r="MCK713" s="511"/>
      <c r="MCL713" s="511"/>
      <c r="MCM713" s="511"/>
      <c r="MCN713" s="511"/>
      <c r="MCO713" s="168"/>
      <c r="MCP713" s="168"/>
      <c r="MCQ713" s="168"/>
      <c r="MCR713" s="168"/>
      <c r="MCS713" s="168"/>
      <c r="MCT713" s="168"/>
      <c r="MCU713" s="168"/>
      <c r="MCV713" s="168"/>
      <c r="MCW713" s="168"/>
      <c r="MCX713" s="168"/>
      <c r="MCY713" s="168"/>
      <c r="MCZ713" s="168"/>
      <c r="MDA713" s="168"/>
      <c r="MDB713" s="168"/>
      <c r="MDC713" s="168"/>
      <c r="MDD713" s="168"/>
      <c r="MDE713" s="168"/>
      <c r="MDF713" s="168"/>
      <c r="MDG713" s="168"/>
      <c r="MDH713" s="168"/>
      <c r="MDI713" s="168"/>
      <c r="MDJ713" s="168"/>
      <c r="MDK713" s="168"/>
      <c r="MDL713" s="168"/>
      <c r="MDM713" s="168"/>
      <c r="MDN713" s="168"/>
      <c r="MDO713" s="168"/>
      <c r="MDP713" s="168"/>
      <c r="MDQ713" s="168"/>
      <c r="MDR713" s="168"/>
      <c r="MDS713" s="168"/>
      <c r="MDT713" s="168"/>
      <c r="MDU713" s="168"/>
      <c r="MDV713" s="168"/>
      <c r="MDW713" s="168"/>
      <c r="MDX713" s="168"/>
      <c r="MDY713" s="168"/>
      <c r="MDZ713" s="168"/>
      <c r="MEA713" s="168"/>
      <c r="MEB713" s="168"/>
      <c r="MEC713" s="168"/>
      <c r="MED713" s="168"/>
      <c r="MEE713" s="168"/>
      <c r="MEF713" s="168"/>
      <c r="MEG713" s="511"/>
      <c r="MEH713" s="511"/>
      <c r="MEI713" s="511"/>
      <c r="MEJ713" s="511"/>
      <c r="MEK713" s="511"/>
      <c r="MEL713" s="511"/>
      <c r="MEM713" s="511"/>
      <c r="MEN713" s="511"/>
      <c r="MEO713" s="511"/>
      <c r="MEP713" s="511"/>
      <c r="MEQ713" s="511"/>
      <c r="MER713" s="511"/>
      <c r="MES713" s="511"/>
      <c r="MET713" s="511"/>
      <c r="MEU713" s="511"/>
      <c r="MEV713" s="511"/>
      <c r="MEW713" s="511"/>
      <c r="MEX713" s="511"/>
      <c r="MEY713" s="511"/>
      <c r="MEZ713" s="511"/>
      <c r="MFA713" s="511"/>
      <c r="MFB713" s="511"/>
      <c r="MFC713" s="511"/>
      <c r="MFD713" s="511"/>
      <c r="MFE713" s="89"/>
      <c r="MFF713" s="89"/>
      <c r="MFG713" s="89"/>
      <c r="MFH713" s="89"/>
      <c r="MFI713" s="89"/>
      <c r="MFJ713" s="511"/>
      <c r="MFK713" s="511"/>
      <c r="MFL713" s="89"/>
      <c r="MFM713" s="89"/>
      <c r="MFN713" s="511"/>
      <c r="MFO713" s="511"/>
      <c r="MFP713" s="89"/>
      <c r="MFQ713" s="89"/>
      <c r="MFR713" s="511"/>
      <c r="MFS713" s="511"/>
      <c r="MFT713" s="511"/>
      <c r="MFU713" s="511"/>
      <c r="MFV713" s="511"/>
      <c r="MFW713" s="511"/>
      <c r="MFX713" s="511"/>
      <c r="MFY713" s="89"/>
      <c r="MFZ713" s="89"/>
      <c r="MGA713" s="511"/>
      <c r="MGB713" s="511"/>
      <c r="MGC713" s="89"/>
      <c r="MGD713" s="89"/>
      <c r="MGE713" s="511"/>
      <c r="MGF713" s="511"/>
      <c r="MGG713" s="511"/>
      <c r="MGH713" s="511"/>
      <c r="MGI713" s="511"/>
      <c r="MGJ713" s="203"/>
      <c r="MGK713" s="107"/>
      <c r="MGL713" s="511"/>
      <c r="MGM713" s="511"/>
      <c r="MGN713" s="511"/>
      <c r="MGO713" s="511"/>
      <c r="MGP713" s="511"/>
      <c r="MGQ713" s="511"/>
      <c r="MGR713" s="511"/>
      <c r="MGS713" s="168"/>
      <c r="MGT713" s="168"/>
      <c r="MGU713" s="168"/>
      <c r="MGV713" s="168"/>
      <c r="MGW713" s="168"/>
      <c r="MGX713" s="168"/>
      <c r="MGY713" s="168"/>
      <c r="MGZ713" s="168"/>
      <c r="MHA713" s="168"/>
      <c r="MHB713" s="168"/>
      <c r="MHC713" s="168"/>
      <c r="MHD713" s="168"/>
      <c r="MHE713" s="168"/>
      <c r="MHF713" s="168"/>
      <c r="MHG713" s="168"/>
      <c r="MHH713" s="168"/>
      <c r="MHI713" s="168"/>
      <c r="MHJ713" s="168"/>
      <c r="MHK713" s="168"/>
      <c r="MHL713" s="168"/>
      <c r="MHM713" s="168"/>
      <c r="MHN713" s="168"/>
      <c r="MHO713" s="168"/>
      <c r="MHP713" s="168"/>
      <c r="MHQ713" s="168"/>
      <c r="MHR713" s="168"/>
      <c r="MHS713" s="168"/>
      <c r="MHT713" s="168"/>
      <c r="MHU713" s="168"/>
      <c r="MHV713" s="168"/>
      <c r="MHW713" s="168"/>
      <c r="MHX713" s="168"/>
      <c r="MHY713" s="168"/>
      <c r="MHZ713" s="168"/>
      <c r="MIA713" s="168"/>
      <c r="MIB713" s="168"/>
      <c r="MIC713" s="168"/>
      <c r="MID713" s="168"/>
      <c r="MIE713" s="168"/>
      <c r="MIF713" s="168"/>
      <c r="MIG713" s="168"/>
      <c r="MIH713" s="168"/>
      <c r="MII713" s="168"/>
      <c r="MIJ713" s="168"/>
      <c r="MIK713" s="511"/>
      <c r="MIL713" s="511"/>
      <c r="MIM713" s="511"/>
      <c r="MIN713" s="511"/>
      <c r="MIO713" s="511"/>
      <c r="MIP713" s="511"/>
      <c r="MIQ713" s="511"/>
      <c r="MIR713" s="511"/>
      <c r="MIS713" s="511"/>
      <c r="MIT713" s="511"/>
      <c r="MIU713" s="511"/>
      <c r="MIV713" s="511"/>
      <c r="MIW713" s="511"/>
      <c r="MIX713" s="511"/>
      <c r="MIY713" s="511"/>
      <c r="MIZ713" s="511"/>
      <c r="MJA713" s="511"/>
      <c r="MJB713" s="511"/>
      <c r="MJC713" s="511"/>
      <c r="MJD713" s="511"/>
      <c r="MJE713" s="511"/>
      <c r="MJF713" s="511"/>
      <c r="MJG713" s="511"/>
      <c r="MJH713" s="511"/>
      <c r="MJI713" s="89"/>
      <c r="MJJ713" s="89"/>
      <c r="MJK713" s="89"/>
      <c r="MJL713" s="89"/>
      <c r="MJM713" s="89"/>
      <c r="MJN713" s="511"/>
      <c r="MJO713" s="511"/>
      <c r="MJP713" s="89"/>
      <c r="MJQ713" s="89"/>
      <c r="MJR713" s="511"/>
      <c r="MJS713" s="511"/>
      <c r="MJT713" s="89"/>
      <c r="MJU713" s="89"/>
      <c r="MJV713" s="511"/>
      <c r="MJW713" s="511"/>
      <c r="MJX713" s="511"/>
      <c r="MJY713" s="511"/>
      <c r="MJZ713" s="511"/>
      <c r="MKA713" s="511"/>
      <c r="MKB713" s="511"/>
      <c r="MKC713" s="89"/>
      <c r="MKD713" s="89"/>
      <c r="MKE713" s="511"/>
      <c r="MKF713" s="511"/>
      <c r="MKG713" s="89"/>
      <c r="MKH713" s="89"/>
      <c r="MKI713" s="511"/>
      <c r="MKJ713" s="511"/>
      <c r="MKK713" s="511"/>
      <c r="MKL713" s="511"/>
      <c r="MKM713" s="511"/>
      <c r="MKN713" s="203"/>
      <c r="MKO713" s="107"/>
      <c r="MKP713" s="511"/>
      <c r="MKQ713" s="511"/>
      <c r="MKR713" s="511"/>
      <c r="MKS713" s="511"/>
      <c r="MKT713" s="511"/>
      <c r="MKU713" s="511"/>
      <c r="MKV713" s="511"/>
      <c r="MKW713" s="168"/>
      <c r="MKX713" s="168"/>
      <c r="MKY713" s="168"/>
      <c r="MKZ713" s="168"/>
      <c r="MLA713" s="168"/>
      <c r="MLB713" s="168"/>
      <c r="MLC713" s="168"/>
      <c r="MLD713" s="168"/>
      <c r="MLE713" s="168"/>
      <c r="MLF713" s="168"/>
      <c r="MLG713" s="168"/>
      <c r="MLH713" s="168"/>
      <c r="MLI713" s="168"/>
      <c r="MLJ713" s="168"/>
      <c r="MLK713" s="168"/>
      <c r="MLL713" s="168"/>
      <c r="MLM713" s="168"/>
      <c r="MLN713" s="168"/>
      <c r="MLO713" s="168"/>
      <c r="MLP713" s="168"/>
      <c r="MLQ713" s="168"/>
      <c r="MLR713" s="168"/>
      <c r="MLS713" s="168"/>
      <c r="MLT713" s="168"/>
      <c r="MLU713" s="168"/>
      <c r="MLV713" s="168"/>
      <c r="MLW713" s="168"/>
      <c r="MLX713" s="168"/>
      <c r="MLY713" s="168"/>
      <c r="MLZ713" s="168"/>
      <c r="MMA713" s="168"/>
      <c r="MMB713" s="168"/>
      <c r="MMC713" s="168"/>
      <c r="MMD713" s="168"/>
      <c r="MME713" s="168"/>
      <c r="MMF713" s="168"/>
      <c r="MMG713" s="168"/>
      <c r="MMH713" s="168"/>
      <c r="MMI713" s="168"/>
      <c r="MMJ713" s="168"/>
      <c r="MMK713" s="168"/>
      <c r="MML713" s="168"/>
      <c r="MMM713" s="168"/>
      <c r="MMN713" s="168"/>
      <c r="MMO713" s="511"/>
      <c r="MMP713" s="511"/>
      <c r="MMQ713" s="511"/>
      <c r="MMR713" s="511"/>
      <c r="MMS713" s="511"/>
      <c r="MMT713" s="511"/>
      <c r="MMU713" s="511"/>
      <c r="MMV713" s="511"/>
      <c r="MMW713" s="511"/>
      <c r="MMX713" s="511"/>
      <c r="MMY713" s="511"/>
      <c r="MMZ713" s="511"/>
      <c r="MNA713" s="511"/>
      <c r="MNB713" s="511"/>
      <c r="MNC713" s="511"/>
      <c r="MND713" s="511"/>
      <c r="MNE713" s="511"/>
      <c r="MNF713" s="511"/>
      <c r="MNG713" s="511"/>
      <c r="MNH713" s="511"/>
      <c r="MNI713" s="511"/>
      <c r="MNJ713" s="511"/>
      <c r="MNK713" s="511"/>
      <c r="MNL713" s="511"/>
      <c r="MNM713" s="89"/>
      <c r="MNN713" s="89"/>
      <c r="MNO713" s="89"/>
      <c r="MNP713" s="89"/>
      <c r="MNQ713" s="89"/>
      <c r="MNR713" s="511"/>
      <c r="MNS713" s="511"/>
      <c r="MNT713" s="89"/>
      <c r="MNU713" s="89"/>
      <c r="MNV713" s="511"/>
      <c r="MNW713" s="511"/>
      <c r="MNX713" s="89"/>
      <c r="MNY713" s="89"/>
      <c r="MNZ713" s="511"/>
      <c r="MOA713" s="511"/>
      <c r="MOB713" s="511"/>
      <c r="MOC713" s="511"/>
      <c r="MOD713" s="511"/>
      <c r="MOE713" s="511"/>
      <c r="MOF713" s="511"/>
      <c r="MOG713" s="89"/>
      <c r="MOH713" s="89"/>
      <c r="MOI713" s="511"/>
      <c r="MOJ713" s="511"/>
      <c r="MOK713" s="89"/>
      <c r="MOL713" s="89"/>
      <c r="MOM713" s="511"/>
      <c r="MON713" s="511"/>
      <c r="MOO713" s="511"/>
      <c r="MOP713" s="511"/>
      <c r="MOQ713" s="511"/>
      <c r="MOR713" s="203"/>
      <c r="MOS713" s="107"/>
      <c r="MOT713" s="511"/>
      <c r="MOU713" s="511"/>
      <c r="MOV713" s="511"/>
      <c r="MOW713" s="511"/>
      <c r="MOX713" s="511"/>
      <c r="MOY713" s="511"/>
      <c r="MOZ713" s="511"/>
      <c r="MPA713" s="168"/>
      <c r="MPB713" s="168"/>
      <c r="MPC713" s="168"/>
      <c r="MPD713" s="168"/>
      <c r="MPE713" s="168"/>
      <c r="MPF713" s="168"/>
      <c r="MPG713" s="168"/>
      <c r="MPH713" s="168"/>
      <c r="MPI713" s="168"/>
      <c r="MPJ713" s="168"/>
      <c r="MPK713" s="168"/>
      <c r="MPL713" s="168"/>
      <c r="MPM713" s="168"/>
      <c r="MPN713" s="168"/>
      <c r="MPO713" s="168"/>
      <c r="MPP713" s="168"/>
      <c r="MPQ713" s="168"/>
      <c r="MPR713" s="168"/>
      <c r="MPS713" s="168"/>
      <c r="MPT713" s="168"/>
      <c r="MPU713" s="168"/>
      <c r="MPV713" s="168"/>
      <c r="MPW713" s="168"/>
      <c r="MPX713" s="168"/>
      <c r="MPY713" s="168"/>
      <c r="MPZ713" s="168"/>
      <c r="MQA713" s="168"/>
      <c r="MQB713" s="168"/>
      <c r="MQC713" s="168"/>
      <c r="MQD713" s="168"/>
      <c r="MQE713" s="168"/>
      <c r="MQF713" s="168"/>
      <c r="MQG713" s="168"/>
      <c r="MQH713" s="168"/>
      <c r="MQI713" s="168"/>
      <c r="MQJ713" s="168"/>
      <c r="MQK713" s="168"/>
      <c r="MQL713" s="168"/>
      <c r="MQM713" s="168"/>
      <c r="MQN713" s="168"/>
      <c r="MQO713" s="168"/>
      <c r="MQP713" s="168"/>
      <c r="MQQ713" s="168"/>
      <c r="MQR713" s="168"/>
      <c r="MQS713" s="511"/>
      <c r="MQT713" s="511"/>
      <c r="MQU713" s="511"/>
      <c r="MQV713" s="511"/>
      <c r="MQW713" s="511"/>
      <c r="MQX713" s="511"/>
      <c r="MQY713" s="511"/>
      <c r="MQZ713" s="511"/>
      <c r="MRA713" s="511"/>
      <c r="MRB713" s="511"/>
      <c r="MRC713" s="511"/>
      <c r="MRD713" s="511"/>
      <c r="MRE713" s="511"/>
      <c r="MRF713" s="511"/>
      <c r="MRG713" s="511"/>
      <c r="MRH713" s="511"/>
      <c r="MRI713" s="511"/>
      <c r="MRJ713" s="511"/>
      <c r="MRK713" s="511"/>
      <c r="MRL713" s="511"/>
      <c r="MRM713" s="511"/>
      <c r="MRN713" s="511"/>
      <c r="MRO713" s="511"/>
      <c r="MRP713" s="511"/>
      <c r="MRQ713" s="89"/>
      <c r="MRR713" s="89"/>
      <c r="MRS713" s="89"/>
      <c r="MRT713" s="89"/>
      <c r="MRU713" s="89"/>
      <c r="MRV713" s="511"/>
      <c r="MRW713" s="511"/>
      <c r="MRX713" s="89"/>
      <c r="MRY713" s="89"/>
      <c r="MRZ713" s="511"/>
      <c r="MSA713" s="511"/>
      <c r="MSB713" s="89"/>
      <c r="MSC713" s="89"/>
      <c r="MSD713" s="511"/>
      <c r="MSE713" s="511"/>
      <c r="MSF713" s="511"/>
      <c r="MSG713" s="511"/>
      <c r="MSH713" s="511"/>
      <c r="MSI713" s="511"/>
      <c r="MSJ713" s="511"/>
      <c r="MSK713" s="89"/>
      <c r="MSL713" s="89"/>
      <c r="MSM713" s="511"/>
      <c r="MSN713" s="511"/>
      <c r="MSO713" s="89"/>
      <c r="MSP713" s="89"/>
      <c r="MSQ713" s="511"/>
      <c r="MSR713" s="511"/>
      <c r="MSS713" s="511"/>
      <c r="MST713" s="511"/>
      <c r="MSU713" s="511"/>
      <c r="MSV713" s="203"/>
      <c r="MSW713" s="107"/>
      <c r="MSX713" s="511"/>
      <c r="MSY713" s="511"/>
      <c r="MSZ713" s="511"/>
      <c r="MTA713" s="511"/>
      <c r="MTB713" s="511"/>
      <c r="MTC713" s="511"/>
      <c r="MTD713" s="511"/>
      <c r="MTE713" s="168"/>
      <c r="MTF713" s="168"/>
      <c r="MTG713" s="168"/>
      <c r="MTH713" s="168"/>
      <c r="MTI713" s="168"/>
      <c r="MTJ713" s="168"/>
      <c r="MTK713" s="168"/>
      <c r="MTL713" s="168"/>
      <c r="MTM713" s="168"/>
      <c r="MTN713" s="168"/>
      <c r="MTO713" s="168"/>
      <c r="MTP713" s="168"/>
      <c r="MTQ713" s="168"/>
      <c r="MTR713" s="168"/>
      <c r="MTS713" s="168"/>
      <c r="MTT713" s="168"/>
      <c r="MTU713" s="168"/>
      <c r="MTV713" s="168"/>
      <c r="MTW713" s="168"/>
      <c r="MTX713" s="168"/>
      <c r="MTY713" s="168"/>
      <c r="MTZ713" s="168"/>
      <c r="MUA713" s="168"/>
      <c r="MUB713" s="168"/>
      <c r="MUC713" s="168"/>
      <c r="MUD713" s="168"/>
      <c r="MUE713" s="168"/>
      <c r="MUF713" s="168"/>
      <c r="MUG713" s="168"/>
      <c r="MUH713" s="168"/>
      <c r="MUI713" s="168"/>
      <c r="MUJ713" s="168"/>
      <c r="MUK713" s="168"/>
      <c r="MUL713" s="168"/>
      <c r="MUM713" s="168"/>
      <c r="MUN713" s="168"/>
      <c r="MUO713" s="168"/>
      <c r="MUP713" s="168"/>
      <c r="MUQ713" s="168"/>
      <c r="MUR713" s="168"/>
      <c r="MUS713" s="168"/>
      <c r="MUT713" s="168"/>
      <c r="MUU713" s="168"/>
      <c r="MUV713" s="168"/>
      <c r="MUW713" s="511"/>
      <c r="MUX713" s="511"/>
      <c r="MUY713" s="511"/>
      <c r="MUZ713" s="511"/>
      <c r="MVA713" s="511"/>
      <c r="MVB713" s="511"/>
      <c r="MVC713" s="511"/>
      <c r="MVD713" s="511"/>
      <c r="MVE713" s="511"/>
      <c r="MVF713" s="511"/>
      <c r="MVG713" s="511"/>
      <c r="MVH713" s="511"/>
      <c r="MVI713" s="511"/>
      <c r="MVJ713" s="511"/>
      <c r="MVK713" s="511"/>
      <c r="MVL713" s="511"/>
      <c r="MVM713" s="511"/>
      <c r="MVN713" s="511"/>
      <c r="MVO713" s="511"/>
      <c r="MVP713" s="511"/>
      <c r="MVQ713" s="511"/>
      <c r="MVR713" s="511"/>
      <c r="MVS713" s="511"/>
      <c r="MVT713" s="511"/>
      <c r="MVU713" s="89"/>
      <c r="MVV713" s="89"/>
      <c r="MVW713" s="89"/>
      <c r="MVX713" s="89"/>
      <c r="MVY713" s="89"/>
      <c r="MVZ713" s="511"/>
      <c r="MWA713" s="511"/>
      <c r="MWB713" s="89"/>
      <c r="MWC713" s="89"/>
      <c r="MWD713" s="511"/>
      <c r="MWE713" s="511"/>
      <c r="MWF713" s="89"/>
      <c r="MWG713" s="89"/>
      <c r="MWH713" s="511"/>
      <c r="MWI713" s="511"/>
      <c r="MWJ713" s="511"/>
      <c r="MWK713" s="511"/>
      <c r="MWL713" s="511"/>
      <c r="MWM713" s="511"/>
      <c r="MWN713" s="511"/>
      <c r="MWO713" s="89"/>
      <c r="MWP713" s="89"/>
      <c r="MWQ713" s="511"/>
      <c r="MWR713" s="511"/>
      <c r="MWS713" s="89"/>
      <c r="MWT713" s="89"/>
      <c r="MWU713" s="511"/>
      <c r="MWV713" s="511"/>
      <c r="MWW713" s="511"/>
      <c r="MWX713" s="511"/>
      <c r="MWY713" s="511"/>
      <c r="MWZ713" s="203"/>
      <c r="MXA713" s="107"/>
      <c r="MXB713" s="511"/>
      <c r="MXC713" s="511"/>
      <c r="MXD713" s="511"/>
      <c r="MXE713" s="511"/>
      <c r="MXF713" s="511"/>
      <c r="MXG713" s="511"/>
      <c r="MXH713" s="511"/>
      <c r="MXI713" s="168"/>
      <c r="MXJ713" s="168"/>
      <c r="MXK713" s="168"/>
      <c r="MXL713" s="168"/>
      <c r="MXM713" s="168"/>
      <c r="MXN713" s="168"/>
      <c r="MXO713" s="168"/>
      <c r="MXP713" s="168"/>
      <c r="MXQ713" s="168"/>
      <c r="MXR713" s="168"/>
      <c r="MXS713" s="168"/>
      <c r="MXT713" s="168"/>
      <c r="MXU713" s="168"/>
      <c r="MXV713" s="168"/>
      <c r="MXW713" s="168"/>
      <c r="MXX713" s="168"/>
      <c r="MXY713" s="168"/>
      <c r="MXZ713" s="168"/>
      <c r="MYA713" s="168"/>
      <c r="MYB713" s="168"/>
      <c r="MYC713" s="168"/>
      <c r="MYD713" s="168"/>
      <c r="MYE713" s="168"/>
      <c r="MYF713" s="168"/>
      <c r="MYG713" s="168"/>
      <c r="MYH713" s="168"/>
      <c r="MYI713" s="168"/>
      <c r="MYJ713" s="168"/>
      <c r="MYK713" s="168"/>
      <c r="MYL713" s="168"/>
      <c r="MYM713" s="168"/>
      <c r="MYN713" s="168"/>
      <c r="MYO713" s="168"/>
      <c r="MYP713" s="168"/>
      <c r="MYQ713" s="168"/>
      <c r="MYR713" s="168"/>
      <c r="MYS713" s="168"/>
      <c r="MYT713" s="168"/>
      <c r="MYU713" s="168"/>
      <c r="MYV713" s="168"/>
      <c r="MYW713" s="168"/>
      <c r="MYX713" s="168"/>
      <c r="MYY713" s="168"/>
      <c r="MYZ713" s="168"/>
      <c r="MZA713" s="511"/>
      <c r="MZB713" s="511"/>
      <c r="MZC713" s="511"/>
      <c r="MZD713" s="511"/>
      <c r="MZE713" s="511"/>
      <c r="MZF713" s="511"/>
      <c r="MZG713" s="511"/>
      <c r="MZH713" s="511"/>
      <c r="MZI713" s="511"/>
      <c r="MZJ713" s="511"/>
      <c r="MZK713" s="511"/>
      <c r="MZL713" s="511"/>
      <c r="MZM713" s="511"/>
      <c r="MZN713" s="511"/>
      <c r="MZO713" s="511"/>
      <c r="MZP713" s="511"/>
      <c r="MZQ713" s="511"/>
      <c r="MZR713" s="511"/>
      <c r="MZS713" s="511"/>
      <c r="MZT713" s="511"/>
      <c r="MZU713" s="511"/>
      <c r="MZV713" s="511"/>
      <c r="MZW713" s="511"/>
      <c r="MZX713" s="511"/>
      <c r="MZY713" s="89"/>
      <c r="MZZ713" s="89"/>
      <c r="NAA713" s="89"/>
      <c r="NAB713" s="89"/>
      <c r="NAC713" s="89"/>
      <c r="NAD713" s="511"/>
      <c r="NAE713" s="511"/>
      <c r="NAF713" s="89"/>
      <c r="NAG713" s="89"/>
      <c r="NAH713" s="511"/>
      <c r="NAI713" s="511"/>
      <c r="NAJ713" s="89"/>
      <c r="NAK713" s="89"/>
      <c r="NAL713" s="511"/>
      <c r="NAM713" s="511"/>
      <c r="NAN713" s="511"/>
      <c r="NAO713" s="511"/>
      <c r="NAP713" s="511"/>
      <c r="NAQ713" s="511"/>
      <c r="NAR713" s="511"/>
      <c r="NAS713" s="89"/>
      <c r="NAT713" s="89"/>
      <c r="NAU713" s="511"/>
      <c r="NAV713" s="511"/>
      <c r="NAW713" s="89"/>
      <c r="NAX713" s="89"/>
      <c r="NAY713" s="511"/>
      <c r="NAZ713" s="511"/>
      <c r="NBA713" s="511"/>
      <c r="NBB713" s="511"/>
      <c r="NBC713" s="511"/>
      <c r="NBD713" s="203"/>
      <c r="NBE713" s="107"/>
      <c r="NBF713" s="511"/>
      <c r="NBG713" s="511"/>
      <c r="NBH713" s="511"/>
      <c r="NBI713" s="511"/>
      <c r="NBJ713" s="511"/>
      <c r="NBK713" s="511"/>
      <c r="NBL713" s="511"/>
      <c r="NBM713" s="168"/>
      <c r="NBN713" s="168"/>
      <c r="NBO713" s="168"/>
      <c r="NBP713" s="168"/>
      <c r="NBQ713" s="168"/>
      <c r="NBR713" s="168"/>
      <c r="NBS713" s="168"/>
      <c r="NBT713" s="168"/>
      <c r="NBU713" s="168"/>
      <c r="NBV713" s="168"/>
      <c r="NBW713" s="168"/>
      <c r="NBX713" s="168"/>
      <c r="NBY713" s="168"/>
      <c r="NBZ713" s="168"/>
      <c r="NCA713" s="168"/>
      <c r="NCB713" s="168"/>
      <c r="NCC713" s="168"/>
      <c r="NCD713" s="168"/>
      <c r="NCE713" s="168"/>
      <c r="NCF713" s="168"/>
      <c r="NCG713" s="168"/>
      <c r="NCH713" s="168"/>
      <c r="NCI713" s="168"/>
      <c r="NCJ713" s="168"/>
      <c r="NCK713" s="168"/>
      <c r="NCL713" s="168"/>
      <c r="NCM713" s="168"/>
      <c r="NCN713" s="168"/>
      <c r="NCO713" s="168"/>
      <c r="NCP713" s="168"/>
      <c r="NCQ713" s="168"/>
      <c r="NCR713" s="168"/>
      <c r="NCS713" s="168"/>
      <c r="NCT713" s="168"/>
      <c r="NCU713" s="168"/>
      <c r="NCV713" s="168"/>
      <c r="NCW713" s="168"/>
      <c r="NCX713" s="168"/>
      <c r="NCY713" s="168"/>
      <c r="NCZ713" s="168"/>
      <c r="NDA713" s="168"/>
      <c r="NDB713" s="168"/>
      <c r="NDC713" s="168"/>
      <c r="NDD713" s="168"/>
      <c r="NDE713" s="511"/>
      <c r="NDF713" s="511"/>
      <c r="NDG713" s="511"/>
      <c r="NDH713" s="511"/>
      <c r="NDI713" s="511"/>
      <c r="NDJ713" s="511"/>
      <c r="NDK713" s="511"/>
      <c r="NDL713" s="511"/>
      <c r="NDM713" s="511"/>
      <c r="NDN713" s="511"/>
      <c r="NDO713" s="511"/>
      <c r="NDP713" s="511"/>
      <c r="NDQ713" s="511"/>
      <c r="NDR713" s="511"/>
      <c r="NDS713" s="511"/>
      <c r="NDT713" s="511"/>
      <c r="NDU713" s="511"/>
      <c r="NDV713" s="511"/>
      <c r="NDW713" s="511"/>
      <c r="NDX713" s="511"/>
      <c r="NDY713" s="511"/>
      <c r="NDZ713" s="511"/>
      <c r="NEA713" s="511"/>
      <c r="NEB713" s="511"/>
      <c r="NEC713" s="89"/>
      <c r="NED713" s="89"/>
      <c r="NEE713" s="89"/>
      <c r="NEF713" s="89"/>
      <c r="NEG713" s="89"/>
      <c r="NEH713" s="511"/>
      <c r="NEI713" s="511"/>
      <c r="NEJ713" s="89"/>
      <c r="NEK713" s="89"/>
      <c r="NEL713" s="511"/>
      <c r="NEM713" s="511"/>
      <c r="NEN713" s="89"/>
      <c r="NEO713" s="89"/>
      <c r="NEP713" s="511"/>
      <c r="NEQ713" s="511"/>
      <c r="NER713" s="511"/>
      <c r="NES713" s="511"/>
      <c r="NET713" s="511"/>
      <c r="NEU713" s="511"/>
      <c r="NEV713" s="511"/>
      <c r="NEW713" s="89"/>
      <c r="NEX713" s="89"/>
      <c r="NEY713" s="511"/>
      <c r="NEZ713" s="511"/>
      <c r="NFA713" s="89"/>
      <c r="NFB713" s="89"/>
      <c r="NFC713" s="511"/>
      <c r="NFD713" s="511"/>
      <c r="NFE713" s="511"/>
      <c r="NFF713" s="511"/>
      <c r="NFG713" s="511"/>
      <c r="NFH713" s="203"/>
      <c r="NFI713" s="107"/>
      <c r="NFJ713" s="511"/>
      <c r="NFK713" s="511"/>
      <c r="NFL713" s="511"/>
      <c r="NFM713" s="511"/>
      <c r="NFN713" s="511"/>
      <c r="NFO713" s="511"/>
      <c r="NFP713" s="511"/>
      <c r="NFQ713" s="168"/>
      <c r="NFR713" s="168"/>
      <c r="NFS713" s="168"/>
      <c r="NFT713" s="168"/>
      <c r="NFU713" s="168"/>
      <c r="NFV713" s="168"/>
      <c r="NFW713" s="168"/>
      <c r="NFX713" s="168"/>
      <c r="NFY713" s="168"/>
      <c r="NFZ713" s="168"/>
      <c r="NGA713" s="168"/>
      <c r="NGB713" s="168"/>
      <c r="NGC713" s="168"/>
      <c r="NGD713" s="168"/>
      <c r="NGE713" s="168"/>
      <c r="NGF713" s="168"/>
      <c r="NGG713" s="168"/>
      <c r="NGH713" s="168"/>
      <c r="NGI713" s="168"/>
      <c r="NGJ713" s="168"/>
      <c r="NGK713" s="168"/>
      <c r="NGL713" s="168"/>
      <c r="NGM713" s="168"/>
      <c r="NGN713" s="168"/>
      <c r="NGO713" s="168"/>
      <c r="NGP713" s="168"/>
      <c r="NGQ713" s="168"/>
      <c r="NGR713" s="168"/>
      <c r="NGS713" s="168"/>
      <c r="NGT713" s="168"/>
      <c r="NGU713" s="168"/>
      <c r="NGV713" s="168"/>
      <c r="NGW713" s="168"/>
      <c r="NGX713" s="168"/>
      <c r="NGY713" s="168"/>
      <c r="NGZ713" s="168"/>
      <c r="NHA713" s="168"/>
      <c r="NHB713" s="168"/>
      <c r="NHC713" s="168"/>
      <c r="NHD713" s="168"/>
      <c r="NHE713" s="168"/>
      <c r="NHF713" s="168"/>
      <c r="NHG713" s="168"/>
      <c r="NHH713" s="168"/>
      <c r="NHI713" s="511"/>
      <c r="NHJ713" s="511"/>
      <c r="NHK713" s="511"/>
      <c r="NHL713" s="511"/>
      <c r="NHM713" s="511"/>
      <c r="NHN713" s="511"/>
      <c r="NHO713" s="511"/>
      <c r="NHP713" s="511"/>
      <c r="NHQ713" s="511"/>
      <c r="NHR713" s="511"/>
      <c r="NHS713" s="511"/>
      <c r="NHT713" s="511"/>
      <c r="NHU713" s="511"/>
      <c r="NHV713" s="511"/>
      <c r="NHW713" s="511"/>
      <c r="NHX713" s="511"/>
      <c r="NHY713" s="511"/>
      <c r="NHZ713" s="511"/>
      <c r="NIA713" s="511"/>
      <c r="NIB713" s="511"/>
      <c r="NIC713" s="511"/>
      <c r="NID713" s="511"/>
      <c r="NIE713" s="511"/>
      <c r="NIF713" s="511"/>
      <c r="NIG713" s="89"/>
      <c r="NIH713" s="89"/>
      <c r="NII713" s="89"/>
      <c r="NIJ713" s="89"/>
      <c r="NIK713" s="89"/>
      <c r="NIL713" s="511"/>
      <c r="NIM713" s="511"/>
      <c r="NIN713" s="89"/>
      <c r="NIO713" s="89"/>
      <c r="NIP713" s="511"/>
      <c r="NIQ713" s="511"/>
      <c r="NIR713" s="89"/>
      <c r="NIS713" s="89"/>
      <c r="NIT713" s="511"/>
      <c r="NIU713" s="511"/>
      <c r="NIV713" s="511"/>
      <c r="NIW713" s="511"/>
      <c r="NIX713" s="511"/>
      <c r="NIY713" s="511"/>
      <c r="NIZ713" s="511"/>
      <c r="NJA713" s="89"/>
      <c r="NJB713" s="89"/>
      <c r="NJC713" s="511"/>
      <c r="NJD713" s="511"/>
      <c r="NJE713" s="89"/>
      <c r="NJF713" s="89"/>
      <c r="NJG713" s="511"/>
      <c r="NJH713" s="511"/>
      <c r="NJI713" s="511"/>
      <c r="NJJ713" s="511"/>
      <c r="NJK713" s="511"/>
      <c r="NJL713" s="203"/>
      <c r="NJM713" s="107"/>
      <c r="NJN713" s="511"/>
      <c r="NJO713" s="511"/>
      <c r="NJP713" s="511"/>
      <c r="NJQ713" s="511"/>
      <c r="NJR713" s="511"/>
      <c r="NJS713" s="511"/>
      <c r="NJT713" s="511"/>
      <c r="NJU713" s="168"/>
      <c r="NJV713" s="168"/>
      <c r="NJW713" s="168"/>
      <c r="NJX713" s="168"/>
      <c r="NJY713" s="168"/>
      <c r="NJZ713" s="168"/>
      <c r="NKA713" s="168"/>
      <c r="NKB713" s="168"/>
      <c r="NKC713" s="168"/>
      <c r="NKD713" s="168"/>
      <c r="NKE713" s="168"/>
      <c r="NKF713" s="168"/>
      <c r="NKG713" s="168"/>
      <c r="NKH713" s="168"/>
      <c r="NKI713" s="168"/>
      <c r="NKJ713" s="168"/>
      <c r="NKK713" s="168"/>
      <c r="NKL713" s="168"/>
      <c r="NKM713" s="168"/>
      <c r="NKN713" s="168"/>
      <c r="NKO713" s="168"/>
      <c r="NKP713" s="168"/>
      <c r="NKQ713" s="168"/>
      <c r="NKR713" s="168"/>
      <c r="NKS713" s="168"/>
      <c r="NKT713" s="168"/>
      <c r="NKU713" s="168"/>
      <c r="NKV713" s="168"/>
      <c r="NKW713" s="168"/>
      <c r="NKX713" s="168"/>
      <c r="NKY713" s="168"/>
      <c r="NKZ713" s="168"/>
      <c r="NLA713" s="168"/>
      <c r="NLB713" s="168"/>
      <c r="NLC713" s="168"/>
      <c r="NLD713" s="168"/>
      <c r="NLE713" s="168"/>
      <c r="NLF713" s="168"/>
      <c r="NLG713" s="168"/>
      <c r="NLH713" s="168"/>
      <c r="NLI713" s="168"/>
      <c r="NLJ713" s="168"/>
      <c r="NLK713" s="168"/>
      <c r="NLL713" s="168"/>
      <c r="NLM713" s="511"/>
      <c r="NLN713" s="511"/>
      <c r="NLO713" s="511"/>
      <c r="NLP713" s="511"/>
      <c r="NLQ713" s="511"/>
      <c r="NLR713" s="511"/>
      <c r="NLS713" s="511"/>
      <c r="NLT713" s="511"/>
      <c r="NLU713" s="511"/>
      <c r="NLV713" s="511"/>
      <c r="NLW713" s="511"/>
      <c r="NLX713" s="511"/>
      <c r="NLY713" s="511"/>
      <c r="NLZ713" s="511"/>
      <c r="NMA713" s="511"/>
      <c r="NMB713" s="511"/>
      <c r="NMC713" s="511"/>
      <c r="NMD713" s="511"/>
      <c r="NME713" s="511"/>
      <c r="NMF713" s="511"/>
      <c r="NMG713" s="511"/>
      <c r="NMH713" s="511"/>
      <c r="NMI713" s="511"/>
      <c r="NMJ713" s="511"/>
      <c r="NMK713" s="89"/>
      <c r="NML713" s="89"/>
      <c r="NMM713" s="89"/>
      <c r="NMN713" s="89"/>
      <c r="NMO713" s="89"/>
      <c r="NMP713" s="511"/>
      <c r="NMQ713" s="511"/>
      <c r="NMR713" s="89"/>
      <c r="NMS713" s="89"/>
      <c r="NMT713" s="511"/>
      <c r="NMU713" s="511"/>
      <c r="NMV713" s="89"/>
      <c r="NMW713" s="89"/>
      <c r="NMX713" s="511"/>
      <c r="NMY713" s="511"/>
      <c r="NMZ713" s="511"/>
      <c r="NNA713" s="511"/>
      <c r="NNB713" s="511"/>
      <c r="NNC713" s="511"/>
      <c r="NND713" s="511"/>
      <c r="NNE713" s="89"/>
      <c r="NNF713" s="89"/>
      <c r="NNG713" s="511"/>
      <c r="NNH713" s="511"/>
      <c r="NNI713" s="89"/>
      <c r="NNJ713" s="89"/>
      <c r="NNK713" s="511"/>
      <c r="NNL713" s="511"/>
      <c r="NNM713" s="511"/>
      <c r="NNN713" s="511"/>
      <c r="NNO713" s="511"/>
      <c r="NNP713" s="203"/>
      <c r="NNQ713" s="107"/>
      <c r="NNR713" s="511"/>
      <c r="NNS713" s="511"/>
      <c r="NNT713" s="511"/>
      <c r="NNU713" s="511"/>
      <c r="NNV713" s="511"/>
      <c r="NNW713" s="511"/>
      <c r="NNX713" s="511"/>
      <c r="NNY713" s="168"/>
      <c r="NNZ713" s="168"/>
      <c r="NOA713" s="168"/>
      <c r="NOB713" s="168"/>
      <c r="NOC713" s="168"/>
      <c r="NOD713" s="168"/>
      <c r="NOE713" s="168"/>
      <c r="NOF713" s="168"/>
      <c r="NOG713" s="168"/>
      <c r="NOH713" s="168"/>
      <c r="NOI713" s="168"/>
      <c r="NOJ713" s="168"/>
      <c r="NOK713" s="168"/>
      <c r="NOL713" s="168"/>
      <c r="NOM713" s="168"/>
      <c r="NON713" s="168"/>
      <c r="NOO713" s="168"/>
      <c r="NOP713" s="168"/>
      <c r="NOQ713" s="168"/>
      <c r="NOR713" s="168"/>
      <c r="NOS713" s="168"/>
      <c r="NOT713" s="168"/>
      <c r="NOU713" s="168"/>
      <c r="NOV713" s="168"/>
      <c r="NOW713" s="168"/>
      <c r="NOX713" s="168"/>
      <c r="NOY713" s="168"/>
      <c r="NOZ713" s="168"/>
      <c r="NPA713" s="168"/>
      <c r="NPB713" s="168"/>
      <c r="NPC713" s="168"/>
      <c r="NPD713" s="168"/>
      <c r="NPE713" s="168"/>
      <c r="NPF713" s="168"/>
      <c r="NPG713" s="168"/>
      <c r="NPH713" s="168"/>
      <c r="NPI713" s="168"/>
      <c r="NPJ713" s="168"/>
      <c r="NPK713" s="168"/>
      <c r="NPL713" s="168"/>
      <c r="NPM713" s="168"/>
      <c r="NPN713" s="168"/>
      <c r="NPO713" s="168"/>
      <c r="NPP713" s="168"/>
      <c r="NPQ713" s="511"/>
      <c r="NPR713" s="511"/>
      <c r="NPS713" s="511"/>
      <c r="NPT713" s="511"/>
      <c r="NPU713" s="511"/>
      <c r="NPV713" s="511"/>
      <c r="NPW713" s="511"/>
      <c r="NPX713" s="511"/>
      <c r="NPY713" s="511"/>
      <c r="NPZ713" s="511"/>
      <c r="NQA713" s="511"/>
      <c r="NQB713" s="511"/>
      <c r="NQC713" s="511"/>
      <c r="NQD713" s="511"/>
      <c r="NQE713" s="511"/>
      <c r="NQF713" s="511"/>
      <c r="NQG713" s="511"/>
      <c r="NQH713" s="511"/>
      <c r="NQI713" s="511"/>
      <c r="NQJ713" s="511"/>
      <c r="NQK713" s="511"/>
      <c r="NQL713" s="511"/>
      <c r="NQM713" s="511"/>
      <c r="NQN713" s="511"/>
      <c r="NQO713" s="89"/>
      <c r="NQP713" s="89"/>
      <c r="NQQ713" s="89"/>
      <c r="NQR713" s="89"/>
      <c r="NQS713" s="89"/>
      <c r="NQT713" s="511"/>
      <c r="NQU713" s="511"/>
      <c r="NQV713" s="89"/>
      <c r="NQW713" s="89"/>
      <c r="NQX713" s="511"/>
      <c r="NQY713" s="511"/>
      <c r="NQZ713" s="89"/>
      <c r="NRA713" s="89"/>
      <c r="NRB713" s="511"/>
      <c r="NRC713" s="511"/>
      <c r="NRD713" s="511"/>
      <c r="NRE713" s="511"/>
      <c r="NRF713" s="511"/>
      <c r="NRG713" s="511"/>
      <c r="NRH713" s="511"/>
      <c r="NRI713" s="89"/>
      <c r="NRJ713" s="89"/>
      <c r="NRK713" s="511"/>
      <c r="NRL713" s="511"/>
      <c r="NRM713" s="89"/>
      <c r="NRN713" s="89"/>
      <c r="NRO713" s="511"/>
      <c r="NRP713" s="511"/>
      <c r="NRQ713" s="511"/>
      <c r="NRR713" s="511"/>
      <c r="NRS713" s="511"/>
      <c r="NRT713" s="203"/>
      <c r="NRU713" s="107"/>
      <c r="NRV713" s="511"/>
      <c r="NRW713" s="511"/>
      <c r="NRX713" s="511"/>
      <c r="NRY713" s="511"/>
      <c r="NRZ713" s="511"/>
      <c r="NSA713" s="511"/>
      <c r="NSB713" s="511"/>
      <c r="NSC713" s="168"/>
      <c r="NSD713" s="168"/>
      <c r="NSE713" s="168"/>
      <c r="NSF713" s="168"/>
      <c r="NSG713" s="168"/>
      <c r="NSH713" s="168"/>
      <c r="NSI713" s="168"/>
      <c r="NSJ713" s="168"/>
      <c r="NSK713" s="168"/>
      <c r="NSL713" s="168"/>
      <c r="NSM713" s="168"/>
      <c r="NSN713" s="168"/>
      <c r="NSO713" s="168"/>
      <c r="NSP713" s="168"/>
      <c r="NSQ713" s="168"/>
      <c r="NSR713" s="168"/>
      <c r="NSS713" s="168"/>
      <c r="NST713" s="168"/>
      <c r="NSU713" s="168"/>
      <c r="NSV713" s="168"/>
      <c r="NSW713" s="168"/>
      <c r="NSX713" s="168"/>
      <c r="NSY713" s="168"/>
      <c r="NSZ713" s="168"/>
      <c r="NTA713" s="168"/>
      <c r="NTB713" s="168"/>
      <c r="NTC713" s="168"/>
      <c r="NTD713" s="168"/>
      <c r="NTE713" s="168"/>
      <c r="NTF713" s="168"/>
      <c r="NTG713" s="168"/>
      <c r="NTH713" s="168"/>
      <c r="NTI713" s="168"/>
      <c r="NTJ713" s="168"/>
      <c r="NTK713" s="168"/>
      <c r="NTL713" s="168"/>
      <c r="NTM713" s="168"/>
      <c r="NTN713" s="168"/>
      <c r="NTO713" s="168"/>
      <c r="NTP713" s="168"/>
      <c r="NTQ713" s="168"/>
      <c r="NTR713" s="168"/>
      <c r="NTS713" s="168"/>
      <c r="NTT713" s="168"/>
      <c r="NTU713" s="511"/>
      <c r="NTV713" s="511"/>
      <c r="NTW713" s="511"/>
      <c r="NTX713" s="511"/>
      <c r="NTY713" s="511"/>
      <c r="NTZ713" s="511"/>
      <c r="NUA713" s="511"/>
      <c r="NUB713" s="511"/>
      <c r="NUC713" s="511"/>
      <c r="NUD713" s="511"/>
      <c r="NUE713" s="511"/>
      <c r="NUF713" s="511"/>
      <c r="NUG713" s="511"/>
      <c r="NUH713" s="511"/>
      <c r="NUI713" s="511"/>
      <c r="NUJ713" s="511"/>
      <c r="NUK713" s="511"/>
      <c r="NUL713" s="511"/>
      <c r="NUM713" s="511"/>
      <c r="NUN713" s="511"/>
      <c r="NUO713" s="511"/>
      <c r="NUP713" s="511"/>
      <c r="NUQ713" s="511"/>
      <c r="NUR713" s="511"/>
      <c r="NUS713" s="89"/>
      <c r="NUT713" s="89"/>
      <c r="NUU713" s="89"/>
      <c r="NUV713" s="89"/>
      <c r="NUW713" s="89"/>
      <c r="NUX713" s="511"/>
      <c r="NUY713" s="511"/>
      <c r="NUZ713" s="89"/>
      <c r="NVA713" s="89"/>
      <c r="NVB713" s="511"/>
      <c r="NVC713" s="511"/>
      <c r="NVD713" s="89"/>
      <c r="NVE713" s="89"/>
      <c r="NVF713" s="511"/>
      <c r="NVG713" s="511"/>
      <c r="NVH713" s="511"/>
      <c r="NVI713" s="511"/>
      <c r="NVJ713" s="511"/>
      <c r="NVK713" s="511"/>
      <c r="NVL713" s="511"/>
      <c r="NVM713" s="89"/>
      <c r="NVN713" s="89"/>
      <c r="NVO713" s="511"/>
      <c r="NVP713" s="511"/>
      <c r="NVQ713" s="89"/>
      <c r="NVR713" s="89"/>
      <c r="NVS713" s="511"/>
      <c r="NVT713" s="511"/>
      <c r="NVU713" s="511"/>
      <c r="NVV713" s="511"/>
      <c r="NVW713" s="511"/>
      <c r="NVX713" s="203"/>
      <c r="NVY713" s="107"/>
      <c r="NVZ713" s="511"/>
      <c r="NWA713" s="511"/>
      <c r="NWB713" s="511"/>
      <c r="NWC713" s="511"/>
      <c r="NWD713" s="511"/>
      <c r="NWE713" s="511"/>
      <c r="NWF713" s="511"/>
      <c r="NWG713" s="168"/>
      <c r="NWH713" s="168"/>
      <c r="NWI713" s="168"/>
      <c r="NWJ713" s="168"/>
      <c r="NWK713" s="168"/>
      <c r="NWL713" s="168"/>
      <c r="NWM713" s="168"/>
      <c r="NWN713" s="168"/>
      <c r="NWO713" s="168"/>
      <c r="NWP713" s="168"/>
      <c r="NWQ713" s="168"/>
      <c r="NWR713" s="168"/>
      <c r="NWS713" s="168"/>
      <c r="NWT713" s="168"/>
      <c r="NWU713" s="168"/>
      <c r="NWV713" s="168"/>
      <c r="NWW713" s="168"/>
      <c r="NWX713" s="168"/>
      <c r="NWY713" s="168"/>
      <c r="NWZ713" s="168"/>
      <c r="NXA713" s="168"/>
      <c r="NXB713" s="168"/>
      <c r="NXC713" s="168"/>
      <c r="NXD713" s="168"/>
      <c r="NXE713" s="168"/>
      <c r="NXF713" s="168"/>
      <c r="NXG713" s="168"/>
      <c r="NXH713" s="168"/>
      <c r="NXI713" s="168"/>
      <c r="NXJ713" s="168"/>
      <c r="NXK713" s="168"/>
      <c r="NXL713" s="168"/>
      <c r="NXM713" s="168"/>
      <c r="NXN713" s="168"/>
      <c r="NXO713" s="168"/>
      <c r="NXP713" s="168"/>
      <c r="NXQ713" s="168"/>
      <c r="NXR713" s="168"/>
      <c r="NXS713" s="168"/>
      <c r="NXT713" s="168"/>
      <c r="NXU713" s="168"/>
      <c r="NXV713" s="168"/>
      <c r="NXW713" s="168"/>
      <c r="NXX713" s="168"/>
      <c r="NXY713" s="511"/>
      <c r="NXZ713" s="511"/>
      <c r="NYA713" s="511"/>
      <c r="NYB713" s="511"/>
      <c r="NYC713" s="511"/>
      <c r="NYD713" s="511"/>
      <c r="NYE713" s="511"/>
      <c r="NYF713" s="511"/>
      <c r="NYG713" s="511"/>
      <c r="NYH713" s="511"/>
      <c r="NYI713" s="511"/>
      <c r="NYJ713" s="511"/>
      <c r="NYK713" s="511"/>
      <c r="NYL713" s="511"/>
      <c r="NYM713" s="511"/>
      <c r="NYN713" s="511"/>
      <c r="NYO713" s="511"/>
      <c r="NYP713" s="511"/>
      <c r="NYQ713" s="511"/>
      <c r="NYR713" s="511"/>
      <c r="NYS713" s="511"/>
      <c r="NYT713" s="511"/>
      <c r="NYU713" s="511"/>
      <c r="NYV713" s="511"/>
      <c r="NYW713" s="89"/>
      <c r="NYX713" s="89"/>
      <c r="NYY713" s="89"/>
      <c r="NYZ713" s="89"/>
      <c r="NZA713" s="89"/>
      <c r="NZB713" s="511"/>
      <c r="NZC713" s="511"/>
      <c r="NZD713" s="89"/>
      <c r="NZE713" s="89"/>
      <c r="NZF713" s="511"/>
      <c r="NZG713" s="511"/>
      <c r="NZH713" s="89"/>
      <c r="NZI713" s="89"/>
      <c r="NZJ713" s="511"/>
      <c r="NZK713" s="511"/>
      <c r="NZL713" s="511"/>
      <c r="NZM713" s="511"/>
      <c r="NZN713" s="511"/>
      <c r="NZO713" s="511"/>
      <c r="NZP713" s="511"/>
      <c r="NZQ713" s="89"/>
      <c r="NZR713" s="89"/>
      <c r="NZS713" s="511"/>
      <c r="NZT713" s="511"/>
      <c r="NZU713" s="89"/>
      <c r="NZV713" s="89"/>
      <c r="NZW713" s="511"/>
      <c r="NZX713" s="511"/>
      <c r="NZY713" s="511"/>
      <c r="NZZ713" s="511"/>
      <c r="OAA713" s="511"/>
      <c r="OAB713" s="203"/>
      <c r="OAC713" s="107"/>
      <c r="OAD713" s="511"/>
      <c r="OAE713" s="511"/>
      <c r="OAF713" s="511"/>
      <c r="OAG713" s="511"/>
      <c r="OAH713" s="511"/>
      <c r="OAI713" s="511"/>
      <c r="OAJ713" s="511"/>
      <c r="OAK713" s="168"/>
      <c r="OAL713" s="168"/>
      <c r="OAM713" s="168"/>
      <c r="OAN713" s="168"/>
      <c r="OAO713" s="168"/>
      <c r="OAP713" s="168"/>
      <c r="OAQ713" s="168"/>
      <c r="OAR713" s="168"/>
      <c r="OAS713" s="168"/>
      <c r="OAT713" s="168"/>
      <c r="OAU713" s="168"/>
      <c r="OAV713" s="168"/>
      <c r="OAW713" s="168"/>
      <c r="OAX713" s="168"/>
      <c r="OAY713" s="168"/>
      <c r="OAZ713" s="168"/>
      <c r="OBA713" s="168"/>
      <c r="OBB713" s="168"/>
      <c r="OBC713" s="168"/>
      <c r="OBD713" s="168"/>
      <c r="OBE713" s="168"/>
      <c r="OBF713" s="168"/>
      <c r="OBG713" s="168"/>
      <c r="OBH713" s="168"/>
      <c r="OBI713" s="168"/>
      <c r="OBJ713" s="168"/>
      <c r="OBK713" s="168"/>
      <c r="OBL713" s="168"/>
      <c r="OBM713" s="168"/>
      <c r="OBN713" s="168"/>
      <c r="OBO713" s="168"/>
      <c r="OBP713" s="168"/>
      <c r="OBQ713" s="168"/>
      <c r="OBR713" s="168"/>
      <c r="OBS713" s="168"/>
      <c r="OBT713" s="168"/>
      <c r="OBU713" s="168"/>
      <c r="OBV713" s="168"/>
      <c r="OBW713" s="168"/>
      <c r="OBX713" s="168"/>
      <c r="OBY713" s="168"/>
      <c r="OBZ713" s="168"/>
      <c r="OCA713" s="168"/>
      <c r="OCB713" s="168"/>
      <c r="OCC713" s="511"/>
      <c r="OCD713" s="511"/>
      <c r="OCE713" s="511"/>
      <c r="OCF713" s="511"/>
      <c r="OCG713" s="511"/>
      <c r="OCH713" s="511"/>
      <c r="OCI713" s="511"/>
      <c r="OCJ713" s="511"/>
      <c r="OCK713" s="511"/>
      <c r="OCL713" s="511"/>
      <c r="OCM713" s="511"/>
      <c r="OCN713" s="511"/>
      <c r="OCO713" s="511"/>
      <c r="OCP713" s="511"/>
      <c r="OCQ713" s="511"/>
      <c r="OCR713" s="511"/>
      <c r="OCS713" s="511"/>
      <c r="OCT713" s="511"/>
      <c r="OCU713" s="511"/>
      <c r="OCV713" s="511"/>
      <c r="OCW713" s="511"/>
      <c r="OCX713" s="511"/>
      <c r="OCY713" s="511"/>
      <c r="OCZ713" s="511"/>
      <c r="ODA713" s="89"/>
      <c r="ODB713" s="89"/>
      <c r="ODC713" s="89"/>
      <c r="ODD713" s="89"/>
      <c r="ODE713" s="89"/>
      <c r="ODF713" s="511"/>
      <c r="ODG713" s="511"/>
      <c r="ODH713" s="89"/>
      <c r="ODI713" s="89"/>
      <c r="ODJ713" s="511"/>
      <c r="ODK713" s="511"/>
      <c r="ODL713" s="89"/>
      <c r="ODM713" s="89"/>
      <c r="ODN713" s="511"/>
      <c r="ODO713" s="511"/>
      <c r="ODP713" s="511"/>
      <c r="ODQ713" s="511"/>
      <c r="ODR713" s="511"/>
      <c r="ODS713" s="511"/>
      <c r="ODT713" s="511"/>
      <c r="ODU713" s="89"/>
      <c r="ODV713" s="89"/>
      <c r="ODW713" s="511"/>
      <c r="ODX713" s="511"/>
      <c r="ODY713" s="89"/>
      <c r="ODZ713" s="89"/>
      <c r="OEA713" s="511"/>
      <c r="OEB713" s="511"/>
      <c r="OEC713" s="511"/>
      <c r="OED713" s="511"/>
      <c r="OEE713" s="511"/>
      <c r="OEF713" s="203"/>
      <c r="OEG713" s="107"/>
      <c r="OEH713" s="511"/>
      <c r="OEI713" s="511"/>
      <c r="OEJ713" s="511"/>
      <c r="OEK713" s="511"/>
      <c r="OEL713" s="511"/>
      <c r="OEM713" s="511"/>
      <c r="OEN713" s="511"/>
      <c r="OEO713" s="168"/>
      <c r="OEP713" s="168"/>
      <c r="OEQ713" s="168"/>
      <c r="OER713" s="168"/>
      <c r="OES713" s="168"/>
      <c r="OET713" s="168"/>
      <c r="OEU713" s="168"/>
      <c r="OEV713" s="168"/>
      <c r="OEW713" s="168"/>
      <c r="OEX713" s="168"/>
      <c r="OEY713" s="168"/>
      <c r="OEZ713" s="168"/>
      <c r="OFA713" s="168"/>
      <c r="OFB713" s="168"/>
      <c r="OFC713" s="168"/>
      <c r="OFD713" s="168"/>
      <c r="OFE713" s="168"/>
      <c r="OFF713" s="168"/>
      <c r="OFG713" s="168"/>
      <c r="OFH713" s="168"/>
      <c r="OFI713" s="168"/>
      <c r="OFJ713" s="168"/>
      <c r="OFK713" s="168"/>
      <c r="OFL713" s="168"/>
      <c r="OFM713" s="168"/>
      <c r="OFN713" s="168"/>
      <c r="OFO713" s="168"/>
      <c r="OFP713" s="168"/>
      <c r="OFQ713" s="168"/>
      <c r="OFR713" s="168"/>
      <c r="OFS713" s="168"/>
      <c r="OFT713" s="168"/>
      <c r="OFU713" s="168"/>
      <c r="OFV713" s="168"/>
      <c r="OFW713" s="168"/>
      <c r="OFX713" s="168"/>
      <c r="OFY713" s="168"/>
      <c r="OFZ713" s="168"/>
      <c r="OGA713" s="168"/>
      <c r="OGB713" s="168"/>
      <c r="OGC713" s="168"/>
      <c r="OGD713" s="168"/>
      <c r="OGE713" s="168"/>
      <c r="OGF713" s="168"/>
      <c r="OGG713" s="511"/>
      <c r="OGH713" s="511"/>
      <c r="OGI713" s="511"/>
      <c r="OGJ713" s="511"/>
      <c r="OGK713" s="511"/>
      <c r="OGL713" s="511"/>
      <c r="OGM713" s="511"/>
      <c r="OGN713" s="511"/>
      <c r="OGO713" s="511"/>
      <c r="OGP713" s="511"/>
      <c r="OGQ713" s="511"/>
      <c r="OGR713" s="511"/>
      <c r="OGS713" s="511"/>
      <c r="OGT713" s="511"/>
      <c r="OGU713" s="511"/>
      <c r="OGV713" s="511"/>
      <c r="OGW713" s="511"/>
      <c r="OGX713" s="511"/>
      <c r="OGY713" s="511"/>
      <c r="OGZ713" s="511"/>
      <c r="OHA713" s="511"/>
      <c r="OHB713" s="511"/>
      <c r="OHC713" s="511"/>
      <c r="OHD713" s="511"/>
      <c r="OHE713" s="89"/>
      <c r="OHF713" s="89"/>
      <c r="OHG713" s="89"/>
      <c r="OHH713" s="89"/>
      <c r="OHI713" s="89"/>
      <c r="OHJ713" s="511"/>
      <c r="OHK713" s="511"/>
      <c r="OHL713" s="89"/>
      <c r="OHM713" s="89"/>
      <c r="OHN713" s="511"/>
      <c r="OHO713" s="511"/>
      <c r="OHP713" s="89"/>
      <c r="OHQ713" s="89"/>
      <c r="OHR713" s="511"/>
      <c r="OHS713" s="511"/>
      <c r="OHT713" s="511"/>
      <c r="OHU713" s="511"/>
      <c r="OHV713" s="511"/>
      <c r="OHW713" s="511"/>
      <c r="OHX713" s="511"/>
      <c r="OHY713" s="89"/>
      <c r="OHZ713" s="89"/>
      <c r="OIA713" s="511"/>
      <c r="OIB713" s="511"/>
      <c r="OIC713" s="89"/>
      <c r="OID713" s="89"/>
      <c r="OIE713" s="511"/>
      <c r="OIF713" s="511"/>
      <c r="OIG713" s="511"/>
      <c r="OIH713" s="511"/>
      <c r="OII713" s="511"/>
      <c r="OIJ713" s="203"/>
      <c r="OIK713" s="107"/>
      <c r="OIL713" s="511"/>
      <c r="OIM713" s="511"/>
      <c r="OIN713" s="511"/>
      <c r="OIO713" s="511"/>
      <c r="OIP713" s="511"/>
      <c r="OIQ713" s="511"/>
      <c r="OIR713" s="511"/>
      <c r="OIS713" s="168"/>
      <c r="OIT713" s="168"/>
      <c r="OIU713" s="168"/>
      <c r="OIV713" s="168"/>
      <c r="OIW713" s="168"/>
      <c r="OIX713" s="168"/>
      <c r="OIY713" s="168"/>
      <c r="OIZ713" s="168"/>
      <c r="OJA713" s="168"/>
      <c r="OJB713" s="168"/>
      <c r="OJC713" s="168"/>
      <c r="OJD713" s="168"/>
      <c r="OJE713" s="168"/>
      <c r="OJF713" s="168"/>
      <c r="OJG713" s="168"/>
      <c r="OJH713" s="168"/>
      <c r="OJI713" s="168"/>
      <c r="OJJ713" s="168"/>
      <c r="OJK713" s="168"/>
      <c r="OJL713" s="168"/>
      <c r="OJM713" s="168"/>
      <c r="OJN713" s="168"/>
      <c r="OJO713" s="168"/>
      <c r="OJP713" s="168"/>
      <c r="OJQ713" s="168"/>
      <c r="OJR713" s="168"/>
      <c r="OJS713" s="168"/>
      <c r="OJT713" s="168"/>
      <c r="OJU713" s="168"/>
      <c r="OJV713" s="168"/>
      <c r="OJW713" s="168"/>
      <c r="OJX713" s="168"/>
      <c r="OJY713" s="168"/>
      <c r="OJZ713" s="168"/>
      <c r="OKA713" s="168"/>
      <c r="OKB713" s="168"/>
      <c r="OKC713" s="168"/>
      <c r="OKD713" s="168"/>
      <c r="OKE713" s="168"/>
      <c r="OKF713" s="168"/>
      <c r="OKG713" s="168"/>
      <c r="OKH713" s="168"/>
      <c r="OKI713" s="168"/>
      <c r="OKJ713" s="168"/>
      <c r="OKK713" s="511"/>
      <c r="OKL713" s="511"/>
      <c r="OKM713" s="511"/>
      <c r="OKN713" s="511"/>
      <c r="OKO713" s="511"/>
      <c r="OKP713" s="511"/>
      <c r="OKQ713" s="511"/>
      <c r="OKR713" s="511"/>
      <c r="OKS713" s="511"/>
      <c r="OKT713" s="511"/>
      <c r="OKU713" s="511"/>
      <c r="OKV713" s="511"/>
      <c r="OKW713" s="511"/>
      <c r="OKX713" s="511"/>
      <c r="OKY713" s="511"/>
      <c r="OKZ713" s="511"/>
      <c r="OLA713" s="511"/>
      <c r="OLB713" s="511"/>
      <c r="OLC713" s="511"/>
      <c r="OLD713" s="511"/>
      <c r="OLE713" s="511"/>
      <c r="OLF713" s="511"/>
      <c r="OLG713" s="511"/>
      <c r="OLH713" s="511"/>
      <c r="OLI713" s="89"/>
      <c r="OLJ713" s="89"/>
      <c r="OLK713" s="89"/>
      <c r="OLL713" s="89"/>
      <c r="OLM713" s="89"/>
      <c r="OLN713" s="511"/>
      <c r="OLO713" s="511"/>
      <c r="OLP713" s="89"/>
      <c r="OLQ713" s="89"/>
      <c r="OLR713" s="511"/>
      <c r="OLS713" s="511"/>
      <c r="OLT713" s="89"/>
      <c r="OLU713" s="89"/>
      <c r="OLV713" s="511"/>
      <c r="OLW713" s="511"/>
      <c r="OLX713" s="511"/>
      <c r="OLY713" s="511"/>
      <c r="OLZ713" s="511"/>
      <c r="OMA713" s="511"/>
      <c r="OMB713" s="511"/>
      <c r="OMC713" s="89"/>
      <c r="OMD713" s="89"/>
      <c r="OME713" s="511"/>
      <c r="OMF713" s="511"/>
      <c r="OMG713" s="89"/>
      <c r="OMH713" s="89"/>
      <c r="OMI713" s="511"/>
      <c r="OMJ713" s="511"/>
      <c r="OMK713" s="511"/>
      <c r="OML713" s="511"/>
      <c r="OMM713" s="511"/>
      <c r="OMN713" s="203"/>
      <c r="OMO713" s="107"/>
      <c r="OMP713" s="511"/>
      <c r="OMQ713" s="511"/>
      <c r="OMR713" s="511"/>
      <c r="OMS713" s="511"/>
      <c r="OMT713" s="511"/>
      <c r="OMU713" s="511"/>
      <c r="OMV713" s="511"/>
      <c r="OMW713" s="168"/>
      <c r="OMX713" s="168"/>
      <c r="OMY713" s="168"/>
      <c r="OMZ713" s="168"/>
      <c r="ONA713" s="168"/>
      <c r="ONB713" s="168"/>
      <c r="ONC713" s="168"/>
      <c r="OND713" s="168"/>
      <c r="ONE713" s="168"/>
      <c r="ONF713" s="168"/>
      <c r="ONG713" s="168"/>
      <c r="ONH713" s="168"/>
      <c r="ONI713" s="168"/>
      <c r="ONJ713" s="168"/>
      <c r="ONK713" s="168"/>
      <c r="ONL713" s="168"/>
      <c r="ONM713" s="168"/>
      <c r="ONN713" s="168"/>
      <c r="ONO713" s="168"/>
      <c r="ONP713" s="168"/>
      <c r="ONQ713" s="168"/>
      <c r="ONR713" s="168"/>
      <c r="ONS713" s="168"/>
      <c r="ONT713" s="168"/>
      <c r="ONU713" s="168"/>
      <c r="ONV713" s="168"/>
      <c r="ONW713" s="168"/>
      <c r="ONX713" s="168"/>
      <c r="ONY713" s="168"/>
      <c r="ONZ713" s="168"/>
      <c r="OOA713" s="168"/>
      <c r="OOB713" s="168"/>
      <c r="OOC713" s="168"/>
      <c r="OOD713" s="168"/>
      <c r="OOE713" s="168"/>
      <c r="OOF713" s="168"/>
      <c r="OOG713" s="168"/>
      <c r="OOH713" s="168"/>
      <c r="OOI713" s="168"/>
      <c r="OOJ713" s="168"/>
      <c r="OOK713" s="168"/>
      <c r="OOL713" s="168"/>
      <c r="OOM713" s="168"/>
      <c r="OON713" s="168"/>
      <c r="OOO713" s="511"/>
      <c r="OOP713" s="511"/>
      <c r="OOQ713" s="511"/>
      <c r="OOR713" s="511"/>
      <c r="OOS713" s="511"/>
      <c r="OOT713" s="511"/>
      <c r="OOU713" s="511"/>
      <c r="OOV713" s="511"/>
      <c r="OOW713" s="511"/>
      <c r="OOX713" s="511"/>
      <c r="OOY713" s="511"/>
      <c r="OOZ713" s="511"/>
      <c r="OPA713" s="511"/>
      <c r="OPB713" s="511"/>
      <c r="OPC713" s="511"/>
      <c r="OPD713" s="511"/>
      <c r="OPE713" s="511"/>
      <c r="OPF713" s="511"/>
      <c r="OPG713" s="511"/>
      <c r="OPH713" s="511"/>
      <c r="OPI713" s="511"/>
      <c r="OPJ713" s="511"/>
      <c r="OPK713" s="511"/>
      <c r="OPL713" s="511"/>
      <c r="OPM713" s="89"/>
      <c r="OPN713" s="89"/>
      <c r="OPO713" s="89"/>
      <c r="OPP713" s="89"/>
      <c r="OPQ713" s="89"/>
      <c r="OPR713" s="511"/>
      <c r="OPS713" s="511"/>
      <c r="OPT713" s="89"/>
      <c r="OPU713" s="89"/>
      <c r="OPV713" s="511"/>
      <c r="OPW713" s="511"/>
      <c r="OPX713" s="89"/>
      <c r="OPY713" s="89"/>
      <c r="OPZ713" s="511"/>
      <c r="OQA713" s="511"/>
      <c r="OQB713" s="511"/>
      <c r="OQC713" s="511"/>
      <c r="OQD713" s="511"/>
      <c r="OQE713" s="511"/>
      <c r="OQF713" s="511"/>
      <c r="OQG713" s="89"/>
      <c r="OQH713" s="89"/>
      <c r="OQI713" s="511"/>
      <c r="OQJ713" s="511"/>
      <c r="OQK713" s="89"/>
      <c r="OQL713" s="89"/>
      <c r="OQM713" s="511"/>
      <c r="OQN713" s="511"/>
      <c r="OQO713" s="511"/>
      <c r="OQP713" s="511"/>
      <c r="OQQ713" s="511"/>
      <c r="OQR713" s="203"/>
      <c r="OQS713" s="107"/>
      <c r="OQT713" s="511"/>
      <c r="OQU713" s="511"/>
      <c r="OQV713" s="511"/>
      <c r="OQW713" s="511"/>
      <c r="OQX713" s="511"/>
      <c r="OQY713" s="511"/>
      <c r="OQZ713" s="511"/>
      <c r="ORA713" s="168"/>
      <c r="ORB713" s="168"/>
      <c r="ORC713" s="168"/>
      <c r="ORD713" s="168"/>
      <c r="ORE713" s="168"/>
      <c r="ORF713" s="168"/>
      <c r="ORG713" s="168"/>
      <c r="ORH713" s="168"/>
      <c r="ORI713" s="168"/>
      <c r="ORJ713" s="168"/>
      <c r="ORK713" s="168"/>
      <c r="ORL713" s="168"/>
      <c r="ORM713" s="168"/>
      <c r="ORN713" s="168"/>
      <c r="ORO713" s="168"/>
      <c r="ORP713" s="168"/>
      <c r="ORQ713" s="168"/>
      <c r="ORR713" s="168"/>
      <c r="ORS713" s="168"/>
      <c r="ORT713" s="168"/>
      <c r="ORU713" s="168"/>
      <c r="ORV713" s="168"/>
      <c r="ORW713" s="168"/>
      <c r="ORX713" s="168"/>
      <c r="ORY713" s="168"/>
      <c r="ORZ713" s="168"/>
      <c r="OSA713" s="168"/>
      <c r="OSB713" s="168"/>
      <c r="OSC713" s="168"/>
      <c r="OSD713" s="168"/>
      <c r="OSE713" s="168"/>
      <c r="OSF713" s="168"/>
      <c r="OSG713" s="168"/>
      <c r="OSH713" s="168"/>
      <c r="OSI713" s="168"/>
      <c r="OSJ713" s="168"/>
      <c r="OSK713" s="168"/>
      <c r="OSL713" s="168"/>
      <c r="OSM713" s="168"/>
      <c r="OSN713" s="168"/>
      <c r="OSO713" s="168"/>
      <c r="OSP713" s="168"/>
      <c r="OSQ713" s="168"/>
      <c r="OSR713" s="168"/>
      <c r="OSS713" s="511"/>
      <c r="OST713" s="511"/>
      <c r="OSU713" s="511"/>
      <c r="OSV713" s="511"/>
      <c r="OSW713" s="511"/>
      <c r="OSX713" s="511"/>
      <c r="OSY713" s="511"/>
      <c r="OSZ713" s="511"/>
      <c r="OTA713" s="511"/>
      <c r="OTB713" s="511"/>
      <c r="OTC713" s="511"/>
      <c r="OTD713" s="511"/>
      <c r="OTE713" s="511"/>
      <c r="OTF713" s="511"/>
      <c r="OTG713" s="511"/>
      <c r="OTH713" s="511"/>
      <c r="OTI713" s="511"/>
      <c r="OTJ713" s="511"/>
      <c r="OTK713" s="511"/>
      <c r="OTL713" s="511"/>
      <c r="OTM713" s="511"/>
      <c r="OTN713" s="511"/>
      <c r="OTO713" s="511"/>
      <c r="OTP713" s="511"/>
      <c r="OTQ713" s="89"/>
      <c r="OTR713" s="89"/>
      <c r="OTS713" s="89"/>
      <c r="OTT713" s="89"/>
      <c r="OTU713" s="89"/>
      <c r="OTV713" s="511"/>
      <c r="OTW713" s="511"/>
      <c r="OTX713" s="89"/>
      <c r="OTY713" s="89"/>
      <c r="OTZ713" s="511"/>
      <c r="OUA713" s="511"/>
      <c r="OUB713" s="89"/>
      <c r="OUC713" s="89"/>
      <c r="OUD713" s="511"/>
      <c r="OUE713" s="511"/>
      <c r="OUF713" s="511"/>
      <c r="OUG713" s="511"/>
      <c r="OUH713" s="511"/>
      <c r="OUI713" s="511"/>
      <c r="OUJ713" s="511"/>
      <c r="OUK713" s="89"/>
      <c r="OUL713" s="89"/>
      <c r="OUM713" s="511"/>
      <c r="OUN713" s="511"/>
      <c r="OUO713" s="89"/>
      <c r="OUP713" s="89"/>
      <c r="OUQ713" s="511"/>
      <c r="OUR713" s="511"/>
      <c r="OUS713" s="511"/>
      <c r="OUT713" s="511"/>
      <c r="OUU713" s="511"/>
      <c r="OUV713" s="203"/>
      <c r="OUW713" s="107"/>
      <c r="OUX713" s="511"/>
      <c r="OUY713" s="511"/>
      <c r="OUZ713" s="511"/>
      <c r="OVA713" s="511"/>
      <c r="OVB713" s="511"/>
      <c r="OVC713" s="511"/>
      <c r="OVD713" s="511"/>
      <c r="OVE713" s="168"/>
      <c r="OVF713" s="168"/>
      <c r="OVG713" s="168"/>
      <c r="OVH713" s="168"/>
      <c r="OVI713" s="168"/>
      <c r="OVJ713" s="168"/>
      <c r="OVK713" s="168"/>
      <c r="OVL713" s="168"/>
      <c r="OVM713" s="168"/>
      <c r="OVN713" s="168"/>
      <c r="OVO713" s="168"/>
      <c r="OVP713" s="168"/>
      <c r="OVQ713" s="168"/>
      <c r="OVR713" s="168"/>
      <c r="OVS713" s="168"/>
      <c r="OVT713" s="168"/>
      <c r="OVU713" s="168"/>
      <c r="OVV713" s="168"/>
      <c r="OVW713" s="168"/>
      <c r="OVX713" s="168"/>
      <c r="OVY713" s="168"/>
      <c r="OVZ713" s="168"/>
      <c r="OWA713" s="168"/>
      <c r="OWB713" s="168"/>
      <c r="OWC713" s="168"/>
      <c r="OWD713" s="168"/>
      <c r="OWE713" s="168"/>
      <c r="OWF713" s="168"/>
      <c r="OWG713" s="168"/>
      <c r="OWH713" s="168"/>
      <c r="OWI713" s="168"/>
      <c r="OWJ713" s="168"/>
      <c r="OWK713" s="168"/>
      <c r="OWL713" s="168"/>
      <c r="OWM713" s="168"/>
      <c r="OWN713" s="168"/>
      <c r="OWO713" s="168"/>
      <c r="OWP713" s="168"/>
      <c r="OWQ713" s="168"/>
      <c r="OWR713" s="168"/>
      <c r="OWS713" s="168"/>
      <c r="OWT713" s="168"/>
      <c r="OWU713" s="168"/>
      <c r="OWV713" s="168"/>
      <c r="OWW713" s="511"/>
      <c r="OWX713" s="511"/>
      <c r="OWY713" s="511"/>
      <c r="OWZ713" s="511"/>
      <c r="OXA713" s="511"/>
      <c r="OXB713" s="511"/>
      <c r="OXC713" s="511"/>
      <c r="OXD713" s="511"/>
      <c r="OXE713" s="511"/>
      <c r="OXF713" s="511"/>
      <c r="OXG713" s="511"/>
      <c r="OXH713" s="511"/>
      <c r="OXI713" s="511"/>
      <c r="OXJ713" s="511"/>
      <c r="OXK713" s="511"/>
      <c r="OXL713" s="511"/>
      <c r="OXM713" s="511"/>
      <c r="OXN713" s="511"/>
      <c r="OXO713" s="511"/>
      <c r="OXP713" s="511"/>
      <c r="OXQ713" s="511"/>
      <c r="OXR713" s="511"/>
      <c r="OXS713" s="511"/>
      <c r="OXT713" s="511"/>
      <c r="OXU713" s="89"/>
      <c r="OXV713" s="89"/>
      <c r="OXW713" s="89"/>
      <c r="OXX713" s="89"/>
      <c r="OXY713" s="89"/>
      <c r="OXZ713" s="511"/>
      <c r="OYA713" s="511"/>
      <c r="OYB713" s="89"/>
      <c r="OYC713" s="89"/>
      <c r="OYD713" s="511"/>
      <c r="OYE713" s="511"/>
      <c r="OYF713" s="89"/>
      <c r="OYG713" s="89"/>
      <c r="OYH713" s="511"/>
      <c r="OYI713" s="511"/>
      <c r="OYJ713" s="511"/>
      <c r="OYK713" s="511"/>
      <c r="OYL713" s="511"/>
      <c r="OYM713" s="511"/>
      <c r="OYN713" s="511"/>
      <c r="OYO713" s="89"/>
      <c r="OYP713" s="89"/>
      <c r="OYQ713" s="511"/>
      <c r="OYR713" s="511"/>
      <c r="OYS713" s="89"/>
      <c r="OYT713" s="89"/>
      <c r="OYU713" s="511"/>
      <c r="OYV713" s="511"/>
      <c r="OYW713" s="511"/>
      <c r="OYX713" s="511"/>
      <c r="OYY713" s="511"/>
      <c r="OYZ713" s="203"/>
      <c r="OZA713" s="107"/>
      <c r="OZB713" s="511"/>
      <c r="OZC713" s="511"/>
      <c r="OZD713" s="511"/>
      <c r="OZE713" s="511"/>
      <c r="OZF713" s="511"/>
      <c r="OZG713" s="511"/>
      <c r="OZH713" s="511"/>
      <c r="OZI713" s="168"/>
      <c r="OZJ713" s="168"/>
      <c r="OZK713" s="168"/>
      <c r="OZL713" s="168"/>
      <c r="OZM713" s="168"/>
      <c r="OZN713" s="168"/>
      <c r="OZO713" s="168"/>
      <c r="OZP713" s="168"/>
      <c r="OZQ713" s="168"/>
      <c r="OZR713" s="168"/>
      <c r="OZS713" s="168"/>
      <c r="OZT713" s="168"/>
      <c r="OZU713" s="168"/>
      <c r="OZV713" s="168"/>
      <c r="OZW713" s="168"/>
      <c r="OZX713" s="168"/>
      <c r="OZY713" s="168"/>
      <c r="OZZ713" s="168"/>
      <c r="PAA713" s="168"/>
      <c r="PAB713" s="168"/>
      <c r="PAC713" s="168"/>
      <c r="PAD713" s="168"/>
      <c r="PAE713" s="168"/>
      <c r="PAF713" s="168"/>
      <c r="PAG713" s="168"/>
      <c r="PAH713" s="168"/>
      <c r="PAI713" s="168"/>
      <c r="PAJ713" s="168"/>
      <c r="PAK713" s="168"/>
      <c r="PAL713" s="168"/>
      <c r="PAM713" s="168"/>
      <c r="PAN713" s="168"/>
      <c r="PAO713" s="168"/>
      <c r="PAP713" s="168"/>
      <c r="PAQ713" s="168"/>
      <c r="PAR713" s="168"/>
      <c r="PAS713" s="168"/>
      <c r="PAT713" s="168"/>
      <c r="PAU713" s="168"/>
      <c r="PAV713" s="168"/>
      <c r="PAW713" s="168"/>
      <c r="PAX713" s="168"/>
      <c r="PAY713" s="168"/>
      <c r="PAZ713" s="168"/>
      <c r="PBA713" s="511"/>
      <c r="PBB713" s="511"/>
      <c r="PBC713" s="511"/>
      <c r="PBD713" s="511"/>
      <c r="PBE713" s="511"/>
      <c r="PBF713" s="511"/>
      <c r="PBG713" s="511"/>
      <c r="PBH713" s="511"/>
      <c r="PBI713" s="511"/>
      <c r="PBJ713" s="511"/>
      <c r="PBK713" s="511"/>
      <c r="PBL713" s="511"/>
      <c r="PBM713" s="511"/>
      <c r="PBN713" s="511"/>
      <c r="PBO713" s="511"/>
      <c r="PBP713" s="511"/>
      <c r="PBQ713" s="511"/>
      <c r="PBR713" s="511"/>
      <c r="PBS713" s="511"/>
      <c r="PBT713" s="511"/>
      <c r="PBU713" s="511"/>
      <c r="PBV713" s="511"/>
      <c r="PBW713" s="511"/>
      <c r="PBX713" s="511"/>
      <c r="PBY713" s="89"/>
      <c r="PBZ713" s="89"/>
      <c r="PCA713" s="89"/>
      <c r="PCB713" s="89"/>
      <c r="PCC713" s="89"/>
      <c r="PCD713" s="511"/>
      <c r="PCE713" s="511"/>
      <c r="PCF713" s="89"/>
      <c r="PCG713" s="89"/>
      <c r="PCH713" s="511"/>
      <c r="PCI713" s="511"/>
      <c r="PCJ713" s="89"/>
      <c r="PCK713" s="89"/>
      <c r="PCL713" s="511"/>
      <c r="PCM713" s="511"/>
      <c r="PCN713" s="511"/>
      <c r="PCO713" s="511"/>
      <c r="PCP713" s="511"/>
      <c r="PCQ713" s="511"/>
      <c r="PCR713" s="511"/>
      <c r="PCS713" s="89"/>
      <c r="PCT713" s="89"/>
      <c r="PCU713" s="511"/>
      <c r="PCV713" s="511"/>
      <c r="PCW713" s="89"/>
      <c r="PCX713" s="89"/>
      <c r="PCY713" s="511"/>
      <c r="PCZ713" s="511"/>
      <c r="PDA713" s="511"/>
      <c r="PDB713" s="511"/>
      <c r="PDC713" s="511"/>
      <c r="PDD713" s="203"/>
      <c r="PDE713" s="107"/>
      <c r="PDF713" s="511"/>
      <c r="PDG713" s="511"/>
      <c r="PDH713" s="511"/>
      <c r="PDI713" s="511"/>
      <c r="PDJ713" s="511"/>
      <c r="PDK713" s="511"/>
      <c r="PDL713" s="511"/>
      <c r="PDM713" s="168"/>
      <c r="PDN713" s="168"/>
      <c r="PDO713" s="168"/>
      <c r="PDP713" s="168"/>
      <c r="PDQ713" s="168"/>
      <c r="PDR713" s="168"/>
      <c r="PDS713" s="168"/>
      <c r="PDT713" s="168"/>
      <c r="PDU713" s="168"/>
      <c r="PDV713" s="168"/>
      <c r="PDW713" s="168"/>
      <c r="PDX713" s="168"/>
      <c r="PDY713" s="168"/>
      <c r="PDZ713" s="168"/>
      <c r="PEA713" s="168"/>
      <c r="PEB713" s="168"/>
      <c r="PEC713" s="168"/>
      <c r="PED713" s="168"/>
      <c r="PEE713" s="168"/>
      <c r="PEF713" s="168"/>
      <c r="PEG713" s="168"/>
      <c r="PEH713" s="168"/>
      <c r="PEI713" s="168"/>
      <c r="PEJ713" s="168"/>
      <c r="PEK713" s="168"/>
      <c r="PEL713" s="168"/>
      <c r="PEM713" s="168"/>
      <c r="PEN713" s="168"/>
      <c r="PEO713" s="168"/>
      <c r="PEP713" s="168"/>
      <c r="PEQ713" s="168"/>
      <c r="PER713" s="168"/>
      <c r="PES713" s="168"/>
      <c r="PET713" s="168"/>
      <c r="PEU713" s="168"/>
      <c r="PEV713" s="168"/>
      <c r="PEW713" s="168"/>
      <c r="PEX713" s="168"/>
      <c r="PEY713" s="168"/>
      <c r="PEZ713" s="168"/>
      <c r="PFA713" s="168"/>
      <c r="PFB713" s="168"/>
      <c r="PFC713" s="168"/>
      <c r="PFD713" s="168"/>
      <c r="PFE713" s="511"/>
      <c r="PFF713" s="511"/>
      <c r="PFG713" s="511"/>
      <c r="PFH713" s="511"/>
      <c r="PFI713" s="511"/>
      <c r="PFJ713" s="511"/>
      <c r="PFK713" s="511"/>
      <c r="PFL713" s="511"/>
      <c r="PFM713" s="511"/>
      <c r="PFN713" s="511"/>
      <c r="PFO713" s="511"/>
      <c r="PFP713" s="511"/>
      <c r="PFQ713" s="511"/>
      <c r="PFR713" s="511"/>
      <c r="PFS713" s="511"/>
      <c r="PFT713" s="511"/>
      <c r="PFU713" s="511"/>
      <c r="PFV713" s="511"/>
      <c r="PFW713" s="511"/>
      <c r="PFX713" s="511"/>
      <c r="PFY713" s="511"/>
      <c r="PFZ713" s="511"/>
      <c r="PGA713" s="511"/>
      <c r="PGB713" s="511"/>
      <c r="PGC713" s="89"/>
      <c r="PGD713" s="89"/>
      <c r="PGE713" s="89"/>
      <c r="PGF713" s="89"/>
      <c r="PGG713" s="89"/>
      <c r="PGH713" s="511"/>
      <c r="PGI713" s="511"/>
      <c r="PGJ713" s="89"/>
      <c r="PGK713" s="89"/>
      <c r="PGL713" s="511"/>
      <c r="PGM713" s="511"/>
      <c r="PGN713" s="89"/>
      <c r="PGO713" s="89"/>
      <c r="PGP713" s="511"/>
      <c r="PGQ713" s="511"/>
      <c r="PGR713" s="511"/>
      <c r="PGS713" s="511"/>
      <c r="PGT713" s="511"/>
      <c r="PGU713" s="511"/>
      <c r="PGV713" s="511"/>
      <c r="PGW713" s="89"/>
      <c r="PGX713" s="89"/>
      <c r="PGY713" s="511"/>
      <c r="PGZ713" s="511"/>
      <c r="PHA713" s="89"/>
      <c r="PHB713" s="89"/>
      <c r="PHC713" s="511"/>
      <c r="PHD713" s="511"/>
      <c r="PHE713" s="511"/>
      <c r="PHF713" s="511"/>
      <c r="PHG713" s="511"/>
      <c r="PHH713" s="203"/>
      <c r="PHI713" s="107"/>
      <c r="PHJ713" s="511"/>
      <c r="PHK713" s="511"/>
      <c r="PHL713" s="511"/>
      <c r="PHM713" s="511"/>
      <c r="PHN713" s="511"/>
      <c r="PHO713" s="511"/>
      <c r="PHP713" s="511"/>
      <c r="PHQ713" s="168"/>
      <c r="PHR713" s="168"/>
      <c r="PHS713" s="168"/>
      <c r="PHT713" s="168"/>
      <c r="PHU713" s="168"/>
      <c r="PHV713" s="168"/>
      <c r="PHW713" s="168"/>
      <c r="PHX713" s="168"/>
      <c r="PHY713" s="168"/>
      <c r="PHZ713" s="168"/>
      <c r="PIA713" s="168"/>
      <c r="PIB713" s="168"/>
      <c r="PIC713" s="168"/>
      <c r="PID713" s="168"/>
      <c r="PIE713" s="168"/>
      <c r="PIF713" s="168"/>
      <c r="PIG713" s="168"/>
      <c r="PIH713" s="168"/>
      <c r="PII713" s="168"/>
      <c r="PIJ713" s="168"/>
      <c r="PIK713" s="168"/>
      <c r="PIL713" s="168"/>
      <c r="PIM713" s="168"/>
      <c r="PIN713" s="168"/>
      <c r="PIO713" s="168"/>
      <c r="PIP713" s="168"/>
      <c r="PIQ713" s="168"/>
      <c r="PIR713" s="168"/>
      <c r="PIS713" s="168"/>
      <c r="PIT713" s="168"/>
      <c r="PIU713" s="168"/>
      <c r="PIV713" s="168"/>
      <c r="PIW713" s="168"/>
      <c r="PIX713" s="168"/>
      <c r="PIY713" s="168"/>
      <c r="PIZ713" s="168"/>
      <c r="PJA713" s="168"/>
      <c r="PJB713" s="168"/>
      <c r="PJC713" s="168"/>
      <c r="PJD713" s="168"/>
      <c r="PJE713" s="168"/>
      <c r="PJF713" s="168"/>
      <c r="PJG713" s="168"/>
      <c r="PJH713" s="168"/>
      <c r="PJI713" s="511"/>
      <c r="PJJ713" s="511"/>
      <c r="PJK713" s="511"/>
      <c r="PJL713" s="511"/>
      <c r="PJM713" s="511"/>
      <c r="PJN713" s="511"/>
      <c r="PJO713" s="511"/>
      <c r="PJP713" s="511"/>
      <c r="PJQ713" s="511"/>
      <c r="PJR713" s="511"/>
      <c r="PJS713" s="511"/>
      <c r="PJT713" s="511"/>
      <c r="PJU713" s="511"/>
      <c r="PJV713" s="511"/>
      <c r="PJW713" s="511"/>
      <c r="PJX713" s="511"/>
      <c r="PJY713" s="511"/>
      <c r="PJZ713" s="511"/>
      <c r="PKA713" s="511"/>
      <c r="PKB713" s="511"/>
      <c r="PKC713" s="511"/>
      <c r="PKD713" s="511"/>
      <c r="PKE713" s="511"/>
      <c r="PKF713" s="511"/>
      <c r="PKG713" s="89"/>
      <c r="PKH713" s="89"/>
      <c r="PKI713" s="89"/>
      <c r="PKJ713" s="89"/>
      <c r="PKK713" s="89"/>
      <c r="PKL713" s="511"/>
      <c r="PKM713" s="511"/>
      <c r="PKN713" s="89"/>
      <c r="PKO713" s="89"/>
      <c r="PKP713" s="511"/>
      <c r="PKQ713" s="511"/>
      <c r="PKR713" s="89"/>
      <c r="PKS713" s="89"/>
      <c r="PKT713" s="511"/>
      <c r="PKU713" s="511"/>
      <c r="PKV713" s="511"/>
      <c r="PKW713" s="511"/>
      <c r="PKX713" s="511"/>
      <c r="PKY713" s="511"/>
      <c r="PKZ713" s="511"/>
      <c r="PLA713" s="89"/>
      <c r="PLB713" s="89"/>
      <c r="PLC713" s="511"/>
      <c r="PLD713" s="511"/>
      <c r="PLE713" s="89"/>
      <c r="PLF713" s="89"/>
      <c r="PLG713" s="511"/>
      <c r="PLH713" s="511"/>
      <c r="PLI713" s="511"/>
      <c r="PLJ713" s="511"/>
      <c r="PLK713" s="511"/>
      <c r="PLL713" s="203"/>
      <c r="PLM713" s="107"/>
      <c r="PLN713" s="511"/>
      <c r="PLO713" s="511"/>
      <c r="PLP713" s="511"/>
      <c r="PLQ713" s="511"/>
      <c r="PLR713" s="511"/>
      <c r="PLS713" s="511"/>
      <c r="PLT713" s="511"/>
      <c r="PLU713" s="168"/>
      <c r="PLV713" s="168"/>
      <c r="PLW713" s="168"/>
      <c r="PLX713" s="168"/>
      <c r="PLY713" s="168"/>
      <c r="PLZ713" s="168"/>
      <c r="PMA713" s="168"/>
      <c r="PMB713" s="168"/>
      <c r="PMC713" s="168"/>
      <c r="PMD713" s="168"/>
      <c r="PME713" s="168"/>
      <c r="PMF713" s="168"/>
      <c r="PMG713" s="168"/>
      <c r="PMH713" s="168"/>
      <c r="PMI713" s="168"/>
      <c r="PMJ713" s="168"/>
      <c r="PMK713" s="168"/>
      <c r="PML713" s="168"/>
      <c r="PMM713" s="168"/>
      <c r="PMN713" s="168"/>
      <c r="PMO713" s="168"/>
      <c r="PMP713" s="168"/>
      <c r="PMQ713" s="168"/>
      <c r="PMR713" s="168"/>
      <c r="PMS713" s="168"/>
      <c r="PMT713" s="168"/>
      <c r="PMU713" s="168"/>
      <c r="PMV713" s="168"/>
      <c r="PMW713" s="168"/>
      <c r="PMX713" s="168"/>
      <c r="PMY713" s="168"/>
      <c r="PMZ713" s="168"/>
      <c r="PNA713" s="168"/>
      <c r="PNB713" s="168"/>
      <c r="PNC713" s="168"/>
      <c r="PND713" s="168"/>
      <c r="PNE713" s="168"/>
      <c r="PNF713" s="168"/>
      <c r="PNG713" s="168"/>
      <c r="PNH713" s="168"/>
      <c r="PNI713" s="168"/>
      <c r="PNJ713" s="168"/>
      <c r="PNK713" s="168"/>
      <c r="PNL713" s="168"/>
      <c r="PNM713" s="511"/>
      <c r="PNN713" s="511"/>
      <c r="PNO713" s="511"/>
      <c r="PNP713" s="511"/>
      <c r="PNQ713" s="511"/>
      <c r="PNR713" s="511"/>
      <c r="PNS713" s="511"/>
      <c r="PNT713" s="511"/>
      <c r="PNU713" s="511"/>
      <c r="PNV713" s="511"/>
      <c r="PNW713" s="511"/>
      <c r="PNX713" s="511"/>
      <c r="PNY713" s="511"/>
      <c r="PNZ713" s="511"/>
      <c r="POA713" s="511"/>
      <c r="POB713" s="511"/>
      <c r="POC713" s="511"/>
      <c r="POD713" s="511"/>
      <c r="POE713" s="511"/>
      <c r="POF713" s="511"/>
      <c r="POG713" s="511"/>
      <c r="POH713" s="511"/>
      <c r="POI713" s="511"/>
      <c r="POJ713" s="511"/>
      <c r="POK713" s="89"/>
      <c r="POL713" s="89"/>
      <c r="POM713" s="89"/>
      <c r="PON713" s="89"/>
      <c r="POO713" s="89"/>
      <c r="POP713" s="511"/>
      <c r="POQ713" s="511"/>
      <c r="POR713" s="89"/>
      <c r="POS713" s="89"/>
      <c r="POT713" s="511"/>
      <c r="POU713" s="511"/>
      <c r="POV713" s="89"/>
      <c r="POW713" s="89"/>
      <c r="POX713" s="511"/>
      <c r="POY713" s="511"/>
      <c r="POZ713" s="511"/>
      <c r="PPA713" s="511"/>
      <c r="PPB713" s="511"/>
      <c r="PPC713" s="511"/>
      <c r="PPD713" s="511"/>
      <c r="PPE713" s="89"/>
      <c r="PPF713" s="89"/>
      <c r="PPG713" s="511"/>
      <c r="PPH713" s="511"/>
      <c r="PPI713" s="89"/>
      <c r="PPJ713" s="89"/>
      <c r="PPK713" s="511"/>
      <c r="PPL713" s="511"/>
      <c r="PPM713" s="511"/>
      <c r="PPN713" s="511"/>
      <c r="PPO713" s="511"/>
      <c r="PPP713" s="203"/>
      <c r="PPQ713" s="107"/>
      <c r="PPR713" s="511"/>
      <c r="PPS713" s="511"/>
      <c r="PPT713" s="511"/>
      <c r="PPU713" s="511"/>
      <c r="PPV713" s="511"/>
      <c r="PPW713" s="511"/>
      <c r="PPX713" s="511"/>
      <c r="PPY713" s="168"/>
      <c r="PPZ713" s="168"/>
      <c r="PQA713" s="168"/>
      <c r="PQB713" s="168"/>
      <c r="PQC713" s="168"/>
      <c r="PQD713" s="168"/>
      <c r="PQE713" s="168"/>
      <c r="PQF713" s="168"/>
      <c r="PQG713" s="168"/>
      <c r="PQH713" s="168"/>
      <c r="PQI713" s="168"/>
      <c r="PQJ713" s="168"/>
      <c r="PQK713" s="168"/>
      <c r="PQL713" s="168"/>
      <c r="PQM713" s="168"/>
      <c r="PQN713" s="168"/>
      <c r="PQO713" s="168"/>
      <c r="PQP713" s="168"/>
      <c r="PQQ713" s="168"/>
      <c r="PQR713" s="168"/>
      <c r="PQS713" s="168"/>
      <c r="PQT713" s="168"/>
      <c r="PQU713" s="168"/>
      <c r="PQV713" s="168"/>
      <c r="PQW713" s="168"/>
      <c r="PQX713" s="168"/>
      <c r="PQY713" s="168"/>
      <c r="PQZ713" s="168"/>
      <c r="PRA713" s="168"/>
      <c r="PRB713" s="168"/>
      <c r="PRC713" s="168"/>
      <c r="PRD713" s="168"/>
      <c r="PRE713" s="168"/>
      <c r="PRF713" s="168"/>
      <c r="PRG713" s="168"/>
      <c r="PRH713" s="168"/>
      <c r="PRI713" s="168"/>
      <c r="PRJ713" s="168"/>
      <c r="PRK713" s="168"/>
      <c r="PRL713" s="168"/>
      <c r="PRM713" s="168"/>
      <c r="PRN713" s="168"/>
      <c r="PRO713" s="168"/>
      <c r="PRP713" s="168"/>
      <c r="PRQ713" s="511"/>
      <c r="PRR713" s="511"/>
      <c r="PRS713" s="511"/>
      <c r="PRT713" s="511"/>
      <c r="PRU713" s="511"/>
      <c r="PRV713" s="511"/>
      <c r="PRW713" s="511"/>
      <c r="PRX713" s="511"/>
      <c r="PRY713" s="511"/>
      <c r="PRZ713" s="511"/>
      <c r="PSA713" s="511"/>
      <c r="PSB713" s="511"/>
      <c r="PSC713" s="511"/>
      <c r="PSD713" s="511"/>
      <c r="PSE713" s="511"/>
      <c r="PSF713" s="511"/>
      <c r="PSG713" s="511"/>
      <c r="PSH713" s="511"/>
      <c r="PSI713" s="511"/>
      <c r="PSJ713" s="511"/>
      <c r="PSK713" s="511"/>
      <c r="PSL713" s="511"/>
      <c r="PSM713" s="511"/>
      <c r="PSN713" s="511"/>
      <c r="PSO713" s="89"/>
      <c r="PSP713" s="89"/>
      <c r="PSQ713" s="89"/>
      <c r="PSR713" s="89"/>
      <c r="PSS713" s="89"/>
      <c r="PST713" s="511"/>
      <c r="PSU713" s="511"/>
      <c r="PSV713" s="89"/>
      <c r="PSW713" s="89"/>
      <c r="PSX713" s="511"/>
      <c r="PSY713" s="511"/>
      <c r="PSZ713" s="89"/>
      <c r="PTA713" s="89"/>
      <c r="PTB713" s="511"/>
      <c r="PTC713" s="511"/>
      <c r="PTD713" s="511"/>
      <c r="PTE713" s="511"/>
      <c r="PTF713" s="511"/>
      <c r="PTG713" s="511"/>
      <c r="PTH713" s="511"/>
      <c r="PTI713" s="89"/>
      <c r="PTJ713" s="89"/>
      <c r="PTK713" s="511"/>
      <c r="PTL713" s="511"/>
      <c r="PTM713" s="89"/>
      <c r="PTN713" s="89"/>
      <c r="PTO713" s="511"/>
      <c r="PTP713" s="511"/>
      <c r="PTQ713" s="511"/>
      <c r="PTR713" s="511"/>
      <c r="PTS713" s="511"/>
      <c r="PTT713" s="203"/>
      <c r="PTU713" s="107"/>
      <c r="PTV713" s="511"/>
      <c r="PTW713" s="511"/>
      <c r="PTX713" s="511"/>
      <c r="PTY713" s="511"/>
      <c r="PTZ713" s="511"/>
      <c r="PUA713" s="511"/>
      <c r="PUB713" s="511"/>
      <c r="PUC713" s="168"/>
      <c r="PUD713" s="168"/>
      <c r="PUE713" s="168"/>
      <c r="PUF713" s="168"/>
      <c r="PUG713" s="168"/>
      <c r="PUH713" s="168"/>
      <c r="PUI713" s="168"/>
      <c r="PUJ713" s="168"/>
      <c r="PUK713" s="168"/>
      <c r="PUL713" s="168"/>
      <c r="PUM713" s="168"/>
      <c r="PUN713" s="168"/>
      <c r="PUO713" s="168"/>
      <c r="PUP713" s="168"/>
      <c r="PUQ713" s="168"/>
      <c r="PUR713" s="168"/>
      <c r="PUS713" s="168"/>
      <c r="PUT713" s="168"/>
      <c r="PUU713" s="168"/>
      <c r="PUV713" s="168"/>
      <c r="PUW713" s="168"/>
      <c r="PUX713" s="168"/>
      <c r="PUY713" s="168"/>
      <c r="PUZ713" s="168"/>
      <c r="PVA713" s="168"/>
      <c r="PVB713" s="168"/>
      <c r="PVC713" s="168"/>
      <c r="PVD713" s="168"/>
      <c r="PVE713" s="168"/>
      <c r="PVF713" s="168"/>
      <c r="PVG713" s="168"/>
      <c r="PVH713" s="168"/>
      <c r="PVI713" s="168"/>
      <c r="PVJ713" s="168"/>
      <c r="PVK713" s="168"/>
      <c r="PVL713" s="168"/>
      <c r="PVM713" s="168"/>
      <c r="PVN713" s="168"/>
      <c r="PVO713" s="168"/>
      <c r="PVP713" s="168"/>
      <c r="PVQ713" s="168"/>
      <c r="PVR713" s="168"/>
      <c r="PVS713" s="168"/>
      <c r="PVT713" s="168"/>
      <c r="PVU713" s="511"/>
      <c r="PVV713" s="511"/>
      <c r="PVW713" s="511"/>
      <c r="PVX713" s="511"/>
      <c r="PVY713" s="511"/>
      <c r="PVZ713" s="511"/>
      <c r="PWA713" s="511"/>
      <c r="PWB713" s="511"/>
      <c r="PWC713" s="511"/>
      <c r="PWD713" s="511"/>
      <c r="PWE713" s="511"/>
      <c r="PWF713" s="511"/>
      <c r="PWG713" s="511"/>
      <c r="PWH713" s="511"/>
      <c r="PWI713" s="511"/>
      <c r="PWJ713" s="511"/>
      <c r="PWK713" s="511"/>
      <c r="PWL713" s="511"/>
      <c r="PWM713" s="511"/>
      <c r="PWN713" s="511"/>
      <c r="PWO713" s="511"/>
      <c r="PWP713" s="511"/>
      <c r="PWQ713" s="511"/>
      <c r="PWR713" s="511"/>
      <c r="PWS713" s="89"/>
      <c r="PWT713" s="89"/>
      <c r="PWU713" s="89"/>
      <c r="PWV713" s="89"/>
      <c r="PWW713" s="89"/>
      <c r="PWX713" s="511"/>
      <c r="PWY713" s="511"/>
      <c r="PWZ713" s="89"/>
      <c r="PXA713" s="89"/>
      <c r="PXB713" s="511"/>
      <c r="PXC713" s="511"/>
      <c r="PXD713" s="89"/>
      <c r="PXE713" s="89"/>
      <c r="PXF713" s="511"/>
      <c r="PXG713" s="511"/>
      <c r="PXH713" s="511"/>
      <c r="PXI713" s="511"/>
      <c r="PXJ713" s="511"/>
      <c r="PXK713" s="511"/>
      <c r="PXL713" s="511"/>
      <c r="PXM713" s="89"/>
      <c r="PXN713" s="89"/>
      <c r="PXO713" s="511"/>
      <c r="PXP713" s="511"/>
      <c r="PXQ713" s="89"/>
      <c r="PXR713" s="89"/>
      <c r="PXS713" s="511"/>
      <c r="PXT713" s="511"/>
      <c r="PXU713" s="511"/>
      <c r="PXV713" s="511"/>
      <c r="PXW713" s="511"/>
      <c r="PXX713" s="203"/>
      <c r="PXY713" s="107"/>
      <c r="PXZ713" s="511"/>
      <c r="PYA713" s="511"/>
      <c r="PYB713" s="511"/>
      <c r="PYC713" s="511"/>
      <c r="PYD713" s="511"/>
      <c r="PYE713" s="511"/>
      <c r="PYF713" s="511"/>
      <c r="PYG713" s="168"/>
      <c r="PYH713" s="168"/>
      <c r="PYI713" s="168"/>
      <c r="PYJ713" s="168"/>
      <c r="PYK713" s="168"/>
      <c r="PYL713" s="168"/>
      <c r="PYM713" s="168"/>
      <c r="PYN713" s="168"/>
      <c r="PYO713" s="168"/>
      <c r="PYP713" s="168"/>
      <c r="PYQ713" s="168"/>
      <c r="PYR713" s="168"/>
      <c r="PYS713" s="168"/>
      <c r="PYT713" s="168"/>
      <c r="PYU713" s="168"/>
      <c r="PYV713" s="168"/>
      <c r="PYW713" s="168"/>
      <c r="PYX713" s="168"/>
      <c r="PYY713" s="168"/>
      <c r="PYZ713" s="168"/>
      <c r="PZA713" s="168"/>
      <c r="PZB713" s="168"/>
      <c r="PZC713" s="168"/>
      <c r="PZD713" s="168"/>
      <c r="PZE713" s="168"/>
      <c r="PZF713" s="168"/>
      <c r="PZG713" s="168"/>
      <c r="PZH713" s="168"/>
      <c r="PZI713" s="168"/>
      <c r="PZJ713" s="168"/>
      <c r="PZK713" s="168"/>
      <c r="PZL713" s="168"/>
      <c r="PZM713" s="168"/>
      <c r="PZN713" s="168"/>
      <c r="PZO713" s="168"/>
      <c r="PZP713" s="168"/>
      <c r="PZQ713" s="168"/>
      <c r="PZR713" s="168"/>
      <c r="PZS713" s="168"/>
      <c r="PZT713" s="168"/>
      <c r="PZU713" s="168"/>
      <c r="PZV713" s="168"/>
      <c r="PZW713" s="168"/>
      <c r="PZX713" s="168"/>
      <c r="PZY713" s="511"/>
      <c r="PZZ713" s="511"/>
      <c r="QAA713" s="511"/>
      <c r="QAB713" s="511"/>
      <c r="QAC713" s="511"/>
      <c r="QAD713" s="511"/>
      <c r="QAE713" s="511"/>
      <c r="QAF713" s="511"/>
      <c r="QAG713" s="511"/>
      <c r="QAH713" s="511"/>
      <c r="QAI713" s="511"/>
      <c r="QAJ713" s="511"/>
      <c r="QAK713" s="511"/>
      <c r="QAL713" s="511"/>
      <c r="QAM713" s="511"/>
      <c r="QAN713" s="511"/>
      <c r="QAO713" s="511"/>
      <c r="QAP713" s="511"/>
      <c r="QAQ713" s="511"/>
      <c r="QAR713" s="511"/>
      <c r="QAS713" s="511"/>
      <c r="QAT713" s="511"/>
      <c r="QAU713" s="511"/>
      <c r="QAV713" s="511"/>
      <c r="QAW713" s="89"/>
      <c r="QAX713" s="89"/>
      <c r="QAY713" s="89"/>
      <c r="QAZ713" s="89"/>
      <c r="QBA713" s="89"/>
      <c r="QBB713" s="511"/>
      <c r="QBC713" s="511"/>
      <c r="QBD713" s="89"/>
      <c r="QBE713" s="89"/>
      <c r="QBF713" s="511"/>
      <c r="QBG713" s="511"/>
      <c r="QBH713" s="89"/>
      <c r="QBI713" s="89"/>
      <c r="QBJ713" s="511"/>
      <c r="QBK713" s="511"/>
      <c r="QBL713" s="511"/>
      <c r="QBM713" s="511"/>
      <c r="QBN713" s="511"/>
      <c r="QBO713" s="511"/>
      <c r="QBP713" s="511"/>
      <c r="QBQ713" s="89"/>
      <c r="QBR713" s="89"/>
      <c r="QBS713" s="511"/>
      <c r="QBT713" s="511"/>
      <c r="QBU713" s="89"/>
      <c r="QBV713" s="89"/>
      <c r="QBW713" s="511"/>
      <c r="QBX713" s="511"/>
      <c r="QBY713" s="511"/>
      <c r="QBZ713" s="511"/>
      <c r="QCA713" s="511"/>
      <c r="QCB713" s="203"/>
      <c r="QCC713" s="107"/>
      <c r="QCD713" s="511"/>
      <c r="QCE713" s="511"/>
      <c r="QCF713" s="511"/>
      <c r="QCG713" s="511"/>
      <c r="QCH713" s="511"/>
      <c r="QCI713" s="511"/>
      <c r="QCJ713" s="511"/>
      <c r="QCK713" s="168"/>
      <c r="QCL713" s="168"/>
      <c r="QCM713" s="168"/>
      <c r="QCN713" s="168"/>
      <c r="QCO713" s="168"/>
      <c r="QCP713" s="168"/>
      <c r="QCQ713" s="168"/>
      <c r="QCR713" s="168"/>
      <c r="QCS713" s="168"/>
      <c r="QCT713" s="168"/>
      <c r="QCU713" s="168"/>
      <c r="QCV713" s="168"/>
      <c r="QCW713" s="168"/>
      <c r="QCX713" s="168"/>
      <c r="QCY713" s="168"/>
      <c r="QCZ713" s="168"/>
      <c r="QDA713" s="168"/>
      <c r="QDB713" s="168"/>
      <c r="QDC713" s="168"/>
      <c r="QDD713" s="168"/>
      <c r="QDE713" s="168"/>
      <c r="QDF713" s="168"/>
      <c r="QDG713" s="168"/>
      <c r="QDH713" s="168"/>
      <c r="QDI713" s="168"/>
      <c r="QDJ713" s="168"/>
      <c r="QDK713" s="168"/>
      <c r="QDL713" s="168"/>
      <c r="QDM713" s="168"/>
      <c r="QDN713" s="168"/>
      <c r="QDO713" s="168"/>
      <c r="QDP713" s="168"/>
      <c r="QDQ713" s="168"/>
      <c r="QDR713" s="168"/>
      <c r="QDS713" s="168"/>
      <c r="QDT713" s="168"/>
      <c r="QDU713" s="168"/>
      <c r="QDV713" s="168"/>
      <c r="QDW713" s="168"/>
      <c r="QDX713" s="168"/>
      <c r="QDY713" s="168"/>
      <c r="QDZ713" s="168"/>
      <c r="QEA713" s="168"/>
      <c r="QEB713" s="168"/>
      <c r="QEC713" s="511"/>
      <c r="QED713" s="511"/>
      <c r="QEE713" s="511"/>
      <c r="QEF713" s="511"/>
      <c r="QEG713" s="511"/>
      <c r="QEH713" s="511"/>
      <c r="QEI713" s="511"/>
      <c r="QEJ713" s="511"/>
      <c r="QEK713" s="511"/>
      <c r="QEL713" s="511"/>
      <c r="QEM713" s="511"/>
      <c r="QEN713" s="511"/>
      <c r="QEO713" s="511"/>
      <c r="QEP713" s="511"/>
      <c r="QEQ713" s="511"/>
      <c r="QER713" s="511"/>
      <c r="QES713" s="511"/>
      <c r="QET713" s="511"/>
      <c r="QEU713" s="511"/>
      <c r="QEV713" s="511"/>
      <c r="QEW713" s="511"/>
      <c r="QEX713" s="511"/>
      <c r="QEY713" s="511"/>
      <c r="QEZ713" s="511"/>
      <c r="QFA713" s="89"/>
      <c r="QFB713" s="89"/>
      <c r="QFC713" s="89"/>
      <c r="QFD713" s="89"/>
      <c r="QFE713" s="89"/>
      <c r="QFF713" s="511"/>
      <c r="QFG713" s="511"/>
      <c r="QFH713" s="89"/>
      <c r="QFI713" s="89"/>
      <c r="QFJ713" s="511"/>
      <c r="QFK713" s="511"/>
      <c r="QFL713" s="89"/>
      <c r="QFM713" s="89"/>
      <c r="QFN713" s="511"/>
      <c r="QFO713" s="511"/>
      <c r="QFP713" s="511"/>
      <c r="QFQ713" s="511"/>
      <c r="QFR713" s="511"/>
      <c r="QFS713" s="511"/>
      <c r="QFT713" s="511"/>
      <c r="QFU713" s="89"/>
      <c r="QFV713" s="89"/>
      <c r="QFW713" s="511"/>
      <c r="QFX713" s="511"/>
      <c r="QFY713" s="89"/>
      <c r="QFZ713" s="89"/>
      <c r="QGA713" s="511"/>
      <c r="QGB713" s="511"/>
      <c r="QGC713" s="511"/>
      <c r="QGD713" s="511"/>
      <c r="QGE713" s="511"/>
      <c r="QGF713" s="203"/>
      <c r="QGG713" s="107"/>
      <c r="QGH713" s="511"/>
      <c r="QGI713" s="511"/>
      <c r="QGJ713" s="511"/>
      <c r="QGK713" s="511"/>
      <c r="QGL713" s="511"/>
      <c r="QGM713" s="511"/>
      <c r="QGN713" s="511"/>
      <c r="QGO713" s="168"/>
      <c r="QGP713" s="168"/>
      <c r="QGQ713" s="168"/>
      <c r="QGR713" s="168"/>
      <c r="QGS713" s="168"/>
      <c r="QGT713" s="168"/>
      <c r="QGU713" s="168"/>
      <c r="QGV713" s="168"/>
      <c r="QGW713" s="168"/>
      <c r="QGX713" s="168"/>
      <c r="QGY713" s="168"/>
      <c r="QGZ713" s="168"/>
      <c r="QHA713" s="168"/>
      <c r="QHB713" s="168"/>
      <c r="QHC713" s="168"/>
      <c r="QHD713" s="168"/>
      <c r="QHE713" s="168"/>
      <c r="QHF713" s="168"/>
      <c r="QHG713" s="168"/>
      <c r="QHH713" s="168"/>
      <c r="QHI713" s="168"/>
      <c r="QHJ713" s="168"/>
      <c r="QHK713" s="168"/>
      <c r="QHL713" s="168"/>
      <c r="QHM713" s="168"/>
      <c r="QHN713" s="168"/>
      <c r="QHO713" s="168"/>
      <c r="QHP713" s="168"/>
      <c r="QHQ713" s="168"/>
      <c r="QHR713" s="168"/>
      <c r="QHS713" s="168"/>
      <c r="QHT713" s="168"/>
      <c r="QHU713" s="168"/>
      <c r="QHV713" s="168"/>
      <c r="QHW713" s="168"/>
      <c r="QHX713" s="168"/>
      <c r="QHY713" s="168"/>
      <c r="QHZ713" s="168"/>
      <c r="QIA713" s="168"/>
      <c r="QIB713" s="168"/>
      <c r="QIC713" s="168"/>
      <c r="QID713" s="168"/>
      <c r="QIE713" s="168"/>
      <c r="QIF713" s="168"/>
      <c r="QIG713" s="511"/>
      <c r="QIH713" s="511"/>
      <c r="QII713" s="511"/>
      <c r="QIJ713" s="511"/>
      <c r="QIK713" s="511"/>
      <c r="QIL713" s="511"/>
      <c r="QIM713" s="511"/>
      <c r="QIN713" s="511"/>
      <c r="QIO713" s="511"/>
      <c r="QIP713" s="511"/>
      <c r="QIQ713" s="511"/>
      <c r="QIR713" s="511"/>
      <c r="QIS713" s="511"/>
      <c r="QIT713" s="511"/>
      <c r="QIU713" s="511"/>
      <c r="QIV713" s="511"/>
      <c r="QIW713" s="511"/>
      <c r="QIX713" s="511"/>
      <c r="QIY713" s="511"/>
      <c r="QIZ713" s="511"/>
      <c r="QJA713" s="511"/>
      <c r="QJB713" s="511"/>
      <c r="QJC713" s="511"/>
      <c r="QJD713" s="511"/>
      <c r="QJE713" s="89"/>
      <c r="QJF713" s="89"/>
      <c r="QJG713" s="89"/>
      <c r="QJH713" s="89"/>
      <c r="QJI713" s="89"/>
      <c r="QJJ713" s="511"/>
      <c r="QJK713" s="511"/>
      <c r="QJL713" s="89"/>
      <c r="QJM713" s="89"/>
      <c r="QJN713" s="511"/>
      <c r="QJO713" s="511"/>
      <c r="QJP713" s="89"/>
      <c r="QJQ713" s="89"/>
      <c r="QJR713" s="511"/>
      <c r="QJS713" s="511"/>
      <c r="QJT713" s="511"/>
      <c r="QJU713" s="511"/>
      <c r="QJV713" s="511"/>
      <c r="QJW713" s="511"/>
      <c r="QJX713" s="511"/>
      <c r="QJY713" s="89"/>
      <c r="QJZ713" s="89"/>
      <c r="QKA713" s="511"/>
      <c r="QKB713" s="511"/>
      <c r="QKC713" s="89"/>
      <c r="QKD713" s="89"/>
      <c r="QKE713" s="511"/>
      <c r="QKF713" s="511"/>
      <c r="QKG713" s="511"/>
      <c r="QKH713" s="511"/>
      <c r="QKI713" s="511"/>
      <c r="QKJ713" s="203"/>
      <c r="QKK713" s="107"/>
      <c r="QKL713" s="511"/>
      <c r="QKM713" s="511"/>
      <c r="QKN713" s="511"/>
      <c r="QKO713" s="511"/>
      <c r="QKP713" s="511"/>
      <c r="QKQ713" s="511"/>
      <c r="QKR713" s="511"/>
      <c r="QKS713" s="168"/>
      <c r="QKT713" s="168"/>
      <c r="QKU713" s="168"/>
      <c r="QKV713" s="168"/>
      <c r="QKW713" s="168"/>
      <c r="QKX713" s="168"/>
      <c r="QKY713" s="168"/>
      <c r="QKZ713" s="168"/>
      <c r="QLA713" s="168"/>
      <c r="QLB713" s="168"/>
      <c r="QLC713" s="168"/>
      <c r="QLD713" s="168"/>
      <c r="QLE713" s="168"/>
      <c r="QLF713" s="168"/>
      <c r="QLG713" s="168"/>
      <c r="QLH713" s="168"/>
      <c r="QLI713" s="168"/>
      <c r="QLJ713" s="168"/>
      <c r="QLK713" s="168"/>
      <c r="QLL713" s="168"/>
      <c r="QLM713" s="168"/>
      <c r="QLN713" s="168"/>
      <c r="QLO713" s="168"/>
      <c r="QLP713" s="168"/>
      <c r="QLQ713" s="168"/>
      <c r="QLR713" s="168"/>
      <c r="QLS713" s="168"/>
      <c r="QLT713" s="168"/>
      <c r="QLU713" s="168"/>
      <c r="QLV713" s="168"/>
      <c r="QLW713" s="168"/>
      <c r="QLX713" s="168"/>
      <c r="QLY713" s="168"/>
      <c r="QLZ713" s="168"/>
      <c r="QMA713" s="168"/>
      <c r="QMB713" s="168"/>
      <c r="QMC713" s="168"/>
      <c r="QMD713" s="168"/>
      <c r="QME713" s="168"/>
      <c r="QMF713" s="168"/>
      <c r="QMG713" s="168"/>
      <c r="QMH713" s="168"/>
      <c r="QMI713" s="168"/>
      <c r="QMJ713" s="168"/>
      <c r="QMK713" s="511"/>
      <c r="QML713" s="511"/>
      <c r="QMM713" s="511"/>
      <c r="QMN713" s="511"/>
      <c r="QMO713" s="511"/>
      <c r="QMP713" s="511"/>
      <c r="QMQ713" s="511"/>
      <c r="QMR713" s="511"/>
      <c r="QMS713" s="511"/>
      <c r="QMT713" s="511"/>
      <c r="QMU713" s="511"/>
      <c r="QMV713" s="511"/>
      <c r="QMW713" s="511"/>
      <c r="QMX713" s="511"/>
      <c r="QMY713" s="511"/>
      <c r="QMZ713" s="511"/>
      <c r="QNA713" s="511"/>
      <c r="QNB713" s="511"/>
      <c r="QNC713" s="511"/>
      <c r="QND713" s="511"/>
      <c r="QNE713" s="511"/>
      <c r="QNF713" s="511"/>
      <c r="QNG713" s="511"/>
      <c r="QNH713" s="511"/>
      <c r="QNI713" s="89"/>
      <c r="QNJ713" s="89"/>
      <c r="QNK713" s="89"/>
      <c r="QNL713" s="89"/>
      <c r="QNM713" s="89"/>
      <c r="QNN713" s="511"/>
      <c r="QNO713" s="511"/>
      <c r="QNP713" s="89"/>
      <c r="QNQ713" s="89"/>
      <c r="QNR713" s="511"/>
      <c r="QNS713" s="511"/>
      <c r="QNT713" s="89"/>
      <c r="QNU713" s="89"/>
      <c r="QNV713" s="511"/>
      <c r="QNW713" s="511"/>
      <c r="QNX713" s="511"/>
      <c r="QNY713" s="511"/>
      <c r="QNZ713" s="511"/>
      <c r="QOA713" s="511"/>
      <c r="QOB713" s="511"/>
      <c r="QOC713" s="89"/>
      <c r="QOD713" s="89"/>
      <c r="QOE713" s="511"/>
      <c r="QOF713" s="511"/>
      <c r="QOG713" s="89"/>
      <c r="QOH713" s="89"/>
      <c r="QOI713" s="511"/>
      <c r="QOJ713" s="511"/>
      <c r="QOK713" s="511"/>
      <c r="QOL713" s="511"/>
      <c r="QOM713" s="511"/>
      <c r="QON713" s="203"/>
      <c r="QOO713" s="107"/>
      <c r="QOP713" s="511"/>
      <c r="QOQ713" s="511"/>
      <c r="QOR713" s="511"/>
      <c r="QOS713" s="511"/>
      <c r="QOT713" s="511"/>
      <c r="QOU713" s="511"/>
      <c r="QOV713" s="511"/>
      <c r="QOW713" s="168"/>
      <c r="QOX713" s="168"/>
      <c r="QOY713" s="168"/>
      <c r="QOZ713" s="168"/>
      <c r="QPA713" s="168"/>
      <c r="QPB713" s="168"/>
      <c r="QPC713" s="168"/>
      <c r="QPD713" s="168"/>
      <c r="QPE713" s="168"/>
      <c r="QPF713" s="168"/>
      <c r="QPG713" s="168"/>
      <c r="QPH713" s="168"/>
      <c r="QPI713" s="168"/>
      <c r="QPJ713" s="168"/>
      <c r="QPK713" s="168"/>
      <c r="QPL713" s="168"/>
      <c r="QPM713" s="168"/>
      <c r="QPN713" s="168"/>
      <c r="QPO713" s="168"/>
      <c r="QPP713" s="168"/>
      <c r="QPQ713" s="168"/>
      <c r="QPR713" s="168"/>
      <c r="QPS713" s="168"/>
      <c r="QPT713" s="168"/>
      <c r="QPU713" s="168"/>
      <c r="QPV713" s="168"/>
      <c r="QPW713" s="168"/>
      <c r="QPX713" s="168"/>
      <c r="QPY713" s="168"/>
      <c r="QPZ713" s="168"/>
      <c r="QQA713" s="168"/>
      <c r="QQB713" s="168"/>
      <c r="QQC713" s="168"/>
      <c r="QQD713" s="168"/>
      <c r="QQE713" s="168"/>
      <c r="QQF713" s="168"/>
      <c r="QQG713" s="168"/>
      <c r="QQH713" s="168"/>
      <c r="QQI713" s="168"/>
      <c r="QQJ713" s="168"/>
      <c r="QQK713" s="168"/>
      <c r="QQL713" s="168"/>
      <c r="QQM713" s="168"/>
      <c r="QQN713" s="168"/>
      <c r="QQO713" s="511"/>
      <c r="QQP713" s="511"/>
      <c r="QQQ713" s="511"/>
      <c r="QQR713" s="511"/>
      <c r="QQS713" s="511"/>
      <c r="QQT713" s="511"/>
      <c r="QQU713" s="511"/>
      <c r="QQV713" s="511"/>
      <c r="QQW713" s="511"/>
      <c r="QQX713" s="511"/>
      <c r="QQY713" s="511"/>
      <c r="QQZ713" s="511"/>
      <c r="QRA713" s="511"/>
      <c r="QRB713" s="511"/>
      <c r="QRC713" s="511"/>
      <c r="QRD713" s="511"/>
      <c r="QRE713" s="511"/>
      <c r="QRF713" s="511"/>
      <c r="QRG713" s="511"/>
      <c r="QRH713" s="511"/>
      <c r="QRI713" s="511"/>
      <c r="QRJ713" s="511"/>
      <c r="QRK713" s="511"/>
      <c r="QRL713" s="511"/>
      <c r="QRM713" s="89"/>
      <c r="QRN713" s="89"/>
      <c r="QRO713" s="89"/>
      <c r="QRP713" s="89"/>
      <c r="QRQ713" s="89"/>
      <c r="QRR713" s="511"/>
      <c r="QRS713" s="511"/>
      <c r="QRT713" s="89"/>
      <c r="QRU713" s="89"/>
      <c r="QRV713" s="511"/>
      <c r="QRW713" s="511"/>
      <c r="QRX713" s="89"/>
      <c r="QRY713" s="89"/>
      <c r="QRZ713" s="511"/>
      <c r="QSA713" s="511"/>
      <c r="QSB713" s="511"/>
      <c r="QSC713" s="511"/>
      <c r="QSD713" s="511"/>
      <c r="QSE713" s="511"/>
      <c r="QSF713" s="511"/>
      <c r="QSG713" s="89"/>
      <c r="QSH713" s="89"/>
      <c r="QSI713" s="511"/>
      <c r="QSJ713" s="511"/>
      <c r="QSK713" s="89"/>
      <c r="QSL713" s="89"/>
      <c r="QSM713" s="511"/>
      <c r="QSN713" s="511"/>
      <c r="QSO713" s="511"/>
      <c r="QSP713" s="511"/>
      <c r="QSQ713" s="511"/>
      <c r="QSR713" s="203"/>
      <c r="QSS713" s="107"/>
      <c r="QST713" s="511"/>
      <c r="QSU713" s="511"/>
      <c r="QSV713" s="511"/>
      <c r="QSW713" s="511"/>
      <c r="QSX713" s="511"/>
      <c r="QSY713" s="511"/>
      <c r="QSZ713" s="511"/>
      <c r="QTA713" s="168"/>
      <c r="QTB713" s="168"/>
      <c r="QTC713" s="168"/>
      <c r="QTD713" s="168"/>
      <c r="QTE713" s="168"/>
      <c r="QTF713" s="168"/>
      <c r="QTG713" s="168"/>
      <c r="QTH713" s="168"/>
      <c r="QTI713" s="168"/>
      <c r="QTJ713" s="168"/>
      <c r="QTK713" s="168"/>
      <c r="QTL713" s="168"/>
      <c r="QTM713" s="168"/>
      <c r="QTN713" s="168"/>
      <c r="QTO713" s="168"/>
      <c r="QTP713" s="168"/>
      <c r="QTQ713" s="168"/>
      <c r="QTR713" s="168"/>
      <c r="QTS713" s="168"/>
      <c r="QTT713" s="168"/>
      <c r="QTU713" s="168"/>
      <c r="QTV713" s="168"/>
      <c r="QTW713" s="168"/>
      <c r="QTX713" s="168"/>
      <c r="QTY713" s="168"/>
      <c r="QTZ713" s="168"/>
      <c r="QUA713" s="168"/>
      <c r="QUB713" s="168"/>
      <c r="QUC713" s="168"/>
      <c r="QUD713" s="168"/>
      <c r="QUE713" s="168"/>
      <c r="QUF713" s="168"/>
      <c r="QUG713" s="168"/>
      <c r="QUH713" s="168"/>
      <c r="QUI713" s="168"/>
      <c r="QUJ713" s="168"/>
      <c r="QUK713" s="168"/>
      <c r="QUL713" s="168"/>
      <c r="QUM713" s="168"/>
      <c r="QUN713" s="168"/>
      <c r="QUO713" s="168"/>
      <c r="QUP713" s="168"/>
      <c r="QUQ713" s="168"/>
      <c r="QUR713" s="168"/>
      <c r="QUS713" s="511"/>
      <c r="QUT713" s="511"/>
      <c r="QUU713" s="511"/>
      <c r="QUV713" s="511"/>
      <c r="QUW713" s="511"/>
      <c r="QUX713" s="511"/>
      <c r="QUY713" s="511"/>
      <c r="QUZ713" s="511"/>
      <c r="QVA713" s="511"/>
      <c r="QVB713" s="511"/>
      <c r="QVC713" s="511"/>
      <c r="QVD713" s="511"/>
      <c r="QVE713" s="511"/>
      <c r="QVF713" s="511"/>
      <c r="QVG713" s="511"/>
      <c r="QVH713" s="511"/>
      <c r="QVI713" s="511"/>
      <c r="QVJ713" s="511"/>
      <c r="QVK713" s="511"/>
      <c r="QVL713" s="511"/>
      <c r="QVM713" s="511"/>
      <c r="QVN713" s="511"/>
      <c r="QVO713" s="511"/>
      <c r="QVP713" s="511"/>
      <c r="QVQ713" s="89"/>
      <c r="QVR713" s="89"/>
      <c r="QVS713" s="89"/>
      <c r="QVT713" s="89"/>
      <c r="QVU713" s="89"/>
      <c r="QVV713" s="511"/>
      <c r="QVW713" s="511"/>
      <c r="QVX713" s="89"/>
      <c r="QVY713" s="89"/>
      <c r="QVZ713" s="511"/>
      <c r="QWA713" s="511"/>
      <c r="QWB713" s="89"/>
      <c r="QWC713" s="89"/>
      <c r="QWD713" s="511"/>
      <c r="QWE713" s="511"/>
      <c r="QWF713" s="511"/>
      <c r="QWG713" s="511"/>
      <c r="QWH713" s="511"/>
      <c r="QWI713" s="511"/>
      <c r="QWJ713" s="511"/>
      <c r="QWK713" s="89"/>
      <c r="QWL713" s="89"/>
      <c r="QWM713" s="511"/>
      <c r="QWN713" s="511"/>
      <c r="QWO713" s="89"/>
      <c r="QWP713" s="89"/>
      <c r="QWQ713" s="511"/>
      <c r="QWR713" s="511"/>
      <c r="QWS713" s="511"/>
      <c r="QWT713" s="511"/>
      <c r="QWU713" s="511"/>
      <c r="QWV713" s="203"/>
      <c r="QWW713" s="107"/>
      <c r="QWX713" s="511"/>
      <c r="QWY713" s="511"/>
      <c r="QWZ713" s="511"/>
      <c r="QXA713" s="511"/>
      <c r="QXB713" s="511"/>
      <c r="QXC713" s="511"/>
      <c r="QXD713" s="511"/>
      <c r="QXE713" s="168"/>
      <c r="QXF713" s="168"/>
      <c r="QXG713" s="168"/>
      <c r="QXH713" s="168"/>
      <c r="QXI713" s="168"/>
      <c r="QXJ713" s="168"/>
      <c r="QXK713" s="168"/>
      <c r="QXL713" s="168"/>
      <c r="QXM713" s="168"/>
      <c r="QXN713" s="168"/>
      <c r="QXO713" s="168"/>
      <c r="QXP713" s="168"/>
      <c r="QXQ713" s="168"/>
      <c r="QXR713" s="168"/>
      <c r="QXS713" s="168"/>
      <c r="QXT713" s="168"/>
      <c r="QXU713" s="168"/>
      <c r="QXV713" s="168"/>
      <c r="QXW713" s="168"/>
      <c r="QXX713" s="168"/>
      <c r="QXY713" s="168"/>
      <c r="QXZ713" s="168"/>
      <c r="QYA713" s="168"/>
      <c r="QYB713" s="168"/>
      <c r="QYC713" s="168"/>
      <c r="QYD713" s="168"/>
      <c r="QYE713" s="168"/>
      <c r="QYF713" s="168"/>
      <c r="QYG713" s="168"/>
      <c r="QYH713" s="168"/>
      <c r="QYI713" s="168"/>
      <c r="QYJ713" s="168"/>
      <c r="QYK713" s="168"/>
      <c r="QYL713" s="168"/>
      <c r="QYM713" s="168"/>
      <c r="QYN713" s="168"/>
      <c r="QYO713" s="168"/>
      <c r="QYP713" s="168"/>
      <c r="QYQ713" s="168"/>
      <c r="QYR713" s="168"/>
      <c r="QYS713" s="168"/>
      <c r="QYT713" s="168"/>
      <c r="QYU713" s="168"/>
      <c r="QYV713" s="168"/>
      <c r="QYW713" s="511"/>
      <c r="QYX713" s="511"/>
      <c r="QYY713" s="511"/>
      <c r="QYZ713" s="511"/>
      <c r="QZA713" s="511"/>
      <c r="QZB713" s="511"/>
      <c r="QZC713" s="511"/>
      <c r="QZD713" s="511"/>
      <c r="QZE713" s="511"/>
      <c r="QZF713" s="511"/>
      <c r="QZG713" s="511"/>
      <c r="QZH713" s="511"/>
      <c r="QZI713" s="511"/>
      <c r="QZJ713" s="511"/>
      <c r="QZK713" s="511"/>
      <c r="QZL713" s="511"/>
      <c r="QZM713" s="511"/>
      <c r="QZN713" s="511"/>
      <c r="QZO713" s="511"/>
      <c r="QZP713" s="511"/>
      <c r="QZQ713" s="511"/>
      <c r="QZR713" s="511"/>
      <c r="QZS713" s="511"/>
      <c r="QZT713" s="511"/>
      <c r="QZU713" s="89"/>
      <c r="QZV713" s="89"/>
      <c r="QZW713" s="89"/>
      <c r="QZX713" s="89"/>
      <c r="QZY713" s="89"/>
      <c r="QZZ713" s="511"/>
      <c r="RAA713" s="511"/>
      <c r="RAB713" s="89"/>
      <c r="RAC713" s="89"/>
      <c r="RAD713" s="511"/>
      <c r="RAE713" s="511"/>
      <c r="RAF713" s="89"/>
      <c r="RAG713" s="89"/>
      <c r="RAH713" s="511"/>
      <c r="RAI713" s="511"/>
      <c r="RAJ713" s="511"/>
      <c r="RAK713" s="511"/>
      <c r="RAL713" s="511"/>
      <c r="RAM713" s="511"/>
      <c r="RAN713" s="511"/>
      <c r="RAO713" s="89"/>
      <c r="RAP713" s="89"/>
      <c r="RAQ713" s="511"/>
      <c r="RAR713" s="511"/>
      <c r="RAS713" s="89"/>
      <c r="RAT713" s="89"/>
      <c r="RAU713" s="511"/>
      <c r="RAV713" s="511"/>
      <c r="RAW713" s="511"/>
      <c r="RAX713" s="511"/>
      <c r="RAY713" s="511"/>
      <c r="RAZ713" s="203"/>
      <c r="RBA713" s="107"/>
      <c r="RBB713" s="511"/>
      <c r="RBC713" s="511"/>
      <c r="RBD713" s="511"/>
      <c r="RBE713" s="511"/>
      <c r="RBF713" s="511"/>
      <c r="RBG713" s="511"/>
      <c r="RBH713" s="511"/>
      <c r="RBI713" s="168"/>
      <c r="RBJ713" s="168"/>
      <c r="RBK713" s="168"/>
      <c r="RBL713" s="168"/>
      <c r="RBM713" s="168"/>
      <c r="RBN713" s="168"/>
      <c r="RBO713" s="168"/>
      <c r="RBP713" s="168"/>
      <c r="RBQ713" s="168"/>
      <c r="RBR713" s="168"/>
      <c r="RBS713" s="168"/>
      <c r="RBT713" s="168"/>
      <c r="RBU713" s="168"/>
      <c r="RBV713" s="168"/>
      <c r="RBW713" s="168"/>
      <c r="RBX713" s="168"/>
      <c r="RBY713" s="168"/>
      <c r="RBZ713" s="168"/>
      <c r="RCA713" s="168"/>
      <c r="RCB713" s="168"/>
      <c r="RCC713" s="168"/>
      <c r="RCD713" s="168"/>
      <c r="RCE713" s="168"/>
      <c r="RCF713" s="168"/>
      <c r="RCG713" s="168"/>
      <c r="RCH713" s="168"/>
      <c r="RCI713" s="168"/>
      <c r="RCJ713" s="168"/>
      <c r="RCK713" s="168"/>
      <c r="RCL713" s="168"/>
      <c r="RCM713" s="168"/>
      <c r="RCN713" s="168"/>
      <c r="RCO713" s="168"/>
      <c r="RCP713" s="168"/>
      <c r="RCQ713" s="168"/>
      <c r="RCR713" s="168"/>
      <c r="RCS713" s="168"/>
      <c r="RCT713" s="168"/>
      <c r="RCU713" s="168"/>
      <c r="RCV713" s="168"/>
      <c r="RCW713" s="168"/>
      <c r="RCX713" s="168"/>
      <c r="RCY713" s="168"/>
      <c r="RCZ713" s="168"/>
      <c r="RDA713" s="511"/>
      <c r="RDB713" s="511"/>
      <c r="RDC713" s="511"/>
      <c r="RDD713" s="511"/>
      <c r="RDE713" s="511"/>
      <c r="RDF713" s="511"/>
      <c r="RDG713" s="511"/>
      <c r="RDH713" s="511"/>
      <c r="RDI713" s="511"/>
      <c r="RDJ713" s="511"/>
      <c r="RDK713" s="511"/>
      <c r="RDL713" s="511"/>
      <c r="RDM713" s="511"/>
      <c r="RDN713" s="511"/>
      <c r="RDO713" s="511"/>
      <c r="RDP713" s="511"/>
      <c r="RDQ713" s="511"/>
      <c r="RDR713" s="511"/>
      <c r="RDS713" s="511"/>
      <c r="RDT713" s="511"/>
      <c r="RDU713" s="511"/>
      <c r="RDV713" s="511"/>
      <c r="RDW713" s="511"/>
    </row>
    <row r="714" spans="1:12295" s="60" customFormat="1" ht="28.5" hidden="1" customHeight="1" x14ac:dyDescent="0.25">
      <c r="A714" s="144"/>
      <c r="B714" s="529" t="s">
        <v>179</v>
      </c>
      <c r="C714" s="117" t="s">
        <v>104</v>
      </c>
      <c r="D714" s="168">
        <f t="shared" si="1322"/>
        <v>0</v>
      </c>
      <c r="E714" s="240"/>
      <c r="F714" s="240"/>
      <c r="G714" s="240"/>
      <c r="H714" s="241"/>
      <c r="I714" s="241"/>
      <c r="J714" s="240">
        <f t="shared" ref="J714" si="1328">K714</f>
        <v>0</v>
      </c>
      <c r="K714" s="168">
        <f t="shared" ref="K714:K731" si="1329">M714+Q714</f>
        <v>0</v>
      </c>
      <c r="L714" s="699" t="e">
        <f t="shared" si="1293"/>
        <v>#DIV/0!</v>
      </c>
      <c r="M714" s="240"/>
      <c r="N714" s="114"/>
      <c r="O714" s="111"/>
      <c r="P714" s="114"/>
      <c r="Q714" s="111"/>
      <c r="R714" s="750" t="e">
        <f t="shared" si="1323"/>
        <v>#DIV/0!</v>
      </c>
      <c r="S714" s="43"/>
      <c r="T714" s="41"/>
      <c r="U714" s="43"/>
      <c r="V714" s="43">
        <f t="shared" ref="V714:V776" si="1330">W714+X714+Y714</f>
        <v>0</v>
      </c>
      <c r="W714" s="43"/>
      <c r="X714" s="43"/>
      <c r="Y714" s="43"/>
      <c r="Z714" s="43">
        <f t="shared" ref="Z714:Z774" si="1331">AA714+AB714+AC714</f>
        <v>0</v>
      </c>
      <c r="AA714" s="43">
        <f>E714</f>
        <v>0</v>
      </c>
      <c r="AB714" s="43"/>
      <c r="AC714" s="43"/>
      <c r="AD714" s="41"/>
      <c r="AE714" s="168">
        <f t="shared" ref="AE714:AE721" si="1332">AG714+AK714+AM714+AO714</f>
        <v>0</v>
      </c>
      <c r="AF714" s="699" t="e">
        <f t="shared" ref="AF714:AF721" si="1333">AE714/D714</f>
        <v>#DIV/0!</v>
      </c>
      <c r="AG714" s="240"/>
      <c r="AH714" s="699"/>
      <c r="AI714" s="111"/>
      <c r="AJ714" s="114"/>
      <c r="AK714" s="111"/>
      <c r="AL714" s="114"/>
      <c r="AM714" s="43"/>
      <c r="AN714" s="41"/>
      <c r="AO714" s="43"/>
      <c r="AP714" s="632"/>
      <c r="AQ714" s="687"/>
      <c r="AR714" s="168">
        <f t="shared" si="1327"/>
        <v>0</v>
      </c>
      <c r="AS714" s="699" t="e">
        <f t="shared" si="1296"/>
        <v>#DIV/0!</v>
      </c>
      <c r="AT714" s="240"/>
      <c r="AU714" s="699"/>
      <c r="AV714" s="111"/>
      <c r="AW714" s="699"/>
      <c r="AX714" s="240"/>
      <c r="AY714" s="699" t="e">
        <f t="shared" si="1320"/>
        <v>#DIV/0!</v>
      </c>
      <c r="AZ714" s="43"/>
      <c r="BA714" s="699"/>
      <c r="BB714" s="43"/>
      <c r="BC714" s="43"/>
      <c r="BD714" s="43"/>
      <c r="BE714" s="111"/>
      <c r="BF714" s="111"/>
      <c r="BG714" s="111"/>
      <c r="BH714" s="43"/>
      <c r="BI714" s="43"/>
      <c r="BJ714" s="632"/>
      <c r="BK714" s="43"/>
      <c r="BL714" s="43"/>
      <c r="BM714" s="43"/>
      <c r="BN714" s="632"/>
      <c r="BO714" s="111"/>
      <c r="BP714" s="111"/>
      <c r="BQ714" s="111"/>
      <c r="BR714" s="43"/>
      <c r="BS714" s="43"/>
      <c r="BT714" s="632"/>
      <c r="BU714" s="632"/>
      <c r="BV714" s="111"/>
      <c r="BW714" s="111"/>
      <c r="BX714" s="111"/>
      <c r="BY714" s="43"/>
      <c r="BZ714" s="43"/>
      <c r="CE714" s="699"/>
    </row>
    <row r="715" spans="1:12295" s="37" customFormat="1" ht="42" hidden="1" customHeight="1" x14ac:dyDescent="0.25">
      <c r="A715" s="149"/>
      <c r="B715" s="606"/>
      <c r="C715" s="115" t="s">
        <v>105</v>
      </c>
      <c r="D715" s="109">
        <f t="shared" si="1322"/>
        <v>174076.59125999999</v>
      </c>
      <c r="E715" s="171"/>
      <c r="F715" s="171"/>
      <c r="G715" s="171">
        <v>174076.59125999999</v>
      </c>
      <c r="H715" s="172"/>
      <c r="I715" s="172"/>
      <c r="J715" s="171">
        <f>K715-D715</f>
        <v>-173001.37590999997</v>
      </c>
      <c r="K715" s="109">
        <f t="shared" si="1329"/>
        <v>1075.2153499999999</v>
      </c>
      <c r="L715" s="699">
        <f t="shared" si="1293"/>
        <v>6.1766797144715644E-3</v>
      </c>
      <c r="M715" s="171"/>
      <c r="N715" s="116"/>
      <c r="O715" s="116"/>
      <c r="P715" s="116"/>
      <c r="Q715" s="116">
        <v>1075.2153499999999</v>
      </c>
      <c r="R715" s="750">
        <f>Q715/G715</f>
        <v>6.1766797144715644E-3</v>
      </c>
      <c r="S715" s="35"/>
      <c r="T715" s="35"/>
      <c r="U715" s="35"/>
      <c r="V715" s="116">
        <f t="shared" si="1330"/>
        <v>125000</v>
      </c>
      <c r="W715" s="116">
        <f>AA715-E715</f>
        <v>125000</v>
      </c>
      <c r="X715" s="35"/>
      <c r="Y715" s="35"/>
      <c r="Z715" s="116">
        <f t="shared" si="1331"/>
        <v>125000</v>
      </c>
      <c r="AA715" s="116">
        <f>E715+125000</f>
        <v>125000</v>
      </c>
      <c r="AB715" s="35"/>
      <c r="AC715" s="35"/>
      <c r="AD715" s="35"/>
      <c r="AE715" s="168">
        <f t="shared" si="1332"/>
        <v>134618.16035000002</v>
      </c>
      <c r="AF715" s="699">
        <f t="shared" si="1333"/>
        <v>0.7733271853246193</v>
      </c>
      <c r="AG715" s="171"/>
      <c r="AH715" s="699"/>
      <c r="AI715" s="116"/>
      <c r="AJ715" s="116"/>
      <c r="AK715" s="116">
        <f>'[6]2 вариант'!$D$410</f>
        <v>134618.16035000002</v>
      </c>
      <c r="AL715" s="116"/>
      <c r="AM715" s="35"/>
      <c r="AN715" s="35"/>
      <c r="AO715" s="35"/>
      <c r="AP715" s="106">
        <f>AR715-AE715</f>
        <v>26228.621649999986</v>
      </c>
      <c r="AQ715" s="106"/>
      <c r="AR715" s="109">
        <f t="shared" si="1327"/>
        <v>160846.78200000001</v>
      </c>
      <c r="AS715" s="699">
        <f t="shared" si="1296"/>
        <v>0.92400006707254512</v>
      </c>
      <c r="AT715" s="171"/>
      <c r="AU715" s="699">
        <f>AT715/D715</f>
        <v>0</v>
      </c>
      <c r="AV715" s="116"/>
      <c r="AW715" s="699"/>
      <c r="AX715" s="171">
        <f>'[6]2 вариант'!$I$410</f>
        <v>160846.78200000001</v>
      </c>
      <c r="AY715" s="699">
        <f t="shared" si="1320"/>
        <v>0.92400006707254512</v>
      </c>
      <c r="AZ715" s="35"/>
      <c r="BA715" s="699"/>
      <c r="BB715" s="35"/>
      <c r="BC715" s="35"/>
      <c r="BD715" s="35"/>
      <c r="BE715" s="116"/>
      <c r="BF715" s="116"/>
      <c r="BG715" s="116"/>
      <c r="BH715" s="35"/>
      <c r="BI715" s="35"/>
      <c r="BJ715" s="106"/>
      <c r="BK715" s="35"/>
      <c r="BL715" s="35"/>
      <c r="BM715" s="35"/>
      <c r="BN715" s="106"/>
      <c r="BO715" s="116"/>
      <c r="BP715" s="116"/>
      <c r="BQ715" s="116"/>
      <c r="BR715" s="35"/>
      <c r="BS715" s="35"/>
      <c r="BT715" s="106"/>
      <c r="BU715" s="106"/>
      <c r="BV715" s="116"/>
      <c r="BW715" s="116"/>
      <c r="BX715" s="116"/>
      <c r="BY715" s="35"/>
      <c r="BZ715" s="35"/>
      <c r="CE715" s="699"/>
    </row>
    <row r="716" spans="1:12295" s="37" customFormat="1" ht="31.5" hidden="1" customHeight="1" x14ac:dyDescent="0.25">
      <c r="A716" s="149"/>
      <c r="B716" s="606"/>
      <c r="C716" s="115" t="s">
        <v>106</v>
      </c>
      <c r="D716" s="109">
        <f t="shared" si="1322"/>
        <v>0</v>
      </c>
      <c r="E716" s="171"/>
      <c r="F716" s="171"/>
      <c r="G716" s="171"/>
      <c r="H716" s="172"/>
      <c r="I716" s="172"/>
      <c r="J716" s="171">
        <f t="shared" ref="J716:J717" si="1334">K716-D716</f>
        <v>0</v>
      </c>
      <c r="K716" s="109">
        <f t="shared" si="1329"/>
        <v>0</v>
      </c>
      <c r="L716" s="699" t="e">
        <f t="shared" si="1293"/>
        <v>#DIV/0!</v>
      </c>
      <c r="M716" s="171"/>
      <c r="N716" s="116"/>
      <c r="O716" s="116"/>
      <c r="P716" s="116"/>
      <c r="Q716" s="116"/>
      <c r="R716" s="750" t="e">
        <f t="shared" ref="R716:R718" si="1335">Q716/G716</f>
        <v>#DIV/0!</v>
      </c>
      <c r="S716" s="35"/>
      <c r="T716" s="35"/>
      <c r="U716" s="35"/>
      <c r="V716" s="35">
        <f t="shared" si="1330"/>
        <v>0</v>
      </c>
      <c r="W716" s="116">
        <f>AA716-E716</f>
        <v>0</v>
      </c>
      <c r="X716" s="35"/>
      <c r="Y716" s="35"/>
      <c r="Z716" s="116">
        <f t="shared" si="1331"/>
        <v>0</v>
      </c>
      <c r="AA716" s="116">
        <f>E716</f>
        <v>0</v>
      </c>
      <c r="AB716" s="35"/>
      <c r="AC716" s="35"/>
      <c r="AD716" s="35"/>
      <c r="AE716" s="168">
        <f t="shared" si="1332"/>
        <v>0</v>
      </c>
      <c r="AF716" s="699" t="e">
        <f t="shared" si="1333"/>
        <v>#DIV/0!</v>
      </c>
      <c r="AG716" s="171"/>
      <c r="AH716" s="699"/>
      <c r="AI716" s="116"/>
      <c r="AJ716" s="116"/>
      <c r="AK716" s="116"/>
      <c r="AL716" s="116"/>
      <c r="AM716" s="35"/>
      <c r="AN716" s="35"/>
      <c r="AO716" s="35"/>
      <c r="AP716" s="106">
        <f t="shared" ref="AP716:AP717" si="1336">AR716-AE716</f>
        <v>0</v>
      </c>
      <c r="AQ716" s="106"/>
      <c r="AR716" s="109">
        <f t="shared" si="1327"/>
        <v>0</v>
      </c>
      <c r="AS716" s="699" t="e">
        <f t="shared" si="1296"/>
        <v>#DIV/0!</v>
      </c>
      <c r="AT716" s="171"/>
      <c r="AU716" s="699" t="e">
        <f t="shared" ref="AU716:AU717" si="1337">AT716/D716</f>
        <v>#DIV/0!</v>
      </c>
      <c r="AV716" s="116"/>
      <c r="AW716" s="699"/>
      <c r="AX716" s="171"/>
      <c r="AY716" s="699" t="e">
        <f t="shared" si="1320"/>
        <v>#DIV/0!</v>
      </c>
      <c r="AZ716" s="35"/>
      <c r="BA716" s="699"/>
      <c r="BB716" s="35"/>
      <c r="BC716" s="35"/>
      <c r="BD716" s="35"/>
      <c r="BE716" s="116"/>
      <c r="BF716" s="116"/>
      <c r="BG716" s="116"/>
      <c r="BH716" s="35"/>
      <c r="BI716" s="35"/>
      <c r="BJ716" s="106"/>
      <c r="BK716" s="35"/>
      <c r="BL716" s="35"/>
      <c r="BM716" s="35"/>
      <c r="BN716" s="106"/>
      <c r="BO716" s="116"/>
      <c r="BP716" s="116"/>
      <c r="BQ716" s="116"/>
      <c r="BR716" s="35"/>
      <c r="BS716" s="35"/>
      <c r="BT716" s="106"/>
      <c r="BU716" s="106"/>
      <c r="BV716" s="116"/>
      <c r="BW716" s="116"/>
      <c r="BX716" s="116"/>
      <c r="BY716" s="35"/>
      <c r="BZ716" s="35"/>
      <c r="CE716" s="699"/>
    </row>
    <row r="717" spans="1:12295" s="37" customFormat="1" ht="43.5" hidden="1" customHeight="1" x14ac:dyDescent="0.25">
      <c r="A717" s="149"/>
      <c r="B717" s="606"/>
      <c r="C717" s="115" t="s">
        <v>47</v>
      </c>
      <c r="D717" s="109">
        <f t="shared" si="1322"/>
        <v>149317.94050999999</v>
      </c>
      <c r="E717" s="171"/>
      <c r="F717" s="171"/>
      <c r="G717" s="171">
        <v>149317.94050999999</v>
      </c>
      <c r="H717" s="172"/>
      <c r="I717" s="172"/>
      <c r="J717" s="171">
        <f t="shared" si="1334"/>
        <v>-127337.99505999999</v>
      </c>
      <c r="K717" s="109">
        <f t="shared" si="1329"/>
        <v>21979.945449999999</v>
      </c>
      <c r="L717" s="699">
        <f t="shared" si="1293"/>
        <v>0.14720230787356714</v>
      </c>
      <c r="M717" s="171"/>
      <c r="N717" s="116"/>
      <c r="O717" s="116"/>
      <c r="P717" s="116"/>
      <c r="Q717" s="116">
        <v>21979.945449999999</v>
      </c>
      <c r="R717" s="750">
        <f t="shared" si="1335"/>
        <v>0.14720230787356714</v>
      </c>
      <c r="S717" s="35"/>
      <c r="T717" s="35"/>
      <c r="U717" s="35"/>
      <c r="V717" s="116">
        <f t="shared" si="1330"/>
        <v>5000</v>
      </c>
      <c r="W717" s="116">
        <f>AA717-E717</f>
        <v>5000</v>
      </c>
      <c r="X717" s="35"/>
      <c r="Y717" s="35"/>
      <c r="Z717" s="116">
        <f t="shared" si="1331"/>
        <v>5000</v>
      </c>
      <c r="AA717" s="116">
        <f>E717+5000</f>
        <v>5000</v>
      </c>
      <c r="AB717" s="35"/>
      <c r="AC717" s="35"/>
      <c r="AD717" s="35"/>
      <c r="AE717" s="168">
        <f t="shared" si="1332"/>
        <v>23610.036799999998</v>
      </c>
      <c r="AF717" s="699">
        <f t="shared" si="1333"/>
        <v>0.15811922344601859</v>
      </c>
      <c r="AG717" s="171"/>
      <c r="AH717" s="699"/>
      <c r="AI717" s="116"/>
      <c r="AJ717" s="116"/>
      <c r="AK717" s="116">
        <f>'[6]2 вариант'!$D$411</f>
        <v>23610.036799999998</v>
      </c>
      <c r="AL717" s="699">
        <f>AK717/D717</f>
        <v>0.15811922344601859</v>
      </c>
      <c r="AM717" s="35"/>
      <c r="AN717" s="35"/>
      <c r="AO717" s="35"/>
      <c r="AP717" s="106">
        <f t="shared" si="1336"/>
        <v>103113.49213999999</v>
      </c>
      <c r="AQ717" s="106"/>
      <c r="AR717" s="109">
        <f t="shared" si="1327"/>
        <v>126723.52893999999</v>
      </c>
      <c r="AS717" s="699">
        <f t="shared" si="1296"/>
        <v>0.84868253946693817</v>
      </c>
      <c r="AT717" s="171"/>
      <c r="AU717" s="699">
        <f t="shared" si="1337"/>
        <v>0</v>
      </c>
      <c r="AV717" s="116"/>
      <c r="AW717" s="699"/>
      <c r="AX717" s="171">
        <f>'[6]2 вариант'!$I$411</f>
        <v>126723.52893999999</v>
      </c>
      <c r="AY717" s="699">
        <f t="shared" si="1320"/>
        <v>0.84868253946693817</v>
      </c>
      <c r="AZ717" s="35"/>
      <c r="BA717" s="699"/>
      <c r="BB717" s="35"/>
      <c r="BC717" s="35"/>
      <c r="BD717" s="35"/>
      <c r="BE717" s="116"/>
      <c r="BF717" s="116"/>
      <c r="BG717" s="116"/>
      <c r="BH717" s="35"/>
      <c r="BI717" s="35"/>
      <c r="BJ717" s="116"/>
      <c r="BK717" s="116"/>
      <c r="BL717" s="35"/>
      <c r="BM717" s="35"/>
      <c r="BN717" s="106"/>
      <c r="BO717" s="116"/>
      <c r="BP717" s="116"/>
      <c r="BQ717" s="116"/>
      <c r="BR717" s="35"/>
      <c r="BS717" s="35"/>
      <c r="BT717" s="106"/>
      <c r="BU717" s="106"/>
      <c r="BV717" s="116"/>
      <c r="BW717" s="116"/>
      <c r="BX717" s="116"/>
      <c r="BY717" s="35"/>
      <c r="BZ717" s="35"/>
      <c r="CE717" s="699"/>
    </row>
    <row r="718" spans="1:12295" s="60" customFormat="1" ht="54" hidden="1" customHeight="1" x14ac:dyDescent="0.25">
      <c r="B718" s="529" t="s">
        <v>179</v>
      </c>
      <c r="C718" s="117" t="s">
        <v>107</v>
      </c>
      <c r="D718" s="168">
        <f t="shared" si="1322"/>
        <v>0</v>
      </c>
      <c r="E718" s="241"/>
      <c r="F718" s="241"/>
      <c r="G718" s="241"/>
      <c r="H718" s="241"/>
      <c r="I718" s="241"/>
      <c r="J718" s="171">
        <f t="shared" ref="J718:J722" si="1338">K718-D718</f>
        <v>0</v>
      </c>
      <c r="K718" s="168">
        <f t="shared" si="1329"/>
        <v>0</v>
      </c>
      <c r="L718" s="699" t="e">
        <f t="shared" si="1293"/>
        <v>#DIV/0!</v>
      </c>
      <c r="M718" s="241"/>
      <c r="N718" s="41"/>
      <c r="O718" s="43"/>
      <c r="P718" s="41"/>
      <c r="Q718" s="43"/>
      <c r="R718" s="750" t="e">
        <f t="shared" si="1335"/>
        <v>#DIV/0!</v>
      </c>
      <c r="S718" s="43"/>
      <c r="T718" s="41"/>
      <c r="U718" s="43"/>
      <c r="V718" s="43">
        <f t="shared" si="1330"/>
        <v>0</v>
      </c>
      <c r="W718" s="43"/>
      <c r="X718" s="43"/>
      <c r="Y718" s="43"/>
      <c r="Z718" s="43">
        <f t="shared" si="1331"/>
        <v>0</v>
      </c>
      <c r="AA718" s="43">
        <f>E718</f>
        <v>0</v>
      </c>
      <c r="AB718" s="43"/>
      <c r="AC718" s="43"/>
      <c r="AD718" s="41"/>
      <c r="AE718" s="168">
        <f t="shared" si="1332"/>
        <v>0</v>
      </c>
      <c r="AF718" s="699" t="e">
        <f t="shared" si="1333"/>
        <v>#DIV/0!</v>
      </c>
      <c r="AG718" s="241"/>
      <c r="AH718" s="699" t="e">
        <f t="shared" si="1301"/>
        <v>#DIV/0!</v>
      </c>
      <c r="AI718" s="43"/>
      <c r="AJ718" s="41"/>
      <c r="AK718" s="43"/>
      <c r="AL718" s="41"/>
      <c r="AM718" s="43"/>
      <c r="AN718" s="41"/>
      <c r="AO718" s="43"/>
      <c r="AP718" s="632"/>
      <c r="AQ718" s="687"/>
      <c r="AR718" s="168">
        <f t="shared" si="1327"/>
        <v>0</v>
      </c>
      <c r="AS718" s="699" t="e">
        <f t="shared" si="1296"/>
        <v>#DIV/0!</v>
      </c>
      <c r="AT718" s="241">
        <f>U718+W718</f>
        <v>0</v>
      </c>
      <c r="AU718" s="699" t="e">
        <f t="shared" si="1305"/>
        <v>#DIV/0!</v>
      </c>
      <c r="AV718" s="43"/>
      <c r="AW718" s="699" t="e">
        <f t="shared" ref="AW718:AW759" si="1339">AV718/F718</f>
        <v>#DIV/0!</v>
      </c>
      <c r="AX718" s="241"/>
      <c r="AY718" s="699" t="e">
        <f t="shared" si="1320"/>
        <v>#DIV/0!</v>
      </c>
      <c r="AZ718" s="43"/>
      <c r="BA718" s="699" t="e">
        <f t="shared" si="1321"/>
        <v>#DIV/0!</v>
      </c>
      <c r="BB718" s="43"/>
      <c r="BC718" s="43">
        <f t="shared" ref="BC718:BC755" si="1340">AM718</f>
        <v>0</v>
      </c>
      <c r="BD718" s="43">
        <f t="shared" ref="BD718:BD755" si="1341">AO718</f>
        <v>0</v>
      </c>
      <c r="BE718" s="111">
        <f t="shared" ref="BE718:BE725" si="1342">BF718+BG718+BH718+BI718</f>
        <v>0</v>
      </c>
      <c r="BF718" s="43">
        <f>V718+AC718</f>
        <v>0</v>
      </c>
      <c r="BG718" s="43"/>
      <c r="BH718" s="43"/>
      <c r="BI718" s="43"/>
      <c r="BJ718" s="632">
        <f t="shared" ref="BJ718:BJ755" si="1343">BK718+BL718+BM718</f>
        <v>0</v>
      </c>
      <c r="BK718" s="43"/>
      <c r="BL718" s="43"/>
      <c r="BM718" s="43"/>
      <c r="BN718" s="632">
        <f t="shared" ref="BN718:BN731" si="1344">BO718+BQ718</f>
        <v>0</v>
      </c>
      <c r="BO718" s="43">
        <f t="shared" ref="BO718:BO720" si="1345">BF718</f>
        <v>0</v>
      </c>
      <c r="BP718" s="43"/>
      <c r="BQ718" s="43"/>
      <c r="BR718" s="43">
        <f t="shared" ref="BR718:BR755" si="1346">BH718</f>
        <v>0</v>
      </c>
      <c r="BS718" s="43">
        <f t="shared" ref="BS718:BS729" si="1347">BI718</f>
        <v>0</v>
      </c>
      <c r="BT718" s="632"/>
      <c r="BU718" s="632">
        <f t="shared" ref="BU718:BU731" si="1348">BV718+BX718+BY718+BZ718</f>
        <v>0</v>
      </c>
      <c r="BV718" s="43">
        <f>BF718+BM718</f>
        <v>0</v>
      </c>
      <c r="BW718" s="43"/>
      <c r="BX718" s="43"/>
      <c r="BY718" s="43"/>
      <c r="BZ718" s="43"/>
      <c r="CE718" s="699" t="e">
        <f t="shared" si="1271"/>
        <v>#DIV/0!</v>
      </c>
    </row>
    <row r="719" spans="1:12295" s="60" customFormat="1" ht="24.75" hidden="1" customHeight="1" x14ac:dyDescent="0.25">
      <c r="B719" s="529" t="s">
        <v>179</v>
      </c>
      <c r="C719" s="143" t="s">
        <v>108</v>
      </c>
      <c r="D719" s="168">
        <f t="shared" si="1322"/>
        <v>0</v>
      </c>
      <c r="E719" s="246">
        <v>0</v>
      </c>
      <c r="F719" s="246"/>
      <c r="G719" s="246"/>
      <c r="H719" s="246"/>
      <c r="I719" s="246"/>
      <c r="J719" s="171">
        <f t="shared" si="1338"/>
        <v>0</v>
      </c>
      <c r="K719" s="168">
        <f t="shared" si="1329"/>
        <v>0</v>
      </c>
      <c r="L719" s="699" t="e">
        <f t="shared" si="1293"/>
        <v>#DIV/0!</v>
      </c>
      <c r="M719" s="246">
        <v>0</v>
      </c>
      <c r="N719" s="35"/>
      <c r="O719" s="303"/>
      <c r="P719" s="35"/>
      <c r="Q719" s="303"/>
      <c r="R719" s="35"/>
      <c r="S719" s="303"/>
      <c r="T719" s="35"/>
      <c r="U719" s="303"/>
      <c r="V719" s="43">
        <f t="shared" si="1330"/>
        <v>0</v>
      </c>
      <c r="W719" s="303"/>
      <c r="X719" s="303"/>
      <c r="Y719" s="303"/>
      <c r="Z719" s="43">
        <f t="shared" si="1331"/>
        <v>0</v>
      </c>
      <c r="AA719" s="43">
        <f>E719</f>
        <v>0</v>
      </c>
      <c r="AB719" s="303"/>
      <c r="AC719" s="303"/>
      <c r="AD719" s="35"/>
      <c r="AE719" s="168">
        <f t="shared" si="1332"/>
        <v>0</v>
      </c>
      <c r="AF719" s="699" t="e">
        <f t="shared" si="1333"/>
        <v>#DIV/0!</v>
      </c>
      <c r="AG719" s="246"/>
      <c r="AH719" s="699" t="e">
        <f t="shared" si="1301"/>
        <v>#DIV/0!</v>
      </c>
      <c r="AI719" s="303"/>
      <c r="AJ719" s="35"/>
      <c r="AK719" s="303"/>
      <c r="AL719" s="35"/>
      <c r="AM719" s="303"/>
      <c r="AN719" s="35"/>
      <c r="AO719" s="303"/>
      <c r="AP719" s="632"/>
      <c r="AQ719" s="687"/>
      <c r="AR719" s="168">
        <f t="shared" si="1327"/>
        <v>0</v>
      </c>
      <c r="AS719" s="699" t="e">
        <f t="shared" si="1296"/>
        <v>#DIV/0!</v>
      </c>
      <c r="AT719" s="246">
        <v>0</v>
      </c>
      <c r="AU719" s="699" t="e">
        <f t="shared" si="1305"/>
        <v>#DIV/0!</v>
      </c>
      <c r="AV719" s="303"/>
      <c r="AW719" s="699" t="e">
        <f t="shared" si="1339"/>
        <v>#DIV/0!</v>
      </c>
      <c r="AX719" s="246"/>
      <c r="AY719" s="699" t="e">
        <f t="shared" si="1320"/>
        <v>#DIV/0!</v>
      </c>
      <c r="AZ719" s="303"/>
      <c r="BA719" s="699" t="e">
        <f t="shared" si="1321"/>
        <v>#DIV/0!</v>
      </c>
      <c r="BB719" s="303"/>
      <c r="BC719" s="303">
        <f t="shared" si="1340"/>
        <v>0</v>
      </c>
      <c r="BD719" s="303">
        <f t="shared" si="1341"/>
        <v>0</v>
      </c>
      <c r="BE719" s="111">
        <f t="shared" si="1342"/>
        <v>0</v>
      </c>
      <c r="BF719" s="303">
        <v>0</v>
      </c>
      <c r="BG719" s="303"/>
      <c r="BH719" s="303"/>
      <c r="BI719" s="303"/>
      <c r="BJ719" s="632">
        <f t="shared" si="1343"/>
        <v>0</v>
      </c>
      <c r="BK719" s="303"/>
      <c r="BL719" s="303"/>
      <c r="BM719" s="303"/>
      <c r="BN719" s="632">
        <f t="shared" si="1344"/>
        <v>0</v>
      </c>
      <c r="BO719" s="303">
        <f t="shared" si="1345"/>
        <v>0</v>
      </c>
      <c r="BP719" s="303"/>
      <c r="BQ719" s="303"/>
      <c r="BR719" s="303">
        <f t="shared" si="1346"/>
        <v>0</v>
      </c>
      <c r="BS719" s="303">
        <f t="shared" si="1347"/>
        <v>0</v>
      </c>
      <c r="BT719" s="632"/>
      <c r="BU719" s="632">
        <f t="shared" si="1348"/>
        <v>0</v>
      </c>
      <c r="BV719" s="303">
        <v>0</v>
      </c>
      <c r="BW719" s="303"/>
      <c r="BX719" s="303"/>
      <c r="BY719" s="303"/>
      <c r="BZ719" s="303"/>
      <c r="CE719" s="699" t="e">
        <f t="shared" si="1271"/>
        <v>#DIV/0!</v>
      </c>
    </row>
    <row r="720" spans="1:12295" s="60" customFormat="1" ht="25.5" hidden="1" customHeight="1" x14ac:dyDescent="0.25">
      <c r="B720" s="529" t="s">
        <v>179</v>
      </c>
      <c r="C720" s="143" t="s">
        <v>109</v>
      </c>
      <c r="D720" s="168">
        <f t="shared" si="1322"/>
        <v>0</v>
      </c>
      <c r="E720" s="241"/>
      <c r="F720" s="241"/>
      <c r="G720" s="241"/>
      <c r="H720" s="241"/>
      <c r="I720" s="241"/>
      <c r="J720" s="171">
        <f t="shared" si="1338"/>
        <v>0</v>
      </c>
      <c r="K720" s="168">
        <f t="shared" si="1329"/>
        <v>0</v>
      </c>
      <c r="L720" s="699" t="e">
        <f t="shared" si="1293"/>
        <v>#DIV/0!</v>
      </c>
      <c r="M720" s="241"/>
      <c r="N720" s="41"/>
      <c r="O720" s="43"/>
      <c r="P720" s="41"/>
      <c r="Q720" s="43"/>
      <c r="R720" s="41"/>
      <c r="S720" s="43"/>
      <c r="T720" s="41"/>
      <c r="U720" s="43"/>
      <c r="V720" s="43">
        <f t="shared" si="1330"/>
        <v>0</v>
      </c>
      <c r="W720" s="43"/>
      <c r="X720" s="43"/>
      <c r="Y720" s="43"/>
      <c r="Z720" s="43">
        <f t="shared" si="1331"/>
        <v>0</v>
      </c>
      <c r="AA720" s="43">
        <f>E720</f>
        <v>0</v>
      </c>
      <c r="AB720" s="43"/>
      <c r="AC720" s="43"/>
      <c r="AD720" s="41"/>
      <c r="AE720" s="168">
        <f t="shared" si="1332"/>
        <v>0</v>
      </c>
      <c r="AF720" s="699" t="e">
        <f t="shared" si="1333"/>
        <v>#DIV/0!</v>
      </c>
      <c r="AG720" s="241"/>
      <c r="AH720" s="699" t="e">
        <f t="shared" si="1301"/>
        <v>#DIV/0!</v>
      </c>
      <c r="AI720" s="43"/>
      <c r="AJ720" s="41"/>
      <c r="AK720" s="43"/>
      <c r="AL720" s="41"/>
      <c r="AM720" s="43"/>
      <c r="AN720" s="41"/>
      <c r="AO720" s="43"/>
      <c r="AP720" s="632"/>
      <c r="AQ720" s="687"/>
      <c r="AR720" s="168">
        <f t="shared" si="1327"/>
        <v>0</v>
      </c>
      <c r="AS720" s="699" t="e">
        <f t="shared" si="1296"/>
        <v>#DIV/0!</v>
      </c>
      <c r="AT720" s="241"/>
      <c r="AU720" s="699" t="e">
        <f t="shared" si="1305"/>
        <v>#DIV/0!</v>
      </c>
      <c r="AV720" s="43"/>
      <c r="AW720" s="699" t="e">
        <f t="shared" si="1339"/>
        <v>#DIV/0!</v>
      </c>
      <c r="AX720" s="241"/>
      <c r="AY720" s="699" t="e">
        <f t="shared" si="1320"/>
        <v>#DIV/0!</v>
      </c>
      <c r="AZ720" s="43"/>
      <c r="BA720" s="699" t="e">
        <f t="shared" si="1321"/>
        <v>#DIV/0!</v>
      </c>
      <c r="BB720" s="43"/>
      <c r="BC720" s="43">
        <f t="shared" si="1340"/>
        <v>0</v>
      </c>
      <c r="BD720" s="43">
        <f t="shared" si="1341"/>
        <v>0</v>
      </c>
      <c r="BE720" s="111">
        <f t="shared" si="1342"/>
        <v>0</v>
      </c>
      <c r="BF720" s="43"/>
      <c r="BG720" s="43"/>
      <c r="BH720" s="43"/>
      <c r="BI720" s="43"/>
      <c r="BJ720" s="632">
        <f t="shared" si="1343"/>
        <v>0</v>
      </c>
      <c r="BK720" s="43"/>
      <c r="BL720" s="43"/>
      <c r="BM720" s="43"/>
      <c r="BN720" s="632">
        <f t="shared" si="1344"/>
        <v>0</v>
      </c>
      <c r="BO720" s="43">
        <f t="shared" si="1345"/>
        <v>0</v>
      </c>
      <c r="BP720" s="43"/>
      <c r="BQ720" s="43"/>
      <c r="BR720" s="43">
        <f t="shared" si="1346"/>
        <v>0</v>
      </c>
      <c r="BS720" s="43">
        <f t="shared" si="1347"/>
        <v>0</v>
      </c>
      <c r="BT720" s="632"/>
      <c r="BU720" s="632">
        <f t="shared" si="1348"/>
        <v>0</v>
      </c>
      <c r="BV720" s="43"/>
      <c r="BW720" s="43"/>
      <c r="BX720" s="43"/>
      <c r="BY720" s="43"/>
      <c r="BZ720" s="43"/>
      <c r="CE720" s="699" t="e">
        <f t="shared" si="1271"/>
        <v>#DIV/0!</v>
      </c>
    </row>
    <row r="721" spans="1:12295" s="60" customFormat="1" ht="177.75" customHeight="1" x14ac:dyDescent="0.25">
      <c r="B721" s="529" t="s">
        <v>289</v>
      </c>
      <c r="C721" s="99" t="s">
        <v>521</v>
      </c>
      <c r="D721" s="168">
        <f>G721</f>
        <v>986.52086999999995</v>
      </c>
      <c r="E721" s="168"/>
      <c r="F721" s="168"/>
      <c r="G721" s="168">
        <f>G722+G723</f>
        <v>986.52086999999995</v>
      </c>
      <c r="H721" s="241"/>
      <c r="I721" s="241"/>
      <c r="J721" s="171">
        <f t="shared" si="1338"/>
        <v>-835.93256999999994</v>
      </c>
      <c r="K721" s="168">
        <f>Q721</f>
        <v>150.5883</v>
      </c>
      <c r="L721" s="699">
        <f t="shared" si="1293"/>
        <v>0.15264583302733373</v>
      </c>
      <c r="M721" s="241"/>
      <c r="N721" s="41"/>
      <c r="O721" s="43"/>
      <c r="P721" s="41"/>
      <c r="Q721" s="764">
        <v>150.5883</v>
      </c>
      <c r="R721" s="750">
        <f t="shared" ref="R721:R722" si="1349">Q721/G721</f>
        <v>0.15264583302733373</v>
      </c>
      <c r="S721" s="43"/>
      <c r="T721" s="41"/>
      <c r="U721" s="43"/>
      <c r="V721" s="43"/>
      <c r="W721" s="43"/>
      <c r="X721" s="43"/>
      <c r="Y721" s="43"/>
      <c r="Z721" s="43"/>
      <c r="AA721" s="43"/>
      <c r="AB721" s="43"/>
      <c r="AC721" s="43"/>
      <c r="AD721" s="41"/>
      <c r="AE721" s="168">
        <f t="shared" si="1332"/>
        <v>0</v>
      </c>
      <c r="AF721" s="699">
        <f t="shared" si="1333"/>
        <v>0</v>
      </c>
      <c r="AG721" s="241"/>
      <c r="AH721" s="699"/>
      <c r="AI721" s="43"/>
      <c r="AJ721" s="41"/>
      <c r="AK721" s="43">
        <v>0</v>
      </c>
      <c r="AL721" s="696">
        <v>0</v>
      </c>
      <c r="AM721" s="43"/>
      <c r="AN721" s="41"/>
      <c r="AO721" s="43"/>
      <c r="AP721" s="690"/>
      <c r="AQ721" s="687"/>
      <c r="AR721" s="168">
        <f>AX721</f>
        <v>986.52086999999983</v>
      </c>
      <c r="AS721" s="699">
        <f t="shared" si="1296"/>
        <v>0.99999999999999989</v>
      </c>
      <c r="AT721" s="241"/>
      <c r="AU721" s="699"/>
      <c r="AV721" s="43"/>
      <c r="AW721" s="699"/>
      <c r="AX721" s="168">
        <f>AX722+AX723</f>
        <v>986.52086999999983</v>
      </c>
      <c r="AY721" s="699">
        <f>AX721/D721</f>
        <v>0.99999999999999989</v>
      </c>
      <c r="AZ721" s="43"/>
      <c r="BA721" s="699"/>
      <c r="BB721" s="43"/>
      <c r="BC721" s="43"/>
      <c r="BD721" s="43"/>
      <c r="BE721" s="111"/>
      <c r="BF721" s="43"/>
      <c r="BG721" s="43"/>
      <c r="BH721" s="43"/>
      <c r="BI721" s="43"/>
      <c r="BJ721" s="690"/>
      <c r="BK721" s="43"/>
      <c r="BL721" s="43"/>
      <c r="BM721" s="43"/>
      <c r="BN721" s="690"/>
      <c r="BO721" s="43"/>
      <c r="BP721" s="43"/>
      <c r="BQ721" s="43"/>
      <c r="BR721" s="43"/>
      <c r="BS721" s="43"/>
      <c r="BT721" s="690"/>
      <c r="BU721" s="690"/>
      <c r="BV721" s="43"/>
      <c r="BW721" s="43"/>
      <c r="BX721" s="43"/>
      <c r="BY721" s="43"/>
      <c r="BZ721" s="43"/>
      <c r="CE721" s="699"/>
    </row>
    <row r="722" spans="1:12295" s="37" customFormat="1" ht="25.5" hidden="1" customHeight="1" x14ac:dyDescent="0.25">
      <c r="B722" s="751"/>
      <c r="C722" s="115" t="s">
        <v>105</v>
      </c>
      <c r="D722" s="109">
        <f t="shared" ref="D722:D723" si="1350">G722</f>
        <v>152.17679999999999</v>
      </c>
      <c r="E722" s="109"/>
      <c r="F722" s="109"/>
      <c r="G722" s="109">
        <v>152.17679999999999</v>
      </c>
      <c r="H722" s="258"/>
      <c r="I722" s="258"/>
      <c r="J722" s="171">
        <f t="shared" si="1338"/>
        <v>-66.27476999999999</v>
      </c>
      <c r="K722" s="166">
        <f>Q722</f>
        <v>85.902029999999996</v>
      </c>
      <c r="L722" s="699">
        <f t="shared" si="1293"/>
        <v>0.56448834513539514</v>
      </c>
      <c r="M722" s="258"/>
      <c r="N722" s="41"/>
      <c r="O722" s="41"/>
      <c r="P722" s="41"/>
      <c r="Q722" s="111">
        <v>85.902029999999996</v>
      </c>
      <c r="R722" s="750">
        <f t="shared" si="1349"/>
        <v>0.56448834513539514</v>
      </c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166"/>
      <c r="AF722" s="699"/>
      <c r="AG722" s="258"/>
      <c r="AH722" s="699"/>
      <c r="AI722" s="41"/>
      <c r="AJ722" s="41"/>
      <c r="AK722" s="41"/>
      <c r="AL722" s="41"/>
      <c r="AM722" s="41"/>
      <c r="AN722" s="41"/>
      <c r="AO722" s="41"/>
      <c r="AP722" s="687"/>
      <c r="AQ722" s="687"/>
      <c r="AR722" s="166">
        <f>AX722</f>
        <v>152.17680000000001</v>
      </c>
      <c r="AS722" s="699">
        <f t="shared" si="1296"/>
        <v>1.0000000000000002</v>
      </c>
      <c r="AT722" s="258"/>
      <c r="AU722" s="699"/>
      <c r="AV722" s="41"/>
      <c r="AW722" s="699"/>
      <c r="AX722" s="166">
        <f>'[8]2 вариант'!$I$473+'[8]2 вариант'!$I$477+'[8]2 вариант'!$I$482</f>
        <v>152.17680000000001</v>
      </c>
      <c r="AY722" s="699">
        <f>AX722/D722</f>
        <v>1.0000000000000002</v>
      </c>
      <c r="AZ722" s="41"/>
      <c r="BA722" s="699"/>
      <c r="BB722" s="41"/>
      <c r="BC722" s="41"/>
      <c r="BD722" s="41"/>
      <c r="BE722" s="114"/>
      <c r="BF722" s="41"/>
      <c r="BG722" s="41"/>
      <c r="BH722" s="41"/>
      <c r="BI722" s="41"/>
      <c r="BJ722" s="687"/>
      <c r="BK722" s="41"/>
      <c r="BL722" s="41"/>
      <c r="BM722" s="41"/>
      <c r="BN722" s="687"/>
      <c r="BO722" s="41"/>
      <c r="BP722" s="41"/>
      <c r="BQ722" s="41"/>
      <c r="BR722" s="41"/>
      <c r="BS722" s="41"/>
      <c r="BT722" s="687"/>
      <c r="BU722" s="687"/>
      <c r="BV722" s="41"/>
      <c r="BW722" s="41"/>
      <c r="BX722" s="41"/>
      <c r="BY722" s="41"/>
      <c r="BZ722" s="41"/>
      <c r="CE722" s="699"/>
    </row>
    <row r="723" spans="1:12295" s="37" customFormat="1" ht="25.5" hidden="1" customHeight="1" x14ac:dyDescent="0.25">
      <c r="B723" s="751"/>
      <c r="C723" s="115" t="s">
        <v>520</v>
      </c>
      <c r="D723" s="109">
        <f t="shared" si="1350"/>
        <v>834.34406999999999</v>
      </c>
      <c r="E723" s="109"/>
      <c r="F723" s="109"/>
      <c r="G723" s="109">
        <v>834.34406999999999</v>
      </c>
      <c r="H723" s="258"/>
      <c r="I723" s="258"/>
      <c r="J723" s="171"/>
      <c r="K723" s="166">
        <f>Q723</f>
        <v>0</v>
      </c>
      <c r="L723" s="699">
        <f t="shared" si="1293"/>
        <v>0</v>
      </c>
      <c r="M723" s="258"/>
      <c r="N723" s="41"/>
      <c r="O723" s="41"/>
      <c r="P723" s="41"/>
      <c r="Q723" s="116"/>
      <c r="R723" s="750">
        <f>Q723/G723</f>
        <v>0</v>
      </c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166"/>
      <c r="AF723" s="699"/>
      <c r="AG723" s="258"/>
      <c r="AH723" s="699"/>
      <c r="AI723" s="41"/>
      <c r="AJ723" s="41"/>
      <c r="AK723" s="41"/>
      <c r="AL723" s="41"/>
      <c r="AM723" s="41"/>
      <c r="AN723" s="41"/>
      <c r="AO723" s="41"/>
      <c r="AP723" s="687"/>
      <c r="AQ723" s="687"/>
      <c r="AR723" s="166">
        <f>AX723</f>
        <v>834.34406999999987</v>
      </c>
      <c r="AS723" s="699">
        <f t="shared" si="1296"/>
        <v>0.99999999999999989</v>
      </c>
      <c r="AT723" s="258"/>
      <c r="AU723" s="699"/>
      <c r="AV723" s="41"/>
      <c r="AW723" s="699"/>
      <c r="AX723" s="166">
        <f>'[8]2 вариант'!$I$474+'[8]2 вариант'!$I$478+'[8]2 вариант'!$I$483</f>
        <v>834.34406999999987</v>
      </c>
      <c r="AY723" s="699">
        <f>AX723/D723</f>
        <v>0.99999999999999989</v>
      </c>
      <c r="AZ723" s="41"/>
      <c r="BA723" s="699"/>
      <c r="BB723" s="41"/>
      <c r="BC723" s="41"/>
      <c r="BD723" s="41"/>
      <c r="BE723" s="114"/>
      <c r="BF723" s="41"/>
      <c r="BG723" s="41"/>
      <c r="BH723" s="41"/>
      <c r="BI723" s="41"/>
      <c r="BJ723" s="687"/>
      <c r="BK723" s="41"/>
      <c r="BL723" s="41"/>
      <c r="BM723" s="41"/>
      <c r="BN723" s="687"/>
      <c r="BO723" s="41"/>
      <c r="BP723" s="41"/>
      <c r="BQ723" s="41"/>
      <c r="BR723" s="41"/>
      <c r="BS723" s="41"/>
      <c r="BT723" s="687"/>
      <c r="BU723" s="687"/>
      <c r="BV723" s="41"/>
      <c r="BW723" s="41"/>
      <c r="BX723" s="41"/>
      <c r="BY723" s="41"/>
      <c r="BZ723" s="41"/>
      <c r="CE723" s="699"/>
    </row>
    <row r="724" spans="1:12295" s="60" customFormat="1" ht="25.5" hidden="1" customHeight="1" x14ac:dyDescent="0.25">
      <c r="B724" s="529"/>
      <c r="C724" s="143"/>
      <c r="D724" s="168"/>
      <c r="E724" s="241"/>
      <c r="F724" s="241"/>
      <c r="G724" s="241"/>
      <c r="H724" s="241"/>
      <c r="I724" s="241"/>
      <c r="J724" s="171"/>
      <c r="K724" s="168"/>
      <c r="L724" s="699"/>
      <c r="M724" s="241"/>
      <c r="N724" s="41"/>
      <c r="O724" s="43"/>
      <c r="P724" s="41"/>
      <c r="Q724" s="43"/>
      <c r="R724" s="41"/>
      <c r="S724" s="43"/>
      <c r="T724" s="41"/>
      <c r="U724" s="43"/>
      <c r="V724" s="43"/>
      <c r="W724" s="43"/>
      <c r="X724" s="43"/>
      <c r="Y724" s="43"/>
      <c r="Z724" s="43"/>
      <c r="AA724" s="43"/>
      <c r="AB724" s="43"/>
      <c r="AC724" s="43"/>
      <c r="AD724" s="41"/>
      <c r="AE724" s="168"/>
      <c r="AF724" s="699"/>
      <c r="AG724" s="241"/>
      <c r="AH724" s="699"/>
      <c r="AI724" s="43"/>
      <c r="AJ724" s="41"/>
      <c r="AK724" s="43"/>
      <c r="AL724" s="41"/>
      <c r="AM724" s="43"/>
      <c r="AN724" s="41"/>
      <c r="AO724" s="43"/>
      <c r="AP724" s="690"/>
      <c r="AQ724" s="687"/>
      <c r="AR724" s="168"/>
      <c r="AS724" s="699"/>
      <c r="AT724" s="241"/>
      <c r="AU724" s="699"/>
      <c r="AV724" s="43"/>
      <c r="AW724" s="699"/>
      <c r="AX724" s="241"/>
      <c r="AY724" s="699"/>
      <c r="AZ724" s="43"/>
      <c r="BA724" s="699"/>
      <c r="BB724" s="43"/>
      <c r="BC724" s="43"/>
      <c r="BD724" s="43"/>
      <c r="BE724" s="111"/>
      <c r="BF724" s="43"/>
      <c r="BG724" s="43"/>
      <c r="BH724" s="43"/>
      <c r="BI724" s="43"/>
      <c r="BJ724" s="690"/>
      <c r="BK724" s="43"/>
      <c r="BL724" s="43"/>
      <c r="BM724" s="43"/>
      <c r="BN724" s="690"/>
      <c r="BO724" s="43"/>
      <c r="BP724" s="43"/>
      <c r="BQ724" s="43"/>
      <c r="BR724" s="43"/>
      <c r="BS724" s="43"/>
      <c r="BT724" s="690"/>
      <c r="BU724" s="690"/>
      <c r="BV724" s="43"/>
      <c r="BW724" s="43"/>
      <c r="BX724" s="43"/>
      <c r="BY724" s="43"/>
      <c r="BZ724" s="43"/>
      <c r="CE724" s="699"/>
    </row>
    <row r="725" spans="1:12295" s="64" customFormat="1" ht="114" hidden="1" customHeight="1" x14ac:dyDescent="0.2">
      <c r="B725" s="529" t="s">
        <v>6</v>
      </c>
      <c r="C725" s="117" t="s">
        <v>112</v>
      </c>
      <c r="D725" s="168">
        <f t="shared" si="1322"/>
        <v>0</v>
      </c>
      <c r="E725" s="168">
        <f>SUM(E728:E729)</f>
        <v>0</v>
      </c>
      <c r="F725" s="168"/>
      <c r="G725" s="168"/>
      <c r="H725" s="241"/>
      <c r="I725" s="33"/>
      <c r="J725" s="240">
        <f>K725</f>
        <v>0</v>
      </c>
      <c r="K725" s="168">
        <f t="shared" si="1329"/>
        <v>0</v>
      </c>
      <c r="L725" s="699" t="e">
        <f t="shared" si="1293"/>
        <v>#DIV/0!</v>
      </c>
      <c r="M725" s="168">
        <f>SUM(M728:M729)</f>
        <v>0</v>
      </c>
      <c r="N725" s="687"/>
      <c r="O725" s="632"/>
      <c r="P725" s="687"/>
      <c r="Q725" s="632"/>
      <c r="R725" s="687"/>
      <c r="S725" s="43"/>
      <c r="T725" s="41"/>
      <c r="U725" s="89"/>
      <c r="V725" s="632">
        <f t="shared" si="1330"/>
        <v>0</v>
      </c>
      <c r="W725" s="632"/>
      <c r="X725" s="89"/>
      <c r="Y725" s="89"/>
      <c r="Z725" s="632">
        <f t="shared" si="1331"/>
        <v>34418.638050000001</v>
      </c>
      <c r="AA725" s="632">
        <f>AA729</f>
        <v>34418.638050000001</v>
      </c>
      <c r="AB725" s="89"/>
      <c r="AC725" s="89"/>
      <c r="AD725" s="19"/>
      <c r="AE725" s="168">
        <f t="shared" si="1326"/>
        <v>0</v>
      </c>
      <c r="AF725" s="699" t="e">
        <f t="shared" si="1294"/>
        <v>#DIV/0!</v>
      </c>
      <c r="AG725" s="168">
        <f>SUM(AG728:AG729)</f>
        <v>0</v>
      </c>
      <c r="AH725" s="699" t="e">
        <f t="shared" si="1301"/>
        <v>#DIV/0!</v>
      </c>
      <c r="AI725" s="632"/>
      <c r="AJ725" s="687"/>
      <c r="AK725" s="632"/>
      <c r="AL725" s="687"/>
      <c r="AM725" s="43"/>
      <c r="AN725" s="41"/>
      <c r="AO725" s="89"/>
      <c r="AP725" s="632"/>
      <c r="AQ725" s="687"/>
      <c r="AR725" s="168">
        <f t="shared" si="1327"/>
        <v>0</v>
      </c>
      <c r="AS725" s="699" t="e">
        <f t="shared" si="1296"/>
        <v>#DIV/0!</v>
      </c>
      <c r="AT725" s="168">
        <f>SUM(AT728:AT729)</f>
        <v>0</v>
      </c>
      <c r="AU725" s="699" t="e">
        <f t="shared" si="1305"/>
        <v>#DIV/0!</v>
      </c>
      <c r="AV725" s="632"/>
      <c r="AW725" s="699" t="e">
        <f t="shared" si="1339"/>
        <v>#DIV/0!</v>
      </c>
      <c r="AX725" s="168"/>
      <c r="AY725" s="699" t="e">
        <f t="shared" si="1320"/>
        <v>#DIV/0!</v>
      </c>
      <c r="AZ725" s="43"/>
      <c r="BA725" s="699" t="e">
        <f t="shared" si="1321"/>
        <v>#DIV/0!</v>
      </c>
      <c r="BB725" s="89"/>
      <c r="BC725" s="43">
        <f t="shared" si="1340"/>
        <v>0</v>
      </c>
      <c r="BD725" s="89">
        <f t="shared" si="1341"/>
        <v>0</v>
      </c>
      <c r="BE725" s="111">
        <f t="shared" si="1342"/>
        <v>0</v>
      </c>
      <c r="BF725" s="632">
        <f>SUM(BF728:BF729)</f>
        <v>0</v>
      </c>
      <c r="BG725" s="632"/>
      <c r="BH725" s="43"/>
      <c r="BI725" s="89"/>
      <c r="BJ725" s="632">
        <f t="shared" si="1343"/>
        <v>0</v>
      </c>
      <c r="BK725" s="632">
        <f>BK729</f>
        <v>0</v>
      </c>
      <c r="BL725" s="89"/>
      <c r="BM725" s="89"/>
      <c r="BN725" s="632">
        <f t="shared" si="1344"/>
        <v>35000</v>
      </c>
      <c r="BO725" s="632">
        <f>BO729</f>
        <v>35000</v>
      </c>
      <c r="BP725" s="632"/>
      <c r="BQ725" s="632"/>
      <c r="BR725" s="43">
        <f t="shared" si="1346"/>
        <v>0</v>
      </c>
      <c r="BS725" s="89">
        <f t="shared" si="1347"/>
        <v>0</v>
      </c>
      <c r="BT725" s="632"/>
      <c r="BU725" s="632">
        <f t="shared" si="1348"/>
        <v>0</v>
      </c>
      <c r="BV725" s="511">
        <f>SUM(BV728:BV729)</f>
        <v>0</v>
      </c>
      <c r="BW725" s="515"/>
      <c r="BX725" s="511"/>
      <c r="BY725" s="43"/>
      <c r="BZ725" s="89"/>
      <c r="CE725" s="699" t="e">
        <f t="shared" si="1271"/>
        <v>#DIV/0!</v>
      </c>
    </row>
    <row r="726" spans="1:12295" s="37" customFormat="1" ht="36" hidden="1" customHeight="1" x14ac:dyDescent="0.25">
      <c r="B726" s="529"/>
      <c r="C726" s="115" t="s">
        <v>223</v>
      </c>
      <c r="D726" s="168">
        <f t="shared" si="1322"/>
        <v>0</v>
      </c>
      <c r="E726" s="171">
        <v>0</v>
      </c>
      <c r="F726" s="171"/>
      <c r="G726" s="171"/>
      <c r="H726" s="172"/>
      <c r="I726" s="172"/>
      <c r="J726" s="171">
        <f>K726</f>
        <v>0</v>
      </c>
      <c r="K726" s="168">
        <f t="shared" si="1329"/>
        <v>0</v>
      </c>
      <c r="L726" s="699" t="e">
        <f t="shared" si="1293"/>
        <v>#DIV/0!</v>
      </c>
      <c r="M726" s="171">
        <v>0</v>
      </c>
      <c r="N726" s="116"/>
      <c r="O726" s="116"/>
      <c r="P726" s="116"/>
      <c r="Q726" s="116"/>
      <c r="R726" s="116"/>
      <c r="S726" s="35"/>
      <c r="T726" s="35"/>
      <c r="U726" s="35"/>
      <c r="V726" s="43">
        <f t="shared" si="1330"/>
        <v>0</v>
      </c>
      <c r="W726" s="35"/>
      <c r="X726" s="35"/>
      <c r="Y726" s="35"/>
      <c r="Z726" s="116">
        <f t="shared" si="1331"/>
        <v>0</v>
      </c>
      <c r="AA726" s="116">
        <f>E726</f>
        <v>0</v>
      </c>
      <c r="AB726" s="35"/>
      <c r="AC726" s="35"/>
      <c r="AD726" s="35"/>
      <c r="AE726" s="168">
        <f t="shared" si="1326"/>
        <v>0</v>
      </c>
      <c r="AF726" s="699" t="e">
        <f t="shared" si="1294"/>
        <v>#DIV/0!</v>
      </c>
      <c r="AG726" s="171">
        <v>0</v>
      </c>
      <c r="AH726" s="699" t="e">
        <f t="shared" si="1301"/>
        <v>#DIV/0!</v>
      </c>
      <c r="AI726" s="116"/>
      <c r="AJ726" s="116"/>
      <c r="AK726" s="116"/>
      <c r="AL726" s="116"/>
      <c r="AM726" s="35"/>
      <c r="AN726" s="35"/>
      <c r="AO726" s="35"/>
      <c r="AP726" s="116"/>
      <c r="AQ726" s="116"/>
      <c r="AR726" s="168">
        <f t="shared" si="1327"/>
        <v>0</v>
      </c>
      <c r="AS726" s="699" t="e">
        <f t="shared" si="1296"/>
        <v>#DIV/0!</v>
      </c>
      <c r="AT726" s="171">
        <v>0</v>
      </c>
      <c r="AU726" s="699" t="e">
        <f t="shared" si="1305"/>
        <v>#DIV/0!</v>
      </c>
      <c r="AV726" s="116"/>
      <c r="AW726" s="699" t="e">
        <f t="shared" si="1339"/>
        <v>#DIV/0!</v>
      </c>
      <c r="AX726" s="171"/>
      <c r="AY726" s="699" t="e">
        <f t="shared" si="1320"/>
        <v>#DIV/0!</v>
      </c>
      <c r="AZ726" s="35"/>
      <c r="BA726" s="699" t="e">
        <f t="shared" si="1321"/>
        <v>#DIV/0!</v>
      </c>
      <c r="BB726" s="35"/>
      <c r="BC726" s="35">
        <f t="shared" si="1340"/>
        <v>0</v>
      </c>
      <c r="BD726" s="35">
        <f t="shared" si="1341"/>
        <v>0</v>
      </c>
      <c r="BE726" s="116">
        <f>BF726</f>
        <v>0</v>
      </c>
      <c r="BF726" s="116">
        <v>0</v>
      </c>
      <c r="BG726" s="116"/>
      <c r="BH726" s="35"/>
      <c r="BI726" s="35"/>
      <c r="BJ726" s="116">
        <f t="shared" si="1343"/>
        <v>0</v>
      </c>
      <c r="BK726" s="35"/>
      <c r="BL726" s="35"/>
      <c r="BM726" s="35"/>
      <c r="BN726" s="632">
        <f t="shared" si="1344"/>
        <v>0</v>
      </c>
      <c r="BO726" s="116">
        <f t="shared" ref="BO726:BO728" si="1351">BF726</f>
        <v>0</v>
      </c>
      <c r="BP726" s="116"/>
      <c r="BQ726" s="116"/>
      <c r="BR726" s="35">
        <f t="shared" si="1346"/>
        <v>0</v>
      </c>
      <c r="BS726" s="35">
        <f t="shared" si="1347"/>
        <v>0</v>
      </c>
      <c r="BT726" s="116"/>
      <c r="BU726" s="632">
        <f t="shared" si="1348"/>
        <v>0</v>
      </c>
      <c r="BV726" s="116">
        <v>0</v>
      </c>
      <c r="BW726" s="116"/>
      <c r="BX726" s="116"/>
      <c r="BY726" s="35"/>
      <c r="BZ726" s="35"/>
      <c r="CE726" s="699" t="e">
        <f t="shared" si="1271"/>
        <v>#DIV/0!</v>
      </c>
    </row>
    <row r="727" spans="1:12295" s="37" customFormat="1" ht="52.5" hidden="1" customHeight="1" x14ac:dyDescent="0.25">
      <c r="B727" s="529"/>
      <c r="C727" s="115" t="s">
        <v>233</v>
      </c>
      <c r="D727" s="168">
        <f t="shared" si="1322"/>
        <v>0</v>
      </c>
      <c r="E727" s="171">
        <v>0</v>
      </c>
      <c r="F727" s="171"/>
      <c r="G727" s="171"/>
      <c r="H727" s="258"/>
      <c r="I727" s="172"/>
      <c r="J727" s="844">
        <f t="shared" ref="J727" si="1352">K727</f>
        <v>0</v>
      </c>
      <c r="K727" s="168">
        <f t="shared" si="1329"/>
        <v>0</v>
      </c>
      <c r="L727" s="699" t="e">
        <f t="shared" si="1293"/>
        <v>#DIV/0!</v>
      </c>
      <c r="M727" s="171">
        <v>0</v>
      </c>
      <c r="N727" s="116"/>
      <c r="O727" s="116"/>
      <c r="P727" s="116"/>
      <c r="Q727" s="116"/>
      <c r="R727" s="116"/>
      <c r="S727" s="41"/>
      <c r="T727" s="41"/>
      <c r="U727" s="35"/>
      <c r="V727" s="43">
        <f t="shared" si="1330"/>
        <v>0</v>
      </c>
      <c r="W727" s="35"/>
      <c r="X727" s="35"/>
      <c r="Y727" s="35"/>
      <c r="Z727" s="116">
        <f t="shared" si="1331"/>
        <v>0</v>
      </c>
      <c r="AA727" s="116">
        <f>E727</f>
        <v>0</v>
      </c>
      <c r="AB727" s="35"/>
      <c r="AC727" s="35"/>
      <c r="AD727" s="35"/>
      <c r="AE727" s="168">
        <f t="shared" si="1326"/>
        <v>0</v>
      </c>
      <c r="AF727" s="699" t="e">
        <f t="shared" si="1294"/>
        <v>#DIV/0!</v>
      </c>
      <c r="AG727" s="171">
        <f>K727</f>
        <v>0</v>
      </c>
      <c r="AH727" s="699" t="e">
        <f t="shared" si="1301"/>
        <v>#DIV/0!</v>
      </c>
      <c r="AI727" s="116"/>
      <c r="AJ727" s="116"/>
      <c r="AK727" s="116"/>
      <c r="AL727" s="116"/>
      <c r="AM727" s="41"/>
      <c r="AN727" s="41"/>
      <c r="AO727" s="35"/>
      <c r="AP727" s="116"/>
      <c r="AQ727" s="116"/>
      <c r="AR727" s="168" t="e">
        <f t="shared" si="1327"/>
        <v>#REF!</v>
      </c>
      <c r="AS727" s="699" t="e">
        <f t="shared" si="1296"/>
        <v>#REF!</v>
      </c>
      <c r="AT727" s="171" t="e">
        <f>#REF!</f>
        <v>#REF!</v>
      </c>
      <c r="AU727" s="699" t="e">
        <f t="shared" si="1305"/>
        <v>#REF!</v>
      </c>
      <c r="AV727" s="116"/>
      <c r="AW727" s="699" t="e">
        <f t="shared" si="1339"/>
        <v>#DIV/0!</v>
      </c>
      <c r="AX727" s="171"/>
      <c r="AY727" s="699" t="e">
        <f t="shared" si="1320"/>
        <v>#DIV/0!</v>
      </c>
      <c r="AZ727" s="41"/>
      <c r="BA727" s="699" t="e">
        <f t="shared" si="1321"/>
        <v>#DIV/0!</v>
      </c>
      <c r="BB727" s="35"/>
      <c r="BC727" s="41">
        <f t="shared" si="1340"/>
        <v>0</v>
      </c>
      <c r="BD727" s="35">
        <f t="shared" si="1341"/>
        <v>0</v>
      </c>
      <c r="BE727" s="116">
        <f t="shared" ref="BE727" si="1353">BF727</f>
        <v>0</v>
      </c>
      <c r="BF727" s="116">
        <f>X727</f>
        <v>0</v>
      </c>
      <c r="BG727" s="116"/>
      <c r="BH727" s="41"/>
      <c r="BI727" s="35"/>
      <c r="BJ727" s="116">
        <f t="shared" si="1343"/>
        <v>0</v>
      </c>
      <c r="BK727" s="35"/>
      <c r="BL727" s="35"/>
      <c r="BM727" s="35"/>
      <c r="BN727" s="632">
        <f t="shared" si="1344"/>
        <v>0</v>
      </c>
      <c r="BO727" s="116">
        <f t="shared" si="1351"/>
        <v>0</v>
      </c>
      <c r="BP727" s="116"/>
      <c r="BQ727" s="116"/>
      <c r="BR727" s="41">
        <f t="shared" si="1346"/>
        <v>0</v>
      </c>
      <c r="BS727" s="35">
        <f t="shared" si="1347"/>
        <v>0</v>
      </c>
      <c r="BT727" s="116"/>
      <c r="BU727" s="632">
        <f t="shared" si="1348"/>
        <v>0</v>
      </c>
      <c r="BV727" s="116">
        <f>BH727</f>
        <v>0</v>
      </c>
      <c r="BW727" s="116"/>
      <c r="BX727" s="116"/>
      <c r="BY727" s="41"/>
      <c r="BZ727" s="35"/>
      <c r="CE727" s="699" t="e">
        <f t="shared" si="1271"/>
        <v>#DIV/0!</v>
      </c>
    </row>
    <row r="728" spans="1:12295" s="37" customFormat="1" ht="52.5" hidden="1" customHeight="1" x14ac:dyDescent="0.25">
      <c r="B728" s="529"/>
      <c r="C728" s="115" t="s">
        <v>105</v>
      </c>
      <c r="D728" s="168">
        <f t="shared" si="1322"/>
        <v>0</v>
      </c>
      <c r="E728" s="171"/>
      <c r="F728" s="171"/>
      <c r="G728" s="171"/>
      <c r="H728" s="258"/>
      <c r="I728" s="172"/>
      <c r="J728" s="844"/>
      <c r="K728" s="168">
        <f t="shared" si="1329"/>
        <v>0</v>
      </c>
      <c r="L728" s="699" t="e">
        <f t="shared" si="1293"/>
        <v>#DIV/0!</v>
      </c>
      <c r="M728" s="171"/>
      <c r="N728" s="116"/>
      <c r="O728" s="116"/>
      <c r="P728" s="116"/>
      <c r="Q728" s="116"/>
      <c r="R728" s="116"/>
      <c r="S728" s="41"/>
      <c r="T728" s="41"/>
      <c r="U728" s="35"/>
      <c r="V728" s="43">
        <f t="shared" si="1330"/>
        <v>0</v>
      </c>
      <c r="W728" s="35"/>
      <c r="X728" s="35"/>
      <c r="Y728" s="35"/>
      <c r="Z728" s="116">
        <f t="shared" si="1331"/>
        <v>0</v>
      </c>
      <c r="AA728" s="116">
        <f>E728</f>
        <v>0</v>
      </c>
      <c r="AB728" s="35"/>
      <c r="AC728" s="35"/>
      <c r="AD728" s="35"/>
      <c r="AE728" s="168">
        <f t="shared" si="1326"/>
        <v>0</v>
      </c>
      <c r="AF728" s="699" t="e">
        <f t="shared" si="1294"/>
        <v>#DIV/0!</v>
      </c>
      <c r="AG728" s="171"/>
      <c r="AH728" s="699" t="e">
        <f t="shared" si="1301"/>
        <v>#DIV/0!</v>
      </c>
      <c r="AI728" s="116"/>
      <c r="AJ728" s="116"/>
      <c r="AK728" s="116"/>
      <c r="AL728" s="116"/>
      <c r="AM728" s="41"/>
      <c r="AN728" s="41"/>
      <c r="AO728" s="35"/>
      <c r="AP728" s="116"/>
      <c r="AQ728" s="116"/>
      <c r="AR728" s="168">
        <f t="shared" si="1327"/>
        <v>0</v>
      </c>
      <c r="AS728" s="699" t="e">
        <f t="shared" si="1296"/>
        <v>#DIV/0!</v>
      </c>
      <c r="AT728" s="171"/>
      <c r="AU728" s="699" t="e">
        <f t="shared" si="1305"/>
        <v>#DIV/0!</v>
      </c>
      <c r="AV728" s="116"/>
      <c r="AW728" s="699" t="e">
        <f t="shared" si="1339"/>
        <v>#DIV/0!</v>
      </c>
      <c r="AX728" s="171"/>
      <c r="AY728" s="699" t="e">
        <f t="shared" si="1320"/>
        <v>#DIV/0!</v>
      </c>
      <c r="AZ728" s="41"/>
      <c r="BA728" s="699" t="e">
        <f t="shared" si="1321"/>
        <v>#DIV/0!</v>
      </c>
      <c r="BB728" s="35"/>
      <c r="BC728" s="41">
        <f t="shared" si="1340"/>
        <v>0</v>
      </c>
      <c r="BD728" s="35">
        <f t="shared" si="1341"/>
        <v>0</v>
      </c>
      <c r="BE728" s="116">
        <f>BF728</f>
        <v>0</v>
      </c>
      <c r="BF728" s="116"/>
      <c r="BG728" s="116"/>
      <c r="BH728" s="41"/>
      <c r="BI728" s="35"/>
      <c r="BJ728" s="116">
        <f t="shared" si="1343"/>
        <v>0</v>
      </c>
      <c r="BK728" s="35"/>
      <c r="BL728" s="35"/>
      <c r="BM728" s="35"/>
      <c r="BN728" s="632">
        <f t="shared" si="1344"/>
        <v>0</v>
      </c>
      <c r="BO728" s="116">
        <f t="shared" si="1351"/>
        <v>0</v>
      </c>
      <c r="BP728" s="116"/>
      <c r="BQ728" s="116"/>
      <c r="BR728" s="41">
        <f t="shared" si="1346"/>
        <v>0</v>
      </c>
      <c r="BS728" s="35">
        <f t="shared" si="1347"/>
        <v>0</v>
      </c>
      <c r="BT728" s="116"/>
      <c r="BU728" s="632">
        <f t="shared" si="1348"/>
        <v>0</v>
      </c>
      <c r="BV728" s="116"/>
      <c r="BW728" s="116"/>
      <c r="BX728" s="116"/>
      <c r="BY728" s="41"/>
      <c r="BZ728" s="35"/>
      <c r="CE728" s="699" t="e">
        <f t="shared" si="1271"/>
        <v>#DIV/0!</v>
      </c>
    </row>
    <row r="729" spans="1:12295" s="37" customFormat="1" ht="45.75" hidden="1" customHeight="1" x14ac:dyDescent="0.25">
      <c r="B729" s="529"/>
      <c r="C729" s="119" t="s">
        <v>111</v>
      </c>
      <c r="D729" s="168">
        <f t="shared" si="1322"/>
        <v>0</v>
      </c>
      <c r="E729" s="171"/>
      <c r="F729" s="171"/>
      <c r="G729" s="171"/>
      <c r="H729" s="172"/>
      <c r="I729" s="172"/>
      <c r="J729" s="171">
        <f t="shared" ref="J729" si="1354">K729</f>
        <v>0</v>
      </c>
      <c r="K729" s="168">
        <f t="shared" si="1329"/>
        <v>0</v>
      </c>
      <c r="L729" s="699" t="e">
        <f t="shared" si="1293"/>
        <v>#DIV/0!</v>
      </c>
      <c r="M729" s="171"/>
      <c r="N729" s="116"/>
      <c r="O729" s="116"/>
      <c r="P729" s="116"/>
      <c r="Q729" s="116"/>
      <c r="R729" s="116"/>
      <c r="S729" s="35"/>
      <c r="T729" s="35"/>
      <c r="U729" s="35"/>
      <c r="V729" s="116">
        <f t="shared" ref="V729" si="1355">W729+X729+Y729</f>
        <v>34418.638050000001</v>
      </c>
      <c r="W729" s="116">
        <f>AA729-E729</f>
        <v>34418.638050000001</v>
      </c>
      <c r="X729" s="35"/>
      <c r="Y729" s="35"/>
      <c r="Z729" s="116">
        <f t="shared" si="1331"/>
        <v>34418.638050000001</v>
      </c>
      <c r="AA729" s="116">
        <v>34418.638050000001</v>
      </c>
      <c r="AB729" s="35"/>
      <c r="AC729" s="35"/>
      <c r="AD729" s="35"/>
      <c r="AE729" s="168">
        <f t="shared" si="1326"/>
        <v>0</v>
      </c>
      <c r="AF729" s="699" t="e">
        <f t="shared" si="1294"/>
        <v>#DIV/0!</v>
      </c>
      <c r="AG729" s="171"/>
      <c r="AH729" s="699" t="e">
        <f t="shared" si="1301"/>
        <v>#DIV/0!</v>
      </c>
      <c r="AI729" s="116"/>
      <c r="AJ729" s="116"/>
      <c r="AK729" s="116"/>
      <c r="AL729" s="116"/>
      <c r="AM729" s="35"/>
      <c r="AN729" s="35"/>
      <c r="AO729" s="35"/>
      <c r="AP729" s="116"/>
      <c r="AQ729" s="116"/>
      <c r="AR729" s="168">
        <f t="shared" si="1327"/>
        <v>0</v>
      </c>
      <c r="AS729" s="699" t="e">
        <f t="shared" si="1296"/>
        <v>#DIV/0!</v>
      </c>
      <c r="AT729" s="171"/>
      <c r="AU729" s="699" t="e">
        <f t="shared" si="1305"/>
        <v>#DIV/0!</v>
      </c>
      <c r="AV729" s="116"/>
      <c r="AW729" s="699" t="e">
        <f t="shared" si="1339"/>
        <v>#DIV/0!</v>
      </c>
      <c r="AX729" s="171"/>
      <c r="AY729" s="699" t="e">
        <f t="shared" si="1320"/>
        <v>#DIV/0!</v>
      </c>
      <c r="AZ729" s="35"/>
      <c r="BA729" s="699" t="e">
        <f t="shared" si="1321"/>
        <v>#DIV/0!</v>
      </c>
      <c r="BB729" s="35"/>
      <c r="BC729" s="35">
        <f t="shared" si="1340"/>
        <v>0</v>
      </c>
      <c r="BD729" s="35">
        <f t="shared" si="1341"/>
        <v>0</v>
      </c>
      <c r="BE729" s="116">
        <f t="shared" ref="BE729" si="1356">BF729</f>
        <v>0</v>
      </c>
      <c r="BF729" s="116"/>
      <c r="BG729" s="116"/>
      <c r="BH729" s="35"/>
      <c r="BI729" s="35"/>
      <c r="BJ729" s="116">
        <f t="shared" si="1343"/>
        <v>0</v>
      </c>
      <c r="BK729" s="116"/>
      <c r="BL729" s="35"/>
      <c r="BM729" s="35"/>
      <c r="BN729" s="632">
        <f t="shared" si="1344"/>
        <v>35000</v>
      </c>
      <c r="BO729" s="116">
        <v>35000</v>
      </c>
      <c r="BP729" s="116"/>
      <c r="BQ729" s="116"/>
      <c r="BR729" s="35">
        <f t="shared" si="1346"/>
        <v>0</v>
      </c>
      <c r="BS729" s="35">
        <f t="shared" si="1347"/>
        <v>0</v>
      </c>
      <c r="BT729" s="116"/>
      <c r="BU729" s="632">
        <f t="shared" si="1348"/>
        <v>0</v>
      </c>
      <c r="BV729" s="116"/>
      <c r="BW729" s="116"/>
      <c r="BX729" s="116"/>
      <c r="BY729" s="35"/>
      <c r="BZ729" s="35"/>
      <c r="CE729" s="699" t="e">
        <f t="shared" si="1271"/>
        <v>#DIV/0!</v>
      </c>
    </row>
    <row r="730" spans="1:12295" s="259" customFormat="1" ht="144.75" hidden="1" customHeight="1" x14ac:dyDescent="0.25">
      <c r="B730" s="529" t="s">
        <v>8</v>
      </c>
      <c r="C730" s="260" t="s">
        <v>354</v>
      </c>
      <c r="D730" s="168">
        <f t="shared" si="1322"/>
        <v>1796991.85803</v>
      </c>
      <c r="E730" s="171"/>
      <c r="F730" s="171"/>
      <c r="G730" s="235"/>
      <c r="H730" s="235"/>
      <c r="I730" s="235">
        <f>I731</f>
        <v>1796991.85803</v>
      </c>
      <c r="J730" s="893"/>
      <c r="K730" s="168">
        <f t="shared" si="1329"/>
        <v>0</v>
      </c>
      <c r="L730" s="699">
        <f t="shared" si="1293"/>
        <v>0</v>
      </c>
      <c r="M730" s="171"/>
      <c r="N730" s="116"/>
      <c r="O730" s="116"/>
      <c r="P730" s="116"/>
      <c r="Q730" s="194"/>
      <c r="R730" s="114"/>
      <c r="S730" s="194"/>
      <c r="T730" s="114"/>
      <c r="U730" s="194">
        <f>U731</f>
        <v>105802.01453</v>
      </c>
      <c r="V730" s="530"/>
      <c r="W730" s="530"/>
      <c r="X730" s="531"/>
      <c r="Y730" s="531"/>
      <c r="Z730" s="530"/>
      <c r="AA730" s="530"/>
      <c r="AB730" s="531"/>
      <c r="AC730" s="531"/>
      <c r="AD730" s="35"/>
      <c r="AE730" s="168">
        <f t="shared" si="1326"/>
        <v>103345.79574</v>
      </c>
      <c r="AF730" s="699">
        <f t="shared" si="1294"/>
        <v>5.7510441841008432E-2</v>
      </c>
      <c r="AG730" s="235"/>
      <c r="AH730" s="699" t="e">
        <f t="shared" si="1301"/>
        <v>#DIV/0!</v>
      </c>
      <c r="AI730" s="194"/>
      <c r="AJ730" s="114"/>
      <c r="AK730" s="194"/>
      <c r="AL730" s="114"/>
      <c r="AM730" s="194"/>
      <c r="AN730" s="114"/>
      <c r="AO730" s="194">
        <f>AO731</f>
        <v>103345.79574</v>
      </c>
      <c r="AP730" s="530"/>
      <c r="AQ730" s="116"/>
      <c r="AR730" s="168">
        <f t="shared" si="1327"/>
        <v>1796695.9195900001</v>
      </c>
      <c r="AS730" s="699">
        <f t="shared" si="1296"/>
        <v>0.99983531453485586</v>
      </c>
      <c r="AT730" s="235"/>
      <c r="AU730" s="699" t="e">
        <f t="shared" si="1305"/>
        <v>#DIV/0!</v>
      </c>
      <c r="AV730" s="194"/>
      <c r="AW730" s="699" t="e">
        <f t="shared" si="1339"/>
        <v>#DIV/0!</v>
      </c>
      <c r="AX730" s="235"/>
      <c r="AY730" s="699" t="e">
        <f t="shared" si="1320"/>
        <v>#DIV/0!</v>
      </c>
      <c r="AZ730" s="194"/>
      <c r="BA730" s="699" t="e">
        <f t="shared" si="1321"/>
        <v>#DIV/0!</v>
      </c>
      <c r="BB730" s="194">
        <f>BB731</f>
        <v>1796695.9195900001</v>
      </c>
      <c r="BC730" s="531"/>
      <c r="BD730" s="531"/>
      <c r="BE730" s="194">
        <f>BI730</f>
        <v>0</v>
      </c>
      <c r="BF730" s="194"/>
      <c r="BG730" s="194"/>
      <c r="BH730" s="194"/>
      <c r="BI730" s="194">
        <f>BI731</f>
        <v>0</v>
      </c>
      <c r="BJ730" s="530"/>
      <c r="BK730" s="530"/>
      <c r="BL730" s="531"/>
      <c r="BM730" s="531"/>
      <c r="BN730" s="632">
        <f t="shared" si="1344"/>
        <v>0</v>
      </c>
      <c r="BO730" s="530"/>
      <c r="BP730" s="530"/>
      <c r="BQ730" s="530"/>
      <c r="BR730" s="531"/>
      <c r="BS730" s="531"/>
      <c r="BT730" s="530"/>
      <c r="BU730" s="632">
        <f t="shared" si="1348"/>
        <v>0</v>
      </c>
      <c r="BV730" s="194"/>
      <c r="BW730" s="194"/>
      <c r="BX730" s="194"/>
      <c r="BY730" s="194"/>
      <c r="BZ730" s="194">
        <f>BZ731</f>
        <v>0</v>
      </c>
      <c r="CE730" s="699">
        <f t="shared" si="1271"/>
        <v>0.99983531453485586</v>
      </c>
    </row>
    <row r="731" spans="1:12295" s="45" customFormat="1" ht="54" hidden="1" customHeight="1" x14ac:dyDescent="0.25">
      <c r="B731" s="529"/>
      <c r="C731" s="97" t="s">
        <v>31</v>
      </c>
      <c r="D731" s="168">
        <f t="shared" si="1322"/>
        <v>1796991.85803</v>
      </c>
      <c r="E731" s="166">
        <f>E735+E745+E754</f>
        <v>0</v>
      </c>
      <c r="F731" s="166"/>
      <c r="G731" s="166"/>
      <c r="H731" s="166">
        <f>H460+H662+H672</f>
        <v>0</v>
      </c>
      <c r="I731" s="166">
        <f>I735</f>
        <v>1796991.85803</v>
      </c>
      <c r="J731" s="166">
        <f>K731+M731+Q731</f>
        <v>0</v>
      </c>
      <c r="K731" s="168">
        <f t="shared" si="1329"/>
        <v>0</v>
      </c>
      <c r="L731" s="699">
        <f t="shared" si="1293"/>
        <v>0</v>
      </c>
      <c r="M731" s="166">
        <f>M735+M745+M754</f>
        <v>0</v>
      </c>
      <c r="N731" s="687"/>
      <c r="O731" s="626"/>
      <c r="P731" s="687"/>
      <c r="Q731" s="626"/>
      <c r="R731" s="687"/>
      <c r="S731" s="626">
        <f>S460+S662+S672</f>
        <v>0</v>
      </c>
      <c r="T731" s="687"/>
      <c r="U731" s="626">
        <f>U735</f>
        <v>105802.01453</v>
      </c>
      <c r="V731" s="626">
        <f t="shared" ref="V731" si="1357">W731+X731+Y731</f>
        <v>0</v>
      </c>
      <c r="W731" s="626">
        <f>W460+W662+W674</f>
        <v>0</v>
      </c>
      <c r="X731" s="626"/>
      <c r="Y731" s="626"/>
      <c r="Z731" s="626">
        <f t="shared" ref="Z731" si="1358">AA731+AB731</f>
        <v>0</v>
      </c>
      <c r="AA731" s="626">
        <f>AA460+AA662+AA674</f>
        <v>0</v>
      </c>
      <c r="AB731" s="626">
        <f>H731</f>
        <v>0</v>
      </c>
      <c r="AC731" s="626"/>
      <c r="AD731" s="687"/>
      <c r="AE731" s="168">
        <f t="shared" si="1326"/>
        <v>103345.79574</v>
      </c>
      <c r="AF731" s="699">
        <f t="shared" si="1294"/>
        <v>5.7510441841008432E-2</v>
      </c>
      <c r="AG731" s="166">
        <f>AG735+AG745+AG754</f>
        <v>0</v>
      </c>
      <c r="AH731" s="699" t="e">
        <f t="shared" si="1301"/>
        <v>#DIV/0!</v>
      </c>
      <c r="AI731" s="626"/>
      <c r="AJ731" s="687"/>
      <c r="AK731" s="626"/>
      <c r="AL731" s="687"/>
      <c r="AM731" s="626">
        <f>AM460+AM662+AM672</f>
        <v>0</v>
      </c>
      <c r="AN731" s="687"/>
      <c r="AO731" s="626">
        <f>AO735</f>
        <v>103345.79574</v>
      </c>
      <c r="AP731" s="626"/>
      <c r="AQ731" s="687"/>
      <c r="AR731" s="168">
        <f t="shared" si="1327"/>
        <v>1796695.9195900001</v>
      </c>
      <c r="AS731" s="699">
        <f t="shared" si="1296"/>
        <v>0.99983531453485586</v>
      </c>
      <c r="AT731" s="166">
        <f>AT735+AT745+AT754</f>
        <v>0</v>
      </c>
      <c r="AU731" s="699" t="e">
        <f t="shared" si="1305"/>
        <v>#DIV/0!</v>
      </c>
      <c r="AV731" s="626"/>
      <c r="AW731" s="699" t="e">
        <f t="shared" si="1339"/>
        <v>#DIV/0!</v>
      </c>
      <c r="AX731" s="166"/>
      <c r="AY731" s="699" t="e">
        <f t="shared" si="1320"/>
        <v>#DIV/0!</v>
      </c>
      <c r="AZ731" s="626">
        <f>AZ460+AZ662+AZ672</f>
        <v>0</v>
      </c>
      <c r="BA731" s="699" t="e">
        <f t="shared" si="1321"/>
        <v>#DIV/0!</v>
      </c>
      <c r="BB731" s="626">
        <f>BB735</f>
        <v>1796695.9195900001</v>
      </c>
      <c r="BC731" s="626"/>
      <c r="BD731" s="626"/>
      <c r="BE731" s="626">
        <f>BF731</f>
        <v>0</v>
      </c>
      <c r="BF731" s="626">
        <f>BF735+BF745+BF754</f>
        <v>0</v>
      </c>
      <c r="BG731" s="626"/>
      <c r="BH731" s="626">
        <f>BH460+BH662+BH672</f>
        <v>0</v>
      </c>
      <c r="BI731" s="626">
        <f>BI735</f>
        <v>0</v>
      </c>
      <c r="BJ731" s="626">
        <f t="shared" ref="BJ731" si="1359">BK731+BL731+BM731</f>
        <v>0</v>
      </c>
      <c r="BK731" s="626">
        <f>BK460+BK662+BK674</f>
        <v>0</v>
      </c>
      <c r="BL731" s="626"/>
      <c r="BM731" s="626"/>
      <c r="BN731" s="632">
        <f t="shared" si="1344"/>
        <v>0</v>
      </c>
      <c r="BO731" s="626">
        <f>BO460+BO662+BO674</f>
        <v>0</v>
      </c>
      <c r="BP731" s="626"/>
      <c r="BQ731" s="626"/>
      <c r="BR731" s="626"/>
      <c r="BS731" s="626"/>
      <c r="BT731" s="626"/>
      <c r="BU731" s="632">
        <f t="shared" si="1348"/>
        <v>0</v>
      </c>
      <c r="BV731" s="507">
        <f>BV735+BV745+BV754</f>
        <v>0</v>
      </c>
      <c r="BW731" s="522"/>
      <c r="BX731" s="507"/>
      <c r="BY731" s="507">
        <f>BY460+BY662+BY672</f>
        <v>0</v>
      </c>
      <c r="BZ731" s="507">
        <f>BZ735</f>
        <v>0</v>
      </c>
      <c r="CE731" s="699">
        <f t="shared" si="1271"/>
        <v>0.99983531453485586</v>
      </c>
    </row>
    <row r="732" spans="1:12295" s="52" customFormat="1" ht="156.75" customHeight="1" x14ac:dyDescent="0.25">
      <c r="B732" s="529" t="s">
        <v>361</v>
      </c>
      <c r="C732" s="99" t="s">
        <v>524</v>
      </c>
      <c r="D732" s="168">
        <f>E732+F732</f>
        <v>7555845.5205899999</v>
      </c>
      <c r="E732" s="973">
        <v>3521706.66151</v>
      </c>
      <c r="F732" s="168">
        <v>4034138.8590799998</v>
      </c>
      <c r="G732" s="168"/>
      <c r="H732" s="168"/>
      <c r="I732" s="168"/>
      <c r="J732" s="168">
        <f>K732-D732</f>
        <v>-3893228.7615200002</v>
      </c>
      <c r="K732" s="168">
        <f>M732+O732</f>
        <v>3662616.7590699997</v>
      </c>
      <c r="L732" s="696">
        <f t="shared" si="1293"/>
        <v>0.48473949726595306</v>
      </c>
      <c r="M732" s="973">
        <v>1228477.8999900001</v>
      </c>
      <c r="N732" s="696">
        <f>M732/E732</f>
        <v>0.34883027408741257</v>
      </c>
      <c r="O732" s="168">
        <v>2434138.8590799998</v>
      </c>
      <c r="P732" s="696">
        <f>O732/F732</f>
        <v>0.60338499593321238</v>
      </c>
      <c r="Q732" s="835"/>
      <c r="R732" s="835"/>
      <c r="S732" s="835"/>
      <c r="T732" s="835"/>
      <c r="U732" s="835"/>
      <c r="V732" s="835"/>
      <c r="W732" s="835"/>
      <c r="X732" s="835"/>
      <c r="Y732" s="835"/>
      <c r="Z732" s="835"/>
      <c r="AA732" s="835"/>
      <c r="AB732" s="835"/>
      <c r="AC732" s="835"/>
      <c r="AD732" s="835"/>
      <c r="AE732" s="168">
        <f>AG732+AI732</f>
        <v>2418167.7360399999</v>
      </c>
      <c r="AF732" s="696">
        <f t="shared" si="1294"/>
        <v>0.32003932974150812</v>
      </c>
      <c r="AG732" s="973">
        <v>947221.02735999995</v>
      </c>
      <c r="AH732" s="696">
        <f t="shared" si="1301"/>
        <v>0.26896647517878747</v>
      </c>
      <c r="AI732" s="1012">
        <v>1470946.7086799999</v>
      </c>
      <c r="AJ732" s="696">
        <f>AI732/F732</f>
        <v>0.36462470927821622</v>
      </c>
      <c r="AK732" s="835"/>
      <c r="AL732" s="835"/>
      <c r="AM732" s="835"/>
      <c r="AN732" s="835"/>
      <c r="AO732" s="835"/>
      <c r="AP732" s="835">
        <f>AR732-AE732</f>
        <v>4954850.2286399994</v>
      </c>
      <c r="AQ732" s="835"/>
      <c r="AR732" s="168">
        <f>AT732+AV732</f>
        <v>7373017.9646799993</v>
      </c>
      <c r="AS732" s="696">
        <f t="shared" si="1296"/>
        <v>0.97580316386673238</v>
      </c>
      <c r="AT732" s="973">
        <v>3338879.1055999999</v>
      </c>
      <c r="AU732" s="696">
        <f t="shared" si="1305"/>
        <v>0.94808552401363</v>
      </c>
      <c r="AV732" s="835">
        <f>F732</f>
        <v>4034138.8590799998</v>
      </c>
      <c r="AW732" s="696">
        <f t="shared" si="1339"/>
        <v>1</v>
      </c>
      <c r="AX732" s="168"/>
      <c r="AY732" s="696"/>
      <c r="AZ732" s="835"/>
      <c r="BA732" s="696"/>
      <c r="BB732" s="835"/>
      <c r="BC732" s="835"/>
      <c r="BD732" s="835"/>
      <c r="BE732" s="835"/>
      <c r="BF732" s="835"/>
      <c r="BG732" s="835"/>
      <c r="BH732" s="835"/>
      <c r="BI732" s="835"/>
      <c r="BJ732" s="835"/>
      <c r="BK732" s="835"/>
      <c r="BL732" s="835"/>
      <c r="BM732" s="835"/>
      <c r="BN732" s="835"/>
      <c r="BO732" s="835"/>
      <c r="BP732" s="835"/>
      <c r="BQ732" s="835"/>
      <c r="BR732" s="835"/>
      <c r="BS732" s="835"/>
      <c r="BT732" s="835"/>
      <c r="BU732" s="835"/>
      <c r="BV732" s="835"/>
      <c r="BW732" s="835"/>
      <c r="BX732" s="835"/>
      <c r="BY732" s="835"/>
      <c r="BZ732" s="835"/>
      <c r="CE732" s="696"/>
    </row>
    <row r="733" spans="1:12295" s="45" customFormat="1" ht="106.5" hidden="1" customHeight="1" x14ac:dyDescent="0.25">
      <c r="B733" s="529" t="s">
        <v>14</v>
      </c>
      <c r="C733" s="99" t="s">
        <v>524</v>
      </c>
      <c r="D733" s="168">
        <f t="shared" ref="D733:D734" si="1360">E733+F733</f>
        <v>0</v>
      </c>
      <c r="E733" s="168"/>
      <c r="F733" s="168"/>
      <c r="G733" s="168"/>
      <c r="H733" s="168"/>
      <c r="I733" s="168">
        <v>0</v>
      </c>
      <c r="J733" s="168">
        <v>0</v>
      </c>
      <c r="K733" s="168">
        <f t="shared" ref="K733:K734" si="1361">M733+O733</f>
        <v>971439.17405000003</v>
      </c>
      <c r="L733" s="699" t="e">
        <f t="shared" si="1293"/>
        <v>#DIV/0!</v>
      </c>
      <c r="M733" s="168">
        <v>971439.17405000003</v>
      </c>
      <c r="N733" s="696" t="e">
        <f t="shared" ref="N733:N734" si="1362">M733/E733</f>
        <v>#DIV/0!</v>
      </c>
      <c r="O733" s="665"/>
      <c r="P733" s="687"/>
      <c r="Q733" s="665"/>
      <c r="R733" s="687"/>
      <c r="S733" s="665"/>
      <c r="T733" s="687"/>
      <c r="U733" s="665">
        <v>0</v>
      </c>
      <c r="V733" s="665"/>
      <c r="W733" s="665"/>
      <c r="X733" s="665"/>
      <c r="Y733" s="665"/>
      <c r="Z733" s="665"/>
      <c r="AA733" s="665"/>
      <c r="AB733" s="665"/>
      <c r="AC733" s="665"/>
      <c r="AD733" s="687"/>
      <c r="AE733" s="168">
        <f t="shared" ref="AE733:AE734" si="1363">AG733</f>
        <v>0</v>
      </c>
      <c r="AF733" s="699" t="e">
        <f t="shared" si="1294"/>
        <v>#DIV/0!</v>
      </c>
      <c r="AG733" s="168"/>
      <c r="AH733" s="699" t="e">
        <f t="shared" si="1301"/>
        <v>#DIV/0!</v>
      </c>
      <c r="AI733" s="665"/>
      <c r="AJ733" s="687"/>
      <c r="AK733" s="665"/>
      <c r="AL733" s="687"/>
      <c r="AM733" s="665"/>
      <c r="AN733" s="687"/>
      <c r="AO733" s="665"/>
      <c r="AP733" s="665">
        <v>0</v>
      </c>
      <c r="AQ733" s="687"/>
      <c r="AR733" s="766">
        <f t="shared" ref="AR733:AR734" si="1364">AT733</f>
        <v>0</v>
      </c>
      <c r="AS733" s="699" t="e">
        <f t="shared" si="1296"/>
        <v>#DIV/0!</v>
      </c>
      <c r="AT733" s="168">
        <f t="shared" ref="AT733" si="1365">E733</f>
        <v>0</v>
      </c>
      <c r="AU733" s="699" t="e">
        <f t="shared" si="1305"/>
        <v>#DIV/0!</v>
      </c>
      <c r="AV733" s="626"/>
      <c r="AW733" s="699" t="e">
        <f t="shared" si="1339"/>
        <v>#DIV/0!</v>
      </c>
      <c r="AX733" s="166"/>
      <c r="AY733" s="699" t="e">
        <f t="shared" si="1320"/>
        <v>#DIV/0!</v>
      </c>
      <c r="AZ733" s="626"/>
      <c r="BA733" s="699" t="e">
        <f t="shared" si="1321"/>
        <v>#DIV/0!</v>
      </c>
      <c r="BB733" s="626"/>
      <c r="BC733" s="626"/>
      <c r="BD733" s="626"/>
      <c r="BE733" s="626"/>
      <c r="BF733" s="626"/>
      <c r="BG733" s="626"/>
      <c r="BH733" s="626"/>
      <c r="BI733" s="626"/>
      <c r="BJ733" s="626"/>
      <c r="BK733" s="626"/>
      <c r="BL733" s="626"/>
      <c r="BM733" s="626"/>
      <c r="BN733" s="632">
        <f t="shared" ref="BN733" si="1366">BO733+BR733+BS733</f>
        <v>800000</v>
      </c>
      <c r="BO733" s="632">
        <f t="shared" ref="BO733" si="1367">BF733</f>
        <v>0</v>
      </c>
      <c r="BP733" s="632"/>
      <c r="BQ733" s="632"/>
      <c r="BR733" s="632">
        <f t="shared" ref="BR733" si="1368">BH733</f>
        <v>0</v>
      </c>
      <c r="BS733" s="632">
        <v>800000</v>
      </c>
      <c r="BT733" s="665">
        <v>0</v>
      </c>
      <c r="BU733" s="632">
        <f t="shared" ref="BU733" si="1369">BV733+BY733+BZ733</f>
        <v>800000</v>
      </c>
      <c r="BV733" s="541">
        <f t="shared" ref="BV733" si="1370">BM733</f>
        <v>0</v>
      </c>
      <c r="BW733" s="541"/>
      <c r="BX733" s="541"/>
      <c r="BY733" s="541">
        <f t="shared" ref="BY733" si="1371">BO733</f>
        <v>0</v>
      </c>
      <c r="BZ733" s="541">
        <v>800000</v>
      </c>
      <c r="CE733" s="699" t="e">
        <f t="shared" si="1271"/>
        <v>#DIV/0!</v>
      </c>
    </row>
    <row r="734" spans="1:12295" s="52" customFormat="1" ht="172.5" customHeight="1" x14ac:dyDescent="0.25">
      <c r="B734" s="529" t="s">
        <v>452</v>
      </c>
      <c r="C734" s="99" t="s">
        <v>525</v>
      </c>
      <c r="D734" s="168">
        <f t="shared" si="1360"/>
        <v>16564.511050000001</v>
      </c>
      <c r="E734" s="973">
        <v>16564.511050000001</v>
      </c>
      <c r="F734" s="168"/>
      <c r="G734" s="168"/>
      <c r="H734" s="168"/>
      <c r="I734" s="168"/>
      <c r="J734" s="168"/>
      <c r="K734" s="168">
        <f t="shared" si="1361"/>
        <v>16564.511050000001</v>
      </c>
      <c r="L734" s="696">
        <f t="shared" si="1293"/>
        <v>1</v>
      </c>
      <c r="M734" s="973">
        <f>E734</f>
        <v>16564.511050000001</v>
      </c>
      <c r="N734" s="696">
        <f t="shared" si="1362"/>
        <v>1</v>
      </c>
      <c r="O734" s="835"/>
      <c r="P734" s="835"/>
      <c r="Q734" s="835"/>
      <c r="R734" s="835"/>
      <c r="S734" s="835"/>
      <c r="T734" s="835"/>
      <c r="U734" s="835"/>
      <c r="V734" s="835"/>
      <c r="W734" s="835"/>
      <c r="X734" s="835"/>
      <c r="Y734" s="835"/>
      <c r="Z734" s="835"/>
      <c r="AA734" s="835"/>
      <c r="AB734" s="835"/>
      <c r="AC734" s="835"/>
      <c r="AD734" s="835"/>
      <c r="AE734" s="168">
        <f t="shared" si="1363"/>
        <v>8289.2052000000003</v>
      </c>
      <c r="AF734" s="696">
        <f t="shared" si="1294"/>
        <v>0.50041955207606326</v>
      </c>
      <c r="AG734" s="973">
        <v>8289.2052000000003</v>
      </c>
      <c r="AH734" s="696">
        <f t="shared" si="1301"/>
        <v>0.50041955207606326</v>
      </c>
      <c r="AI734" s="835"/>
      <c r="AJ734" s="835"/>
      <c r="AK734" s="835"/>
      <c r="AL734" s="835"/>
      <c r="AM734" s="835"/>
      <c r="AN734" s="835"/>
      <c r="AO734" s="835"/>
      <c r="AP734" s="835"/>
      <c r="AQ734" s="835"/>
      <c r="AR734" s="168">
        <f t="shared" si="1364"/>
        <v>16564.511050000001</v>
      </c>
      <c r="AS734" s="696">
        <f t="shared" si="1296"/>
        <v>1</v>
      </c>
      <c r="AT734" s="973">
        <f>D734</f>
        <v>16564.511050000001</v>
      </c>
      <c r="AU734" s="696">
        <f t="shared" si="1305"/>
        <v>1</v>
      </c>
      <c r="AV734" s="835"/>
      <c r="AW734" s="696"/>
      <c r="AX734" s="168"/>
      <c r="AY734" s="696"/>
      <c r="AZ734" s="835"/>
      <c r="BA734" s="696"/>
      <c r="BB734" s="835"/>
      <c r="BC734" s="835"/>
      <c r="BD734" s="835"/>
      <c r="BE734" s="835"/>
      <c r="BF734" s="835"/>
      <c r="BG734" s="835"/>
      <c r="BH734" s="835"/>
      <c r="BI734" s="835"/>
      <c r="BJ734" s="835"/>
      <c r="BK734" s="835"/>
      <c r="BL734" s="835"/>
      <c r="BM734" s="835"/>
      <c r="BN734" s="835"/>
      <c r="BO734" s="835"/>
      <c r="BP734" s="835"/>
      <c r="BQ734" s="835"/>
      <c r="BR734" s="835"/>
      <c r="BS734" s="835"/>
      <c r="BT734" s="835"/>
      <c r="BU734" s="835"/>
      <c r="BV734" s="835"/>
      <c r="BW734" s="835"/>
      <c r="BX734" s="835"/>
      <c r="BY734" s="835"/>
      <c r="BZ734" s="835"/>
      <c r="CE734" s="696"/>
    </row>
    <row r="735" spans="1:12295" s="175" customFormat="1" ht="127.5" customHeight="1" x14ac:dyDescent="0.3">
      <c r="A735" s="203"/>
      <c r="B735" s="529" t="s">
        <v>455</v>
      </c>
      <c r="C735" s="99" t="s">
        <v>113</v>
      </c>
      <c r="D735" s="168">
        <f>I735</f>
        <v>1796991.85803</v>
      </c>
      <c r="E735" s="168"/>
      <c r="F735" s="168"/>
      <c r="G735" s="168"/>
      <c r="H735" s="168"/>
      <c r="I735" s="168">
        <v>1796991.85803</v>
      </c>
      <c r="J735" s="168">
        <f>U735-I735</f>
        <v>-1691189.8435</v>
      </c>
      <c r="K735" s="168">
        <f>U735</f>
        <v>105802.01453</v>
      </c>
      <c r="L735" s="696">
        <f t="shared" si="1293"/>
        <v>5.8877292101917625E-2</v>
      </c>
      <c r="M735" s="168"/>
      <c r="N735" s="835"/>
      <c r="O735" s="835"/>
      <c r="P735" s="835"/>
      <c r="Q735" s="835"/>
      <c r="R735" s="835"/>
      <c r="S735" s="835"/>
      <c r="T735" s="835"/>
      <c r="U735" s="835">
        <v>105802.01453</v>
      </c>
      <c r="V735" s="835">
        <f t="shared" si="1330"/>
        <v>-1166324.1921000001</v>
      </c>
      <c r="W735" s="835"/>
      <c r="X735" s="835"/>
      <c r="Y735" s="835">
        <f>AC735-I735</f>
        <v>-1166324.1921000001</v>
      </c>
      <c r="Z735" s="835">
        <f t="shared" si="1331"/>
        <v>630667.66593000002</v>
      </c>
      <c r="AA735" s="835">
        <f>E735</f>
        <v>0</v>
      </c>
      <c r="AB735" s="835"/>
      <c r="AC735" s="835">
        <v>630667.66593000002</v>
      </c>
      <c r="AD735" s="696">
        <f>U735/I735</f>
        <v>5.8877292101917625E-2</v>
      </c>
      <c r="AE735" s="168">
        <f>AO735</f>
        <v>103345.79574</v>
      </c>
      <c r="AF735" s="696">
        <f t="shared" si="1294"/>
        <v>5.7510441841008432E-2</v>
      </c>
      <c r="AG735" s="168"/>
      <c r="AH735" s="696"/>
      <c r="AI735" s="835"/>
      <c r="AJ735" s="835"/>
      <c r="AK735" s="835"/>
      <c r="AL735" s="835"/>
      <c r="AM735" s="835"/>
      <c r="AN735" s="835"/>
      <c r="AO735" s="835">
        <v>103345.79574</v>
      </c>
      <c r="AP735" s="835">
        <f>AR735-AO735</f>
        <v>1693350.1238500001</v>
      </c>
      <c r="AQ735" s="696">
        <f>AO735/D735</f>
        <v>5.7510441841008432E-2</v>
      </c>
      <c r="AR735" s="168">
        <f>BB735</f>
        <v>1796695.9195900001</v>
      </c>
      <c r="AS735" s="696">
        <f t="shared" si="1296"/>
        <v>0.99983531453485586</v>
      </c>
      <c r="AT735" s="168"/>
      <c r="AU735" s="696"/>
      <c r="AV735" s="835"/>
      <c r="AW735" s="696"/>
      <c r="AX735" s="168"/>
      <c r="AY735" s="696"/>
      <c r="AZ735" s="835"/>
      <c r="BA735" s="696"/>
      <c r="BB735" s="835">
        <v>1796695.9195900001</v>
      </c>
      <c r="BC735" s="835"/>
      <c r="BD735" s="835"/>
      <c r="BE735" s="835"/>
      <c r="BF735" s="835"/>
      <c r="BG735" s="835"/>
      <c r="BH735" s="835"/>
      <c r="BI735" s="835"/>
      <c r="BJ735" s="835"/>
      <c r="BK735" s="835"/>
      <c r="BL735" s="835"/>
      <c r="BM735" s="835"/>
      <c r="BN735" s="835"/>
      <c r="BO735" s="835"/>
      <c r="BP735" s="835"/>
      <c r="BQ735" s="835"/>
      <c r="BR735" s="835"/>
      <c r="BS735" s="835"/>
      <c r="BT735" s="835"/>
      <c r="BU735" s="835"/>
      <c r="BV735" s="835"/>
      <c r="BW735" s="835"/>
      <c r="BX735" s="835"/>
      <c r="BY735" s="835"/>
      <c r="BZ735" s="835"/>
      <c r="CA735" s="835"/>
      <c r="CB735" s="835"/>
      <c r="CC735" s="835"/>
      <c r="CD735" s="835"/>
      <c r="CE735" s="696">
        <f>BB735/D735</f>
        <v>0.99983531453485586</v>
      </c>
      <c r="CF735" s="835"/>
      <c r="CG735" s="835"/>
      <c r="CH735" s="835"/>
      <c r="CI735" s="835"/>
      <c r="CJ735" s="835"/>
      <c r="CK735" s="835"/>
      <c r="CL735" s="835"/>
      <c r="CM735" s="835"/>
      <c r="CN735" s="835"/>
      <c r="CO735" s="89"/>
      <c r="CP735" s="89"/>
      <c r="CQ735" s="89"/>
      <c r="CR735" s="89"/>
      <c r="CS735" s="89"/>
      <c r="CT735" s="835"/>
      <c r="CU735" s="835"/>
      <c r="CV735" s="89"/>
      <c r="CW735" s="89"/>
      <c r="CX735" s="835"/>
      <c r="CY735" s="835"/>
      <c r="CZ735" s="89"/>
      <c r="DA735" s="89"/>
      <c r="DB735" s="835"/>
      <c r="DC735" s="835"/>
      <c r="DD735" s="835"/>
      <c r="DE735" s="835"/>
      <c r="DF735" s="835"/>
      <c r="DG735" s="835"/>
      <c r="DH735" s="835"/>
      <c r="DI735" s="89"/>
      <c r="DJ735" s="89"/>
      <c r="DK735" s="835"/>
      <c r="DL735" s="835"/>
      <c r="DM735" s="89"/>
      <c r="DN735" s="89"/>
      <c r="DO735" s="835"/>
      <c r="DP735" s="835"/>
      <c r="DQ735" s="835"/>
      <c r="DR735" s="835"/>
      <c r="DS735" s="835"/>
      <c r="DT735" s="203"/>
      <c r="DU735" s="107"/>
      <c r="DV735" s="835"/>
      <c r="DW735" s="835"/>
      <c r="DX735" s="835"/>
      <c r="DY735" s="835"/>
      <c r="DZ735" s="835"/>
      <c r="EA735" s="835"/>
      <c r="EB735" s="835"/>
      <c r="EC735" s="168"/>
      <c r="ED735" s="168"/>
      <c r="EE735" s="168"/>
      <c r="EF735" s="168"/>
      <c r="EG735" s="168"/>
      <c r="EH735" s="168"/>
      <c r="EI735" s="168"/>
      <c r="EJ735" s="168"/>
      <c r="EK735" s="168"/>
      <c r="EL735" s="168"/>
      <c r="EM735" s="168"/>
      <c r="EN735" s="168"/>
      <c r="EO735" s="168"/>
      <c r="EP735" s="168"/>
      <c r="EQ735" s="168"/>
      <c r="ER735" s="168"/>
      <c r="ES735" s="168"/>
      <c r="ET735" s="168"/>
      <c r="EU735" s="168"/>
      <c r="EV735" s="168"/>
      <c r="EW735" s="168"/>
      <c r="EX735" s="168"/>
      <c r="EY735" s="168"/>
      <c r="EZ735" s="168"/>
      <c r="FA735" s="168"/>
      <c r="FB735" s="168"/>
      <c r="FC735" s="168"/>
      <c r="FD735" s="168"/>
      <c r="FE735" s="168"/>
      <c r="FF735" s="168"/>
      <c r="FG735" s="168"/>
      <c r="FH735" s="168"/>
      <c r="FI735" s="168"/>
      <c r="FJ735" s="168"/>
      <c r="FK735" s="168"/>
      <c r="FL735" s="168"/>
      <c r="FM735" s="168"/>
      <c r="FN735" s="168"/>
      <c r="FO735" s="168"/>
      <c r="FP735" s="168"/>
      <c r="FQ735" s="168"/>
      <c r="FR735" s="168"/>
      <c r="FS735" s="168"/>
      <c r="FT735" s="168"/>
      <c r="FU735" s="835"/>
      <c r="FV735" s="835"/>
      <c r="FW735" s="835"/>
      <c r="FX735" s="835"/>
      <c r="FY735" s="835"/>
      <c r="FZ735" s="835"/>
      <c r="GA735" s="835"/>
      <c r="GB735" s="835"/>
      <c r="GC735" s="835"/>
      <c r="GD735" s="835"/>
      <c r="GE735" s="835"/>
      <c r="GF735" s="835"/>
      <c r="GG735" s="835"/>
      <c r="GH735" s="835"/>
      <c r="GI735" s="835"/>
      <c r="GJ735" s="835"/>
      <c r="GK735" s="835"/>
      <c r="GL735" s="835"/>
      <c r="GM735" s="835"/>
      <c r="GN735" s="835"/>
      <c r="GO735" s="835"/>
      <c r="GP735" s="835"/>
      <c r="GQ735" s="835"/>
      <c r="GR735" s="835"/>
      <c r="GS735" s="89"/>
      <c r="GT735" s="89"/>
      <c r="GU735" s="89"/>
      <c r="GV735" s="89"/>
      <c r="GW735" s="89"/>
      <c r="GX735" s="835"/>
      <c r="GY735" s="835"/>
      <c r="GZ735" s="89"/>
      <c r="HA735" s="89"/>
      <c r="HB735" s="835"/>
      <c r="HC735" s="835"/>
      <c r="HD735" s="89"/>
      <c r="HE735" s="89"/>
      <c r="HF735" s="835"/>
      <c r="HG735" s="835"/>
      <c r="HH735" s="835"/>
      <c r="HI735" s="835"/>
      <c r="HJ735" s="835"/>
      <c r="HK735" s="835"/>
      <c r="HL735" s="835"/>
      <c r="HM735" s="89"/>
      <c r="HN735" s="89"/>
      <c r="HO735" s="835"/>
      <c r="HP735" s="835"/>
      <c r="HQ735" s="89"/>
      <c r="HR735" s="89"/>
      <c r="HS735" s="835"/>
      <c r="HT735" s="835"/>
      <c r="HU735" s="835"/>
      <c r="HV735" s="835"/>
      <c r="HW735" s="835"/>
      <c r="HX735" s="203"/>
      <c r="HY735" s="107"/>
      <c r="HZ735" s="835"/>
      <c r="IA735" s="835"/>
      <c r="IB735" s="835"/>
      <c r="IC735" s="835"/>
      <c r="ID735" s="835"/>
      <c r="IE735" s="835"/>
      <c r="IF735" s="835"/>
      <c r="IG735" s="168"/>
      <c r="IH735" s="168"/>
      <c r="II735" s="168"/>
      <c r="IJ735" s="168"/>
      <c r="IK735" s="168"/>
      <c r="IL735" s="168"/>
      <c r="IM735" s="168"/>
      <c r="IN735" s="168"/>
      <c r="IO735" s="168"/>
      <c r="IP735" s="168"/>
      <c r="IQ735" s="168"/>
      <c r="IR735" s="168"/>
      <c r="IS735" s="168"/>
      <c r="IT735" s="168"/>
      <c r="IU735" s="168"/>
      <c r="IV735" s="168"/>
      <c r="IW735" s="168"/>
      <c r="IX735" s="168"/>
      <c r="IY735" s="168"/>
      <c r="IZ735" s="168"/>
      <c r="JA735" s="168"/>
      <c r="JB735" s="168"/>
      <c r="JC735" s="168"/>
      <c r="JD735" s="168"/>
      <c r="JE735" s="168"/>
      <c r="JF735" s="168"/>
      <c r="JG735" s="168"/>
      <c r="JH735" s="168"/>
      <c r="JI735" s="168"/>
      <c r="JJ735" s="168"/>
      <c r="JK735" s="168"/>
      <c r="JL735" s="168"/>
      <c r="JM735" s="168"/>
      <c r="JN735" s="168"/>
      <c r="JO735" s="168"/>
      <c r="JP735" s="168"/>
      <c r="JQ735" s="168"/>
      <c r="JR735" s="168"/>
      <c r="JS735" s="168"/>
      <c r="JT735" s="168"/>
      <c r="JU735" s="168"/>
      <c r="JV735" s="168"/>
      <c r="JW735" s="168"/>
      <c r="JX735" s="168"/>
      <c r="JY735" s="835"/>
      <c r="JZ735" s="835"/>
      <c r="KA735" s="835"/>
      <c r="KB735" s="835"/>
      <c r="KC735" s="835"/>
      <c r="KD735" s="835"/>
      <c r="KE735" s="835"/>
      <c r="KF735" s="835"/>
      <c r="KG735" s="835"/>
      <c r="KH735" s="835"/>
      <c r="KI735" s="835"/>
      <c r="KJ735" s="835"/>
      <c r="KK735" s="835"/>
      <c r="KL735" s="835"/>
      <c r="KM735" s="835"/>
      <c r="KN735" s="835"/>
      <c r="KO735" s="835"/>
      <c r="KP735" s="835"/>
      <c r="KQ735" s="835"/>
      <c r="KR735" s="835"/>
      <c r="KS735" s="835"/>
      <c r="KT735" s="835"/>
      <c r="KU735" s="835"/>
      <c r="KV735" s="835"/>
      <c r="KW735" s="89"/>
      <c r="KX735" s="89"/>
      <c r="KY735" s="89"/>
      <c r="KZ735" s="89"/>
      <c r="LA735" s="89"/>
      <c r="LB735" s="835"/>
      <c r="LC735" s="835"/>
      <c r="LD735" s="89"/>
      <c r="LE735" s="89"/>
      <c r="LF735" s="835"/>
      <c r="LG735" s="835"/>
      <c r="LH735" s="89"/>
      <c r="LI735" s="89"/>
      <c r="LJ735" s="835"/>
      <c r="LK735" s="835"/>
      <c r="LL735" s="835"/>
      <c r="LM735" s="835"/>
      <c r="LN735" s="835"/>
      <c r="LO735" s="835"/>
      <c r="LP735" s="835"/>
      <c r="LQ735" s="89"/>
      <c r="LR735" s="89"/>
      <c r="LS735" s="835"/>
      <c r="LT735" s="835"/>
      <c r="LU735" s="89"/>
      <c r="LV735" s="89"/>
      <c r="LW735" s="835"/>
      <c r="LX735" s="835"/>
      <c r="LY735" s="835"/>
      <c r="LZ735" s="835"/>
      <c r="MA735" s="835"/>
      <c r="MB735" s="203"/>
      <c r="MC735" s="107"/>
      <c r="MD735" s="835"/>
      <c r="ME735" s="835"/>
      <c r="MF735" s="835"/>
      <c r="MG735" s="835"/>
      <c r="MH735" s="835"/>
      <c r="MI735" s="835"/>
      <c r="MJ735" s="835"/>
      <c r="MK735" s="168"/>
      <c r="ML735" s="168"/>
      <c r="MM735" s="168"/>
      <c r="MN735" s="168"/>
      <c r="MO735" s="168"/>
      <c r="MP735" s="168"/>
      <c r="MQ735" s="168"/>
      <c r="MR735" s="168"/>
      <c r="MS735" s="168"/>
      <c r="MT735" s="168"/>
      <c r="MU735" s="168"/>
      <c r="MV735" s="168"/>
      <c r="MW735" s="168"/>
      <c r="MX735" s="168"/>
      <c r="MY735" s="168"/>
      <c r="MZ735" s="168"/>
      <c r="NA735" s="168"/>
      <c r="NB735" s="168"/>
      <c r="NC735" s="168"/>
      <c r="ND735" s="168"/>
      <c r="NE735" s="168"/>
      <c r="NF735" s="168"/>
      <c r="NG735" s="168"/>
      <c r="NH735" s="168"/>
      <c r="NI735" s="168"/>
      <c r="NJ735" s="168"/>
      <c r="NK735" s="168"/>
      <c r="NL735" s="168"/>
      <c r="NM735" s="168"/>
      <c r="NN735" s="168"/>
      <c r="NO735" s="168"/>
      <c r="NP735" s="168"/>
      <c r="NQ735" s="168"/>
      <c r="NR735" s="168"/>
      <c r="NS735" s="168"/>
      <c r="NT735" s="168"/>
      <c r="NU735" s="168"/>
      <c r="NV735" s="168"/>
      <c r="NW735" s="168"/>
      <c r="NX735" s="168"/>
      <c r="NY735" s="168"/>
      <c r="NZ735" s="168"/>
      <c r="OA735" s="168"/>
      <c r="OB735" s="168"/>
      <c r="OC735" s="835"/>
      <c r="OD735" s="835"/>
      <c r="OE735" s="835"/>
      <c r="OF735" s="835"/>
      <c r="OG735" s="835"/>
      <c r="OH735" s="835"/>
      <c r="OI735" s="835"/>
      <c r="OJ735" s="835"/>
      <c r="OK735" s="835"/>
      <c r="OL735" s="835"/>
      <c r="OM735" s="835"/>
      <c r="ON735" s="835"/>
      <c r="OO735" s="835"/>
      <c r="OP735" s="835"/>
      <c r="OQ735" s="835"/>
      <c r="OR735" s="835"/>
      <c r="OS735" s="835"/>
      <c r="OT735" s="835"/>
      <c r="OU735" s="835"/>
      <c r="OV735" s="835"/>
      <c r="OW735" s="835"/>
      <c r="OX735" s="835"/>
      <c r="OY735" s="835"/>
      <c r="OZ735" s="835"/>
      <c r="PA735" s="89"/>
      <c r="PB735" s="89"/>
      <c r="PC735" s="89"/>
      <c r="PD735" s="89"/>
      <c r="PE735" s="89"/>
      <c r="PF735" s="835"/>
      <c r="PG735" s="835"/>
      <c r="PH735" s="89"/>
      <c r="PI735" s="89"/>
      <c r="PJ735" s="835"/>
      <c r="PK735" s="835"/>
      <c r="PL735" s="89"/>
      <c r="PM735" s="89"/>
      <c r="PN735" s="835"/>
      <c r="PO735" s="835"/>
      <c r="PP735" s="835"/>
      <c r="PQ735" s="835"/>
      <c r="PR735" s="835"/>
      <c r="PS735" s="835"/>
      <c r="PT735" s="835"/>
      <c r="PU735" s="89"/>
      <c r="PV735" s="89"/>
      <c r="PW735" s="835"/>
      <c r="PX735" s="835"/>
      <c r="PY735" s="89"/>
      <c r="PZ735" s="89"/>
      <c r="QA735" s="835"/>
      <c r="QB735" s="835"/>
      <c r="QC735" s="835"/>
      <c r="QD735" s="835"/>
      <c r="QE735" s="835"/>
      <c r="QF735" s="203"/>
      <c r="QG735" s="107"/>
      <c r="QH735" s="835"/>
      <c r="QI735" s="835"/>
      <c r="QJ735" s="835"/>
      <c r="QK735" s="835"/>
      <c r="QL735" s="835"/>
      <c r="QM735" s="835"/>
      <c r="QN735" s="835"/>
      <c r="QO735" s="168"/>
      <c r="QP735" s="168"/>
      <c r="QQ735" s="168"/>
      <c r="QR735" s="168"/>
      <c r="QS735" s="168"/>
      <c r="QT735" s="168"/>
      <c r="QU735" s="168"/>
      <c r="QV735" s="168"/>
      <c r="QW735" s="168"/>
      <c r="QX735" s="168"/>
      <c r="QY735" s="168"/>
      <c r="QZ735" s="168"/>
      <c r="RA735" s="168"/>
      <c r="RB735" s="168"/>
      <c r="RC735" s="168"/>
      <c r="RD735" s="168"/>
      <c r="RE735" s="168"/>
      <c r="RF735" s="168"/>
      <c r="RG735" s="168"/>
      <c r="RH735" s="168"/>
      <c r="RI735" s="168"/>
      <c r="RJ735" s="168"/>
      <c r="RK735" s="168"/>
      <c r="RL735" s="168"/>
      <c r="RM735" s="168"/>
      <c r="RN735" s="168"/>
      <c r="RO735" s="168"/>
      <c r="RP735" s="168"/>
      <c r="RQ735" s="168"/>
      <c r="RR735" s="168"/>
      <c r="RS735" s="168"/>
      <c r="RT735" s="168"/>
      <c r="RU735" s="168"/>
      <c r="RV735" s="168"/>
      <c r="RW735" s="168"/>
      <c r="RX735" s="168"/>
      <c r="RY735" s="168"/>
      <c r="RZ735" s="168"/>
      <c r="SA735" s="168"/>
      <c r="SB735" s="168"/>
      <c r="SC735" s="168"/>
      <c r="SD735" s="168"/>
      <c r="SE735" s="168"/>
      <c r="SF735" s="168"/>
      <c r="SG735" s="835"/>
      <c r="SH735" s="835"/>
      <c r="SI735" s="835"/>
      <c r="SJ735" s="835"/>
      <c r="SK735" s="835"/>
      <c r="SL735" s="835"/>
      <c r="SM735" s="835"/>
      <c r="SN735" s="835"/>
      <c r="SO735" s="835"/>
      <c r="SP735" s="835"/>
      <c r="SQ735" s="835"/>
      <c r="SR735" s="835"/>
      <c r="SS735" s="835"/>
      <c r="ST735" s="835"/>
      <c r="SU735" s="835"/>
      <c r="SV735" s="835"/>
      <c r="SW735" s="835"/>
      <c r="SX735" s="835"/>
      <c r="SY735" s="835"/>
      <c r="SZ735" s="835"/>
      <c r="TA735" s="835"/>
      <c r="TB735" s="835"/>
      <c r="TC735" s="835"/>
      <c r="TD735" s="835"/>
      <c r="TE735" s="89"/>
      <c r="TF735" s="89"/>
      <c r="TG735" s="89"/>
      <c r="TH735" s="89"/>
      <c r="TI735" s="89"/>
      <c r="TJ735" s="835"/>
      <c r="TK735" s="835"/>
      <c r="TL735" s="89"/>
      <c r="TM735" s="89"/>
      <c r="TN735" s="835"/>
      <c r="TO735" s="835"/>
      <c r="TP735" s="89"/>
      <c r="TQ735" s="89"/>
      <c r="TR735" s="835"/>
      <c r="TS735" s="835"/>
      <c r="TT735" s="835"/>
      <c r="TU735" s="835"/>
      <c r="TV735" s="835"/>
      <c r="TW735" s="835"/>
      <c r="TX735" s="835"/>
      <c r="TY735" s="89"/>
      <c r="TZ735" s="89"/>
      <c r="UA735" s="835"/>
      <c r="UB735" s="835"/>
      <c r="UC735" s="89"/>
      <c r="UD735" s="89"/>
      <c r="UE735" s="835"/>
      <c r="UF735" s="835"/>
      <c r="UG735" s="835"/>
      <c r="UH735" s="835"/>
      <c r="UI735" s="835"/>
      <c r="UJ735" s="203"/>
      <c r="UK735" s="107"/>
      <c r="UL735" s="835"/>
      <c r="UM735" s="835"/>
      <c r="UN735" s="835"/>
      <c r="UO735" s="835"/>
      <c r="UP735" s="835"/>
      <c r="UQ735" s="835"/>
      <c r="UR735" s="835"/>
      <c r="US735" s="168"/>
      <c r="UT735" s="168"/>
      <c r="UU735" s="168"/>
      <c r="UV735" s="168"/>
      <c r="UW735" s="168"/>
      <c r="UX735" s="168"/>
      <c r="UY735" s="168"/>
      <c r="UZ735" s="168"/>
      <c r="VA735" s="168"/>
      <c r="VB735" s="168"/>
      <c r="VC735" s="168"/>
      <c r="VD735" s="168"/>
      <c r="VE735" s="168"/>
      <c r="VF735" s="168"/>
      <c r="VG735" s="168"/>
      <c r="VH735" s="168"/>
      <c r="VI735" s="168"/>
      <c r="VJ735" s="168"/>
      <c r="VK735" s="168"/>
      <c r="VL735" s="168"/>
      <c r="VM735" s="168"/>
      <c r="VN735" s="168"/>
      <c r="VO735" s="168"/>
      <c r="VP735" s="168"/>
      <c r="VQ735" s="168"/>
      <c r="VR735" s="168"/>
      <c r="VS735" s="168"/>
      <c r="VT735" s="168"/>
      <c r="VU735" s="168"/>
      <c r="VV735" s="168"/>
      <c r="VW735" s="168"/>
      <c r="VX735" s="168"/>
      <c r="VY735" s="168"/>
      <c r="VZ735" s="168"/>
      <c r="WA735" s="168"/>
      <c r="WB735" s="168"/>
      <c r="WC735" s="168"/>
      <c r="WD735" s="168"/>
      <c r="WE735" s="168"/>
      <c r="WF735" s="168"/>
      <c r="WG735" s="168"/>
      <c r="WH735" s="168"/>
      <c r="WI735" s="168"/>
      <c r="WJ735" s="168"/>
      <c r="WK735" s="835"/>
      <c r="WL735" s="835"/>
      <c r="WM735" s="835"/>
      <c r="WN735" s="835"/>
      <c r="WO735" s="835"/>
      <c r="WP735" s="835"/>
      <c r="WQ735" s="835"/>
      <c r="WR735" s="835"/>
      <c r="WS735" s="835"/>
      <c r="WT735" s="835"/>
      <c r="WU735" s="835"/>
      <c r="WV735" s="835"/>
      <c r="WW735" s="835"/>
      <c r="WX735" s="835"/>
      <c r="WY735" s="835"/>
      <c r="WZ735" s="835"/>
      <c r="XA735" s="835"/>
      <c r="XB735" s="835"/>
      <c r="XC735" s="835"/>
      <c r="XD735" s="835"/>
      <c r="XE735" s="835"/>
      <c r="XF735" s="835"/>
      <c r="XG735" s="835"/>
      <c r="XH735" s="835"/>
      <c r="XI735" s="89"/>
      <c r="XJ735" s="89"/>
      <c r="XK735" s="89"/>
      <c r="XL735" s="89"/>
      <c r="XM735" s="89"/>
      <c r="XN735" s="835"/>
      <c r="XO735" s="835"/>
      <c r="XP735" s="89"/>
      <c r="XQ735" s="89"/>
      <c r="XR735" s="835"/>
      <c r="XS735" s="835"/>
      <c r="XT735" s="89"/>
      <c r="XU735" s="89"/>
      <c r="XV735" s="835"/>
      <c r="XW735" s="835"/>
      <c r="XX735" s="835"/>
      <c r="XY735" s="835"/>
      <c r="XZ735" s="835"/>
      <c r="YA735" s="835"/>
      <c r="YB735" s="835"/>
      <c r="YC735" s="89"/>
      <c r="YD735" s="89"/>
      <c r="YE735" s="835"/>
      <c r="YF735" s="835"/>
      <c r="YG735" s="89"/>
      <c r="YH735" s="89"/>
      <c r="YI735" s="835"/>
      <c r="YJ735" s="835"/>
      <c r="YK735" s="835"/>
      <c r="YL735" s="835"/>
      <c r="YM735" s="835"/>
      <c r="YN735" s="203"/>
      <c r="YO735" s="107"/>
      <c r="YP735" s="835"/>
      <c r="YQ735" s="835"/>
      <c r="YR735" s="835"/>
      <c r="YS735" s="835"/>
      <c r="YT735" s="835"/>
      <c r="YU735" s="835"/>
      <c r="YV735" s="835"/>
      <c r="YW735" s="168"/>
      <c r="YX735" s="168"/>
      <c r="YY735" s="168"/>
      <c r="YZ735" s="168"/>
      <c r="ZA735" s="168"/>
      <c r="ZB735" s="168"/>
      <c r="ZC735" s="168"/>
      <c r="ZD735" s="168"/>
      <c r="ZE735" s="168"/>
      <c r="ZF735" s="168"/>
      <c r="ZG735" s="168"/>
      <c r="ZH735" s="168"/>
      <c r="ZI735" s="168"/>
      <c r="ZJ735" s="168"/>
      <c r="ZK735" s="168"/>
      <c r="ZL735" s="168"/>
      <c r="ZM735" s="168"/>
      <c r="ZN735" s="168"/>
      <c r="ZO735" s="168"/>
      <c r="ZP735" s="168"/>
      <c r="ZQ735" s="168"/>
      <c r="ZR735" s="168"/>
      <c r="ZS735" s="168"/>
      <c r="ZT735" s="168"/>
      <c r="ZU735" s="168"/>
      <c r="ZV735" s="168"/>
      <c r="ZW735" s="168"/>
      <c r="ZX735" s="168"/>
      <c r="ZY735" s="168"/>
      <c r="ZZ735" s="168"/>
      <c r="AAA735" s="168"/>
      <c r="AAB735" s="168"/>
      <c r="AAC735" s="168"/>
      <c r="AAD735" s="168"/>
      <c r="AAE735" s="168"/>
      <c r="AAF735" s="168"/>
      <c r="AAG735" s="168"/>
      <c r="AAH735" s="168"/>
      <c r="AAI735" s="168"/>
      <c r="AAJ735" s="168"/>
      <c r="AAK735" s="168"/>
      <c r="AAL735" s="168"/>
      <c r="AAM735" s="168"/>
      <c r="AAN735" s="168"/>
      <c r="AAO735" s="835"/>
      <c r="AAP735" s="835"/>
      <c r="AAQ735" s="835"/>
      <c r="AAR735" s="835"/>
      <c r="AAS735" s="835"/>
      <c r="AAT735" s="835"/>
      <c r="AAU735" s="835"/>
      <c r="AAV735" s="835"/>
      <c r="AAW735" s="835"/>
      <c r="AAX735" s="835"/>
      <c r="AAY735" s="835"/>
      <c r="AAZ735" s="835"/>
      <c r="ABA735" s="835"/>
      <c r="ABB735" s="835"/>
      <c r="ABC735" s="835"/>
      <c r="ABD735" s="835"/>
      <c r="ABE735" s="835"/>
      <c r="ABF735" s="835"/>
      <c r="ABG735" s="835"/>
      <c r="ABH735" s="835"/>
      <c r="ABI735" s="835"/>
      <c r="ABJ735" s="835"/>
      <c r="ABK735" s="835"/>
      <c r="ABL735" s="835"/>
      <c r="ABM735" s="89"/>
      <c r="ABN735" s="89"/>
      <c r="ABO735" s="89"/>
      <c r="ABP735" s="89"/>
      <c r="ABQ735" s="89"/>
      <c r="ABR735" s="835"/>
      <c r="ABS735" s="835"/>
      <c r="ABT735" s="89"/>
      <c r="ABU735" s="89"/>
      <c r="ABV735" s="835"/>
      <c r="ABW735" s="835"/>
      <c r="ABX735" s="89"/>
      <c r="ABY735" s="89"/>
      <c r="ABZ735" s="835"/>
      <c r="ACA735" s="835"/>
      <c r="ACB735" s="835"/>
      <c r="ACC735" s="835"/>
      <c r="ACD735" s="835"/>
      <c r="ACE735" s="835"/>
      <c r="ACF735" s="835"/>
      <c r="ACG735" s="89"/>
      <c r="ACH735" s="89"/>
      <c r="ACI735" s="835"/>
      <c r="ACJ735" s="835"/>
      <c r="ACK735" s="89"/>
      <c r="ACL735" s="89"/>
      <c r="ACM735" s="835"/>
      <c r="ACN735" s="835"/>
      <c r="ACO735" s="835"/>
      <c r="ACP735" s="835"/>
      <c r="ACQ735" s="835"/>
      <c r="ACR735" s="203"/>
      <c r="ACS735" s="107"/>
      <c r="ACT735" s="835"/>
      <c r="ACU735" s="835"/>
      <c r="ACV735" s="835"/>
      <c r="ACW735" s="835"/>
      <c r="ACX735" s="835"/>
      <c r="ACY735" s="835"/>
      <c r="ACZ735" s="835"/>
      <c r="ADA735" s="168"/>
      <c r="ADB735" s="168"/>
      <c r="ADC735" s="168"/>
      <c r="ADD735" s="168"/>
      <c r="ADE735" s="168"/>
      <c r="ADF735" s="168"/>
      <c r="ADG735" s="168"/>
      <c r="ADH735" s="168"/>
      <c r="ADI735" s="168"/>
      <c r="ADJ735" s="168"/>
      <c r="ADK735" s="168"/>
      <c r="ADL735" s="168"/>
      <c r="ADM735" s="168"/>
      <c r="ADN735" s="168"/>
      <c r="ADO735" s="168"/>
      <c r="ADP735" s="168"/>
      <c r="ADQ735" s="168"/>
      <c r="ADR735" s="168"/>
      <c r="ADS735" s="168"/>
      <c r="ADT735" s="168"/>
      <c r="ADU735" s="168"/>
      <c r="ADV735" s="168"/>
      <c r="ADW735" s="168"/>
      <c r="ADX735" s="168"/>
      <c r="ADY735" s="168"/>
      <c r="ADZ735" s="168"/>
      <c r="AEA735" s="168"/>
      <c r="AEB735" s="168"/>
      <c r="AEC735" s="168"/>
      <c r="AED735" s="168"/>
      <c r="AEE735" s="168"/>
      <c r="AEF735" s="168"/>
      <c r="AEG735" s="168"/>
      <c r="AEH735" s="168"/>
      <c r="AEI735" s="168"/>
      <c r="AEJ735" s="168"/>
      <c r="AEK735" s="168"/>
      <c r="AEL735" s="168"/>
      <c r="AEM735" s="168"/>
      <c r="AEN735" s="168"/>
      <c r="AEO735" s="168"/>
      <c r="AEP735" s="168"/>
      <c r="AEQ735" s="168"/>
      <c r="AER735" s="168"/>
      <c r="AES735" s="835"/>
      <c r="AET735" s="835"/>
      <c r="AEU735" s="835"/>
      <c r="AEV735" s="835"/>
      <c r="AEW735" s="835"/>
      <c r="AEX735" s="835"/>
      <c r="AEY735" s="835"/>
      <c r="AEZ735" s="835"/>
      <c r="AFA735" s="835"/>
      <c r="AFB735" s="835"/>
      <c r="AFC735" s="835"/>
      <c r="AFD735" s="835"/>
      <c r="AFE735" s="835"/>
      <c r="AFF735" s="835"/>
      <c r="AFG735" s="835"/>
      <c r="AFH735" s="835"/>
      <c r="AFI735" s="835"/>
      <c r="AFJ735" s="835"/>
      <c r="AFK735" s="835"/>
      <c r="AFL735" s="835"/>
      <c r="AFM735" s="835"/>
      <c r="AFN735" s="835"/>
      <c r="AFO735" s="835"/>
      <c r="AFP735" s="835"/>
      <c r="AFQ735" s="89"/>
      <c r="AFR735" s="89"/>
      <c r="AFS735" s="89"/>
      <c r="AFT735" s="89"/>
      <c r="AFU735" s="89"/>
      <c r="AFV735" s="835"/>
      <c r="AFW735" s="835"/>
      <c r="AFX735" s="89"/>
      <c r="AFY735" s="89"/>
      <c r="AFZ735" s="835"/>
      <c r="AGA735" s="835"/>
      <c r="AGB735" s="89"/>
      <c r="AGC735" s="89"/>
      <c r="AGD735" s="835"/>
      <c r="AGE735" s="835"/>
      <c r="AGF735" s="835"/>
      <c r="AGG735" s="835"/>
      <c r="AGH735" s="835"/>
      <c r="AGI735" s="835"/>
      <c r="AGJ735" s="835"/>
      <c r="AGK735" s="89"/>
      <c r="AGL735" s="89"/>
      <c r="AGM735" s="835"/>
      <c r="AGN735" s="835"/>
      <c r="AGO735" s="89"/>
      <c r="AGP735" s="89"/>
      <c r="AGQ735" s="835"/>
      <c r="AGR735" s="835"/>
      <c r="AGS735" s="835"/>
      <c r="AGT735" s="835"/>
      <c r="AGU735" s="835"/>
      <c r="AGV735" s="203"/>
      <c r="AGW735" s="107"/>
      <c r="AGX735" s="835"/>
      <c r="AGY735" s="835"/>
      <c r="AGZ735" s="835"/>
      <c r="AHA735" s="835"/>
      <c r="AHB735" s="835"/>
      <c r="AHC735" s="835"/>
      <c r="AHD735" s="835"/>
      <c r="AHE735" s="168"/>
      <c r="AHF735" s="168"/>
      <c r="AHG735" s="168"/>
      <c r="AHH735" s="168"/>
      <c r="AHI735" s="168"/>
      <c r="AHJ735" s="168"/>
      <c r="AHK735" s="168"/>
      <c r="AHL735" s="168"/>
      <c r="AHM735" s="168"/>
      <c r="AHN735" s="168"/>
      <c r="AHO735" s="168"/>
      <c r="AHP735" s="168"/>
      <c r="AHQ735" s="168"/>
      <c r="AHR735" s="168"/>
      <c r="AHS735" s="168"/>
      <c r="AHT735" s="168"/>
      <c r="AHU735" s="168"/>
      <c r="AHV735" s="168"/>
      <c r="AHW735" s="168"/>
      <c r="AHX735" s="168"/>
      <c r="AHY735" s="168"/>
      <c r="AHZ735" s="168"/>
      <c r="AIA735" s="168"/>
      <c r="AIB735" s="168"/>
      <c r="AIC735" s="168"/>
      <c r="AID735" s="168"/>
      <c r="AIE735" s="168"/>
      <c r="AIF735" s="168"/>
      <c r="AIG735" s="168"/>
      <c r="AIH735" s="168"/>
      <c r="AII735" s="168"/>
      <c r="AIJ735" s="168"/>
      <c r="AIK735" s="168"/>
      <c r="AIL735" s="168"/>
      <c r="AIM735" s="168"/>
      <c r="AIN735" s="168"/>
      <c r="AIO735" s="168"/>
      <c r="AIP735" s="168"/>
      <c r="AIQ735" s="168"/>
      <c r="AIR735" s="168"/>
      <c r="AIS735" s="168"/>
      <c r="AIT735" s="168"/>
      <c r="AIU735" s="168"/>
      <c r="AIV735" s="168"/>
      <c r="AIW735" s="835"/>
      <c r="AIX735" s="835"/>
      <c r="AIY735" s="835"/>
      <c r="AIZ735" s="835"/>
      <c r="AJA735" s="835"/>
      <c r="AJB735" s="835"/>
      <c r="AJC735" s="835"/>
      <c r="AJD735" s="835"/>
      <c r="AJE735" s="835"/>
      <c r="AJF735" s="835"/>
      <c r="AJG735" s="835"/>
      <c r="AJH735" s="835"/>
      <c r="AJI735" s="835"/>
      <c r="AJJ735" s="835"/>
      <c r="AJK735" s="835"/>
      <c r="AJL735" s="835"/>
      <c r="AJM735" s="835"/>
      <c r="AJN735" s="835"/>
      <c r="AJO735" s="835"/>
      <c r="AJP735" s="835"/>
      <c r="AJQ735" s="835"/>
      <c r="AJR735" s="835"/>
      <c r="AJS735" s="835"/>
      <c r="AJT735" s="835"/>
      <c r="AJU735" s="89"/>
      <c r="AJV735" s="89"/>
      <c r="AJW735" s="89"/>
      <c r="AJX735" s="89"/>
      <c r="AJY735" s="89"/>
      <c r="AJZ735" s="835"/>
      <c r="AKA735" s="835"/>
      <c r="AKB735" s="89"/>
      <c r="AKC735" s="89"/>
      <c r="AKD735" s="835"/>
      <c r="AKE735" s="835"/>
      <c r="AKF735" s="89"/>
      <c r="AKG735" s="89"/>
      <c r="AKH735" s="835"/>
      <c r="AKI735" s="835"/>
      <c r="AKJ735" s="835"/>
      <c r="AKK735" s="835"/>
      <c r="AKL735" s="835"/>
      <c r="AKM735" s="835"/>
      <c r="AKN735" s="835"/>
      <c r="AKO735" s="89"/>
      <c r="AKP735" s="89"/>
      <c r="AKQ735" s="835"/>
      <c r="AKR735" s="835"/>
      <c r="AKS735" s="89"/>
      <c r="AKT735" s="89"/>
      <c r="AKU735" s="835"/>
      <c r="AKV735" s="835"/>
      <c r="AKW735" s="835"/>
      <c r="AKX735" s="835"/>
      <c r="AKY735" s="835"/>
      <c r="AKZ735" s="203"/>
      <c r="ALA735" s="107"/>
      <c r="ALB735" s="835"/>
      <c r="ALC735" s="835"/>
      <c r="ALD735" s="835"/>
      <c r="ALE735" s="835"/>
      <c r="ALF735" s="835"/>
      <c r="ALG735" s="835"/>
      <c r="ALH735" s="835"/>
      <c r="ALI735" s="168"/>
      <c r="ALJ735" s="168"/>
      <c r="ALK735" s="168"/>
      <c r="ALL735" s="168"/>
      <c r="ALM735" s="168"/>
      <c r="ALN735" s="168"/>
      <c r="ALO735" s="168"/>
      <c r="ALP735" s="168"/>
      <c r="ALQ735" s="168"/>
      <c r="ALR735" s="168"/>
      <c r="ALS735" s="168"/>
      <c r="ALT735" s="168"/>
      <c r="ALU735" s="168"/>
      <c r="ALV735" s="168"/>
      <c r="ALW735" s="168"/>
      <c r="ALX735" s="168"/>
      <c r="ALY735" s="168"/>
      <c r="ALZ735" s="168"/>
      <c r="AMA735" s="168"/>
      <c r="AMB735" s="168"/>
      <c r="AMC735" s="168"/>
      <c r="AMD735" s="168"/>
      <c r="AME735" s="168"/>
      <c r="AMF735" s="168"/>
      <c r="AMG735" s="168"/>
      <c r="AMH735" s="168"/>
      <c r="AMI735" s="168"/>
      <c r="AMJ735" s="168"/>
      <c r="AMK735" s="168"/>
      <c r="AML735" s="168"/>
      <c r="AMM735" s="168"/>
      <c r="AMN735" s="168"/>
      <c r="AMO735" s="168"/>
      <c r="AMP735" s="168"/>
      <c r="AMQ735" s="168"/>
      <c r="AMR735" s="168"/>
      <c r="AMS735" s="168"/>
      <c r="AMT735" s="168"/>
      <c r="AMU735" s="168"/>
      <c r="AMV735" s="168"/>
      <c r="AMW735" s="168"/>
      <c r="AMX735" s="168"/>
      <c r="AMY735" s="168"/>
      <c r="AMZ735" s="168"/>
      <c r="ANA735" s="835"/>
      <c r="ANB735" s="835"/>
      <c r="ANC735" s="835"/>
      <c r="AND735" s="835"/>
      <c r="ANE735" s="835"/>
      <c r="ANF735" s="835"/>
      <c r="ANG735" s="835"/>
      <c r="ANH735" s="835"/>
      <c r="ANI735" s="835"/>
      <c r="ANJ735" s="835"/>
      <c r="ANK735" s="835"/>
      <c r="ANL735" s="835"/>
      <c r="ANM735" s="835"/>
      <c r="ANN735" s="835"/>
      <c r="ANO735" s="835"/>
      <c r="ANP735" s="835"/>
      <c r="ANQ735" s="835"/>
      <c r="ANR735" s="835"/>
      <c r="ANS735" s="835"/>
      <c r="ANT735" s="835"/>
      <c r="ANU735" s="835"/>
      <c r="ANV735" s="835"/>
      <c r="ANW735" s="835"/>
      <c r="ANX735" s="835"/>
      <c r="ANY735" s="89"/>
      <c r="ANZ735" s="89"/>
      <c r="AOA735" s="89"/>
      <c r="AOB735" s="89"/>
      <c r="AOC735" s="89"/>
      <c r="AOD735" s="835"/>
      <c r="AOE735" s="835"/>
      <c r="AOF735" s="89"/>
      <c r="AOG735" s="89"/>
      <c r="AOH735" s="835"/>
      <c r="AOI735" s="835"/>
      <c r="AOJ735" s="89"/>
      <c r="AOK735" s="89"/>
      <c r="AOL735" s="835"/>
      <c r="AOM735" s="835"/>
      <c r="AON735" s="835"/>
      <c r="AOO735" s="835"/>
      <c r="AOP735" s="835"/>
      <c r="AOQ735" s="835"/>
      <c r="AOR735" s="835"/>
      <c r="AOS735" s="89"/>
      <c r="AOT735" s="89"/>
      <c r="AOU735" s="835"/>
      <c r="AOV735" s="835"/>
      <c r="AOW735" s="89"/>
      <c r="AOX735" s="89"/>
      <c r="AOY735" s="835"/>
      <c r="AOZ735" s="835"/>
      <c r="APA735" s="835"/>
      <c r="APB735" s="835"/>
      <c r="APC735" s="835"/>
      <c r="APD735" s="203"/>
      <c r="APE735" s="107"/>
      <c r="APF735" s="835"/>
      <c r="APG735" s="835"/>
      <c r="APH735" s="835"/>
      <c r="API735" s="835"/>
      <c r="APJ735" s="835"/>
      <c r="APK735" s="835"/>
      <c r="APL735" s="835"/>
      <c r="APM735" s="168"/>
      <c r="APN735" s="168"/>
      <c r="APO735" s="168"/>
      <c r="APP735" s="168"/>
      <c r="APQ735" s="168"/>
      <c r="APR735" s="168"/>
      <c r="APS735" s="168"/>
      <c r="APT735" s="168"/>
      <c r="APU735" s="168"/>
      <c r="APV735" s="168"/>
      <c r="APW735" s="168"/>
      <c r="APX735" s="168"/>
      <c r="APY735" s="168"/>
      <c r="APZ735" s="168"/>
      <c r="AQA735" s="168"/>
      <c r="AQB735" s="168"/>
      <c r="AQC735" s="168"/>
      <c r="AQD735" s="168"/>
      <c r="AQE735" s="168"/>
      <c r="AQF735" s="168"/>
      <c r="AQG735" s="168"/>
      <c r="AQH735" s="168"/>
      <c r="AQI735" s="168"/>
      <c r="AQJ735" s="168"/>
      <c r="AQK735" s="168"/>
      <c r="AQL735" s="168"/>
      <c r="AQM735" s="168"/>
      <c r="AQN735" s="168"/>
      <c r="AQO735" s="168"/>
      <c r="AQP735" s="168"/>
      <c r="AQQ735" s="168"/>
      <c r="AQR735" s="168"/>
      <c r="AQS735" s="168"/>
      <c r="AQT735" s="168"/>
      <c r="AQU735" s="168"/>
      <c r="AQV735" s="168"/>
      <c r="AQW735" s="168"/>
      <c r="AQX735" s="168"/>
      <c r="AQY735" s="168"/>
      <c r="AQZ735" s="168"/>
      <c r="ARA735" s="168"/>
      <c r="ARB735" s="168"/>
      <c r="ARC735" s="168"/>
      <c r="ARD735" s="168"/>
      <c r="ARE735" s="835"/>
      <c r="ARF735" s="835"/>
      <c r="ARG735" s="835"/>
      <c r="ARH735" s="835"/>
      <c r="ARI735" s="835"/>
      <c r="ARJ735" s="835"/>
      <c r="ARK735" s="835"/>
      <c r="ARL735" s="835"/>
      <c r="ARM735" s="835"/>
      <c r="ARN735" s="835"/>
      <c r="ARO735" s="835"/>
      <c r="ARP735" s="835"/>
      <c r="ARQ735" s="835"/>
      <c r="ARR735" s="835"/>
      <c r="ARS735" s="835"/>
      <c r="ART735" s="835"/>
      <c r="ARU735" s="835"/>
      <c r="ARV735" s="835"/>
      <c r="ARW735" s="835"/>
      <c r="ARX735" s="835"/>
      <c r="ARY735" s="835"/>
      <c r="ARZ735" s="835"/>
      <c r="ASA735" s="835"/>
      <c r="ASB735" s="835"/>
      <c r="ASC735" s="89"/>
      <c r="ASD735" s="89"/>
      <c r="ASE735" s="89"/>
      <c r="ASF735" s="89"/>
      <c r="ASG735" s="89"/>
      <c r="ASH735" s="835"/>
      <c r="ASI735" s="835"/>
      <c r="ASJ735" s="89"/>
      <c r="ASK735" s="89"/>
      <c r="ASL735" s="835"/>
      <c r="ASM735" s="835"/>
      <c r="ASN735" s="89"/>
      <c r="ASO735" s="89"/>
      <c r="ASP735" s="835"/>
      <c r="ASQ735" s="835"/>
      <c r="ASR735" s="835"/>
      <c r="ASS735" s="835"/>
      <c r="AST735" s="835"/>
      <c r="ASU735" s="835"/>
      <c r="ASV735" s="835"/>
      <c r="ASW735" s="89"/>
      <c r="ASX735" s="89"/>
      <c r="ASY735" s="835"/>
      <c r="ASZ735" s="835"/>
      <c r="ATA735" s="89"/>
      <c r="ATB735" s="89"/>
      <c r="ATC735" s="835"/>
      <c r="ATD735" s="835"/>
      <c r="ATE735" s="835"/>
      <c r="ATF735" s="835"/>
      <c r="ATG735" s="835"/>
      <c r="ATH735" s="203"/>
      <c r="ATI735" s="107"/>
      <c r="ATJ735" s="835"/>
      <c r="ATK735" s="835"/>
      <c r="ATL735" s="835"/>
      <c r="ATM735" s="835"/>
      <c r="ATN735" s="835"/>
      <c r="ATO735" s="835"/>
      <c r="ATP735" s="835"/>
      <c r="ATQ735" s="168"/>
      <c r="ATR735" s="168"/>
      <c r="ATS735" s="168"/>
      <c r="ATT735" s="168"/>
      <c r="ATU735" s="168"/>
      <c r="ATV735" s="168"/>
      <c r="ATW735" s="168"/>
      <c r="ATX735" s="168"/>
      <c r="ATY735" s="168"/>
      <c r="ATZ735" s="168"/>
      <c r="AUA735" s="168"/>
      <c r="AUB735" s="168"/>
      <c r="AUC735" s="168"/>
      <c r="AUD735" s="168"/>
      <c r="AUE735" s="168"/>
      <c r="AUF735" s="168"/>
      <c r="AUG735" s="168"/>
      <c r="AUH735" s="168"/>
      <c r="AUI735" s="168"/>
      <c r="AUJ735" s="168"/>
      <c r="AUK735" s="168"/>
      <c r="AUL735" s="168"/>
      <c r="AUM735" s="168"/>
      <c r="AUN735" s="168"/>
      <c r="AUO735" s="168"/>
      <c r="AUP735" s="168"/>
      <c r="AUQ735" s="168"/>
      <c r="AUR735" s="168"/>
      <c r="AUS735" s="168"/>
      <c r="AUT735" s="168"/>
      <c r="AUU735" s="168"/>
      <c r="AUV735" s="168"/>
      <c r="AUW735" s="168"/>
      <c r="AUX735" s="168"/>
      <c r="AUY735" s="168"/>
      <c r="AUZ735" s="168"/>
      <c r="AVA735" s="168"/>
      <c r="AVB735" s="168"/>
      <c r="AVC735" s="168"/>
      <c r="AVD735" s="168"/>
      <c r="AVE735" s="168"/>
      <c r="AVF735" s="168"/>
      <c r="AVG735" s="168"/>
      <c r="AVH735" s="168"/>
      <c r="AVI735" s="835"/>
      <c r="AVJ735" s="835"/>
      <c r="AVK735" s="835"/>
      <c r="AVL735" s="835"/>
      <c r="AVM735" s="835"/>
      <c r="AVN735" s="835"/>
      <c r="AVO735" s="835"/>
      <c r="AVP735" s="835"/>
      <c r="AVQ735" s="835"/>
      <c r="AVR735" s="835"/>
      <c r="AVS735" s="835"/>
      <c r="AVT735" s="835"/>
      <c r="AVU735" s="835"/>
      <c r="AVV735" s="835"/>
      <c r="AVW735" s="835"/>
      <c r="AVX735" s="835"/>
      <c r="AVY735" s="835"/>
      <c r="AVZ735" s="835"/>
      <c r="AWA735" s="835"/>
      <c r="AWB735" s="835"/>
      <c r="AWC735" s="835"/>
      <c r="AWD735" s="835"/>
      <c r="AWE735" s="835"/>
      <c r="AWF735" s="835"/>
      <c r="AWG735" s="89"/>
      <c r="AWH735" s="89"/>
      <c r="AWI735" s="89"/>
      <c r="AWJ735" s="89"/>
      <c r="AWK735" s="89"/>
      <c r="AWL735" s="835"/>
      <c r="AWM735" s="835"/>
      <c r="AWN735" s="89"/>
      <c r="AWO735" s="89"/>
      <c r="AWP735" s="835"/>
      <c r="AWQ735" s="835"/>
      <c r="AWR735" s="89"/>
      <c r="AWS735" s="89"/>
      <c r="AWT735" s="835"/>
      <c r="AWU735" s="835"/>
      <c r="AWV735" s="835"/>
      <c r="AWW735" s="835"/>
      <c r="AWX735" s="835"/>
      <c r="AWY735" s="835"/>
      <c r="AWZ735" s="835"/>
      <c r="AXA735" s="89"/>
      <c r="AXB735" s="89"/>
      <c r="AXC735" s="835"/>
      <c r="AXD735" s="835"/>
      <c r="AXE735" s="89"/>
      <c r="AXF735" s="89"/>
      <c r="AXG735" s="835"/>
      <c r="AXH735" s="835"/>
      <c r="AXI735" s="835"/>
      <c r="AXJ735" s="835"/>
      <c r="AXK735" s="835"/>
      <c r="AXL735" s="203"/>
      <c r="AXM735" s="107"/>
      <c r="AXN735" s="835"/>
      <c r="AXO735" s="835"/>
      <c r="AXP735" s="835"/>
      <c r="AXQ735" s="835"/>
      <c r="AXR735" s="835"/>
      <c r="AXS735" s="835"/>
      <c r="AXT735" s="835"/>
      <c r="AXU735" s="168"/>
      <c r="AXV735" s="168"/>
      <c r="AXW735" s="168"/>
      <c r="AXX735" s="168"/>
      <c r="AXY735" s="168"/>
      <c r="AXZ735" s="168"/>
      <c r="AYA735" s="168"/>
      <c r="AYB735" s="168"/>
      <c r="AYC735" s="168"/>
      <c r="AYD735" s="168"/>
      <c r="AYE735" s="168"/>
      <c r="AYF735" s="168"/>
      <c r="AYG735" s="168"/>
      <c r="AYH735" s="168"/>
      <c r="AYI735" s="168"/>
      <c r="AYJ735" s="168"/>
      <c r="AYK735" s="168"/>
      <c r="AYL735" s="168"/>
      <c r="AYM735" s="168"/>
      <c r="AYN735" s="168"/>
      <c r="AYO735" s="168"/>
      <c r="AYP735" s="168"/>
      <c r="AYQ735" s="168"/>
      <c r="AYR735" s="168"/>
      <c r="AYS735" s="168"/>
      <c r="AYT735" s="168"/>
      <c r="AYU735" s="168"/>
      <c r="AYV735" s="168"/>
      <c r="AYW735" s="168"/>
      <c r="AYX735" s="168"/>
      <c r="AYY735" s="168"/>
      <c r="AYZ735" s="168"/>
      <c r="AZA735" s="168"/>
      <c r="AZB735" s="168"/>
      <c r="AZC735" s="168"/>
      <c r="AZD735" s="168"/>
      <c r="AZE735" s="168"/>
      <c r="AZF735" s="168"/>
      <c r="AZG735" s="168"/>
      <c r="AZH735" s="168"/>
      <c r="AZI735" s="168"/>
      <c r="AZJ735" s="168"/>
      <c r="AZK735" s="168"/>
      <c r="AZL735" s="168"/>
      <c r="AZM735" s="835"/>
      <c r="AZN735" s="835"/>
      <c r="AZO735" s="835"/>
      <c r="AZP735" s="835"/>
      <c r="AZQ735" s="835"/>
      <c r="AZR735" s="835"/>
      <c r="AZS735" s="835"/>
      <c r="AZT735" s="835"/>
      <c r="AZU735" s="835"/>
      <c r="AZV735" s="835"/>
      <c r="AZW735" s="835"/>
      <c r="AZX735" s="835"/>
      <c r="AZY735" s="835"/>
      <c r="AZZ735" s="835"/>
      <c r="BAA735" s="835"/>
      <c r="BAB735" s="835"/>
      <c r="BAC735" s="835"/>
      <c r="BAD735" s="835"/>
      <c r="BAE735" s="835"/>
      <c r="BAF735" s="835"/>
      <c r="BAG735" s="835"/>
      <c r="BAH735" s="835"/>
      <c r="BAI735" s="835"/>
      <c r="BAJ735" s="835"/>
      <c r="BAK735" s="89"/>
      <c r="BAL735" s="89"/>
      <c r="BAM735" s="89"/>
      <c r="BAN735" s="89"/>
      <c r="BAO735" s="89"/>
      <c r="BAP735" s="835"/>
      <c r="BAQ735" s="835"/>
      <c r="BAR735" s="89"/>
      <c r="BAS735" s="89"/>
      <c r="BAT735" s="835"/>
      <c r="BAU735" s="835"/>
      <c r="BAV735" s="89"/>
      <c r="BAW735" s="89"/>
      <c r="BAX735" s="835"/>
      <c r="BAY735" s="835"/>
      <c r="BAZ735" s="835"/>
      <c r="BBA735" s="835"/>
      <c r="BBB735" s="835"/>
      <c r="BBC735" s="835"/>
      <c r="BBD735" s="835"/>
      <c r="BBE735" s="89"/>
      <c r="BBF735" s="89"/>
      <c r="BBG735" s="835"/>
      <c r="BBH735" s="835"/>
      <c r="BBI735" s="89"/>
      <c r="BBJ735" s="89"/>
      <c r="BBK735" s="835"/>
      <c r="BBL735" s="835"/>
      <c r="BBM735" s="835"/>
      <c r="BBN735" s="835"/>
      <c r="BBO735" s="835"/>
      <c r="BBP735" s="203"/>
      <c r="BBQ735" s="107"/>
      <c r="BBR735" s="835"/>
      <c r="BBS735" s="835"/>
      <c r="BBT735" s="835"/>
      <c r="BBU735" s="835"/>
      <c r="BBV735" s="835"/>
      <c r="BBW735" s="835"/>
      <c r="BBX735" s="835"/>
      <c r="BBY735" s="168"/>
      <c r="BBZ735" s="168"/>
      <c r="BCA735" s="168"/>
      <c r="BCB735" s="168"/>
      <c r="BCC735" s="168"/>
      <c r="BCD735" s="168"/>
      <c r="BCE735" s="168"/>
      <c r="BCF735" s="168"/>
      <c r="BCG735" s="168"/>
      <c r="BCH735" s="168"/>
      <c r="BCI735" s="168"/>
      <c r="BCJ735" s="168"/>
      <c r="BCK735" s="168"/>
      <c r="BCL735" s="168"/>
      <c r="BCM735" s="168"/>
      <c r="BCN735" s="168"/>
      <c r="BCO735" s="168"/>
      <c r="BCP735" s="168"/>
      <c r="BCQ735" s="168"/>
      <c r="BCR735" s="168"/>
      <c r="BCS735" s="168"/>
      <c r="BCT735" s="168"/>
      <c r="BCU735" s="168"/>
      <c r="BCV735" s="168"/>
      <c r="BCW735" s="168"/>
      <c r="BCX735" s="168"/>
      <c r="BCY735" s="168"/>
      <c r="BCZ735" s="168"/>
      <c r="BDA735" s="168"/>
      <c r="BDB735" s="168"/>
      <c r="BDC735" s="168"/>
      <c r="BDD735" s="168"/>
      <c r="BDE735" s="168"/>
      <c r="BDF735" s="168"/>
      <c r="BDG735" s="168"/>
      <c r="BDH735" s="168"/>
      <c r="BDI735" s="168"/>
      <c r="BDJ735" s="168"/>
      <c r="BDK735" s="168"/>
      <c r="BDL735" s="168"/>
      <c r="BDM735" s="168"/>
      <c r="BDN735" s="168"/>
      <c r="BDO735" s="168"/>
      <c r="BDP735" s="168"/>
      <c r="BDQ735" s="835"/>
      <c r="BDR735" s="835"/>
      <c r="BDS735" s="835"/>
      <c r="BDT735" s="835"/>
      <c r="BDU735" s="835"/>
      <c r="BDV735" s="835"/>
      <c r="BDW735" s="835"/>
      <c r="BDX735" s="835"/>
      <c r="BDY735" s="835"/>
      <c r="BDZ735" s="835"/>
      <c r="BEA735" s="835"/>
      <c r="BEB735" s="835"/>
      <c r="BEC735" s="835"/>
      <c r="BED735" s="835"/>
      <c r="BEE735" s="835"/>
      <c r="BEF735" s="835"/>
      <c r="BEG735" s="835"/>
      <c r="BEH735" s="835"/>
      <c r="BEI735" s="835"/>
      <c r="BEJ735" s="835"/>
      <c r="BEK735" s="835"/>
      <c r="BEL735" s="835"/>
      <c r="BEM735" s="835"/>
      <c r="BEN735" s="835"/>
      <c r="BEO735" s="89"/>
      <c r="BEP735" s="89"/>
      <c r="BEQ735" s="89"/>
      <c r="BER735" s="89"/>
      <c r="BES735" s="89"/>
      <c r="BET735" s="835"/>
      <c r="BEU735" s="835"/>
      <c r="BEV735" s="89"/>
      <c r="BEW735" s="89"/>
      <c r="BEX735" s="835"/>
      <c r="BEY735" s="835"/>
      <c r="BEZ735" s="89"/>
      <c r="BFA735" s="89"/>
      <c r="BFB735" s="835"/>
      <c r="BFC735" s="835"/>
      <c r="BFD735" s="835"/>
      <c r="BFE735" s="835"/>
      <c r="BFF735" s="835"/>
      <c r="BFG735" s="835"/>
      <c r="BFH735" s="835"/>
      <c r="BFI735" s="89"/>
      <c r="BFJ735" s="89"/>
      <c r="BFK735" s="835"/>
      <c r="BFL735" s="835"/>
      <c r="BFM735" s="89"/>
      <c r="BFN735" s="89"/>
      <c r="BFO735" s="835"/>
      <c r="BFP735" s="835"/>
      <c r="BFQ735" s="835"/>
      <c r="BFR735" s="835"/>
      <c r="BFS735" s="835"/>
      <c r="BFT735" s="203"/>
      <c r="BFU735" s="107"/>
      <c r="BFV735" s="835"/>
      <c r="BFW735" s="835"/>
      <c r="BFX735" s="835"/>
      <c r="BFY735" s="835"/>
      <c r="BFZ735" s="835"/>
      <c r="BGA735" s="835"/>
      <c r="BGB735" s="835"/>
      <c r="BGC735" s="168"/>
      <c r="BGD735" s="168"/>
      <c r="BGE735" s="168"/>
      <c r="BGF735" s="168"/>
      <c r="BGG735" s="168"/>
      <c r="BGH735" s="168"/>
      <c r="BGI735" s="168"/>
      <c r="BGJ735" s="168"/>
      <c r="BGK735" s="168"/>
      <c r="BGL735" s="168"/>
      <c r="BGM735" s="168"/>
      <c r="BGN735" s="168"/>
      <c r="BGO735" s="168"/>
      <c r="BGP735" s="168"/>
      <c r="BGQ735" s="168"/>
      <c r="BGR735" s="168"/>
      <c r="BGS735" s="168"/>
      <c r="BGT735" s="168"/>
      <c r="BGU735" s="168"/>
      <c r="BGV735" s="168"/>
      <c r="BGW735" s="168"/>
      <c r="BGX735" s="168"/>
      <c r="BGY735" s="168"/>
      <c r="BGZ735" s="168"/>
      <c r="BHA735" s="168"/>
      <c r="BHB735" s="168"/>
      <c r="BHC735" s="168"/>
      <c r="BHD735" s="168"/>
      <c r="BHE735" s="168"/>
      <c r="BHF735" s="168"/>
      <c r="BHG735" s="168"/>
      <c r="BHH735" s="168"/>
      <c r="BHI735" s="168"/>
      <c r="BHJ735" s="168"/>
      <c r="BHK735" s="168"/>
      <c r="BHL735" s="168"/>
      <c r="BHM735" s="168"/>
      <c r="BHN735" s="168"/>
      <c r="BHO735" s="168"/>
      <c r="BHP735" s="168"/>
      <c r="BHQ735" s="168"/>
      <c r="BHR735" s="168"/>
      <c r="BHS735" s="168"/>
      <c r="BHT735" s="168"/>
      <c r="BHU735" s="835"/>
      <c r="BHV735" s="835"/>
      <c r="BHW735" s="835"/>
      <c r="BHX735" s="835"/>
      <c r="BHY735" s="835"/>
      <c r="BHZ735" s="835"/>
      <c r="BIA735" s="835"/>
      <c r="BIB735" s="835"/>
      <c r="BIC735" s="835"/>
      <c r="BID735" s="835"/>
      <c r="BIE735" s="835"/>
      <c r="BIF735" s="835"/>
      <c r="BIG735" s="835"/>
      <c r="BIH735" s="835"/>
      <c r="BII735" s="835"/>
      <c r="BIJ735" s="835"/>
      <c r="BIK735" s="835"/>
      <c r="BIL735" s="835"/>
      <c r="BIM735" s="835"/>
      <c r="BIN735" s="835"/>
      <c r="BIO735" s="835"/>
      <c r="BIP735" s="835"/>
      <c r="BIQ735" s="835"/>
      <c r="BIR735" s="835"/>
      <c r="BIS735" s="89"/>
      <c r="BIT735" s="89"/>
      <c r="BIU735" s="89"/>
      <c r="BIV735" s="89"/>
      <c r="BIW735" s="89"/>
      <c r="BIX735" s="835"/>
      <c r="BIY735" s="835"/>
      <c r="BIZ735" s="89"/>
      <c r="BJA735" s="89"/>
      <c r="BJB735" s="835"/>
      <c r="BJC735" s="835"/>
      <c r="BJD735" s="89"/>
      <c r="BJE735" s="89"/>
      <c r="BJF735" s="835"/>
      <c r="BJG735" s="835"/>
      <c r="BJH735" s="835"/>
      <c r="BJI735" s="835"/>
      <c r="BJJ735" s="835"/>
      <c r="BJK735" s="835"/>
      <c r="BJL735" s="835"/>
      <c r="BJM735" s="89"/>
      <c r="BJN735" s="89"/>
      <c r="BJO735" s="835"/>
      <c r="BJP735" s="835"/>
      <c r="BJQ735" s="89"/>
      <c r="BJR735" s="89"/>
      <c r="BJS735" s="835"/>
      <c r="BJT735" s="835"/>
      <c r="BJU735" s="835"/>
      <c r="BJV735" s="835"/>
      <c r="BJW735" s="835"/>
      <c r="BJX735" s="203"/>
      <c r="BJY735" s="107"/>
      <c r="BJZ735" s="835"/>
      <c r="BKA735" s="835"/>
      <c r="BKB735" s="835"/>
      <c r="BKC735" s="835"/>
      <c r="BKD735" s="835"/>
      <c r="BKE735" s="835"/>
      <c r="BKF735" s="835"/>
      <c r="BKG735" s="168"/>
      <c r="BKH735" s="168"/>
      <c r="BKI735" s="168"/>
      <c r="BKJ735" s="168"/>
      <c r="BKK735" s="168"/>
      <c r="BKL735" s="168"/>
      <c r="BKM735" s="168"/>
      <c r="BKN735" s="168"/>
      <c r="BKO735" s="168"/>
      <c r="BKP735" s="168"/>
      <c r="BKQ735" s="168"/>
      <c r="BKR735" s="168"/>
      <c r="BKS735" s="168"/>
      <c r="BKT735" s="168"/>
      <c r="BKU735" s="168"/>
      <c r="BKV735" s="168"/>
      <c r="BKW735" s="168"/>
      <c r="BKX735" s="168"/>
      <c r="BKY735" s="168"/>
      <c r="BKZ735" s="168"/>
      <c r="BLA735" s="168"/>
      <c r="BLB735" s="168"/>
      <c r="BLC735" s="168"/>
      <c r="BLD735" s="168"/>
      <c r="BLE735" s="168"/>
      <c r="BLF735" s="168"/>
      <c r="BLG735" s="168"/>
      <c r="BLH735" s="168"/>
      <c r="BLI735" s="168"/>
      <c r="BLJ735" s="168"/>
      <c r="BLK735" s="168"/>
      <c r="BLL735" s="168"/>
      <c r="BLM735" s="168"/>
      <c r="BLN735" s="168"/>
      <c r="BLO735" s="168"/>
      <c r="BLP735" s="168"/>
      <c r="BLQ735" s="168"/>
      <c r="BLR735" s="168"/>
      <c r="BLS735" s="168"/>
      <c r="BLT735" s="168"/>
      <c r="BLU735" s="168"/>
      <c r="BLV735" s="168"/>
      <c r="BLW735" s="168"/>
      <c r="BLX735" s="168"/>
      <c r="BLY735" s="835"/>
      <c r="BLZ735" s="835"/>
      <c r="BMA735" s="835"/>
      <c r="BMB735" s="835"/>
      <c r="BMC735" s="835"/>
      <c r="BMD735" s="835"/>
      <c r="BME735" s="835"/>
      <c r="BMF735" s="835"/>
      <c r="BMG735" s="835"/>
      <c r="BMH735" s="835"/>
      <c r="BMI735" s="835"/>
      <c r="BMJ735" s="835"/>
      <c r="BMK735" s="835"/>
      <c r="BML735" s="835"/>
      <c r="BMM735" s="835"/>
      <c r="BMN735" s="835"/>
      <c r="BMO735" s="835"/>
      <c r="BMP735" s="835"/>
      <c r="BMQ735" s="835"/>
      <c r="BMR735" s="835"/>
      <c r="BMS735" s="835"/>
      <c r="BMT735" s="835"/>
      <c r="BMU735" s="835"/>
      <c r="BMV735" s="835"/>
      <c r="BMW735" s="89"/>
      <c r="BMX735" s="89"/>
      <c r="BMY735" s="89"/>
      <c r="BMZ735" s="89"/>
      <c r="BNA735" s="89"/>
      <c r="BNB735" s="835"/>
      <c r="BNC735" s="835"/>
      <c r="BND735" s="89"/>
      <c r="BNE735" s="89"/>
      <c r="BNF735" s="835"/>
      <c r="BNG735" s="835"/>
      <c r="BNH735" s="89"/>
      <c r="BNI735" s="89"/>
      <c r="BNJ735" s="835"/>
      <c r="BNK735" s="835"/>
      <c r="BNL735" s="835"/>
      <c r="BNM735" s="835"/>
      <c r="BNN735" s="835"/>
      <c r="BNO735" s="835"/>
      <c r="BNP735" s="835"/>
      <c r="BNQ735" s="89"/>
      <c r="BNR735" s="89"/>
      <c r="BNS735" s="835"/>
      <c r="BNT735" s="835"/>
      <c r="BNU735" s="89"/>
      <c r="BNV735" s="89"/>
      <c r="BNW735" s="835"/>
      <c r="BNX735" s="835"/>
      <c r="BNY735" s="835"/>
      <c r="BNZ735" s="835"/>
      <c r="BOA735" s="835"/>
      <c r="BOB735" s="203"/>
      <c r="BOC735" s="107"/>
      <c r="BOD735" s="835"/>
      <c r="BOE735" s="835"/>
      <c r="BOF735" s="835"/>
      <c r="BOG735" s="835"/>
      <c r="BOH735" s="835"/>
      <c r="BOI735" s="835"/>
      <c r="BOJ735" s="835"/>
      <c r="BOK735" s="168"/>
      <c r="BOL735" s="168"/>
      <c r="BOM735" s="168"/>
      <c r="BON735" s="168"/>
      <c r="BOO735" s="168"/>
      <c r="BOP735" s="168"/>
      <c r="BOQ735" s="168"/>
      <c r="BOR735" s="168"/>
      <c r="BOS735" s="168"/>
      <c r="BOT735" s="168"/>
      <c r="BOU735" s="168"/>
      <c r="BOV735" s="168"/>
      <c r="BOW735" s="168"/>
      <c r="BOX735" s="168"/>
      <c r="BOY735" s="168"/>
      <c r="BOZ735" s="168"/>
      <c r="BPA735" s="168"/>
      <c r="BPB735" s="168"/>
      <c r="BPC735" s="168"/>
      <c r="BPD735" s="168"/>
      <c r="BPE735" s="168"/>
      <c r="BPF735" s="168"/>
      <c r="BPG735" s="168"/>
      <c r="BPH735" s="168"/>
      <c r="BPI735" s="168"/>
      <c r="BPJ735" s="168"/>
      <c r="BPK735" s="168"/>
      <c r="BPL735" s="168"/>
      <c r="BPM735" s="168"/>
      <c r="BPN735" s="168"/>
      <c r="BPO735" s="168"/>
      <c r="BPP735" s="168"/>
      <c r="BPQ735" s="168"/>
      <c r="BPR735" s="168"/>
      <c r="BPS735" s="168"/>
      <c r="BPT735" s="168"/>
      <c r="BPU735" s="168"/>
      <c r="BPV735" s="168"/>
      <c r="BPW735" s="168"/>
      <c r="BPX735" s="168"/>
      <c r="BPY735" s="168"/>
      <c r="BPZ735" s="168"/>
      <c r="BQA735" s="168"/>
      <c r="BQB735" s="168"/>
      <c r="BQC735" s="835"/>
      <c r="BQD735" s="835"/>
      <c r="BQE735" s="835"/>
      <c r="BQF735" s="835"/>
      <c r="BQG735" s="835"/>
      <c r="BQH735" s="835"/>
      <c r="BQI735" s="835"/>
      <c r="BQJ735" s="835"/>
      <c r="BQK735" s="835"/>
      <c r="BQL735" s="835"/>
      <c r="BQM735" s="835"/>
      <c r="BQN735" s="835"/>
      <c r="BQO735" s="835"/>
      <c r="BQP735" s="835"/>
      <c r="BQQ735" s="835"/>
      <c r="BQR735" s="835"/>
      <c r="BQS735" s="835"/>
      <c r="BQT735" s="835"/>
      <c r="BQU735" s="835"/>
      <c r="BQV735" s="835"/>
      <c r="BQW735" s="835"/>
      <c r="BQX735" s="835"/>
      <c r="BQY735" s="835"/>
      <c r="BQZ735" s="835"/>
      <c r="BRA735" s="89"/>
      <c r="BRB735" s="89"/>
      <c r="BRC735" s="89"/>
      <c r="BRD735" s="89"/>
      <c r="BRE735" s="89"/>
      <c r="BRF735" s="835"/>
      <c r="BRG735" s="835"/>
      <c r="BRH735" s="89"/>
      <c r="BRI735" s="89"/>
      <c r="BRJ735" s="835"/>
      <c r="BRK735" s="835"/>
      <c r="BRL735" s="89"/>
      <c r="BRM735" s="89"/>
      <c r="BRN735" s="835"/>
      <c r="BRO735" s="835"/>
      <c r="BRP735" s="835"/>
      <c r="BRQ735" s="835"/>
      <c r="BRR735" s="835"/>
      <c r="BRS735" s="835"/>
      <c r="BRT735" s="835"/>
      <c r="BRU735" s="89"/>
      <c r="BRV735" s="89"/>
      <c r="BRW735" s="835"/>
      <c r="BRX735" s="835"/>
      <c r="BRY735" s="89"/>
      <c r="BRZ735" s="89"/>
      <c r="BSA735" s="835"/>
      <c r="BSB735" s="835"/>
      <c r="BSC735" s="835"/>
      <c r="BSD735" s="835"/>
      <c r="BSE735" s="835"/>
      <c r="BSF735" s="203"/>
      <c r="BSG735" s="107"/>
      <c r="BSH735" s="835"/>
      <c r="BSI735" s="835"/>
      <c r="BSJ735" s="835"/>
      <c r="BSK735" s="835"/>
      <c r="BSL735" s="835"/>
      <c r="BSM735" s="835"/>
      <c r="BSN735" s="835"/>
      <c r="BSO735" s="168"/>
      <c r="BSP735" s="168"/>
      <c r="BSQ735" s="168"/>
      <c r="BSR735" s="168"/>
      <c r="BSS735" s="168"/>
      <c r="BST735" s="168"/>
      <c r="BSU735" s="168"/>
      <c r="BSV735" s="168"/>
      <c r="BSW735" s="168"/>
      <c r="BSX735" s="168"/>
      <c r="BSY735" s="168"/>
      <c r="BSZ735" s="168"/>
      <c r="BTA735" s="168"/>
      <c r="BTB735" s="168"/>
      <c r="BTC735" s="168"/>
      <c r="BTD735" s="168"/>
      <c r="BTE735" s="168"/>
      <c r="BTF735" s="168"/>
      <c r="BTG735" s="168"/>
      <c r="BTH735" s="168"/>
      <c r="BTI735" s="168"/>
      <c r="BTJ735" s="168"/>
      <c r="BTK735" s="168"/>
      <c r="BTL735" s="168"/>
      <c r="BTM735" s="168"/>
      <c r="BTN735" s="168"/>
      <c r="BTO735" s="168"/>
      <c r="BTP735" s="168"/>
      <c r="BTQ735" s="168"/>
      <c r="BTR735" s="168"/>
      <c r="BTS735" s="168"/>
      <c r="BTT735" s="168"/>
      <c r="BTU735" s="168"/>
      <c r="BTV735" s="168"/>
      <c r="BTW735" s="168"/>
      <c r="BTX735" s="168"/>
      <c r="BTY735" s="168"/>
      <c r="BTZ735" s="168"/>
      <c r="BUA735" s="168"/>
      <c r="BUB735" s="168"/>
      <c r="BUC735" s="168"/>
      <c r="BUD735" s="168"/>
      <c r="BUE735" s="168"/>
      <c r="BUF735" s="168"/>
      <c r="BUG735" s="835"/>
      <c r="BUH735" s="835"/>
      <c r="BUI735" s="835"/>
      <c r="BUJ735" s="835"/>
      <c r="BUK735" s="835"/>
      <c r="BUL735" s="835"/>
      <c r="BUM735" s="835"/>
      <c r="BUN735" s="835"/>
      <c r="BUO735" s="835"/>
      <c r="BUP735" s="835"/>
      <c r="BUQ735" s="835"/>
      <c r="BUR735" s="835"/>
      <c r="BUS735" s="835"/>
      <c r="BUT735" s="835"/>
      <c r="BUU735" s="835"/>
      <c r="BUV735" s="835"/>
      <c r="BUW735" s="835"/>
      <c r="BUX735" s="835"/>
      <c r="BUY735" s="835"/>
      <c r="BUZ735" s="835"/>
      <c r="BVA735" s="835"/>
      <c r="BVB735" s="835"/>
      <c r="BVC735" s="835"/>
      <c r="BVD735" s="835"/>
      <c r="BVE735" s="89"/>
      <c r="BVF735" s="89"/>
      <c r="BVG735" s="89"/>
      <c r="BVH735" s="89"/>
      <c r="BVI735" s="89"/>
      <c r="BVJ735" s="835"/>
      <c r="BVK735" s="835"/>
      <c r="BVL735" s="89"/>
      <c r="BVM735" s="89"/>
      <c r="BVN735" s="835"/>
      <c r="BVO735" s="835"/>
      <c r="BVP735" s="89"/>
      <c r="BVQ735" s="89"/>
      <c r="BVR735" s="835"/>
      <c r="BVS735" s="835"/>
      <c r="BVT735" s="835"/>
      <c r="BVU735" s="835"/>
      <c r="BVV735" s="835"/>
      <c r="BVW735" s="835"/>
      <c r="BVX735" s="835"/>
      <c r="BVY735" s="89"/>
      <c r="BVZ735" s="89"/>
      <c r="BWA735" s="835"/>
      <c r="BWB735" s="835"/>
      <c r="BWC735" s="89"/>
      <c r="BWD735" s="89"/>
      <c r="BWE735" s="835"/>
      <c r="BWF735" s="835"/>
      <c r="BWG735" s="835"/>
      <c r="BWH735" s="835"/>
      <c r="BWI735" s="835"/>
      <c r="BWJ735" s="203"/>
      <c r="BWK735" s="107"/>
      <c r="BWL735" s="835"/>
      <c r="BWM735" s="835"/>
      <c r="BWN735" s="835"/>
      <c r="BWO735" s="835"/>
      <c r="BWP735" s="835"/>
      <c r="BWQ735" s="835"/>
      <c r="BWR735" s="835"/>
      <c r="BWS735" s="168"/>
      <c r="BWT735" s="168"/>
      <c r="BWU735" s="168"/>
      <c r="BWV735" s="168"/>
      <c r="BWW735" s="168"/>
      <c r="BWX735" s="168"/>
      <c r="BWY735" s="168"/>
      <c r="BWZ735" s="168"/>
      <c r="BXA735" s="168"/>
      <c r="BXB735" s="168"/>
      <c r="BXC735" s="168"/>
      <c r="BXD735" s="168"/>
      <c r="BXE735" s="168"/>
      <c r="BXF735" s="168"/>
      <c r="BXG735" s="168"/>
      <c r="BXH735" s="168"/>
      <c r="BXI735" s="168"/>
      <c r="BXJ735" s="168"/>
      <c r="BXK735" s="168"/>
      <c r="BXL735" s="168"/>
      <c r="BXM735" s="168"/>
      <c r="BXN735" s="168"/>
      <c r="BXO735" s="168"/>
      <c r="BXP735" s="168"/>
      <c r="BXQ735" s="168"/>
      <c r="BXR735" s="168"/>
      <c r="BXS735" s="168"/>
      <c r="BXT735" s="168"/>
      <c r="BXU735" s="168"/>
      <c r="BXV735" s="168"/>
      <c r="BXW735" s="168"/>
      <c r="BXX735" s="168"/>
      <c r="BXY735" s="168"/>
      <c r="BXZ735" s="168"/>
      <c r="BYA735" s="168"/>
      <c r="BYB735" s="168"/>
      <c r="BYC735" s="168"/>
      <c r="BYD735" s="168"/>
      <c r="BYE735" s="168"/>
      <c r="BYF735" s="168"/>
      <c r="BYG735" s="168"/>
      <c r="BYH735" s="168"/>
      <c r="BYI735" s="168"/>
      <c r="BYJ735" s="168"/>
      <c r="BYK735" s="835"/>
      <c r="BYL735" s="835"/>
      <c r="BYM735" s="835"/>
      <c r="BYN735" s="835"/>
      <c r="BYO735" s="835"/>
      <c r="BYP735" s="835"/>
      <c r="BYQ735" s="835"/>
      <c r="BYR735" s="835"/>
      <c r="BYS735" s="835"/>
      <c r="BYT735" s="835"/>
      <c r="BYU735" s="835"/>
      <c r="BYV735" s="835"/>
      <c r="BYW735" s="835"/>
      <c r="BYX735" s="835"/>
      <c r="BYY735" s="835"/>
      <c r="BYZ735" s="835"/>
      <c r="BZA735" s="835"/>
      <c r="BZB735" s="835"/>
      <c r="BZC735" s="835"/>
      <c r="BZD735" s="835"/>
      <c r="BZE735" s="835"/>
      <c r="BZF735" s="835"/>
      <c r="BZG735" s="835"/>
      <c r="BZH735" s="835"/>
      <c r="BZI735" s="89"/>
      <c r="BZJ735" s="89"/>
      <c r="BZK735" s="89"/>
      <c r="BZL735" s="89"/>
      <c r="BZM735" s="89"/>
      <c r="BZN735" s="835"/>
      <c r="BZO735" s="835"/>
      <c r="BZP735" s="89"/>
      <c r="BZQ735" s="89"/>
      <c r="BZR735" s="835"/>
      <c r="BZS735" s="835"/>
      <c r="BZT735" s="89"/>
      <c r="BZU735" s="89"/>
      <c r="BZV735" s="835"/>
      <c r="BZW735" s="835"/>
      <c r="BZX735" s="835"/>
      <c r="BZY735" s="835"/>
      <c r="BZZ735" s="835"/>
      <c r="CAA735" s="835"/>
      <c r="CAB735" s="835"/>
      <c r="CAC735" s="89"/>
      <c r="CAD735" s="89"/>
      <c r="CAE735" s="835"/>
      <c r="CAF735" s="835"/>
      <c r="CAG735" s="89"/>
      <c r="CAH735" s="89"/>
      <c r="CAI735" s="835"/>
      <c r="CAJ735" s="835"/>
      <c r="CAK735" s="835"/>
      <c r="CAL735" s="835"/>
      <c r="CAM735" s="835"/>
      <c r="CAN735" s="203"/>
      <c r="CAO735" s="107"/>
      <c r="CAP735" s="835"/>
      <c r="CAQ735" s="835"/>
      <c r="CAR735" s="835"/>
      <c r="CAS735" s="835"/>
      <c r="CAT735" s="835"/>
      <c r="CAU735" s="835"/>
      <c r="CAV735" s="835"/>
      <c r="CAW735" s="168"/>
      <c r="CAX735" s="168"/>
      <c r="CAY735" s="168"/>
      <c r="CAZ735" s="168"/>
      <c r="CBA735" s="168"/>
      <c r="CBB735" s="168"/>
      <c r="CBC735" s="168"/>
      <c r="CBD735" s="168"/>
      <c r="CBE735" s="168"/>
      <c r="CBF735" s="168"/>
      <c r="CBG735" s="168"/>
      <c r="CBH735" s="168"/>
      <c r="CBI735" s="168"/>
      <c r="CBJ735" s="168"/>
      <c r="CBK735" s="168"/>
      <c r="CBL735" s="168"/>
      <c r="CBM735" s="168"/>
      <c r="CBN735" s="168"/>
      <c r="CBO735" s="168"/>
      <c r="CBP735" s="168"/>
      <c r="CBQ735" s="168"/>
      <c r="CBR735" s="168"/>
      <c r="CBS735" s="168"/>
      <c r="CBT735" s="168"/>
      <c r="CBU735" s="168"/>
      <c r="CBV735" s="168"/>
      <c r="CBW735" s="168"/>
      <c r="CBX735" s="168"/>
      <c r="CBY735" s="168"/>
      <c r="CBZ735" s="168"/>
      <c r="CCA735" s="168"/>
      <c r="CCB735" s="168"/>
      <c r="CCC735" s="168"/>
      <c r="CCD735" s="168"/>
      <c r="CCE735" s="168"/>
      <c r="CCF735" s="168"/>
      <c r="CCG735" s="168"/>
      <c r="CCH735" s="168"/>
      <c r="CCI735" s="168"/>
      <c r="CCJ735" s="168"/>
      <c r="CCK735" s="168"/>
      <c r="CCL735" s="168"/>
      <c r="CCM735" s="168"/>
      <c r="CCN735" s="168"/>
      <c r="CCO735" s="835"/>
      <c r="CCP735" s="835"/>
      <c r="CCQ735" s="835"/>
      <c r="CCR735" s="835"/>
      <c r="CCS735" s="835"/>
      <c r="CCT735" s="835"/>
      <c r="CCU735" s="835"/>
      <c r="CCV735" s="835"/>
      <c r="CCW735" s="835"/>
      <c r="CCX735" s="835"/>
      <c r="CCY735" s="835"/>
      <c r="CCZ735" s="835"/>
      <c r="CDA735" s="835"/>
      <c r="CDB735" s="835"/>
      <c r="CDC735" s="835"/>
      <c r="CDD735" s="835"/>
      <c r="CDE735" s="835"/>
      <c r="CDF735" s="835"/>
      <c r="CDG735" s="835"/>
      <c r="CDH735" s="835"/>
      <c r="CDI735" s="835"/>
      <c r="CDJ735" s="835"/>
      <c r="CDK735" s="835"/>
      <c r="CDL735" s="835"/>
      <c r="CDM735" s="89"/>
      <c r="CDN735" s="89"/>
      <c r="CDO735" s="89"/>
      <c r="CDP735" s="89"/>
      <c r="CDQ735" s="89"/>
      <c r="CDR735" s="835"/>
      <c r="CDS735" s="835"/>
      <c r="CDT735" s="89"/>
      <c r="CDU735" s="89"/>
      <c r="CDV735" s="835"/>
      <c r="CDW735" s="835"/>
      <c r="CDX735" s="89"/>
      <c r="CDY735" s="89"/>
      <c r="CDZ735" s="835"/>
      <c r="CEA735" s="835"/>
      <c r="CEB735" s="835"/>
      <c r="CEC735" s="835"/>
      <c r="CED735" s="835"/>
      <c r="CEE735" s="835"/>
      <c r="CEF735" s="835"/>
      <c r="CEG735" s="89"/>
      <c r="CEH735" s="89"/>
      <c r="CEI735" s="835"/>
      <c r="CEJ735" s="835"/>
      <c r="CEK735" s="89"/>
      <c r="CEL735" s="89"/>
      <c r="CEM735" s="835"/>
      <c r="CEN735" s="835"/>
      <c r="CEO735" s="835"/>
      <c r="CEP735" s="835"/>
      <c r="CEQ735" s="835"/>
      <c r="CER735" s="203"/>
      <c r="CES735" s="107"/>
      <c r="CET735" s="835"/>
      <c r="CEU735" s="835"/>
      <c r="CEV735" s="835"/>
      <c r="CEW735" s="835"/>
      <c r="CEX735" s="835"/>
      <c r="CEY735" s="835"/>
      <c r="CEZ735" s="835"/>
      <c r="CFA735" s="168"/>
      <c r="CFB735" s="168"/>
      <c r="CFC735" s="168"/>
      <c r="CFD735" s="168"/>
      <c r="CFE735" s="168"/>
      <c r="CFF735" s="168"/>
      <c r="CFG735" s="168"/>
      <c r="CFH735" s="168"/>
      <c r="CFI735" s="168"/>
      <c r="CFJ735" s="168"/>
      <c r="CFK735" s="168"/>
      <c r="CFL735" s="168"/>
      <c r="CFM735" s="168"/>
      <c r="CFN735" s="168"/>
      <c r="CFO735" s="168"/>
      <c r="CFP735" s="168"/>
      <c r="CFQ735" s="168"/>
      <c r="CFR735" s="168"/>
      <c r="CFS735" s="168"/>
      <c r="CFT735" s="168"/>
      <c r="CFU735" s="168"/>
      <c r="CFV735" s="168"/>
      <c r="CFW735" s="168"/>
      <c r="CFX735" s="168"/>
      <c r="CFY735" s="168"/>
      <c r="CFZ735" s="168"/>
      <c r="CGA735" s="168"/>
      <c r="CGB735" s="168"/>
      <c r="CGC735" s="168"/>
      <c r="CGD735" s="168"/>
      <c r="CGE735" s="168"/>
      <c r="CGF735" s="168"/>
      <c r="CGG735" s="168"/>
      <c r="CGH735" s="168"/>
      <c r="CGI735" s="168"/>
      <c r="CGJ735" s="168"/>
      <c r="CGK735" s="168"/>
      <c r="CGL735" s="168"/>
      <c r="CGM735" s="168"/>
      <c r="CGN735" s="168"/>
      <c r="CGO735" s="168"/>
      <c r="CGP735" s="168"/>
      <c r="CGQ735" s="168"/>
      <c r="CGR735" s="168"/>
      <c r="CGS735" s="835"/>
      <c r="CGT735" s="835"/>
      <c r="CGU735" s="835"/>
      <c r="CGV735" s="835"/>
      <c r="CGW735" s="835"/>
      <c r="CGX735" s="835"/>
      <c r="CGY735" s="835"/>
      <c r="CGZ735" s="835"/>
      <c r="CHA735" s="835"/>
      <c r="CHB735" s="835"/>
      <c r="CHC735" s="835"/>
      <c r="CHD735" s="835"/>
      <c r="CHE735" s="835"/>
      <c r="CHF735" s="835"/>
      <c r="CHG735" s="835"/>
      <c r="CHH735" s="835"/>
      <c r="CHI735" s="835"/>
      <c r="CHJ735" s="835"/>
      <c r="CHK735" s="835"/>
      <c r="CHL735" s="835"/>
      <c r="CHM735" s="835"/>
      <c r="CHN735" s="835"/>
      <c r="CHO735" s="835"/>
      <c r="CHP735" s="835"/>
      <c r="CHQ735" s="89"/>
      <c r="CHR735" s="89"/>
      <c r="CHS735" s="89"/>
      <c r="CHT735" s="89"/>
      <c r="CHU735" s="89"/>
      <c r="CHV735" s="835"/>
      <c r="CHW735" s="835"/>
      <c r="CHX735" s="89"/>
      <c r="CHY735" s="89"/>
      <c r="CHZ735" s="835"/>
      <c r="CIA735" s="835"/>
      <c r="CIB735" s="89"/>
      <c r="CIC735" s="89"/>
      <c r="CID735" s="835"/>
      <c r="CIE735" s="835"/>
      <c r="CIF735" s="835"/>
      <c r="CIG735" s="835"/>
      <c r="CIH735" s="835"/>
      <c r="CII735" s="835"/>
      <c r="CIJ735" s="835"/>
      <c r="CIK735" s="89"/>
      <c r="CIL735" s="89"/>
      <c r="CIM735" s="835"/>
      <c r="CIN735" s="835"/>
      <c r="CIO735" s="89"/>
      <c r="CIP735" s="89"/>
      <c r="CIQ735" s="835"/>
      <c r="CIR735" s="835"/>
      <c r="CIS735" s="835"/>
      <c r="CIT735" s="835"/>
      <c r="CIU735" s="835"/>
      <c r="CIV735" s="203"/>
      <c r="CIW735" s="107"/>
      <c r="CIX735" s="835"/>
      <c r="CIY735" s="835"/>
      <c r="CIZ735" s="835"/>
      <c r="CJA735" s="835"/>
      <c r="CJB735" s="835"/>
      <c r="CJC735" s="835"/>
      <c r="CJD735" s="835"/>
      <c r="CJE735" s="168"/>
      <c r="CJF735" s="168"/>
      <c r="CJG735" s="168"/>
      <c r="CJH735" s="168"/>
      <c r="CJI735" s="168"/>
      <c r="CJJ735" s="168"/>
      <c r="CJK735" s="168"/>
      <c r="CJL735" s="168"/>
      <c r="CJM735" s="168"/>
      <c r="CJN735" s="168"/>
      <c r="CJO735" s="168"/>
      <c r="CJP735" s="168"/>
      <c r="CJQ735" s="168"/>
      <c r="CJR735" s="168"/>
      <c r="CJS735" s="168"/>
      <c r="CJT735" s="168"/>
      <c r="CJU735" s="168"/>
      <c r="CJV735" s="168"/>
      <c r="CJW735" s="168"/>
      <c r="CJX735" s="168"/>
      <c r="CJY735" s="168"/>
      <c r="CJZ735" s="168"/>
      <c r="CKA735" s="168"/>
      <c r="CKB735" s="168"/>
      <c r="CKC735" s="168"/>
      <c r="CKD735" s="168"/>
      <c r="CKE735" s="168"/>
      <c r="CKF735" s="168"/>
      <c r="CKG735" s="168"/>
      <c r="CKH735" s="168"/>
      <c r="CKI735" s="168"/>
      <c r="CKJ735" s="168"/>
      <c r="CKK735" s="168"/>
      <c r="CKL735" s="168"/>
      <c r="CKM735" s="168"/>
      <c r="CKN735" s="168"/>
      <c r="CKO735" s="168"/>
      <c r="CKP735" s="168"/>
      <c r="CKQ735" s="168"/>
      <c r="CKR735" s="168"/>
      <c r="CKS735" s="168"/>
      <c r="CKT735" s="168"/>
      <c r="CKU735" s="168"/>
      <c r="CKV735" s="168"/>
      <c r="CKW735" s="835"/>
      <c r="CKX735" s="835"/>
      <c r="CKY735" s="835"/>
      <c r="CKZ735" s="835"/>
      <c r="CLA735" s="835"/>
      <c r="CLB735" s="835"/>
      <c r="CLC735" s="835"/>
      <c r="CLD735" s="835"/>
      <c r="CLE735" s="835"/>
      <c r="CLF735" s="835"/>
      <c r="CLG735" s="835"/>
      <c r="CLH735" s="835"/>
      <c r="CLI735" s="835"/>
      <c r="CLJ735" s="835"/>
      <c r="CLK735" s="835"/>
      <c r="CLL735" s="835"/>
      <c r="CLM735" s="835"/>
      <c r="CLN735" s="835"/>
      <c r="CLO735" s="835"/>
      <c r="CLP735" s="835"/>
      <c r="CLQ735" s="835"/>
      <c r="CLR735" s="835"/>
      <c r="CLS735" s="835"/>
      <c r="CLT735" s="835"/>
      <c r="CLU735" s="89"/>
      <c r="CLV735" s="89"/>
      <c r="CLW735" s="89"/>
      <c r="CLX735" s="89"/>
      <c r="CLY735" s="89"/>
      <c r="CLZ735" s="835"/>
      <c r="CMA735" s="835"/>
      <c r="CMB735" s="89"/>
      <c r="CMC735" s="89"/>
      <c r="CMD735" s="835"/>
      <c r="CME735" s="835"/>
      <c r="CMF735" s="89"/>
      <c r="CMG735" s="89"/>
      <c r="CMH735" s="835"/>
      <c r="CMI735" s="835"/>
      <c r="CMJ735" s="835"/>
      <c r="CMK735" s="835"/>
      <c r="CML735" s="835"/>
      <c r="CMM735" s="835"/>
      <c r="CMN735" s="835"/>
      <c r="CMO735" s="89"/>
      <c r="CMP735" s="89"/>
      <c r="CMQ735" s="835"/>
      <c r="CMR735" s="835"/>
      <c r="CMS735" s="89"/>
      <c r="CMT735" s="89"/>
      <c r="CMU735" s="835"/>
      <c r="CMV735" s="835"/>
      <c r="CMW735" s="835"/>
      <c r="CMX735" s="835"/>
      <c r="CMY735" s="835"/>
      <c r="CMZ735" s="203"/>
      <c r="CNA735" s="107"/>
      <c r="CNB735" s="835"/>
      <c r="CNC735" s="835"/>
      <c r="CND735" s="835"/>
      <c r="CNE735" s="835"/>
      <c r="CNF735" s="835"/>
      <c r="CNG735" s="835"/>
      <c r="CNH735" s="835"/>
      <c r="CNI735" s="168"/>
      <c r="CNJ735" s="168"/>
      <c r="CNK735" s="168"/>
      <c r="CNL735" s="168"/>
      <c r="CNM735" s="168"/>
      <c r="CNN735" s="168"/>
      <c r="CNO735" s="168"/>
      <c r="CNP735" s="168"/>
      <c r="CNQ735" s="168"/>
      <c r="CNR735" s="168"/>
      <c r="CNS735" s="168"/>
      <c r="CNT735" s="168"/>
      <c r="CNU735" s="168"/>
      <c r="CNV735" s="168"/>
      <c r="CNW735" s="168"/>
      <c r="CNX735" s="168"/>
      <c r="CNY735" s="168"/>
      <c r="CNZ735" s="168"/>
      <c r="COA735" s="168"/>
      <c r="COB735" s="168"/>
      <c r="COC735" s="168"/>
      <c r="COD735" s="168"/>
      <c r="COE735" s="168"/>
      <c r="COF735" s="168"/>
      <c r="COG735" s="168"/>
      <c r="COH735" s="168"/>
      <c r="COI735" s="168"/>
      <c r="COJ735" s="168"/>
      <c r="COK735" s="168"/>
      <c r="COL735" s="168"/>
      <c r="COM735" s="168"/>
      <c r="CON735" s="168"/>
      <c r="COO735" s="168"/>
      <c r="COP735" s="168"/>
      <c r="COQ735" s="168"/>
      <c r="COR735" s="168"/>
      <c r="COS735" s="168"/>
      <c r="COT735" s="168"/>
      <c r="COU735" s="168"/>
      <c r="COV735" s="168"/>
      <c r="COW735" s="168"/>
      <c r="COX735" s="168"/>
      <c r="COY735" s="168"/>
      <c r="COZ735" s="168"/>
      <c r="CPA735" s="835"/>
      <c r="CPB735" s="835"/>
      <c r="CPC735" s="835"/>
      <c r="CPD735" s="835"/>
      <c r="CPE735" s="835"/>
      <c r="CPF735" s="835"/>
      <c r="CPG735" s="835"/>
      <c r="CPH735" s="835"/>
      <c r="CPI735" s="835"/>
      <c r="CPJ735" s="835"/>
      <c r="CPK735" s="835"/>
      <c r="CPL735" s="835"/>
      <c r="CPM735" s="835"/>
      <c r="CPN735" s="835"/>
      <c r="CPO735" s="835"/>
      <c r="CPP735" s="835"/>
      <c r="CPQ735" s="835"/>
      <c r="CPR735" s="835"/>
      <c r="CPS735" s="835"/>
      <c r="CPT735" s="835"/>
      <c r="CPU735" s="835"/>
      <c r="CPV735" s="835"/>
      <c r="CPW735" s="835"/>
      <c r="CPX735" s="835"/>
      <c r="CPY735" s="89"/>
      <c r="CPZ735" s="89"/>
      <c r="CQA735" s="89"/>
      <c r="CQB735" s="89"/>
      <c r="CQC735" s="89"/>
      <c r="CQD735" s="835"/>
      <c r="CQE735" s="835"/>
      <c r="CQF735" s="89"/>
      <c r="CQG735" s="89"/>
      <c r="CQH735" s="835"/>
      <c r="CQI735" s="835"/>
      <c r="CQJ735" s="89"/>
      <c r="CQK735" s="89"/>
      <c r="CQL735" s="835"/>
      <c r="CQM735" s="835"/>
      <c r="CQN735" s="835"/>
      <c r="CQO735" s="835"/>
      <c r="CQP735" s="835"/>
      <c r="CQQ735" s="835"/>
      <c r="CQR735" s="835"/>
      <c r="CQS735" s="89"/>
      <c r="CQT735" s="89"/>
      <c r="CQU735" s="835"/>
      <c r="CQV735" s="835"/>
      <c r="CQW735" s="89"/>
      <c r="CQX735" s="89"/>
      <c r="CQY735" s="835"/>
      <c r="CQZ735" s="835"/>
      <c r="CRA735" s="835"/>
      <c r="CRB735" s="835"/>
      <c r="CRC735" s="835"/>
      <c r="CRD735" s="203"/>
      <c r="CRE735" s="107"/>
      <c r="CRF735" s="835"/>
      <c r="CRG735" s="835"/>
      <c r="CRH735" s="835"/>
      <c r="CRI735" s="835"/>
      <c r="CRJ735" s="835"/>
      <c r="CRK735" s="835"/>
      <c r="CRL735" s="835"/>
      <c r="CRM735" s="168"/>
      <c r="CRN735" s="168"/>
      <c r="CRO735" s="168"/>
      <c r="CRP735" s="168"/>
      <c r="CRQ735" s="168"/>
      <c r="CRR735" s="168"/>
      <c r="CRS735" s="168"/>
      <c r="CRT735" s="168"/>
      <c r="CRU735" s="168"/>
      <c r="CRV735" s="168"/>
      <c r="CRW735" s="168"/>
      <c r="CRX735" s="168"/>
      <c r="CRY735" s="168"/>
      <c r="CRZ735" s="168"/>
      <c r="CSA735" s="168"/>
      <c r="CSB735" s="168"/>
      <c r="CSC735" s="168"/>
      <c r="CSD735" s="168"/>
      <c r="CSE735" s="168"/>
      <c r="CSF735" s="168"/>
      <c r="CSG735" s="168"/>
      <c r="CSH735" s="168"/>
      <c r="CSI735" s="168"/>
      <c r="CSJ735" s="168"/>
      <c r="CSK735" s="168"/>
      <c r="CSL735" s="168"/>
      <c r="CSM735" s="168"/>
      <c r="CSN735" s="168"/>
      <c r="CSO735" s="168"/>
      <c r="CSP735" s="168"/>
      <c r="CSQ735" s="168"/>
      <c r="CSR735" s="168"/>
      <c r="CSS735" s="168"/>
      <c r="CST735" s="168"/>
      <c r="CSU735" s="168"/>
      <c r="CSV735" s="168"/>
      <c r="CSW735" s="168"/>
      <c r="CSX735" s="168"/>
      <c r="CSY735" s="168"/>
      <c r="CSZ735" s="168"/>
      <c r="CTA735" s="168"/>
      <c r="CTB735" s="168"/>
      <c r="CTC735" s="168"/>
      <c r="CTD735" s="168"/>
      <c r="CTE735" s="835"/>
      <c r="CTF735" s="835"/>
      <c r="CTG735" s="835"/>
      <c r="CTH735" s="835"/>
      <c r="CTI735" s="835"/>
      <c r="CTJ735" s="835"/>
      <c r="CTK735" s="835"/>
      <c r="CTL735" s="835"/>
      <c r="CTM735" s="835"/>
      <c r="CTN735" s="835"/>
      <c r="CTO735" s="835"/>
      <c r="CTP735" s="835"/>
      <c r="CTQ735" s="835"/>
      <c r="CTR735" s="835"/>
      <c r="CTS735" s="835"/>
      <c r="CTT735" s="835"/>
      <c r="CTU735" s="835"/>
      <c r="CTV735" s="835"/>
      <c r="CTW735" s="835"/>
      <c r="CTX735" s="835"/>
      <c r="CTY735" s="835"/>
      <c r="CTZ735" s="835"/>
      <c r="CUA735" s="835"/>
      <c r="CUB735" s="835"/>
      <c r="CUC735" s="89"/>
      <c r="CUD735" s="89"/>
      <c r="CUE735" s="89"/>
      <c r="CUF735" s="89"/>
      <c r="CUG735" s="89"/>
      <c r="CUH735" s="835"/>
      <c r="CUI735" s="835"/>
      <c r="CUJ735" s="89"/>
      <c r="CUK735" s="89"/>
      <c r="CUL735" s="835"/>
      <c r="CUM735" s="835"/>
      <c r="CUN735" s="89"/>
      <c r="CUO735" s="89"/>
      <c r="CUP735" s="835"/>
      <c r="CUQ735" s="835"/>
      <c r="CUR735" s="835"/>
      <c r="CUS735" s="835"/>
      <c r="CUT735" s="835"/>
      <c r="CUU735" s="835"/>
      <c r="CUV735" s="835"/>
      <c r="CUW735" s="89"/>
      <c r="CUX735" s="89"/>
      <c r="CUY735" s="835"/>
      <c r="CUZ735" s="835"/>
      <c r="CVA735" s="89"/>
      <c r="CVB735" s="89"/>
      <c r="CVC735" s="835"/>
      <c r="CVD735" s="835"/>
      <c r="CVE735" s="835"/>
      <c r="CVF735" s="835"/>
      <c r="CVG735" s="835"/>
      <c r="CVH735" s="203"/>
      <c r="CVI735" s="107"/>
      <c r="CVJ735" s="835"/>
      <c r="CVK735" s="835"/>
      <c r="CVL735" s="835"/>
      <c r="CVM735" s="835"/>
      <c r="CVN735" s="835"/>
      <c r="CVO735" s="835"/>
      <c r="CVP735" s="835"/>
      <c r="CVQ735" s="168"/>
      <c r="CVR735" s="168"/>
      <c r="CVS735" s="168"/>
      <c r="CVT735" s="168"/>
      <c r="CVU735" s="168"/>
      <c r="CVV735" s="168"/>
      <c r="CVW735" s="168"/>
      <c r="CVX735" s="168"/>
      <c r="CVY735" s="168"/>
      <c r="CVZ735" s="168"/>
      <c r="CWA735" s="168"/>
      <c r="CWB735" s="168"/>
      <c r="CWC735" s="168"/>
      <c r="CWD735" s="168"/>
      <c r="CWE735" s="168"/>
      <c r="CWF735" s="168"/>
      <c r="CWG735" s="168"/>
      <c r="CWH735" s="168"/>
      <c r="CWI735" s="168"/>
      <c r="CWJ735" s="168"/>
      <c r="CWK735" s="168"/>
      <c r="CWL735" s="168"/>
      <c r="CWM735" s="168"/>
      <c r="CWN735" s="168"/>
      <c r="CWO735" s="168"/>
      <c r="CWP735" s="168"/>
      <c r="CWQ735" s="168"/>
      <c r="CWR735" s="168"/>
      <c r="CWS735" s="168"/>
      <c r="CWT735" s="168"/>
      <c r="CWU735" s="168"/>
      <c r="CWV735" s="168"/>
      <c r="CWW735" s="168"/>
      <c r="CWX735" s="168"/>
      <c r="CWY735" s="168"/>
      <c r="CWZ735" s="168"/>
      <c r="CXA735" s="168"/>
      <c r="CXB735" s="168"/>
      <c r="CXC735" s="168"/>
      <c r="CXD735" s="168"/>
      <c r="CXE735" s="168"/>
      <c r="CXF735" s="168"/>
      <c r="CXG735" s="168"/>
      <c r="CXH735" s="168"/>
      <c r="CXI735" s="835"/>
      <c r="CXJ735" s="835"/>
      <c r="CXK735" s="835"/>
      <c r="CXL735" s="835"/>
      <c r="CXM735" s="835"/>
      <c r="CXN735" s="835"/>
      <c r="CXO735" s="835"/>
      <c r="CXP735" s="835"/>
      <c r="CXQ735" s="835"/>
      <c r="CXR735" s="835"/>
      <c r="CXS735" s="835"/>
      <c r="CXT735" s="835"/>
      <c r="CXU735" s="835"/>
      <c r="CXV735" s="835"/>
      <c r="CXW735" s="835"/>
      <c r="CXX735" s="835"/>
      <c r="CXY735" s="835"/>
      <c r="CXZ735" s="835"/>
      <c r="CYA735" s="835"/>
      <c r="CYB735" s="835"/>
      <c r="CYC735" s="835"/>
      <c r="CYD735" s="835"/>
      <c r="CYE735" s="835"/>
      <c r="CYF735" s="835"/>
      <c r="CYG735" s="89"/>
      <c r="CYH735" s="89"/>
      <c r="CYI735" s="89"/>
      <c r="CYJ735" s="89"/>
      <c r="CYK735" s="89"/>
      <c r="CYL735" s="835"/>
      <c r="CYM735" s="835"/>
      <c r="CYN735" s="89"/>
      <c r="CYO735" s="89"/>
      <c r="CYP735" s="835"/>
      <c r="CYQ735" s="835"/>
      <c r="CYR735" s="89"/>
      <c r="CYS735" s="89"/>
      <c r="CYT735" s="835"/>
      <c r="CYU735" s="835"/>
      <c r="CYV735" s="835"/>
      <c r="CYW735" s="835"/>
      <c r="CYX735" s="835"/>
      <c r="CYY735" s="835"/>
      <c r="CYZ735" s="835"/>
      <c r="CZA735" s="89"/>
      <c r="CZB735" s="89"/>
      <c r="CZC735" s="835"/>
      <c r="CZD735" s="835"/>
      <c r="CZE735" s="89"/>
      <c r="CZF735" s="89"/>
      <c r="CZG735" s="835"/>
      <c r="CZH735" s="835"/>
      <c r="CZI735" s="835"/>
      <c r="CZJ735" s="835"/>
      <c r="CZK735" s="835"/>
      <c r="CZL735" s="203"/>
      <c r="CZM735" s="107"/>
      <c r="CZN735" s="835"/>
      <c r="CZO735" s="835"/>
      <c r="CZP735" s="835"/>
      <c r="CZQ735" s="835"/>
      <c r="CZR735" s="835"/>
      <c r="CZS735" s="835"/>
      <c r="CZT735" s="835"/>
      <c r="CZU735" s="168"/>
      <c r="CZV735" s="168"/>
      <c r="CZW735" s="168"/>
      <c r="CZX735" s="168"/>
      <c r="CZY735" s="168"/>
      <c r="CZZ735" s="168"/>
      <c r="DAA735" s="168"/>
      <c r="DAB735" s="168"/>
      <c r="DAC735" s="168"/>
      <c r="DAD735" s="168"/>
      <c r="DAE735" s="168"/>
      <c r="DAF735" s="168"/>
      <c r="DAG735" s="168"/>
      <c r="DAH735" s="168"/>
      <c r="DAI735" s="168"/>
      <c r="DAJ735" s="168"/>
      <c r="DAK735" s="168"/>
      <c r="DAL735" s="168"/>
      <c r="DAM735" s="168"/>
      <c r="DAN735" s="168"/>
      <c r="DAO735" s="168"/>
      <c r="DAP735" s="168"/>
      <c r="DAQ735" s="168"/>
      <c r="DAR735" s="168"/>
      <c r="DAS735" s="168"/>
      <c r="DAT735" s="168"/>
      <c r="DAU735" s="168"/>
      <c r="DAV735" s="168"/>
      <c r="DAW735" s="168"/>
      <c r="DAX735" s="168"/>
      <c r="DAY735" s="168"/>
      <c r="DAZ735" s="168"/>
      <c r="DBA735" s="168"/>
      <c r="DBB735" s="168"/>
      <c r="DBC735" s="168"/>
      <c r="DBD735" s="168"/>
      <c r="DBE735" s="168"/>
      <c r="DBF735" s="168"/>
      <c r="DBG735" s="168"/>
      <c r="DBH735" s="168"/>
      <c r="DBI735" s="168"/>
      <c r="DBJ735" s="168"/>
      <c r="DBK735" s="168"/>
      <c r="DBL735" s="168"/>
      <c r="DBM735" s="835"/>
      <c r="DBN735" s="835"/>
      <c r="DBO735" s="835"/>
      <c r="DBP735" s="835"/>
      <c r="DBQ735" s="835"/>
      <c r="DBR735" s="835"/>
      <c r="DBS735" s="835"/>
      <c r="DBT735" s="835"/>
      <c r="DBU735" s="835"/>
      <c r="DBV735" s="835"/>
      <c r="DBW735" s="835"/>
      <c r="DBX735" s="835"/>
      <c r="DBY735" s="835"/>
      <c r="DBZ735" s="835"/>
      <c r="DCA735" s="835"/>
      <c r="DCB735" s="835"/>
      <c r="DCC735" s="835"/>
      <c r="DCD735" s="835"/>
      <c r="DCE735" s="835"/>
      <c r="DCF735" s="835"/>
      <c r="DCG735" s="835"/>
      <c r="DCH735" s="835"/>
      <c r="DCI735" s="835"/>
      <c r="DCJ735" s="835"/>
      <c r="DCK735" s="89"/>
      <c r="DCL735" s="89"/>
      <c r="DCM735" s="89"/>
      <c r="DCN735" s="89"/>
      <c r="DCO735" s="89"/>
      <c r="DCP735" s="835"/>
      <c r="DCQ735" s="835"/>
      <c r="DCR735" s="89"/>
      <c r="DCS735" s="89"/>
      <c r="DCT735" s="835"/>
      <c r="DCU735" s="835"/>
      <c r="DCV735" s="89"/>
      <c r="DCW735" s="89"/>
      <c r="DCX735" s="835"/>
      <c r="DCY735" s="835"/>
      <c r="DCZ735" s="835"/>
      <c r="DDA735" s="835"/>
      <c r="DDB735" s="835"/>
      <c r="DDC735" s="835"/>
      <c r="DDD735" s="835"/>
      <c r="DDE735" s="89"/>
      <c r="DDF735" s="89"/>
      <c r="DDG735" s="835"/>
      <c r="DDH735" s="835"/>
      <c r="DDI735" s="89"/>
      <c r="DDJ735" s="89"/>
      <c r="DDK735" s="835"/>
      <c r="DDL735" s="835"/>
      <c r="DDM735" s="835"/>
      <c r="DDN735" s="835"/>
      <c r="DDO735" s="835"/>
      <c r="DDP735" s="203"/>
      <c r="DDQ735" s="107"/>
      <c r="DDR735" s="835"/>
      <c r="DDS735" s="835"/>
      <c r="DDT735" s="835"/>
      <c r="DDU735" s="835"/>
      <c r="DDV735" s="835"/>
      <c r="DDW735" s="835"/>
      <c r="DDX735" s="835"/>
      <c r="DDY735" s="168"/>
      <c r="DDZ735" s="168"/>
      <c r="DEA735" s="168"/>
      <c r="DEB735" s="168"/>
      <c r="DEC735" s="168"/>
      <c r="DED735" s="168"/>
      <c r="DEE735" s="168"/>
      <c r="DEF735" s="168"/>
      <c r="DEG735" s="168"/>
      <c r="DEH735" s="168"/>
      <c r="DEI735" s="168"/>
      <c r="DEJ735" s="168"/>
      <c r="DEK735" s="168"/>
      <c r="DEL735" s="168"/>
      <c r="DEM735" s="168"/>
      <c r="DEN735" s="168"/>
      <c r="DEO735" s="168"/>
      <c r="DEP735" s="168"/>
      <c r="DEQ735" s="168"/>
      <c r="DER735" s="168"/>
      <c r="DES735" s="168"/>
      <c r="DET735" s="168"/>
      <c r="DEU735" s="168"/>
      <c r="DEV735" s="168"/>
      <c r="DEW735" s="168"/>
      <c r="DEX735" s="168"/>
      <c r="DEY735" s="168"/>
      <c r="DEZ735" s="168"/>
      <c r="DFA735" s="168"/>
      <c r="DFB735" s="168"/>
      <c r="DFC735" s="168"/>
      <c r="DFD735" s="168"/>
      <c r="DFE735" s="168"/>
      <c r="DFF735" s="168"/>
      <c r="DFG735" s="168"/>
      <c r="DFH735" s="168"/>
      <c r="DFI735" s="168"/>
      <c r="DFJ735" s="168"/>
      <c r="DFK735" s="168"/>
      <c r="DFL735" s="168"/>
      <c r="DFM735" s="168"/>
      <c r="DFN735" s="168"/>
      <c r="DFO735" s="168"/>
      <c r="DFP735" s="168"/>
      <c r="DFQ735" s="835"/>
      <c r="DFR735" s="835"/>
      <c r="DFS735" s="835"/>
      <c r="DFT735" s="835"/>
      <c r="DFU735" s="835"/>
      <c r="DFV735" s="835"/>
      <c r="DFW735" s="835"/>
      <c r="DFX735" s="835"/>
      <c r="DFY735" s="835"/>
      <c r="DFZ735" s="835"/>
      <c r="DGA735" s="835"/>
      <c r="DGB735" s="835"/>
      <c r="DGC735" s="835"/>
      <c r="DGD735" s="835"/>
      <c r="DGE735" s="835"/>
      <c r="DGF735" s="835"/>
      <c r="DGG735" s="835"/>
      <c r="DGH735" s="835"/>
      <c r="DGI735" s="835"/>
      <c r="DGJ735" s="835"/>
      <c r="DGK735" s="835"/>
      <c r="DGL735" s="835"/>
      <c r="DGM735" s="835"/>
      <c r="DGN735" s="835"/>
      <c r="DGO735" s="89"/>
      <c r="DGP735" s="89"/>
      <c r="DGQ735" s="89"/>
      <c r="DGR735" s="89"/>
      <c r="DGS735" s="89"/>
      <c r="DGT735" s="835"/>
      <c r="DGU735" s="835"/>
      <c r="DGV735" s="89"/>
      <c r="DGW735" s="89"/>
      <c r="DGX735" s="835"/>
      <c r="DGY735" s="835"/>
      <c r="DGZ735" s="89"/>
      <c r="DHA735" s="89"/>
      <c r="DHB735" s="835"/>
      <c r="DHC735" s="835"/>
      <c r="DHD735" s="835"/>
      <c r="DHE735" s="835"/>
      <c r="DHF735" s="835"/>
      <c r="DHG735" s="835"/>
      <c r="DHH735" s="835"/>
      <c r="DHI735" s="89"/>
      <c r="DHJ735" s="89"/>
      <c r="DHK735" s="835"/>
      <c r="DHL735" s="835"/>
      <c r="DHM735" s="89"/>
      <c r="DHN735" s="89"/>
      <c r="DHO735" s="835"/>
      <c r="DHP735" s="835"/>
      <c r="DHQ735" s="835"/>
      <c r="DHR735" s="835"/>
      <c r="DHS735" s="835"/>
      <c r="DHT735" s="203"/>
      <c r="DHU735" s="107"/>
      <c r="DHV735" s="835"/>
      <c r="DHW735" s="835"/>
      <c r="DHX735" s="835"/>
      <c r="DHY735" s="835"/>
      <c r="DHZ735" s="835"/>
      <c r="DIA735" s="835"/>
      <c r="DIB735" s="835"/>
      <c r="DIC735" s="168"/>
      <c r="DID735" s="168"/>
      <c r="DIE735" s="168"/>
      <c r="DIF735" s="168"/>
      <c r="DIG735" s="168"/>
      <c r="DIH735" s="168"/>
      <c r="DII735" s="168"/>
      <c r="DIJ735" s="168"/>
      <c r="DIK735" s="168"/>
      <c r="DIL735" s="168"/>
      <c r="DIM735" s="168"/>
      <c r="DIN735" s="168"/>
      <c r="DIO735" s="168"/>
      <c r="DIP735" s="168"/>
      <c r="DIQ735" s="168"/>
      <c r="DIR735" s="168"/>
      <c r="DIS735" s="168"/>
      <c r="DIT735" s="168"/>
      <c r="DIU735" s="168"/>
      <c r="DIV735" s="168"/>
      <c r="DIW735" s="168"/>
      <c r="DIX735" s="168"/>
      <c r="DIY735" s="168"/>
      <c r="DIZ735" s="168"/>
      <c r="DJA735" s="168"/>
      <c r="DJB735" s="168"/>
      <c r="DJC735" s="168"/>
      <c r="DJD735" s="168"/>
      <c r="DJE735" s="168"/>
      <c r="DJF735" s="168"/>
      <c r="DJG735" s="168"/>
      <c r="DJH735" s="168"/>
      <c r="DJI735" s="168"/>
      <c r="DJJ735" s="168"/>
      <c r="DJK735" s="168"/>
      <c r="DJL735" s="168"/>
      <c r="DJM735" s="168"/>
      <c r="DJN735" s="168"/>
      <c r="DJO735" s="168"/>
      <c r="DJP735" s="168"/>
      <c r="DJQ735" s="168"/>
      <c r="DJR735" s="168"/>
      <c r="DJS735" s="168"/>
      <c r="DJT735" s="168"/>
      <c r="DJU735" s="835"/>
      <c r="DJV735" s="835"/>
      <c r="DJW735" s="835"/>
      <c r="DJX735" s="835"/>
      <c r="DJY735" s="835"/>
      <c r="DJZ735" s="835"/>
      <c r="DKA735" s="835"/>
      <c r="DKB735" s="835"/>
      <c r="DKC735" s="835"/>
      <c r="DKD735" s="835"/>
      <c r="DKE735" s="835"/>
      <c r="DKF735" s="835"/>
      <c r="DKG735" s="835"/>
      <c r="DKH735" s="835"/>
      <c r="DKI735" s="835"/>
      <c r="DKJ735" s="835"/>
      <c r="DKK735" s="835"/>
      <c r="DKL735" s="835"/>
      <c r="DKM735" s="835"/>
      <c r="DKN735" s="835"/>
      <c r="DKO735" s="835"/>
      <c r="DKP735" s="835"/>
      <c r="DKQ735" s="835"/>
      <c r="DKR735" s="835"/>
      <c r="DKS735" s="89"/>
      <c r="DKT735" s="89"/>
      <c r="DKU735" s="89"/>
      <c r="DKV735" s="89"/>
      <c r="DKW735" s="89"/>
      <c r="DKX735" s="835"/>
      <c r="DKY735" s="835"/>
      <c r="DKZ735" s="89"/>
      <c r="DLA735" s="89"/>
      <c r="DLB735" s="835"/>
      <c r="DLC735" s="835"/>
      <c r="DLD735" s="89"/>
      <c r="DLE735" s="89"/>
      <c r="DLF735" s="835"/>
      <c r="DLG735" s="835"/>
      <c r="DLH735" s="835"/>
      <c r="DLI735" s="835"/>
      <c r="DLJ735" s="835"/>
      <c r="DLK735" s="835"/>
      <c r="DLL735" s="835"/>
      <c r="DLM735" s="89"/>
      <c r="DLN735" s="89"/>
      <c r="DLO735" s="835"/>
      <c r="DLP735" s="835"/>
      <c r="DLQ735" s="89"/>
      <c r="DLR735" s="89"/>
      <c r="DLS735" s="835"/>
      <c r="DLT735" s="835"/>
      <c r="DLU735" s="835"/>
      <c r="DLV735" s="835"/>
      <c r="DLW735" s="835"/>
      <c r="DLX735" s="203"/>
      <c r="DLY735" s="107"/>
      <c r="DLZ735" s="835"/>
      <c r="DMA735" s="835"/>
      <c r="DMB735" s="835"/>
      <c r="DMC735" s="835"/>
      <c r="DMD735" s="835"/>
      <c r="DME735" s="835"/>
      <c r="DMF735" s="835"/>
      <c r="DMG735" s="168"/>
      <c r="DMH735" s="168"/>
      <c r="DMI735" s="168"/>
      <c r="DMJ735" s="168"/>
      <c r="DMK735" s="168"/>
      <c r="DML735" s="168"/>
      <c r="DMM735" s="168"/>
      <c r="DMN735" s="168"/>
      <c r="DMO735" s="168"/>
      <c r="DMP735" s="168"/>
      <c r="DMQ735" s="168"/>
      <c r="DMR735" s="168"/>
      <c r="DMS735" s="168"/>
      <c r="DMT735" s="168"/>
      <c r="DMU735" s="168"/>
      <c r="DMV735" s="168"/>
      <c r="DMW735" s="168"/>
      <c r="DMX735" s="168"/>
      <c r="DMY735" s="168"/>
      <c r="DMZ735" s="168"/>
      <c r="DNA735" s="168"/>
      <c r="DNB735" s="168"/>
      <c r="DNC735" s="168"/>
      <c r="DND735" s="168"/>
      <c r="DNE735" s="168"/>
      <c r="DNF735" s="168"/>
      <c r="DNG735" s="168"/>
      <c r="DNH735" s="168"/>
      <c r="DNI735" s="168"/>
      <c r="DNJ735" s="168"/>
      <c r="DNK735" s="168"/>
      <c r="DNL735" s="168"/>
      <c r="DNM735" s="168"/>
      <c r="DNN735" s="168"/>
      <c r="DNO735" s="168"/>
      <c r="DNP735" s="168"/>
      <c r="DNQ735" s="168"/>
      <c r="DNR735" s="168"/>
      <c r="DNS735" s="168"/>
      <c r="DNT735" s="168"/>
      <c r="DNU735" s="168"/>
      <c r="DNV735" s="168"/>
      <c r="DNW735" s="168"/>
      <c r="DNX735" s="168"/>
      <c r="DNY735" s="835"/>
      <c r="DNZ735" s="835"/>
      <c r="DOA735" s="835"/>
      <c r="DOB735" s="835"/>
      <c r="DOC735" s="835"/>
      <c r="DOD735" s="835"/>
      <c r="DOE735" s="835"/>
      <c r="DOF735" s="835"/>
      <c r="DOG735" s="835"/>
      <c r="DOH735" s="835"/>
      <c r="DOI735" s="835"/>
      <c r="DOJ735" s="835"/>
      <c r="DOK735" s="835"/>
      <c r="DOL735" s="835"/>
      <c r="DOM735" s="835"/>
      <c r="DON735" s="835"/>
      <c r="DOO735" s="835"/>
      <c r="DOP735" s="835"/>
      <c r="DOQ735" s="835"/>
      <c r="DOR735" s="835"/>
      <c r="DOS735" s="835"/>
      <c r="DOT735" s="835"/>
      <c r="DOU735" s="835"/>
      <c r="DOV735" s="835"/>
      <c r="DOW735" s="89"/>
      <c r="DOX735" s="89"/>
      <c r="DOY735" s="89"/>
      <c r="DOZ735" s="89"/>
      <c r="DPA735" s="89"/>
      <c r="DPB735" s="835"/>
      <c r="DPC735" s="835"/>
      <c r="DPD735" s="89"/>
      <c r="DPE735" s="89"/>
      <c r="DPF735" s="835"/>
      <c r="DPG735" s="835"/>
      <c r="DPH735" s="89"/>
      <c r="DPI735" s="89"/>
      <c r="DPJ735" s="835"/>
      <c r="DPK735" s="835"/>
      <c r="DPL735" s="835"/>
      <c r="DPM735" s="835"/>
      <c r="DPN735" s="835"/>
      <c r="DPO735" s="835"/>
      <c r="DPP735" s="835"/>
      <c r="DPQ735" s="89"/>
      <c r="DPR735" s="89"/>
      <c r="DPS735" s="835"/>
      <c r="DPT735" s="835"/>
      <c r="DPU735" s="89"/>
      <c r="DPV735" s="89"/>
      <c r="DPW735" s="835"/>
      <c r="DPX735" s="835"/>
      <c r="DPY735" s="835"/>
      <c r="DPZ735" s="835"/>
      <c r="DQA735" s="835"/>
      <c r="DQB735" s="203"/>
      <c r="DQC735" s="107"/>
      <c r="DQD735" s="835"/>
      <c r="DQE735" s="835"/>
      <c r="DQF735" s="835"/>
      <c r="DQG735" s="835"/>
      <c r="DQH735" s="835"/>
      <c r="DQI735" s="835"/>
      <c r="DQJ735" s="835"/>
      <c r="DQK735" s="168"/>
      <c r="DQL735" s="168"/>
      <c r="DQM735" s="168"/>
      <c r="DQN735" s="168"/>
      <c r="DQO735" s="168"/>
      <c r="DQP735" s="168"/>
      <c r="DQQ735" s="168"/>
      <c r="DQR735" s="168"/>
      <c r="DQS735" s="168"/>
      <c r="DQT735" s="168"/>
      <c r="DQU735" s="168"/>
      <c r="DQV735" s="168"/>
      <c r="DQW735" s="168"/>
      <c r="DQX735" s="168"/>
      <c r="DQY735" s="168"/>
      <c r="DQZ735" s="168"/>
      <c r="DRA735" s="168"/>
      <c r="DRB735" s="168"/>
      <c r="DRC735" s="168"/>
      <c r="DRD735" s="168"/>
      <c r="DRE735" s="168"/>
      <c r="DRF735" s="168"/>
      <c r="DRG735" s="168"/>
      <c r="DRH735" s="168"/>
      <c r="DRI735" s="168"/>
      <c r="DRJ735" s="168"/>
      <c r="DRK735" s="168"/>
      <c r="DRL735" s="168"/>
      <c r="DRM735" s="168"/>
      <c r="DRN735" s="168"/>
      <c r="DRO735" s="168"/>
      <c r="DRP735" s="168"/>
      <c r="DRQ735" s="168"/>
      <c r="DRR735" s="168"/>
      <c r="DRS735" s="168"/>
      <c r="DRT735" s="168"/>
      <c r="DRU735" s="168"/>
      <c r="DRV735" s="168"/>
      <c r="DRW735" s="168"/>
      <c r="DRX735" s="168"/>
      <c r="DRY735" s="168"/>
      <c r="DRZ735" s="168"/>
      <c r="DSA735" s="168"/>
      <c r="DSB735" s="168"/>
      <c r="DSC735" s="835"/>
      <c r="DSD735" s="835"/>
      <c r="DSE735" s="835"/>
      <c r="DSF735" s="835"/>
      <c r="DSG735" s="835"/>
      <c r="DSH735" s="835"/>
      <c r="DSI735" s="835"/>
      <c r="DSJ735" s="835"/>
      <c r="DSK735" s="835"/>
      <c r="DSL735" s="835"/>
      <c r="DSM735" s="835"/>
      <c r="DSN735" s="835"/>
      <c r="DSO735" s="835"/>
      <c r="DSP735" s="835"/>
      <c r="DSQ735" s="835"/>
      <c r="DSR735" s="835"/>
      <c r="DSS735" s="835"/>
      <c r="DST735" s="835"/>
      <c r="DSU735" s="835"/>
      <c r="DSV735" s="835"/>
      <c r="DSW735" s="835"/>
      <c r="DSX735" s="835"/>
      <c r="DSY735" s="835"/>
      <c r="DSZ735" s="835"/>
      <c r="DTA735" s="89"/>
      <c r="DTB735" s="89"/>
      <c r="DTC735" s="89"/>
      <c r="DTD735" s="89"/>
      <c r="DTE735" s="89"/>
      <c r="DTF735" s="835"/>
      <c r="DTG735" s="835"/>
      <c r="DTH735" s="89"/>
      <c r="DTI735" s="89"/>
      <c r="DTJ735" s="835"/>
      <c r="DTK735" s="835"/>
      <c r="DTL735" s="89"/>
      <c r="DTM735" s="89"/>
      <c r="DTN735" s="835"/>
      <c r="DTO735" s="835"/>
      <c r="DTP735" s="835"/>
      <c r="DTQ735" s="835"/>
      <c r="DTR735" s="835"/>
      <c r="DTS735" s="835"/>
      <c r="DTT735" s="835"/>
      <c r="DTU735" s="89"/>
      <c r="DTV735" s="89"/>
      <c r="DTW735" s="835"/>
      <c r="DTX735" s="835"/>
      <c r="DTY735" s="89"/>
      <c r="DTZ735" s="89"/>
      <c r="DUA735" s="835"/>
      <c r="DUB735" s="835"/>
      <c r="DUC735" s="835"/>
      <c r="DUD735" s="835"/>
      <c r="DUE735" s="835"/>
      <c r="DUF735" s="203"/>
      <c r="DUG735" s="107"/>
      <c r="DUH735" s="835"/>
      <c r="DUI735" s="835"/>
      <c r="DUJ735" s="835"/>
      <c r="DUK735" s="835"/>
      <c r="DUL735" s="835"/>
      <c r="DUM735" s="835"/>
      <c r="DUN735" s="835"/>
      <c r="DUO735" s="168"/>
      <c r="DUP735" s="168"/>
      <c r="DUQ735" s="168"/>
      <c r="DUR735" s="168"/>
      <c r="DUS735" s="168"/>
      <c r="DUT735" s="168"/>
      <c r="DUU735" s="168"/>
      <c r="DUV735" s="168"/>
      <c r="DUW735" s="168"/>
      <c r="DUX735" s="168"/>
      <c r="DUY735" s="168"/>
      <c r="DUZ735" s="168"/>
      <c r="DVA735" s="168"/>
      <c r="DVB735" s="168"/>
      <c r="DVC735" s="168"/>
      <c r="DVD735" s="168"/>
      <c r="DVE735" s="168"/>
      <c r="DVF735" s="168"/>
      <c r="DVG735" s="168"/>
      <c r="DVH735" s="168"/>
      <c r="DVI735" s="168"/>
      <c r="DVJ735" s="168"/>
      <c r="DVK735" s="168"/>
      <c r="DVL735" s="168"/>
      <c r="DVM735" s="168"/>
      <c r="DVN735" s="168"/>
      <c r="DVO735" s="168"/>
      <c r="DVP735" s="168"/>
      <c r="DVQ735" s="168"/>
      <c r="DVR735" s="168"/>
      <c r="DVS735" s="168"/>
      <c r="DVT735" s="168"/>
      <c r="DVU735" s="168"/>
      <c r="DVV735" s="168"/>
      <c r="DVW735" s="168"/>
      <c r="DVX735" s="168"/>
      <c r="DVY735" s="168"/>
      <c r="DVZ735" s="168"/>
      <c r="DWA735" s="168"/>
      <c r="DWB735" s="168"/>
      <c r="DWC735" s="168"/>
      <c r="DWD735" s="168"/>
      <c r="DWE735" s="168"/>
      <c r="DWF735" s="168"/>
      <c r="DWG735" s="835"/>
      <c r="DWH735" s="835"/>
      <c r="DWI735" s="835"/>
      <c r="DWJ735" s="835"/>
      <c r="DWK735" s="835"/>
      <c r="DWL735" s="835"/>
      <c r="DWM735" s="835"/>
      <c r="DWN735" s="835"/>
      <c r="DWO735" s="835"/>
      <c r="DWP735" s="835"/>
      <c r="DWQ735" s="835"/>
      <c r="DWR735" s="835"/>
      <c r="DWS735" s="835"/>
      <c r="DWT735" s="835"/>
      <c r="DWU735" s="835"/>
      <c r="DWV735" s="835"/>
      <c r="DWW735" s="835"/>
      <c r="DWX735" s="835"/>
      <c r="DWY735" s="835"/>
      <c r="DWZ735" s="835"/>
      <c r="DXA735" s="835"/>
      <c r="DXB735" s="835"/>
      <c r="DXC735" s="835"/>
      <c r="DXD735" s="835"/>
      <c r="DXE735" s="89"/>
      <c r="DXF735" s="89"/>
      <c r="DXG735" s="89"/>
      <c r="DXH735" s="89"/>
      <c r="DXI735" s="89"/>
      <c r="DXJ735" s="835"/>
      <c r="DXK735" s="835"/>
      <c r="DXL735" s="89"/>
      <c r="DXM735" s="89"/>
      <c r="DXN735" s="835"/>
      <c r="DXO735" s="835"/>
      <c r="DXP735" s="89"/>
      <c r="DXQ735" s="89"/>
      <c r="DXR735" s="835"/>
      <c r="DXS735" s="835"/>
      <c r="DXT735" s="835"/>
      <c r="DXU735" s="835"/>
      <c r="DXV735" s="835"/>
      <c r="DXW735" s="835"/>
      <c r="DXX735" s="835"/>
      <c r="DXY735" s="89"/>
      <c r="DXZ735" s="89"/>
      <c r="DYA735" s="835"/>
      <c r="DYB735" s="835"/>
      <c r="DYC735" s="89"/>
      <c r="DYD735" s="89"/>
      <c r="DYE735" s="835"/>
      <c r="DYF735" s="835"/>
      <c r="DYG735" s="835"/>
      <c r="DYH735" s="835"/>
      <c r="DYI735" s="835"/>
      <c r="DYJ735" s="203"/>
      <c r="DYK735" s="107"/>
      <c r="DYL735" s="835"/>
      <c r="DYM735" s="835"/>
      <c r="DYN735" s="835"/>
      <c r="DYO735" s="835"/>
      <c r="DYP735" s="835"/>
      <c r="DYQ735" s="835"/>
      <c r="DYR735" s="835"/>
      <c r="DYS735" s="168"/>
      <c r="DYT735" s="168"/>
      <c r="DYU735" s="168"/>
      <c r="DYV735" s="168"/>
      <c r="DYW735" s="168"/>
      <c r="DYX735" s="168"/>
      <c r="DYY735" s="168"/>
      <c r="DYZ735" s="168"/>
      <c r="DZA735" s="168"/>
      <c r="DZB735" s="168"/>
      <c r="DZC735" s="168"/>
      <c r="DZD735" s="168"/>
      <c r="DZE735" s="168"/>
      <c r="DZF735" s="168"/>
      <c r="DZG735" s="168"/>
      <c r="DZH735" s="168"/>
      <c r="DZI735" s="168"/>
      <c r="DZJ735" s="168"/>
      <c r="DZK735" s="168"/>
      <c r="DZL735" s="168"/>
      <c r="DZM735" s="168"/>
      <c r="DZN735" s="168"/>
      <c r="DZO735" s="168"/>
      <c r="DZP735" s="168"/>
      <c r="DZQ735" s="168"/>
      <c r="DZR735" s="168"/>
      <c r="DZS735" s="168"/>
      <c r="DZT735" s="168"/>
      <c r="DZU735" s="168"/>
      <c r="DZV735" s="168"/>
      <c r="DZW735" s="168"/>
      <c r="DZX735" s="168"/>
      <c r="DZY735" s="168"/>
      <c r="DZZ735" s="168"/>
      <c r="EAA735" s="168"/>
      <c r="EAB735" s="168"/>
      <c r="EAC735" s="168"/>
      <c r="EAD735" s="168"/>
      <c r="EAE735" s="168"/>
      <c r="EAF735" s="168"/>
      <c r="EAG735" s="168"/>
      <c r="EAH735" s="168"/>
      <c r="EAI735" s="168"/>
      <c r="EAJ735" s="168"/>
      <c r="EAK735" s="835"/>
      <c r="EAL735" s="835"/>
      <c r="EAM735" s="835"/>
      <c r="EAN735" s="835"/>
      <c r="EAO735" s="835"/>
      <c r="EAP735" s="835"/>
      <c r="EAQ735" s="835"/>
      <c r="EAR735" s="835"/>
      <c r="EAS735" s="835"/>
      <c r="EAT735" s="835"/>
      <c r="EAU735" s="835"/>
      <c r="EAV735" s="835"/>
      <c r="EAW735" s="835"/>
      <c r="EAX735" s="835"/>
      <c r="EAY735" s="835"/>
      <c r="EAZ735" s="835"/>
      <c r="EBA735" s="835"/>
      <c r="EBB735" s="835"/>
      <c r="EBC735" s="835"/>
      <c r="EBD735" s="835"/>
      <c r="EBE735" s="835"/>
      <c r="EBF735" s="835"/>
      <c r="EBG735" s="835"/>
      <c r="EBH735" s="835"/>
      <c r="EBI735" s="89"/>
      <c r="EBJ735" s="89"/>
      <c r="EBK735" s="89"/>
      <c r="EBL735" s="89"/>
      <c r="EBM735" s="89"/>
      <c r="EBN735" s="835"/>
      <c r="EBO735" s="835"/>
      <c r="EBP735" s="89"/>
      <c r="EBQ735" s="89"/>
      <c r="EBR735" s="835"/>
      <c r="EBS735" s="835"/>
      <c r="EBT735" s="89"/>
      <c r="EBU735" s="89"/>
      <c r="EBV735" s="835"/>
      <c r="EBW735" s="835"/>
      <c r="EBX735" s="835"/>
      <c r="EBY735" s="835"/>
      <c r="EBZ735" s="835"/>
      <c r="ECA735" s="835"/>
      <c r="ECB735" s="835"/>
      <c r="ECC735" s="89"/>
      <c r="ECD735" s="89"/>
      <c r="ECE735" s="835"/>
      <c r="ECF735" s="835"/>
      <c r="ECG735" s="89"/>
      <c r="ECH735" s="89"/>
      <c r="ECI735" s="835"/>
      <c r="ECJ735" s="835"/>
      <c r="ECK735" s="835"/>
      <c r="ECL735" s="835"/>
      <c r="ECM735" s="835"/>
      <c r="ECN735" s="203"/>
      <c r="ECO735" s="107"/>
      <c r="ECP735" s="835"/>
      <c r="ECQ735" s="835"/>
      <c r="ECR735" s="835"/>
      <c r="ECS735" s="835"/>
      <c r="ECT735" s="835"/>
      <c r="ECU735" s="835"/>
      <c r="ECV735" s="835"/>
      <c r="ECW735" s="168"/>
      <c r="ECX735" s="168"/>
      <c r="ECY735" s="168"/>
      <c r="ECZ735" s="168"/>
      <c r="EDA735" s="168"/>
      <c r="EDB735" s="168"/>
      <c r="EDC735" s="168"/>
      <c r="EDD735" s="168"/>
      <c r="EDE735" s="168"/>
      <c r="EDF735" s="168"/>
      <c r="EDG735" s="168"/>
      <c r="EDH735" s="168"/>
      <c r="EDI735" s="168"/>
      <c r="EDJ735" s="168"/>
      <c r="EDK735" s="168"/>
      <c r="EDL735" s="168"/>
      <c r="EDM735" s="168"/>
      <c r="EDN735" s="168"/>
      <c r="EDO735" s="168"/>
      <c r="EDP735" s="168"/>
      <c r="EDQ735" s="168"/>
      <c r="EDR735" s="168"/>
      <c r="EDS735" s="168"/>
      <c r="EDT735" s="168"/>
      <c r="EDU735" s="168"/>
      <c r="EDV735" s="168"/>
      <c r="EDW735" s="168"/>
      <c r="EDX735" s="168"/>
      <c r="EDY735" s="168"/>
      <c r="EDZ735" s="168"/>
      <c r="EEA735" s="168"/>
      <c r="EEB735" s="168"/>
      <c r="EEC735" s="168"/>
      <c r="EED735" s="168"/>
      <c r="EEE735" s="168"/>
      <c r="EEF735" s="168"/>
      <c r="EEG735" s="168"/>
      <c r="EEH735" s="168"/>
      <c r="EEI735" s="168"/>
      <c r="EEJ735" s="168"/>
      <c r="EEK735" s="168"/>
      <c r="EEL735" s="168"/>
      <c r="EEM735" s="168"/>
      <c r="EEN735" s="168"/>
      <c r="EEO735" s="835"/>
      <c r="EEP735" s="835"/>
      <c r="EEQ735" s="835"/>
      <c r="EER735" s="835"/>
      <c r="EES735" s="835"/>
      <c r="EET735" s="835"/>
      <c r="EEU735" s="835"/>
      <c r="EEV735" s="835"/>
      <c r="EEW735" s="835"/>
      <c r="EEX735" s="835"/>
      <c r="EEY735" s="835"/>
      <c r="EEZ735" s="835"/>
      <c r="EFA735" s="835"/>
      <c r="EFB735" s="835"/>
      <c r="EFC735" s="835"/>
      <c r="EFD735" s="835"/>
      <c r="EFE735" s="835"/>
      <c r="EFF735" s="835"/>
      <c r="EFG735" s="835"/>
      <c r="EFH735" s="835"/>
      <c r="EFI735" s="835"/>
      <c r="EFJ735" s="835"/>
      <c r="EFK735" s="835"/>
      <c r="EFL735" s="835"/>
      <c r="EFM735" s="89"/>
      <c r="EFN735" s="89"/>
      <c r="EFO735" s="89"/>
      <c r="EFP735" s="89"/>
      <c r="EFQ735" s="89"/>
      <c r="EFR735" s="835"/>
      <c r="EFS735" s="835"/>
      <c r="EFT735" s="89"/>
      <c r="EFU735" s="89"/>
      <c r="EFV735" s="835"/>
      <c r="EFW735" s="835"/>
      <c r="EFX735" s="89"/>
      <c r="EFY735" s="89"/>
      <c r="EFZ735" s="835"/>
      <c r="EGA735" s="835"/>
      <c r="EGB735" s="835"/>
      <c r="EGC735" s="835"/>
      <c r="EGD735" s="835"/>
      <c r="EGE735" s="835"/>
      <c r="EGF735" s="835"/>
      <c r="EGG735" s="89"/>
      <c r="EGH735" s="89"/>
      <c r="EGI735" s="835"/>
      <c r="EGJ735" s="835"/>
      <c r="EGK735" s="89"/>
      <c r="EGL735" s="89"/>
      <c r="EGM735" s="835"/>
      <c r="EGN735" s="835"/>
      <c r="EGO735" s="835"/>
      <c r="EGP735" s="835"/>
      <c r="EGQ735" s="835"/>
      <c r="EGR735" s="203"/>
      <c r="EGS735" s="107"/>
      <c r="EGT735" s="835"/>
      <c r="EGU735" s="835"/>
      <c r="EGV735" s="835"/>
      <c r="EGW735" s="835"/>
      <c r="EGX735" s="835"/>
      <c r="EGY735" s="835"/>
      <c r="EGZ735" s="835"/>
      <c r="EHA735" s="168"/>
      <c r="EHB735" s="168"/>
      <c r="EHC735" s="168"/>
      <c r="EHD735" s="168"/>
      <c r="EHE735" s="168"/>
      <c r="EHF735" s="168"/>
      <c r="EHG735" s="168"/>
      <c r="EHH735" s="168"/>
      <c r="EHI735" s="168"/>
      <c r="EHJ735" s="168"/>
      <c r="EHK735" s="168"/>
      <c r="EHL735" s="168"/>
      <c r="EHM735" s="168"/>
      <c r="EHN735" s="168"/>
      <c r="EHO735" s="168"/>
      <c r="EHP735" s="168"/>
      <c r="EHQ735" s="168"/>
      <c r="EHR735" s="168"/>
      <c r="EHS735" s="168"/>
      <c r="EHT735" s="168"/>
      <c r="EHU735" s="168"/>
      <c r="EHV735" s="168"/>
      <c r="EHW735" s="168"/>
      <c r="EHX735" s="168"/>
      <c r="EHY735" s="168"/>
      <c r="EHZ735" s="168"/>
      <c r="EIA735" s="168"/>
      <c r="EIB735" s="168"/>
      <c r="EIC735" s="168"/>
      <c r="EID735" s="168"/>
      <c r="EIE735" s="168"/>
      <c r="EIF735" s="168"/>
      <c r="EIG735" s="168"/>
      <c r="EIH735" s="168"/>
      <c r="EII735" s="168"/>
      <c r="EIJ735" s="168"/>
      <c r="EIK735" s="168"/>
      <c r="EIL735" s="168"/>
      <c r="EIM735" s="168"/>
      <c r="EIN735" s="168"/>
      <c r="EIO735" s="168"/>
      <c r="EIP735" s="168"/>
      <c r="EIQ735" s="168"/>
      <c r="EIR735" s="168"/>
      <c r="EIS735" s="835"/>
      <c r="EIT735" s="835"/>
      <c r="EIU735" s="835"/>
      <c r="EIV735" s="835"/>
      <c r="EIW735" s="835"/>
      <c r="EIX735" s="835"/>
      <c r="EIY735" s="835"/>
      <c r="EIZ735" s="835"/>
      <c r="EJA735" s="835"/>
      <c r="EJB735" s="835"/>
      <c r="EJC735" s="835"/>
      <c r="EJD735" s="835"/>
      <c r="EJE735" s="835"/>
      <c r="EJF735" s="835"/>
      <c r="EJG735" s="835"/>
      <c r="EJH735" s="835"/>
      <c r="EJI735" s="835"/>
      <c r="EJJ735" s="835"/>
      <c r="EJK735" s="835"/>
      <c r="EJL735" s="835"/>
      <c r="EJM735" s="835"/>
      <c r="EJN735" s="835"/>
      <c r="EJO735" s="835"/>
      <c r="EJP735" s="835"/>
      <c r="EJQ735" s="89"/>
      <c r="EJR735" s="89"/>
      <c r="EJS735" s="89"/>
      <c r="EJT735" s="89"/>
      <c r="EJU735" s="89"/>
      <c r="EJV735" s="835"/>
      <c r="EJW735" s="835"/>
      <c r="EJX735" s="89"/>
      <c r="EJY735" s="89"/>
      <c r="EJZ735" s="835"/>
      <c r="EKA735" s="835"/>
      <c r="EKB735" s="89"/>
      <c r="EKC735" s="89"/>
      <c r="EKD735" s="835"/>
      <c r="EKE735" s="835"/>
      <c r="EKF735" s="835"/>
      <c r="EKG735" s="835"/>
      <c r="EKH735" s="835"/>
      <c r="EKI735" s="835"/>
      <c r="EKJ735" s="835"/>
      <c r="EKK735" s="89"/>
      <c r="EKL735" s="89"/>
      <c r="EKM735" s="835"/>
      <c r="EKN735" s="835"/>
      <c r="EKO735" s="89"/>
      <c r="EKP735" s="89"/>
      <c r="EKQ735" s="835"/>
      <c r="EKR735" s="835"/>
      <c r="EKS735" s="835"/>
      <c r="EKT735" s="835"/>
      <c r="EKU735" s="835"/>
      <c r="EKV735" s="203"/>
      <c r="EKW735" s="107"/>
      <c r="EKX735" s="835"/>
      <c r="EKY735" s="835"/>
      <c r="EKZ735" s="835"/>
      <c r="ELA735" s="835"/>
      <c r="ELB735" s="835"/>
      <c r="ELC735" s="835"/>
      <c r="ELD735" s="835"/>
      <c r="ELE735" s="168"/>
      <c r="ELF735" s="168"/>
      <c r="ELG735" s="168"/>
      <c r="ELH735" s="168"/>
      <c r="ELI735" s="168"/>
      <c r="ELJ735" s="168"/>
      <c r="ELK735" s="168"/>
      <c r="ELL735" s="168"/>
      <c r="ELM735" s="168"/>
      <c r="ELN735" s="168"/>
      <c r="ELO735" s="168"/>
      <c r="ELP735" s="168"/>
      <c r="ELQ735" s="168"/>
      <c r="ELR735" s="168"/>
      <c r="ELS735" s="168"/>
      <c r="ELT735" s="168"/>
      <c r="ELU735" s="168"/>
      <c r="ELV735" s="168"/>
      <c r="ELW735" s="168"/>
      <c r="ELX735" s="168"/>
      <c r="ELY735" s="168"/>
      <c r="ELZ735" s="168"/>
      <c r="EMA735" s="168"/>
      <c r="EMB735" s="168"/>
      <c r="EMC735" s="168"/>
      <c r="EMD735" s="168"/>
      <c r="EME735" s="168"/>
      <c r="EMF735" s="168"/>
      <c r="EMG735" s="168"/>
      <c r="EMH735" s="168"/>
      <c r="EMI735" s="168"/>
      <c r="EMJ735" s="168"/>
      <c r="EMK735" s="168"/>
      <c r="EML735" s="168"/>
      <c r="EMM735" s="168"/>
      <c r="EMN735" s="168"/>
      <c r="EMO735" s="168"/>
      <c r="EMP735" s="168"/>
      <c r="EMQ735" s="168"/>
      <c r="EMR735" s="168"/>
      <c r="EMS735" s="168"/>
      <c r="EMT735" s="168"/>
      <c r="EMU735" s="168"/>
      <c r="EMV735" s="168"/>
      <c r="EMW735" s="835"/>
      <c r="EMX735" s="835"/>
      <c r="EMY735" s="835"/>
      <c r="EMZ735" s="835"/>
      <c r="ENA735" s="835"/>
      <c r="ENB735" s="835"/>
      <c r="ENC735" s="835"/>
      <c r="END735" s="835"/>
      <c r="ENE735" s="835"/>
      <c r="ENF735" s="835"/>
      <c r="ENG735" s="835"/>
      <c r="ENH735" s="835"/>
      <c r="ENI735" s="835"/>
      <c r="ENJ735" s="835"/>
      <c r="ENK735" s="835"/>
      <c r="ENL735" s="835"/>
      <c r="ENM735" s="835"/>
      <c r="ENN735" s="835"/>
      <c r="ENO735" s="835"/>
      <c r="ENP735" s="835"/>
      <c r="ENQ735" s="835"/>
      <c r="ENR735" s="835"/>
      <c r="ENS735" s="835"/>
      <c r="ENT735" s="835"/>
      <c r="ENU735" s="89"/>
      <c r="ENV735" s="89"/>
      <c r="ENW735" s="89"/>
      <c r="ENX735" s="89"/>
      <c r="ENY735" s="89"/>
      <c r="ENZ735" s="835"/>
      <c r="EOA735" s="835"/>
      <c r="EOB735" s="89"/>
      <c r="EOC735" s="89"/>
      <c r="EOD735" s="835"/>
      <c r="EOE735" s="835"/>
      <c r="EOF735" s="89"/>
      <c r="EOG735" s="89"/>
      <c r="EOH735" s="835"/>
      <c r="EOI735" s="835"/>
      <c r="EOJ735" s="835"/>
      <c r="EOK735" s="835"/>
      <c r="EOL735" s="835"/>
      <c r="EOM735" s="835"/>
      <c r="EON735" s="835"/>
      <c r="EOO735" s="89"/>
      <c r="EOP735" s="89"/>
      <c r="EOQ735" s="835"/>
      <c r="EOR735" s="835"/>
      <c r="EOS735" s="89"/>
      <c r="EOT735" s="89"/>
      <c r="EOU735" s="835"/>
      <c r="EOV735" s="835"/>
      <c r="EOW735" s="835"/>
      <c r="EOX735" s="835"/>
      <c r="EOY735" s="835"/>
      <c r="EOZ735" s="203"/>
      <c r="EPA735" s="107"/>
      <c r="EPB735" s="835"/>
      <c r="EPC735" s="835"/>
      <c r="EPD735" s="835"/>
      <c r="EPE735" s="835"/>
      <c r="EPF735" s="835"/>
      <c r="EPG735" s="835"/>
      <c r="EPH735" s="835"/>
      <c r="EPI735" s="168"/>
      <c r="EPJ735" s="168"/>
      <c r="EPK735" s="168"/>
      <c r="EPL735" s="168"/>
      <c r="EPM735" s="168"/>
      <c r="EPN735" s="168"/>
      <c r="EPO735" s="168"/>
      <c r="EPP735" s="168"/>
      <c r="EPQ735" s="168"/>
      <c r="EPR735" s="168"/>
      <c r="EPS735" s="168"/>
      <c r="EPT735" s="168"/>
      <c r="EPU735" s="168"/>
      <c r="EPV735" s="168"/>
      <c r="EPW735" s="168"/>
      <c r="EPX735" s="168"/>
      <c r="EPY735" s="168"/>
      <c r="EPZ735" s="168"/>
      <c r="EQA735" s="168"/>
      <c r="EQB735" s="168"/>
      <c r="EQC735" s="168"/>
      <c r="EQD735" s="168"/>
      <c r="EQE735" s="168"/>
      <c r="EQF735" s="168"/>
      <c r="EQG735" s="168"/>
      <c r="EQH735" s="168"/>
      <c r="EQI735" s="168"/>
      <c r="EQJ735" s="168"/>
      <c r="EQK735" s="168"/>
      <c r="EQL735" s="168"/>
      <c r="EQM735" s="168"/>
      <c r="EQN735" s="168"/>
      <c r="EQO735" s="168"/>
      <c r="EQP735" s="168"/>
      <c r="EQQ735" s="168"/>
      <c r="EQR735" s="168"/>
      <c r="EQS735" s="168"/>
      <c r="EQT735" s="168"/>
      <c r="EQU735" s="168"/>
      <c r="EQV735" s="168"/>
      <c r="EQW735" s="168"/>
      <c r="EQX735" s="168"/>
      <c r="EQY735" s="168"/>
      <c r="EQZ735" s="168"/>
      <c r="ERA735" s="835"/>
      <c r="ERB735" s="835"/>
      <c r="ERC735" s="835"/>
      <c r="ERD735" s="835"/>
      <c r="ERE735" s="835"/>
      <c r="ERF735" s="835"/>
      <c r="ERG735" s="835"/>
      <c r="ERH735" s="835"/>
      <c r="ERI735" s="835"/>
      <c r="ERJ735" s="835"/>
      <c r="ERK735" s="835"/>
      <c r="ERL735" s="835"/>
      <c r="ERM735" s="835"/>
      <c r="ERN735" s="835"/>
      <c r="ERO735" s="835"/>
      <c r="ERP735" s="835"/>
      <c r="ERQ735" s="835"/>
      <c r="ERR735" s="835"/>
      <c r="ERS735" s="835"/>
      <c r="ERT735" s="835"/>
      <c r="ERU735" s="835"/>
      <c r="ERV735" s="835"/>
      <c r="ERW735" s="835"/>
      <c r="ERX735" s="835"/>
      <c r="ERY735" s="89"/>
      <c r="ERZ735" s="89"/>
      <c r="ESA735" s="89"/>
      <c r="ESB735" s="89"/>
      <c r="ESC735" s="89"/>
      <c r="ESD735" s="835"/>
      <c r="ESE735" s="835"/>
      <c r="ESF735" s="89"/>
      <c r="ESG735" s="89"/>
      <c r="ESH735" s="835"/>
      <c r="ESI735" s="835"/>
      <c r="ESJ735" s="89"/>
      <c r="ESK735" s="89"/>
      <c r="ESL735" s="835"/>
      <c r="ESM735" s="835"/>
      <c r="ESN735" s="835"/>
      <c r="ESO735" s="835"/>
      <c r="ESP735" s="835"/>
      <c r="ESQ735" s="835"/>
      <c r="ESR735" s="835"/>
      <c r="ESS735" s="89"/>
      <c r="EST735" s="89"/>
      <c r="ESU735" s="835"/>
      <c r="ESV735" s="835"/>
      <c r="ESW735" s="89"/>
      <c r="ESX735" s="89"/>
      <c r="ESY735" s="835"/>
      <c r="ESZ735" s="835"/>
      <c r="ETA735" s="835"/>
      <c r="ETB735" s="835"/>
      <c r="ETC735" s="835"/>
      <c r="ETD735" s="203"/>
      <c r="ETE735" s="107"/>
      <c r="ETF735" s="835"/>
      <c r="ETG735" s="835"/>
      <c r="ETH735" s="835"/>
      <c r="ETI735" s="835"/>
      <c r="ETJ735" s="835"/>
      <c r="ETK735" s="835"/>
      <c r="ETL735" s="835"/>
      <c r="ETM735" s="168"/>
      <c r="ETN735" s="168"/>
      <c r="ETO735" s="168"/>
      <c r="ETP735" s="168"/>
      <c r="ETQ735" s="168"/>
      <c r="ETR735" s="168"/>
      <c r="ETS735" s="168"/>
      <c r="ETT735" s="168"/>
      <c r="ETU735" s="168"/>
      <c r="ETV735" s="168"/>
      <c r="ETW735" s="168"/>
      <c r="ETX735" s="168"/>
      <c r="ETY735" s="168"/>
      <c r="ETZ735" s="168"/>
      <c r="EUA735" s="168"/>
      <c r="EUB735" s="168"/>
      <c r="EUC735" s="168"/>
      <c r="EUD735" s="168"/>
      <c r="EUE735" s="168"/>
      <c r="EUF735" s="168"/>
      <c r="EUG735" s="168"/>
      <c r="EUH735" s="168"/>
      <c r="EUI735" s="168"/>
      <c r="EUJ735" s="168"/>
      <c r="EUK735" s="168"/>
      <c r="EUL735" s="168"/>
      <c r="EUM735" s="168"/>
      <c r="EUN735" s="168"/>
      <c r="EUO735" s="168"/>
      <c r="EUP735" s="168"/>
      <c r="EUQ735" s="168"/>
      <c r="EUR735" s="168"/>
      <c r="EUS735" s="168"/>
      <c r="EUT735" s="168"/>
      <c r="EUU735" s="168"/>
      <c r="EUV735" s="168"/>
      <c r="EUW735" s="168"/>
      <c r="EUX735" s="168"/>
      <c r="EUY735" s="168"/>
      <c r="EUZ735" s="168"/>
      <c r="EVA735" s="168"/>
      <c r="EVB735" s="168"/>
      <c r="EVC735" s="168"/>
      <c r="EVD735" s="168"/>
      <c r="EVE735" s="835"/>
      <c r="EVF735" s="835"/>
      <c r="EVG735" s="835"/>
      <c r="EVH735" s="835"/>
      <c r="EVI735" s="835"/>
      <c r="EVJ735" s="835"/>
      <c r="EVK735" s="835"/>
      <c r="EVL735" s="835"/>
      <c r="EVM735" s="835"/>
      <c r="EVN735" s="835"/>
      <c r="EVO735" s="835"/>
      <c r="EVP735" s="835"/>
      <c r="EVQ735" s="835"/>
      <c r="EVR735" s="835"/>
      <c r="EVS735" s="835"/>
      <c r="EVT735" s="835"/>
      <c r="EVU735" s="835"/>
      <c r="EVV735" s="835"/>
      <c r="EVW735" s="835"/>
      <c r="EVX735" s="835"/>
      <c r="EVY735" s="835"/>
      <c r="EVZ735" s="835"/>
      <c r="EWA735" s="835"/>
      <c r="EWB735" s="835"/>
      <c r="EWC735" s="89"/>
      <c r="EWD735" s="89"/>
      <c r="EWE735" s="89"/>
      <c r="EWF735" s="89"/>
      <c r="EWG735" s="89"/>
      <c r="EWH735" s="835"/>
      <c r="EWI735" s="835"/>
      <c r="EWJ735" s="89"/>
      <c r="EWK735" s="89"/>
      <c r="EWL735" s="835"/>
      <c r="EWM735" s="835"/>
      <c r="EWN735" s="89"/>
      <c r="EWO735" s="89"/>
      <c r="EWP735" s="835"/>
      <c r="EWQ735" s="835"/>
      <c r="EWR735" s="835"/>
      <c r="EWS735" s="835"/>
      <c r="EWT735" s="835"/>
      <c r="EWU735" s="835"/>
      <c r="EWV735" s="835"/>
      <c r="EWW735" s="89"/>
      <c r="EWX735" s="89"/>
      <c r="EWY735" s="835"/>
      <c r="EWZ735" s="835"/>
      <c r="EXA735" s="89"/>
      <c r="EXB735" s="89"/>
      <c r="EXC735" s="835"/>
      <c r="EXD735" s="835"/>
      <c r="EXE735" s="835"/>
      <c r="EXF735" s="835"/>
      <c r="EXG735" s="835"/>
      <c r="EXH735" s="203"/>
      <c r="EXI735" s="107"/>
      <c r="EXJ735" s="835"/>
      <c r="EXK735" s="835"/>
      <c r="EXL735" s="835"/>
      <c r="EXM735" s="835"/>
      <c r="EXN735" s="835"/>
      <c r="EXO735" s="835"/>
      <c r="EXP735" s="835"/>
      <c r="EXQ735" s="168"/>
      <c r="EXR735" s="168"/>
      <c r="EXS735" s="168"/>
      <c r="EXT735" s="168"/>
      <c r="EXU735" s="168"/>
      <c r="EXV735" s="168"/>
      <c r="EXW735" s="168"/>
      <c r="EXX735" s="168"/>
      <c r="EXY735" s="168"/>
      <c r="EXZ735" s="168"/>
      <c r="EYA735" s="168"/>
      <c r="EYB735" s="168"/>
      <c r="EYC735" s="168"/>
      <c r="EYD735" s="168"/>
      <c r="EYE735" s="168"/>
      <c r="EYF735" s="168"/>
      <c r="EYG735" s="168"/>
      <c r="EYH735" s="168"/>
      <c r="EYI735" s="168"/>
      <c r="EYJ735" s="168"/>
      <c r="EYK735" s="168"/>
      <c r="EYL735" s="168"/>
      <c r="EYM735" s="168"/>
      <c r="EYN735" s="168"/>
      <c r="EYO735" s="168"/>
      <c r="EYP735" s="168"/>
      <c r="EYQ735" s="168"/>
      <c r="EYR735" s="168"/>
      <c r="EYS735" s="168"/>
      <c r="EYT735" s="168"/>
      <c r="EYU735" s="168"/>
      <c r="EYV735" s="168"/>
      <c r="EYW735" s="168"/>
      <c r="EYX735" s="168"/>
      <c r="EYY735" s="168"/>
      <c r="EYZ735" s="168"/>
      <c r="EZA735" s="168"/>
      <c r="EZB735" s="168"/>
      <c r="EZC735" s="168"/>
      <c r="EZD735" s="168"/>
      <c r="EZE735" s="168"/>
      <c r="EZF735" s="168"/>
      <c r="EZG735" s="168"/>
      <c r="EZH735" s="168"/>
      <c r="EZI735" s="835"/>
      <c r="EZJ735" s="835"/>
      <c r="EZK735" s="835"/>
      <c r="EZL735" s="835"/>
      <c r="EZM735" s="835"/>
      <c r="EZN735" s="835"/>
      <c r="EZO735" s="835"/>
      <c r="EZP735" s="835"/>
      <c r="EZQ735" s="835"/>
      <c r="EZR735" s="835"/>
      <c r="EZS735" s="835"/>
      <c r="EZT735" s="835"/>
      <c r="EZU735" s="835"/>
      <c r="EZV735" s="835"/>
      <c r="EZW735" s="835"/>
      <c r="EZX735" s="835"/>
      <c r="EZY735" s="835"/>
      <c r="EZZ735" s="835"/>
      <c r="FAA735" s="835"/>
      <c r="FAB735" s="835"/>
      <c r="FAC735" s="835"/>
      <c r="FAD735" s="835"/>
      <c r="FAE735" s="835"/>
      <c r="FAF735" s="835"/>
      <c r="FAG735" s="89"/>
      <c r="FAH735" s="89"/>
      <c r="FAI735" s="89"/>
      <c r="FAJ735" s="89"/>
      <c r="FAK735" s="89"/>
      <c r="FAL735" s="835"/>
      <c r="FAM735" s="835"/>
      <c r="FAN735" s="89"/>
      <c r="FAO735" s="89"/>
      <c r="FAP735" s="835"/>
      <c r="FAQ735" s="835"/>
      <c r="FAR735" s="89"/>
      <c r="FAS735" s="89"/>
      <c r="FAT735" s="835"/>
      <c r="FAU735" s="835"/>
      <c r="FAV735" s="835"/>
      <c r="FAW735" s="835"/>
      <c r="FAX735" s="835"/>
      <c r="FAY735" s="835"/>
      <c r="FAZ735" s="835"/>
      <c r="FBA735" s="89"/>
      <c r="FBB735" s="89"/>
      <c r="FBC735" s="835"/>
      <c r="FBD735" s="835"/>
      <c r="FBE735" s="89"/>
      <c r="FBF735" s="89"/>
      <c r="FBG735" s="835"/>
      <c r="FBH735" s="835"/>
      <c r="FBI735" s="835"/>
      <c r="FBJ735" s="835"/>
      <c r="FBK735" s="835"/>
      <c r="FBL735" s="203"/>
      <c r="FBM735" s="107"/>
      <c r="FBN735" s="835"/>
      <c r="FBO735" s="835"/>
      <c r="FBP735" s="835"/>
      <c r="FBQ735" s="835"/>
      <c r="FBR735" s="835"/>
      <c r="FBS735" s="835"/>
      <c r="FBT735" s="835"/>
      <c r="FBU735" s="168"/>
      <c r="FBV735" s="168"/>
      <c r="FBW735" s="168"/>
      <c r="FBX735" s="168"/>
      <c r="FBY735" s="168"/>
      <c r="FBZ735" s="168"/>
      <c r="FCA735" s="168"/>
      <c r="FCB735" s="168"/>
      <c r="FCC735" s="168"/>
      <c r="FCD735" s="168"/>
      <c r="FCE735" s="168"/>
      <c r="FCF735" s="168"/>
      <c r="FCG735" s="168"/>
      <c r="FCH735" s="168"/>
      <c r="FCI735" s="168"/>
      <c r="FCJ735" s="168"/>
      <c r="FCK735" s="168"/>
      <c r="FCL735" s="168"/>
      <c r="FCM735" s="168"/>
      <c r="FCN735" s="168"/>
      <c r="FCO735" s="168"/>
      <c r="FCP735" s="168"/>
      <c r="FCQ735" s="168"/>
      <c r="FCR735" s="168"/>
      <c r="FCS735" s="168"/>
      <c r="FCT735" s="168"/>
      <c r="FCU735" s="168"/>
      <c r="FCV735" s="168"/>
      <c r="FCW735" s="168"/>
      <c r="FCX735" s="168"/>
      <c r="FCY735" s="168"/>
      <c r="FCZ735" s="168"/>
      <c r="FDA735" s="168"/>
      <c r="FDB735" s="168"/>
      <c r="FDC735" s="168"/>
      <c r="FDD735" s="168"/>
      <c r="FDE735" s="168"/>
      <c r="FDF735" s="168"/>
      <c r="FDG735" s="168"/>
      <c r="FDH735" s="168"/>
      <c r="FDI735" s="168"/>
      <c r="FDJ735" s="168"/>
      <c r="FDK735" s="168"/>
      <c r="FDL735" s="168"/>
      <c r="FDM735" s="835"/>
      <c r="FDN735" s="835"/>
      <c r="FDO735" s="835"/>
      <c r="FDP735" s="835"/>
      <c r="FDQ735" s="835"/>
      <c r="FDR735" s="835"/>
      <c r="FDS735" s="835"/>
      <c r="FDT735" s="835"/>
      <c r="FDU735" s="835"/>
      <c r="FDV735" s="835"/>
      <c r="FDW735" s="835"/>
      <c r="FDX735" s="835"/>
      <c r="FDY735" s="835"/>
      <c r="FDZ735" s="835"/>
      <c r="FEA735" s="835"/>
      <c r="FEB735" s="835"/>
      <c r="FEC735" s="835"/>
      <c r="FED735" s="835"/>
      <c r="FEE735" s="835"/>
      <c r="FEF735" s="835"/>
      <c r="FEG735" s="835"/>
      <c r="FEH735" s="835"/>
      <c r="FEI735" s="835"/>
      <c r="FEJ735" s="835"/>
      <c r="FEK735" s="89"/>
      <c r="FEL735" s="89"/>
      <c r="FEM735" s="89"/>
      <c r="FEN735" s="89"/>
      <c r="FEO735" s="89"/>
      <c r="FEP735" s="835"/>
      <c r="FEQ735" s="835"/>
      <c r="FER735" s="89"/>
      <c r="FES735" s="89"/>
      <c r="FET735" s="835"/>
      <c r="FEU735" s="835"/>
      <c r="FEV735" s="89"/>
      <c r="FEW735" s="89"/>
      <c r="FEX735" s="835"/>
      <c r="FEY735" s="835"/>
      <c r="FEZ735" s="835"/>
      <c r="FFA735" s="835"/>
      <c r="FFB735" s="835"/>
      <c r="FFC735" s="835"/>
      <c r="FFD735" s="835"/>
      <c r="FFE735" s="89"/>
      <c r="FFF735" s="89"/>
      <c r="FFG735" s="835"/>
      <c r="FFH735" s="835"/>
      <c r="FFI735" s="89"/>
      <c r="FFJ735" s="89"/>
      <c r="FFK735" s="835"/>
      <c r="FFL735" s="835"/>
      <c r="FFM735" s="835"/>
      <c r="FFN735" s="835"/>
      <c r="FFO735" s="835"/>
      <c r="FFP735" s="203"/>
      <c r="FFQ735" s="107"/>
      <c r="FFR735" s="835"/>
      <c r="FFS735" s="835"/>
      <c r="FFT735" s="835"/>
      <c r="FFU735" s="835"/>
      <c r="FFV735" s="835"/>
      <c r="FFW735" s="835"/>
      <c r="FFX735" s="835"/>
      <c r="FFY735" s="168"/>
      <c r="FFZ735" s="168"/>
      <c r="FGA735" s="168"/>
      <c r="FGB735" s="168"/>
      <c r="FGC735" s="168"/>
      <c r="FGD735" s="168"/>
      <c r="FGE735" s="168"/>
      <c r="FGF735" s="168"/>
      <c r="FGG735" s="168"/>
      <c r="FGH735" s="168"/>
      <c r="FGI735" s="168"/>
      <c r="FGJ735" s="168"/>
      <c r="FGK735" s="168"/>
      <c r="FGL735" s="168"/>
      <c r="FGM735" s="168"/>
      <c r="FGN735" s="168"/>
      <c r="FGO735" s="168"/>
      <c r="FGP735" s="168"/>
      <c r="FGQ735" s="168"/>
      <c r="FGR735" s="168"/>
      <c r="FGS735" s="168"/>
      <c r="FGT735" s="168"/>
      <c r="FGU735" s="168"/>
      <c r="FGV735" s="168"/>
      <c r="FGW735" s="168"/>
      <c r="FGX735" s="168"/>
      <c r="FGY735" s="168"/>
      <c r="FGZ735" s="168"/>
      <c r="FHA735" s="168"/>
      <c r="FHB735" s="168"/>
      <c r="FHC735" s="168"/>
      <c r="FHD735" s="168"/>
      <c r="FHE735" s="168"/>
      <c r="FHF735" s="168"/>
      <c r="FHG735" s="168"/>
      <c r="FHH735" s="168"/>
      <c r="FHI735" s="168"/>
      <c r="FHJ735" s="168"/>
      <c r="FHK735" s="168"/>
      <c r="FHL735" s="168"/>
      <c r="FHM735" s="168"/>
      <c r="FHN735" s="168"/>
      <c r="FHO735" s="168"/>
      <c r="FHP735" s="168"/>
      <c r="FHQ735" s="835"/>
      <c r="FHR735" s="835"/>
      <c r="FHS735" s="835"/>
      <c r="FHT735" s="835"/>
      <c r="FHU735" s="835"/>
      <c r="FHV735" s="835"/>
      <c r="FHW735" s="835"/>
      <c r="FHX735" s="835"/>
      <c r="FHY735" s="835"/>
      <c r="FHZ735" s="835"/>
      <c r="FIA735" s="835"/>
      <c r="FIB735" s="835"/>
      <c r="FIC735" s="835"/>
      <c r="FID735" s="835"/>
      <c r="FIE735" s="835"/>
      <c r="FIF735" s="835"/>
      <c r="FIG735" s="835"/>
      <c r="FIH735" s="835"/>
      <c r="FII735" s="835"/>
      <c r="FIJ735" s="835"/>
      <c r="FIK735" s="835"/>
      <c r="FIL735" s="835"/>
      <c r="FIM735" s="835"/>
      <c r="FIN735" s="835"/>
      <c r="FIO735" s="89"/>
      <c r="FIP735" s="89"/>
      <c r="FIQ735" s="89"/>
      <c r="FIR735" s="89"/>
      <c r="FIS735" s="89"/>
      <c r="FIT735" s="835"/>
      <c r="FIU735" s="835"/>
      <c r="FIV735" s="89"/>
      <c r="FIW735" s="89"/>
      <c r="FIX735" s="835"/>
      <c r="FIY735" s="835"/>
      <c r="FIZ735" s="89"/>
      <c r="FJA735" s="89"/>
      <c r="FJB735" s="835"/>
      <c r="FJC735" s="835"/>
      <c r="FJD735" s="835"/>
      <c r="FJE735" s="835"/>
      <c r="FJF735" s="835"/>
      <c r="FJG735" s="835"/>
      <c r="FJH735" s="835"/>
      <c r="FJI735" s="89"/>
      <c r="FJJ735" s="89"/>
      <c r="FJK735" s="835"/>
      <c r="FJL735" s="835"/>
      <c r="FJM735" s="89"/>
      <c r="FJN735" s="89"/>
      <c r="FJO735" s="835"/>
      <c r="FJP735" s="835"/>
      <c r="FJQ735" s="835"/>
      <c r="FJR735" s="835"/>
      <c r="FJS735" s="835"/>
      <c r="FJT735" s="203"/>
      <c r="FJU735" s="107"/>
      <c r="FJV735" s="835"/>
      <c r="FJW735" s="835"/>
      <c r="FJX735" s="835"/>
      <c r="FJY735" s="835"/>
      <c r="FJZ735" s="835"/>
      <c r="FKA735" s="835"/>
      <c r="FKB735" s="835"/>
      <c r="FKC735" s="168"/>
      <c r="FKD735" s="168"/>
      <c r="FKE735" s="168"/>
      <c r="FKF735" s="168"/>
      <c r="FKG735" s="168"/>
      <c r="FKH735" s="168"/>
      <c r="FKI735" s="168"/>
      <c r="FKJ735" s="168"/>
      <c r="FKK735" s="168"/>
      <c r="FKL735" s="168"/>
      <c r="FKM735" s="168"/>
      <c r="FKN735" s="168"/>
      <c r="FKO735" s="168"/>
      <c r="FKP735" s="168"/>
      <c r="FKQ735" s="168"/>
      <c r="FKR735" s="168"/>
      <c r="FKS735" s="168"/>
      <c r="FKT735" s="168"/>
      <c r="FKU735" s="168"/>
      <c r="FKV735" s="168"/>
      <c r="FKW735" s="168"/>
      <c r="FKX735" s="168"/>
      <c r="FKY735" s="168"/>
      <c r="FKZ735" s="168"/>
      <c r="FLA735" s="168"/>
      <c r="FLB735" s="168"/>
      <c r="FLC735" s="168"/>
      <c r="FLD735" s="168"/>
      <c r="FLE735" s="168"/>
      <c r="FLF735" s="168"/>
      <c r="FLG735" s="168"/>
      <c r="FLH735" s="168"/>
      <c r="FLI735" s="168"/>
      <c r="FLJ735" s="168"/>
      <c r="FLK735" s="168"/>
      <c r="FLL735" s="168"/>
      <c r="FLM735" s="168"/>
      <c r="FLN735" s="168"/>
      <c r="FLO735" s="168"/>
      <c r="FLP735" s="168"/>
      <c r="FLQ735" s="168"/>
      <c r="FLR735" s="168"/>
      <c r="FLS735" s="168"/>
      <c r="FLT735" s="168"/>
      <c r="FLU735" s="835"/>
      <c r="FLV735" s="835"/>
      <c r="FLW735" s="835"/>
      <c r="FLX735" s="835"/>
      <c r="FLY735" s="835"/>
      <c r="FLZ735" s="835"/>
      <c r="FMA735" s="835"/>
      <c r="FMB735" s="835"/>
      <c r="FMC735" s="835"/>
      <c r="FMD735" s="835"/>
      <c r="FME735" s="835"/>
      <c r="FMF735" s="835"/>
      <c r="FMG735" s="835"/>
      <c r="FMH735" s="835"/>
      <c r="FMI735" s="835"/>
      <c r="FMJ735" s="835"/>
      <c r="FMK735" s="835"/>
      <c r="FML735" s="835"/>
      <c r="FMM735" s="835"/>
      <c r="FMN735" s="835"/>
      <c r="FMO735" s="835"/>
      <c r="FMP735" s="835"/>
      <c r="FMQ735" s="835"/>
      <c r="FMR735" s="835"/>
      <c r="FMS735" s="89"/>
      <c r="FMT735" s="89"/>
      <c r="FMU735" s="89"/>
      <c r="FMV735" s="89"/>
      <c r="FMW735" s="89"/>
      <c r="FMX735" s="835"/>
      <c r="FMY735" s="835"/>
      <c r="FMZ735" s="89"/>
      <c r="FNA735" s="89"/>
      <c r="FNB735" s="835"/>
      <c r="FNC735" s="835"/>
      <c r="FND735" s="89"/>
      <c r="FNE735" s="89"/>
      <c r="FNF735" s="835"/>
      <c r="FNG735" s="835"/>
      <c r="FNH735" s="835"/>
      <c r="FNI735" s="835"/>
      <c r="FNJ735" s="835"/>
      <c r="FNK735" s="835"/>
      <c r="FNL735" s="835"/>
      <c r="FNM735" s="89"/>
      <c r="FNN735" s="89"/>
      <c r="FNO735" s="835"/>
      <c r="FNP735" s="835"/>
      <c r="FNQ735" s="89"/>
      <c r="FNR735" s="89"/>
      <c r="FNS735" s="835"/>
      <c r="FNT735" s="835"/>
      <c r="FNU735" s="835"/>
      <c r="FNV735" s="835"/>
      <c r="FNW735" s="835"/>
      <c r="FNX735" s="203"/>
      <c r="FNY735" s="107"/>
      <c r="FNZ735" s="835"/>
      <c r="FOA735" s="835"/>
      <c r="FOB735" s="835"/>
      <c r="FOC735" s="835"/>
      <c r="FOD735" s="835"/>
      <c r="FOE735" s="835"/>
      <c r="FOF735" s="835"/>
      <c r="FOG735" s="168"/>
      <c r="FOH735" s="168"/>
      <c r="FOI735" s="168"/>
      <c r="FOJ735" s="168"/>
      <c r="FOK735" s="168"/>
      <c r="FOL735" s="168"/>
      <c r="FOM735" s="168"/>
      <c r="FON735" s="168"/>
      <c r="FOO735" s="168"/>
      <c r="FOP735" s="168"/>
      <c r="FOQ735" s="168"/>
      <c r="FOR735" s="168"/>
      <c r="FOS735" s="168"/>
      <c r="FOT735" s="168"/>
      <c r="FOU735" s="168"/>
      <c r="FOV735" s="168"/>
      <c r="FOW735" s="168"/>
      <c r="FOX735" s="168"/>
      <c r="FOY735" s="168"/>
      <c r="FOZ735" s="168"/>
      <c r="FPA735" s="168"/>
      <c r="FPB735" s="168"/>
      <c r="FPC735" s="168"/>
      <c r="FPD735" s="168"/>
      <c r="FPE735" s="168"/>
      <c r="FPF735" s="168"/>
      <c r="FPG735" s="168"/>
      <c r="FPH735" s="168"/>
      <c r="FPI735" s="168"/>
      <c r="FPJ735" s="168"/>
      <c r="FPK735" s="168"/>
      <c r="FPL735" s="168"/>
      <c r="FPM735" s="168"/>
      <c r="FPN735" s="168"/>
      <c r="FPO735" s="168"/>
      <c r="FPP735" s="168"/>
      <c r="FPQ735" s="168"/>
      <c r="FPR735" s="168"/>
      <c r="FPS735" s="168"/>
      <c r="FPT735" s="168"/>
      <c r="FPU735" s="168"/>
      <c r="FPV735" s="168"/>
      <c r="FPW735" s="168"/>
      <c r="FPX735" s="168"/>
      <c r="FPY735" s="835"/>
      <c r="FPZ735" s="835"/>
      <c r="FQA735" s="835"/>
      <c r="FQB735" s="835"/>
      <c r="FQC735" s="835"/>
      <c r="FQD735" s="835"/>
      <c r="FQE735" s="835"/>
      <c r="FQF735" s="835"/>
      <c r="FQG735" s="835"/>
      <c r="FQH735" s="835"/>
      <c r="FQI735" s="835"/>
      <c r="FQJ735" s="835"/>
      <c r="FQK735" s="835"/>
      <c r="FQL735" s="835"/>
      <c r="FQM735" s="835"/>
      <c r="FQN735" s="835"/>
      <c r="FQO735" s="835"/>
      <c r="FQP735" s="835"/>
      <c r="FQQ735" s="835"/>
      <c r="FQR735" s="835"/>
      <c r="FQS735" s="835"/>
      <c r="FQT735" s="835"/>
      <c r="FQU735" s="835"/>
      <c r="FQV735" s="835"/>
      <c r="FQW735" s="89"/>
      <c r="FQX735" s="89"/>
      <c r="FQY735" s="89"/>
      <c r="FQZ735" s="89"/>
      <c r="FRA735" s="89"/>
      <c r="FRB735" s="835"/>
      <c r="FRC735" s="835"/>
      <c r="FRD735" s="89"/>
      <c r="FRE735" s="89"/>
      <c r="FRF735" s="835"/>
      <c r="FRG735" s="835"/>
      <c r="FRH735" s="89"/>
      <c r="FRI735" s="89"/>
      <c r="FRJ735" s="835"/>
      <c r="FRK735" s="835"/>
      <c r="FRL735" s="835"/>
      <c r="FRM735" s="835"/>
      <c r="FRN735" s="835"/>
      <c r="FRO735" s="835"/>
      <c r="FRP735" s="835"/>
      <c r="FRQ735" s="89"/>
      <c r="FRR735" s="89"/>
      <c r="FRS735" s="835"/>
      <c r="FRT735" s="835"/>
      <c r="FRU735" s="89"/>
      <c r="FRV735" s="89"/>
      <c r="FRW735" s="835"/>
      <c r="FRX735" s="835"/>
      <c r="FRY735" s="835"/>
      <c r="FRZ735" s="835"/>
      <c r="FSA735" s="835"/>
      <c r="FSB735" s="203"/>
      <c r="FSC735" s="107"/>
      <c r="FSD735" s="835"/>
      <c r="FSE735" s="835"/>
      <c r="FSF735" s="835"/>
      <c r="FSG735" s="835"/>
      <c r="FSH735" s="835"/>
      <c r="FSI735" s="835"/>
      <c r="FSJ735" s="835"/>
      <c r="FSK735" s="168"/>
      <c r="FSL735" s="168"/>
      <c r="FSM735" s="168"/>
      <c r="FSN735" s="168"/>
      <c r="FSO735" s="168"/>
      <c r="FSP735" s="168"/>
      <c r="FSQ735" s="168"/>
      <c r="FSR735" s="168"/>
      <c r="FSS735" s="168"/>
      <c r="FST735" s="168"/>
      <c r="FSU735" s="168"/>
      <c r="FSV735" s="168"/>
      <c r="FSW735" s="168"/>
      <c r="FSX735" s="168"/>
      <c r="FSY735" s="168"/>
      <c r="FSZ735" s="168"/>
      <c r="FTA735" s="168"/>
      <c r="FTB735" s="168"/>
      <c r="FTC735" s="168"/>
      <c r="FTD735" s="168"/>
      <c r="FTE735" s="168"/>
      <c r="FTF735" s="168"/>
      <c r="FTG735" s="168"/>
      <c r="FTH735" s="168"/>
      <c r="FTI735" s="168"/>
      <c r="FTJ735" s="168"/>
      <c r="FTK735" s="168"/>
      <c r="FTL735" s="168"/>
      <c r="FTM735" s="168"/>
      <c r="FTN735" s="168"/>
      <c r="FTO735" s="168"/>
      <c r="FTP735" s="168"/>
      <c r="FTQ735" s="168"/>
      <c r="FTR735" s="168"/>
      <c r="FTS735" s="168"/>
      <c r="FTT735" s="168"/>
      <c r="FTU735" s="168"/>
      <c r="FTV735" s="168"/>
      <c r="FTW735" s="168"/>
      <c r="FTX735" s="168"/>
      <c r="FTY735" s="168"/>
      <c r="FTZ735" s="168"/>
      <c r="FUA735" s="168"/>
      <c r="FUB735" s="168"/>
      <c r="FUC735" s="835"/>
      <c r="FUD735" s="835"/>
      <c r="FUE735" s="835"/>
      <c r="FUF735" s="835"/>
      <c r="FUG735" s="835"/>
      <c r="FUH735" s="835"/>
      <c r="FUI735" s="835"/>
      <c r="FUJ735" s="835"/>
      <c r="FUK735" s="835"/>
      <c r="FUL735" s="835"/>
      <c r="FUM735" s="835"/>
      <c r="FUN735" s="835"/>
      <c r="FUO735" s="835"/>
      <c r="FUP735" s="835"/>
      <c r="FUQ735" s="835"/>
      <c r="FUR735" s="835"/>
      <c r="FUS735" s="835"/>
      <c r="FUT735" s="835"/>
      <c r="FUU735" s="835"/>
      <c r="FUV735" s="835"/>
      <c r="FUW735" s="835"/>
      <c r="FUX735" s="835"/>
      <c r="FUY735" s="835"/>
      <c r="FUZ735" s="835"/>
      <c r="FVA735" s="89"/>
      <c r="FVB735" s="89"/>
      <c r="FVC735" s="89"/>
      <c r="FVD735" s="89"/>
      <c r="FVE735" s="89"/>
      <c r="FVF735" s="835"/>
      <c r="FVG735" s="835"/>
      <c r="FVH735" s="89"/>
      <c r="FVI735" s="89"/>
      <c r="FVJ735" s="835"/>
      <c r="FVK735" s="835"/>
      <c r="FVL735" s="89"/>
      <c r="FVM735" s="89"/>
      <c r="FVN735" s="835"/>
      <c r="FVO735" s="835"/>
      <c r="FVP735" s="835"/>
      <c r="FVQ735" s="835"/>
      <c r="FVR735" s="835"/>
      <c r="FVS735" s="835"/>
      <c r="FVT735" s="835"/>
      <c r="FVU735" s="89"/>
      <c r="FVV735" s="89"/>
      <c r="FVW735" s="835"/>
      <c r="FVX735" s="835"/>
      <c r="FVY735" s="89"/>
      <c r="FVZ735" s="89"/>
      <c r="FWA735" s="835"/>
      <c r="FWB735" s="835"/>
      <c r="FWC735" s="835"/>
      <c r="FWD735" s="835"/>
      <c r="FWE735" s="835"/>
      <c r="FWF735" s="203"/>
      <c r="FWG735" s="107"/>
      <c r="FWH735" s="835"/>
      <c r="FWI735" s="835"/>
      <c r="FWJ735" s="835"/>
      <c r="FWK735" s="835"/>
      <c r="FWL735" s="835"/>
      <c r="FWM735" s="835"/>
      <c r="FWN735" s="835"/>
      <c r="FWO735" s="168"/>
      <c r="FWP735" s="168"/>
      <c r="FWQ735" s="168"/>
      <c r="FWR735" s="168"/>
      <c r="FWS735" s="168"/>
      <c r="FWT735" s="168"/>
      <c r="FWU735" s="168"/>
      <c r="FWV735" s="168"/>
      <c r="FWW735" s="168"/>
      <c r="FWX735" s="168"/>
      <c r="FWY735" s="168"/>
      <c r="FWZ735" s="168"/>
      <c r="FXA735" s="168"/>
      <c r="FXB735" s="168"/>
      <c r="FXC735" s="168"/>
      <c r="FXD735" s="168"/>
      <c r="FXE735" s="168"/>
      <c r="FXF735" s="168"/>
      <c r="FXG735" s="168"/>
      <c r="FXH735" s="168"/>
      <c r="FXI735" s="168"/>
      <c r="FXJ735" s="168"/>
      <c r="FXK735" s="168"/>
      <c r="FXL735" s="168"/>
      <c r="FXM735" s="168"/>
      <c r="FXN735" s="168"/>
      <c r="FXO735" s="168"/>
      <c r="FXP735" s="168"/>
      <c r="FXQ735" s="168"/>
      <c r="FXR735" s="168"/>
      <c r="FXS735" s="168"/>
      <c r="FXT735" s="168"/>
      <c r="FXU735" s="168"/>
      <c r="FXV735" s="168"/>
      <c r="FXW735" s="168"/>
      <c r="FXX735" s="168"/>
      <c r="FXY735" s="168"/>
      <c r="FXZ735" s="168"/>
      <c r="FYA735" s="168"/>
      <c r="FYB735" s="168"/>
      <c r="FYC735" s="168"/>
      <c r="FYD735" s="168"/>
      <c r="FYE735" s="168"/>
      <c r="FYF735" s="168"/>
      <c r="FYG735" s="835"/>
      <c r="FYH735" s="835"/>
      <c r="FYI735" s="835"/>
      <c r="FYJ735" s="835"/>
      <c r="FYK735" s="835"/>
      <c r="FYL735" s="835"/>
      <c r="FYM735" s="835"/>
      <c r="FYN735" s="835"/>
      <c r="FYO735" s="835"/>
      <c r="FYP735" s="835"/>
      <c r="FYQ735" s="835"/>
      <c r="FYR735" s="835"/>
      <c r="FYS735" s="835"/>
      <c r="FYT735" s="835"/>
      <c r="FYU735" s="835"/>
      <c r="FYV735" s="835"/>
      <c r="FYW735" s="835"/>
      <c r="FYX735" s="835"/>
      <c r="FYY735" s="835"/>
      <c r="FYZ735" s="835"/>
      <c r="FZA735" s="835"/>
      <c r="FZB735" s="835"/>
      <c r="FZC735" s="835"/>
      <c r="FZD735" s="835"/>
      <c r="FZE735" s="89"/>
      <c r="FZF735" s="89"/>
      <c r="FZG735" s="89"/>
      <c r="FZH735" s="89"/>
      <c r="FZI735" s="89"/>
      <c r="FZJ735" s="835"/>
      <c r="FZK735" s="835"/>
      <c r="FZL735" s="89"/>
      <c r="FZM735" s="89"/>
      <c r="FZN735" s="835"/>
      <c r="FZO735" s="835"/>
      <c r="FZP735" s="89"/>
      <c r="FZQ735" s="89"/>
      <c r="FZR735" s="835"/>
      <c r="FZS735" s="835"/>
      <c r="FZT735" s="835"/>
      <c r="FZU735" s="835"/>
      <c r="FZV735" s="835"/>
      <c r="FZW735" s="835"/>
      <c r="FZX735" s="835"/>
      <c r="FZY735" s="89"/>
      <c r="FZZ735" s="89"/>
      <c r="GAA735" s="835"/>
      <c r="GAB735" s="835"/>
      <c r="GAC735" s="89"/>
      <c r="GAD735" s="89"/>
      <c r="GAE735" s="835"/>
      <c r="GAF735" s="835"/>
      <c r="GAG735" s="835"/>
      <c r="GAH735" s="835"/>
      <c r="GAI735" s="835"/>
      <c r="GAJ735" s="203"/>
      <c r="GAK735" s="107"/>
      <c r="GAL735" s="835"/>
      <c r="GAM735" s="835"/>
      <c r="GAN735" s="835"/>
      <c r="GAO735" s="835"/>
      <c r="GAP735" s="835"/>
      <c r="GAQ735" s="835"/>
      <c r="GAR735" s="835"/>
      <c r="GAS735" s="168"/>
      <c r="GAT735" s="168"/>
      <c r="GAU735" s="168"/>
      <c r="GAV735" s="168"/>
      <c r="GAW735" s="168"/>
      <c r="GAX735" s="168"/>
      <c r="GAY735" s="168"/>
      <c r="GAZ735" s="168"/>
      <c r="GBA735" s="168"/>
      <c r="GBB735" s="168"/>
      <c r="GBC735" s="168"/>
      <c r="GBD735" s="168"/>
      <c r="GBE735" s="168"/>
      <c r="GBF735" s="168"/>
      <c r="GBG735" s="168"/>
      <c r="GBH735" s="168"/>
      <c r="GBI735" s="168"/>
      <c r="GBJ735" s="168"/>
      <c r="GBK735" s="168"/>
      <c r="GBL735" s="168"/>
      <c r="GBM735" s="168"/>
      <c r="GBN735" s="168"/>
      <c r="GBO735" s="168"/>
      <c r="GBP735" s="168"/>
      <c r="GBQ735" s="168"/>
      <c r="GBR735" s="168"/>
      <c r="GBS735" s="168"/>
      <c r="GBT735" s="168"/>
      <c r="GBU735" s="168"/>
      <c r="GBV735" s="168"/>
      <c r="GBW735" s="168"/>
      <c r="GBX735" s="168"/>
      <c r="GBY735" s="168"/>
      <c r="GBZ735" s="168"/>
      <c r="GCA735" s="168"/>
      <c r="GCB735" s="168"/>
      <c r="GCC735" s="168"/>
      <c r="GCD735" s="168"/>
      <c r="GCE735" s="168"/>
      <c r="GCF735" s="168"/>
      <c r="GCG735" s="168"/>
      <c r="GCH735" s="168"/>
      <c r="GCI735" s="168"/>
      <c r="GCJ735" s="168"/>
      <c r="GCK735" s="835"/>
      <c r="GCL735" s="835"/>
      <c r="GCM735" s="835"/>
      <c r="GCN735" s="835"/>
      <c r="GCO735" s="835"/>
      <c r="GCP735" s="835"/>
      <c r="GCQ735" s="835"/>
      <c r="GCR735" s="835"/>
      <c r="GCS735" s="835"/>
      <c r="GCT735" s="835"/>
      <c r="GCU735" s="835"/>
      <c r="GCV735" s="835"/>
      <c r="GCW735" s="835"/>
      <c r="GCX735" s="835"/>
      <c r="GCY735" s="835"/>
      <c r="GCZ735" s="835"/>
      <c r="GDA735" s="835"/>
      <c r="GDB735" s="835"/>
      <c r="GDC735" s="835"/>
      <c r="GDD735" s="835"/>
      <c r="GDE735" s="835"/>
      <c r="GDF735" s="835"/>
      <c r="GDG735" s="835"/>
      <c r="GDH735" s="835"/>
      <c r="GDI735" s="89"/>
      <c r="GDJ735" s="89"/>
      <c r="GDK735" s="89"/>
      <c r="GDL735" s="89"/>
      <c r="GDM735" s="89"/>
      <c r="GDN735" s="835"/>
      <c r="GDO735" s="835"/>
      <c r="GDP735" s="89"/>
      <c r="GDQ735" s="89"/>
      <c r="GDR735" s="835"/>
      <c r="GDS735" s="835"/>
      <c r="GDT735" s="89"/>
      <c r="GDU735" s="89"/>
      <c r="GDV735" s="835"/>
      <c r="GDW735" s="835"/>
      <c r="GDX735" s="835"/>
      <c r="GDY735" s="835"/>
      <c r="GDZ735" s="835"/>
      <c r="GEA735" s="835"/>
      <c r="GEB735" s="835"/>
      <c r="GEC735" s="89"/>
      <c r="GED735" s="89"/>
      <c r="GEE735" s="835"/>
      <c r="GEF735" s="835"/>
      <c r="GEG735" s="89"/>
      <c r="GEH735" s="89"/>
      <c r="GEI735" s="835"/>
      <c r="GEJ735" s="835"/>
      <c r="GEK735" s="835"/>
      <c r="GEL735" s="835"/>
      <c r="GEM735" s="835"/>
      <c r="GEN735" s="203"/>
      <c r="GEO735" s="107"/>
      <c r="GEP735" s="835"/>
      <c r="GEQ735" s="835"/>
      <c r="GER735" s="835"/>
      <c r="GES735" s="835"/>
      <c r="GET735" s="835"/>
      <c r="GEU735" s="835"/>
      <c r="GEV735" s="835"/>
      <c r="GEW735" s="168"/>
      <c r="GEX735" s="168"/>
      <c r="GEY735" s="168"/>
      <c r="GEZ735" s="168"/>
      <c r="GFA735" s="168"/>
      <c r="GFB735" s="168"/>
      <c r="GFC735" s="168"/>
      <c r="GFD735" s="168"/>
      <c r="GFE735" s="168"/>
      <c r="GFF735" s="168"/>
      <c r="GFG735" s="168"/>
      <c r="GFH735" s="168"/>
      <c r="GFI735" s="168"/>
      <c r="GFJ735" s="168"/>
      <c r="GFK735" s="168"/>
      <c r="GFL735" s="168"/>
      <c r="GFM735" s="168"/>
      <c r="GFN735" s="168"/>
      <c r="GFO735" s="168"/>
      <c r="GFP735" s="168"/>
      <c r="GFQ735" s="168"/>
      <c r="GFR735" s="168"/>
      <c r="GFS735" s="168"/>
      <c r="GFT735" s="168"/>
      <c r="GFU735" s="168"/>
      <c r="GFV735" s="168"/>
      <c r="GFW735" s="168"/>
      <c r="GFX735" s="168"/>
      <c r="GFY735" s="168"/>
      <c r="GFZ735" s="168"/>
      <c r="GGA735" s="168"/>
      <c r="GGB735" s="168"/>
      <c r="GGC735" s="168"/>
      <c r="GGD735" s="168"/>
      <c r="GGE735" s="168"/>
      <c r="GGF735" s="168"/>
      <c r="GGG735" s="168"/>
      <c r="GGH735" s="168"/>
      <c r="GGI735" s="168"/>
      <c r="GGJ735" s="168"/>
      <c r="GGK735" s="168"/>
      <c r="GGL735" s="168"/>
      <c r="GGM735" s="168"/>
      <c r="GGN735" s="168"/>
      <c r="GGO735" s="835"/>
      <c r="GGP735" s="835"/>
      <c r="GGQ735" s="835"/>
      <c r="GGR735" s="835"/>
      <c r="GGS735" s="835"/>
      <c r="GGT735" s="835"/>
      <c r="GGU735" s="835"/>
      <c r="GGV735" s="835"/>
      <c r="GGW735" s="835"/>
      <c r="GGX735" s="835"/>
      <c r="GGY735" s="835"/>
      <c r="GGZ735" s="835"/>
      <c r="GHA735" s="835"/>
      <c r="GHB735" s="835"/>
      <c r="GHC735" s="835"/>
      <c r="GHD735" s="835"/>
      <c r="GHE735" s="835"/>
      <c r="GHF735" s="835"/>
      <c r="GHG735" s="835"/>
      <c r="GHH735" s="835"/>
      <c r="GHI735" s="835"/>
      <c r="GHJ735" s="835"/>
      <c r="GHK735" s="835"/>
      <c r="GHL735" s="835"/>
      <c r="GHM735" s="89"/>
      <c r="GHN735" s="89"/>
      <c r="GHO735" s="89"/>
      <c r="GHP735" s="89"/>
      <c r="GHQ735" s="89"/>
      <c r="GHR735" s="835"/>
      <c r="GHS735" s="835"/>
      <c r="GHT735" s="89"/>
      <c r="GHU735" s="89"/>
      <c r="GHV735" s="835"/>
      <c r="GHW735" s="835"/>
      <c r="GHX735" s="89"/>
      <c r="GHY735" s="89"/>
      <c r="GHZ735" s="835"/>
      <c r="GIA735" s="835"/>
      <c r="GIB735" s="835"/>
      <c r="GIC735" s="835"/>
      <c r="GID735" s="835"/>
      <c r="GIE735" s="835"/>
      <c r="GIF735" s="835"/>
      <c r="GIG735" s="89"/>
      <c r="GIH735" s="89"/>
      <c r="GII735" s="835"/>
      <c r="GIJ735" s="835"/>
      <c r="GIK735" s="89"/>
      <c r="GIL735" s="89"/>
      <c r="GIM735" s="835"/>
      <c r="GIN735" s="835"/>
      <c r="GIO735" s="835"/>
      <c r="GIP735" s="835"/>
      <c r="GIQ735" s="835"/>
      <c r="GIR735" s="203"/>
      <c r="GIS735" s="107"/>
      <c r="GIT735" s="835"/>
      <c r="GIU735" s="835"/>
      <c r="GIV735" s="835"/>
      <c r="GIW735" s="835"/>
      <c r="GIX735" s="835"/>
      <c r="GIY735" s="835"/>
      <c r="GIZ735" s="835"/>
      <c r="GJA735" s="168"/>
      <c r="GJB735" s="168"/>
      <c r="GJC735" s="168"/>
      <c r="GJD735" s="168"/>
      <c r="GJE735" s="168"/>
      <c r="GJF735" s="168"/>
      <c r="GJG735" s="168"/>
      <c r="GJH735" s="168"/>
      <c r="GJI735" s="168"/>
      <c r="GJJ735" s="168"/>
      <c r="GJK735" s="168"/>
      <c r="GJL735" s="168"/>
      <c r="GJM735" s="168"/>
      <c r="GJN735" s="168"/>
      <c r="GJO735" s="168"/>
      <c r="GJP735" s="168"/>
      <c r="GJQ735" s="168"/>
      <c r="GJR735" s="168"/>
      <c r="GJS735" s="168"/>
      <c r="GJT735" s="168"/>
      <c r="GJU735" s="168"/>
      <c r="GJV735" s="168"/>
      <c r="GJW735" s="168"/>
      <c r="GJX735" s="168"/>
      <c r="GJY735" s="168"/>
      <c r="GJZ735" s="168"/>
      <c r="GKA735" s="168"/>
      <c r="GKB735" s="168"/>
      <c r="GKC735" s="168"/>
      <c r="GKD735" s="168"/>
      <c r="GKE735" s="168"/>
      <c r="GKF735" s="168"/>
      <c r="GKG735" s="168"/>
      <c r="GKH735" s="168"/>
      <c r="GKI735" s="168"/>
      <c r="GKJ735" s="168"/>
      <c r="GKK735" s="168"/>
      <c r="GKL735" s="168"/>
      <c r="GKM735" s="168"/>
      <c r="GKN735" s="168"/>
      <c r="GKO735" s="168"/>
      <c r="GKP735" s="168"/>
      <c r="GKQ735" s="168"/>
      <c r="GKR735" s="168"/>
      <c r="GKS735" s="835"/>
      <c r="GKT735" s="835"/>
      <c r="GKU735" s="835"/>
      <c r="GKV735" s="835"/>
      <c r="GKW735" s="835"/>
      <c r="GKX735" s="835"/>
      <c r="GKY735" s="835"/>
      <c r="GKZ735" s="835"/>
      <c r="GLA735" s="835"/>
      <c r="GLB735" s="835"/>
      <c r="GLC735" s="835"/>
      <c r="GLD735" s="835"/>
      <c r="GLE735" s="835"/>
      <c r="GLF735" s="835"/>
      <c r="GLG735" s="835"/>
      <c r="GLH735" s="835"/>
      <c r="GLI735" s="835"/>
      <c r="GLJ735" s="835"/>
      <c r="GLK735" s="835"/>
      <c r="GLL735" s="835"/>
      <c r="GLM735" s="835"/>
      <c r="GLN735" s="835"/>
      <c r="GLO735" s="835"/>
      <c r="GLP735" s="835"/>
      <c r="GLQ735" s="89"/>
      <c r="GLR735" s="89"/>
      <c r="GLS735" s="89"/>
      <c r="GLT735" s="89"/>
      <c r="GLU735" s="89"/>
      <c r="GLV735" s="835"/>
      <c r="GLW735" s="835"/>
      <c r="GLX735" s="89"/>
      <c r="GLY735" s="89"/>
      <c r="GLZ735" s="835"/>
      <c r="GMA735" s="835"/>
      <c r="GMB735" s="89"/>
      <c r="GMC735" s="89"/>
      <c r="GMD735" s="835"/>
      <c r="GME735" s="835"/>
      <c r="GMF735" s="835"/>
      <c r="GMG735" s="835"/>
      <c r="GMH735" s="835"/>
      <c r="GMI735" s="835"/>
      <c r="GMJ735" s="835"/>
      <c r="GMK735" s="89"/>
      <c r="GML735" s="89"/>
      <c r="GMM735" s="835"/>
      <c r="GMN735" s="835"/>
      <c r="GMO735" s="89"/>
      <c r="GMP735" s="89"/>
      <c r="GMQ735" s="835"/>
      <c r="GMR735" s="835"/>
      <c r="GMS735" s="835"/>
      <c r="GMT735" s="835"/>
      <c r="GMU735" s="835"/>
      <c r="GMV735" s="203"/>
      <c r="GMW735" s="107"/>
      <c r="GMX735" s="835"/>
      <c r="GMY735" s="835"/>
      <c r="GMZ735" s="835"/>
      <c r="GNA735" s="835"/>
      <c r="GNB735" s="835"/>
      <c r="GNC735" s="835"/>
      <c r="GND735" s="835"/>
      <c r="GNE735" s="168"/>
      <c r="GNF735" s="168"/>
      <c r="GNG735" s="168"/>
      <c r="GNH735" s="168"/>
      <c r="GNI735" s="168"/>
      <c r="GNJ735" s="168"/>
      <c r="GNK735" s="168"/>
      <c r="GNL735" s="168"/>
      <c r="GNM735" s="168"/>
      <c r="GNN735" s="168"/>
      <c r="GNO735" s="168"/>
      <c r="GNP735" s="168"/>
      <c r="GNQ735" s="168"/>
      <c r="GNR735" s="168"/>
      <c r="GNS735" s="168"/>
      <c r="GNT735" s="168"/>
      <c r="GNU735" s="168"/>
      <c r="GNV735" s="168"/>
      <c r="GNW735" s="168"/>
      <c r="GNX735" s="168"/>
      <c r="GNY735" s="168"/>
      <c r="GNZ735" s="168"/>
      <c r="GOA735" s="168"/>
      <c r="GOB735" s="168"/>
      <c r="GOC735" s="168"/>
      <c r="GOD735" s="168"/>
      <c r="GOE735" s="168"/>
      <c r="GOF735" s="168"/>
      <c r="GOG735" s="168"/>
      <c r="GOH735" s="168"/>
      <c r="GOI735" s="168"/>
      <c r="GOJ735" s="168"/>
      <c r="GOK735" s="168"/>
      <c r="GOL735" s="168"/>
      <c r="GOM735" s="168"/>
      <c r="GON735" s="168"/>
      <c r="GOO735" s="168"/>
      <c r="GOP735" s="168"/>
      <c r="GOQ735" s="168"/>
      <c r="GOR735" s="168"/>
      <c r="GOS735" s="168"/>
      <c r="GOT735" s="168"/>
      <c r="GOU735" s="168"/>
      <c r="GOV735" s="168"/>
      <c r="GOW735" s="835"/>
      <c r="GOX735" s="835"/>
      <c r="GOY735" s="835"/>
      <c r="GOZ735" s="835"/>
      <c r="GPA735" s="835"/>
      <c r="GPB735" s="835"/>
      <c r="GPC735" s="835"/>
      <c r="GPD735" s="835"/>
      <c r="GPE735" s="835"/>
      <c r="GPF735" s="835"/>
      <c r="GPG735" s="835"/>
      <c r="GPH735" s="835"/>
      <c r="GPI735" s="835"/>
      <c r="GPJ735" s="835"/>
      <c r="GPK735" s="835"/>
      <c r="GPL735" s="835"/>
      <c r="GPM735" s="835"/>
      <c r="GPN735" s="835"/>
      <c r="GPO735" s="835"/>
      <c r="GPP735" s="835"/>
      <c r="GPQ735" s="835"/>
      <c r="GPR735" s="835"/>
      <c r="GPS735" s="835"/>
      <c r="GPT735" s="835"/>
      <c r="GPU735" s="89"/>
      <c r="GPV735" s="89"/>
      <c r="GPW735" s="89"/>
      <c r="GPX735" s="89"/>
      <c r="GPY735" s="89"/>
      <c r="GPZ735" s="835"/>
      <c r="GQA735" s="835"/>
      <c r="GQB735" s="89"/>
      <c r="GQC735" s="89"/>
      <c r="GQD735" s="835"/>
      <c r="GQE735" s="835"/>
      <c r="GQF735" s="89"/>
      <c r="GQG735" s="89"/>
      <c r="GQH735" s="835"/>
      <c r="GQI735" s="835"/>
      <c r="GQJ735" s="835"/>
      <c r="GQK735" s="835"/>
      <c r="GQL735" s="835"/>
      <c r="GQM735" s="835"/>
      <c r="GQN735" s="835"/>
      <c r="GQO735" s="89"/>
      <c r="GQP735" s="89"/>
      <c r="GQQ735" s="835"/>
      <c r="GQR735" s="835"/>
      <c r="GQS735" s="89"/>
      <c r="GQT735" s="89"/>
      <c r="GQU735" s="835"/>
      <c r="GQV735" s="835"/>
      <c r="GQW735" s="835"/>
      <c r="GQX735" s="835"/>
      <c r="GQY735" s="835"/>
      <c r="GQZ735" s="203"/>
      <c r="GRA735" s="107"/>
      <c r="GRB735" s="835"/>
      <c r="GRC735" s="835"/>
      <c r="GRD735" s="835"/>
      <c r="GRE735" s="835"/>
      <c r="GRF735" s="835"/>
      <c r="GRG735" s="835"/>
      <c r="GRH735" s="835"/>
      <c r="GRI735" s="168"/>
      <c r="GRJ735" s="168"/>
      <c r="GRK735" s="168"/>
      <c r="GRL735" s="168"/>
      <c r="GRM735" s="168"/>
      <c r="GRN735" s="168"/>
      <c r="GRO735" s="168"/>
      <c r="GRP735" s="168"/>
      <c r="GRQ735" s="168"/>
      <c r="GRR735" s="168"/>
      <c r="GRS735" s="168"/>
      <c r="GRT735" s="168"/>
      <c r="GRU735" s="168"/>
      <c r="GRV735" s="168"/>
      <c r="GRW735" s="168"/>
      <c r="GRX735" s="168"/>
      <c r="GRY735" s="168"/>
      <c r="GRZ735" s="168"/>
      <c r="GSA735" s="168"/>
      <c r="GSB735" s="168"/>
      <c r="GSC735" s="168"/>
      <c r="GSD735" s="168"/>
      <c r="GSE735" s="168"/>
      <c r="GSF735" s="168"/>
      <c r="GSG735" s="168"/>
      <c r="GSH735" s="168"/>
      <c r="GSI735" s="168"/>
      <c r="GSJ735" s="168"/>
      <c r="GSK735" s="168"/>
      <c r="GSL735" s="168"/>
      <c r="GSM735" s="168"/>
      <c r="GSN735" s="168"/>
      <c r="GSO735" s="168"/>
      <c r="GSP735" s="168"/>
      <c r="GSQ735" s="168"/>
      <c r="GSR735" s="168"/>
      <c r="GSS735" s="168"/>
      <c r="GST735" s="168"/>
      <c r="GSU735" s="168"/>
      <c r="GSV735" s="168"/>
      <c r="GSW735" s="168"/>
      <c r="GSX735" s="168"/>
      <c r="GSY735" s="168"/>
      <c r="GSZ735" s="168"/>
      <c r="GTA735" s="835"/>
      <c r="GTB735" s="835"/>
      <c r="GTC735" s="835"/>
      <c r="GTD735" s="835"/>
      <c r="GTE735" s="835"/>
      <c r="GTF735" s="835"/>
      <c r="GTG735" s="835"/>
      <c r="GTH735" s="835"/>
      <c r="GTI735" s="835"/>
      <c r="GTJ735" s="835"/>
      <c r="GTK735" s="835"/>
      <c r="GTL735" s="835"/>
      <c r="GTM735" s="835"/>
      <c r="GTN735" s="835"/>
      <c r="GTO735" s="835"/>
      <c r="GTP735" s="835"/>
      <c r="GTQ735" s="835"/>
      <c r="GTR735" s="835"/>
      <c r="GTS735" s="835"/>
      <c r="GTT735" s="835"/>
      <c r="GTU735" s="835"/>
      <c r="GTV735" s="835"/>
      <c r="GTW735" s="835"/>
      <c r="GTX735" s="835"/>
      <c r="GTY735" s="89"/>
      <c r="GTZ735" s="89"/>
      <c r="GUA735" s="89"/>
      <c r="GUB735" s="89"/>
      <c r="GUC735" s="89"/>
      <c r="GUD735" s="835"/>
      <c r="GUE735" s="835"/>
      <c r="GUF735" s="89"/>
      <c r="GUG735" s="89"/>
      <c r="GUH735" s="835"/>
      <c r="GUI735" s="835"/>
      <c r="GUJ735" s="89"/>
      <c r="GUK735" s="89"/>
      <c r="GUL735" s="835"/>
      <c r="GUM735" s="835"/>
      <c r="GUN735" s="835"/>
      <c r="GUO735" s="835"/>
      <c r="GUP735" s="835"/>
      <c r="GUQ735" s="835"/>
      <c r="GUR735" s="835"/>
      <c r="GUS735" s="89"/>
      <c r="GUT735" s="89"/>
      <c r="GUU735" s="835"/>
      <c r="GUV735" s="835"/>
      <c r="GUW735" s="89"/>
      <c r="GUX735" s="89"/>
      <c r="GUY735" s="835"/>
      <c r="GUZ735" s="835"/>
      <c r="GVA735" s="835"/>
      <c r="GVB735" s="835"/>
      <c r="GVC735" s="835"/>
      <c r="GVD735" s="203"/>
      <c r="GVE735" s="107"/>
      <c r="GVF735" s="835"/>
      <c r="GVG735" s="835"/>
      <c r="GVH735" s="835"/>
      <c r="GVI735" s="835"/>
      <c r="GVJ735" s="835"/>
      <c r="GVK735" s="835"/>
      <c r="GVL735" s="835"/>
      <c r="GVM735" s="168"/>
      <c r="GVN735" s="168"/>
      <c r="GVO735" s="168"/>
      <c r="GVP735" s="168"/>
      <c r="GVQ735" s="168"/>
      <c r="GVR735" s="168"/>
      <c r="GVS735" s="168"/>
      <c r="GVT735" s="168"/>
      <c r="GVU735" s="168"/>
      <c r="GVV735" s="168"/>
      <c r="GVW735" s="168"/>
      <c r="GVX735" s="168"/>
      <c r="GVY735" s="168"/>
      <c r="GVZ735" s="168"/>
      <c r="GWA735" s="168"/>
      <c r="GWB735" s="168"/>
      <c r="GWC735" s="168"/>
      <c r="GWD735" s="168"/>
      <c r="GWE735" s="168"/>
      <c r="GWF735" s="168"/>
      <c r="GWG735" s="168"/>
      <c r="GWH735" s="168"/>
      <c r="GWI735" s="168"/>
      <c r="GWJ735" s="168"/>
      <c r="GWK735" s="168"/>
      <c r="GWL735" s="168"/>
      <c r="GWM735" s="168"/>
      <c r="GWN735" s="168"/>
      <c r="GWO735" s="168"/>
      <c r="GWP735" s="168"/>
      <c r="GWQ735" s="168"/>
      <c r="GWR735" s="168"/>
      <c r="GWS735" s="168"/>
      <c r="GWT735" s="168"/>
      <c r="GWU735" s="168"/>
      <c r="GWV735" s="168"/>
      <c r="GWW735" s="168"/>
      <c r="GWX735" s="168"/>
      <c r="GWY735" s="168"/>
      <c r="GWZ735" s="168"/>
      <c r="GXA735" s="168"/>
      <c r="GXB735" s="168"/>
      <c r="GXC735" s="168"/>
      <c r="GXD735" s="168"/>
      <c r="GXE735" s="835"/>
      <c r="GXF735" s="835"/>
      <c r="GXG735" s="835"/>
      <c r="GXH735" s="835"/>
      <c r="GXI735" s="835"/>
      <c r="GXJ735" s="835"/>
      <c r="GXK735" s="835"/>
      <c r="GXL735" s="835"/>
      <c r="GXM735" s="835"/>
      <c r="GXN735" s="835"/>
      <c r="GXO735" s="835"/>
      <c r="GXP735" s="835"/>
      <c r="GXQ735" s="835"/>
      <c r="GXR735" s="835"/>
      <c r="GXS735" s="835"/>
      <c r="GXT735" s="835"/>
      <c r="GXU735" s="835"/>
      <c r="GXV735" s="835"/>
      <c r="GXW735" s="835"/>
      <c r="GXX735" s="835"/>
      <c r="GXY735" s="835"/>
      <c r="GXZ735" s="835"/>
      <c r="GYA735" s="835"/>
      <c r="GYB735" s="835"/>
      <c r="GYC735" s="89"/>
      <c r="GYD735" s="89"/>
      <c r="GYE735" s="89"/>
      <c r="GYF735" s="89"/>
      <c r="GYG735" s="89"/>
      <c r="GYH735" s="835"/>
      <c r="GYI735" s="835"/>
      <c r="GYJ735" s="89"/>
      <c r="GYK735" s="89"/>
      <c r="GYL735" s="835"/>
      <c r="GYM735" s="835"/>
      <c r="GYN735" s="89"/>
      <c r="GYO735" s="89"/>
      <c r="GYP735" s="835"/>
      <c r="GYQ735" s="835"/>
      <c r="GYR735" s="835"/>
      <c r="GYS735" s="835"/>
      <c r="GYT735" s="835"/>
      <c r="GYU735" s="835"/>
      <c r="GYV735" s="835"/>
      <c r="GYW735" s="89"/>
      <c r="GYX735" s="89"/>
      <c r="GYY735" s="835"/>
      <c r="GYZ735" s="835"/>
      <c r="GZA735" s="89"/>
      <c r="GZB735" s="89"/>
      <c r="GZC735" s="835"/>
      <c r="GZD735" s="835"/>
      <c r="GZE735" s="835"/>
      <c r="GZF735" s="835"/>
      <c r="GZG735" s="835"/>
      <c r="GZH735" s="203"/>
      <c r="GZI735" s="107"/>
      <c r="GZJ735" s="835"/>
      <c r="GZK735" s="835"/>
      <c r="GZL735" s="835"/>
      <c r="GZM735" s="835"/>
      <c r="GZN735" s="835"/>
      <c r="GZO735" s="835"/>
      <c r="GZP735" s="835"/>
      <c r="GZQ735" s="168"/>
      <c r="GZR735" s="168"/>
      <c r="GZS735" s="168"/>
      <c r="GZT735" s="168"/>
      <c r="GZU735" s="168"/>
      <c r="GZV735" s="168"/>
      <c r="GZW735" s="168"/>
      <c r="GZX735" s="168"/>
      <c r="GZY735" s="168"/>
      <c r="GZZ735" s="168"/>
      <c r="HAA735" s="168"/>
      <c r="HAB735" s="168"/>
      <c r="HAC735" s="168"/>
      <c r="HAD735" s="168"/>
      <c r="HAE735" s="168"/>
      <c r="HAF735" s="168"/>
      <c r="HAG735" s="168"/>
      <c r="HAH735" s="168"/>
      <c r="HAI735" s="168"/>
      <c r="HAJ735" s="168"/>
      <c r="HAK735" s="168"/>
      <c r="HAL735" s="168"/>
      <c r="HAM735" s="168"/>
      <c r="HAN735" s="168"/>
      <c r="HAO735" s="168"/>
      <c r="HAP735" s="168"/>
      <c r="HAQ735" s="168"/>
      <c r="HAR735" s="168"/>
      <c r="HAS735" s="168"/>
      <c r="HAT735" s="168"/>
      <c r="HAU735" s="168"/>
      <c r="HAV735" s="168"/>
      <c r="HAW735" s="168"/>
      <c r="HAX735" s="168"/>
      <c r="HAY735" s="168"/>
      <c r="HAZ735" s="168"/>
      <c r="HBA735" s="168"/>
      <c r="HBB735" s="168"/>
      <c r="HBC735" s="168"/>
      <c r="HBD735" s="168"/>
      <c r="HBE735" s="168"/>
      <c r="HBF735" s="168"/>
      <c r="HBG735" s="168"/>
      <c r="HBH735" s="168"/>
      <c r="HBI735" s="835"/>
      <c r="HBJ735" s="835"/>
      <c r="HBK735" s="835"/>
      <c r="HBL735" s="835"/>
      <c r="HBM735" s="835"/>
      <c r="HBN735" s="835"/>
      <c r="HBO735" s="835"/>
      <c r="HBP735" s="835"/>
      <c r="HBQ735" s="835"/>
      <c r="HBR735" s="835"/>
      <c r="HBS735" s="835"/>
      <c r="HBT735" s="835"/>
      <c r="HBU735" s="835"/>
      <c r="HBV735" s="835"/>
      <c r="HBW735" s="835"/>
      <c r="HBX735" s="835"/>
      <c r="HBY735" s="835"/>
      <c r="HBZ735" s="835"/>
      <c r="HCA735" s="835"/>
      <c r="HCB735" s="835"/>
      <c r="HCC735" s="835"/>
      <c r="HCD735" s="835"/>
      <c r="HCE735" s="835"/>
      <c r="HCF735" s="835"/>
      <c r="HCG735" s="89"/>
      <c r="HCH735" s="89"/>
      <c r="HCI735" s="89"/>
      <c r="HCJ735" s="89"/>
      <c r="HCK735" s="89"/>
      <c r="HCL735" s="835"/>
      <c r="HCM735" s="835"/>
      <c r="HCN735" s="89"/>
      <c r="HCO735" s="89"/>
      <c r="HCP735" s="835"/>
      <c r="HCQ735" s="835"/>
      <c r="HCR735" s="89"/>
      <c r="HCS735" s="89"/>
      <c r="HCT735" s="835"/>
      <c r="HCU735" s="835"/>
      <c r="HCV735" s="835"/>
      <c r="HCW735" s="835"/>
      <c r="HCX735" s="835"/>
      <c r="HCY735" s="835"/>
      <c r="HCZ735" s="835"/>
      <c r="HDA735" s="89"/>
      <c r="HDB735" s="89"/>
      <c r="HDC735" s="835"/>
      <c r="HDD735" s="835"/>
      <c r="HDE735" s="89"/>
      <c r="HDF735" s="89"/>
      <c r="HDG735" s="835"/>
      <c r="HDH735" s="835"/>
      <c r="HDI735" s="835"/>
      <c r="HDJ735" s="835"/>
      <c r="HDK735" s="835"/>
      <c r="HDL735" s="203"/>
      <c r="HDM735" s="107"/>
      <c r="HDN735" s="835"/>
      <c r="HDO735" s="835"/>
      <c r="HDP735" s="835"/>
      <c r="HDQ735" s="835"/>
      <c r="HDR735" s="835"/>
      <c r="HDS735" s="835"/>
      <c r="HDT735" s="835"/>
      <c r="HDU735" s="168"/>
      <c r="HDV735" s="168"/>
      <c r="HDW735" s="168"/>
      <c r="HDX735" s="168"/>
      <c r="HDY735" s="168"/>
      <c r="HDZ735" s="168"/>
      <c r="HEA735" s="168"/>
      <c r="HEB735" s="168"/>
      <c r="HEC735" s="168"/>
      <c r="HED735" s="168"/>
      <c r="HEE735" s="168"/>
      <c r="HEF735" s="168"/>
      <c r="HEG735" s="168"/>
      <c r="HEH735" s="168"/>
      <c r="HEI735" s="168"/>
      <c r="HEJ735" s="168"/>
      <c r="HEK735" s="168"/>
      <c r="HEL735" s="168"/>
      <c r="HEM735" s="168"/>
      <c r="HEN735" s="168"/>
      <c r="HEO735" s="168"/>
      <c r="HEP735" s="168"/>
      <c r="HEQ735" s="168"/>
      <c r="HER735" s="168"/>
      <c r="HES735" s="168"/>
      <c r="HET735" s="168"/>
      <c r="HEU735" s="168"/>
      <c r="HEV735" s="168"/>
      <c r="HEW735" s="168"/>
      <c r="HEX735" s="168"/>
      <c r="HEY735" s="168"/>
      <c r="HEZ735" s="168"/>
      <c r="HFA735" s="168"/>
      <c r="HFB735" s="168"/>
      <c r="HFC735" s="168"/>
      <c r="HFD735" s="168"/>
      <c r="HFE735" s="168"/>
      <c r="HFF735" s="168"/>
      <c r="HFG735" s="168"/>
      <c r="HFH735" s="168"/>
      <c r="HFI735" s="168"/>
      <c r="HFJ735" s="168"/>
      <c r="HFK735" s="168"/>
      <c r="HFL735" s="168"/>
      <c r="HFM735" s="835"/>
      <c r="HFN735" s="835"/>
      <c r="HFO735" s="835"/>
      <c r="HFP735" s="835"/>
      <c r="HFQ735" s="835"/>
      <c r="HFR735" s="835"/>
      <c r="HFS735" s="835"/>
      <c r="HFT735" s="835"/>
      <c r="HFU735" s="835"/>
      <c r="HFV735" s="835"/>
      <c r="HFW735" s="835"/>
      <c r="HFX735" s="835"/>
      <c r="HFY735" s="835"/>
      <c r="HFZ735" s="835"/>
      <c r="HGA735" s="835"/>
      <c r="HGB735" s="835"/>
      <c r="HGC735" s="835"/>
      <c r="HGD735" s="835"/>
      <c r="HGE735" s="835"/>
      <c r="HGF735" s="835"/>
      <c r="HGG735" s="835"/>
      <c r="HGH735" s="835"/>
      <c r="HGI735" s="835"/>
      <c r="HGJ735" s="835"/>
      <c r="HGK735" s="89"/>
      <c r="HGL735" s="89"/>
      <c r="HGM735" s="89"/>
      <c r="HGN735" s="89"/>
      <c r="HGO735" s="89"/>
      <c r="HGP735" s="835"/>
      <c r="HGQ735" s="835"/>
      <c r="HGR735" s="89"/>
      <c r="HGS735" s="89"/>
      <c r="HGT735" s="835"/>
      <c r="HGU735" s="835"/>
      <c r="HGV735" s="89"/>
      <c r="HGW735" s="89"/>
      <c r="HGX735" s="835"/>
      <c r="HGY735" s="835"/>
      <c r="HGZ735" s="835"/>
      <c r="HHA735" s="835"/>
      <c r="HHB735" s="835"/>
      <c r="HHC735" s="835"/>
      <c r="HHD735" s="835"/>
      <c r="HHE735" s="89"/>
      <c r="HHF735" s="89"/>
      <c r="HHG735" s="835"/>
      <c r="HHH735" s="835"/>
      <c r="HHI735" s="89"/>
      <c r="HHJ735" s="89"/>
      <c r="HHK735" s="835"/>
      <c r="HHL735" s="835"/>
      <c r="HHM735" s="835"/>
      <c r="HHN735" s="835"/>
      <c r="HHO735" s="835"/>
      <c r="HHP735" s="203"/>
      <c r="HHQ735" s="107"/>
      <c r="HHR735" s="835"/>
      <c r="HHS735" s="835"/>
      <c r="HHT735" s="835"/>
      <c r="HHU735" s="835"/>
      <c r="HHV735" s="835"/>
      <c r="HHW735" s="835"/>
      <c r="HHX735" s="835"/>
      <c r="HHY735" s="168"/>
      <c r="HHZ735" s="168"/>
      <c r="HIA735" s="168"/>
      <c r="HIB735" s="168"/>
      <c r="HIC735" s="168"/>
      <c r="HID735" s="168"/>
      <c r="HIE735" s="168"/>
      <c r="HIF735" s="168"/>
      <c r="HIG735" s="168"/>
      <c r="HIH735" s="168"/>
      <c r="HII735" s="168"/>
      <c r="HIJ735" s="168"/>
      <c r="HIK735" s="168"/>
      <c r="HIL735" s="168"/>
      <c r="HIM735" s="168"/>
      <c r="HIN735" s="168"/>
      <c r="HIO735" s="168"/>
      <c r="HIP735" s="168"/>
      <c r="HIQ735" s="168"/>
      <c r="HIR735" s="168"/>
      <c r="HIS735" s="168"/>
      <c r="HIT735" s="168"/>
      <c r="HIU735" s="168"/>
      <c r="HIV735" s="168"/>
      <c r="HIW735" s="168"/>
      <c r="HIX735" s="168"/>
      <c r="HIY735" s="168"/>
      <c r="HIZ735" s="168"/>
      <c r="HJA735" s="168"/>
      <c r="HJB735" s="168"/>
      <c r="HJC735" s="168"/>
      <c r="HJD735" s="168"/>
      <c r="HJE735" s="168"/>
      <c r="HJF735" s="168"/>
      <c r="HJG735" s="168"/>
      <c r="HJH735" s="168"/>
      <c r="HJI735" s="168"/>
      <c r="HJJ735" s="168"/>
      <c r="HJK735" s="168"/>
      <c r="HJL735" s="168"/>
      <c r="HJM735" s="168"/>
      <c r="HJN735" s="168"/>
      <c r="HJO735" s="168"/>
      <c r="HJP735" s="168"/>
      <c r="HJQ735" s="835"/>
      <c r="HJR735" s="835"/>
      <c r="HJS735" s="835"/>
      <c r="HJT735" s="835"/>
      <c r="HJU735" s="835"/>
      <c r="HJV735" s="835"/>
      <c r="HJW735" s="835"/>
      <c r="HJX735" s="835"/>
      <c r="HJY735" s="835"/>
      <c r="HJZ735" s="835"/>
      <c r="HKA735" s="835"/>
      <c r="HKB735" s="835"/>
      <c r="HKC735" s="835"/>
      <c r="HKD735" s="835"/>
      <c r="HKE735" s="835"/>
      <c r="HKF735" s="835"/>
      <c r="HKG735" s="835"/>
      <c r="HKH735" s="835"/>
      <c r="HKI735" s="835"/>
      <c r="HKJ735" s="835"/>
      <c r="HKK735" s="835"/>
      <c r="HKL735" s="835"/>
      <c r="HKM735" s="835"/>
      <c r="HKN735" s="835"/>
      <c r="HKO735" s="89"/>
      <c r="HKP735" s="89"/>
      <c r="HKQ735" s="89"/>
      <c r="HKR735" s="89"/>
      <c r="HKS735" s="89"/>
      <c r="HKT735" s="835"/>
      <c r="HKU735" s="835"/>
      <c r="HKV735" s="89"/>
      <c r="HKW735" s="89"/>
      <c r="HKX735" s="835"/>
      <c r="HKY735" s="835"/>
      <c r="HKZ735" s="89"/>
      <c r="HLA735" s="89"/>
      <c r="HLB735" s="835"/>
      <c r="HLC735" s="835"/>
      <c r="HLD735" s="835"/>
      <c r="HLE735" s="835"/>
      <c r="HLF735" s="835"/>
      <c r="HLG735" s="835"/>
      <c r="HLH735" s="835"/>
      <c r="HLI735" s="89"/>
      <c r="HLJ735" s="89"/>
      <c r="HLK735" s="835"/>
      <c r="HLL735" s="835"/>
      <c r="HLM735" s="89"/>
      <c r="HLN735" s="89"/>
      <c r="HLO735" s="835"/>
      <c r="HLP735" s="835"/>
      <c r="HLQ735" s="835"/>
      <c r="HLR735" s="835"/>
      <c r="HLS735" s="835"/>
      <c r="HLT735" s="203"/>
      <c r="HLU735" s="107"/>
      <c r="HLV735" s="835"/>
      <c r="HLW735" s="835"/>
      <c r="HLX735" s="835"/>
      <c r="HLY735" s="835"/>
      <c r="HLZ735" s="835"/>
      <c r="HMA735" s="835"/>
      <c r="HMB735" s="835"/>
      <c r="HMC735" s="168"/>
      <c r="HMD735" s="168"/>
      <c r="HME735" s="168"/>
      <c r="HMF735" s="168"/>
      <c r="HMG735" s="168"/>
      <c r="HMH735" s="168"/>
      <c r="HMI735" s="168"/>
      <c r="HMJ735" s="168"/>
      <c r="HMK735" s="168"/>
      <c r="HML735" s="168"/>
      <c r="HMM735" s="168"/>
      <c r="HMN735" s="168"/>
      <c r="HMO735" s="168"/>
      <c r="HMP735" s="168"/>
      <c r="HMQ735" s="168"/>
      <c r="HMR735" s="168"/>
      <c r="HMS735" s="168"/>
      <c r="HMT735" s="168"/>
      <c r="HMU735" s="168"/>
      <c r="HMV735" s="168"/>
      <c r="HMW735" s="168"/>
      <c r="HMX735" s="168"/>
      <c r="HMY735" s="168"/>
      <c r="HMZ735" s="168"/>
      <c r="HNA735" s="168"/>
      <c r="HNB735" s="168"/>
      <c r="HNC735" s="168"/>
      <c r="HND735" s="168"/>
      <c r="HNE735" s="168"/>
      <c r="HNF735" s="168"/>
      <c r="HNG735" s="168"/>
      <c r="HNH735" s="168"/>
      <c r="HNI735" s="168"/>
      <c r="HNJ735" s="168"/>
      <c r="HNK735" s="168"/>
      <c r="HNL735" s="168"/>
      <c r="HNM735" s="168"/>
      <c r="HNN735" s="168"/>
      <c r="HNO735" s="168"/>
      <c r="HNP735" s="168"/>
      <c r="HNQ735" s="168"/>
      <c r="HNR735" s="168"/>
      <c r="HNS735" s="168"/>
      <c r="HNT735" s="168"/>
      <c r="HNU735" s="835"/>
      <c r="HNV735" s="835"/>
      <c r="HNW735" s="835"/>
      <c r="HNX735" s="835"/>
      <c r="HNY735" s="835"/>
      <c r="HNZ735" s="835"/>
      <c r="HOA735" s="835"/>
      <c r="HOB735" s="835"/>
      <c r="HOC735" s="835"/>
      <c r="HOD735" s="835"/>
      <c r="HOE735" s="835"/>
      <c r="HOF735" s="835"/>
      <c r="HOG735" s="835"/>
      <c r="HOH735" s="835"/>
      <c r="HOI735" s="835"/>
      <c r="HOJ735" s="835"/>
      <c r="HOK735" s="835"/>
      <c r="HOL735" s="835"/>
      <c r="HOM735" s="835"/>
      <c r="HON735" s="835"/>
      <c r="HOO735" s="835"/>
      <c r="HOP735" s="835"/>
      <c r="HOQ735" s="835"/>
      <c r="HOR735" s="835"/>
      <c r="HOS735" s="89"/>
      <c r="HOT735" s="89"/>
      <c r="HOU735" s="89"/>
      <c r="HOV735" s="89"/>
      <c r="HOW735" s="89"/>
      <c r="HOX735" s="835"/>
      <c r="HOY735" s="835"/>
      <c r="HOZ735" s="89"/>
      <c r="HPA735" s="89"/>
      <c r="HPB735" s="835"/>
      <c r="HPC735" s="835"/>
      <c r="HPD735" s="89"/>
      <c r="HPE735" s="89"/>
      <c r="HPF735" s="835"/>
      <c r="HPG735" s="835"/>
      <c r="HPH735" s="835"/>
      <c r="HPI735" s="835"/>
      <c r="HPJ735" s="835"/>
      <c r="HPK735" s="835"/>
      <c r="HPL735" s="835"/>
      <c r="HPM735" s="89"/>
      <c r="HPN735" s="89"/>
      <c r="HPO735" s="835"/>
      <c r="HPP735" s="835"/>
      <c r="HPQ735" s="89"/>
      <c r="HPR735" s="89"/>
      <c r="HPS735" s="835"/>
      <c r="HPT735" s="835"/>
      <c r="HPU735" s="835"/>
      <c r="HPV735" s="835"/>
      <c r="HPW735" s="835"/>
      <c r="HPX735" s="203"/>
      <c r="HPY735" s="107"/>
      <c r="HPZ735" s="835"/>
      <c r="HQA735" s="835"/>
      <c r="HQB735" s="835"/>
      <c r="HQC735" s="835"/>
      <c r="HQD735" s="835"/>
      <c r="HQE735" s="835"/>
      <c r="HQF735" s="835"/>
      <c r="HQG735" s="168"/>
      <c r="HQH735" s="168"/>
      <c r="HQI735" s="168"/>
      <c r="HQJ735" s="168"/>
      <c r="HQK735" s="168"/>
      <c r="HQL735" s="168"/>
      <c r="HQM735" s="168"/>
      <c r="HQN735" s="168"/>
      <c r="HQO735" s="168"/>
      <c r="HQP735" s="168"/>
      <c r="HQQ735" s="168"/>
      <c r="HQR735" s="168"/>
      <c r="HQS735" s="168"/>
      <c r="HQT735" s="168"/>
      <c r="HQU735" s="168"/>
      <c r="HQV735" s="168"/>
      <c r="HQW735" s="168"/>
      <c r="HQX735" s="168"/>
      <c r="HQY735" s="168"/>
      <c r="HQZ735" s="168"/>
      <c r="HRA735" s="168"/>
      <c r="HRB735" s="168"/>
      <c r="HRC735" s="168"/>
      <c r="HRD735" s="168"/>
      <c r="HRE735" s="168"/>
      <c r="HRF735" s="168"/>
      <c r="HRG735" s="168"/>
      <c r="HRH735" s="168"/>
      <c r="HRI735" s="168"/>
      <c r="HRJ735" s="168"/>
      <c r="HRK735" s="168"/>
      <c r="HRL735" s="168"/>
      <c r="HRM735" s="168"/>
      <c r="HRN735" s="168"/>
      <c r="HRO735" s="168"/>
      <c r="HRP735" s="168"/>
      <c r="HRQ735" s="168"/>
      <c r="HRR735" s="168"/>
      <c r="HRS735" s="168"/>
      <c r="HRT735" s="168"/>
      <c r="HRU735" s="168"/>
      <c r="HRV735" s="168"/>
      <c r="HRW735" s="168"/>
      <c r="HRX735" s="168"/>
      <c r="HRY735" s="835"/>
      <c r="HRZ735" s="835"/>
      <c r="HSA735" s="835"/>
      <c r="HSB735" s="835"/>
      <c r="HSC735" s="835"/>
      <c r="HSD735" s="835"/>
      <c r="HSE735" s="835"/>
      <c r="HSF735" s="835"/>
      <c r="HSG735" s="835"/>
      <c r="HSH735" s="835"/>
      <c r="HSI735" s="835"/>
      <c r="HSJ735" s="835"/>
      <c r="HSK735" s="835"/>
      <c r="HSL735" s="835"/>
      <c r="HSM735" s="835"/>
      <c r="HSN735" s="835"/>
      <c r="HSO735" s="835"/>
      <c r="HSP735" s="835"/>
      <c r="HSQ735" s="835"/>
      <c r="HSR735" s="835"/>
      <c r="HSS735" s="835"/>
      <c r="HST735" s="835"/>
      <c r="HSU735" s="835"/>
      <c r="HSV735" s="835"/>
      <c r="HSW735" s="89"/>
      <c r="HSX735" s="89"/>
      <c r="HSY735" s="89"/>
      <c r="HSZ735" s="89"/>
      <c r="HTA735" s="89"/>
      <c r="HTB735" s="835"/>
      <c r="HTC735" s="835"/>
      <c r="HTD735" s="89"/>
      <c r="HTE735" s="89"/>
      <c r="HTF735" s="835"/>
      <c r="HTG735" s="835"/>
      <c r="HTH735" s="89"/>
      <c r="HTI735" s="89"/>
      <c r="HTJ735" s="835"/>
      <c r="HTK735" s="835"/>
      <c r="HTL735" s="835"/>
      <c r="HTM735" s="835"/>
      <c r="HTN735" s="835"/>
      <c r="HTO735" s="835"/>
      <c r="HTP735" s="835"/>
      <c r="HTQ735" s="89"/>
      <c r="HTR735" s="89"/>
      <c r="HTS735" s="835"/>
      <c r="HTT735" s="835"/>
      <c r="HTU735" s="89"/>
      <c r="HTV735" s="89"/>
      <c r="HTW735" s="835"/>
      <c r="HTX735" s="835"/>
      <c r="HTY735" s="835"/>
      <c r="HTZ735" s="835"/>
      <c r="HUA735" s="835"/>
      <c r="HUB735" s="203"/>
      <c r="HUC735" s="107"/>
      <c r="HUD735" s="835"/>
      <c r="HUE735" s="835"/>
      <c r="HUF735" s="835"/>
      <c r="HUG735" s="835"/>
      <c r="HUH735" s="835"/>
      <c r="HUI735" s="835"/>
      <c r="HUJ735" s="835"/>
      <c r="HUK735" s="168"/>
      <c r="HUL735" s="168"/>
      <c r="HUM735" s="168"/>
      <c r="HUN735" s="168"/>
      <c r="HUO735" s="168"/>
      <c r="HUP735" s="168"/>
      <c r="HUQ735" s="168"/>
      <c r="HUR735" s="168"/>
      <c r="HUS735" s="168"/>
      <c r="HUT735" s="168"/>
      <c r="HUU735" s="168"/>
      <c r="HUV735" s="168"/>
      <c r="HUW735" s="168"/>
      <c r="HUX735" s="168"/>
      <c r="HUY735" s="168"/>
      <c r="HUZ735" s="168"/>
      <c r="HVA735" s="168"/>
      <c r="HVB735" s="168"/>
      <c r="HVC735" s="168"/>
      <c r="HVD735" s="168"/>
      <c r="HVE735" s="168"/>
      <c r="HVF735" s="168"/>
      <c r="HVG735" s="168"/>
      <c r="HVH735" s="168"/>
      <c r="HVI735" s="168"/>
      <c r="HVJ735" s="168"/>
      <c r="HVK735" s="168"/>
      <c r="HVL735" s="168"/>
      <c r="HVM735" s="168"/>
      <c r="HVN735" s="168"/>
      <c r="HVO735" s="168"/>
      <c r="HVP735" s="168"/>
      <c r="HVQ735" s="168"/>
      <c r="HVR735" s="168"/>
      <c r="HVS735" s="168"/>
      <c r="HVT735" s="168"/>
      <c r="HVU735" s="168"/>
      <c r="HVV735" s="168"/>
      <c r="HVW735" s="168"/>
      <c r="HVX735" s="168"/>
      <c r="HVY735" s="168"/>
      <c r="HVZ735" s="168"/>
      <c r="HWA735" s="168"/>
      <c r="HWB735" s="168"/>
      <c r="HWC735" s="835"/>
      <c r="HWD735" s="835"/>
      <c r="HWE735" s="835"/>
      <c r="HWF735" s="835"/>
      <c r="HWG735" s="835"/>
      <c r="HWH735" s="835"/>
      <c r="HWI735" s="835"/>
      <c r="HWJ735" s="835"/>
      <c r="HWK735" s="835"/>
      <c r="HWL735" s="835"/>
      <c r="HWM735" s="835"/>
      <c r="HWN735" s="835"/>
      <c r="HWO735" s="835"/>
      <c r="HWP735" s="835"/>
      <c r="HWQ735" s="835"/>
      <c r="HWR735" s="835"/>
      <c r="HWS735" s="835"/>
      <c r="HWT735" s="835"/>
      <c r="HWU735" s="835"/>
      <c r="HWV735" s="835"/>
      <c r="HWW735" s="835"/>
      <c r="HWX735" s="835"/>
      <c r="HWY735" s="835"/>
      <c r="HWZ735" s="835"/>
      <c r="HXA735" s="89"/>
      <c r="HXB735" s="89"/>
      <c r="HXC735" s="89"/>
      <c r="HXD735" s="89"/>
      <c r="HXE735" s="89"/>
      <c r="HXF735" s="835"/>
      <c r="HXG735" s="835"/>
      <c r="HXH735" s="89"/>
      <c r="HXI735" s="89"/>
      <c r="HXJ735" s="835"/>
      <c r="HXK735" s="835"/>
      <c r="HXL735" s="89"/>
      <c r="HXM735" s="89"/>
      <c r="HXN735" s="835"/>
      <c r="HXO735" s="835"/>
      <c r="HXP735" s="835"/>
      <c r="HXQ735" s="835"/>
      <c r="HXR735" s="835"/>
      <c r="HXS735" s="835"/>
      <c r="HXT735" s="835"/>
      <c r="HXU735" s="89"/>
      <c r="HXV735" s="89"/>
      <c r="HXW735" s="835"/>
      <c r="HXX735" s="835"/>
      <c r="HXY735" s="89"/>
      <c r="HXZ735" s="89"/>
      <c r="HYA735" s="835"/>
      <c r="HYB735" s="835"/>
      <c r="HYC735" s="835"/>
      <c r="HYD735" s="835"/>
      <c r="HYE735" s="835"/>
      <c r="HYF735" s="203"/>
      <c r="HYG735" s="107"/>
      <c r="HYH735" s="835"/>
      <c r="HYI735" s="835"/>
      <c r="HYJ735" s="835"/>
      <c r="HYK735" s="835"/>
      <c r="HYL735" s="835"/>
      <c r="HYM735" s="835"/>
      <c r="HYN735" s="835"/>
      <c r="HYO735" s="168"/>
      <c r="HYP735" s="168"/>
      <c r="HYQ735" s="168"/>
      <c r="HYR735" s="168"/>
      <c r="HYS735" s="168"/>
      <c r="HYT735" s="168"/>
      <c r="HYU735" s="168"/>
      <c r="HYV735" s="168"/>
      <c r="HYW735" s="168"/>
      <c r="HYX735" s="168"/>
      <c r="HYY735" s="168"/>
      <c r="HYZ735" s="168"/>
      <c r="HZA735" s="168"/>
      <c r="HZB735" s="168"/>
      <c r="HZC735" s="168"/>
      <c r="HZD735" s="168"/>
      <c r="HZE735" s="168"/>
      <c r="HZF735" s="168"/>
      <c r="HZG735" s="168"/>
      <c r="HZH735" s="168"/>
      <c r="HZI735" s="168"/>
      <c r="HZJ735" s="168"/>
      <c r="HZK735" s="168"/>
      <c r="HZL735" s="168"/>
      <c r="HZM735" s="168"/>
      <c r="HZN735" s="168"/>
      <c r="HZO735" s="168"/>
      <c r="HZP735" s="168"/>
      <c r="HZQ735" s="168"/>
      <c r="HZR735" s="168"/>
      <c r="HZS735" s="168"/>
      <c r="HZT735" s="168"/>
      <c r="HZU735" s="168"/>
      <c r="HZV735" s="168"/>
      <c r="HZW735" s="168"/>
      <c r="HZX735" s="168"/>
      <c r="HZY735" s="168"/>
      <c r="HZZ735" s="168"/>
      <c r="IAA735" s="168"/>
      <c r="IAB735" s="168"/>
      <c r="IAC735" s="168"/>
      <c r="IAD735" s="168"/>
      <c r="IAE735" s="168"/>
      <c r="IAF735" s="168"/>
      <c r="IAG735" s="835"/>
      <c r="IAH735" s="835"/>
      <c r="IAI735" s="835"/>
      <c r="IAJ735" s="835"/>
      <c r="IAK735" s="835"/>
      <c r="IAL735" s="835"/>
      <c r="IAM735" s="835"/>
      <c r="IAN735" s="835"/>
      <c r="IAO735" s="835"/>
      <c r="IAP735" s="835"/>
      <c r="IAQ735" s="835"/>
      <c r="IAR735" s="835"/>
      <c r="IAS735" s="835"/>
      <c r="IAT735" s="835"/>
      <c r="IAU735" s="835"/>
      <c r="IAV735" s="835"/>
      <c r="IAW735" s="835"/>
      <c r="IAX735" s="835"/>
      <c r="IAY735" s="835"/>
      <c r="IAZ735" s="835"/>
      <c r="IBA735" s="835"/>
      <c r="IBB735" s="835"/>
      <c r="IBC735" s="835"/>
      <c r="IBD735" s="835"/>
      <c r="IBE735" s="89"/>
      <c r="IBF735" s="89"/>
      <c r="IBG735" s="89"/>
      <c r="IBH735" s="89"/>
      <c r="IBI735" s="89"/>
      <c r="IBJ735" s="835"/>
      <c r="IBK735" s="835"/>
      <c r="IBL735" s="89"/>
      <c r="IBM735" s="89"/>
      <c r="IBN735" s="835"/>
      <c r="IBO735" s="835"/>
      <c r="IBP735" s="89"/>
      <c r="IBQ735" s="89"/>
      <c r="IBR735" s="835"/>
      <c r="IBS735" s="835"/>
      <c r="IBT735" s="835"/>
      <c r="IBU735" s="835"/>
      <c r="IBV735" s="835"/>
      <c r="IBW735" s="835"/>
      <c r="IBX735" s="835"/>
      <c r="IBY735" s="89"/>
      <c r="IBZ735" s="89"/>
      <c r="ICA735" s="835"/>
      <c r="ICB735" s="835"/>
      <c r="ICC735" s="89"/>
      <c r="ICD735" s="89"/>
      <c r="ICE735" s="835"/>
      <c r="ICF735" s="835"/>
      <c r="ICG735" s="835"/>
      <c r="ICH735" s="835"/>
      <c r="ICI735" s="835"/>
      <c r="ICJ735" s="203"/>
      <c r="ICK735" s="107"/>
      <c r="ICL735" s="835"/>
      <c r="ICM735" s="835"/>
      <c r="ICN735" s="835"/>
      <c r="ICO735" s="835"/>
      <c r="ICP735" s="835"/>
      <c r="ICQ735" s="835"/>
      <c r="ICR735" s="835"/>
      <c r="ICS735" s="168"/>
      <c r="ICT735" s="168"/>
      <c r="ICU735" s="168"/>
      <c r="ICV735" s="168"/>
      <c r="ICW735" s="168"/>
      <c r="ICX735" s="168"/>
      <c r="ICY735" s="168"/>
      <c r="ICZ735" s="168"/>
      <c r="IDA735" s="168"/>
      <c r="IDB735" s="168"/>
      <c r="IDC735" s="168"/>
      <c r="IDD735" s="168"/>
      <c r="IDE735" s="168"/>
      <c r="IDF735" s="168"/>
      <c r="IDG735" s="168"/>
      <c r="IDH735" s="168"/>
      <c r="IDI735" s="168"/>
      <c r="IDJ735" s="168"/>
      <c r="IDK735" s="168"/>
      <c r="IDL735" s="168"/>
      <c r="IDM735" s="168"/>
      <c r="IDN735" s="168"/>
      <c r="IDO735" s="168"/>
      <c r="IDP735" s="168"/>
      <c r="IDQ735" s="168"/>
      <c r="IDR735" s="168"/>
      <c r="IDS735" s="168"/>
      <c r="IDT735" s="168"/>
      <c r="IDU735" s="168"/>
      <c r="IDV735" s="168"/>
      <c r="IDW735" s="168"/>
      <c r="IDX735" s="168"/>
      <c r="IDY735" s="168"/>
      <c r="IDZ735" s="168"/>
      <c r="IEA735" s="168"/>
      <c r="IEB735" s="168"/>
      <c r="IEC735" s="168"/>
      <c r="IED735" s="168"/>
      <c r="IEE735" s="168"/>
      <c r="IEF735" s="168"/>
      <c r="IEG735" s="168"/>
      <c r="IEH735" s="168"/>
      <c r="IEI735" s="168"/>
      <c r="IEJ735" s="168"/>
      <c r="IEK735" s="835"/>
      <c r="IEL735" s="835"/>
      <c r="IEM735" s="835"/>
      <c r="IEN735" s="835"/>
      <c r="IEO735" s="835"/>
      <c r="IEP735" s="835"/>
      <c r="IEQ735" s="835"/>
      <c r="IER735" s="835"/>
      <c r="IES735" s="835"/>
      <c r="IET735" s="835"/>
      <c r="IEU735" s="835"/>
      <c r="IEV735" s="835"/>
      <c r="IEW735" s="835"/>
      <c r="IEX735" s="835"/>
      <c r="IEY735" s="835"/>
      <c r="IEZ735" s="835"/>
      <c r="IFA735" s="835"/>
      <c r="IFB735" s="835"/>
      <c r="IFC735" s="835"/>
      <c r="IFD735" s="835"/>
      <c r="IFE735" s="835"/>
      <c r="IFF735" s="835"/>
      <c r="IFG735" s="835"/>
      <c r="IFH735" s="835"/>
      <c r="IFI735" s="89"/>
      <c r="IFJ735" s="89"/>
      <c r="IFK735" s="89"/>
      <c r="IFL735" s="89"/>
      <c r="IFM735" s="89"/>
      <c r="IFN735" s="835"/>
      <c r="IFO735" s="835"/>
      <c r="IFP735" s="89"/>
      <c r="IFQ735" s="89"/>
      <c r="IFR735" s="835"/>
      <c r="IFS735" s="835"/>
      <c r="IFT735" s="89"/>
      <c r="IFU735" s="89"/>
      <c r="IFV735" s="835"/>
      <c r="IFW735" s="835"/>
      <c r="IFX735" s="835"/>
      <c r="IFY735" s="835"/>
      <c r="IFZ735" s="835"/>
      <c r="IGA735" s="835"/>
      <c r="IGB735" s="835"/>
      <c r="IGC735" s="89"/>
      <c r="IGD735" s="89"/>
      <c r="IGE735" s="835"/>
      <c r="IGF735" s="835"/>
      <c r="IGG735" s="89"/>
      <c r="IGH735" s="89"/>
      <c r="IGI735" s="835"/>
      <c r="IGJ735" s="835"/>
      <c r="IGK735" s="835"/>
      <c r="IGL735" s="835"/>
      <c r="IGM735" s="835"/>
      <c r="IGN735" s="203"/>
      <c r="IGO735" s="107"/>
      <c r="IGP735" s="835"/>
      <c r="IGQ735" s="835"/>
      <c r="IGR735" s="835"/>
      <c r="IGS735" s="835"/>
      <c r="IGT735" s="835"/>
      <c r="IGU735" s="835"/>
      <c r="IGV735" s="835"/>
      <c r="IGW735" s="168"/>
      <c r="IGX735" s="168"/>
      <c r="IGY735" s="168"/>
      <c r="IGZ735" s="168"/>
      <c r="IHA735" s="168"/>
      <c r="IHB735" s="168"/>
      <c r="IHC735" s="168"/>
      <c r="IHD735" s="168"/>
      <c r="IHE735" s="168"/>
      <c r="IHF735" s="168"/>
      <c r="IHG735" s="168"/>
      <c r="IHH735" s="168"/>
      <c r="IHI735" s="168"/>
      <c r="IHJ735" s="168"/>
      <c r="IHK735" s="168"/>
      <c r="IHL735" s="168"/>
      <c r="IHM735" s="168"/>
      <c r="IHN735" s="168"/>
      <c r="IHO735" s="168"/>
      <c r="IHP735" s="168"/>
      <c r="IHQ735" s="168"/>
      <c r="IHR735" s="168"/>
      <c r="IHS735" s="168"/>
      <c r="IHT735" s="168"/>
      <c r="IHU735" s="168"/>
      <c r="IHV735" s="168"/>
      <c r="IHW735" s="168"/>
      <c r="IHX735" s="168"/>
      <c r="IHY735" s="168"/>
      <c r="IHZ735" s="168"/>
      <c r="IIA735" s="168"/>
      <c r="IIB735" s="168"/>
      <c r="IIC735" s="168"/>
      <c r="IID735" s="168"/>
      <c r="IIE735" s="168"/>
      <c r="IIF735" s="168"/>
      <c r="IIG735" s="168"/>
      <c r="IIH735" s="168"/>
      <c r="III735" s="168"/>
      <c r="IIJ735" s="168"/>
      <c r="IIK735" s="168"/>
      <c r="IIL735" s="168"/>
      <c r="IIM735" s="168"/>
      <c r="IIN735" s="168"/>
      <c r="IIO735" s="835"/>
      <c r="IIP735" s="835"/>
      <c r="IIQ735" s="835"/>
      <c r="IIR735" s="835"/>
      <c r="IIS735" s="835"/>
      <c r="IIT735" s="835"/>
      <c r="IIU735" s="835"/>
      <c r="IIV735" s="835"/>
      <c r="IIW735" s="835"/>
      <c r="IIX735" s="835"/>
      <c r="IIY735" s="835"/>
      <c r="IIZ735" s="835"/>
      <c r="IJA735" s="835"/>
      <c r="IJB735" s="835"/>
      <c r="IJC735" s="835"/>
      <c r="IJD735" s="835"/>
      <c r="IJE735" s="835"/>
      <c r="IJF735" s="835"/>
      <c r="IJG735" s="835"/>
      <c r="IJH735" s="835"/>
      <c r="IJI735" s="835"/>
      <c r="IJJ735" s="835"/>
      <c r="IJK735" s="835"/>
      <c r="IJL735" s="835"/>
      <c r="IJM735" s="89"/>
      <c r="IJN735" s="89"/>
      <c r="IJO735" s="89"/>
      <c r="IJP735" s="89"/>
      <c r="IJQ735" s="89"/>
      <c r="IJR735" s="835"/>
      <c r="IJS735" s="835"/>
      <c r="IJT735" s="89"/>
      <c r="IJU735" s="89"/>
      <c r="IJV735" s="835"/>
      <c r="IJW735" s="835"/>
      <c r="IJX735" s="89"/>
      <c r="IJY735" s="89"/>
      <c r="IJZ735" s="835"/>
      <c r="IKA735" s="835"/>
      <c r="IKB735" s="835"/>
      <c r="IKC735" s="835"/>
      <c r="IKD735" s="835"/>
      <c r="IKE735" s="835"/>
      <c r="IKF735" s="835"/>
      <c r="IKG735" s="89"/>
      <c r="IKH735" s="89"/>
      <c r="IKI735" s="835"/>
      <c r="IKJ735" s="835"/>
      <c r="IKK735" s="89"/>
      <c r="IKL735" s="89"/>
      <c r="IKM735" s="835"/>
      <c r="IKN735" s="835"/>
      <c r="IKO735" s="835"/>
      <c r="IKP735" s="835"/>
      <c r="IKQ735" s="835"/>
      <c r="IKR735" s="203"/>
      <c r="IKS735" s="107"/>
      <c r="IKT735" s="835"/>
      <c r="IKU735" s="835"/>
      <c r="IKV735" s="835"/>
      <c r="IKW735" s="835"/>
      <c r="IKX735" s="835"/>
      <c r="IKY735" s="835"/>
      <c r="IKZ735" s="835"/>
      <c r="ILA735" s="168"/>
      <c r="ILB735" s="168"/>
      <c r="ILC735" s="168"/>
      <c r="ILD735" s="168"/>
      <c r="ILE735" s="168"/>
      <c r="ILF735" s="168"/>
      <c r="ILG735" s="168"/>
      <c r="ILH735" s="168"/>
      <c r="ILI735" s="168"/>
      <c r="ILJ735" s="168"/>
      <c r="ILK735" s="168"/>
      <c r="ILL735" s="168"/>
      <c r="ILM735" s="168"/>
      <c r="ILN735" s="168"/>
      <c r="ILO735" s="168"/>
      <c r="ILP735" s="168"/>
      <c r="ILQ735" s="168"/>
      <c r="ILR735" s="168"/>
      <c r="ILS735" s="168"/>
      <c r="ILT735" s="168"/>
      <c r="ILU735" s="168"/>
      <c r="ILV735" s="168"/>
      <c r="ILW735" s="168"/>
      <c r="ILX735" s="168"/>
      <c r="ILY735" s="168"/>
      <c r="ILZ735" s="168"/>
      <c r="IMA735" s="168"/>
      <c r="IMB735" s="168"/>
      <c r="IMC735" s="168"/>
      <c r="IMD735" s="168"/>
      <c r="IME735" s="168"/>
      <c r="IMF735" s="168"/>
      <c r="IMG735" s="168"/>
      <c r="IMH735" s="168"/>
      <c r="IMI735" s="168"/>
      <c r="IMJ735" s="168"/>
      <c r="IMK735" s="168"/>
      <c r="IML735" s="168"/>
      <c r="IMM735" s="168"/>
      <c r="IMN735" s="168"/>
      <c r="IMO735" s="168"/>
      <c r="IMP735" s="168"/>
      <c r="IMQ735" s="168"/>
      <c r="IMR735" s="168"/>
      <c r="IMS735" s="835"/>
      <c r="IMT735" s="835"/>
      <c r="IMU735" s="835"/>
      <c r="IMV735" s="835"/>
      <c r="IMW735" s="835"/>
      <c r="IMX735" s="835"/>
      <c r="IMY735" s="835"/>
      <c r="IMZ735" s="835"/>
      <c r="INA735" s="835"/>
      <c r="INB735" s="835"/>
      <c r="INC735" s="835"/>
      <c r="IND735" s="835"/>
      <c r="INE735" s="835"/>
      <c r="INF735" s="835"/>
      <c r="ING735" s="835"/>
      <c r="INH735" s="835"/>
      <c r="INI735" s="835"/>
      <c r="INJ735" s="835"/>
      <c r="INK735" s="835"/>
      <c r="INL735" s="835"/>
      <c r="INM735" s="835"/>
      <c r="INN735" s="835"/>
      <c r="INO735" s="835"/>
      <c r="INP735" s="835"/>
      <c r="INQ735" s="89"/>
      <c r="INR735" s="89"/>
      <c r="INS735" s="89"/>
      <c r="INT735" s="89"/>
      <c r="INU735" s="89"/>
      <c r="INV735" s="835"/>
      <c r="INW735" s="835"/>
      <c r="INX735" s="89"/>
      <c r="INY735" s="89"/>
      <c r="INZ735" s="835"/>
      <c r="IOA735" s="835"/>
      <c r="IOB735" s="89"/>
      <c r="IOC735" s="89"/>
      <c r="IOD735" s="835"/>
      <c r="IOE735" s="835"/>
      <c r="IOF735" s="835"/>
      <c r="IOG735" s="835"/>
      <c r="IOH735" s="835"/>
      <c r="IOI735" s="835"/>
      <c r="IOJ735" s="835"/>
      <c r="IOK735" s="89"/>
      <c r="IOL735" s="89"/>
      <c r="IOM735" s="835"/>
      <c r="ION735" s="835"/>
      <c r="IOO735" s="89"/>
      <c r="IOP735" s="89"/>
      <c r="IOQ735" s="835"/>
      <c r="IOR735" s="835"/>
      <c r="IOS735" s="835"/>
      <c r="IOT735" s="835"/>
      <c r="IOU735" s="835"/>
      <c r="IOV735" s="203"/>
      <c r="IOW735" s="107"/>
      <c r="IOX735" s="835"/>
      <c r="IOY735" s="835"/>
      <c r="IOZ735" s="835"/>
      <c r="IPA735" s="835"/>
      <c r="IPB735" s="835"/>
      <c r="IPC735" s="835"/>
      <c r="IPD735" s="835"/>
      <c r="IPE735" s="168"/>
      <c r="IPF735" s="168"/>
      <c r="IPG735" s="168"/>
      <c r="IPH735" s="168"/>
      <c r="IPI735" s="168"/>
      <c r="IPJ735" s="168"/>
      <c r="IPK735" s="168"/>
      <c r="IPL735" s="168"/>
      <c r="IPM735" s="168"/>
      <c r="IPN735" s="168"/>
      <c r="IPO735" s="168"/>
      <c r="IPP735" s="168"/>
      <c r="IPQ735" s="168"/>
      <c r="IPR735" s="168"/>
      <c r="IPS735" s="168"/>
      <c r="IPT735" s="168"/>
      <c r="IPU735" s="168"/>
      <c r="IPV735" s="168"/>
      <c r="IPW735" s="168"/>
      <c r="IPX735" s="168"/>
      <c r="IPY735" s="168"/>
      <c r="IPZ735" s="168"/>
      <c r="IQA735" s="168"/>
      <c r="IQB735" s="168"/>
      <c r="IQC735" s="168"/>
      <c r="IQD735" s="168"/>
      <c r="IQE735" s="168"/>
      <c r="IQF735" s="168"/>
      <c r="IQG735" s="168"/>
      <c r="IQH735" s="168"/>
      <c r="IQI735" s="168"/>
      <c r="IQJ735" s="168"/>
      <c r="IQK735" s="168"/>
      <c r="IQL735" s="168"/>
      <c r="IQM735" s="168"/>
      <c r="IQN735" s="168"/>
      <c r="IQO735" s="168"/>
      <c r="IQP735" s="168"/>
      <c r="IQQ735" s="168"/>
      <c r="IQR735" s="168"/>
      <c r="IQS735" s="168"/>
      <c r="IQT735" s="168"/>
      <c r="IQU735" s="168"/>
      <c r="IQV735" s="168"/>
      <c r="IQW735" s="835"/>
      <c r="IQX735" s="835"/>
      <c r="IQY735" s="835"/>
      <c r="IQZ735" s="835"/>
      <c r="IRA735" s="835"/>
      <c r="IRB735" s="835"/>
      <c r="IRC735" s="835"/>
      <c r="IRD735" s="835"/>
      <c r="IRE735" s="835"/>
      <c r="IRF735" s="835"/>
      <c r="IRG735" s="835"/>
      <c r="IRH735" s="835"/>
      <c r="IRI735" s="835"/>
      <c r="IRJ735" s="835"/>
      <c r="IRK735" s="835"/>
      <c r="IRL735" s="835"/>
      <c r="IRM735" s="835"/>
      <c r="IRN735" s="835"/>
      <c r="IRO735" s="835"/>
      <c r="IRP735" s="835"/>
      <c r="IRQ735" s="835"/>
      <c r="IRR735" s="835"/>
      <c r="IRS735" s="835"/>
      <c r="IRT735" s="835"/>
      <c r="IRU735" s="89"/>
      <c r="IRV735" s="89"/>
      <c r="IRW735" s="89"/>
      <c r="IRX735" s="89"/>
      <c r="IRY735" s="89"/>
      <c r="IRZ735" s="835"/>
      <c r="ISA735" s="835"/>
      <c r="ISB735" s="89"/>
      <c r="ISC735" s="89"/>
      <c r="ISD735" s="835"/>
      <c r="ISE735" s="835"/>
      <c r="ISF735" s="89"/>
      <c r="ISG735" s="89"/>
      <c r="ISH735" s="835"/>
      <c r="ISI735" s="835"/>
      <c r="ISJ735" s="835"/>
      <c r="ISK735" s="835"/>
      <c r="ISL735" s="835"/>
      <c r="ISM735" s="835"/>
      <c r="ISN735" s="835"/>
      <c r="ISO735" s="89"/>
      <c r="ISP735" s="89"/>
      <c r="ISQ735" s="835"/>
      <c r="ISR735" s="835"/>
      <c r="ISS735" s="89"/>
      <c r="IST735" s="89"/>
      <c r="ISU735" s="835"/>
      <c r="ISV735" s="835"/>
      <c r="ISW735" s="835"/>
      <c r="ISX735" s="835"/>
      <c r="ISY735" s="835"/>
      <c r="ISZ735" s="203"/>
      <c r="ITA735" s="107"/>
      <c r="ITB735" s="835"/>
      <c r="ITC735" s="835"/>
      <c r="ITD735" s="835"/>
      <c r="ITE735" s="835"/>
      <c r="ITF735" s="835"/>
      <c r="ITG735" s="835"/>
      <c r="ITH735" s="835"/>
      <c r="ITI735" s="168"/>
      <c r="ITJ735" s="168"/>
      <c r="ITK735" s="168"/>
      <c r="ITL735" s="168"/>
      <c r="ITM735" s="168"/>
      <c r="ITN735" s="168"/>
      <c r="ITO735" s="168"/>
      <c r="ITP735" s="168"/>
      <c r="ITQ735" s="168"/>
      <c r="ITR735" s="168"/>
      <c r="ITS735" s="168"/>
      <c r="ITT735" s="168"/>
      <c r="ITU735" s="168"/>
      <c r="ITV735" s="168"/>
      <c r="ITW735" s="168"/>
      <c r="ITX735" s="168"/>
      <c r="ITY735" s="168"/>
      <c r="ITZ735" s="168"/>
      <c r="IUA735" s="168"/>
      <c r="IUB735" s="168"/>
      <c r="IUC735" s="168"/>
      <c r="IUD735" s="168"/>
      <c r="IUE735" s="168"/>
      <c r="IUF735" s="168"/>
      <c r="IUG735" s="168"/>
      <c r="IUH735" s="168"/>
      <c r="IUI735" s="168"/>
      <c r="IUJ735" s="168"/>
      <c r="IUK735" s="168"/>
      <c r="IUL735" s="168"/>
      <c r="IUM735" s="168"/>
      <c r="IUN735" s="168"/>
      <c r="IUO735" s="168"/>
      <c r="IUP735" s="168"/>
      <c r="IUQ735" s="168"/>
      <c r="IUR735" s="168"/>
      <c r="IUS735" s="168"/>
      <c r="IUT735" s="168"/>
      <c r="IUU735" s="168"/>
      <c r="IUV735" s="168"/>
      <c r="IUW735" s="168"/>
      <c r="IUX735" s="168"/>
      <c r="IUY735" s="168"/>
      <c r="IUZ735" s="168"/>
      <c r="IVA735" s="835"/>
      <c r="IVB735" s="835"/>
      <c r="IVC735" s="835"/>
      <c r="IVD735" s="835"/>
      <c r="IVE735" s="835"/>
      <c r="IVF735" s="835"/>
      <c r="IVG735" s="835"/>
      <c r="IVH735" s="835"/>
      <c r="IVI735" s="835"/>
      <c r="IVJ735" s="835"/>
      <c r="IVK735" s="835"/>
      <c r="IVL735" s="835"/>
      <c r="IVM735" s="835"/>
      <c r="IVN735" s="835"/>
      <c r="IVO735" s="835"/>
      <c r="IVP735" s="835"/>
      <c r="IVQ735" s="835"/>
      <c r="IVR735" s="835"/>
      <c r="IVS735" s="835"/>
      <c r="IVT735" s="835"/>
      <c r="IVU735" s="835"/>
      <c r="IVV735" s="835"/>
      <c r="IVW735" s="835"/>
      <c r="IVX735" s="835"/>
      <c r="IVY735" s="89"/>
      <c r="IVZ735" s="89"/>
      <c r="IWA735" s="89"/>
      <c r="IWB735" s="89"/>
      <c r="IWC735" s="89"/>
      <c r="IWD735" s="835"/>
      <c r="IWE735" s="835"/>
      <c r="IWF735" s="89"/>
      <c r="IWG735" s="89"/>
      <c r="IWH735" s="835"/>
      <c r="IWI735" s="835"/>
      <c r="IWJ735" s="89"/>
      <c r="IWK735" s="89"/>
      <c r="IWL735" s="835"/>
      <c r="IWM735" s="835"/>
      <c r="IWN735" s="835"/>
      <c r="IWO735" s="835"/>
      <c r="IWP735" s="835"/>
      <c r="IWQ735" s="835"/>
      <c r="IWR735" s="835"/>
      <c r="IWS735" s="89"/>
      <c r="IWT735" s="89"/>
      <c r="IWU735" s="835"/>
      <c r="IWV735" s="835"/>
      <c r="IWW735" s="89"/>
      <c r="IWX735" s="89"/>
      <c r="IWY735" s="835"/>
      <c r="IWZ735" s="835"/>
      <c r="IXA735" s="835"/>
      <c r="IXB735" s="835"/>
      <c r="IXC735" s="835"/>
      <c r="IXD735" s="203"/>
      <c r="IXE735" s="107"/>
      <c r="IXF735" s="835"/>
      <c r="IXG735" s="835"/>
      <c r="IXH735" s="835"/>
      <c r="IXI735" s="835"/>
      <c r="IXJ735" s="835"/>
      <c r="IXK735" s="835"/>
      <c r="IXL735" s="835"/>
      <c r="IXM735" s="168"/>
      <c r="IXN735" s="168"/>
      <c r="IXO735" s="168"/>
      <c r="IXP735" s="168"/>
      <c r="IXQ735" s="168"/>
      <c r="IXR735" s="168"/>
      <c r="IXS735" s="168"/>
      <c r="IXT735" s="168"/>
      <c r="IXU735" s="168"/>
      <c r="IXV735" s="168"/>
      <c r="IXW735" s="168"/>
      <c r="IXX735" s="168"/>
      <c r="IXY735" s="168"/>
      <c r="IXZ735" s="168"/>
      <c r="IYA735" s="168"/>
      <c r="IYB735" s="168"/>
      <c r="IYC735" s="168"/>
      <c r="IYD735" s="168"/>
      <c r="IYE735" s="168"/>
      <c r="IYF735" s="168"/>
      <c r="IYG735" s="168"/>
      <c r="IYH735" s="168"/>
      <c r="IYI735" s="168"/>
      <c r="IYJ735" s="168"/>
      <c r="IYK735" s="168"/>
      <c r="IYL735" s="168"/>
      <c r="IYM735" s="168"/>
      <c r="IYN735" s="168"/>
      <c r="IYO735" s="168"/>
      <c r="IYP735" s="168"/>
      <c r="IYQ735" s="168"/>
      <c r="IYR735" s="168"/>
      <c r="IYS735" s="168"/>
      <c r="IYT735" s="168"/>
      <c r="IYU735" s="168"/>
      <c r="IYV735" s="168"/>
      <c r="IYW735" s="168"/>
      <c r="IYX735" s="168"/>
      <c r="IYY735" s="168"/>
      <c r="IYZ735" s="168"/>
      <c r="IZA735" s="168"/>
      <c r="IZB735" s="168"/>
      <c r="IZC735" s="168"/>
      <c r="IZD735" s="168"/>
      <c r="IZE735" s="835"/>
      <c r="IZF735" s="835"/>
      <c r="IZG735" s="835"/>
      <c r="IZH735" s="835"/>
      <c r="IZI735" s="835"/>
      <c r="IZJ735" s="835"/>
      <c r="IZK735" s="835"/>
      <c r="IZL735" s="835"/>
      <c r="IZM735" s="835"/>
      <c r="IZN735" s="835"/>
      <c r="IZO735" s="835"/>
      <c r="IZP735" s="835"/>
      <c r="IZQ735" s="835"/>
      <c r="IZR735" s="835"/>
      <c r="IZS735" s="835"/>
      <c r="IZT735" s="835"/>
      <c r="IZU735" s="835"/>
      <c r="IZV735" s="835"/>
      <c r="IZW735" s="835"/>
      <c r="IZX735" s="835"/>
      <c r="IZY735" s="835"/>
      <c r="IZZ735" s="835"/>
      <c r="JAA735" s="835"/>
      <c r="JAB735" s="835"/>
      <c r="JAC735" s="89"/>
      <c r="JAD735" s="89"/>
      <c r="JAE735" s="89"/>
      <c r="JAF735" s="89"/>
      <c r="JAG735" s="89"/>
      <c r="JAH735" s="835"/>
      <c r="JAI735" s="835"/>
      <c r="JAJ735" s="89"/>
      <c r="JAK735" s="89"/>
      <c r="JAL735" s="835"/>
      <c r="JAM735" s="835"/>
      <c r="JAN735" s="89"/>
      <c r="JAO735" s="89"/>
      <c r="JAP735" s="835"/>
      <c r="JAQ735" s="835"/>
      <c r="JAR735" s="835"/>
      <c r="JAS735" s="835"/>
      <c r="JAT735" s="835"/>
      <c r="JAU735" s="835"/>
      <c r="JAV735" s="835"/>
      <c r="JAW735" s="89"/>
      <c r="JAX735" s="89"/>
      <c r="JAY735" s="835"/>
      <c r="JAZ735" s="835"/>
      <c r="JBA735" s="89"/>
      <c r="JBB735" s="89"/>
      <c r="JBC735" s="835"/>
      <c r="JBD735" s="835"/>
      <c r="JBE735" s="835"/>
      <c r="JBF735" s="835"/>
      <c r="JBG735" s="835"/>
      <c r="JBH735" s="203"/>
      <c r="JBI735" s="107"/>
      <c r="JBJ735" s="835"/>
      <c r="JBK735" s="835"/>
      <c r="JBL735" s="835"/>
      <c r="JBM735" s="835"/>
      <c r="JBN735" s="835"/>
      <c r="JBO735" s="835"/>
      <c r="JBP735" s="835"/>
      <c r="JBQ735" s="168"/>
      <c r="JBR735" s="168"/>
      <c r="JBS735" s="168"/>
      <c r="JBT735" s="168"/>
      <c r="JBU735" s="168"/>
      <c r="JBV735" s="168"/>
      <c r="JBW735" s="168"/>
      <c r="JBX735" s="168"/>
      <c r="JBY735" s="168"/>
      <c r="JBZ735" s="168"/>
      <c r="JCA735" s="168"/>
      <c r="JCB735" s="168"/>
      <c r="JCC735" s="168"/>
      <c r="JCD735" s="168"/>
      <c r="JCE735" s="168"/>
      <c r="JCF735" s="168"/>
      <c r="JCG735" s="168"/>
      <c r="JCH735" s="168"/>
      <c r="JCI735" s="168"/>
      <c r="JCJ735" s="168"/>
      <c r="JCK735" s="168"/>
      <c r="JCL735" s="168"/>
      <c r="JCM735" s="168"/>
      <c r="JCN735" s="168"/>
      <c r="JCO735" s="168"/>
      <c r="JCP735" s="168"/>
      <c r="JCQ735" s="168"/>
      <c r="JCR735" s="168"/>
      <c r="JCS735" s="168"/>
      <c r="JCT735" s="168"/>
      <c r="JCU735" s="168"/>
      <c r="JCV735" s="168"/>
      <c r="JCW735" s="168"/>
      <c r="JCX735" s="168"/>
      <c r="JCY735" s="168"/>
      <c r="JCZ735" s="168"/>
      <c r="JDA735" s="168"/>
      <c r="JDB735" s="168"/>
      <c r="JDC735" s="168"/>
      <c r="JDD735" s="168"/>
      <c r="JDE735" s="168"/>
      <c r="JDF735" s="168"/>
      <c r="JDG735" s="168"/>
      <c r="JDH735" s="168"/>
      <c r="JDI735" s="835"/>
      <c r="JDJ735" s="835"/>
      <c r="JDK735" s="835"/>
      <c r="JDL735" s="835"/>
      <c r="JDM735" s="835"/>
      <c r="JDN735" s="835"/>
      <c r="JDO735" s="835"/>
      <c r="JDP735" s="835"/>
      <c r="JDQ735" s="835"/>
      <c r="JDR735" s="835"/>
      <c r="JDS735" s="835"/>
      <c r="JDT735" s="835"/>
      <c r="JDU735" s="835"/>
      <c r="JDV735" s="835"/>
      <c r="JDW735" s="835"/>
      <c r="JDX735" s="835"/>
      <c r="JDY735" s="835"/>
      <c r="JDZ735" s="835"/>
      <c r="JEA735" s="835"/>
      <c r="JEB735" s="835"/>
      <c r="JEC735" s="835"/>
      <c r="JED735" s="835"/>
      <c r="JEE735" s="835"/>
      <c r="JEF735" s="835"/>
      <c r="JEG735" s="89"/>
      <c r="JEH735" s="89"/>
      <c r="JEI735" s="89"/>
      <c r="JEJ735" s="89"/>
      <c r="JEK735" s="89"/>
      <c r="JEL735" s="835"/>
      <c r="JEM735" s="835"/>
      <c r="JEN735" s="89"/>
      <c r="JEO735" s="89"/>
      <c r="JEP735" s="835"/>
      <c r="JEQ735" s="835"/>
      <c r="JER735" s="89"/>
      <c r="JES735" s="89"/>
      <c r="JET735" s="835"/>
      <c r="JEU735" s="835"/>
      <c r="JEV735" s="835"/>
      <c r="JEW735" s="835"/>
      <c r="JEX735" s="835"/>
      <c r="JEY735" s="835"/>
      <c r="JEZ735" s="835"/>
      <c r="JFA735" s="89"/>
      <c r="JFB735" s="89"/>
      <c r="JFC735" s="835"/>
      <c r="JFD735" s="835"/>
      <c r="JFE735" s="89"/>
      <c r="JFF735" s="89"/>
      <c r="JFG735" s="835"/>
      <c r="JFH735" s="835"/>
      <c r="JFI735" s="835"/>
      <c r="JFJ735" s="835"/>
      <c r="JFK735" s="835"/>
      <c r="JFL735" s="203"/>
      <c r="JFM735" s="107"/>
      <c r="JFN735" s="835"/>
      <c r="JFO735" s="835"/>
      <c r="JFP735" s="835"/>
      <c r="JFQ735" s="835"/>
      <c r="JFR735" s="835"/>
      <c r="JFS735" s="835"/>
      <c r="JFT735" s="835"/>
      <c r="JFU735" s="168"/>
      <c r="JFV735" s="168"/>
      <c r="JFW735" s="168"/>
      <c r="JFX735" s="168"/>
      <c r="JFY735" s="168"/>
      <c r="JFZ735" s="168"/>
      <c r="JGA735" s="168"/>
      <c r="JGB735" s="168"/>
      <c r="JGC735" s="168"/>
      <c r="JGD735" s="168"/>
      <c r="JGE735" s="168"/>
      <c r="JGF735" s="168"/>
      <c r="JGG735" s="168"/>
      <c r="JGH735" s="168"/>
      <c r="JGI735" s="168"/>
      <c r="JGJ735" s="168"/>
      <c r="JGK735" s="168"/>
      <c r="JGL735" s="168"/>
      <c r="JGM735" s="168"/>
      <c r="JGN735" s="168"/>
      <c r="JGO735" s="168"/>
      <c r="JGP735" s="168"/>
      <c r="JGQ735" s="168"/>
      <c r="JGR735" s="168"/>
      <c r="JGS735" s="168"/>
      <c r="JGT735" s="168"/>
      <c r="JGU735" s="168"/>
      <c r="JGV735" s="168"/>
      <c r="JGW735" s="168"/>
      <c r="JGX735" s="168"/>
      <c r="JGY735" s="168"/>
      <c r="JGZ735" s="168"/>
      <c r="JHA735" s="168"/>
      <c r="JHB735" s="168"/>
      <c r="JHC735" s="168"/>
      <c r="JHD735" s="168"/>
      <c r="JHE735" s="168"/>
      <c r="JHF735" s="168"/>
      <c r="JHG735" s="168"/>
      <c r="JHH735" s="168"/>
      <c r="JHI735" s="168"/>
      <c r="JHJ735" s="168"/>
      <c r="JHK735" s="168"/>
      <c r="JHL735" s="168"/>
      <c r="JHM735" s="835"/>
      <c r="JHN735" s="835"/>
      <c r="JHO735" s="835"/>
      <c r="JHP735" s="835"/>
      <c r="JHQ735" s="835"/>
      <c r="JHR735" s="835"/>
      <c r="JHS735" s="835"/>
      <c r="JHT735" s="835"/>
      <c r="JHU735" s="835"/>
      <c r="JHV735" s="835"/>
      <c r="JHW735" s="835"/>
      <c r="JHX735" s="835"/>
      <c r="JHY735" s="835"/>
      <c r="JHZ735" s="835"/>
      <c r="JIA735" s="835"/>
      <c r="JIB735" s="835"/>
      <c r="JIC735" s="835"/>
      <c r="JID735" s="835"/>
      <c r="JIE735" s="835"/>
      <c r="JIF735" s="835"/>
      <c r="JIG735" s="835"/>
      <c r="JIH735" s="835"/>
      <c r="JII735" s="835"/>
      <c r="JIJ735" s="835"/>
      <c r="JIK735" s="89"/>
      <c r="JIL735" s="89"/>
      <c r="JIM735" s="89"/>
      <c r="JIN735" s="89"/>
      <c r="JIO735" s="89"/>
      <c r="JIP735" s="835"/>
      <c r="JIQ735" s="835"/>
      <c r="JIR735" s="89"/>
      <c r="JIS735" s="89"/>
      <c r="JIT735" s="835"/>
      <c r="JIU735" s="835"/>
      <c r="JIV735" s="89"/>
      <c r="JIW735" s="89"/>
      <c r="JIX735" s="835"/>
      <c r="JIY735" s="835"/>
      <c r="JIZ735" s="835"/>
      <c r="JJA735" s="835"/>
      <c r="JJB735" s="835"/>
      <c r="JJC735" s="835"/>
      <c r="JJD735" s="835"/>
      <c r="JJE735" s="89"/>
      <c r="JJF735" s="89"/>
      <c r="JJG735" s="835"/>
      <c r="JJH735" s="835"/>
      <c r="JJI735" s="89"/>
      <c r="JJJ735" s="89"/>
      <c r="JJK735" s="835"/>
      <c r="JJL735" s="835"/>
      <c r="JJM735" s="835"/>
      <c r="JJN735" s="835"/>
      <c r="JJO735" s="835"/>
      <c r="JJP735" s="203"/>
      <c r="JJQ735" s="107"/>
      <c r="JJR735" s="835"/>
      <c r="JJS735" s="835"/>
      <c r="JJT735" s="835"/>
      <c r="JJU735" s="835"/>
      <c r="JJV735" s="835"/>
      <c r="JJW735" s="835"/>
      <c r="JJX735" s="835"/>
      <c r="JJY735" s="168"/>
      <c r="JJZ735" s="168"/>
      <c r="JKA735" s="168"/>
      <c r="JKB735" s="168"/>
      <c r="JKC735" s="168"/>
      <c r="JKD735" s="168"/>
      <c r="JKE735" s="168"/>
      <c r="JKF735" s="168"/>
      <c r="JKG735" s="168"/>
      <c r="JKH735" s="168"/>
      <c r="JKI735" s="168"/>
      <c r="JKJ735" s="168"/>
      <c r="JKK735" s="168"/>
      <c r="JKL735" s="168"/>
      <c r="JKM735" s="168"/>
      <c r="JKN735" s="168"/>
      <c r="JKO735" s="168"/>
      <c r="JKP735" s="168"/>
      <c r="JKQ735" s="168"/>
      <c r="JKR735" s="168"/>
      <c r="JKS735" s="168"/>
      <c r="JKT735" s="168"/>
      <c r="JKU735" s="168"/>
      <c r="JKV735" s="168"/>
      <c r="JKW735" s="168"/>
      <c r="JKX735" s="168"/>
      <c r="JKY735" s="168"/>
      <c r="JKZ735" s="168"/>
      <c r="JLA735" s="168"/>
      <c r="JLB735" s="168"/>
      <c r="JLC735" s="168"/>
      <c r="JLD735" s="168"/>
      <c r="JLE735" s="168"/>
      <c r="JLF735" s="168"/>
      <c r="JLG735" s="168"/>
      <c r="JLH735" s="168"/>
      <c r="JLI735" s="168"/>
      <c r="JLJ735" s="168"/>
      <c r="JLK735" s="168"/>
      <c r="JLL735" s="168"/>
      <c r="JLM735" s="168"/>
      <c r="JLN735" s="168"/>
      <c r="JLO735" s="168"/>
      <c r="JLP735" s="168"/>
      <c r="JLQ735" s="835"/>
      <c r="JLR735" s="835"/>
      <c r="JLS735" s="835"/>
      <c r="JLT735" s="835"/>
      <c r="JLU735" s="835"/>
      <c r="JLV735" s="835"/>
      <c r="JLW735" s="835"/>
      <c r="JLX735" s="835"/>
      <c r="JLY735" s="835"/>
      <c r="JLZ735" s="835"/>
      <c r="JMA735" s="835"/>
      <c r="JMB735" s="835"/>
      <c r="JMC735" s="835"/>
      <c r="JMD735" s="835"/>
      <c r="JME735" s="835"/>
      <c r="JMF735" s="835"/>
      <c r="JMG735" s="835"/>
      <c r="JMH735" s="835"/>
      <c r="JMI735" s="835"/>
      <c r="JMJ735" s="835"/>
      <c r="JMK735" s="835"/>
      <c r="JML735" s="835"/>
      <c r="JMM735" s="835"/>
      <c r="JMN735" s="835"/>
      <c r="JMO735" s="89"/>
      <c r="JMP735" s="89"/>
      <c r="JMQ735" s="89"/>
      <c r="JMR735" s="89"/>
      <c r="JMS735" s="89"/>
      <c r="JMT735" s="835"/>
      <c r="JMU735" s="835"/>
      <c r="JMV735" s="89"/>
      <c r="JMW735" s="89"/>
      <c r="JMX735" s="835"/>
      <c r="JMY735" s="835"/>
      <c r="JMZ735" s="89"/>
      <c r="JNA735" s="89"/>
      <c r="JNB735" s="835"/>
      <c r="JNC735" s="835"/>
      <c r="JND735" s="835"/>
      <c r="JNE735" s="835"/>
      <c r="JNF735" s="835"/>
      <c r="JNG735" s="835"/>
      <c r="JNH735" s="835"/>
      <c r="JNI735" s="89"/>
      <c r="JNJ735" s="89"/>
      <c r="JNK735" s="835"/>
      <c r="JNL735" s="835"/>
      <c r="JNM735" s="89"/>
      <c r="JNN735" s="89"/>
      <c r="JNO735" s="835"/>
      <c r="JNP735" s="835"/>
      <c r="JNQ735" s="835"/>
      <c r="JNR735" s="835"/>
      <c r="JNS735" s="835"/>
      <c r="JNT735" s="203"/>
      <c r="JNU735" s="107"/>
      <c r="JNV735" s="835"/>
      <c r="JNW735" s="835"/>
      <c r="JNX735" s="835"/>
      <c r="JNY735" s="835"/>
      <c r="JNZ735" s="835"/>
      <c r="JOA735" s="835"/>
      <c r="JOB735" s="835"/>
      <c r="JOC735" s="168"/>
      <c r="JOD735" s="168"/>
      <c r="JOE735" s="168"/>
      <c r="JOF735" s="168"/>
      <c r="JOG735" s="168"/>
      <c r="JOH735" s="168"/>
      <c r="JOI735" s="168"/>
      <c r="JOJ735" s="168"/>
      <c r="JOK735" s="168"/>
      <c r="JOL735" s="168"/>
      <c r="JOM735" s="168"/>
      <c r="JON735" s="168"/>
      <c r="JOO735" s="168"/>
      <c r="JOP735" s="168"/>
      <c r="JOQ735" s="168"/>
      <c r="JOR735" s="168"/>
      <c r="JOS735" s="168"/>
      <c r="JOT735" s="168"/>
      <c r="JOU735" s="168"/>
      <c r="JOV735" s="168"/>
      <c r="JOW735" s="168"/>
      <c r="JOX735" s="168"/>
      <c r="JOY735" s="168"/>
      <c r="JOZ735" s="168"/>
      <c r="JPA735" s="168"/>
      <c r="JPB735" s="168"/>
      <c r="JPC735" s="168"/>
      <c r="JPD735" s="168"/>
      <c r="JPE735" s="168"/>
      <c r="JPF735" s="168"/>
      <c r="JPG735" s="168"/>
      <c r="JPH735" s="168"/>
      <c r="JPI735" s="168"/>
      <c r="JPJ735" s="168"/>
      <c r="JPK735" s="168"/>
      <c r="JPL735" s="168"/>
      <c r="JPM735" s="168"/>
      <c r="JPN735" s="168"/>
      <c r="JPO735" s="168"/>
      <c r="JPP735" s="168"/>
      <c r="JPQ735" s="168"/>
      <c r="JPR735" s="168"/>
      <c r="JPS735" s="168"/>
      <c r="JPT735" s="168"/>
      <c r="JPU735" s="835"/>
      <c r="JPV735" s="835"/>
      <c r="JPW735" s="835"/>
      <c r="JPX735" s="835"/>
      <c r="JPY735" s="835"/>
      <c r="JPZ735" s="835"/>
      <c r="JQA735" s="835"/>
      <c r="JQB735" s="835"/>
      <c r="JQC735" s="835"/>
      <c r="JQD735" s="835"/>
      <c r="JQE735" s="835"/>
      <c r="JQF735" s="835"/>
      <c r="JQG735" s="835"/>
      <c r="JQH735" s="835"/>
      <c r="JQI735" s="835"/>
      <c r="JQJ735" s="835"/>
      <c r="JQK735" s="835"/>
      <c r="JQL735" s="835"/>
      <c r="JQM735" s="835"/>
      <c r="JQN735" s="835"/>
      <c r="JQO735" s="835"/>
      <c r="JQP735" s="835"/>
      <c r="JQQ735" s="835"/>
      <c r="JQR735" s="835"/>
      <c r="JQS735" s="89"/>
      <c r="JQT735" s="89"/>
      <c r="JQU735" s="89"/>
      <c r="JQV735" s="89"/>
      <c r="JQW735" s="89"/>
      <c r="JQX735" s="835"/>
      <c r="JQY735" s="835"/>
      <c r="JQZ735" s="89"/>
      <c r="JRA735" s="89"/>
      <c r="JRB735" s="835"/>
      <c r="JRC735" s="835"/>
      <c r="JRD735" s="89"/>
      <c r="JRE735" s="89"/>
      <c r="JRF735" s="835"/>
      <c r="JRG735" s="835"/>
      <c r="JRH735" s="835"/>
      <c r="JRI735" s="835"/>
      <c r="JRJ735" s="835"/>
      <c r="JRK735" s="835"/>
      <c r="JRL735" s="835"/>
      <c r="JRM735" s="89"/>
      <c r="JRN735" s="89"/>
      <c r="JRO735" s="835"/>
      <c r="JRP735" s="835"/>
      <c r="JRQ735" s="89"/>
      <c r="JRR735" s="89"/>
      <c r="JRS735" s="835"/>
      <c r="JRT735" s="835"/>
      <c r="JRU735" s="835"/>
      <c r="JRV735" s="835"/>
      <c r="JRW735" s="835"/>
      <c r="JRX735" s="203"/>
      <c r="JRY735" s="107"/>
      <c r="JRZ735" s="835"/>
      <c r="JSA735" s="835"/>
      <c r="JSB735" s="835"/>
      <c r="JSC735" s="835"/>
      <c r="JSD735" s="835"/>
      <c r="JSE735" s="835"/>
      <c r="JSF735" s="835"/>
      <c r="JSG735" s="168"/>
      <c r="JSH735" s="168"/>
      <c r="JSI735" s="168"/>
      <c r="JSJ735" s="168"/>
      <c r="JSK735" s="168"/>
      <c r="JSL735" s="168"/>
      <c r="JSM735" s="168"/>
      <c r="JSN735" s="168"/>
      <c r="JSO735" s="168"/>
      <c r="JSP735" s="168"/>
      <c r="JSQ735" s="168"/>
      <c r="JSR735" s="168"/>
      <c r="JSS735" s="168"/>
      <c r="JST735" s="168"/>
      <c r="JSU735" s="168"/>
      <c r="JSV735" s="168"/>
      <c r="JSW735" s="168"/>
      <c r="JSX735" s="168"/>
      <c r="JSY735" s="168"/>
      <c r="JSZ735" s="168"/>
      <c r="JTA735" s="168"/>
      <c r="JTB735" s="168"/>
      <c r="JTC735" s="168"/>
      <c r="JTD735" s="168"/>
      <c r="JTE735" s="168"/>
      <c r="JTF735" s="168"/>
      <c r="JTG735" s="168"/>
      <c r="JTH735" s="168"/>
      <c r="JTI735" s="168"/>
      <c r="JTJ735" s="168"/>
      <c r="JTK735" s="168"/>
      <c r="JTL735" s="168"/>
      <c r="JTM735" s="168"/>
      <c r="JTN735" s="168"/>
      <c r="JTO735" s="168"/>
      <c r="JTP735" s="168"/>
      <c r="JTQ735" s="168"/>
      <c r="JTR735" s="168"/>
      <c r="JTS735" s="168"/>
      <c r="JTT735" s="168"/>
      <c r="JTU735" s="168"/>
      <c r="JTV735" s="168"/>
      <c r="JTW735" s="168"/>
      <c r="JTX735" s="168"/>
      <c r="JTY735" s="835"/>
      <c r="JTZ735" s="835"/>
      <c r="JUA735" s="835"/>
      <c r="JUB735" s="835"/>
      <c r="JUC735" s="835"/>
      <c r="JUD735" s="835"/>
      <c r="JUE735" s="835"/>
      <c r="JUF735" s="835"/>
      <c r="JUG735" s="835"/>
      <c r="JUH735" s="835"/>
      <c r="JUI735" s="835"/>
      <c r="JUJ735" s="835"/>
      <c r="JUK735" s="835"/>
      <c r="JUL735" s="835"/>
      <c r="JUM735" s="835"/>
      <c r="JUN735" s="835"/>
      <c r="JUO735" s="835"/>
      <c r="JUP735" s="835"/>
      <c r="JUQ735" s="835"/>
      <c r="JUR735" s="835"/>
      <c r="JUS735" s="835"/>
      <c r="JUT735" s="835"/>
      <c r="JUU735" s="835"/>
      <c r="JUV735" s="835"/>
      <c r="JUW735" s="89"/>
      <c r="JUX735" s="89"/>
      <c r="JUY735" s="89"/>
      <c r="JUZ735" s="89"/>
      <c r="JVA735" s="89"/>
      <c r="JVB735" s="835"/>
      <c r="JVC735" s="835"/>
      <c r="JVD735" s="89"/>
      <c r="JVE735" s="89"/>
      <c r="JVF735" s="835"/>
      <c r="JVG735" s="835"/>
      <c r="JVH735" s="89"/>
      <c r="JVI735" s="89"/>
      <c r="JVJ735" s="835"/>
      <c r="JVK735" s="835"/>
      <c r="JVL735" s="835"/>
      <c r="JVM735" s="835"/>
      <c r="JVN735" s="835"/>
      <c r="JVO735" s="835"/>
      <c r="JVP735" s="835"/>
      <c r="JVQ735" s="89"/>
      <c r="JVR735" s="89"/>
      <c r="JVS735" s="835"/>
      <c r="JVT735" s="835"/>
      <c r="JVU735" s="89"/>
      <c r="JVV735" s="89"/>
      <c r="JVW735" s="835"/>
      <c r="JVX735" s="835"/>
      <c r="JVY735" s="835"/>
      <c r="JVZ735" s="835"/>
      <c r="JWA735" s="835"/>
      <c r="JWB735" s="203"/>
      <c r="JWC735" s="107"/>
      <c r="JWD735" s="835"/>
      <c r="JWE735" s="835"/>
      <c r="JWF735" s="835"/>
      <c r="JWG735" s="835"/>
      <c r="JWH735" s="835"/>
      <c r="JWI735" s="835"/>
      <c r="JWJ735" s="835"/>
      <c r="JWK735" s="168"/>
      <c r="JWL735" s="168"/>
      <c r="JWM735" s="168"/>
      <c r="JWN735" s="168"/>
      <c r="JWO735" s="168"/>
      <c r="JWP735" s="168"/>
      <c r="JWQ735" s="168"/>
      <c r="JWR735" s="168"/>
      <c r="JWS735" s="168"/>
      <c r="JWT735" s="168"/>
      <c r="JWU735" s="168"/>
      <c r="JWV735" s="168"/>
      <c r="JWW735" s="168"/>
      <c r="JWX735" s="168"/>
      <c r="JWY735" s="168"/>
      <c r="JWZ735" s="168"/>
      <c r="JXA735" s="168"/>
      <c r="JXB735" s="168"/>
      <c r="JXC735" s="168"/>
      <c r="JXD735" s="168"/>
      <c r="JXE735" s="168"/>
      <c r="JXF735" s="168"/>
      <c r="JXG735" s="168"/>
      <c r="JXH735" s="168"/>
      <c r="JXI735" s="168"/>
      <c r="JXJ735" s="168"/>
      <c r="JXK735" s="168"/>
      <c r="JXL735" s="168"/>
      <c r="JXM735" s="168"/>
      <c r="JXN735" s="168"/>
      <c r="JXO735" s="168"/>
      <c r="JXP735" s="168"/>
      <c r="JXQ735" s="168"/>
      <c r="JXR735" s="168"/>
      <c r="JXS735" s="168"/>
      <c r="JXT735" s="168"/>
      <c r="JXU735" s="168"/>
      <c r="JXV735" s="168"/>
      <c r="JXW735" s="168"/>
      <c r="JXX735" s="168"/>
      <c r="JXY735" s="168"/>
      <c r="JXZ735" s="168"/>
      <c r="JYA735" s="168"/>
      <c r="JYB735" s="168"/>
      <c r="JYC735" s="835"/>
      <c r="JYD735" s="835"/>
      <c r="JYE735" s="835"/>
      <c r="JYF735" s="835"/>
      <c r="JYG735" s="835"/>
      <c r="JYH735" s="835"/>
      <c r="JYI735" s="835"/>
      <c r="JYJ735" s="835"/>
      <c r="JYK735" s="835"/>
      <c r="JYL735" s="835"/>
      <c r="JYM735" s="835"/>
      <c r="JYN735" s="835"/>
      <c r="JYO735" s="835"/>
      <c r="JYP735" s="835"/>
      <c r="JYQ735" s="835"/>
      <c r="JYR735" s="835"/>
      <c r="JYS735" s="835"/>
      <c r="JYT735" s="835"/>
      <c r="JYU735" s="835"/>
      <c r="JYV735" s="835"/>
      <c r="JYW735" s="835"/>
      <c r="JYX735" s="835"/>
      <c r="JYY735" s="835"/>
      <c r="JYZ735" s="835"/>
      <c r="JZA735" s="89"/>
      <c r="JZB735" s="89"/>
      <c r="JZC735" s="89"/>
      <c r="JZD735" s="89"/>
      <c r="JZE735" s="89"/>
      <c r="JZF735" s="835"/>
      <c r="JZG735" s="835"/>
      <c r="JZH735" s="89"/>
      <c r="JZI735" s="89"/>
      <c r="JZJ735" s="835"/>
      <c r="JZK735" s="835"/>
      <c r="JZL735" s="89"/>
      <c r="JZM735" s="89"/>
      <c r="JZN735" s="835"/>
      <c r="JZO735" s="835"/>
      <c r="JZP735" s="835"/>
      <c r="JZQ735" s="835"/>
      <c r="JZR735" s="835"/>
      <c r="JZS735" s="835"/>
      <c r="JZT735" s="835"/>
      <c r="JZU735" s="89"/>
      <c r="JZV735" s="89"/>
      <c r="JZW735" s="835"/>
      <c r="JZX735" s="835"/>
      <c r="JZY735" s="89"/>
      <c r="JZZ735" s="89"/>
      <c r="KAA735" s="835"/>
      <c r="KAB735" s="835"/>
      <c r="KAC735" s="835"/>
      <c r="KAD735" s="835"/>
      <c r="KAE735" s="835"/>
      <c r="KAF735" s="203"/>
      <c r="KAG735" s="107"/>
      <c r="KAH735" s="835"/>
      <c r="KAI735" s="835"/>
      <c r="KAJ735" s="835"/>
      <c r="KAK735" s="835"/>
      <c r="KAL735" s="835"/>
      <c r="KAM735" s="835"/>
      <c r="KAN735" s="835"/>
      <c r="KAO735" s="168"/>
      <c r="KAP735" s="168"/>
      <c r="KAQ735" s="168"/>
      <c r="KAR735" s="168"/>
      <c r="KAS735" s="168"/>
      <c r="KAT735" s="168"/>
      <c r="KAU735" s="168"/>
      <c r="KAV735" s="168"/>
      <c r="KAW735" s="168"/>
      <c r="KAX735" s="168"/>
      <c r="KAY735" s="168"/>
      <c r="KAZ735" s="168"/>
      <c r="KBA735" s="168"/>
      <c r="KBB735" s="168"/>
      <c r="KBC735" s="168"/>
      <c r="KBD735" s="168"/>
      <c r="KBE735" s="168"/>
      <c r="KBF735" s="168"/>
      <c r="KBG735" s="168"/>
      <c r="KBH735" s="168"/>
      <c r="KBI735" s="168"/>
      <c r="KBJ735" s="168"/>
      <c r="KBK735" s="168"/>
      <c r="KBL735" s="168"/>
      <c r="KBM735" s="168"/>
      <c r="KBN735" s="168"/>
      <c r="KBO735" s="168"/>
      <c r="KBP735" s="168"/>
      <c r="KBQ735" s="168"/>
      <c r="KBR735" s="168"/>
      <c r="KBS735" s="168"/>
      <c r="KBT735" s="168"/>
      <c r="KBU735" s="168"/>
      <c r="KBV735" s="168"/>
      <c r="KBW735" s="168"/>
      <c r="KBX735" s="168"/>
      <c r="KBY735" s="168"/>
      <c r="KBZ735" s="168"/>
      <c r="KCA735" s="168"/>
      <c r="KCB735" s="168"/>
      <c r="KCC735" s="168"/>
      <c r="KCD735" s="168"/>
      <c r="KCE735" s="168"/>
      <c r="KCF735" s="168"/>
      <c r="KCG735" s="835"/>
      <c r="KCH735" s="835"/>
      <c r="KCI735" s="835"/>
      <c r="KCJ735" s="835"/>
      <c r="KCK735" s="835"/>
      <c r="KCL735" s="835"/>
      <c r="KCM735" s="835"/>
      <c r="KCN735" s="835"/>
      <c r="KCO735" s="835"/>
      <c r="KCP735" s="835"/>
      <c r="KCQ735" s="835"/>
      <c r="KCR735" s="835"/>
      <c r="KCS735" s="835"/>
      <c r="KCT735" s="835"/>
      <c r="KCU735" s="835"/>
      <c r="KCV735" s="835"/>
      <c r="KCW735" s="835"/>
      <c r="KCX735" s="835"/>
      <c r="KCY735" s="835"/>
      <c r="KCZ735" s="835"/>
      <c r="KDA735" s="835"/>
      <c r="KDB735" s="835"/>
      <c r="KDC735" s="835"/>
      <c r="KDD735" s="835"/>
      <c r="KDE735" s="89"/>
      <c r="KDF735" s="89"/>
      <c r="KDG735" s="89"/>
      <c r="KDH735" s="89"/>
      <c r="KDI735" s="89"/>
      <c r="KDJ735" s="835"/>
      <c r="KDK735" s="835"/>
      <c r="KDL735" s="89"/>
      <c r="KDM735" s="89"/>
      <c r="KDN735" s="835"/>
      <c r="KDO735" s="835"/>
      <c r="KDP735" s="89"/>
      <c r="KDQ735" s="89"/>
      <c r="KDR735" s="835"/>
      <c r="KDS735" s="835"/>
      <c r="KDT735" s="835"/>
      <c r="KDU735" s="835"/>
      <c r="KDV735" s="835"/>
      <c r="KDW735" s="835"/>
      <c r="KDX735" s="835"/>
      <c r="KDY735" s="89"/>
      <c r="KDZ735" s="89"/>
      <c r="KEA735" s="835"/>
      <c r="KEB735" s="835"/>
      <c r="KEC735" s="89"/>
      <c r="KED735" s="89"/>
      <c r="KEE735" s="835"/>
      <c r="KEF735" s="835"/>
      <c r="KEG735" s="835"/>
      <c r="KEH735" s="835"/>
      <c r="KEI735" s="835"/>
      <c r="KEJ735" s="203"/>
      <c r="KEK735" s="107"/>
      <c r="KEL735" s="835"/>
      <c r="KEM735" s="835"/>
      <c r="KEN735" s="835"/>
      <c r="KEO735" s="835"/>
      <c r="KEP735" s="835"/>
      <c r="KEQ735" s="835"/>
      <c r="KER735" s="835"/>
      <c r="KES735" s="168"/>
      <c r="KET735" s="168"/>
      <c r="KEU735" s="168"/>
      <c r="KEV735" s="168"/>
      <c r="KEW735" s="168"/>
      <c r="KEX735" s="168"/>
      <c r="KEY735" s="168"/>
      <c r="KEZ735" s="168"/>
      <c r="KFA735" s="168"/>
      <c r="KFB735" s="168"/>
      <c r="KFC735" s="168"/>
      <c r="KFD735" s="168"/>
      <c r="KFE735" s="168"/>
      <c r="KFF735" s="168"/>
      <c r="KFG735" s="168"/>
      <c r="KFH735" s="168"/>
      <c r="KFI735" s="168"/>
      <c r="KFJ735" s="168"/>
      <c r="KFK735" s="168"/>
      <c r="KFL735" s="168"/>
      <c r="KFM735" s="168"/>
      <c r="KFN735" s="168"/>
      <c r="KFO735" s="168"/>
      <c r="KFP735" s="168"/>
      <c r="KFQ735" s="168"/>
      <c r="KFR735" s="168"/>
      <c r="KFS735" s="168"/>
      <c r="KFT735" s="168"/>
      <c r="KFU735" s="168"/>
      <c r="KFV735" s="168"/>
      <c r="KFW735" s="168"/>
      <c r="KFX735" s="168"/>
      <c r="KFY735" s="168"/>
      <c r="KFZ735" s="168"/>
      <c r="KGA735" s="168"/>
      <c r="KGB735" s="168"/>
      <c r="KGC735" s="168"/>
      <c r="KGD735" s="168"/>
      <c r="KGE735" s="168"/>
      <c r="KGF735" s="168"/>
      <c r="KGG735" s="168"/>
      <c r="KGH735" s="168"/>
      <c r="KGI735" s="168"/>
      <c r="KGJ735" s="168"/>
      <c r="KGK735" s="835"/>
      <c r="KGL735" s="835"/>
      <c r="KGM735" s="835"/>
      <c r="KGN735" s="835"/>
      <c r="KGO735" s="835"/>
      <c r="KGP735" s="835"/>
      <c r="KGQ735" s="835"/>
      <c r="KGR735" s="835"/>
      <c r="KGS735" s="835"/>
      <c r="KGT735" s="835"/>
      <c r="KGU735" s="835"/>
      <c r="KGV735" s="835"/>
      <c r="KGW735" s="835"/>
      <c r="KGX735" s="835"/>
      <c r="KGY735" s="835"/>
      <c r="KGZ735" s="835"/>
      <c r="KHA735" s="835"/>
      <c r="KHB735" s="835"/>
      <c r="KHC735" s="835"/>
      <c r="KHD735" s="835"/>
      <c r="KHE735" s="835"/>
      <c r="KHF735" s="835"/>
      <c r="KHG735" s="835"/>
      <c r="KHH735" s="835"/>
      <c r="KHI735" s="89"/>
      <c r="KHJ735" s="89"/>
      <c r="KHK735" s="89"/>
      <c r="KHL735" s="89"/>
      <c r="KHM735" s="89"/>
      <c r="KHN735" s="835"/>
      <c r="KHO735" s="835"/>
      <c r="KHP735" s="89"/>
      <c r="KHQ735" s="89"/>
      <c r="KHR735" s="835"/>
      <c r="KHS735" s="835"/>
      <c r="KHT735" s="89"/>
      <c r="KHU735" s="89"/>
      <c r="KHV735" s="835"/>
      <c r="KHW735" s="835"/>
      <c r="KHX735" s="835"/>
      <c r="KHY735" s="835"/>
      <c r="KHZ735" s="835"/>
      <c r="KIA735" s="835"/>
      <c r="KIB735" s="835"/>
      <c r="KIC735" s="89"/>
      <c r="KID735" s="89"/>
      <c r="KIE735" s="835"/>
      <c r="KIF735" s="835"/>
      <c r="KIG735" s="89"/>
      <c r="KIH735" s="89"/>
      <c r="KII735" s="835"/>
      <c r="KIJ735" s="835"/>
      <c r="KIK735" s="835"/>
      <c r="KIL735" s="835"/>
      <c r="KIM735" s="835"/>
      <c r="KIN735" s="203"/>
      <c r="KIO735" s="107"/>
      <c r="KIP735" s="835"/>
      <c r="KIQ735" s="835"/>
      <c r="KIR735" s="835"/>
      <c r="KIS735" s="835"/>
      <c r="KIT735" s="835"/>
      <c r="KIU735" s="835"/>
      <c r="KIV735" s="835"/>
      <c r="KIW735" s="168"/>
      <c r="KIX735" s="168"/>
      <c r="KIY735" s="168"/>
      <c r="KIZ735" s="168"/>
      <c r="KJA735" s="168"/>
      <c r="KJB735" s="168"/>
      <c r="KJC735" s="168"/>
      <c r="KJD735" s="168"/>
      <c r="KJE735" s="168"/>
      <c r="KJF735" s="168"/>
      <c r="KJG735" s="168"/>
      <c r="KJH735" s="168"/>
      <c r="KJI735" s="168"/>
      <c r="KJJ735" s="168"/>
      <c r="KJK735" s="168"/>
      <c r="KJL735" s="168"/>
      <c r="KJM735" s="168"/>
      <c r="KJN735" s="168"/>
      <c r="KJO735" s="168"/>
      <c r="KJP735" s="168"/>
      <c r="KJQ735" s="168"/>
      <c r="KJR735" s="168"/>
      <c r="KJS735" s="168"/>
      <c r="KJT735" s="168"/>
      <c r="KJU735" s="168"/>
      <c r="KJV735" s="168"/>
      <c r="KJW735" s="168"/>
      <c r="KJX735" s="168"/>
      <c r="KJY735" s="168"/>
      <c r="KJZ735" s="168"/>
      <c r="KKA735" s="168"/>
      <c r="KKB735" s="168"/>
      <c r="KKC735" s="168"/>
      <c r="KKD735" s="168"/>
      <c r="KKE735" s="168"/>
      <c r="KKF735" s="168"/>
      <c r="KKG735" s="168"/>
      <c r="KKH735" s="168"/>
      <c r="KKI735" s="168"/>
      <c r="KKJ735" s="168"/>
      <c r="KKK735" s="168"/>
      <c r="KKL735" s="168"/>
      <c r="KKM735" s="168"/>
      <c r="KKN735" s="168"/>
      <c r="KKO735" s="835"/>
      <c r="KKP735" s="835"/>
      <c r="KKQ735" s="835"/>
      <c r="KKR735" s="835"/>
      <c r="KKS735" s="835"/>
      <c r="KKT735" s="835"/>
      <c r="KKU735" s="835"/>
      <c r="KKV735" s="835"/>
      <c r="KKW735" s="835"/>
      <c r="KKX735" s="835"/>
      <c r="KKY735" s="835"/>
      <c r="KKZ735" s="835"/>
      <c r="KLA735" s="835"/>
      <c r="KLB735" s="835"/>
      <c r="KLC735" s="835"/>
      <c r="KLD735" s="835"/>
      <c r="KLE735" s="835"/>
      <c r="KLF735" s="835"/>
      <c r="KLG735" s="835"/>
      <c r="KLH735" s="835"/>
      <c r="KLI735" s="835"/>
      <c r="KLJ735" s="835"/>
      <c r="KLK735" s="835"/>
      <c r="KLL735" s="835"/>
      <c r="KLM735" s="89"/>
      <c r="KLN735" s="89"/>
      <c r="KLO735" s="89"/>
      <c r="KLP735" s="89"/>
      <c r="KLQ735" s="89"/>
      <c r="KLR735" s="835"/>
      <c r="KLS735" s="835"/>
      <c r="KLT735" s="89"/>
      <c r="KLU735" s="89"/>
      <c r="KLV735" s="835"/>
      <c r="KLW735" s="835"/>
      <c r="KLX735" s="89"/>
      <c r="KLY735" s="89"/>
      <c r="KLZ735" s="835"/>
      <c r="KMA735" s="835"/>
      <c r="KMB735" s="835"/>
      <c r="KMC735" s="835"/>
      <c r="KMD735" s="835"/>
      <c r="KME735" s="835"/>
      <c r="KMF735" s="835"/>
      <c r="KMG735" s="89"/>
      <c r="KMH735" s="89"/>
      <c r="KMI735" s="835"/>
      <c r="KMJ735" s="835"/>
      <c r="KMK735" s="89"/>
      <c r="KML735" s="89"/>
      <c r="KMM735" s="835"/>
      <c r="KMN735" s="835"/>
      <c r="KMO735" s="835"/>
      <c r="KMP735" s="835"/>
      <c r="KMQ735" s="835"/>
      <c r="KMR735" s="203"/>
      <c r="KMS735" s="107"/>
      <c r="KMT735" s="835"/>
      <c r="KMU735" s="835"/>
      <c r="KMV735" s="835"/>
      <c r="KMW735" s="835"/>
      <c r="KMX735" s="835"/>
      <c r="KMY735" s="835"/>
      <c r="KMZ735" s="835"/>
      <c r="KNA735" s="168"/>
      <c r="KNB735" s="168"/>
      <c r="KNC735" s="168"/>
      <c r="KND735" s="168"/>
      <c r="KNE735" s="168"/>
      <c r="KNF735" s="168"/>
      <c r="KNG735" s="168"/>
      <c r="KNH735" s="168"/>
      <c r="KNI735" s="168"/>
      <c r="KNJ735" s="168"/>
      <c r="KNK735" s="168"/>
      <c r="KNL735" s="168"/>
      <c r="KNM735" s="168"/>
      <c r="KNN735" s="168"/>
      <c r="KNO735" s="168"/>
      <c r="KNP735" s="168"/>
      <c r="KNQ735" s="168"/>
      <c r="KNR735" s="168"/>
      <c r="KNS735" s="168"/>
      <c r="KNT735" s="168"/>
      <c r="KNU735" s="168"/>
      <c r="KNV735" s="168"/>
      <c r="KNW735" s="168"/>
      <c r="KNX735" s="168"/>
      <c r="KNY735" s="168"/>
      <c r="KNZ735" s="168"/>
      <c r="KOA735" s="168"/>
      <c r="KOB735" s="168"/>
      <c r="KOC735" s="168"/>
      <c r="KOD735" s="168"/>
      <c r="KOE735" s="168"/>
      <c r="KOF735" s="168"/>
      <c r="KOG735" s="168"/>
      <c r="KOH735" s="168"/>
      <c r="KOI735" s="168"/>
      <c r="KOJ735" s="168"/>
      <c r="KOK735" s="168"/>
      <c r="KOL735" s="168"/>
      <c r="KOM735" s="168"/>
      <c r="KON735" s="168"/>
      <c r="KOO735" s="168"/>
      <c r="KOP735" s="168"/>
      <c r="KOQ735" s="168"/>
      <c r="KOR735" s="168"/>
      <c r="KOS735" s="835"/>
      <c r="KOT735" s="835"/>
      <c r="KOU735" s="835"/>
      <c r="KOV735" s="835"/>
      <c r="KOW735" s="835"/>
      <c r="KOX735" s="835"/>
      <c r="KOY735" s="835"/>
      <c r="KOZ735" s="835"/>
      <c r="KPA735" s="835"/>
      <c r="KPB735" s="835"/>
      <c r="KPC735" s="835"/>
      <c r="KPD735" s="835"/>
      <c r="KPE735" s="835"/>
      <c r="KPF735" s="835"/>
      <c r="KPG735" s="835"/>
      <c r="KPH735" s="835"/>
      <c r="KPI735" s="835"/>
      <c r="KPJ735" s="835"/>
      <c r="KPK735" s="835"/>
      <c r="KPL735" s="835"/>
      <c r="KPM735" s="835"/>
      <c r="KPN735" s="835"/>
      <c r="KPO735" s="835"/>
      <c r="KPP735" s="835"/>
      <c r="KPQ735" s="89"/>
      <c r="KPR735" s="89"/>
      <c r="KPS735" s="89"/>
      <c r="KPT735" s="89"/>
      <c r="KPU735" s="89"/>
      <c r="KPV735" s="835"/>
      <c r="KPW735" s="835"/>
      <c r="KPX735" s="89"/>
      <c r="KPY735" s="89"/>
      <c r="KPZ735" s="835"/>
      <c r="KQA735" s="835"/>
      <c r="KQB735" s="89"/>
      <c r="KQC735" s="89"/>
      <c r="KQD735" s="835"/>
      <c r="KQE735" s="835"/>
      <c r="KQF735" s="835"/>
      <c r="KQG735" s="835"/>
      <c r="KQH735" s="835"/>
      <c r="KQI735" s="835"/>
      <c r="KQJ735" s="835"/>
      <c r="KQK735" s="89"/>
      <c r="KQL735" s="89"/>
      <c r="KQM735" s="835"/>
      <c r="KQN735" s="835"/>
      <c r="KQO735" s="89"/>
      <c r="KQP735" s="89"/>
      <c r="KQQ735" s="835"/>
      <c r="KQR735" s="835"/>
      <c r="KQS735" s="835"/>
      <c r="KQT735" s="835"/>
      <c r="KQU735" s="835"/>
      <c r="KQV735" s="203"/>
      <c r="KQW735" s="107"/>
      <c r="KQX735" s="835"/>
      <c r="KQY735" s="835"/>
      <c r="KQZ735" s="835"/>
      <c r="KRA735" s="835"/>
      <c r="KRB735" s="835"/>
      <c r="KRC735" s="835"/>
      <c r="KRD735" s="835"/>
      <c r="KRE735" s="168"/>
      <c r="KRF735" s="168"/>
      <c r="KRG735" s="168"/>
      <c r="KRH735" s="168"/>
      <c r="KRI735" s="168"/>
      <c r="KRJ735" s="168"/>
      <c r="KRK735" s="168"/>
      <c r="KRL735" s="168"/>
      <c r="KRM735" s="168"/>
      <c r="KRN735" s="168"/>
      <c r="KRO735" s="168"/>
      <c r="KRP735" s="168"/>
      <c r="KRQ735" s="168"/>
      <c r="KRR735" s="168"/>
      <c r="KRS735" s="168"/>
      <c r="KRT735" s="168"/>
      <c r="KRU735" s="168"/>
      <c r="KRV735" s="168"/>
      <c r="KRW735" s="168"/>
      <c r="KRX735" s="168"/>
      <c r="KRY735" s="168"/>
      <c r="KRZ735" s="168"/>
      <c r="KSA735" s="168"/>
      <c r="KSB735" s="168"/>
      <c r="KSC735" s="168"/>
      <c r="KSD735" s="168"/>
      <c r="KSE735" s="168"/>
      <c r="KSF735" s="168"/>
      <c r="KSG735" s="168"/>
      <c r="KSH735" s="168"/>
      <c r="KSI735" s="168"/>
      <c r="KSJ735" s="168"/>
      <c r="KSK735" s="168"/>
      <c r="KSL735" s="168"/>
      <c r="KSM735" s="168"/>
      <c r="KSN735" s="168"/>
      <c r="KSO735" s="168"/>
      <c r="KSP735" s="168"/>
      <c r="KSQ735" s="168"/>
      <c r="KSR735" s="168"/>
      <c r="KSS735" s="168"/>
      <c r="KST735" s="168"/>
      <c r="KSU735" s="168"/>
      <c r="KSV735" s="168"/>
      <c r="KSW735" s="835"/>
      <c r="KSX735" s="835"/>
      <c r="KSY735" s="835"/>
      <c r="KSZ735" s="835"/>
      <c r="KTA735" s="835"/>
      <c r="KTB735" s="835"/>
      <c r="KTC735" s="835"/>
      <c r="KTD735" s="835"/>
      <c r="KTE735" s="835"/>
      <c r="KTF735" s="835"/>
      <c r="KTG735" s="835"/>
      <c r="KTH735" s="835"/>
      <c r="KTI735" s="835"/>
      <c r="KTJ735" s="835"/>
      <c r="KTK735" s="835"/>
      <c r="KTL735" s="835"/>
      <c r="KTM735" s="835"/>
      <c r="KTN735" s="835"/>
      <c r="KTO735" s="835"/>
      <c r="KTP735" s="835"/>
      <c r="KTQ735" s="835"/>
      <c r="KTR735" s="835"/>
      <c r="KTS735" s="835"/>
      <c r="KTT735" s="835"/>
      <c r="KTU735" s="89"/>
      <c r="KTV735" s="89"/>
      <c r="KTW735" s="89"/>
      <c r="KTX735" s="89"/>
      <c r="KTY735" s="89"/>
      <c r="KTZ735" s="835"/>
      <c r="KUA735" s="835"/>
      <c r="KUB735" s="89"/>
      <c r="KUC735" s="89"/>
      <c r="KUD735" s="835"/>
      <c r="KUE735" s="835"/>
      <c r="KUF735" s="89"/>
      <c r="KUG735" s="89"/>
      <c r="KUH735" s="835"/>
      <c r="KUI735" s="835"/>
      <c r="KUJ735" s="835"/>
      <c r="KUK735" s="835"/>
      <c r="KUL735" s="835"/>
      <c r="KUM735" s="835"/>
      <c r="KUN735" s="835"/>
      <c r="KUO735" s="89"/>
      <c r="KUP735" s="89"/>
      <c r="KUQ735" s="835"/>
      <c r="KUR735" s="835"/>
      <c r="KUS735" s="89"/>
      <c r="KUT735" s="89"/>
      <c r="KUU735" s="835"/>
      <c r="KUV735" s="835"/>
      <c r="KUW735" s="835"/>
      <c r="KUX735" s="835"/>
      <c r="KUY735" s="835"/>
      <c r="KUZ735" s="203"/>
      <c r="KVA735" s="107"/>
      <c r="KVB735" s="835"/>
      <c r="KVC735" s="835"/>
      <c r="KVD735" s="835"/>
      <c r="KVE735" s="835"/>
      <c r="KVF735" s="835"/>
      <c r="KVG735" s="835"/>
      <c r="KVH735" s="835"/>
      <c r="KVI735" s="168"/>
      <c r="KVJ735" s="168"/>
      <c r="KVK735" s="168"/>
      <c r="KVL735" s="168"/>
      <c r="KVM735" s="168"/>
      <c r="KVN735" s="168"/>
      <c r="KVO735" s="168"/>
      <c r="KVP735" s="168"/>
      <c r="KVQ735" s="168"/>
      <c r="KVR735" s="168"/>
      <c r="KVS735" s="168"/>
      <c r="KVT735" s="168"/>
      <c r="KVU735" s="168"/>
      <c r="KVV735" s="168"/>
      <c r="KVW735" s="168"/>
      <c r="KVX735" s="168"/>
      <c r="KVY735" s="168"/>
      <c r="KVZ735" s="168"/>
      <c r="KWA735" s="168"/>
      <c r="KWB735" s="168"/>
      <c r="KWC735" s="168"/>
      <c r="KWD735" s="168"/>
      <c r="KWE735" s="168"/>
      <c r="KWF735" s="168"/>
      <c r="KWG735" s="168"/>
      <c r="KWH735" s="168"/>
      <c r="KWI735" s="168"/>
      <c r="KWJ735" s="168"/>
      <c r="KWK735" s="168"/>
      <c r="KWL735" s="168"/>
      <c r="KWM735" s="168"/>
      <c r="KWN735" s="168"/>
      <c r="KWO735" s="168"/>
      <c r="KWP735" s="168"/>
      <c r="KWQ735" s="168"/>
      <c r="KWR735" s="168"/>
      <c r="KWS735" s="168"/>
      <c r="KWT735" s="168"/>
      <c r="KWU735" s="168"/>
      <c r="KWV735" s="168"/>
      <c r="KWW735" s="168"/>
      <c r="KWX735" s="168"/>
      <c r="KWY735" s="168"/>
      <c r="KWZ735" s="168"/>
      <c r="KXA735" s="835"/>
      <c r="KXB735" s="835"/>
      <c r="KXC735" s="835"/>
      <c r="KXD735" s="835"/>
      <c r="KXE735" s="835"/>
      <c r="KXF735" s="835"/>
      <c r="KXG735" s="835"/>
      <c r="KXH735" s="835"/>
      <c r="KXI735" s="835"/>
      <c r="KXJ735" s="835"/>
      <c r="KXK735" s="835"/>
      <c r="KXL735" s="835"/>
      <c r="KXM735" s="835"/>
      <c r="KXN735" s="835"/>
      <c r="KXO735" s="835"/>
      <c r="KXP735" s="835"/>
      <c r="KXQ735" s="835"/>
      <c r="KXR735" s="835"/>
      <c r="KXS735" s="835"/>
      <c r="KXT735" s="835"/>
      <c r="KXU735" s="835"/>
      <c r="KXV735" s="835"/>
      <c r="KXW735" s="835"/>
      <c r="KXX735" s="835"/>
      <c r="KXY735" s="89"/>
      <c r="KXZ735" s="89"/>
      <c r="KYA735" s="89"/>
      <c r="KYB735" s="89"/>
      <c r="KYC735" s="89"/>
      <c r="KYD735" s="835"/>
      <c r="KYE735" s="835"/>
      <c r="KYF735" s="89"/>
      <c r="KYG735" s="89"/>
      <c r="KYH735" s="835"/>
      <c r="KYI735" s="835"/>
      <c r="KYJ735" s="89"/>
      <c r="KYK735" s="89"/>
      <c r="KYL735" s="835"/>
      <c r="KYM735" s="835"/>
      <c r="KYN735" s="835"/>
      <c r="KYO735" s="835"/>
      <c r="KYP735" s="835"/>
      <c r="KYQ735" s="835"/>
      <c r="KYR735" s="835"/>
      <c r="KYS735" s="89"/>
      <c r="KYT735" s="89"/>
      <c r="KYU735" s="835"/>
      <c r="KYV735" s="835"/>
      <c r="KYW735" s="89"/>
      <c r="KYX735" s="89"/>
      <c r="KYY735" s="835"/>
      <c r="KYZ735" s="835"/>
      <c r="KZA735" s="835"/>
      <c r="KZB735" s="835"/>
      <c r="KZC735" s="835"/>
      <c r="KZD735" s="203"/>
      <c r="KZE735" s="107"/>
      <c r="KZF735" s="835"/>
      <c r="KZG735" s="835"/>
      <c r="KZH735" s="835"/>
      <c r="KZI735" s="835"/>
      <c r="KZJ735" s="835"/>
      <c r="KZK735" s="835"/>
      <c r="KZL735" s="835"/>
      <c r="KZM735" s="168"/>
      <c r="KZN735" s="168"/>
      <c r="KZO735" s="168"/>
      <c r="KZP735" s="168"/>
      <c r="KZQ735" s="168"/>
      <c r="KZR735" s="168"/>
      <c r="KZS735" s="168"/>
      <c r="KZT735" s="168"/>
      <c r="KZU735" s="168"/>
      <c r="KZV735" s="168"/>
      <c r="KZW735" s="168"/>
      <c r="KZX735" s="168"/>
      <c r="KZY735" s="168"/>
      <c r="KZZ735" s="168"/>
      <c r="LAA735" s="168"/>
      <c r="LAB735" s="168"/>
      <c r="LAC735" s="168"/>
      <c r="LAD735" s="168"/>
      <c r="LAE735" s="168"/>
      <c r="LAF735" s="168"/>
      <c r="LAG735" s="168"/>
      <c r="LAH735" s="168"/>
      <c r="LAI735" s="168"/>
      <c r="LAJ735" s="168"/>
      <c r="LAK735" s="168"/>
      <c r="LAL735" s="168"/>
      <c r="LAM735" s="168"/>
      <c r="LAN735" s="168"/>
      <c r="LAO735" s="168"/>
      <c r="LAP735" s="168"/>
      <c r="LAQ735" s="168"/>
      <c r="LAR735" s="168"/>
      <c r="LAS735" s="168"/>
      <c r="LAT735" s="168"/>
      <c r="LAU735" s="168"/>
      <c r="LAV735" s="168"/>
      <c r="LAW735" s="168"/>
      <c r="LAX735" s="168"/>
      <c r="LAY735" s="168"/>
      <c r="LAZ735" s="168"/>
      <c r="LBA735" s="168"/>
      <c r="LBB735" s="168"/>
      <c r="LBC735" s="168"/>
      <c r="LBD735" s="168"/>
      <c r="LBE735" s="835"/>
      <c r="LBF735" s="835"/>
      <c r="LBG735" s="835"/>
      <c r="LBH735" s="835"/>
      <c r="LBI735" s="835"/>
      <c r="LBJ735" s="835"/>
      <c r="LBK735" s="835"/>
      <c r="LBL735" s="835"/>
      <c r="LBM735" s="835"/>
      <c r="LBN735" s="835"/>
      <c r="LBO735" s="835"/>
      <c r="LBP735" s="835"/>
      <c r="LBQ735" s="835"/>
      <c r="LBR735" s="835"/>
      <c r="LBS735" s="835"/>
      <c r="LBT735" s="835"/>
      <c r="LBU735" s="835"/>
      <c r="LBV735" s="835"/>
      <c r="LBW735" s="835"/>
      <c r="LBX735" s="835"/>
      <c r="LBY735" s="835"/>
      <c r="LBZ735" s="835"/>
      <c r="LCA735" s="835"/>
      <c r="LCB735" s="835"/>
      <c r="LCC735" s="89"/>
      <c r="LCD735" s="89"/>
      <c r="LCE735" s="89"/>
      <c r="LCF735" s="89"/>
      <c r="LCG735" s="89"/>
      <c r="LCH735" s="835"/>
      <c r="LCI735" s="835"/>
      <c r="LCJ735" s="89"/>
      <c r="LCK735" s="89"/>
      <c r="LCL735" s="835"/>
      <c r="LCM735" s="835"/>
      <c r="LCN735" s="89"/>
      <c r="LCO735" s="89"/>
      <c r="LCP735" s="835"/>
      <c r="LCQ735" s="835"/>
      <c r="LCR735" s="835"/>
      <c r="LCS735" s="835"/>
      <c r="LCT735" s="835"/>
      <c r="LCU735" s="835"/>
      <c r="LCV735" s="835"/>
      <c r="LCW735" s="89"/>
      <c r="LCX735" s="89"/>
      <c r="LCY735" s="835"/>
      <c r="LCZ735" s="835"/>
      <c r="LDA735" s="89"/>
      <c r="LDB735" s="89"/>
      <c r="LDC735" s="835"/>
      <c r="LDD735" s="835"/>
      <c r="LDE735" s="835"/>
      <c r="LDF735" s="835"/>
      <c r="LDG735" s="835"/>
      <c r="LDH735" s="203"/>
      <c r="LDI735" s="107"/>
      <c r="LDJ735" s="835"/>
      <c r="LDK735" s="835"/>
      <c r="LDL735" s="835"/>
      <c r="LDM735" s="835"/>
      <c r="LDN735" s="835"/>
      <c r="LDO735" s="835"/>
      <c r="LDP735" s="835"/>
      <c r="LDQ735" s="168"/>
      <c r="LDR735" s="168"/>
      <c r="LDS735" s="168"/>
      <c r="LDT735" s="168"/>
      <c r="LDU735" s="168"/>
      <c r="LDV735" s="168"/>
      <c r="LDW735" s="168"/>
      <c r="LDX735" s="168"/>
      <c r="LDY735" s="168"/>
      <c r="LDZ735" s="168"/>
      <c r="LEA735" s="168"/>
      <c r="LEB735" s="168"/>
      <c r="LEC735" s="168"/>
      <c r="LED735" s="168"/>
      <c r="LEE735" s="168"/>
      <c r="LEF735" s="168"/>
      <c r="LEG735" s="168"/>
      <c r="LEH735" s="168"/>
      <c r="LEI735" s="168"/>
      <c r="LEJ735" s="168"/>
      <c r="LEK735" s="168"/>
      <c r="LEL735" s="168"/>
      <c r="LEM735" s="168"/>
      <c r="LEN735" s="168"/>
      <c r="LEO735" s="168"/>
      <c r="LEP735" s="168"/>
      <c r="LEQ735" s="168"/>
      <c r="LER735" s="168"/>
      <c r="LES735" s="168"/>
      <c r="LET735" s="168"/>
      <c r="LEU735" s="168"/>
      <c r="LEV735" s="168"/>
      <c r="LEW735" s="168"/>
      <c r="LEX735" s="168"/>
      <c r="LEY735" s="168"/>
      <c r="LEZ735" s="168"/>
      <c r="LFA735" s="168"/>
      <c r="LFB735" s="168"/>
      <c r="LFC735" s="168"/>
      <c r="LFD735" s="168"/>
      <c r="LFE735" s="168"/>
      <c r="LFF735" s="168"/>
      <c r="LFG735" s="168"/>
      <c r="LFH735" s="168"/>
      <c r="LFI735" s="835"/>
      <c r="LFJ735" s="835"/>
      <c r="LFK735" s="835"/>
      <c r="LFL735" s="835"/>
      <c r="LFM735" s="835"/>
      <c r="LFN735" s="835"/>
      <c r="LFO735" s="835"/>
      <c r="LFP735" s="835"/>
      <c r="LFQ735" s="835"/>
      <c r="LFR735" s="835"/>
      <c r="LFS735" s="835"/>
      <c r="LFT735" s="835"/>
      <c r="LFU735" s="835"/>
      <c r="LFV735" s="835"/>
      <c r="LFW735" s="835"/>
      <c r="LFX735" s="835"/>
      <c r="LFY735" s="835"/>
      <c r="LFZ735" s="835"/>
      <c r="LGA735" s="835"/>
      <c r="LGB735" s="835"/>
      <c r="LGC735" s="835"/>
      <c r="LGD735" s="835"/>
      <c r="LGE735" s="835"/>
      <c r="LGF735" s="835"/>
      <c r="LGG735" s="89"/>
      <c r="LGH735" s="89"/>
      <c r="LGI735" s="89"/>
      <c r="LGJ735" s="89"/>
      <c r="LGK735" s="89"/>
      <c r="LGL735" s="835"/>
      <c r="LGM735" s="835"/>
      <c r="LGN735" s="89"/>
      <c r="LGO735" s="89"/>
      <c r="LGP735" s="835"/>
      <c r="LGQ735" s="835"/>
      <c r="LGR735" s="89"/>
      <c r="LGS735" s="89"/>
      <c r="LGT735" s="835"/>
      <c r="LGU735" s="835"/>
      <c r="LGV735" s="835"/>
      <c r="LGW735" s="835"/>
      <c r="LGX735" s="835"/>
      <c r="LGY735" s="835"/>
      <c r="LGZ735" s="835"/>
      <c r="LHA735" s="89"/>
      <c r="LHB735" s="89"/>
      <c r="LHC735" s="835"/>
      <c r="LHD735" s="835"/>
      <c r="LHE735" s="89"/>
      <c r="LHF735" s="89"/>
      <c r="LHG735" s="835"/>
      <c r="LHH735" s="835"/>
      <c r="LHI735" s="835"/>
      <c r="LHJ735" s="835"/>
      <c r="LHK735" s="835"/>
      <c r="LHL735" s="203"/>
      <c r="LHM735" s="107"/>
      <c r="LHN735" s="835"/>
      <c r="LHO735" s="835"/>
      <c r="LHP735" s="835"/>
      <c r="LHQ735" s="835"/>
      <c r="LHR735" s="835"/>
      <c r="LHS735" s="835"/>
      <c r="LHT735" s="835"/>
      <c r="LHU735" s="168"/>
      <c r="LHV735" s="168"/>
      <c r="LHW735" s="168"/>
      <c r="LHX735" s="168"/>
      <c r="LHY735" s="168"/>
      <c r="LHZ735" s="168"/>
      <c r="LIA735" s="168"/>
      <c r="LIB735" s="168"/>
      <c r="LIC735" s="168"/>
      <c r="LID735" s="168"/>
      <c r="LIE735" s="168"/>
      <c r="LIF735" s="168"/>
      <c r="LIG735" s="168"/>
      <c r="LIH735" s="168"/>
      <c r="LII735" s="168"/>
      <c r="LIJ735" s="168"/>
      <c r="LIK735" s="168"/>
      <c r="LIL735" s="168"/>
      <c r="LIM735" s="168"/>
      <c r="LIN735" s="168"/>
      <c r="LIO735" s="168"/>
      <c r="LIP735" s="168"/>
      <c r="LIQ735" s="168"/>
      <c r="LIR735" s="168"/>
      <c r="LIS735" s="168"/>
      <c r="LIT735" s="168"/>
      <c r="LIU735" s="168"/>
      <c r="LIV735" s="168"/>
      <c r="LIW735" s="168"/>
      <c r="LIX735" s="168"/>
      <c r="LIY735" s="168"/>
      <c r="LIZ735" s="168"/>
      <c r="LJA735" s="168"/>
      <c r="LJB735" s="168"/>
      <c r="LJC735" s="168"/>
      <c r="LJD735" s="168"/>
      <c r="LJE735" s="168"/>
      <c r="LJF735" s="168"/>
      <c r="LJG735" s="168"/>
      <c r="LJH735" s="168"/>
      <c r="LJI735" s="168"/>
      <c r="LJJ735" s="168"/>
      <c r="LJK735" s="168"/>
      <c r="LJL735" s="168"/>
      <c r="LJM735" s="835"/>
      <c r="LJN735" s="835"/>
      <c r="LJO735" s="835"/>
      <c r="LJP735" s="835"/>
      <c r="LJQ735" s="835"/>
      <c r="LJR735" s="835"/>
      <c r="LJS735" s="835"/>
      <c r="LJT735" s="835"/>
      <c r="LJU735" s="835"/>
      <c r="LJV735" s="835"/>
      <c r="LJW735" s="835"/>
      <c r="LJX735" s="835"/>
      <c r="LJY735" s="835"/>
      <c r="LJZ735" s="835"/>
      <c r="LKA735" s="835"/>
      <c r="LKB735" s="835"/>
      <c r="LKC735" s="835"/>
      <c r="LKD735" s="835"/>
      <c r="LKE735" s="835"/>
      <c r="LKF735" s="835"/>
      <c r="LKG735" s="835"/>
      <c r="LKH735" s="835"/>
      <c r="LKI735" s="835"/>
      <c r="LKJ735" s="835"/>
      <c r="LKK735" s="89"/>
      <c r="LKL735" s="89"/>
      <c r="LKM735" s="89"/>
      <c r="LKN735" s="89"/>
      <c r="LKO735" s="89"/>
      <c r="LKP735" s="835"/>
      <c r="LKQ735" s="835"/>
      <c r="LKR735" s="89"/>
      <c r="LKS735" s="89"/>
      <c r="LKT735" s="835"/>
      <c r="LKU735" s="835"/>
      <c r="LKV735" s="89"/>
      <c r="LKW735" s="89"/>
      <c r="LKX735" s="835"/>
      <c r="LKY735" s="835"/>
      <c r="LKZ735" s="835"/>
      <c r="LLA735" s="835"/>
      <c r="LLB735" s="835"/>
      <c r="LLC735" s="835"/>
      <c r="LLD735" s="835"/>
      <c r="LLE735" s="89"/>
      <c r="LLF735" s="89"/>
      <c r="LLG735" s="835"/>
      <c r="LLH735" s="835"/>
      <c r="LLI735" s="89"/>
      <c r="LLJ735" s="89"/>
      <c r="LLK735" s="835"/>
      <c r="LLL735" s="835"/>
      <c r="LLM735" s="835"/>
      <c r="LLN735" s="835"/>
      <c r="LLO735" s="835"/>
      <c r="LLP735" s="203"/>
      <c r="LLQ735" s="107"/>
      <c r="LLR735" s="835"/>
      <c r="LLS735" s="835"/>
      <c r="LLT735" s="835"/>
      <c r="LLU735" s="835"/>
      <c r="LLV735" s="835"/>
      <c r="LLW735" s="835"/>
      <c r="LLX735" s="835"/>
      <c r="LLY735" s="168"/>
      <c r="LLZ735" s="168"/>
      <c r="LMA735" s="168"/>
      <c r="LMB735" s="168"/>
      <c r="LMC735" s="168"/>
      <c r="LMD735" s="168"/>
      <c r="LME735" s="168"/>
      <c r="LMF735" s="168"/>
      <c r="LMG735" s="168"/>
      <c r="LMH735" s="168"/>
      <c r="LMI735" s="168"/>
      <c r="LMJ735" s="168"/>
      <c r="LMK735" s="168"/>
      <c r="LML735" s="168"/>
      <c r="LMM735" s="168"/>
      <c r="LMN735" s="168"/>
      <c r="LMO735" s="168"/>
      <c r="LMP735" s="168"/>
      <c r="LMQ735" s="168"/>
      <c r="LMR735" s="168"/>
      <c r="LMS735" s="168"/>
      <c r="LMT735" s="168"/>
      <c r="LMU735" s="168"/>
      <c r="LMV735" s="168"/>
      <c r="LMW735" s="168"/>
      <c r="LMX735" s="168"/>
      <c r="LMY735" s="168"/>
      <c r="LMZ735" s="168"/>
      <c r="LNA735" s="168"/>
      <c r="LNB735" s="168"/>
      <c r="LNC735" s="168"/>
      <c r="LND735" s="168"/>
      <c r="LNE735" s="168"/>
      <c r="LNF735" s="168"/>
      <c r="LNG735" s="168"/>
      <c r="LNH735" s="168"/>
      <c r="LNI735" s="168"/>
      <c r="LNJ735" s="168"/>
      <c r="LNK735" s="168"/>
      <c r="LNL735" s="168"/>
      <c r="LNM735" s="168"/>
      <c r="LNN735" s="168"/>
      <c r="LNO735" s="168"/>
      <c r="LNP735" s="168"/>
      <c r="LNQ735" s="835"/>
      <c r="LNR735" s="835"/>
      <c r="LNS735" s="835"/>
      <c r="LNT735" s="835"/>
      <c r="LNU735" s="835"/>
      <c r="LNV735" s="835"/>
      <c r="LNW735" s="835"/>
      <c r="LNX735" s="835"/>
      <c r="LNY735" s="835"/>
      <c r="LNZ735" s="835"/>
      <c r="LOA735" s="835"/>
      <c r="LOB735" s="835"/>
      <c r="LOC735" s="835"/>
      <c r="LOD735" s="835"/>
      <c r="LOE735" s="835"/>
      <c r="LOF735" s="835"/>
      <c r="LOG735" s="835"/>
      <c r="LOH735" s="835"/>
      <c r="LOI735" s="835"/>
      <c r="LOJ735" s="835"/>
      <c r="LOK735" s="835"/>
      <c r="LOL735" s="835"/>
      <c r="LOM735" s="835"/>
      <c r="LON735" s="835"/>
      <c r="LOO735" s="89"/>
      <c r="LOP735" s="89"/>
      <c r="LOQ735" s="89"/>
      <c r="LOR735" s="89"/>
      <c r="LOS735" s="89"/>
      <c r="LOT735" s="835"/>
      <c r="LOU735" s="835"/>
      <c r="LOV735" s="89"/>
      <c r="LOW735" s="89"/>
      <c r="LOX735" s="835"/>
      <c r="LOY735" s="835"/>
      <c r="LOZ735" s="89"/>
      <c r="LPA735" s="89"/>
      <c r="LPB735" s="835"/>
      <c r="LPC735" s="835"/>
      <c r="LPD735" s="835"/>
      <c r="LPE735" s="835"/>
      <c r="LPF735" s="835"/>
      <c r="LPG735" s="835"/>
      <c r="LPH735" s="835"/>
      <c r="LPI735" s="89"/>
      <c r="LPJ735" s="89"/>
      <c r="LPK735" s="835"/>
      <c r="LPL735" s="835"/>
      <c r="LPM735" s="89"/>
      <c r="LPN735" s="89"/>
      <c r="LPO735" s="835"/>
      <c r="LPP735" s="835"/>
      <c r="LPQ735" s="835"/>
      <c r="LPR735" s="835"/>
      <c r="LPS735" s="835"/>
      <c r="LPT735" s="203"/>
      <c r="LPU735" s="107"/>
      <c r="LPV735" s="835"/>
      <c r="LPW735" s="835"/>
      <c r="LPX735" s="835"/>
      <c r="LPY735" s="835"/>
      <c r="LPZ735" s="835"/>
      <c r="LQA735" s="835"/>
      <c r="LQB735" s="835"/>
      <c r="LQC735" s="168"/>
      <c r="LQD735" s="168"/>
      <c r="LQE735" s="168"/>
      <c r="LQF735" s="168"/>
      <c r="LQG735" s="168"/>
      <c r="LQH735" s="168"/>
      <c r="LQI735" s="168"/>
      <c r="LQJ735" s="168"/>
      <c r="LQK735" s="168"/>
      <c r="LQL735" s="168"/>
      <c r="LQM735" s="168"/>
      <c r="LQN735" s="168"/>
      <c r="LQO735" s="168"/>
      <c r="LQP735" s="168"/>
      <c r="LQQ735" s="168"/>
      <c r="LQR735" s="168"/>
      <c r="LQS735" s="168"/>
      <c r="LQT735" s="168"/>
      <c r="LQU735" s="168"/>
      <c r="LQV735" s="168"/>
      <c r="LQW735" s="168"/>
      <c r="LQX735" s="168"/>
      <c r="LQY735" s="168"/>
      <c r="LQZ735" s="168"/>
      <c r="LRA735" s="168"/>
      <c r="LRB735" s="168"/>
      <c r="LRC735" s="168"/>
      <c r="LRD735" s="168"/>
      <c r="LRE735" s="168"/>
      <c r="LRF735" s="168"/>
      <c r="LRG735" s="168"/>
      <c r="LRH735" s="168"/>
      <c r="LRI735" s="168"/>
      <c r="LRJ735" s="168"/>
      <c r="LRK735" s="168"/>
      <c r="LRL735" s="168"/>
      <c r="LRM735" s="168"/>
      <c r="LRN735" s="168"/>
      <c r="LRO735" s="168"/>
      <c r="LRP735" s="168"/>
      <c r="LRQ735" s="168"/>
      <c r="LRR735" s="168"/>
      <c r="LRS735" s="168"/>
      <c r="LRT735" s="168"/>
      <c r="LRU735" s="835"/>
      <c r="LRV735" s="835"/>
      <c r="LRW735" s="835"/>
      <c r="LRX735" s="835"/>
      <c r="LRY735" s="835"/>
      <c r="LRZ735" s="835"/>
      <c r="LSA735" s="835"/>
      <c r="LSB735" s="835"/>
      <c r="LSC735" s="835"/>
      <c r="LSD735" s="835"/>
      <c r="LSE735" s="835"/>
      <c r="LSF735" s="835"/>
      <c r="LSG735" s="835"/>
      <c r="LSH735" s="835"/>
      <c r="LSI735" s="835"/>
      <c r="LSJ735" s="835"/>
      <c r="LSK735" s="835"/>
      <c r="LSL735" s="835"/>
      <c r="LSM735" s="835"/>
      <c r="LSN735" s="835"/>
      <c r="LSO735" s="835"/>
      <c r="LSP735" s="835"/>
      <c r="LSQ735" s="835"/>
      <c r="LSR735" s="835"/>
      <c r="LSS735" s="89"/>
      <c r="LST735" s="89"/>
      <c r="LSU735" s="89"/>
      <c r="LSV735" s="89"/>
      <c r="LSW735" s="89"/>
      <c r="LSX735" s="835"/>
      <c r="LSY735" s="835"/>
      <c r="LSZ735" s="89"/>
      <c r="LTA735" s="89"/>
      <c r="LTB735" s="835"/>
      <c r="LTC735" s="835"/>
      <c r="LTD735" s="89"/>
      <c r="LTE735" s="89"/>
      <c r="LTF735" s="835"/>
      <c r="LTG735" s="835"/>
      <c r="LTH735" s="835"/>
      <c r="LTI735" s="835"/>
      <c r="LTJ735" s="835"/>
      <c r="LTK735" s="835"/>
      <c r="LTL735" s="835"/>
      <c r="LTM735" s="89"/>
      <c r="LTN735" s="89"/>
      <c r="LTO735" s="835"/>
      <c r="LTP735" s="835"/>
      <c r="LTQ735" s="89"/>
      <c r="LTR735" s="89"/>
      <c r="LTS735" s="835"/>
      <c r="LTT735" s="835"/>
      <c r="LTU735" s="835"/>
      <c r="LTV735" s="835"/>
      <c r="LTW735" s="835"/>
      <c r="LTX735" s="203"/>
      <c r="LTY735" s="107"/>
      <c r="LTZ735" s="835"/>
      <c r="LUA735" s="835"/>
      <c r="LUB735" s="835"/>
      <c r="LUC735" s="835"/>
      <c r="LUD735" s="835"/>
      <c r="LUE735" s="835"/>
      <c r="LUF735" s="835"/>
      <c r="LUG735" s="168"/>
      <c r="LUH735" s="168"/>
      <c r="LUI735" s="168"/>
      <c r="LUJ735" s="168"/>
      <c r="LUK735" s="168"/>
      <c r="LUL735" s="168"/>
      <c r="LUM735" s="168"/>
      <c r="LUN735" s="168"/>
      <c r="LUO735" s="168"/>
      <c r="LUP735" s="168"/>
      <c r="LUQ735" s="168"/>
      <c r="LUR735" s="168"/>
      <c r="LUS735" s="168"/>
      <c r="LUT735" s="168"/>
      <c r="LUU735" s="168"/>
      <c r="LUV735" s="168"/>
      <c r="LUW735" s="168"/>
      <c r="LUX735" s="168"/>
      <c r="LUY735" s="168"/>
      <c r="LUZ735" s="168"/>
      <c r="LVA735" s="168"/>
      <c r="LVB735" s="168"/>
      <c r="LVC735" s="168"/>
      <c r="LVD735" s="168"/>
      <c r="LVE735" s="168"/>
      <c r="LVF735" s="168"/>
      <c r="LVG735" s="168"/>
      <c r="LVH735" s="168"/>
      <c r="LVI735" s="168"/>
      <c r="LVJ735" s="168"/>
      <c r="LVK735" s="168"/>
      <c r="LVL735" s="168"/>
      <c r="LVM735" s="168"/>
      <c r="LVN735" s="168"/>
      <c r="LVO735" s="168"/>
      <c r="LVP735" s="168"/>
      <c r="LVQ735" s="168"/>
      <c r="LVR735" s="168"/>
      <c r="LVS735" s="168"/>
      <c r="LVT735" s="168"/>
      <c r="LVU735" s="168"/>
      <c r="LVV735" s="168"/>
      <c r="LVW735" s="168"/>
      <c r="LVX735" s="168"/>
      <c r="LVY735" s="835"/>
      <c r="LVZ735" s="835"/>
      <c r="LWA735" s="835"/>
      <c r="LWB735" s="835"/>
      <c r="LWC735" s="835"/>
      <c r="LWD735" s="835"/>
      <c r="LWE735" s="835"/>
      <c r="LWF735" s="835"/>
      <c r="LWG735" s="835"/>
      <c r="LWH735" s="835"/>
      <c r="LWI735" s="835"/>
      <c r="LWJ735" s="835"/>
      <c r="LWK735" s="835"/>
      <c r="LWL735" s="835"/>
      <c r="LWM735" s="835"/>
      <c r="LWN735" s="835"/>
      <c r="LWO735" s="835"/>
      <c r="LWP735" s="835"/>
      <c r="LWQ735" s="835"/>
      <c r="LWR735" s="835"/>
      <c r="LWS735" s="835"/>
      <c r="LWT735" s="835"/>
      <c r="LWU735" s="835"/>
      <c r="LWV735" s="835"/>
      <c r="LWW735" s="89"/>
      <c r="LWX735" s="89"/>
      <c r="LWY735" s="89"/>
      <c r="LWZ735" s="89"/>
      <c r="LXA735" s="89"/>
      <c r="LXB735" s="835"/>
      <c r="LXC735" s="835"/>
      <c r="LXD735" s="89"/>
      <c r="LXE735" s="89"/>
      <c r="LXF735" s="835"/>
      <c r="LXG735" s="835"/>
      <c r="LXH735" s="89"/>
      <c r="LXI735" s="89"/>
      <c r="LXJ735" s="835"/>
      <c r="LXK735" s="835"/>
      <c r="LXL735" s="835"/>
      <c r="LXM735" s="835"/>
      <c r="LXN735" s="835"/>
      <c r="LXO735" s="835"/>
      <c r="LXP735" s="835"/>
      <c r="LXQ735" s="89"/>
      <c r="LXR735" s="89"/>
      <c r="LXS735" s="835"/>
      <c r="LXT735" s="835"/>
      <c r="LXU735" s="89"/>
      <c r="LXV735" s="89"/>
      <c r="LXW735" s="835"/>
      <c r="LXX735" s="835"/>
      <c r="LXY735" s="835"/>
      <c r="LXZ735" s="835"/>
      <c r="LYA735" s="835"/>
      <c r="LYB735" s="203"/>
      <c r="LYC735" s="107"/>
      <c r="LYD735" s="835"/>
      <c r="LYE735" s="835"/>
      <c r="LYF735" s="835"/>
      <c r="LYG735" s="835"/>
      <c r="LYH735" s="835"/>
      <c r="LYI735" s="835"/>
      <c r="LYJ735" s="835"/>
      <c r="LYK735" s="168"/>
      <c r="LYL735" s="168"/>
      <c r="LYM735" s="168"/>
      <c r="LYN735" s="168"/>
      <c r="LYO735" s="168"/>
      <c r="LYP735" s="168"/>
      <c r="LYQ735" s="168"/>
      <c r="LYR735" s="168"/>
      <c r="LYS735" s="168"/>
      <c r="LYT735" s="168"/>
      <c r="LYU735" s="168"/>
      <c r="LYV735" s="168"/>
      <c r="LYW735" s="168"/>
      <c r="LYX735" s="168"/>
      <c r="LYY735" s="168"/>
      <c r="LYZ735" s="168"/>
      <c r="LZA735" s="168"/>
      <c r="LZB735" s="168"/>
      <c r="LZC735" s="168"/>
      <c r="LZD735" s="168"/>
      <c r="LZE735" s="168"/>
      <c r="LZF735" s="168"/>
      <c r="LZG735" s="168"/>
      <c r="LZH735" s="168"/>
      <c r="LZI735" s="168"/>
      <c r="LZJ735" s="168"/>
      <c r="LZK735" s="168"/>
      <c r="LZL735" s="168"/>
      <c r="LZM735" s="168"/>
      <c r="LZN735" s="168"/>
      <c r="LZO735" s="168"/>
      <c r="LZP735" s="168"/>
      <c r="LZQ735" s="168"/>
      <c r="LZR735" s="168"/>
      <c r="LZS735" s="168"/>
      <c r="LZT735" s="168"/>
      <c r="LZU735" s="168"/>
      <c r="LZV735" s="168"/>
      <c r="LZW735" s="168"/>
      <c r="LZX735" s="168"/>
      <c r="LZY735" s="168"/>
      <c r="LZZ735" s="168"/>
      <c r="MAA735" s="168"/>
      <c r="MAB735" s="168"/>
      <c r="MAC735" s="835"/>
      <c r="MAD735" s="835"/>
      <c r="MAE735" s="835"/>
      <c r="MAF735" s="835"/>
      <c r="MAG735" s="835"/>
      <c r="MAH735" s="835"/>
      <c r="MAI735" s="835"/>
      <c r="MAJ735" s="835"/>
      <c r="MAK735" s="835"/>
      <c r="MAL735" s="835"/>
      <c r="MAM735" s="835"/>
      <c r="MAN735" s="835"/>
      <c r="MAO735" s="835"/>
      <c r="MAP735" s="835"/>
      <c r="MAQ735" s="835"/>
      <c r="MAR735" s="835"/>
      <c r="MAS735" s="835"/>
      <c r="MAT735" s="835"/>
      <c r="MAU735" s="835"/>
      <c r="MAV735" s="835"/>
      <c r="MAW735" s="835"/>
      <c r="MAX735" s="835"/>
      <c r="MAY735" s="835"/>
      <c r="MAZ735" s="835"/>
      <c r="MBA735" s="89"/>
      <c r="MBB735" s="89"/>
      <c r="MBC735" s="89"/>
      <c r="MBD735" s="89"/>
      <c r="MBE735" s="89"/>
      <c r="MBF735" s="835"/>
      <c r="MBG735" s="835"/>
      <c r="MBH735" s="89"/>
      <c r="MBI735" s="89"/>
      <c r="MBJ735" s="835"/>
      <c r="MBK735" s="835"/>
      <c r="MBL735" s="89"/>
      <c r="MBM735" s="89"/>
      <c r="MBN735" s="835"/>
      <c r="MBO735" s="835"/>
      <c r="MBP735" s="835"/>
      <c r="MBQ735" s="835"/>
      <c r="MBR735" s="835"/>
      <c r="MBS735" s="835"/>
      <c r="MBT735" s="835"/>
      <c r="MBU735" s="89"/>
      <c r="MBV735" s="89"/>
      <c r="MBW735" s="835"/>
      <c r="MBX735" s="835"/>
      <c r="MBY735" s="89"/>
      <c r="MBZ735" s="89"/>
      <c r="MCA735" s="835"/>
      <c r="MCB735" s="835"/>
      <c r="MCC735" s="835"/>
      <c r="MCD735" s="835"/>
      <c r="MCE735" s="835"/>
      <c r="MCF735" s="203"/>
      <c r="MCG735" s="107"/>
      <c r="MCH735" s="835"/>
      <c r="MCI735" s="835"/>
      <c r="MCJ735" s="835"/>
      <c r="MCK735" s="835"/>
      <c r="MCL735" s="835"/>
      <c r="MCM735" s="835"/>
      <c r="MCN735" s="835"/>
      <c r="MCO735" s="168"/>
      <c r="MCP735" s="168"/>
      <c r="MCQ735" s="168"/>
      <c r="MCR735" s="168"/>
      <c r="MCS735" s="168"/>
      <c r="MCT735" s="168"/>
      <c r="MCU735" s="168"/>
      <c r="MCV735" s="168"/>
      <c r="MCW735" s="168"/>
      <c r="MCX735" s="168"/>
      <c r="MCY735" s="168"/>
      <c r="MCZ735" s="168"/>
      <c r="MDA735" s="168"/>
      <c r="MDB735" s="168"/>
      <c r="MDC735" s="168"/>
      <c r="MDD735" s="168"/>
      <c r="MDE735" s="168"/>
      <c r="MDF735" s="168"/>
      <c r="MDG735" s="168"/>
      <c r="MDH735" s="168"/>
      <c r="MDI735" s="168"/>
      <c r="MDJ735" s="168"/>
      <c r="MDK735" s="168"/>
      <c r="MDL735" s="168"/>
      <c r="MDM735" s="168"/>
      <c r="MDN735" s="168"/>
      <c r="MDO735" s="168"/>
      <c r="MDP735" s="168"/>
      <c r="MDQ735" s="168"/>
      <c r="MDR735" s="168"/>
      <c r="MDS735" s="168"/>
      <c r="MDT735" s="168"/>
      <c r="MDU735" s="168"/>
      <c r="MDV735" s="168"/>
      <c r="MDW735" s="168"/>
      <c r="MDX735" s="168"/>
      <c r="MDY735" s="168"/>
      <c r="MDZ735" s="168"/>
      <c r="MEA735" s="168"/>
      <c r="MEB735" s="168"/>
      <c r="MEC735" s="168"/>
      <c r="MED735" s="168"/>
      <c r="MEE735" s="168"/>
      <c r="MEF735" s="168"/>
      <c r="MEG735" s="835"/>
      <c r="MEH735" s="835"/>
      <c r="MEI735" s="835"/>
      <c r="MEJ735" s="835"/>
      <c r="MEK735" s="835"/>
      <c r="MEL735" s="835"/>
      <c r="MEM735" s="835"/>
      <c r="MEN735" s="835"/>
      <c r="MEO735" s="835"/>
      <c r="MEP735" s="835"/>
      <c r="MEQ735" s="835"/>
      <c r="MER735" s="835"/>
      <c r="MES735" s="835"/>
      <c r="MET735" s="835"/>
      <c r="MEU735" s="835"/>
      <c r="MEV735" s="835"/>
      <c r="MEW735" s="835"/>
      <c r="MEX735" s="835"/>
      <c r="MEY735" s="835"/>
      <c r="MEZ735" s="835"/>
      <c r="MFA735" s="835"/>
      <c r="MFB735" s="835"/>
      <c r="MFC735" s="835"/>
      <c r="MFD735" s="835"/>
      <c r="MFE735" s="89"/>
      <c r="MFF735" s="89"/>
      <c r="MFG735" s="89"/>
      <c r="MFH735" s="89"/>
      <c r="MFI735" s="89"/>
      <c r="MFJ735" s="835"/>
      <c r="MFK735" s="835"/>
      <c r="MFL735" s="89"/>
      <c r="MFM735" s="89"/>
      <c r="MFN735" s="835"/>
      <c r="MFO735" s="835"/>
      <c r="MFP735" s="89"/>
      <c r="MFQ735" s="89"/>
      <c r="MFR735" s="835"/>
      <c r="MFS735" s="835"/>
      <c r="MFT735" s="835"/>
      <c r="MFU735" s="835"/>
      <c r="MFV735" s="835"/>
      <c r="MFW735" s="835"/>
      <c r="MFX735" s="835"/>
      <c r="MFY735" s="89"/>
      <c r="MFZ735" s="89"/>
      <c r="MGA735" s="835"/>
      <c r="MGB735" s="835"/>
      <c r="MGC735" s="89"/>
      <c r="MGD735" s="89"/>
      <c r="MGE735" s="835"/>
      <c r="MGF735" s="835"/>
      <c r="MGG735" s="835"/>
      <c r="MGH735" s="835"/>
      <c r="MGI735" s="835"/>
      <c r="MGJ735" s="203"/>
      <c r="MGK735" s="107"/>
      <c r="MGL735" s="835"/>
      <c r="MGM735" s="835"/>
      <c r="MGN735" s="835"/>
      <c r="MGO735" s="835"/>
      <c r="MGP735" s="835"/>
      <c r="MGQ735" s="835"/>
      <c r="MGR735" s="835"/>
      <c r="MGS735" s="168"/>
      <c r="MGT735" s="168"/>
      <c r="MGU735" s="168"/>
      <c r="MGV735" s="168"/>
      <c r="MGW735" s="168"/>
      <c r="MGX735" s="168"/>
      <c r="MGY735" s="168"/>
      <c r="MGZ735" s="168"/>
      <c r="MHA735" s="168"/>
      <c r="MHB735" s="168"/>
      <c r="MHC735" s="168"/>
      <c r="MHD735" s="168"/>
      <c r="MHE735" s="168"/>
      <c r="MHF735" s="168"/>
      <c r="MHG735" s="168"/>
      <c r="MHH735" s="168"/>
      <c r="MHI735" s="168"/>
      <c r="MHJ735" s="168"/>
      <c r="MHK735" s="168"/>
      <c r="MHL735" s="168"/>
      <c r="MHM735" s="168"/>
      <c r="MHN735" s="168"/>
      <c r="MHO735" s="168"/>
      <c r="MHP735" s="168"/>
      <c r="MHQ735" s="168"/>
      <c r="MHR735" s="168"/>
      <c r="MHS735" s="168"/>
      <c r="MHT735" s="168"/>
      <c r="MHU735" s="168"/>
      <c r="MHV735" s="168"/>
      <c r="MHW735" s="168"/>
      <c r="MHX735" s="168"/>
      <c r="MHY735" s="168"/>
      <c r="MHZ735" s="168"/>
      <c r="MIA735" s="168"/>
      <c r="MIB735" s="168"/>
      <c r="MIC735" s="168"/>
      <c r="MID735" s="168"/>
      <c r="MIE735" s="168"/>
      <c r="MIF735" s="168"/>
      <c r="MIG735" s="168"/>
      <c r="MIH735" s="168"/>
      <c r="MII735" s="168"/>
      <c r="MIJ735" s="168"/>
      <c r="MIK735" s="835"/>
      <c r="MIL735" s="835"/>
      <c r="MIM735" s="835"/>
      <c r="MIN735" s="835"/>
      <c r="MIO735" s="835"/>
      <c r="MIP735" s="835"/>
      <c r="MIQ735" s="835"/>
      <c r="MIR735" s="835"/>
      <c r="MIS735" s="835"/>
      <c r="MIT735" s="835"/>
      <c r="MIU735" s="835"/>
      <c r="MIV735" s="835"/>
      <c r="MIW735" s="835"/>
      <c r="MIX735" s="835"/>
      <c r="MIY735" s="835"/>
      <c r="MIZ735" s="835"/>
      <c r="MJA735" s="835"/>
      <c r="MJB735" s="835"/>
      <c r="MJC735" s="835"/>
      <c r="MJD735" s="835"/>
      <c r="MJE735" s="835"/>
      <c r="MJF735" s="835"/>
      <c r="MJG735" s="835"/>
      <c r="MJH735" s="835"/>
      <c r="MJI735" s="89"/>
      <c r="MJJ735" s="89"/>
      <c r="MJK735" s="89"/>
      <c r="MJL735" s="89"/>
      <c r="MJM735" s="89"/>
      <c r="MJN735" s="835"/>
      <c r="MJO735" s="835"/>
      <c r="MJP735" s="89"/>
      <c r="MJQ735" s="89"/>
      <c r="MJR735" s="835"/>
      <c r="MJS735" s="835"/>
      <c r="MJT735" s="89"/>
      <c r="MJU735" s="89"/>
      <c r="MJV735" s="835"/>
      <c r="MJW735" s="835"/>
      <c r="MJX735" s="835"/>
      <c r="MJY735" s="835"/>
      <c r="MJZ735" s="835"/>
      <c r="MKA735" s="835"/>
      <c r="MKB735" s="835"/>
      <c r="MKC735" s="89"/>
      <c r="MKD735" s="89"/>
      <c r="MKE735" s="835"/>
      <c r="MKF735" s="835"/>
      <c r="MKG735" s="89"/>
      <c r="MKH735" s="89"/>
      <c r="MKI735" s="835"/>
      <c r="MKJ735" s="835"/>
      <c r="MKK735" s="835"/>
      <c r="MKL735" s="835"/>
      <c r="MKM735" s="835"/>
      <c r="MKN735" s="203"/>
      <c r="MKO735" s="107"/>
      <c r="MKP735" s="835"/>
      <c r="MKQ735" s="835"/>
      <c r="MKR735" s="835"/>
      <c r="MKS735" s="835"/>
      <c r="MKT735" s="835"/>
      <c r="MKU735" s="835"/>
      <c r="MKV735" s="835"/>
      <c r="MKW735" s="168"/>
      <c r="MKX735" s="168"/>
      <c r="MKY735" s="168"/>
      <c r="MKZ735" s="168"/>
      <c r="MLA735" s="168"/>
      <c r="MLB735" s="168"/>
      <c r="MLC735" s="168"/>
      <c r="MLD735" s="168"/>
      <c r="MLE735" s="168"/>
      <c r="MLF735" s="168"/>
      <c r="MLG735" s="168"/>
      <c r="MLH735" s="168"/>
      <c r="MLI735" s="168"/>
      <c r="MLJ735" s="168"/>
      <c r="MLK735" s="168"/>
      <c r="MLL735" s="168"/>
      <c r="MLM735" s="168"/>
      <c r="MLN735" s="168"/>
      <c r="MLO735" s="168"/>
      <c r="MLP735" s="168"/>
      <c r="MLQ735" s="168"/>
      <c r="MLR735" s="168"/>
      <c r="MLS735" s="168"/>
      <c r="MLT735" s="168"/>
      <c r="MLU735" s="168"/>
      <c r="MLV735" s="168"/>
      <c r="MLW735" s="168"/>
      <c r="MLX735" s="168"/>
      <c r="MLY735" s="168"/>
      <c r="MLZ735" s="168"/>
      <c r="MMA735" s="168"/>
      <c r="MMB735" s="168"/>
      <c r="MMC735" s="168"/>
      <c r="MMD735" s="168"/>
      <c r="MME735" s="168"/>
      <c r="MMF735" s="168"/>
      <c r="MMG735" s="168"/>
      <c r="MMH735" s="168"/>
      <c r="MMI735" s="168"/>
      <c r="MMJ735" s="168"/>
      <c r="MMK735" s="168"/>
      <c r="MML735" s="168"/>
      <c r="MMM735" s="168"/>
      <c r="MMN735" s="168"/>
      <c r="MMO735" s="835"/>
      <c r="MMP735" s="835"/>
      <c r="MMQ735" s="835"/>
      <c r="MMR735" s="835"/>
      <c r="MMS735" s="835"/>
      <c r="MMT735" s="835"/>
      <c r="MMU735" s="835"/>
      <c r="MMV735" s="835"/>
      <c r="MMW735" s="835"/>
      <c r="MMX735" s="835"/>
      <c r="MMY735" s="835"/>
      <c r="MMZ735" s="835"/>
      <c r="MNA735" s="835"/>
      <c r="MNB735" s="835"/>
      <c r="MNC735" s="835"/>
      <c r="MND735" s="835"/>
      <c r="MNE735" s="835"/>
      <c r="MNF735" s="835"/>
      <c r="MNG735" s="835"/>
      <c r="MNH735" s="835"/>
      <c r="MNI735" s="835"/>
      <c r="MNJ735" s="835"/>
      <c r="MNK735" s="835"/>
      <c r="MNL735" s="835"/>
      <c r="MNM735" s="89"/>
      <c r="MNN735" s="89"/>
      <c r="MNO735" s="89"/>
      <c r="MNP735" s="89"/>
      <c r="MNQ735" s="89"/>
      <c r="MNR735" s="835"/>
      <c r="MNS735" s="835"/>
      <c r="MNT735" s="89"/>
      <c r="MNU735" s="89"/>
      <c r="MNV735" s="835"/>
      <c r="MNW735" s="835"/>
      <c r="MNX735" s="89"/>
      <c r="MNY735" s="89"/>
      <c r="MNZ735" s="835"/>
      <c r="MOA735" s="835"/>
      <c r="MOB735" s="835"/>
      <c r="MOC735" s="835"/>
      <c r="MOD735" s="835"/>
      <c r="MOE735" s="835"/>
      <c r="MOF735" s="835"/>
      <c r="MOG735" s="89"/>
      <c r="MOH735" s="89"/>
      <c r="MOI735" s="835"/>
      <c r="MOJ735" s="835"/>
      <c r="MOK735" s="89"/>
      <c r="MOL735" s="89"/>
      <c r="MOM735" s="835"/>
      <c r="MON735" s="835"/>
      <c r="MOO735" s="835"/>
      <c r="MOP735" s="835"/>
      <c r="MOQ735" s="835"/>
      <c r="MOR735" s="203"/>
      <c r="MOS735" s="107"/>
      <c r="MOT735" s="835"/>
      <c r="MOU735" s="835"/>
      <c r="MOV735" s="835"/>
      <c r="MOW735" s="835"/>
      <c r="MOX735" s="835"/>
      <c r="MOY735" s="835"/>
      <c r="MOZ735" s="835"/>
      <c r="MPA735" s="168"/>
      <c r="MPB735" s="168"/>
      <c r="MPC735" s="168"/>
      <c r="MPD735" s="168"/>
      <c r="MPE735" s="168"/>
      <c r="MPF735" s="168"/>
      <c r="MPG735" s="168"/>
      <c r="MPH735" s="168"/>
      <c r="MPI735" s="168"/>
      <c r="MPJ735" s="168"/>
      <c r="MPK735" s="168"/>
      <c r="MPL735" s="168"/>
      <c r="MPM735" s="168"/>
      <c r="MPN735" s="168"/>
      <c r="MPO735" s="168"/>
      <c r="MPP735" s="168"/>
      <c r="MPQ735" s="168"/>
      <c r="MPR735" s="168"/>
      <c r="MPS735" s="168"/>
      <c r="MPT735" s="168"/>
      <c r="MPU735" s="168"/>
      <c r="MPV735" s="168"/>
      <c r="MPW735" s="168"/>
      <c r="MPX735" s="168"/>
      <c r="MPY735" s="168"/>
      <c r="MPZ735" s="168"/>
      <c r="MQA735" s="168"/>
      <c r="MQB735" s="168"/>
      <c r="MQC735" s="168"/>
      <c r="MQD735" s="168"/>
      <c r="MQE735" s="168"/>
      <c r="MQF735" s="168"/>
      <c r="MQG735" s="168"/>
      <c r="MQH735" s="168"/>
      <c r="MQI735" s="168"/>
      <c r="MQJ735" s="168"/>
      <c r="MQK735" s="168"/>
      <c r="MQL735" s="168"/>
      <c r="MQM735" s="168"/>
      <c r="MQN735" s="168"/>
      <c r="MQO735" s="168"/>
      <c r="MQP735" s="168"/>
      <c r="MQQ735" s="168"/>
      <c r="MQR735" s="168"/>
      <c r="MQS735" s="835"/>
      <c r="MQT735" s="835"/>
      <c r="MQU735" s="835"/>
      <c r="MQV735" s="835"/>
      <c r="MQW735" s="835"/>
      <c r="MQX735" s="835"/>
      <c r="MQY735" s="835"/>
      <c r="MQZ735" s="835"/>
      <c r="MRA735" s="835"/>
      <c r="MRB735" s="835"/>
      <c r="MRC735" s="835"/>
      <c r="MRD735" s="835"/>
      <c r="MRE735" s="835"/>
      <c r="MRF735" s="835"/>
      <c r="MRG735" s="835"/>
      <c r="MRH735" s="835"/>
      <c r="MRI735" s="835"/>
      <c r="MRJ735" s="835"/>
      <c r="MRK735" s="835"/>
      <c r="MRL735" s="835"/>
      <c r="MRM735" s="835"/>
      <c r="MRN735" s="835"/>
      <c r="MRO735" s="835"/>
      <c r="MRP735" s="835"/>
      <c r="MRQ735" s="89"/>
      <c r="MRR735" s="89"/>
      <c r="MRS735" s="89"/>
      <c r="MRT735" s="89"/>
      <c r="MRU735" s="89"/>
      <c r="MRV735" s="835"/>
      <c r="MRW735" s="835"/>
      <c r="MRX735" s="89"/>
      <c r="MRY735" s="89"/>
      <c r="MRZ735" s="835"/>
      <c r="MSA735" s="835"/>
      <c r="MSB735" s="89"/>
      <c r="MSC735" s="89"/>
      <c r="MSD735" s="835"/>
      <c r="MSE735" s="835"/>
      <c r="MSF735" s="835"/>
      <c r="MSG735" s="835"/>
      <c r="MSH735" s="835"/>
      <c r="MSI735" s="835"/>
      <c r="MSJ735" s="835"/>
      <c r="MSK735" s="89"/>
      <c r="MSL735" s="89"/>
      <c r="MSM735" s="835"/>
      <c r="MSN735" s="835"/>
      <c r="MSO735" s="89"/>
      <c r="MSP735" s="89"/>
      <c r="MSQ735" s="835"/>
      <c r="MSR735" s="835"/>
      <c r="MSS735" s="835"/>
      <c r="MST735" s="835"/>
      <c r="MSU735" s="835"/>
      <c r="MSV735" s="203"/>
      <c r="MSW735" s="107"/>
      <c r="MSX735" s="835"/>
      <c r="MSY735" s="835"/>
      <c r="MSZ735" s="835"/>
      <c r="MTA735" s="835"/>
      <c r="MTB735" s="835"/>
      <c r="MTC735" s="835"/>
      <c r="MTD735" s="835"/>
      <c r="MTE735" s="168"/>
      <c r="MTF735" s="168"/>
      <c r="MTG735" s="168"/>
      <c r="MTH735" s="168"/>
      <c r="MTI735" s="168"/>
      <c r="MTJ735" s="168"/>
      <c r="MTK735" s="168"/>
      <c r="MTL735" s="168"/>
      <c r="MTM735" s="168"/>
      <c r="MTN735" s="168"/>
      <c r="MTO735" s="168"/>
      <c r="MTP735" s="168"/>
      <c r="MTQ735" s="168"/>
      <c r="MTR735" s="168"/>
      <c r="MTS735" s="168"/>
      <c r="MTT735" s="168"/>
      <c r="MTU735" s="168"/>
      <c r="MTV735" s="168"/>
      <c r="MTW735" s="168"/>
      <c r="MTX735" s="168"/>
      <c r="MTY735" s="168"/>
      <c r="MTZ735" s="168"/>
      <c r="MUA735" s="168"/>
      <c r="MUB735" s="168"/>
      <c r="MUC735" s="168"/>
      <c r="MUD735" s="168"/>
      <c r="MUE735" s="168"/>
      <c r="MUF735" s="168"/>
      <c r="MUG735" s="168"/>
      <c r="MUH735" s="168"/>
      <c r="MUI735" s="168"/>
      <c r="MUJ735" s="168"/>
      <c r="MUK735" s="168"/>
      <c r="MUL735" s="168"/>
      <c r="MUM735" s="168"/>
      <c r="MUN735" s="168"/>
      <c r="MUO735" s="168"/>
      <c r="MUP735" s="168"/>
      <c r="MUQ735" s="168"/>
      <c r="MUR735" s="168"/>
      <c r="MUS735" s="168"/>
      <c r="MUT735" s="168"/>
      <c r="MUU735" s="168"/>
      <c r="MUV735" s="168"/>
      <c r="MUW735" s="835"/>
      <c r="MUX735" s="835"/>
      <c r="MUY735" s="835"/>
      <c r="MUZ735" s="835"/>
      <c r="MVA735" s="835"/>
      <c r="MVB735" s="835"/>
      <c r="MVC735" s="835"/>
      <c r="MVD735" s="835"/>
      <c r="MVE735" s="835"/>
      <c r="MVF735" s="835"/>
      <c r="MVG735" s="835"/>
      <c r="MVH735" s="835"/>
      <c r="MVI735" s="835"/>
      <c r="MVJ735" s="835"/>
      <c r="MVK735" s="835"/>
      <c r="MVL735" s="835"/>
      <c r="MVM735" s="835"/>
      <c r="MVN735" s="835"/>
      <c r="MVO735" s="835"/>
      <c r="MVP735" s="835"/>
      <c r="MVQ735" s="835"/>
      <c r="MVR735" s="835"/>
      <c r="MVS735" s="835"/>
      <c r="MVT735" s="835"/>
      <c r="MVU735" s="89"/>
      <c r="MVV735" s="89"/>
      <c r="MVW735" s="89"/>
      <c r="MVX735" s="89"/>
      <c r="MVY735" s="89"/>
      <c r="MVZ735" s="835"/>
      <c r="MWA735" s="835"/>
      <c r="MWB735" s="89"/>
      <c r="MWC735" s="89"/>
      <c r="MWD735" s="835"/>
      <c r="MWE735" s="835"/>
      <c r="MWF735" s="89"/>
      <c r="MWG735" s="89"/>
      <c r="MWH735" s="835"/>
      <c r="MWI735" s="835"/>
      <c r="MWJ735" s="835"/>
      <c r="MWK735" s="835"/>
      <c r="MWL735" s="835"/>
      <c r="MWM735" s="835"/>
      <c r="MWN735" s="835"/>
      <c r="MWO735" s="89"/>
      <c r="MWP735" s="89"/>
      <c r="MWQ735" s="835"/>
      <c r="MWR735" s="835"/>
      <c r="MWS735" s="89"/>
      <c r="MWT735" s="89"/>
      <c r="MWU735" s="835"/>
      <c r="MWV735" s="835"/>
      <c r="MWW735" s="835"/>
      <c r="MWX735" s="835"/>
      <c r="MWY735" s="835"/>
      <c r="MWZ735" s="203"/>
      <c r="MXA735" s="107"/>
      <c r="MXB735" s="835"/>
      <c r="MXC735" s="835"/>
      <c r="MXD735" s="835"/>
      <c r="MXE735" s="835"/>
      <c r="MXF735" s="835"/>
      <c r="MXG735" s="835"/>
      <c r="MXH735" s="835"/>
      <c r="MXI735" s="168"/>
      <c r="MXJ735" s="168"/>
      <c r="MXK735" s="168"/>
      <c r="MXL735" s="168"/>
      <c r="MXM735" s="168"/>
      <c r="MXN735" s="168"/>
      <c r="MXO735" s="168"/>
      <c r="MXP735" s="168"/>
      <c r="MXQ735" s="168"/>
      <c r="MXR735" s="168"/>
      <c r="MXS735" s="168"/>
      <c r="MXT735" s="168"/>
      <c r="MXU735" s="168"/>
      <c r="MXV735" s="168"/>
      <c r="MXW735" s="168"/>
      <c r="MXX735" s="168"/>
      <c r="MXY735" s="168"/>
      <c r="MXZ735" s="168"/>
      <c r="MYA735" s="168"/>
      <c r="MYB735" s="168"/>
      <c r="MYC735" s="168"/>
      <c r="MYD735" s="168"/>
      <c r="MYE735" s="168"/>
      <c r="MYF735" s="168"/>
      <c r="MYG735" s="168"/>
      <c r="MYH735" s="168"/>
      <c r="MYI735" s="168"/>
      <c r="MYJ735" s="168"/>
      <c r="MYK735" s="168"/>
      <c r="MYL735" s="168"/>
      <c r="MYM735" s="168"/>
      <c r="MYN735" s="168"/>
      <c r="MYO735" s="168"/>
      <c r="MYP735" s="168"/>
      <c r="MYQ735" s="168"/>
      <c r="MYR735" s="168"/>
      <c r="MYS735" s="168"/>
      <c r="MYT735" s="168"/>
      <c r="MYU735" s="168"/>
      <c r="MYV735" s="168"/>
      <c r="MYW735" s="168"/>
      <c r="MYX735" s="168"/>
      <c r="MYY735" s="168"/>
      <c r="MYZ735" s="168"/>
      <c r="MZA735" s="835"/>
      <c r="MZB735" s="835"/>
      <c r="MZC735" s="835"/>
      <c r="MZD735" s="835"/>
      <c r="MZE735" s="835"/>
      <c r="MZF735" s="835"/>
      <c r="MZG735" s="835"/>
      <c r="MZH735" s="835"/>
      <c r="MZI735" s="835"/>
      <c r="MZJ735" s="835"/>
      <c r="MZK735" s="835"/>
      <c r="MZL735" s="835"/>
      <c r="MZM735" s="835"/>
      <c r="MZN735" s="835"/>
      <c r="MZO735" s="835"/>
      <c r="MZP735" s="835"/>
      <c r="MZQ735" s="835"/>
      <c r="MZR735" s="835"/>
      <c r="MZS735" s="835"/>
      <c r="MZT735" s="835"/>
      <c r="MZU735" s="835"/>
      <c r="MZV735" s="835"/>
      <c r="MZW735" s="835"/>
      <c r="MZX735" s="835"/>
      <c r="MZY735" s="89"/>
      <c r="MZZ735" s="89"/>
      <c r="NAA735" s="89"/>
      <c r="NAB735" s="89"/>
      <c r="NAC735" s="89"/>
      <c r="NAD735" s="835"/>
      <c r="NAE735" s="835"/>
      <c r="NAF735" s="89"/>
      <c r="NAG735" s="89"/>
      <c r="NAH735" s="835"/>
      <c r="NAI735" s="835"/>
      <c r="NAJ735" s="89"/>
      <c r="NAK735" s="89"/>
      <c r="NAL735" s="835"/>
      <c r="NAM735" s="835"/>
      <c r="NAN735" s="835"/>
      <c r="NAO735" s="835"/>
      <c r="NAP735" s="835"/>
      <c r="NAQ735" s="835"/>
      <c r="NAR735" s="835"/>
      <c r="NAS735" s="89"/>
      <c r="NAT735" s="89"/>
      <c r="NAU735" s="835"/>
      <c r="NAV735" s="835"/>
      <c r="NAW735" s="89"/>
      <c r="NAX735" s="89"/>
      <c r="NAY735" s="835"/>
      <c r="NAZ735" s="835"/>
      <c r="NBA735" s="835"/>
      <c r="NBB735" s="835"/>
      <c r="NBC735" s="835"/>
      <c r="NBD735" s="203"/>
      <c r="NBE735" s="107"/>
      <c r="NBF735" s="835"/>
      <c r="NBG735" s="835"/>
      <c r="NBH735" s="835"/>
      <c r="NBI735" s="835"/>
      <c r="NBJ735" s="835"/>
      <c r="NBK735" s="835"/>
      <c r="NBL735" s="835"/>
      <c r="NBM735" s="168"/>
      <c r="NBN735" s="168"/>
      <c r="NBO735" s="168"/>
      <c r="NBP735" s="168"/>
      <c r="NBQ735" s="168"/>
      <c r="NBR735" s="168"/>
      <c r="NBS735" s="168"/>
      <c r="NBT735" s="168"/>
      <c r="NBU735" s="168"/>
      <c r="NBV735" s="168"/>
      <c r="NBW735" s="168"/>
      <c r="NBX735" s="168"/>
      <c r="NBY735" s="168"/>
      <c r="NBZ735" s="168"/>
      <c r="NCA735" s="168"/>
      <c r="NCB735" s="168"/>
      <c r="NCC735" s="168"/>
      <c r="NCD735" s="168"/>
      <c r="NCE735" s="168"/>
      <c r="NCF735" s="168"/>
      <c r="NCG735" s="168"/>
      <c r="NCH735" s="168"/>
      <c r="NCI735" s="168"/>
      <c r="NCJ735" s="168"/>
      <c r="NCK735" s="168"/>
      <c r="NCL735" s="168"/>
      <c r="NCM735" s="168"/>
      <c r="NCN735" s="168"/>
      <c r="NCO735" s="168"/>
      <c r="NCP735" s="168"/>
      <c r="NCQ735" s="168"/>
      <c r="NCR735" s="168"/>
      <c r="NCS735" s="168"/>
      <c r="NCT735" s="168"/>
      <c r="NCU735" s="168"/>
      <c r="NCV735" s="168"/>
      <c r="NCW735" s="168"/>
      <c r="NCX735" s="168"/>
      <c r="NCY735" s="168"/>
      <c r="NCZ735" s="168"/>
      <c r="NDA735" s="168"/>
      <c r="NDB735" s="168"/>
      <c r="NDC735" s="168"/>
      <c r="NDD735" s="168"/>
      <c r="NDE735" s="835"/>
      <c r="NDF735" s="835"/>
      <c r="NDG735" s="835"/>
      <c r="NDH735" s="835"/>
      <c r="NDI735" s="835"/>
      <c r="NDJ735" s="835"/>
      <c r="NDK735" s="835"/>
      <c r="NDL735" s="835"/>
      <c r="NDM735" s="835"/>
      <c r="NDN735" s="835"/>
      <c r="NDO735" s="835"/>
      <c r="NDP735" s="835"/>
      <c r="NDQ735" s="835"/>
      <c r="NDR735" s="835"/>
      <c r="NDS735" s="835"/>
      <c r="NDT735" s="835"/>
      <c r="NDU735" s="835"/>
      <c r="NDV735" s="835"/>
      <c r="NDW735" s="835"/>
      <c r="NDX735" s="835"/>
      <c r="NDY735" s="835"/>
      <c r="NDZ735" s="835"/>
      <c r="NEA735" s="835"/>
      <c r="NEB735" s="835"/>
      <c r="NEC735" s="89"/>
      <c r="NED735" s="89"/>
      <c r="NEE735" s="89"/>
      <c r="NEF735" s="89"/>
      <c r="NEG735" s="89"/>
      <c r="NEH735" s="835"/>
      <c r="NEI735" s="835"/>
      <c r="NEJ735" s="89"/>
      <c r="NEK735" s="89"/>
      <c r="NEL735" s="835"/>
      <c r="NEM735" s="835"/>
      <c r="NEN735" s="89"/>
      <c r="NEO735" s="89"/>
      <c r="NEP735" s="835"/>
      <c r="NEQ735" s="835"/>
      <c r="NER735" s="835"/>
      <c r="NES735" s="835"/>
      <c r="NET735" s="835"/>
      <c r="NEU735" s="835"/>
      <c r="NEV735" s="835"/>
      <c r="NEW735" s="89"/>
      <c r="NEX735" s="89"/>
      <c r="NEY735" s="835"/>
      <c r="NEZ735" s="835"/>
      <c r="NFA735" s="89"/>
      <c r="NFB735" s="89"/>
      <c r="NFC735" s="835"/>
      <c r="NFD735" s="835"/>
      <c r="NFE735" s="835"/>
      <c r="NFF735" s="835"/>
      <c r="NFG735" s="835"/>
      <c r="NFH735" s="203"/>
      <c r="NFI735" s="107"/>
      <c r="NFJ735" s="835"/>
      <c r="NFK735" s="835"/>
      <c r="NFL735" s="835"/>
      <c r="NFM735" s="835"/>
      <c r="NFN735" s="835"/>
      <c r="NFO735" s="835"/>
      <c r="NFP735" s="835"/>
      <c r="NFQ735" s="168"/>
      <c r="NFR735" s="168"/>
      <c r="NFS735" s="168"/>
      <c r="NFT735" s="168"/>
      <c r="NFU735" s="168"/>
      <c r="NFV735" s="168"/>
      <c r="NFW735" s="168"/>
      <c r="NFX735" s="168"/>
      <c r="NFY735" s="168"/>
      <c r="NFZ735" s="168"/>
      <c r="NGA735" s="168"/>
      <c r="NGB735" s="168"/>
      <c r="NGC735" s="168"/>
      <c r="NGD735" s="168"/>
      <c r="NGE735" s="168"/>
      <c r="NGF735" s="168"/>
      <c r="NGG735" s="168"/>
      <c r="NGH735" s="168"/>
      <c r="NGI735" s="168"/>
      <c r="NGJ735" s="168"/>
      <c r="NGK735" s="168"/>
      <c r="NGL735" s="168"/>
      <c r="NGM735" s="168"/>
      <c r="NGN735" s="168"/>
      <c r="NGO735" s="168"/>
      <c r="NGP735" s="168"/>
      <c r="NGQ735" s="168"/>
      <c r="NGR735" s="168"/>
      <c r="NGS735" s="168"/>
      <c r="NGT735" s="168"/>
      <c r="NGU735" s="168"/>
      <c r="NGV735" s="168"/>
      <c r="NGW735" s="168"/>
      <c r="NGX735" s="168"/>
      <c r="NGY735" s="168"/>
      <c r="NGZ735" s="168"/>
      <c r="NHA735" s="168"/>
      <c r="NHB735" s="168"/>
      <c r="NHC735" s="168"/>
      <c r="NHD735" s="168"/>
      <c r="NHE735" s="168"/>
      <c r="NHF735" s="168"/>
      <c r="NHG735" s="168"/>
      <c r="NHH735" s="168"/>
      <c r="NHI735" s="835"/>
      <c r="NHJ735" s="835"/>
      <c r="NHK735" s="835"/>
      <c r="NHL735" s="835"/>
      <c r="NHM735" s="835"/>
      <c r="NHN735" s="835"/>
      <c r="NHO735" s="835"/>
      <c r="NHP735" s="835"/>
      <c r="NHQ735" s="835"/>
      <c r="NHR735" s="835"/>
      <c r="NHS735" s="835"/>
      <c r="NHT735" s="835"/>
      <c r="NHU735" s="835"/>
      <c r="NHV735" s="835"/>
      <c r="NHW735" s="835"/>
      <c r="NHX735" s="835"/>
      <c r="NHY735" s="835"/>
      <c r="NHZ735" s="835"/>
      <c r="NIA735" s="835"/>
      <c r="NIB735" s="835"/>
      <c r="NIC735" s="835"/>
      <c r="NID735" s="835"/>
      <c r="NIE735" s="835"/>
      <c r="NIF735" s="835"/>
      <c r="NIG735" s="89"/>
      <c r="NIH735" s="89"/>
      <c r="NII735" s="89"/>
      <c r="NIJ735" s="89"/>
      <c r="NIK735" s="89"/>
      <c r="NIL735" s="835"/>
      <c r="NIM735" s="835"/>
      <c r="NIN735" s="89"/>
      <c r="NIO735" s="89"/>
      <c r="NIP735" s="835"/>
      <c r="NIQ735" s="835"/>
      <c r="NIR735" s="89"/>
      <c r="NIS735" s="89"/>
      <c r="NIT735" s="835"/>
      <c r="NIU735" s="835"/>
      <c r="NIV735" s="835"/>
      <c r="NIW735" s="835"/>
      <c r="NIX735" s="835"/>
      <c r="NIY735" s="835"/>
      <c r="NIZ735" s="835"/>
      <c r="NJA735" s="89"/>
      <c r="NJB735" s="89"/>
      <c r="NJC735" s="835"/>
      <c r="NJD735" s="835"/>
      <c r="NJE735" s="89"/>
      <c r="NJF735" s="89"/>
      <c r="NJG735" s="835"/>
      <c r="NJH735" s="835"/>
      <c r="NJI735" s="835"/>
      <c r="NJJ735" s="835"/>
      <c r="NJK735" s="835"/>
      <c r="NJL735" s="203"/>
      <c r="NJM735" s="107"/>
      <c r="NJN735" s="835"/>
      <c r="NJO735" s="835"/>
      <c r="NJP735" s="835"/>
      <c r="NJQ735" s="835"/>
      <c r="NJR735" s="835"/>
      <c r="NJS735" s="835"/>
      <c r="NJT735" s="835"/>
      <c r="NJU735" s="168"/>
      <c r="NJV735" s="168"/>
      <c r="NJW735" s="168"/>
      <c r="NJX735" s="168"/>
      <c r="NJY735" s="168"/>
      <c r="NJZ735" s="168"/>
      <c r="NKA735" s="168"/>
      <c r="NKB735" s="168"/>
      <c r="NKC735" s="168"/>
      <c r="NKD735" s="168"/>
      <c r="NKE735" s="168"/>
      <c r="NKF735" s="168"/>
      <c r="NKG735" s="168"/>
      <c r="NKH735" s="168"/>
      <c r="NKI735" s="168"/>
      <c r="NKJ735" s="168"/>
      <c r="NKK735" s="168"/>
      <c r="NKL735" s="168"/>
      <c r="NKM735" s="168"/>
      <c r="NKN735" s="168"/>
      <c r="NKO735" s="168"/>
      <c r="NKP735" s="168"/>
      <c r="NKQ735" s="168"/>
      <c r="NKR735" s="168"/>
      <c r="NKS735" s="168"/>
      <c r="NKT735" s="168"/>
      <c r="NKU735" s="168"/>
      <c r="NKV735" s="168"/>
      <c r="NKW735" s="168"/>
      <c r="NKX735" s="168"/>
      <c r="NKY735" s="168"/>
      <c r="NKZ735" s="168"/>
      <c r="NLA735" s="168"/>
      <c r="NLB735" s="168"/>
      <c r="NLC735" s="168"/>
      <c r="NLD735" s="168"/>
      <c r="NLE735" s="168"/>
      <c r="NLF735" s="168"/>
      <c r="NLG735" s="168"/>
      <c r="NLH735" s="168"/>
      <c r="NLI735" s="168"/>
      <c r="NLJ735" s="168"/>
      <c r="NLK735" s="168"/>
      <c r="NLL735" s="168"/>
      <c r="NLM735" s="835"/>
      <c r="NLN735" s="835"/>
      <c r="NLO735" s="835"/>
      <c r="NLP735" s="835"/>
      <c r="NLQ735" s="835"/>
      <c r="NLR735" s="835"/>
      <c r="NLS735" s="835"/>
      <c r="NLT735" s="835"/>
      <c r="NLU735" s="835"/>
      <c r="NLV735" s="835"/>
      <c r="NLW735" s="835"/>
      <c r="NLX735" s="835"/>
      <c r="NLY735" s="835"/>
      <c r="NLZ735" s="835"/>
      <c r="NMA735" s="835"/>
      <c r="NMB735" s="835"/>
      <c r="NMC735" s="835"/>
      <c r="NMD735" s="835"/>
      <c r="NME735" s="835"/>
      <c r="NMF735" s="835"/>
      <c r="NMG735" s="835"/>
      <c r="NMH735" s="835"/>
      <c r="NMI735" s="835"/>
      <c r="NMJ735" s="835"/>
      <c r="NMK735" s="89"/>
      <c r="NML735" s="89"/>
      <c r="NMM735" s="89"/>
      <c r="NMN735" s="89"/>
      <c r="NMO735" s="89"/>
      <c r="NMP735" s="835"/>
      <c r="NMQ735" s="835"/>
      <c r="NMR735" s="89"/>
      <c r="NMS735" s="89"/>
      <c r="NMT735" s="835"/>
      <c r="NMU735" s="835"/>
      <c r="NMV735" s="89"/>
      <c r="NMW735" s="89"/>
      <c r="NMX735" s="835"/>
      <c r="NMY735" s="835"/>
      <c r="NMZ735" s="835"/>
      <c r="NNA735" s="835"/>
      <c r="NNB735" s="835"/>
      <c r="NNC735" s="835"/>
      <c r="NND735" s="835"/>
      <c r="NNE735" s="89"/>
      <c r="NNF735" s="89"/>
      <c r="NNG735" s="835"/>
      <c r="NNH735" s="835"/>
      <c r="NNI735" s="89"/>
      <c r="NNJ735" s="89"/>
      <c r="NNK735" s="835"/>
      <c r="NNL735" s="835"/>
      <c r="NNM735" s="835"/>
      <c r="NNN735" s="835"/>
      <c r="NNO735" s="835"/>
      <c r="NNP735" s="203"/>
      <c r="NNQ735" s="107"/>
      <c r="NNR735" s="835"/>
      <c r="NNS735" s="835"/>
      <c r="NNT735" s="835"/>
      <c r="NNU735" s="835"/>
      <c r="NNV735" s="835"/>
      <c r="NNW735" s="835"/>
      <c r="NNX735" s="835"/>
      <c r="NNY735" s="168"/>
      <c r="NNZ735" s="168"/>
      <c r="NOA735" s="168"/>
      <c r="NOB735" s="168"/>
      <c r="NOC735" s="168"/>
      <c r="NOD735" s="168"/>
      <c r="NOE735" s="168"/>
      <c r="NOF735" s="168"/>
      <c r="NOG735" s="168"/>
      <c r="NOH735" s="168"/>
      <c r="NOI735" s="168"/>
      <c r="NOJ735" s="168"/>
      <c r="NOK735" s="168"/>
      <c r="NOL735" s="168"/>
      <c r="NOM735" s="168"/>
      <c r="NON735" s="168"/>
      <c r="NOO735" s="168"/>
      <c r="NOP735" s="168"/>
      <c r="NOQ735" s="168"/>
      <c r="NOR735" s="168"/>
      <c r="NOS735" s="168"/>
      <c r="NOT735" s="168"/>
      <c r="NOU735" s="168"/>
      <c r="NOV735" s="168"/>
      <c r="NOW735" s="168"/>
      <c r="NOX735" s="168"/>
      <c r="NOY735" s="168"/>
      <c r="NOZ735" s="168"/>
      <c r="NPA735" s="168"/>
      <c r="NPB735" s="168"/>
      <c r="NPC735" s="168"/>
      <c r="NPD735" s="168"/>
      <c r="NPE735" s="168"/>
      <c r="NPF735" s="168"/>
      <c r="NPG735" s="168"/>
      <c r="NPH735" s="168"/>
      <c r="NPI735" s="168"/>
      <c r="NPJ735" s="168"/>
      <c r="NPK735" s="168"/>
      <c r="NPL735" s="168"/>
      <c r="NPM735" s="168"/>
      <c r="NPN735" s="168"/>
      <c r="NPO735" s="168"/>
      <c r="NPP735" s="168"/>
      <c r="NPQ735" s="835"/>
      <c r="NPR735" s="835"/>
      <c r="NPS735" s="835"/>
      <c r="NPT735" s="835"/>
      <c r="NPU735" s="835"/>
      <c r="NPV735" s="835"/>
      <c r="NPW735" s="835"/>
      <c r="NPX735" s="835"/>
      <c r="NPY735" s="835"/>
      <c r="NPZ735" s="835"/>
      <c r="NQA735" s="835"/>
      <c r="NQB735" s="835"/>
      <c r="NQC735" s="835"/>
      <c r="NQD735" s="835"/>
      <c r="NQE735" s="835"/>
      <c r="NQF735" s="835"/>
      <c r="NQG735" s="835"/>
      <c r="NQH735" s="835"/>
      <c r="NQI735" s="835"/>
      <c r="NQJ735" s="835"/>
      <c r="NQK735" s="835"/>
      <c r="NQL735" s="835"/>
      <c r="NQM735" s="835"/>
      <c r="NQN735" s="835"/>
      <c r="NQO735" s="89"/>
      <c r="NQP735" s="89"/>
      <c r="NQQ735" s="89"/>
      <c r="NQR735" s="89"/>
      <c r="NQS735" s="89"/>
      <c r="NQT735" s="835"/>
      <c r="NQU735" s="835"/>
      <c r="NQV735" s="89"/>
      <c r="NQW735" s="89"/>
      <c r="NQX735" s="835"/>
      <c r="NQY735" s="835"/>
      <c r="NQZ735" s="89"/>
      <c r="NRA735" s="89"/>
      <c r="NRB735" s="835"/>
      <c r="NRC735" s="835"/>
      <c r="NRD735" s="835"/>
      <c r="NRE735" s="835"/>
      <c r="NRF735" s="835"/>
      <c r="NRG735" s="835"/>
      <c r="NRH735" s="835"/>
      <c r="NRI735" s="89"/>
      <c r="NRJ735" s="89"/>
      <c r="NRK735" s="835"/>
      <c r="NRL735" s="835"/>
      <c r="NRM735" s="89"/>
      <c r="NRN735" s="89"/>
      <c r="NRO735" s="835"/>
      <c r="NRP735" s="835"/>
      <c r="NRQ735" s="835"/>
      <c r="NRR735" s="835"/>
      <c r="NRS735" s="835"/>
      <c r="NRT735" s="203"/>
      <c r="NRU735" s="107"/>
      <c r="NRV735" s="835"/>
      <c r="NRW735" s="835"/>
      <c r="NRX735" s="835"/>
      <c r="NRY735" s="835"/>
      <c r="NRZ735" s="835"/>
      <c r="NSA735" s="835"/>
      <c r="NSB735" s="835"/>
      <c r="NSC735" s="168"/>
      <c r="NSD735" s="168"/>
      <c r="NSE735" s="168"/>
      <c r="NSF735" s="168"/>
      <c r="NSG735" s="168"/>
      <c r="NSH735" s="168"/>
      <c r="NSI735" s="168"/>
      <c r="NSJ735" s="168"/>
      <c r="NSK735" s="168"/>
      <c r="NSL735" s="168"/>
      <c r="NSM735" s="168"/>
      <c r="NSN735" s="168"/>
      <c r="NSO735" s="168"/>
      <c r="NSP735" s="168"/>
      <c r="NSQ735" s="168"/>
      <c r="NSR735" s="168"/>
      <c r="NSS735" s="168"/>
      <c r="NST735" s="168"/>
      <c r="NSU735" s="168"/>
      <c r="NSV735" s="168"/>
      <c r="NSW735" s="168"/>
      <c r="NSX735" s="168"/>
      <c r="NSY735" s="168"/>
      <c r="NSZ735" s="168"/>
      <c r="NTA735" s="168"/>
      <c r="NTB735" s="168"/>
      <c r="NTC735" s="168"/>
      <c r="NTD735" s="168"/>
      <c r="NTE735" s="168"/>
      <c r="NTF735" s="168"/>
      <c r="NTG735" s="168"/>
      <c r="NTH735" s="168"/>
      <c r="NTI735" s="168"/>
      <c r="NTJ735" s="168"/>
      <c r="NTK735" s="168"/>
      <c r="NTL735" s="168"/>
      <c r="NTM735" s="168"/>
      <c r="NTN735" s="168"/>
      <c r="NTO735" s="168"/>
      <c r="NTP735" s="168"/>
      <c r="NTQ735" s="168"/>
      <c r="NTR735" s="168"/>
      <c r="NTS735" s="168"/>
      <c r="NTT735" s="168"/>
      <c r="NTU735" s="835"/>
      <c r="NTV735" s="835"/>
      <c r="NTW735" s="835"/>
      <c r="NTX735" s="835"/>
      <c r="NTY735" s="835"/>
      <c r="NTZ735" s="835"/>
      <c r="NUA735" s="835"/>
      <c r="NUB735" s="835"/>
      <c r="NUC735" s="835"/>
      <c r="NUD735" s="835"/>
      <c r="NUE735" s="835"/>
      <c r="NUF735" s="835"/>
      <c r="NUG735" s="835"/>
      <c r="NUH735" s="835"/>
      <c r="NUI735" s="835"/>
      <c r="NUJ735" s="835"/>
      <c r="NUK735" s="835"/>
      <c r="NUL735" s="835"/>
      <c r="NUM735" s="835"/>
      <c r="NUN735" s="835"/>
      <c r="NUO735" s="835"/>
      <c r="NUP735" s="835"/>
      <c r="NUQ735" s="835"/>
      <c r="NUR735" s="835"/>
      <c r="NUS735" s="89"/>
      <c r="NUT735" s="89"/>
      <c r="NUU735" s="89"/>
      <c r="NUV735" s="89"/>
      <c r="NUW735" s="89"/>
      <c r="NUX735" s="835"/>
      <c r="NUY735" s="835"/>
      <c r="NUZ735" s="89"/>
      <c r="NVA735" s="89"/>
      <c r="NVB735" s="835"/>
      <c r="NVC735" s="835"/>
      <c r="NVD735" s="89"/>
      <c r="NVE735" s="89"/>
      <c r="NVF735" s="835"/>
      <c r="NVG735" s="835"/>
      <c r="NVH735" s="835"/>
      <c r="NVI735" s="835"/>
      <c r="NVJ735" s="835"/>
      <c r="NVK735" s="835"/>
      <c r="NVL735" s="835"/>
      <c r="NVM735" s="89"/>
      <c r="NVN735" s="89"/>
      <c r="NVO735" s="835"/>
      <c r="NVP735" s="835"/>
      <c r="NVQ735" s="89"/>
      <c r="NVR735" s="89"/>
      <c r="NVS735" s="835"/>
      <c r="NVT735" s="835"/>
      <c r="NVU735" s="835"/>
      <c r="NVV735" s="835"/>
      <c r="NVW735" s="835"/>
      <c r="NVX735" s="203"/>
      <c r="NVY735" s="107"/>
      <c r="NVZ735" s="835"/>
      <c r="NWA735" s="835"/>
      <c r="NWB735" s="835"/>
      <c r="NWC735" s="835"/>
      <c r="NWD735" s="835"/>
      <c r="NWE735" s="835"/>
      <c r="NWF735" s="835"/>
      <c r="NWG735" s="168"/>
      <c r="NWH735" s="168"/>
      <c r="NWI735" s="168"/>
      <c r="NWJ735" s="168"/>
      <c r="NWK735" s="168"/>
      <c r="NWL735" s="168"/>
      <c r="NWM735" s="168"/>
      <c r="NWN735" s="168"/>
      <c r="NWO735" s="168"/>
      <c r="NWP735" s="168"/>
      <c r="NWQ735" s="168"/>
      <c r="NWR735" s="168"/>
      <c r="NWS735" s="168"/>
      <c r="NWT735" s="168"/>
      <c r="NWU735" s="168"/>
      <c r="NWV735" s="168"/>
      <c r="NWW735" s="168"/>
      <c r="NWX735" s="168"/>
      <c r="NWY735" s="168"/>
      <c r="NWZ735" s="168"/>
      <c r="NXA735" s="168"/>
      <c r="NXB735" s="168"/>
      <c r="NXC735" s="168"/>
      <c r="NXD735" s="168"/>
      <c r="NXE735" s="168"/>
      <c r="NXF735" s="168"/>
      <c r="NXG735" s="168"/>
      <c r="NXH735" s="168"/>
      <c r="NXI735" s="168"/>
      <c r="NXJ735" s="168"/>
      <c r="NXK735" s="168"/>
      <c r="NXL735" s="168"/>
      <c r="NXM735" s="168"/>
      <c r="NXN735" s="168"/>
      <c r="NXO735" s="168"/>
      <c r="NXP735" s="168"/>
      <c r="NXQ735" s="168"/>
      <c r="NXR735" s="168"/>
      <c r="NXS735" s="168"/>
      <c r="NXT735" s="168"/>
      <c r="NXU735" s="168"/>
      <c r="NXV735" s="168"/>
      <c r="NXW735" s="168"/>
      <c r="NXX735" s="168"/>
      <c r="NXY735" s="835"/>
      <c r="NXZ735" s="835"/>
      <c r="NYA735" s="835"/>
      <c r="NYB735" s="835"/>
      <c r="NYC735" s="835"/>
      <c r="NYD735" s="835"/>
      <c r="NYE735" s="835"/>
      <c r="NYF735" s="835"/>
      <c r="NYG735" s="835"/>
      <c r="NYH735" s="835"/>
      <c r="NYI735" s="835"/>
      <c r="NYJ735" s="835"/>
      <c r="NYK735" s="835"/>
      <c r="NYL735" s="835"/>
      <c r="NYM735" s="835"/>
      <c r="NYN735" s="835"/>
      <c r="NYO735" s="835"/>
      <c r="NYP735" s="835"/>
      <c r="NYQ735" s="835"/>
      <c r="NYR735" s="835"/>
      <c r="NYS735" s="835"/>
      <c r="NYT735" s="835"/>
      <c r="NYU735" s="835"/>
      <c r="NYV735" s="835"/>
      <c r="NYW735" s="89"/>
      <c r="NYX735" s="89"/>
      <c r="NYY735" s="89"/>
      <c r="NYZ735" s="89"/>
      <c r="NZA735" s="89"/>
      <c r="NZB735" s="835"/>
      <c r="NZC735" s="835"/>
      <c r="NZD735" s="89"/>
      <c r="NZE735" s="89"/>
      <c r="NZF735" s="835"/>
      <c r="NZG735" s="835"/>
      <c r="NZH735" s="89"/>
      <c r="NZI735" s="89"/>
      <c r="NZJ735" s="835"/>
      <c r="NZK735" s="835"/>
      <c r="NZL735" s="835"/>
      <c r="NZM735" s="835"/>
      <c r="NZN735" s="835"/>
      <c r="NZO735" s="835"/>
      <c r="NZP735" s="835"/>
      <c r="NZQ735" s="89"/>
      <c r="NZR735" s="89"/>
      <c r="NZS735" s="835"/>
      <c r="NZT735" s="835"/>
      <c r="NZU735" s="89"/>
      <c r="NZV735" s="89"/>
      <c r="NZW735" s="835"/>
      <c r="NZX735" s="835"/>
      <c r="NZY735" s="835"/>
      <c r="NZZ735" s="835"/>
      <c r="OAA735" s="835"/>
      <c r="OAB735" s="203"/>
      <c r="OAC735" s="107"/>
      <c r="OAD735" s="835"/>
      <c r="OAE735" s="835"/>
      <c r="OAF735" s="835"/>
      <c r="OAG735" s="835"/>
      <c r="OAH735" s="835"/>
      <c r="OAI735" s="835"/>
      <c r="OAJ735" s="835"/>
      <c r="OAK735" s="168"/>
      <c r="OAL735" s="168"/>
      <c r="OAM735" s="168"/>
      <c r="OAN735" s="168"/>
      <c r="OAO735" s="168"/>
      <c r="OAP735" s="168"/>
      <c r="OAQ735" s="168"/>
      <c r="OAR735" s="168"/>
      <c r="OAS735" s="168"/>
      <c r="OAT735" s="168"/>
      <c r="OAU735" s="168"/>
      <c r="OAV735" s="168"/>
      <c r="OAW735" s="168"/>
      <c r="OAX735" s="168"/>
      <c r="OAY735" s="168"/>
      <c r="OAZ735" s="168"/>
      <c r="OBA735" s="168"/>
      <c r="OBB735" s="168"/>
      <c r="OBC735" s="168"/>
      <c r="OBD735" s="168"/>
      <c r="OBE735" s="168"/>
      <c r="OBF735" s="168"/>
      <c r="OBG735" s="168"/>
      <c r="OBH735" s="168"/>
      <c r="OBI735" s="168"/>
      <c r="OBJ735" s="168"/>
      <c r="OBK735" s="168"/>
      <c r="OBL735" s="168"/>
      <c r="OBM735" s="168"/>
      <c r="OBN735" s="168"/>
      <c r="OBO735" s="168"/>
      <c r="OBP735" s="168"/>
      <c r="OBQ735" s="168"/>
      <c r="OBR735" s="168"/>
      <c r="OBS735" s="168"/>
      <c r="OBT735" s="168"/>
      <c r="OBU735" s="168"/>
      <c r="OBV735" s="168"/>
      <c r="OBW735" s="168"/>
      <c r="OBX735" s="168"/>
      <c r="OBY735" s="168"/>
      <c r="OBZ735" s="168"/>
      <c r="OCA735" s="168"/>
      <c r="OCB735" s="168"/>
      <c r="OCC735" s="835"/>
      <c r="OCD735" s="835"/>
      <c r="OCE735" s="835"/>
      <c r="OCF735" s="835"/>
      <c r="OCG735" s="835"/>
      <c r="OCH735" s="835"/>
      <c r="OCI735" s="835"/>
      <c r="OCJ735" s="835"/>
      <c r="OCK735" s="835"/>
      <c r="OCL735" s="835"/>
      <c r="OCM735" s="835"/>
      <c r="OCN735" s="835"/>
      <c r="OCO735" s="835"/>
      <c r="OCP735" s="835"/>
      <c r="OCQ735" s="835"/>
      <c r="OCR735" s="835"/>
      <c r="OCS735" s="835"/>
      <c r="OCT735" s="835"/>
      <c r="OCU735" s="835"/>
      <c r="OCV735" s="835"/>
      <c r="OCW735" s="835"/>
      <c r="OCX735" s="835"/>
      <c r="OCY735" s="835"/>
      <c r="OCZ735" s="835"/>
      <c r="ODA735" s="89"/>
      <c r="ODB735" s="89"/>
      <c r="ODC735" s="89"/>
      <c r="ODD735" s="89"/>
      <c r="ODE735" s="89"/>
      <c r="ODF735" s="835"/>
      <c r="ODG735" s="835"/>
      <c r="ODH735" s="89"/>
      <c r="ODI735" s="89"/>
      <c r="ODJ735" s="835"/>
      <c r="ODK735" s="835"/>
      <c r="ODL735" s="89"/>
      <c r="ODM735" s="89"/>
      <c r="ODN735" s="835"/>
      <c r="ODO735" s="835"/>
      <c r="ODP735" s="835"/>
      <c r="ODQ735" s="835"/>
      <c r="ODR735" s="835"/>
      <c r="ODS735" s="835"/>
      <c r="ODT735" s="835"/>
      <c r="ODU735" s="89"/>
      <c r="ODV735" s="89"/>
      <c r="ODW735" s="835"/>
      <c r="ODX735" s="835"/>
      <c r="ODY735" s="89"/>
      <c r="ODZ735" s="89"/>
      <c r="OEA735" s="835"/>
      <c r="OEB735" s="835"/>
      <c r="OEC735" s="835"/>
      <c r="OED735" s="835"/>
      <c r="OEE735" s="835"/>
      <c r="OEF735" s="203"/>
      <c r="OEG735" s="107"/>
      <c r="OEH735" s="835"/>
      <c r="OEI735" s="835"/>
      <c r="OEJ735" s="835"/>
      <c r="OEK735" s="835"/>
      <c r="OEL735" s="835"/>
      <c r="OEM735" s="835"/>
      <c r="OEN735" s="835"/>
      <c r="OEO735" s="168"/>
      <c r="OEP735" s="168"/>
      <c r="OEQ735" s="168"/>
      <c r="OER735" s="168"/>
      <c r="OES735" s="168"/>
      <c r="OET735" s="168"/>
      <c r="OEU735" s="168"/>
      <c r="OEV735" s="168"/>
      <c r="OEW735" s="168"/>
      <c r="OEX735" s="168"/>
      <c r="OEY735" s="168"/>
      <c r="OEZ735" s="168"/>
      <c r="OFA735" s="168"/>
      <c r="OFB735" s="168"/>
      <c r="OFC735" s="168"/>
      <c r="OFD735" s="168"/>
      <c r="OFE735" s="168"/>
      <c r="OFF735" s="168"/>
      <c r="OFG735" s="168"/>
      <c r="OFH735" s="168"/>
      <c r="OFI735" s="168"/>
      <c r="OFJ735" s="168"/>
      <c r="OFK735" s="168"/>
      <c r="OFL735" s="168"/>
      <c r="OFM735" s="168"/>
      <c r="OFN735" s="168"/>
      <c r="OFO735" s="168"/>
      <c r="OFP735" s="168"/>
      <c r="OFQ735" s="168"/>
      <c r="OFR735" s="168"/>
      <c r="OFS735" s="168"/>
      <c r="OFT735" s="168"/>
      <c r="OFU735" s="168"/>
      <c r="OFV735" s="168"/>
      <c r="OFW735" s="168"/>
      <c r="OFX735" s="168"/>
      <c r="OFY735" s="168"/>
      <c r="OFZ735" s="168"/>
      <c r="OGA735" s="168"/>
      <c r="OGB735" s="168"/>
      <c r="OGC735" s="168"/>
      <c r="OGD735" s="168"/>
      <c r="OGE735" s="168"/>
      <c r="OGF735" s="168"/>
      <c r="OGG735" s="835"/>
      <c r="OGH735" s="835"/>
      <c r="OGI735" s="835"/>
      <c r="OGJ735" s="835"/>
      <c r="OGK735" s="835"/>
      <c r="OGL735" s="835"/>
      <c r="OGM735" s="835"/>
      <c r="OGN735" s="835"/>
      <c r="OGO735" s="835"/>
      <c r="OGP735" s="835"/>
      <c r="OGQ735" s="835"/>
      <c r="OGR735" s="835"/>
      <c r="OGS735" s="835"/>
      <c r="OGT735" s="835"/>
      <c r="OGU735" s="835"/>
      <c r="OGV735" s="835"/>
      <c r="OGW735" s="835"/>
      <c r="OGX735" s="835"/>
      <c r="OGY735" s="835"/>
      <c r="OGZ735" s="835"/>
      <c r="OHA735" s="835"/>
      <c r="OHB735" s="835"/>
      <c r="OHC735" s="835"/>
      <c r="OHD735" s="835"/>
      <c r="OHE735" s="89"/>
      <c r="OHF735" s="89"/>
      <c r="OHG735" s="89"/>
      <c r="OHH735" s="89"/>
      <c r="OHI735" s="89"/>
      <c r="OHJ735" s="835"/>
      <c r="OHK735" s="835"/>
      <c r="OHL735" s="89"/>
      <c r="OHM735" s="89"/>
      <c r="OHN735" s="835"/>
      <c r="OHO735" s="835"/>
      <c r="OHP735" s="89"/>
      <c r="OHQ735" s="89"/>
      <c r="OHR735" s="835"/>
      <c r="OHS735" s="835"/>
      <c r="OHT735" s="835"/>
      <c r="OHU735" s="835"/>
      <c r="OHV735" s="835"/>
      <c r="OHW735" s="835"/>
      <c r="OHX735" s="835"/>
      <c r="OHY735" s="89"/>
      <c r="OHZ735" s="89"/>
      <c r="OIA735" s="835"/>
      <c r="OIB735" s="835"/>
      <c r="OIC735" s="89"/>
      <c r="OID735" s="89"/>
      <c r="OIE735" s="835"/>
      <c r="OIF735" s="835"/>
      <c r="OIG735" s="835"/>
      <c r="OIH735" s="835"/>
      <c r="OII735" s="835"/>
      <c r="OIJ735" s="203"/>
      <c r="OIK735" s="107"/>
      <c r="OIL735" s="835"/>
      <c r="OIM735" s="835"/>
      <c r="OIN735" s="835"/>
      <c r="OIO735" s="835"/>
      <c r="OIP735" s="835"/>
      <c r="OIQ735" s="835"/>
      <c r="OIR735" s="835"/>
      <c r="OIS735" s="168"/>
      <c r="OIT735" s="168"/>
      <c r="OIU735" s="168"/>
      <c r="OIV735" s="168"/>
      <c r="OIW735" s="168"/>
      <c r="OIX735" s="168"/>
      <c r="OIY735" s="168"/>
      <c r="OIZ735" s="168"/>
      <c r="OJA735" s="168"/>
      <c r="OJB735" s="168"/>
      <c r="OJC735" s="168"/>
      <c r="OJD735" s="168"/>
      <c r="OJE735" s="168"/>
      <c r="OJF735" s="168"/>
      <c r="OJG735" s="168"/>
      <c r="OJH735" s="168"/>
      <c r="OJI735" s="168"/>
      <c r="OJJ735" s="168"/>
      <c r="OJK735" s="168"/>
      <c r="OJL735" s="168"/>
      <c r="OJM735" s="168"/>
      <c r="OJN735" s="168"/>
      <c r="OJO735" s="168"/>
      <c r="OJP735" s="168"/>
      <c r="OJQ735" s="168"/>
      <c r="OJR735" s="168"/>
      <c r="OJS735" s="168"/>
      <c r="OJT735" s="168"/>
      <c r="OJU735" s="168"/>
      <c r="OJV735" s="168"/>
      <c r="OJW735" s="168"/>
      <c r="OJX735" s="168"/>
      <c r="OJY735" s="168"/>
      <c r="OJZ735" s="168"/>
      <c r="OKA735" s="168"/>
      <c r="OKB735" s="168"/>
      <c r="OKC735" s="168"/>
      <c r="OKD735" s="168"/>
      <c r="OKE735" s="168"/>
      <c r="OKF735" s="168"/>
      <c r="OKG735" s="168"/>
      <c r="OKH735" s="168"/>
      <c r="OKI735" s="168"/>
      <c r="OKJ735" s="168"/>
      <c r="OKK735" s="835"/>
      <c r="OKL735" s="835"/>
      <c r="OKM735" s="835"/>
      <c r="OKN735" s="835"/>
      <c r="OKO735" s="835"/>
      <c r="OKP735" s="835"/>
      <c r="OKQ735" s="835"/>
      <c r="OKR735" s="835"/>
      <c r="OKS735" s="835"/>
      <c r="OKT735" s="835"/>
      <c r="OKU735" s="835"/>
      <c r="OKV735" s="835"/>
      <c r="OKW735" s="835"/>
      <c r="OKX735" s="835"/>
      <c r="OKY735" s="835"/>
      <c r="OKZ735" s="835"/>
      <c r="OLA735" s="835"/>
      <c r="OLB735" s="835"/>
      <c r="OLC735" s="835"/>
      <c r="OLD735" s="835"/>
      <c r="OLE735" s="835"/>
      <c r="OLF735" s="835"/>
      <c r="OLG735" s="835"/>
      <c r="OLH735" s="835"/>
      <c r="OLI735" s="89"/>
      <c r="OLJ735" s="89"/>
      <c r="OLK735" s="89"/>
      <c r="OLL735" s="89"/>
      <c r="OLM735" s="89"/>
      <c r="OLN735" s="835"/>
      <c r="OLO735" s="835"/>
      <c r="OLP735" s="89"/>
      <c r="OLQ735" s="89"/>
      <c r="OLR735" s="835"/>
      <c r="OLS735" s="835"/>
      <c r="OLT735" s="89"/>
      <c r="OLU735" s="89"/>
      <c r="OLV735" s="835"/>
      <c r="OLW735" s="835"/>
      <c r="OLX735" s="835"/>
      <c r="OLY735" s="835"/>
      <c r="OLZ735" s="835"/>
      <c r="OMA735" s="835"/>
      <c r="OMB735" s="835"/>
      <c r="OMC735" s="89"/>
      <c r="OMD735" s="89"/>
      <c r="OME735" s="835"/>
      <c r="OMF735" s="835"/>
      <c r="OMG735" s="89"/>
      <c r="OMH735" s="89"/>
      <c r="OMI735" s="835"/>
      <c r="OMJ735" s="835"/>
      <c r="OMK735" s="835"/>
      <c r="OML735" s="835"/>
      <c r="OMM735" s="835"/>
      <c r="OMN735" s="203"/>
      <c r="OMO735" s="107"/>
      <c r="OMP735" s="835"/>
      <c r="OMQ735" s="835"/>
      <c r="OMR735" s="835"/>
      <c r="OMS735" s="835"/>
      <c r="OMT735" s="835"/>
      <c r="OMU735" s="835"/>
      <c r="OMV735" s="835"/>
      <c r="OMW735" s="168"/>
      <c r="OMX735" s="168"/>
      <c r="OMY735" s="168"/>
      <c r="OMZ735" s="168"/>
      <c r="ONA735" s="168"/>
      <c r="ONB735" s="168"/>
      <c r="ONC735" s="168"/>
      <c r="OND735" s="168"/>
      <c r="ONE735" s="168"/>
      <c r="ONF735" s="168"/>
      <c r="ONG735" s="168"/>
      <c r="ONH735" s="168"/>
      <c r="ONI735" s="168"/>
      <c r="ONJ735" s="168"/>
      <c r="ONK735" s="168"/>
      <c r="ONL735" s="168"/>
      <c r="ONM735" s="168"/>
      <c r="ONN735" s="168"/>
      <c r="ONO735" s="168"/>
      <c r="ONP735" s="168"/>
      <c r="ONQ735" s="168"/>
      <c r="ONR735" s="168"/>
      <c r="ONS735" s="168"/>
      <c r="ONT735" s="168"/>
      <c r="ONU735" s="168"/>
      <c r="ONV735" s="168"/>
      <c r="ONW735" s="168"/>
      <c r="ONX735" s="168"/>
      <c r="ONY735" s="168"/>
      <c r="ONZ735" s="168"/>
      <c r="OOA735" s="168"/>
      <c r="OOB735" s="168"/>
      <c r="OOC735" s="168"/>
      <c r="OOD735" s="168"/>
      <c r="OOE735" s="168"/>
      <c r="OOF735" s="168"/>
      <c r="OOG735" s="168"/>
      <c r="OOH735" s="168"/>
      <c r="OOI735" s="168"/>
      <c r="OOJ735" s="168"/>
      <c r="OOK735" s="168"/>
      <c r="OOL735" s="168"/>
      <c r="OOM735" s="168"/>
      <c r="OON735" s="168"/>
      <c r="OOO735" s="835"/>
      <c r="OOP735" s="835"/>
      <c r="OOQ735" s="835"/>
      <c r="OOR735" s="835"/>
      <c r="OOS735" s="835"/>
      <c r="OOT735" s="835"/>
      <c r="OOU735" s="835"/>
      <c r="OOV735" s="835"/>
      <c r="OOW735" s="835"/>
      <c r="OOX735" s="835"/>
      <c r="OOY735" s="835"/>
      <c r="OOZ735" s="835"/>
      <c r="OPA735" s="835"/>
      <c r="OPB735" s="835"/>
      <c r="OPC735" s="835"/>
      <c r="OPD735" s="835"/>
      <c r="OPE735" s="835"/>
      <c r="OPF735" s="835"/>
      <c r="OPG735" s="835"/>
      <c r="OPH735" s="835"/>
      <c r="OPI735" s="835"/>
      <c r="OPJ735" s="835"/>
      <c r="OPK735" s="835"/>
      <c r="OPL735" s="835"/>
      <c r="OPM735" s="89"/>
      <c r="OPN735" s="89"/>
      <c r="OPO735" s="89"/>
      <c r="OPP735" s="89"/>
      <c r="OPQ735" s="89"/>
      <c r="OPR735" s="835"/>
      <c r="OPS735" s="835"/>
      <c r="OPT735" s="89"/>
      <c r="OPU735" s="89"/>
      <c r="OPV735" s="835"/>
      <c r="OPW735" s="835"/>
      <c r="OPX735" s="89"/>
      <c r="OPY735" s="89"/>
      <c r="OPZ735" s="835"/>
      <c r="OQA735" s="835"/>
      <c r="OQB735" s="835"/>
      <c r="OQC735" s="835"/>
      <c r="OQD735" s="835"/>
      <c r="OQE735" s="835"/>
      <c r="OQF735" s="835"/>
      <c r="OQG735" s="89"/>
      <c r="OQH735" s="89"/>
      <c r="OQI735" s="835"/>
      <c r="OQJ735" s="835"/>
      <c r="OQK735" s="89"/>
      <c r="OQL735" s="89"/>
      <c r="OQM735" s="835"/>
      <c r="OQN735" s="835"/>
      <c r="OQO735" s="835"/>
      <c r="OQP735" s="835"/>
      <c r="OQQ735" s="835"/>
      <c r="OQR735" s="203"/>
      <c r="OQS735" s="107"/>
      <c r="OQT735" s="835"/>
      <c r="OQU735" s="835"/>
      <c r="OQV735" s="835"/>
      <c r="OQW735" s="835"/>
      <c r="OQX735" s="835"/>
      <c r="OQY735" s="835"/>
      <c r="OQZ735" s="835"/>
      <c r="ORA735" s="168"/>
      <c r="ORB735" s="168"/>
      <c r="ORC735" s="168"/>
      <c r="ORD735" s="168"/>
      <c r="ORE735" s="168"/>
      <c r="ORF735" s="168"/>
      <c r="ORG735" s="168"/>
      <c r="ORH735" s="168"/>
      <c r="ORI735" s="168"/>
      <c r="ORJ735" s="168"/>
      <c r="ORK735" s="168"/>
      <c r="ORL735" s="168"/>
      <c r="ORM735" s="168"/>
      <c r="ORN735" s="168"/>
      <c r="ORO735" s="168"/>
      <c r="ORP735" s="168"/>
      <c r="ORQ735" s="168"/>
      <c r="ORR735" s="168"/>
      <c r="ORS735" s="168"/>
      <c r="ORT735" s="168"/>
      <c r="ORU735" s="168"/>
      <c r="ORV735" s="168"/>
      <c r="ORW735" s="168"/>
      <c r="ORX735" s="168"/>
      <c r="ORY735" s="168"/>
      <c r="ORZ735" s="168"/>
      <c r="OSA735" s="168"/>
      <c r="OSB735" s="168"/>
      <c r="OSC735" s="168"/>
      <c r="OSD735" s="168"/>
      <c r="OSE735" s="168"/>
      <c r="OSF735" s="168"/>
      <c r="OSG735" s="168"/>
      <c r="OSH735" s="168"/>
      <c r="OSI735" s="168"/>
      <c r="OSJ735" s="168"/>
      <c r="OSK735" s="168"/>
      <c r="OSL735" s="168"/>
      <c r="OSM735" s="168"/>
      <c r="OSN735" s="168"/>
      <c r="OSO735" s="168"/>
      <c r="OSP735" s="168"/>
      <c r="OSQ735" s="168"/>
      <c r="OSR735" s="168"/>
      <c r="OSS735" s="835"/>
      <c r="OST735" s="835"/>
      <c r="OSU735" s="835"/>
      <c r="OSV735" s="835"/>
      <c r="OSW735" s="835"/>
      <c r="OSX735" s="835"/>
      <c r="OSY735" s="835"/>
      <c r="OSZ735" s="835"/>
      <c r="OTA735" s="835"/>
      <c r="OTB735" s="835"/>
      <c r="OTC735" s="835"/>
      <c r="OTD735" s="835"/>
      <c r="OTE735" s="835"/>
      <c r="OTF735" s="835"/>
      <c r="OTG735" s="835"/>
      <c r="OTH735" s="835"/>
      <c r="OTI735" s="835"/>
      <c r="OTJ735" s="835"/>
      <c r="OTK735" s="835"/>
      <c r="OTL735" s="835"/>
      <c r="OTM735" s="835"/>
      <c r="OTN735" s="835"/>
      <c r="OTO735" s="835"/>
      <c r="OTP735" s="835"/>
      <c r="OTQ735" s="89"/>
      <c r="OTR735" s="89"/>
      <c r="OTS735" s="89"/>
      <c r="OTT735" s="89"/>
      <c r="OTU735" s="89"/>
      <c r="OTV735" s="835"/>
      <c r="OTW735" s="835"/>
      <c r="OTX735" s="89"/>
      <c r="OTY735" s="89"/>
      <c r="OTZ735" s="835"/>
      <c r="OUA735" s="835"/>
      <c r="OUB735" s="89"/>
      <c r="OUC735" s="89"/>
      <c r="OUD735" s="835"/>
      <c r="OUE735" s="835"/>
      <c r="OUF735" s="835"/>
      <c r="OUG735" s="835"/>
      <c r="OUH735" s="835"/>
      <c r="OUI735" s="835"/>
      <c r="OUJ735" s="835"/>
      <c r="OUK735" s="89"/>
      <c r="OUL735" s="89"/>
      <c r="OUM735" s="835"/>
      <c r="OUN735" s="835"/>
      <c r="OUO735" s="89"/>
      <c r="OUP735" s="89"/>
      <c r="OUQ735" s="835"/>
      <c r="OUR735" s="835"/>
      <c r="OUS735" s="835"/>
      <c r="OUT735" s="835"/>
      <c r="OUU735" s="835"/>
      <c r="OUV735" s="203"/>
      <c r="OUW735" s="107"/>
      <c r="OUX735" s="835"/>
      <c r="OUY735" s="835"/>
      <c r="OUZ735" s="835"/>
      <c r="OVA735" s="835"/>
      <c r="OVB735" s="835"/>
      <c r="OVC735" s="835"/>
      <c r="OVD735" s="835"/>
      <c r="OVE735" s="168"/>
      <c r="OVF735" s="168"/>
      <c r="OVG735" s="168"/>
      <c r="OVH735" s="168"/>
      <c r="OVI735" s="168"/>
      <c r="OVJ735" s="168"/>
      <c r="OVK735" s="168"/>
      <c r="OVL735" s="168"/>
      <c r="OVM735" s="168"/>
      <c r="OVN735" s="168"/>
      <c r="OVO735" s="168"/>
      <c r="OVP735" s="168"/>
      <c r="OVQ735" s="168"/>
      <c r="OVR735" s="168"/>
      <c r="OVS735" s="168"/>
      <c r="OVT735" s="168"/>
      <c r="OVU735" s="168"/>
      <c r="OVV735" s="168"/>
      <c r="OVW735" s="168"/>
      <c r="OVX735" s="168"/>
      <c r="OVY735" s="168"/>
      <c r="OVZ735" s="168"/>
      <c r="OWA735" s="168"/>
      <c r="OWB735" s="168"/>
      <c r="OWC735" s="168"/>
      <c r="OWD735" s="168"/>
      <c r="OWE735" s="168"/>
      <c r="OWF735" s="168"/>
      <c r="OWG735" s="168"/>
      <c r="OWH735" s="168"/>
      <c r="OWI735" s="168"/>
      <c r="OWJ735" s="168"/>
      <c r="OWK735" s="168"/>
      <c r="OWL735" s="168"/>
      <c r="OWM735" s="168"/>
      <c r="OWN735" s="168"/>
      <c r="OWO735" s="168"/>
      <c r="OWP735" s="168"/>
      <c r="OWQ735" s="168"/>
      <c r="OWR735" s="168"/>
      <c r="OWS735" s="168"/>
      <c r="OWT735" s="168"/>
      <c r="OWU735" s="168"/>
      <c r="OWV735" s="168"/>
      <c r="OWW735" s="835"/>
      <c r="OWX735" s="835"/>
      <c r="OWY735" s="835"/>
      <c r="OWZ735" s="835"/>
      <c r="OXA735" s="835"/>
      <c r="OXB735" s="835"/>
      <c r="OXC735" s="835"/>
      <c r="OXD735" s="835"/>
      <c r="OXE735" s="835"/>
      <c r="OXF735" s="835"/>
      <c r="OXG735" s="835"/>
      <c r="OXH735" s="835"/>
      <c r="OXI735" s="835"/>
      <c r="OXJ735" s="835"/>
      <c r="OXK735" s="835"/>
      <c r="OXL735" s="835"/>
      <c r="OXM735" s="835"/>
      <c r="OXN735" s="835"/>
      <c r="OXO735" s="835"/>
      <c r="OXP735" s="835"/>
      <c r="OXQ735" s="835"/>
      <c r="OXR735" s="835"/>
      <c r="OXS735" s="835"/>
      <c r="OXT735" s="835"/>
      <c r="OXU735" s="89"/>
      <c r="OXV735" s="89"/>
      <c r="OXW735" s="89"/>
      <c r="OXX735" s="89"/>
      <c r="OXY735" s="89"/>
      <c r="OXZ735" s="835"/>
      <c r="OYA735" s="835"/>
      <c r="OYB735" s="89"/>
      <c r="OYC735" s="89"/>
      <c r="OYD735" s="835"/>
      <c r="OYE735" s="835"/>
      <c r="OYF735" s="89"/>
      <c r="OYG735" s="89"/>
      <c r="OYH735" s="835"/>
      <c r="OYI735" s="835"/>
      <c r="OYJ735" s="835"/>
      <c r="OYK735" s="835"/>
      <c r="OYL735" s="835"/>
      <c r="OYM735" s="835"/>
      <c r="OYN735" s="835"/>
      <c r="OYO735" s="89"/>
      <c r="OYP735" s="89"/>
      <c r="OYQ735" s="835"/>
      <c r="OYR735" s="835"/>
      <c r="OYS735" s="89"/>
      <c r="OYT735" s="89"/>
      <c r="OYU735" s="835"/>
      <c r="OYV735" s="835"/>
      <c r="OYW735" s="835"/>
      <c r="OYX735" s="835"/>
      <c r="OYY735" s="835"/>
      <c r="OYZ735" s="203"/>
      <c r="OZA735" s="107"/>
      <c r="OZB735" s="835"/>
      <c r="OZC735" s="835"/>
      <c r="OZD735" s="835"/>
      <c r="OZE735" s="835"/>
      <c r="OZF735" s="835"/>
      <c r="OZG735" s="835"/>
      <c r="OZH735" s="835"/>
      <c r="OZI735" s="168"/>
      <c r="OZJ735" s="168"/>
      <c r="OZK735" s="168"/>
      <c r="OZL735" s="168"/>
      <c r="OZM735" s="168"/>
      <c r="OZN735" s="168"/>
      <c r="OZO735" s="168"/>
      <c r="OZP735" s="168"/>
      <c r="OZQ735" s="168"/>
      <c r="OZR735" s="168"/>
      <c r="OZS735" s="168"/>
      <c r="OZT735" s="168"/>
      <c r="OZU735" s="168"/>
      <c r="OZV735" s="168"/>
      <c r="OZW735" s="168"/>
      <c r="OZX735" s="168"/>
      <c r="OZY735" s="168"/>
      <c r="OZZ735" s="168"/>
      <c r="PAA735" s="168"/>
      <c r="PAB735" s="168"/>
      <c r="PAC735" s="168"/>
      <c r="PAD735" s="168"/>
      <c r="PAE735" s="168"/>
      <c r="PAF735" s="168"/>
      <c r="PAG735" s="168"/>
      <c r="PAH735" s="168"/>
      <c r="PAI735" s="168"/>
      <c r="PAJ735" s="168"/>
      <c r="PAK735" s="168"/>
      <c r="PAL735" s="168"/>
      <c r="PAM735" s="168"/>
      <c r="PAN735" s="168"/>
      <c r="PAO735" s="168"/>
      <c r="PAP735" s="168"/>
      <c r="PAQ735" s="168"/>
      <c r="PAR735" s="168"/>
      <c r="PAS735" s="168"/>
      <c r="PAT735" s="168"/>
      <c r="PAU735" s="168"/>
      <c r="PAV735" s="168"/>
      <c r="PAW735" s="168"/>
      <c r="PAX735" s="168"/>
      <c r="PAY735" s="168"/>
      <c r="PAZ735" s="168"/>
      <c r="PBA735" s="835"/>
      <c r="PBB735" s="835"/>
      <c r="PBC735" s="835"/>
      <c r="PBD735" s="835"/>
      <c r="PBE735" s="835"/>
      <c r="PBF735" s="835"/>
      <c r="PBG735" s="835"/>
      <c r="PBH735" s="835"/>
      <c r="PBI735" s="835"/>
      <c r="PBJ735" s="835"/>
      <c r="PBK735" s="835"/>
      <c r="PBL735" s="835"/>
      <c r="PBM735" s="835"/>
      <c r="PBN735" s="835"/>
      <c r="PBO735" s="835"/>
      <c r="PBP735" s="835"/>
      <c r="PBQ735" s="835"/>
      <c r="PBR735" s="835"/>
      <c r="PBS735" s="835"/>
      <c r="PBT735" s="835"/>
      <c r="PBU735" s="835"/>
      <c r="PBV735" s="835"/>
      <c r="PBW735" s="835"/>
      <c r="PBX735" s="835"/>
      <c r="PBY735" s="89"/>
      <c r="PBZ735" s="89"/>
      <c r="PCA735" s="89"/>
      <c r="PCB735" s="89"/>
      <c r="PCC735" s="89"/>
      <c r="PCD735" s="835"/>
      <c r="PCE735" s="835"/>
      <c r="PCF735" s="89"/>
      <c r="PCG735" s="89"/>
      <c r="PCH735" s="835"/>
      <c r="PCI735" s="835"/>
      <c r="PCJ735" s="89"/>
      <c r="PCK735" s="89"/>
      <c r="PCL735" s="835"/>
      <c r="PCM735" s="835"/>
      <c r="PCN735" s="835"/>
      <c r="PCO735" s="835"/>
      <c r="PCP735" s="835"/>
      <c r="PCQ735" s="835"/>
      <c r="PCR735" s="835"/>
      <c r="PCS735" s="89"/>
      <c r="PCT735" s="89"/>
      <c r="PCU735" s="835"/>
      <c r="PCV735" s="835"/>
      <c r="PCW735" s="89"/>
      <c r="PCX735" s="89"/>
      <c r="PCY735" s="835"/>
      <c r="PCZ735" s="835"/>
      <c r="PDA735" s="835"/>
      <c r="PDB735" s="835"/>
      <c r="PDC735" s="835"/>
      <c r="PDD735" s="203"/>
      <c r="PDE735" s="107"/>
      <c r="PDF735" s="835"/>
      <c r="PDG735" s="835"/>
      <c r="PDH735" s="835"/>
      <c r="PDI735" s="835"/>
      <c r="PDJ735" s="835"/>
      <c r="PDK735" s="835"/>
      <c r="PDL735" s="835"/>
      <c r="PDM735" s="168"/>
      <c r="PDN735" s="168"/>
      <c r="PDO735" s="168"/>
      <c r="PDP735" s="168"/>
      <c r="PDQ735" s="168"/>
      <c r="PDR735" s="168"/>
      <c r="PDS735" s="168"/>
      <c r="PDT735" s="168"/>
      <c r="PDU735" s="168"/>
      <c r="PDV735" s="168"/>
      <c r="PDW735" s="168"/>
      <c r="PDX735" s="168"/>
      <c r="PDY735" s="168"/>
      <c r="PDZ735" s="168"/>
      <c r="PEA735" s="168"/>
      <c r="PEB735" s="168"/>
      <c r="PEC735" s="168"/>
      <c r="PED735" s="168"/>
      <c r="PEE735" s="168"/>
      <c r="PEF735" s="168"/>
      <c r="PEG735" s="168"/>
      <c r="PEH735" s="168"/>
      <c r="PEI735" s="168"/>
      <c r="PEJ735" s="168"/>
      <c r="PEK735" s="168"/>
      <c r="PEL735" s="168"/>
      <c r="PEM735" s="168"/>
      <c r="PEN735" s="168"/>
      <c r="PEO735" s="168"/>
      <c r="PEP735" s="168"/>
      <c r="PEQ735" s="168"/>
      <c r="PER735" s="168"/>
      <c r="PES735" s="168"/>
      <c r="PET735" s="168"/>
      <c r="PEU735" s="168"/>
      <c r="PEV735" s="168"/>
      <c r="PEW735" s="168"/>
      <c r="PEX735" s="168"/>
      <c r="PEY735" s="168"/>
      <c r="PEZ735" s="168"/>
      <c r="PFA735" s="168"/>
      <c r="PFB735" s="168"/>
      <c r="PFC735" s="168"/>
      <c r="PFD735" s="168"/>
      <c r="PFE735" s="835"/>
      <c r="PFF735" s="835"/>
      <c r="PFG735" s="835"/>
      <c r="PFH735" s="835"/>
      <c r="PFI735" s="835"/>
      <c r="PFJ735" s="835"/>
      <c r="PFK735" s="835"/>
      <c r="PFL735" s="835"/>
      <c r="PFM735" s="835"/>
      <c r="PFN735" s="835"/>
      <c r="PFO735" s="835"/>
      <c r="PFP735" s="835"/>
      <c r="PFQ735" s="835"/>
      <c r="PFR735" s="835"/>
      <c r="PFS735" s="835"/>
      <c r="PFT735" s="835"/>
      <c r="PFU735" s="835"/>
      <c r="PFV735" s="835"/>
      <c r="PFW735" s="835"/>
      <c r="PFX735" s="835"/>
      <c r="PFY735" s="835"/>
      <c r="PFZ735" s="835"/>
      <c r="PGA735" s="835"/>
      <c r="PGB735" s="835"/>
      <c r="PGC735" s="89"/>
      <c r="PGD735" s="89"/>
      <c r="PGE735" s="89"/>
      <c r="PGF735" s="89"/>
      <c r="PGG735" s="89"/>
      <c r="PGH735" s="835"/>
      <c r="PGI735" s="835"/>
      <c r="PGJ735" s="89"/>
      <c r="PGK735" s="89"/>
      <c r="PGL735" s="835"/>
      <c r="PGM735" s="835"/>
      <c r="PGN735" s="89"/>
      <c r="PGO735" s="89"/>
      <c r="PGP735" s="835"/>
      <c r="PGQ735" s="835"/>
      <c r="PGR735" s="835"/>
      <c r="PGS735" s="835"/>
      <c r="PGT735" s="835"/>
      <c r="PGU735" s="835"/>
      <c r="PGV735" s="835"/>
      <c r="PGW735" s="89"/>
      <c r="PGX735" s="89"/>
      <c r="PGY735" s="835"/>
      <c r="PGZ735" s="835"/>
      <c r="PHA735" s="89"/>
      <c r="PHB735" s="89"/>
      <c r="PHC735" s="835"/>
      <c r="PHD735" s="835"/>
      <c r="PHE735" s="835"/>
      <c r="PHF735" s="835"/>
      <c r="PHG735" s="835"/>
      <c r="PHH735" s="203"/>
      <c r="PHI735" s="107"/>
      <c r="PHJ735" s="835"/>
      <c r="PHK735" s="835"/>
      <c r="PHL735" s="835"/>
      <c r="PHM735" s="835"/>
      <c r="PHN735" s="835"/>
      <c r="PHO735" s="835"/>
      <c r="PHP735" s="835"/>
      <c r="PHQ735" s="168"/>
      <c r="PHR735" s="168"/>
      <c r="PHS735" s="168"/>
      <c r="PHT735" s="168"/>
      <c r="PHU735" s="168"/>
      <c r="PHV735" s="168"/>
      <c r="PHW735" s="168"/>
      <c r="PHX735" s="168"/>
      <c r="PHY735" s="168"/>
      <c r="PHZ735" s="168"/>
      <c r="PIA735" s="168"/>
      <c r="PIB735" s="168"/>
      <c r="PIC735" s="168"/>
      <c r="PID735" s="168"/>
      <c r="PIE735" s="168"/>
      <c r="PIF735" s="168"/>
      <c r="PIG735" s="168"/>
      <c r="PIH735" s="168"/>
      <c r="PII735" s="168"/>
      <c r="PIJ735" s="168"/>
      <c r="PIK735" s="168"/>
      <c r="PIL735" s="168"/>
      <c r="PIM735" s="168"/>
      <c r="PIN735" s="168"/>
      <c r="PIO735" s="168"/>
      <c r="PIP735" s="168"/>
      <c r="PIQ735" s="168"/>
      <c r="PIR735" s="168"/>
      <c r="PIS735" s="168"/>
      <c r="PIT735" s="168"/>
      <c r="PIU735" s="168"/>
      <c r="PIV735" s="168"/>
      <c r="PIW735" s="168"/>
      <c r="PIX735" s="168"/>
      <c r="PIY735" s="168"/>
      <c r="PIZ735" s="168"/>
      <c r="PJA735" s="168"/>
      <c r="PJB735" s="168"/>
      <c r="PJC735" s="168"/>
      <c r="PJD735" s="168"/>
      <c r="PJE735" s="168"/>
      <c r="PJF735" s="168"/>
      <c r="PJG735" s="168"/>
      <c r="PJH735" s="168"/>
      <c r="PJI735" s="835"/>
      <c r="PJJ735" s="835"/>
      <c r="PJK735" s="835"/>
      <c r="PJL735" s="835"/>
      <c r="PJM735" s="835"/>
      <c r="PJN735" s="835"/>
      <c r="PJO735" s="835"/>
      <c r="PJP735" s="835"/>
      <c r="PJQ735" s="835"/>
      <c r="PJR735" s="835"/>
      <c r="PJS735" s="835"/>
      <c r="PJT735" s="835"/>
      <c r="PJU735" s="835"/>
      <c r="PJV735" s="835"/>
      <c r="PJW735" s="835"/>
      <c r="PJX735" s="835"/>
      <c r="PJY735" s="835"/>
      <c r="PJZ735" s="835"/>
      <c r="PKA735" s="835"/>
      <c r="PKB735" s="835"/>
      <c r="PKC735" s="835"/>
      <c r="PKD735" s="835"/>
      <c r="PKE735" s="835"/>
      <c r="PKF735" s="835"/>
      <c r="PKG735" s="89"/>
      <c r="PKH735" s="89"/>
      <c r="PKI735" s="89"/>
      <c r="PKJ735" s="89"/>
      <c r="PKK735" s="89"/>
      <c r="PKL735" s="835"/>
      <c r="PKM735" s="835"/>
      <c r="PKN735" s="89"/>
      <c r="PKO735" s="89"/>
      <c r="PKP735" s="835"/>
      <c r="PKQ735" s="835"/>
      <c r="PKR735" s="89"/>
      <c r="PKS735" s="89"/>
      <c r="PKT735" s="835"/>
      <c r="PKU735" s="835"/>
      <c r="PKV735" s="835"/>
      <c r="PKW735" s="835"/>
      <c r="PKX735" s="835"/>
      <c r="PKY735" s="835"/>
      <c r="PKZ735" s="835"/>
      <c r="PLA735" s="89"/>
      <c r="PLB735" s="89"/>
      <c r="PLC735" s="835"/>
      <c r="PLD735" s="835"/>
      <c r="PLE735" s="89"/>
      <c r="PLF735" s="89"/>
      <c r="PLG735" s="835"/>
      <c r="PLH735" s="835"/>
      <c r="PLI735" s="835"/>
      <c r="PLJ735" s="835"/>
      <c r="PLK735" s="835"/>
      <c r="PLL735" s="203"/>
      <c r="PLM735" s="107"/>
      <c r="PLN735" s="835"/>
      <c r="PLO735" s="835"/>
      <c r="PLP735" s="835"/>
      <c r="PLQ735" s="835"/>
      <c r="PLR735" s="835"/>
      <c r="PLS735" s="835"/>
      <c r="PLT735" s="835"/>
      <c r="PLU735" s="168"/>
      <c r="PLV735" s="168"/>
      <c r="PLW735" s="168"/>
      <c r="PLX735" s="168"/>
      <c r="PLY735" s="168"/>
      <c r="PLZ735" s="168"/>
      <c r="PMA735" s="168"/>
      <c r="PMB735" s="168"/>
      <c r="PMC735" s="168"/>
      <c r="PMD735" s="168"/>
      <c r="PME735" s="168"/>
      <c r="PMF735" s="168"/>
      <c r="PMG735" s="168"/>
      <c r="PMH735" s="168"/>
      <c r="PMI735" s="168"/>
      <c r="PMJ735" s="168"/>
      <c r="PMK735" s="168"/>
      <c r="PML735" s="168"/>
      <c r="PMM735" s="168"/>
      <c r="PMN735" s="168"/>
      <c r="PMO735" s="168"/>
      <c r="PMP735" s="168"/>
      <c r="PMQ735" s="168"/>
      <c r="PMR735" s="168"/>
      <c r="PMS735" s="168"/>
      <c r="PMT735" s="168"/>
      <c r="PMU735" s="168"/>
      <c r="PMV735" s="168"/>
      <c r="PMW735" s="168"/>
      <c r="PMX735" s="168"/>
      <c r="PMY735" s="168"/>
      <c r="PMZ735" s="168"/>
      <c r="PNA735" s="168"/>
      <c r="PNB735" s="168"/>
      <c r="PNC735" s="168"/>
      <c r="PND735" s="168"/>
      <c r="PNE735" s="168"/>
      <c r="PNF735" s="168"/>
      <c r="PNG735" s="168"/>
      <c r="PNH735" s="168"/>
      <c r="PNI735" s="168"/>
      <c r="PNJ735" s="168"/>
      <c r="PNK735" s="168"/>
      <c r="PNL735" s="168"/>
      <c r="PNM735" s="835"/>
      <c r="PNN735" s="835"/>
      <c r="PNO735" s="835"/>
      <c r="PNP735" s="835"/>
      <c r="PNQ735" s="835"/>
      <c r="PNR735" s="835"/>
      <c r="PNS735" s="835"/>
      <c r="PNT735" s="835"/>
      <c r="PNU735" s="835"/>
      <c r="PNV735" s="835"/>
      <c r="PNW735" s="835"/>
      <c r="PNX735" s="835"/>
      <c r="PNY735" s="835"/>
      <c r="PNZ735" s="835"/>
      <c r="POA735" s="835"/>
      <c r="POB735" s="835"/>
      <c r="POC735" s="835"/>
      <c r="POD735" s="835"/>
      <c r="POE735" s="835"/>
      <c r="POF735" s="835"/>
      <c r="POG735" s="835"/>
      <c r="POH735" s="835"/>
      <c r="POI735" s="835"/>
      <c r="POJ735" s="835"/>
      <c r="POK735" s="89"/>
      <c r="POL735" s="89"/>
      <c r="POM735" s="89"/>
      <c r="PON735" s="89"/>
      <c r="POO735" s="89"/>
      <c r="POP735" s="835"/>
      <c r="POQ735" s="835"/>
      <c r="POR735" s="89"/>
      <c r="POS735" s="89"/>
      <c r="POT735" s="835"/>
      <c r="POU735" s="835"/>
      <c r="POV735" s="89"/>
      <c r="POW735" s="89"/>
      <c r="POX735" s="835"/>
      <c r="POY735" s="835"/>
      <c r="POZ735" s="835"/>
      <c r="PPA735" s="835"/>
      <c r="PPB735" s="835"/>
      <c r="PPC735" s="835"/>
      <c r="PPD735" s="835"/>
      <c r="PPE735" s="89"/>
      <c r="PPF735" s="89"/>
      <c r="PPG735" s="835"/>
      <c r="PPH735" s="835"/>
      <c r="PPI735" s="89"/>
      <c r="PPJ735" s="89"/>
      <c r="PPK735" s="835"/>
      <c r="PPL735" s="835"/>
      <c r="PPM735" s="835"/>
      <c r="PPN735" s="835"/>
      <c r="PPO735" s="835"/>
      <c r="PPP735" s="203"/>
      <c r="PPQ735" s="107"/>
      <c r="PPR735" s="835"/>
      <c r="PPS735" s="835"/>
      <c r="PPT735" s="835"/>
      <c r="PPU735" s="835"/>
      <c r="PPV735" s="835"/>
      <c r="PPW735" s="835"/>
      <c r="PPX735" s="835"/>
      <c r="PPY735" s="168"/>
      <c r="PPZ735" s="168"/>
      <c r="PQA735" s="168"/>
      <c r="PQB735" s="168"/>
      <c r="PQC735" s="168"/>
      <c r="PQD735" s="168"/>
      <c r="PQE735" s="168"/>
      <c r="PQF735" s="168"/>
      <c r="PQG735" s="168"/>
      <c r="PQH735" s="168"/>
      <c r="PQI735" s="168"/>
      <c r="PQJ735" s="168"/>
      <c r="PQK735" s="168"/>
      <c r="PQL735" s="168"/>
      <c r="PQM735" s="168"/>
      <c r="PQN735" s="168"/>
      <c r="PQO735" s="168"/>
      <c r="PQP735" s="168"/>
      <c r="PQQ735" s="168"/>
      <c r="PQR735" s="168"/>
      <c r="PQS735" s="168"/>
      <c r="PQT735" s="168"/>
      <c r="PQU735" s="168"/>
      <c r="PQV735" s="168"/>
      <c r="PQW735" s="168"/>
      <c r="PQX735" s="168"/>
      <c r="PQY735" s="168"/>
      <c r="PQZ735" s="168"/>
      <c r="PRA735" s="168"/>
      <c r="PRB735" s="168"/>
      <c r="PRC735" s="168"/>
      <c r="PRD735" s="168"/>
      <c r="PRE735" s="168"/>
      <c r="PRF735" s="168"/>
      <c r="PRG735" s="168"/>
      <c r="PRH735" s="168"/>
      <c r="PRI735" s="168"/>
      <c r="PRJ735" s="168"/>
      <c r="PRK735" s="168"/>
      <c r="PRL735" s="168"/>
      <c r="PRM735" s="168"/>
      <c r="PRN735" s="168"/>
      <c r="PRO735" s="168"/>
      <c r="PRP735" s="168"/>
      <c r="PRQ735" s="835"/>
      <c r="PRR735" s="835"/>
      <c r="PRS735" s="835"/>
      <c r="PRT735" s="835"/>
      <c r="PRU735" s="835"/>
      <c r="PRV735" s="835"/>
      <c r="PRW735" s="835"/>
      <c r="PRX735" s="835"/>
      <c r="PRY735" s="835"/>
      <c r="PRZ735" s="835"/>
      <c r="PSA735" s="835"/>
      <c r="PSB735" s="835"/>
      <c r="PSC735" s="835"/>
      <c r="PSD735" s="835"/>
      <c r="PSE735" s="835"/>
      <c r="PSF735" s="835"/>
      <c r="PSG735" s="835"/>
      <c r="PSH735" s="835"/>
      <c r="PSI735" s="835"/>
      <c r="PSJ735" s="835"/>
      <c r="PSK735" s="835"/>
      <c r="PSL735" s="835"/>
      <c r="PSM735" s="835"/>
      <c r="PSN735" s="835"/>
      <c r="PSO735" s="89"/>
      <c r="PSP735" s="89"/>
      <c r="PSQ735" s="89"/>
      <c r="PSR735" s="89"/>
      <c r="PSS735" s="89"/>
      <c r="PST735" s="835"/>
      <c r="PSU735" s="835"/>
      <c r="PSV735" s="89"/>
      <c r="PSW735" s="89"/>
      <c r="PSX735" s="835"/>
      <c r="PSY735" s="835"/>
      <c r="PSZ735" s="89"/>
      <c r="PTA735" s="89"/>
      <c r="PTB735" s="835"/>
      <c r="PTC735" s="835"/>
      <c r="PTD735" s="835"/>
      <c r="PTE735" s="835"/>
      <c r="PTF735" s="835"/>
      <c r="PTG735" s="835"/>
      <c r="PTH735" s="835"/>
      <c r="PTI735" s="89"/>
      <c r="PTJ735" s="89"/>
      <c r="PTK735" s="835"/>
      <c r="PTL735" s="835"/>
      <c r="PTM735" s="89"/>
      <c r="PTN735" s="89"/>
      <c r="PTO735" s="835"/>
      <c r="PTP735" s="835"/>
      <c r="PTQ735" s="835"/>
      <c r="PTR735" s="835"/>
      <c r="PTS735" s="835"/>
      <c r="PTT735" s="203"/>
      <c r="PTU735" s="107"/>
      <c r="PTV735" s="835"/>
      <c r="PTW735" s="835"/>
      <c r="PTX735" s="835"/>
      <c r="PTY735" s="835"/>
      <c r="PTZ735" s="835"/>
      <c r="PUA735" s="835"/>
      <c r="PUB735" s="835"/>
      <c r="PUC735" s="168"/>
      <c r="PUD735" s="168"/>
      <c r="PUE735" s="168"/>
      <c r="PUF735" s="168"/>
      <c r="PUG735" s="168"/>
      <c r="PUH735" s="168"/>
      <c r="PUI735" s="168"/>
      <c r="PUJ735" s="168"/>
      <c r="PUK735" s="168"/>
      <c r="PUL735" s="168"/>
      <c r="PUM735" s="168"/>
      <c r="PUN735" s="168"/>
      <c r="PUO735" s="168"/>
      <c r="PUP735" s="168"/>
      <c r="PUQ735" s="168"/>
      <c r="PUR735" s="168"/>
      <c r="PUS735" s="168"/>
      <c r="PUT735" s="168"/>
      <c r="PUU735" s="168"/>
      <c r="PUV735" s="168"/>
      <c r="PUW735" s="168"/>
      <c r="PUX735" s="168"/>
      <c r="PUY735" s="168"/>
      <c r="PUZ735" s="168"/>
      <c r="PVA735" s="168"/>
      <c r="PVB735" s="168"/>
      <c r="PVC735" s="168"/>
      <c r="PVD735" s="168"/>
      <c r="PVE735" s="168"/>
      <c r="PVF735" s="168"/>
      <c r="PVG735" s="168"/>
      <c r="PVH735" s="168"/>
      <c r="PVI735" s="168"/>
      <c r="PVJ735" s="168"/>
      <c r="PVK735" s="168"/>
      <c r="PVL735" s="168"/>
      <c r="PVM735" s="168"/>
      <c r="PVN735" s="168"/>
      <c r="PVO735" s="168"/>
      <c r="PVP735" s="168"/>
      <c r="PVQ735" s="168"/>
      <c r="PVR735" s="168"/>
      <c r="PVS735" s="168"/>
      <c r="PVT735" s="168"/>
      <c r="PVU735" s="835"/>
      <c r="PVV735" s="835"/>
      <c r="PVW735" s="835"/>
      <c r="PVX735" s="835"/>
      <c r="PVY735" s="835"/>
      <c r="PVZ735" s="835"/>
      <c r="PWA735" s="835"/>
      <c r="PWB735" s="835"/>
      <c r="PWC735" s="835"/>
      <c r="PWD735" s="835"/>
      <c r="PWE735" s="835"/>
      <c r="PWF735" s="835"/>
      <c r="PWG735" s="835"/>
      <c r="PWH735" s="835"/>
      <c r="PWI735" s="835"/>
      <c r="PWJ735" s="835"/>
      <c r="PWK735" s="835"/>
      <c r="PWL735" s="835"/>
      <c r="PWM735" s="835"/>
      <c r="PWN735" s="835"/>
      <c r="PWO735" s="835"/>
      <c r="PWP735" s="835"/>
      <c r="PWQ735" s="835"/>
      <c r="PWR735" s="835"/>
      <c r="PWS735" s="89"/>
      <c r="PWT735" s="89"/>
      <c r="PWU735" s="89"/>
      <c r="PWV735" s="89"/>
      <c r="PWW735" s="89"/>
      <c r="PWX735" s="835"/>
      <c r="PWY735" s="835"/>
      <c r="PWZ735" s="89"/>
      <c r="PXA735" s="89"/>
      <c r="PXB735" s="835"/>
      <c r="PXC735" s="835"/>
      <c r="PXD735" s="89"/>
      <c r="PXE735" s="89"/>
      <c r="PXF735" s="835"/>
      <c r="PXG735" s="835"/>
      <c r="PXH735" s="835"/>
      <c r="PXI735" s="835"/>
      <c r="PXJ735" s="835"/>
      <c r="PXK735" s="835"/>
      <c r="PXL735" s="835"/>
      <c r="PXM735" s="89"/>
      <c r="PXN735" s="89"/>
      <c r="PXO735" s="835"/>
      <c r="PXP735" s="835"/>
      <c r="PXQ735" s="89"/>
      <c r="PXR735" s="89"/>
      <c r="PXS735" s="835"/>
      <c r="PXT735" s="835"/>
      <c r="PXU735" s="835"/>
      <c r="PXV735" s="835"/>
      <c r="PXW735" s="835"/>
      <c r="PXX735" s="203"/>
      <c r="PXY735" s="107"/>
      <c r="PXZ735" s="835"/>
      <c r="PYA735" s="835"/>
      <c r="PYB735" s="835"/>
      <c r="PYC735" s="835"/>
      <c r="PYD735" s="835"/>
      <c r="PYE735" s="835"/>
      <c r="PYF735" s="835"/>
      <c r="PYG735" s="168"/>
      <c r="PYH735" s="168"/>
      <c r="PYI735" s="168"/>
      <c r="PYJ735" s="168"/>
      <c r="PYK735" s="168"/>
      <c r="PYL735" s="168"/>
      <c r="PYM735" s="168"/>
      <c r="PYN735" s="168"/>
      <c r="PYO735" s="168"/>
      <c r="PYP735" s="168"/>
      <c r="PYQ735" s="168"/>
      <c r="PYR735" s="168"/>
      <c r="PYS735" s="168"/>
      <c r="PYT735" s="168"/>
      <c r="PYU735" s="168"/>
      <c r="PYV735" s="168"/>
      <c r="PYW735" s="168"/>
      <c r="PYX735" s="168"/>
      <c r="PYY735" s="168"/>
      <c r="PYZ735" s="168"/>
      <c r="PZA735" s="168"/>
      <c r="PZB735" s="168"/>
      <c r="PZC735" s="168"/>
      <c r="PZD735" s="168"/>
      <c r="PZE735" s="168"/>
      <c r="PZF735" s="168"/>
      <c r="PZG735" s="168"/>
      <c r="PZH735" s="168"/>
      <c r="PZI735" s="168"/>
      <c r="PZJ735" s="168"/>
      <c r="PZK735" s="168"/>
      <c r="PZL735" s="168"/>
      <c r="PZM735" s="168"/>
      <c r="PZN735" s="168"/>
      <c r="PZO735" s="168"/>
      <c r="PZP735" s="168"/>
      <c r="PZQ735" s="168"/>
      <c r="PZR735" s="168"/>
      <c r="PZS735" s="168"/>
      <c r="PZT735" s="168"/>
      <c r="PZU735" s="168"/>
      <c r="PZV735" s="168"/>
      <c r="PZW735" s="168"/>
      <c r="PZX735" s="168"/>
      <c r="PZY735" s="835"/>
      <c r="PZZ735" s="835"/>
      <c r="QAA735" s="835"/>
      <c r="QAB735" s="835"/>
      <c r="QAC735" s="835"/>
      <c r="QAD735" s="835"/>
      <c r="QAE735" s="835"/>
      <c r="QAF735" s="835"/>
      <c r="QAG735" s="835"/>
      <c r="QAH735" s="835"/>
      <c r="QAI735" s="835"/>
      <c r="QAJ735" s="835"/>
      <c r="QAK735" s="835"/>
      <c r="QAL735" s="835"/>
      <c r="QAM735" s="835"/>
      <c r="QAN735" s="835"/>
      <c r="QAO735" s="835"/>
      <c r="QAP735" s="835"/>
      <c r="QAQ735" s="835"/>
      <c r="QAR735" s="835"/>
      <c r="QAS735" s="835"/>
      <c r="QAT735" s="835"/>
      <c r="QAU735" s="835"/>
      <c r="QAV735" s="835"/>
      <c r="QAW735" s="89"/>
      <c r="QAX735" s="89"/>
      <c r="QAY735" s="89"/>
      <c r="QAZ735" s="89"/>
      <c r="QBA735" s="89"/>
      <c r="QBB735" s="835"/>
      <c r="QBC735" s="835"/>
      <c r="QBD735" s="89"/>
      <c r="QBE735" s="89"/>
      <c r="QBF735" s="835"/>
      <c r="QBG735" s="835"/>
      <c r="QBH735" s="89"/>
      <c r="QBI735" s="89"/>
      <c r="QBJ735" s="835"/>
      <c r="QBK735" s="835"/>
      <c r="QBL735" s="835"/>
      <c r="QBM735" s="835"/>
      <c r="QBN735" s="835"/>
      <c r="QBO735" s="835"/>
      <c r="QBP735" s="835"/>
      <c r="QBQ735" s="89"/>
      <c r="QBR735" s="89"/>
      <c r="QBS735" s="835"/>
      <c r="QBT735" s="835"/>
      <c r="QBU735" s="89"/>
      <c r="QBV735" s="89"/>
      <c r="QBW735" s="835"/>
      <c r="QBX735" s="835"/>
      <c r="QBY735" s="835"/>
      <c r="QBZ735" s="835"/>
      <c r="QCA735" s="835"/>
      <c r="QCB735" s="203"/>
      <c r="QCC735" s="107"/>
      <c r="QCD735" s="835"/>
      <c r="QCE735" s="835"/>
      <c r="QCF735" s="835"/>
      <c r="QCG735" s="835"/>
      <c r="QCH735" s="835"/>
      <c r="QCI735" s="835"/>
      <c r="QCJ735" s="835"/>
      <c r="QCK735" s="168"/>
      <c r="QCL735" s="168"/>
      <c r="QCM735" s="168"/>
      <c r="QCN735" s="168"/>
      <c r="QCO735" s="168"/>
      <c r="QCP735" s="168"/>
      <c r="QCQ735" s="168"/>
      <c r="QCR735" s="168"/>
      <c r="QCS735" s="168"/>
      <c r="QCT735" s="168"/>
      <c r="QCU735" s="168"/>
      <c r="QCV735" s="168"/>
      <c r="QCW735" s="168"/>
      <c r="QCX735" s="168"/>
      <c r="QCY735" s="168"/>
      <c r="QCZ735" s="168"/>
      <c r="QDA735" s="168"/>
      <c r="QDB735" s="168"/>
      <c r="QDC735" s="168"/>
      <c r="QDD735" s="168"/>
      <c r="QDE735" s="168"/>
      <c r="QDF735" s="168"/>
      <c r="QDG735" s="168"/>
      <c r="QDH735" s="168"/>
      <c r="QDI735" s="168"/>
      <c r="QDJ735" s="168"/>
      <c r="QDK735" s="168"/>
      <c r="QDL735" s="168"/>
      <c r="QDM735" s="168"/>
      <c r="QDN735" s="168"/>
      <c r="QDO735" s="168"/>
      <c r="QDP735" s="168"/>
      <c r="QDQ735" s="168"/>
      <c r="QDR735" s="168"/>
      <c r="QDS735" s="168"/>
      <c r="QDT735" s="168"/>
      <c r="QDU735" s="168"/>
      <c r="QDV735" s="168"/>
      <c r="QDW735" s="168"/>
      <c r="QDX735" s="168"/>
      <c r="QDY735" s="168"/>
      <c r="QDZ735" s="168"/>
      <c r="QEA735" s="168"/>
      <c r="QEB735" s="168"/>
      <c r="QEC735" s="835"/>
      <c r="QED735" s="835"/>
      <c r="QEE735" s="835"/>
      <c r="QEF735" s="835"/>
      <c r="QEG735" s="835"/>
      <c r="QEH735" s="835"/>
      <c r="QEI735" s="835"/>
      <c r="QEJ735" s="835"/>
      <c r="QEK735" s="835"/>
      <c r="QEL735" s="835"/>
      <c r="QEM735" s="835"/>
      <c r="QEN735" s="835"/>
      <c r="QEO735" s="835"/>
      <c r="QEP735" s="835"/>
      <c r="QEQ735" s="835"/>
      <c r="QER735" s="835"/>
      <c r="QES735" s="835"/>
      <c r="QET735" s="835"/>
      <c r="QEU735" s="835"/>
      <c r="QEV735" s="835"/>
      <c r="QEW735" s="835"/>
      <c r="QEX735" s="835"/>
      <c r="QEY735" s="835"/>
      <c r="QEZ735" s="835"/>
      <c r="QFA735" s="89"/>
      <c r="QFB735" s="89"/>
      <c r="QFC735" s="89"/>
      <c r="QFD735" s="89"/>
      <c r="QFE735" s="89"/>
      <c r="QFF735" s="835"/>
      <c r="QFG735" s="835"/>
      <c r="QFH735" s="89"/>
      <c r="QFI735" s="89"/>
      <c r="QFJ735" s="835"/>
      <c r="QFK735" s="835"/>
      <c r="QFL735" s="89"/>
      <c r="QFM735" s="89"/>
      <c r="QFN735" s="835"/>
      <c r="QFO735" s="835"/>
      <c r="QFP735" s="835"/>
      <c r="QFQ735" s="835"/>
      <c r="QFR735" s="835"/>
      <c r="QFS735" s="835"/>
      <c r="QFT735" s="835"/>
      <c r="QFU735" s="89"/>
      <c r="QFV735" s="89"/>
      <c r="QFW735" s="835"/>
      <c r="QFX735" s="835"/>
      <c r="QFY735" s="89"/>
      <c r="QFZ735" s="89"/>
      <c r="QGA735" s="835"/>
      <c r="QGB735" s="835"/>
      <c r="QGC735" s="835"/>
      <c r="QGD735" s="835"/>
      <c r="QGE735" s="835"/>
      <c r="QGF735" s="203"/>
      <c r="QGG735" s="107"/>
      <c r="QGH735" s="835"/>
      <c r="QGI735" s="835"/>
      <c r="QGJ735" s="835"/>
      <c r="QGK735" s="835"/>
      <c r="QGL735" s="835"/>
      <c r="QGM735" s="835"/>
      <c r="QGN735" s="835"/>
      <c r="QGO735" s="168"/>
      <c r="QGP735" s="168"/>
      <c r="QGQ735" s="168"/>
      <c r="QGR735" s="168"/>
      <c r="QGS735" s="168"/>
      <c r="QGT735" s="168"/>
      <c r="QGU735" s="168"/>
      <c r="QGV735" s="168"/>
      <c r="QGW735" s="168"/>
      <c r="QGX735" s="168"/>
      <c r="QGY735" s="168"/>
      <c r="QGZ735" s="168"/>
      <c r="QHA735" s="168"/>
      <c r="QHB735" s="168"/>
      <c r="QHC735" s="168"/>
      <c r="QHD735" s="168"/>
      <c r="QHE735" s="168"/>
      <c r="QHF735" s="168"/>
      <c r="QHG735" s="168"/>
      <c r="QHH735" s="168"/>
      <c r="QHI735" s="168"/>
      <c r="QHJ735" s="168"/>
      <c r="QHK735" s="168"/>
      <c r="QHL735" s="168"/>
      <c r="QHM735" s="168"/>
      <c r="QHN735" s="168"/>
      <c r="QHO735" s="168"/>
      <c r="QHP735" s="168"/>
      <c r="QHQ735" s="168"/>
      <c r="QHR735" s="168"/>
      <c r="QHS735" s="168"/>
      <c r="QHT735" s="168"/>
      <c r="QHU735" s="168"/>
      <c r="QHV735" s="168"/>
      <c r="QHW735" s="168"/>
      <c r="QHX735" s="168"/>
      <c r="QHY735" s="168"/>
      <c r="QHZ735" s="168"/>
      <c r="QIA735" s="168"/>
      <c r="QIB735" s="168"/>
      <c r="QIC735" s="168"/>
      <c r="QID735" s="168"/>
      <c r="QIE735" s="168"/>
      <c r="QIF735" s="168"/>
      <c r="QIG735" s="835"/>
      <c r="QIH735" s="835"/>
      <c r="QII735" s="835"/>
      <c r="QIJ735" s="835"/>
      <c r="QIK735" s="835"/>
      <c r="QIL735" s="835"/>
      <c r="QIM735" s="835"/>
      <c r="QIN735" s="835"/>
      <c r="QIO735" s="835"/>
      <c r="QIP735" s="835"/>
      <c r="QIQ735" s="835"/>
      <c r="QIR735" s="835"/>
      <c r="QIS735" s="835"/>
      <c r="QIT735" s="835"/>
      <c r="QIU735" s="835"/>
      <c r="QIV735" s="835"/>
      <c r="QIW735" s="835"/>
      <c r="QIX735" s="835"/>
      <c r="QIY735" s="835"/>
      <c r="QIZ735" s="835"/>
      <c r="QJA735" s="835"/>
      <c r="QJB735" s="835"/>
      <c r="QJC735" s="835"/>
      <c r="QJD735" s="835"/>
      <c r="QJE735" s="89"/>
      <c r="QJF735" s="89"/>
      <c r="QJG735" s="89"/>
      <c r="QJH735" s="89"/>
      <c r="QJI735" s="89"/>
      <c r="QJJ735" s="835"/>
      <c r="QJK735" s="835"/>
      <c r="QJL735" s="89"/>
      <c r="QJM735" s="89"/>
      <c r="QJN735" s="835"/>
      <c r="QJO735" s="835"/>
      <c r="QJP735" s="89"/>
      <c r="QJQ735" s="89"/>
      <c r="QJR735" s="835"/>
      <c r="QJS735" s="835"/>
      <c r="QJT735" s="835"/>
      <c r="QJU735" s="835"/>
      <c r="QJV735" s="835"/>
      <c r="QJW735" s="835"/>
      <c r="QJX735" s="835"/>
      <c r="QJY735" s="89"/>
      <c r="QJZ735" s="89"/>
      <c r="QKA735" s="835"/>
      <c r="QKB735" s="835"/>
      <c r="QKC735" s="89"/>
      <c r="QKD735" s="89"/>
      <c r="QKE735" s="835"/>
      <c r="QKF735" s="835"/>
      <c r="QKG735" s="835"/>
      <c r="QKH735" s="835"/>
      <c r="QKI735" s="835"/>
      <c r="QKJ735" s="203"/>
      <c r="QKK735" s="107"/>
      <c r="QKL735" s="835"/>
      <c r="QKM735" s="835"/>
      <c r="QKN735" s="835"/>
      <c r="QKO735" s="835"/>
      <c r="QKP735" s="835"/>
      <c r="QKQ735" s="835"/>
      <c r="QKR735" s="835"/>
      <c r="QKS735" s="168"/>
      <c r="QKT735" s="168"/>
      <c r="QKU735" s="168"/>
      <c r="QKV735" s="168"/>
      <c r="QKW735" s="168"/>
      <c r="QKX735" s="168"/>
      <c r="QKY735" s="168"/>
      <c r="QKZ735" s="168"/>
      <c r="QLA735" s="168"/>
      <c r="QLB735" s="168"/>
      <c r="QLC735" s="168"/>
      <c r="QLD735" s="168"/>
      <c r="QLE735" s="168"/>
      <c r="QLF735" s="168"/>
      <c r="QLG735" s="168"/>
      <c r="QLH735" s="168"/>
      <c r="QLI735" s="168"/>
      <c r="QLJ735" s="168"/>
      <c r="QLK735" s="168"/>
      <c r="QLL735" s="168"/>
      <c r="QLM735" s="168"/>
      <c r="QLN735" s="168"/>
      <c r="QLO735" s="168"/>
      <c r="QLP735" s="168"/>
      <c r="QLQ735" s="168"/>
      <c r="QLR735" s="168"/>
      <c r="QLS735" s="168"/>
      <c r="QLT735" s="168"/>
      <c r="QLU735" s="168"/>
      <c r="QLV735" s="168"/>
      <c r="QLW735" s="168"/>
      <c r="QLX735" s="168"/>
      <c r="QLY735" s="168"/>
      <c r="QLZ735" s="168"/>
      <c r="QMA735" s="168"/>
      <c r="QMB735" s="168"/>
      <c r="QMC735" s="168"/>
      <c r="QMD735" s="168"/>
      <c r="QME735" s="168"/>
      <c r="QMF735" s="168"/>
      <c r="QMG735" s="168"/>
      <c r="QMH735" s="168"/>
      <c r="QMI735" s="168"/>
      <c r="QMJ735" s="168"/>
      <c r="QMK735" s="835"/>
      <c r="QML735" s="835"/>
      <c r="QMM735" s="835"/>
      <c r="QMN735" s="835"/>
      <c r="QMO735" s="835"/>
      <c r="QMP735" s="835"/>
      <c r="QMQ735" s="835"/>
      <c r="QMR735" s="835"/>
      <c r="QMS735" s="835"/>
      <c r="QMT735" s="835"/>
      <c r="QMU735" s="835"/>
      <c r="QMV735" s="835"/>
      <c r="QMW735" s="835"/>
      <c r="QMX735" s="835"/>
      <c r="QMY735" s="835"/>
      <c r="QMZ735" s="835"/>
      <c r="QNA735" s="835"/>
      <c r="QNB735" s="835"/>
      <c r="QNC735" s="835"/>
      <c r="QND735" s="835"/>
      <c r="QNE735" s="835"/>
      <c r="QNF735" s="835"/>
      <c r="QNG735" s="835"/>
      <c r="QNH735" s="835"/>
      <c r="QNI735" s="89"/>
      <c r="QNJ735" s="89"/>
      <c r="QNK735" s="89"/>
      <c r="QNL735" s="89"/>
      <c r="QNM735" s="89"/>
      <c r="QNN735" s="835"/>
      <c r="QNO735" s="835"/>
      <c r="QNP735" s="89"/>
      <c r="QNQ735" s="89"/>
      <c r="QNR735" s="835"/>
      <c r="QNS735" s="835"/>
      <c r="QNT735" s="89"/>
      <c r="QNU735" s="89"/>
      <c r="QNV735" s="835"/>
      <c r="QNW735" s="835"/>
      <c r="QNX735" s="835"/>
      <c r="QNY735" s="835"/>
      <c r="QNZ735" s="835"/>
      <c r="QOA735" s="835"/>
      <c r="QOB735" s="835"/>
      <c r="QOC735" s="89"/>
      <c r="QOD735" s="89"/>
      <c r="QOE735" s="835"/>
      <c r="QOF735" s="835"/>
      <c r="QOG735" s="89"/>
      <c r="QOH735" s="89"/>
      <c r="QOI735" s="835"/>
      <c r="QOJ735" s="835"/>
      <c r="QOK735" s="835"/>
      <c r="QOL735" s="835"/>
      <c r="QOM735" s="835"/>
      <c r="QON735" s="203"/>
      <c r="QOO735" s="107"/>
      <c r="QOP735" s="835"/>
      <c r="QOQ735" s="835"/>
      <c r="QOR735" s="835"/>
      <c r="QOS735" s="835"/>
      <c r="QOT735" s="835"/>
      <c r="QOU735" s="835"/>
      <c r="QOV735" s="835"/>
      <c r="QOW735" s="168"/>
      <c r="QOX735" s="168"/>
      <c r="QOY735" s="168"/>
      <c r="QOZ735" s="168"/>
      <c r="QPA735" s="168"/>
      <c r="QPB735" s="168"/>
      <c r="QPC735" s="168"/>
      <c r="QPD735" s="168"/>
      <c r="QPE735" s="168"/>
      <c r="QPF735" s="168"/>
      <c r="QPG735" s="168"/>
      <c r="QPH735" s="168"/>
      <c r="QPI735" s="168"/>
      <c r="QPJ735" s="168"/>
      <c r="QPK735" s="168"/>
      <c r="QPL735" s="168"/>
      <c r="QPM735" s="168"/>
      <c r="QPN735" s="168"/>
      <c r="QPO735" s="168"/>
      <c r="QPP735" s="168"/>
      <c r="QPQ735" s="168"/>
      <c r="QPR735" s="168"/>
      <c r="QPS735" s="168"/>
      <c r="QPT735" s="168"/>
      <c r="QPU735" s="168"/>
      <c r="QPV735" s="168"/>
      <c r="QPW735" s="168"/>
      <c r="QPX735" s="168"/>
      <c r="QPY735" s="168"/>
      <c r="QPZ735" s="168"/>
      <c r="QQA735" s="168"/>
      <c r="QQB735" s="168"/>
      <c r="QQC735" s="168"/>
      <c r="QQD735" s="168"/>
      <c r="QQE735" s="168"/>
      <c r="QQF735" s="168"/>
      <c r="QQG735" s="168"/>
      <c r="QQH735" s="168"/>
      <c r="QQI735" s="168"/>
      <c r="QQJ735" s="168"/>
      <c r="QQK735" s="168"/>
      <c r="QQL735" s="168"/>
      <c r="QQM735" s="168"/>
      <c r="QQN735" s="168"/>
      <c r="QQO735" s="835"/>
      <c r="QQP735" s="835"/>
      <c r="QQQ735" s="835"/>
      <c r="QQR735" s="835"/>
      <c r="QQS735" s="835"/>
      <c r="QQT735" s="835"/>
      <c r="QQU735" s="835"/>
      <c r="QQV735" s="835"/>
      <c r="QQW735" s="835"/>
      <c r="QQX735" s="835"/>
      <c r="QQY735" s="835"/>
      <c r="QQZ735" s="835"/>
      <c r="QRA735" s="835"/>
      <c r="QRB735" s="835"/>
      <c r="QRC735" s="835"/>
      <c r="QRD735" s="835"/>
      <c r="QRE735" s="835"/>
      <c r="QRF735" s="835"/>
      <c r="QRG735" s="835"/>
      <c r="QRH735" s="835"/>
      <c r="QRI735" s="835"/>
      <c r="QRJ735" s="835"/>
      <c r="QRK735" s="835"/>
      <c r="QRL735" s="835"/>
      <c r="QRM735" s="89"/>
      <c r="QRN735" s="89"/>
      <c r="QRO735" s="89"/>
      <c r="QRP735" s="89"/>
      <c r="QRQ735" s="89"/>
      <c r="QRR735" s="835"/>
      <c r="QRS735" s="835"/>
      <c r="QRT735" s="89"/>
      <c r="QRU735" s="89"/>
      <c r="QRV735" s="835"/>
      <c r="QRW735" s="835"/>
      <c r="QRX735" s="89"/>
      <c r="QRY735" s="89"/>
      <c r="QRZ735" s="835"/>
      <c r="QSA735" s="835"/>
      <c r="QSB735" s="835"/>
      <c r="QSC735" s="835"/>
      <c r="QSD735" s="835"/>
      <c r="QSE735" s="835"/>
      <c r="QSF735" s="835"/>
      <c r="QSG735" s="89"/>
      <c r="QSH735" s="89"/>
      <c r="QSI735" s="835"/>
      <c r="QSJ735" s="835"/>
      <c r="QSK735" s="89"/>
      <c r="QSL735" s="89"/>
      <c r="QSM735" s="835"/>
      <c r="QSN735" s="835"/>
      <c r="QSO735" s="835"/>
      <c r="QSP735" s="835"/>
      <c r="QSQ735" s="835"/>
      <c r="QSR735" s="203"/>
      <c r="QSS735" s="107"/>
      <c r="QST735" s="835"/>
      <c r="QSU735" s="835"/>
      <c r="QSV735" s="835"/>
      <c r="QSW735" s="835"/>
      <c r="QSX735" s="835"/>
      <c r="QSY735" s="835"/>
      <c r="QSZ735" s="835"/>
      <c r="QTA735" s="168"/>
      <c r="QTB735" s="168"/>
      <c r="QTC735" s="168"/>
      <c r="QTD735" s="168"/>
      <c r="QTE735" s="168"/>
      <c r="QTF735" s="168"/>
      <c r="QTG735" s="168"/>
      <c r="QTH735" s="168"/>
      <c r="QTI735" s="168"/>
      <c r="QTJ735" s="168"/>
      <c r="QTK735" s="168"/>
      <c r="QTL735" s="168"/>
      <c r="QTM735" s="168"/>
      <c r="QTN735" s="168"/>
      <c r="QTO735" s="168"/>
      <c r="QTP735" s="168"/>
      <c r="QTQ735" s="168"/>
      <c r="QTR735" s="168"/>
      <c r="QTS735" s="168"/>
      <c r="QTT735" s="168"/>
      <c r="QTU735" s="168"/>
      <c r="QTV735" s="168"/>
      <c r="QTW735" s="168"/>
      <c r="QTX735" s="168"/>
      <c r="QTY735" s="168"/>
      <c r="QTZ735" s="168"/>
      <c r="QUA735" s="168"/>
      <c r="QUB735" s="168"/>
      <c r="QUC735" s="168"/>
      <c r="QUD735" s="168"/>
      <c r="QUE735" s="168"/>
      <c r="QUF735" s="168"/>
      <c r="QUG735" s="168"/>
      <c r="QUH735" s="168"/>
      <c r="QUI735" s="168"/>
      <c r="QUJ735" s="168"/>
      <c r="QUK735" s="168"/>
      <c r="QUL735" s="168"/>
      <c r="QUM735" s="168"/>
      <c r="QUN735" s="168"/>
      <c r="QUO735" s="168"/>
      <c r="QUP735" s="168"/>
      <c r="QUQ735" s="168"/>
      <c r="QUR735" s="168"/>
      <c r="QUS735" s="835"/>
      <c r="QUT735" s="835"/>
      <c r="QUU735" s="835"/>
      <c r="QUV735" s="835"/>
      <c r="QUW735" s="835"/>
      <c r="QUX735" s="835"/>
      <c r="QUY735" s="835"/>
      <c r="QUZ735" s="835"/>
      <c r="QVA735" s="835"/>
      <c r="QVB735" s="835"/>
      <c r="QVC735" s="835"/>
      <c r="QVD735" s="835"/>
      <c r="QVE735" s="835"/>
      <c r="QVF735" s="835"/>
      <c r="QVG735" s="835"/>
      <c r="QVH735" s="835"/>
      <c r="QVI735" s="835"/>
      <c r="QVJ735" s="835"/>
      <c r="QVK735" s="835"/>
      <c r="QVL735" s="835"/>
      <c r="QVM735" s="835"/>
      <c r="QVN735" s="835"/>
      <c r="QVO735" s="835"/>
      <c r="QVP735" s="835"/>
      <c r="QVQ735" s="89"/>
      <c r="QVR735" s="89"/>
      <c r="QVS735" s="89"/>
      <c r="QVT735" s="89"/>
      <c r="QVU735" s="89"/>
      <c r="QVV735" s="835"/>
      <c r="QVW735" s="835"/>
      <c r="QVX735" s="89"/>
      <c r="QVY735" s="89"/>
      <c r="QVZ735" s="835"/>
      <c r="QWA735" s="835"/>
      <c r="QWB735" s="89"/>
      <c r="QWC735" s="89"/>
      <c r="QWD735" s="835"/>
      <c r="QWE735" s="835"/>
      <c r="QWF735" s="835"/>
      <c r="QWG735" s="835"/>
      <c r="QWH735" s="835"/>
      <c r="QWI735" s="835"/>
      <c r="QWJ735" s="835"/>
      <c r="QWK735" s="89"/>
      <c r="QWL735" s="89"/>
      <c r="QWM735" s="835"/>
      <c r="QWN735" s="835"/>
      <c r="QWO735" s="89"/>
      <c r="QWP735" s="89"/>
      <c r="QWQ735" s="835"/>
      <c r="QWR735" s="835"/>
      <c r="QWS735" s="835"/>
      <c r="QWT735" s="835"/>
      <c r="QWU735" s="835"/>
      <c r="QWV735" s="203"/>
      <c r="QWW735" s="107"/>
      <c r="QWX735" s="835"/>
      <c r="QWY735" s="835"/>
      <c r="QWZ735" s="835"/>
      <c r="QXA735" s="835"/>
      <c r="QXB735" s="835"/>
      <c r="QXC735" s="835"/>
      <c r="QXD735" s="835"/>
      <c r="QXE735" s="168"/>
      <c r="QXF735" s="168"/>
      <c r="QXG735" s="168"/>
      <c r="QXH735" s="168"/>
      <c r="QXI735" s="168"/>
      <c r="QXJ735" s="168"/>
      <c r="QXK735" s="168"/>
      <c r="QXL735" s="168"/>
      <c r="QXM735" s="168"/>
      <c r="QXN735" s="168"/>
      <c r="QXO735" s="168"/>
      <c r="QXP735" s="168"/>
      <c r="QXQ735" s="168"/>
      <c r="QXR735" s="168"/>
      <c r="QXS735" s="168"/>
      <c r="QXT735" s="168"/>
      <c r="QXU735" s="168"/>
      <c r="QXV735" s="168"/>
      <c r="QXW735" s="168"/>
      <c r="QXX735" s="168"/>
      <c r="QXY735" s="168"/>
      <c r="QXZ735" s="168"/>
      <c r="QYA735" s="168"/>
      <c r="QYB735" s="168"/>
      <c r="QYC735" s="168"/>
      <c r="QYD735" s="168"/>
      <c r="QYE735" s="168"/>
      <c r="QYF735" s="168"/>
      <c r="QYG735" s="168"/>
      <c r="QYH735" s="168"/>
      <c r="QYI735" s="168"/>
      <c r="QYJ735" s="168"/>
      <c r="QYK735" s="168"/>
      <c r="QYL735" s="168"/>
      <c r="QYM735" s="168"/>
      <c r="QYN735" s="168"/>
      <c r="QYO735" s="168"/>
      <c r="QYP735" s="168"/>
      <c r="QYQ735" s="168"/>
      <c r="QYR735" s="168"/>
      <c r="QYS735" s="168"/>
      <c r="QYT735" s="168"/>
      <c r="QYU735" s="168"/>
      <c r="QYV735" s="168"/>
      <c r="QYW735" s="835"/>
      <c r="QYX735" s="835"/>
      <c r="QYY735" s="835"/>
      <c r="QYZ735" s="835"/>
      <c r="QZA735" s="835"/>
      <c r="QZB735" s="835"/>
      <c r="QZC735" s="835"/>
      <c r="QZD735" s="835"/>
      <c r="QZE735" s="835"/>
      <c r="QZF735" s="835"/>
      <c r="QZG735" s="835"/>
      <c r="QZH735" s="835"/>
      <c r="QZI735" s="835"/>
      <c r="QZJ735" s="835"/>
      <c r="QZK735" s="835"/>
      <c r="QZL735" s="835"/>
      <c r="QZM735" s="835"/>
      <c r="QZN735" s="835"/>
      <c r="QZO735" s="835"/>
      <c r="QZP735" s="835"/>
      <c r="QZQ735" s="835"/>
      <c r="QZR735" s="835"/>
      <c r="QZS735" s="835"/>
      <c r="QZT735" s="835"/>
      <c r="QZU735" s="89"/>
      <c r="QZV735" s="89"/>
      <c r="QZW735" s="89"/>
      <c r="QZX735" s="89"/>
      <c r="QZY735" s="89"/>
      <c r="QZZ735" s="835"/>
      <c r="RAA735" s="835"/>
      <c r="RAB735" s="89"/>
      <c r="RAC735" s="89"/>
      <c r="RAD735" s="835"/>
      <c r="RAE735" s="835"/>
      <c r="RAF735" s="89"/>
      <c r="RAG735" s="89"/>
      <c r="RAH735" s="835"/>
      <c r="RAI735" s="835"/>
      <c r="RAJ735" s="835"/>
      <c r="RAK735" s="835"/>
      <c r="RAL735" s="835"/>
      <c r="RAM735" s="835"/>
      <c r="RAN735" s="835"/>
      <c r="RAO735" s="89"/>
      <c r="RAP735" s="89"/>
      <c r="RAQ735" s="835"/>
      <c r="RAR735" s="835"/>
      <c r="RAS735" s="89"/>
      <c r="RAT735" s="89"/>
      <c r="RAU735" s="835"/>
      <c r="RAV735" s="835"/>
      <c r="RAW735" s="835"/>
      <c r="RAX735" s="835"/>
      <c r="RAY735" s="835"/>
      <c r="RAZ735" s="203"/>
      <c r="RBA735" s="107"/>
      <c r="RBB735" s="835"/>
      <c r="RBC735" s="835"/>
      <c r="RBD735" s="835"/>
      <c r="RBE735" s="835"/>
      <c r="RBF735" s="835"/>
      <c r="RBG735" s="835"/>
      <c r="RBH735" s="835"/>
      <c r="RBI735" s="168"/>
      <c r="RBJ735" s="168"/>
      <c r="RBK735" s="168"/>
      <c r="RBL735" s="168"/>
      <c r="RBM735" s="168"/>
      <c r="RBN735" s="168"/>
      <c r="RBO735" s="168"/>
      <c r="RBP735" s="168"/>
      <c r="RBQ735" s="168"/>
      <c r="RBR735" s="168"/>
      <c r="RBS735" s="168"/>
      <c r="RBT735" s="168"/>
      <c r="RBU735" s="168"/>
      <c r="RBV735" s="168"/>
      <c r="RBW735" s="168"/>
      <c r="RBX735" s="168"/>
      <c r="RBY735" s="168"/>
      <c r="RBZ735" s="168"/>
      <c r="RCA735" s="168"/>
      <c r="RCB735" s="168"/>
      <c r="RCC735" s="168"/>
      <c r="RCD735" s="168"/>
      <c r="RCE735" s="168"/>
      <c r="RCF735" s="168"/>
      <c r="RCG735" s="168"/>
      <c r="RCH735" s="168"/>
      <c r="RCI735" s="168"/>
      <c r="RCJ735" s="168"/>
      <c r="RCK735" s="168"/>
      <c r="RCL735" s="168"/>
      <c r="RCM735" s="168"/>
      <c r="RCN735" s="168"/>
      <c r="RCO735" s="168"/>
      <c r="RCP735" s="168"/>
      <c r="RCQ735" s="168"/>
      <c r="RCR735" s="168"/>
      <c r="RCS735" s="168"/>
      <c r="RCT735" s="168"/>
      <c r="RCU735" s="168"/>
      <c r="RCV735" s="168"/>
      <c r="RCW735" s="168"/>
      <c r="RCX735" s="168"/>
      <c r="RCY735" s="168"/>
      <c r="RCZ735" s="168"/>
      <c r="RDA735" s="835"/>
      <c r="RDB735" s="835"/>
      <c r="RDC735" s="835"/>
      <c r="RDD735" s="835"/>
      <c r="RDE735" s="835"/>
      <c r="RDF735" s="835"/>
      <c r="RDG735" s="835"/>
      <c r="RDH735" s="835"/>
      <c r="RDI735" s="835"/>
      <c r="RDJ735" s="835"/>
      <c r="RDK735" s="835"/>
      <c r="RDL735" s="835"/>
      <c r="RDM735" s="835"/>
      <c r="RDN735" s="835"/>
      <c r="RDO735" s="835"/>
      <c r="RDP735" s="835"/>
      <c r="RDQ735" s="835"/>
      <c r="RDR735" s="835"/>
      <c r="RDS735" s="835"/>
      <c r="RDT735" s="835"/>
      <c r="RDU735" s="835"/>
      <c r="RDV735" s="835"/>
      <c r="RDW735" s="835"/>
    </row>
    <row r="736" spans="1:12295" s="256" customFormat="1" ht="59.25" hidden="1" customHeight="1" x14ac:dyDescent="0.3">
      <c r="B736" s="529" t="s">
        <v>21</v>
      </c>
      <c r="C736" s="255" t="s">
        <v>309</v>
      </c>
      <c r="D736" s="168">
        <f t="shared" ref="D736:D741" si="1372">I736</f>
        <v>0</v>
      </c>
      <c r="E736" s="894"/>
      <c r="F736" s="894"/>
      <c r="G736" s="894"/>
      <c r="H736" s="894"/>
      <c r="I736" s="172"/>
      <c r="J736" s="894"/>
      <c r="K736" s="168"/>
      <c r="L736" s="699" t="e">
        <f t="shared" si="1293"/>
        <v>#DIV/0!</v>
      </c>
      <c r="M736" s="894"/>
      <c r="N736" s="114"/>
      <c r="O736" s="118"/>
      <c r="P736" s="114"/>
      <c r="Q736" s="118"/>
      <c r="R736" s="114"/>
      <c r="S736" s="118"/>
      <c r="T736" s="114"/>
      <c r="U736" s="936">
        <v>105803.01453</v>
      </c>
      <c r="V736" s="936">
        <f t="shared" ref="V736:V741" si="1373">W736+X736+Y736</f>
        <v>630668.66593000002</v>
      </c>
      <c r="W736" s="936"/>
      <c r="X736" s="936"/>
      <c r="Y736" s="936">
        <f t="shared" ref="Y736:Y741" si="1374">AC736-I736</f>
        <v>630668.66593000002</v>
      </c>
      <c r="Z736" s="936">
        <f t="shared" ref="Z736:Z741" si="1375">AA736+AB736+AC736</f>
        <v>630668.66593000002</v>
      </c>
      <c r="AA736" s="936">
        <f t="shared" ref="AA736:AA741" si="1376">E736</f>
        <v>0</v>
      </c>
      <c r="AB736" s="936"/>
      <c r="AC736" s="936">
        <v>630668.66593000002</v>
      </c>
      <c r="AD736" s="696" t="e">
        <f t="shared" ref="AD736:AD741" si="1377">U736/I736</f>
        <v>#DIV/0!</v>
      </c>
      <c r="AE736" s="168">
        <f t="shared" ref="AE736:AE741" si="1378">AO736</f>
        <v>103346.79574</v>
      </c>
      <c r="AF736" s="699" t="e">
        <f t="shared" si="1294"/>
        <v>#DIV/0!</v>
      </c>
      <c r="AG736" s="172"/>
      <c r="AH736" s="699"/>
      <c r="AI736" s="35"/>
      <c r="AJ736" s="35"/>
      <c r="AK736" s="35"/>
      <c r="AL736" s="35"/>
      <c r="AM736" s="35"/>
      <c r="AN736" s="35"/>
      <c r="AO736" s="942">
        <v>103346.79574</v>
      </c>
      <c r="AP736" s="942">
        <f t="shared" ref="AP736:AP741" si="1379">AR736-AO736</f>
        <v>-103346.79574</v>
      </c>
      <c r="AQ736" s="696" t="e">
        <f t="shared" ref="AQ736:AQ741" si="1380">AO736/D736</f>
        <v>#DIV/0!</v>
      </c>
      <c r="AR736" s="168">
        <f t="shared" ref="AR736:AR741" si="1381">BB736</f>
        <v>0</v>
      </c>
      <c r="AS736" s="696" t="e">
        <f t="shared" si="1296"/>
        <v>#DIV/0!</v>
      </c>
      <c r="AT736" s="172"/>
      <c r="AU736" s="699" t="e">
        <f t="shared" si="1305"/>
        <v>#DIV/0!</v>
      </c>
      <c r="AV736" s="35"/>
      <c r="AW736" s="699" t="e">
        <f t="shared" si="1339"/>
        <v>#DIV/0!</v>
      </c>
      <c r="AX736" s="172"/>
      <c r="AY736" s="699" t="e">
        <f t="shared" si="1320"/>
        <v>#DIV/0!</v>
      </c>
      <c r="AZ736" s="35"/>
      <c r="BA736" s="699" t="e">
        <f t="shared" si="1321"/>
        <v>#DIV/0!</v>
      </c>
      <c r="BB736" s="35"/>
      <c r="BC736" s="118">
        <f t="shared" si="1340"/>
        <v>0</v>
      </c>
      <c r="BD736" s="118">
        <f t="shared" si="1341"/>
        <v>103346.79574</v>
      </c>
      <c r="BE736" s="35"/>
      <c r="BF736" s="35"/>
      <c r="BG736" s="35"/>
      <c r="BH736" s="35"/>
      <c r="BI736" s="35"/>
      <c r="BJ736" s="31">
        <f t="shared" si="1343"/>
        <v>0</v>
      </c>
      <c r="BK736" s="35"/>
      <c r="BL736" s="35"/>
      <c r="BM736" s="35"/>
      <c r="BN736" s="35">
        <f t="shared" ref="BN736:BN738" si="1382">BO736+BR736+BS736</f>
        <v>0</v>
      </c>
      <c r="BO736" s="118">
        <f t="shared" ref="BO736:BO745" si="1383">BF736</f>
        <v>0</v>
      </c>
      <c r="BP736" s="118"/>
      <c r="BQ736" s="118"/>
      <c r="BR736" s="118">
        <f t="shared" si="1346"/>
        <v>0</v>
      </c>
      <c r="BS736" s="35"/>
      <c r="BT736" s="31"/>
      <c r="BU736" s="35"/>
      <c r="BV736" s="172"/>
      <c r="BW736" s="172"/>
      <c r="BX736" s="172"/>
      <c r="BY736" s="172"/>
      <c r="BZ736" s="172"/>
      <c r="CE736" s="699" t="e">
        <f t="shared" si="1271"/>
        <v>#DIV/0!</v>
      </c>
    </row>
    <row r="737" spans="1:12295" s="65" customFormat="1" ht="49.5" hidden="1" customHeight="1" x14ac:dyDescent="0.3">
      <c r="B737" s="529"/>
      <c r="C737" s="108" t="s">
        <v>308</v>
      </c>
      <c r="D737" s="168">
        <f t="shared" si="1372"/>
        <v>0</v>
      </c>
      <c r="E737" s="844"/>
      <c r="F737" s="844"/>
      <c r="G737" s="844"/>
      <c r="H737" s="844"/>
      <c r="I737" s="172"/>
      <c r="J737" s="844"/>
      <c r="K737" s="168"/>
      <c r="L737" s="699" t="e">
        <f t="shared" si="1293"/>
        <v>#DIV/0!</v>
      </c>
      <c r="M737" s="963"/>
      <c r="N737" s="114"/>
      <c r="O737" s="114"/>
      <c r="P737" s="114"/>
      <c r="Q737" s="114"/>
      <c r="R737" s="114"/>
      <c r="S737" s="114"/>
      <c r="T737" s="114"/>
      <c r="U737" s="936">
        <v>105804.01453</v>
      </c>
      <c r="V737" s="936">
        <f t="shared" si="1373"/>
        <v>630669.66593000002</v>
      </c>
      <c r="W737" s="936"/>
      <c r="X737" s="936"/>
      <c r="Y737" s="936">
        <f t="shared" si="1374"/>
        <v>630669.66593000002</v>
      </c>
      <c r="Z737" s="936">
        <f t="shared" si="1375"/>
        <v>630669.66593000002</v>
      </c>
      <c r="AA737" s="936">
        <f t="shared" si="1376"/>
        <v>0</v>
      </c>
      <c r="AB737" s="936"/>
      <c r="AC737" s="936">
        <v>630669.66593000002</v>
      </c>
      <c r="AD737" s="696" t="e">
        <f t="shared" si="1377"/>
        <v>#DIV/0!</v>
      </c>
      <c r="AE737" s="168">
        <f t="shared" si="1378"/>
        <v>103347.79574</v>
      </c>
      <c r="AF737" s="699" t="e">
        <f t="shared" si="1294"/>
        <v>#DIV/0!</v>
      </c>
      <c r="AG737" s="172"/>
      <c r="AH737" s="699"/>
      <c r="AI737" s="35"/>
      <c r="AJ737" s="35"/>
      <c r="AK737" s="35"/>
      <c r="AL737" s="35"/>
      <c r="AM737" s="35"/>
      <c r="AN737" s="35"/>
      <c r="AO737" s="942">
        <v>103347.79574</v>
      </c>
      <c r="AP737" s="942">
        <f t="shared" si="1379"/>
        <v>-103347.79574</v>
      </c>
      <c r="AQ737" s="696" t="e">
        <f t="shared" si="1380"/>
        <v>#DIV/0!</v>
      </c>
      <c r="AR737" s="168">
        <f t="shared" si="1381"/>
        <v>0</v>
      </c>
      <c r="AS737" s="696" t="e">
        <f t="shared" si="1296"/>
        <v>#DIV/0!</v>
      </c>
      <c r="AT737" s="172"/>
      <c r="AU737" s="699" t="e">
        <f t="shared" si="1305"/>
        <v>#DIV/0!</v>
      </c>
      <c r="AV737" s="35"/>
      <c r="AW737" s="699" t="e">
        <f t="shared" si="1339"/>
        <v>#DIV/0!</v>
      </c>
      <c r="AX737" s="172"/>
      <c r="AY737" s="699" t="e">
        <f t="shared" si="1320"/>
        <v>#DIV/0!</v>
      </c>
      <c r="AZ737" s="35"/>
      <c r="BA737" s="699" t="e">
        <f t="shared" si="1321"/>
        <v>#DIV/0!</v>
      </c>
      <c r="BB737" s="35"/>
      <c r="BC737" s="114">
        <f t="shared" si="1340"/>
        <v>0</v>
      </c>
      <c r="BD737" s="114">
        <f t="shared" si="1341"/>
        <v>103347.79574</v>
      </c>
      <c r="BE737" s="35"/>
      <c r="BF737" s="35"/>
      <c r="BG737" s="35"/>
      <c r="BH737" s="35"/>
      <c r="BI737" s="35"/>
      <c r="BJ737" s="31">
        <f t="shared" si="1343"/>
        <v>0</v>
      </c>
      <c r="BK737" s="35"/>
      <c r="BL737" s="35"/>
      <c r="BM737" s="35"/>
      <c r="BN737" s="35">
        <f t="shared" si="1382"/>
        <v>0</v>
      </c>
      <c r="BO737" s="114">
        <f t="shared" si="1383"/>
        <v>0</v>
      </c>
      <c r="BP737" s="114"/>
      <c r="BQ737" s="114"/>
      <c r="BR737" s="114">
        <f t="shared" si="1346"/>
        <v>0</v>
      </c>
      <c r="BS737" s="35"/>
      <c r="BT737" s="31"/>
      <c r="BU737" s="35"/>
      <c r="BV737" s="172"/>
      <c r="BW737" s="172"/>
      <c r="BX737" s="172"/>
      <c r="BY737" s="172"/>
      <c r="BZ737" s="172"/>
      <c r="CE737" s="699" t="e">
        <f t="shared" si="1271"/>
        <v>#DIV/0!</v>
      </c>
    </row>
    <row r="738" spans="1:12295" s="256" customFormat="1" ht="54" hidden="1" customHeight="1" x14ac:dyDescent="0.3">
      <c r="B738" s="529" t="s">
        <v>22</v>
      </c>
      <c r="C738" s="255" t="s">
        <v>254</v>
      </c>
      <c r="D738" s="168">
        <f t="shared" si="1372"/>
        <v>0</v>
      </c>
      <c r="E738" s="894"/>
      <c r="F738" s="894"/>
      <c r="G738" s="894"/>
      <c r="H738" s="894"/>
      <c r="I738" s="172"/>
      <c r="J738" s="894"/>
      <c r="K738" s="168"/>
      <c r="L738" s="699" t="e">
        <f t="shared" si="1293"/>
        <v>#DIV/0!</v>
      </c>
      <c r="M738" s="894"/>
      <c r="N738" s="114"/>
      <c r="O738" s="118"/>
      <c r="P738" s="114"/>
      <c r="Q738" s="118"/>
      <c r="R738" s="114"/>
      <c r="S738" s="118"/>
      <c r="T738" s="114"/>
      <c r="U738" s="936">
        <v>105805.01453</v>
      </c>
      <c r="V738" s="936">
        <f t="shared" si="1373"/>
        <v>630670.66593000002</v>
      </c>
      <c r="W738" s="936"/>
      <c r="X738" s="936"/>
      <c r="Y738" s="936">
        <f t="shared" si="1374"/>
        <v>630670.66593000002</v>
      </c>
      <c r="Z738" s="936">
        <f t="shared" si="1375"/>
        <v>630670.66593000002</v>
      </c>
      <c r="AA738" s="936">
        <f t="shared" si="1376"/>
        <v>0</v>
      </c>
      <c r="AB738" s="936"/>
      <c r="AC738" s="936">
        <v>630670.66593000002</v>
      </c>
      <c r="AD738" s="696" t="e">
        <f t="shared" si="1377"/>
        <v>#DIV/0!</v>
      </c>
      <c r="AE738" s="168">
        <f t="shared" si="1378"/>
        <v>103348.79574</v>
      </c>
      <c r="AF738" s="699" t="e">
        <f t="shared" si="1294"/>
        <v>#DIV/0!</v>
      </c>
      <c r="AG738" s="172"/>
      <c r="AH738" s="699"/>
      <c r="AI738" s="35"/>
      <c r="AJ738" s="35"/>
      <c r="AK738" s="35"/>
      <c r="AL738" s="35"/>
      <c r="AM738" s="35"/>
      <c r="AN738" s="35"/>
      <c r="AO738" s="942">
        <v>103348.79574</v>
      </c>
      <c r="AP738" s="942">
        <f t="shared" si="1379"/>
        <v>-103348.79574</v>
      </c>
      <c r="AQ738" s="696" t="e">
        <f t="shared" si="1380"/>
        <v>#DIV/0!</v>
      </c>
      <c r="AR738" s="168">
        <f t="shared" si="1381"/>
        <v>0</v>
      </c>
      <c r="AS738" s="696" t="e">
        <f t="shared" si="1296"/>
        <v>#DIV/0!</v>
      </c>
      <c r="AT738" s="172"/>
      <c r="AU738" s="699" t="e">
        <f t="shared" si="1305"/>
        <v>#DIV/0!</v>
      </c>
      <c r="AV738" s="35"/>
      <c r="AW738" s="699" t="e">
        <f t="shared" si="1339"/>
        <v>#DIV/0!</v>
      </c>
      <c r="AX738" s="172"/>
      <c r="AY738" s="699" t="e">
        <f t="shared" si="1320"/>
        <v>#DIV/0!</v>
      </c>
      <c r="AZ738" s="35"/>
      <c r="BA738" s="699" t="e">
        <f t="shared" si="1321"/>
        <v>#DIV/0!</v>
      </c>
      <c r="BB738" s="35"/>
      <c r="BC738" s="118">
        <f t="shared" si="1340"/>
        <v>0</v>
      </c>
      <c r="BD738" s="118">
        <f t="shared" si="1341"/>
        <v>103348.79574</v>
      </c>
      <c r="BE738" s="35"/>
      <c r="BF738" s="35"/>
      <c r="BG738" s="35"/>
      <c r="BH738" s="35"/>
      <c r="BI738" s="35"/>
      <c r="BJ738" s="31">
        <f t="shared" si="1343"/>
        <v>0</v>
      </c>
      <c r="BK738" s="35"/>
      <c r="BL738" s="35"/>
      <c r="BM738" s="35"/>
      <c r="BN738" s="35">
        <f t="shared" si="1382"/>
        <v>0</v>
      </c>
      <c r="BO738" s="118">
        <f t="shared" si="1383"/>
        <v>0</v>
      </c>
      <c r="BP738" s="118"/>
      <c r="BQ738" s="118"/>
      <c r="BR738" s="118">
        <f t="shared" si="1346"/>
        <v>0</v>
      </c>
      <c r="BS738" s="35"/>
      <c r="BT738" s="31"/>
      <c r="BU738" s="35"/>
      <c r="BV738" s="172"/>
      <c r="BW738" s="172"/>
      <c r="BX738" s="172"/>
      <c r="BY738" s="172"/>
      <c r="BZ738" s="172"/>
      <c r="CE738" s="699" t="e">
        <f t="shared" si="1271"/>
        <v>#DIV/0!</v>
      </c>
    </row>
    <row r="739" spans="1:12295" s="256" customFormat="1" ht="54" hidden="1" customHeight="1" x14ac:dyDescent="0.3">
      <c r="B739" s="529" t="s">
        <v>10</v>
      </c>
      <c r="C739" s="260" t="s">
        <v>352</v>
      </c>
      <c r="D739" s="168">
        <f t="shared" si="1372"/>
        <v>0</v>
      </c>
      <c r="E739" s="235">
        <f>E740</f>
        <v>0</v>
      </c>
      <c r="F739" s="235"/>
      <c r="G739" s="235"/>
      <c r="H739" s="894"/>
      <c r="I739" s="172"/>
      <c r="J739" s="894"/>
      <c r="K739" s="168"/>
      <c r="L739" s="699" t="e">
        <f t="shared" si="1293"/>
        <v>#DIV/0!</v>
      </c>
      <c r="M739" s="235">
        <f>M740</f>
        <v>0</v>
      </c>
      <c r="N739" s="114"/>
      <c r="O739" s="194"/>
      <c r="P739" s="114"/>
      <c r="Q739" s="194"/>
      <c r="R739" s="114"/>
      <c r="S739" s="118"/>
      <c r="T739" s="114"/>
      <c r="U739" s="936">
        <v>105806.01453</v>
      </c>
      <c r="V739" s="936">
        <f t="shared" si="1373"/>
        <v>630671.66593000002</v>
      </c>
      <c r="W739" s="936"/>
      <c r="X739" s="936"/>
      <c r="Y739" s="936">
        <f t="shared" si="1374"/>
        <v>630671.66593000002</v>
      </c>
      <c r="Z739" s="936">
        <f t="shared" si="1375"/>
        <v>630671.66593000002</v>
      </c>
      <c r="AA739" s="936">
        <f t="shared" si="1376"/>
        <v>0</v>
      </c>
      <c r="AB739" s="936"/>
      <c r="AC739" s="936">
        <v>630671.66593000002</v>
      </c>
      <c r="AD739" s="696" t="e">
        <f t="shared" si="1377"/>
        <v>#DIV/0!</v>
      </c>
      <c r="AE739" s="168">
        <f t="shared" si="1378"/>
        <v>103349.79574</v>
      </c>
      <c r="AF739" s="699" t="e">
        <f t="shared" si="1294"/>
        <v>#DIV/0!</v>
      </c>
      <c r="AG739" s="235">
        <f>AG740</f>
        <v>0</v>
      </c>
      <c r="AH739" s="699"/>
      <c r="AI739" s="194"/>
      <c r="AJ739" s="114"/>
      <c r="AK739" s="194"/>
      <c r="AL739" s="114"/>
      <c r="AM739" s="35"/>
      <c r="AN739" s="35"/>
      <c r="AO739" s="942">
        <v>103349.79574</v>
      </c>
      <c r="AP739" s="942">
        <f t="shared" si="1379"/>
        <v>-103349.79574</v>
      </c>
      <c r="AQ739" s="696" t="e">
        <f t="shared" si="1380"/>
        <v>#DIV/0!</v>
      </c>
      <c r="AR739" s="168">
        <f t="shared" si="1381"/>
        <v>0</v>
      </c>
      <c r="AS739" s="696" t="e">
        <f t="shared" si="1296"/>
        <v>#DIV/0!</v>
      </c>
      <c r="AT739" s="235">
        <f>AT740</f>
        <v>0</v>
      </c>
      <c r="AU739" s="699" t="e">
        <f t="shared" si="1305"/>
        <v>#DIV/0!</v>
      </c>
      <c r="AV739" s="194"/>
      <c r="AW739" s="699" t="e">
        <f t="shared" si="1339"/>
        <v>#DIV/0!</v>
      </c>
      <c r="AX739" s="235"/>
      <c r="AY739" s="699" t="e">
        <f t="shared" si="1320"/>
        <v>#DIV/0!</v>
      </c>
      <c r="AZ739" s="35"/>
      <c r="BA739" s="699" t="e">
        <f t="shared" si="1321"/>
        <v>#DIV/0!</v>
      </c>
      <c r="BB739" s="35"/>
      <c r="BC739" s="118"/>
      <c r="BD739" s="118"/>
      <c r="BE739" s="194">
        <f t="shared" ref="BE739:BE750" si="1384">BF739</f>
        <v>0</v>
      </c>
      <c r="BF739" s="194">
        <f>BF740</f>
        <v>0</v>
      </c>
      <c r="BG739" s="194"/>
      <c r="BH739" s="35"/>
      <c r="BI739" s="35"/>
      <c r="BJ739" s="31"/>
      <c r="BK739" s="35"/>
      <c r="BL739" s="35"/>
      <c r="BM739" s="35"/>
      <c r="BN739" s="35"/>
      <c r="BO739" s="118"/>
      <c r="BP739" s="118"/>
      <c r="BQ739" s="118"/>
      <c r="BR739" s="118"/>
      <c r="BS739" s="35"/>
      <c r="BT739" s="31"/>
      <c r="BU739" s="194">
        <f t="shared" ref="BU739:BU740" si="1385">BV739</f>
        <v>0</v>
      </c>
      <c r="BV739" s="194">
        <f>BV740</f>
        <v>0</v>
      </c>
      <c r="BW739" s="194"/>
      <c r="BX739" s="194"/>
      <c r="BY739" s="172"/>
      <c r="BZ739" s="172"/>
      <c r="CE739" s="699" t="e">
        <f t="shared" si="1271"/>
        <v>#DIV/0!</v>
      </c>
    </row>
    <row r="740" spans="1:12295" s="45" customFormat="1" ht="54" hidden="1" customHeight="1" x14ac:dyDescent="0.25">
      <c r="B740" s="529"/>
      <c r="C740" s="97" t="s">
        <v>31</v>
      </c>
      <c r="D740" s="168">
        <f t="shared" si="1372"/>
        <v>0</v>
      </c>
      <c r="E740" s="166">
        <f>E743</f>
        <v>0</v>
      </c>
      <c r="F740" s="166"/>
      <c r="G740" s="166"/>
      <c r="H740" s="166"/>
      <c r="I740" s="166"/>
      <c r="J740" s="166">
        <f>K740+M740+Q740</f>
        <v>0</v>
      </c>
      <c r="K740" s="168"/>
      <c r="L740" s="699" t="e">
        <f t="shared" si="1293"/>
        <v>#DIV/0!</v>
      </c>
      <c r="M740" s="166">
        <f>M743</f>
        <v>0</v>
      </c>
      <c r="N740" s="687"/>
      <c r="O740" s="626"/>
      <c r="P740" s="687"/>
      <c r="Q740" s="626"/>
      <c r="R740" s="687"/>
      <c r="S740" s="626"/>
      <c r="T740" s="687"/>
      <c r="U740" s="936">
        <v>105807.01453</v>
      </c>
      <c r="V740" s="936">
        <f t="shared" si="1373"/>
        <v>630672.66593000002</v>
      </c>
      <c r="W740" s="936"/>
      <c r="X740" s="936"/>
      <c r="Y740" s="936">
        <f t="shared" si="1374"/>
        <v>630672.66593000002</v>
      </c>
      <c r="Z740" s="936">
        <f t="shared" si="1375"/>
        <v>630672.66593000002</v>
      </c>
      <c r="AA740" s="936">
        <f t="shared" si="1376"/>
        <v>0</v>
      </c>
      <c r="AB740" s="936"/>
      <c r="AC740" s="936">
        <v>630672.66593000002</v>
      </c>
      <c r="AD740" s="696" t="e">
        <f t="shared" si="1377"/>
        <v>#DIV/0!</v>
      </c>
      <c r="AE740" s="168">
        <f t="shared" si="1378"/>
        <v>103350.79574</v>
      </c>
      <c r="AF740" s="699" t="e">
        <f t="shared" si="1294"/>
        <v>#DIV/0!</v>
      </c>
      <c r="AG740" s="166">
        <f>AG743</f>
        <v>0</v>
      </c>
      <c r="AH740" s="699"/>
      <c r="AI740" s="626"/>
      <c r="AJ740" s="687"/>
      <c r="AK740" s="626"/>
      <c r="AL740" s="687"/>
      <c r="AM740" s="626"/>
      <c r="AN740" s="687"/>
      <c r="AO740" s="942">
        <v>103350.79574</v>
      </c>
      <c r="AP740" s="942">
        <f t="shared" si="1379"/>
        <v>-103350.79574</v>
      </c>
      <c r="AQ740" s="696" t="e">
        <f t="shared" si="1380"/>
        <v>#DIV/0!</v>
      </c>
      <c r="AR740" s="168">
        <f t="shared" si="1381"/>
        <v>0</v>
      </c>
      <c r="AS740" s="696" t="e">
        <f t="shared" si="1296"/>
        <v>#DIV/0!</v>
      </c>
      <c r="AT740" s="166">
        <f>AT743</f>
        <v>0</v>
      </c>
      <c r="AU740" s="699" t="e">
        <f t="shared" si="1305"/>
        <v>#DIV/0!</v>
      </c>
      <c r="AV740" s="626"/>
      <c r="AW740" s="699" t="e">
        <f t="shared" si="1339"/>
        <v>#DIV/0!</v>
      </c>
      <c r="AX740" s="166"/>
      <c r="AY740" s="699" t="e">
        <f t="shared" si="1320"/>
        <v>#DIV/0!</v>
      </c>
      <c r="AZ740" s="626"/>
      <c r="BA740" s="699" t="e">
        <f t="shared" si="1321"/>
        <v>#DIV/0!</v>
      </c>
      <c r="BB740" s="626"/>
      <c r="BC740" s="626"/>
      <c r="BD740" s="626"/>
      <c r="BE740" s="626">
        <f t="shared" si="1384"/>
        <v>0</v>
      </c>
      <c r="BF740" s="626">
        <f>BF743</f>
        <v>0</v>
      </c>
      <c r="BG740" s="626"/>
      <c r="BH740" s="626"/>
      <c r="BI740" s="626"/>
      <c r="BJ740" s="626" t="e">
        <f t="shared" ref="BJ740" si="1386">BK740+BL740+BM740</f>
        <v>#REF!</v>
      </c>
      <c r="BK740" s="626" t="e">
        <f>BK465+BK667+#REF!</f>
        <v>#REF!</v>
      </c>
      <c r="BL740" s="626"/>
      <c r="BM740" s="626"/>
      <c r="BN740" s="626" t="e">
        <f t="shared" ref="BN740" si="1387">BO740+BR740+BS740</f>
        <v>#REF!</v>
      </c>
      <c r="BO740" s="626" t="e">
        <f>BO465+BO667+#REF!</f>
        <v>#REF!</v>
      </c>
      <c r="BP740" s="626"/>
      <c r="BQ740" s="626"/>
      <c r="BR740" s="626"/>
      <c r="BS740" s="626"/>
      <c r="BT740" s="626"/>
      <c r="BU740" s="626">
        <f t="shared" si="1385"/>
        <v>0</v>
      </c>
      <c r="BV740" s="507">
        <f>BV743</f>
        <v>0</v>
      </c>
      <c r="BW740" s="522"/>
      <c r="BX740" s="507"/>
      <c r="BY740" s="507"/>
      <c r="BZ740" s="507"/>
      <c r="CE740" s="699" t="e">
        <f t="shared" si="1271"/>
        <v>#DIV/0!</v>
      </c>
    </row>
    <row r="741" spans="1:12295" s="45" customFormat="1" ht="175.5" customHeight="1" x14ac:dyDescent="0.25">
      <c r="B741" s="529" t="s">
        <v>456</v>
      </c>
      <c r="C741" s="99" t="s">
        <v>514</v>
      </c>
      <c r="D741" s="168">
        <f t="shared" si="1372"/>
        <v>44249.121760000002</v>
      </c>
      <c r="E741" s="166"/>
      <c r="F741" s="166"/>
      <c r="G741" s="166"/>
      <c r="H741" s="166"/>
      <c r="I741" s="168">
        <v>44249.121760000002</v>
      </c>
      <c r="J741" s="168">
        <f>K741-D741</f>
        <v>-20583.296580000002</v>
      </c>
      <c r="K741" s="168">
        <f t="shared" ref="K741" si="1388">U741</f>
        <v>23665.82518</v>
      </c>
      <c r="L741" s="699">
        <f t="shared" si="1293"/>
        <v>0.53483152294772229</v>
      </c>
      <c r="M741" s="166"/>
      <c r="N741" s="687"/>
      <c r="O741" s="678"/>
      <c r="P741" s="687"/>
      <c r="Q741" s="678"/>
      <c r="R741" s="687"/>
      <c r="S741" s="678"/>
      <c r="T741" s="687"/>
      <c r="U741" s="936">
        <v>23665.82518</v>
      </c>
      <c r="V741" s="936">
        <f t="shared" si="1373"/>
        <v>586424.54417000001</v>
      </c>
      <c r="W741" s="936"/>
      <c r="X741" s="936"/>
      <c r="Y741" s="936">
        <f t="shared" si="1374"/>
        <v>586424.54417000001</v>
      </c>
      <c r="Z741" s="936">
        <f t="shared" si="1375"/>
        <v>630673.66593000002</v>
      </c>
      <c r="AA741" s="936">
        <f t="shared" si="1376"/>
        <v>0</v>
      </c>
      <c r="AB741" s="936"/>
      <c r="AC741" s="936">
        <v>630673.66593000002</v>
      </c>
      <c r="AD741" s="696">
        <f t="shared" si="1377"/>
        <v>0.53483152294772229</v>
      </c>
      <c r="AE741" s="168">
        <f t="shared" si="1378"/>
        <v>23665.82518</v>
      </c>
      <c r="AF741" s="696">
        <f t="shared" si="1294"/>
        <v>0.53483152294772229</v>
      </c>
      <c r="AG741" s="166"/>
      <c r="AH741" s="699"/>
      <c r="AI741" s="678"/>
      <c r="AJ741" s="687"/>
      <c r="AK741" s="678"/>
      <c r="AL741" s="687"/>
      <c r="AM741" s="678"/>
      <c r="AN741" s="687"/>
      <c r="AO741" s="942">
        <v>23665.82518</v>
      </c>
      <c r="AP741" s="942">
        <f t="shared" si="1379"/>
        <v>20583.296580000002</v>
      </c>
      <c r="AQ741" s="696">
        <f t="shared" si="1380"/>
        <v>0.53483152294772229</v>
      </c>
      <c r="AR741" s="168">
        <f t="shared" si="1381"/>
        <v>44249.121760000002</v>
      </c>
      <c r="AS741" s="696">
        <f t="shared" si="1296"/>
        <v>1</v>
      </c>
      <c r="AT741" s="166"/>
      <c r="AU741" s="699"/>
      <c r="AV741" s="678"/>
      <c r="AW741" s="699"/>
      <c r="AX741" s="166"/>
      <c r="AY741" s="699"/>
      <c r="AZ741" s="678"/>
      <c r="BA741" s="699"/>
      <c r="BB741" s="942">
        <v>44249.121760000002</v>
      </c>
      <c r="BC741" s="678"/>
      <c r="BD741" s="678"/>
      <c r="BE741" s="678"/>
      <c r="BF741" s="678"/>
      <c r="BG741" s="678"/>
      <c r="BH741" s="678"/>
      <c r="BI741" s="678"/>
      <c r="BJ741" s="678"/>
      <c r="BK741" s="678"/>
      <c r="BL741" s="678"/>
      <c r="BM741" s="678"/>
      <c r="BN741" s="678"/>
      <c r="BO741" s="678"/>
      <c r="BP741" s="678"/>
      <c r="BQ741" s="678"/>
      <c r="BR741" s="678"/>
      <c r="BS741" s="678"/>
      <c r="BT741" s="678"/>
      <c r="BU741" s="678"/>
      <c r="BV741" s="678"/>
      <c r="BW741" s="678"/>
      <c r="BX741" s="678"/>
      <c r="BY741" s="678"/>
      <c r="BZ741" s="678"/>
      <c r="CE741" s="699">
        <f t="shared" si="1271"/>
        <v>1</v>
      </c>
    </row>
    <row r="742" spans="1:12295" s="175" customFormat="1" ht="84" customHeight="1" x14ac:dyDescent="0.3">
      <c r="A742" s="203"/>
      <c r="B742" s="529" t="s">
        <v>456</v>
      </c>
      <c r="C742" s="99" t="s">
        <v>547</v>
      </c>
      <c r="D742" s="168">
        <f>I742</f>
        <v>107000</v>
      </c>
      <c r="E742" s="168"/>
      <c r="F742" s="168"/>
      <c r="G742" s="168"/>
      <c r="H742" s="168"/>
      <c r="I742" s="168">
        <v>107000</v>
      </c>
      <c r="J742" s="168">
        <f>U742-I742</f>
        <v>-107000</v>
      </c>
      <c r="K742" s="168">
        <f>U742</f>
        <v>0</v>
      </c>
      <c r="L742" s="696">
        <f t="shared" si="1293"/>
        <v>0</v>
      </c>
      <c r="M742" s="168"/>
      <c r="N742" s="835"/>
      <c r="O742" s="835"/>
      <c r="P742" s="835"/>
      <c r="Q742" s="835"/>
      <c r="R742" s="835"/>
      <c r="S742" s="835"/>
      <c r="T742" s="835"/>
      <c r="U742" s="835"/>
      <c r="V742" s="835"/>
      <c r="W742" s="835"/>
      <c r="X742" s="835"/>
      <c r="Y742" s="835"/>
      <c r="Z742" s="835"/>
      <c r="AA742" s="835"/>
      <c r="AB742" s="835"/>
      <c r="AC742" s="835"/>
      <c r="AD742" s="835"/>
      <c r="AE742" s="168">
        <f>AO742</f>
        <v>0</v>
      </c>
      <c r="AF742" s="696">
        <f t="shared" si="1294"/>
        <v>0</v>
      </c>
      <c r="AG742" s="168"/>
      <c r="AH742" s="696"/>
      <c r="AI742" s="835"/>
      <c r="AJ742" s="835"/>
      <c r="AK742" s="835"/>
      <c r="AL742" s="835"/>
      <c r="AM742" s="835"/>
      <c r="AN742" s="835"/>
      <c r="AO742" s="835"/>
      <c r="AP742" s="835">
        <f>BB742-AE742</f>
        <v>107000</v>
      </c>
      <c r="AQ742" s="835"/>
      <c r="AR742" s="168">
        <f>BB742</f>
        <v>107000</v>
      </c>
      <c r="AS742" s="696">
        <f t="shared" si="1296"/>
        <v>1</v>
      </c>
      <c r="AT742" s="168"/>
      <c r="AU742" s="696"/>
      <c r="AV742" s="835"/>
      <c r="AW742" s="696"/>
      <c r="AX742" s="168"/>
      <c r="AY742" s="696"/>
      <c r="AZ742" s="835"/>
      <c r="BA742" s="696"/>
      <c r="BB742" s="835">
        <f>D742</f>
        <v>107000</v>
      </c>
      <c r="BC742" s="835"/>
      <c r="BD742" s="835"/>
      <c r="BE742" s="835">
        <v>0</v>
      </c>
      <c r="BF742" s="835"/>
      <c r="BG742" s="835"/>
      <c r="BH742" s="835"/>
      <c r="BI742" s="835"/>
      <c r="BJ742" s="835"/>
      <c r="BK742" s="835"/>
      <c r="BL742" s="835"/>
      <c r="BM742" s="835"/>
      <c r="BN742" s="835">
        <f>BS742</f>
        <v>111000</v>
      </c>
      <c r="BO742" s="835"/>
      <c r="BP742" s="835"/>
      <c r="BQ742" s="835"/>
      <c r="BR742" s="835"/>
      <c r="BS742" s="835">
        <v>111000</v>
      </c>
      <c r="BT742" s="835">
        <v>0</v>
      </c>
      <c r="BU742" s="835">
        <f>BZ742</f>
        <v>111000</v>
      </c>
      <c r="BV742" s="835"/>
      <c r="BW742" s="835"/>
      <c r="BX742" s="835"/>
      <c r="BY742" s="835"/>
      <c r="BZ742" s="835">
        <v>111000</v>
      </c>
      <c r="CA742" s="835"/>
      <c r="CB742" s="835"/>
      <c r="CC742" s="835"/>
      <c r="CD742" s="835"/>
      <c r="CE742" s="696">
        <f t="shared" si="1271"/>
        <v>1</v>
      </c>
      <c r="CF742" s="835"/>
      <c r="CG742" s="835"/>
      <c r="CH742" s="835"/>
      <c r="CI742" s="835"/>
      <c r="CJ742" s="835"/>
      <c r="CK742" s="835"/>
      <c r="CL742" s="835"/>
      <c r="CM742" s="835"/>
      <c r="CN742" s="835"/>
      <c r="CO742" s="89"/>
      <c r="CP742" s="89"/>
      <c r="CQ742" s="89"/>
      <c r="CR742" s="89"/>
      <c r="CS742" s="89"/>
      <c r="CT742" s="835"/>
      <c r="CU742" s="835"/>
      <c r="CV742" s="89"/>
      <c r="CW742" s="89"/>
      <c r="CX742" s="835"/>
      <c r="CY742" s="835"/>
      <c r="CZ742" s="89"/>
      <c r="DA742" s="89"/>
      <c r="DB742" s="835"/>
      <c r="DC742" s="835"/>
      <c r="DD742" s="835"/>
      <c r="DE742" s="835"/>
      <c r="DF742" s="835"/>
      <c r="DG742" s="835"/>
      <c r="DH742" s="835"/>
      <c r="DI742" s="89"/>
      <c r="DJ742" s="89"/>
      <c r="DK742" s="835"/>
      <c r="DL742" s="835"/>
      <c r="DM742" s="89"/>
      <c r="DN742" s="89"/>
      <c r="DO742" s="835"/>
      <c r="DP742" s="835"/>
      <c r="DQ742" s="835"/>
      <c r="DR742" s="835"/>
      <c r="DS742" s="835"/>
      <c r="DT742" s="203"/>
      <c r="DU742" s="107"/>
      <c r="DV742" s="835"/>
      <c r="DW742" s="835"/>
      <c r="DX742" s="835"/>
      <c r="DY742" s="835"/>
      <c r="DZ742" s="835"/>
      <c r="EA742" s="835"/>
      <c r="EB742" s="835"/>
      <c r="EC742" s="168"/>
      <c r="ED742" s="168"/>
      <c r="EE742" s="168"/>
      <c r="EF742" s="168"/>
      <c r="EG742" s="168"/>
      <c r="EH742" s="168"/>
      <c r="EI742" s="168"/>
      <c r="EJ742" s="168"/>
      <c r="EK742" s="168"/>
      <c r="EL742" s="168"/>
      <c r="EM742" s="168"/>
      <c r="EN742" s="168"/>
      <c r="EO742" s="168"/>
      <c r="EP742" s="168"/>
      <c r="EQ742" s="168"/>
      <c r="ER742" s="168"/>
      <c r="ES742" s="168"/>
      <c r="ET742" s="168"/>
      <c r="EU742" s="168"/>
      <c r="EV742" s="168"/>
      <c r="EW742" s="168"/>
      <c r="EX742" s="168"/>
      <c r="EY742" s="168"/>
      <c r="EZ742" s="168"/>
      <c r="FA742" s="168"/>
      <c r="FB742" s="168"/>
      <c r="FC742" s="168"/>
      <c r="FD742" s="168"/>
      <c r="FE742" s="168"/>
      <c r="FF742" s="168"/>
      <c r="FG742" s="168"/>
      <c r="FH742" s="168"/>
      <c r="FI742" s="168"/>
      <c r="FJ742" s="168"/>
      <c r="FK742" s="168"/>
      <c r="FL742" s="168"/>
      <c r="FM742" s="168"/>
      <c r="FN742" s="168"/>
      <c r="FO742" s="168"/>
      <c r="FP742" s="168"/>
      <c r="FQ742" s="168"/>
      <c r="FR742" s="168"/>
      <c r="FS742" s="168"/>
      <c r="FT742" s="168"/>
      <c r="FU742" s="835"/>
      <c r="FV742" s="835"/>
      <c r="FW742" s="835"/>
      <c r="FX742" s="835"/>
      <c r="FY742" s="835"/>
      <c r="FZ742" s="835"/>
      <c r="GA742" s="835"/>
      <c r="GB742" s="835"/>
      <c r="GC742" s="835"/>
      <c r="GD742" s="835"/>
      <c r="GE742" s="835"/>
      <c r="GF742" s="835"/>
      <c r="GG742" s="835"/>
      <c r="GH742" s="835"/>
      <c r="GI742" s="835"/>
      <c r="GJ742" s="835"/>
      <c r="GK742" s="835"/>
      <c r="GL742" s="835"/>
      <c r="GM742" s="835"/>
      <c r="GN742" s="835"/>
      <c r="GO742" s="835"/>
      <c r="GP742" s="835"/>
      <c r="GQ742" s="835"/>
      <c r="GR742" s="835"/>
      <c r="GS742" s="89"/>
      <c r="GT742" s="89"/>
      <c r="GU742" s="89"/>
      <c r="GV742" s="89"/>
      <c r="GW742" s="89"/>
      <c r="GX742" s="835"/>
      <c r="GY742" s="835"/>
      <c r="GZ742" s="89"/>
      <c r="HA742" s="89"/>
      <c r="HB742" s="835"/>
      <c r="HC742" s="835"/>
      <c r="HD742" s="89"/>
      <c r="HE742" s="89"/>
      <c r="HF742" s="835"/>
      <c r="HG742" s="835"/>
      <c r="HH742" s="835"/>
      <c r="HI742" s="835"/>
      <c r="HJ742" s="835"/>
      <c r="HK742" s="835"/>
      <c r="HL742" s="835"/>
      <c r="HM742" s="89"/>
      <c r="HN742" s="89"/>
      <c r="HO742" s="835"/>
      <c r="HP742" s="835"/>
      <c r="HQ742" s="89"/>
      <c r="HR742" s="89"/>
      <c r="HS742" s="835"/>
      <c r="HT742" s="835"/>
      <c r="HU742" s="835"/>
      <c r="HV742" s="835"/>
      <c r="HW742" s="835"/>
      <c r="HX742" s="203"/>
      <c r="HY742" s="107"/>
      <c r="HZ742" s="835"/>
      <c r="IA742" s="835"/>
      <c r="IB742" s="835"/>
      <c r="IC742" s="835"/>
      <c r="ID742" s="835"/>
      <c r="IE742" s="835"/>
      <c r="IF742" s="835"/>
      <c r="IG742" s="168"/>
      <c r="IH742" s="168"/>
      <c r="II742" s="168"/>
      <c r="IJ742" s="168"/>
      <c r="IK742" s="168"/>
      <c r="IL742" s="168"/>
      <c r="IM742" s="168"/>
      <c r="IN742" s="168"/>
      <c r="IO742" s="168"/>
      <c r="IP742" s="168"/>
      <c r="IQ742" s="168"/>
      <c r="IR742" s="168"/>
      <c r="IS742" s="168"/>
      <c r="IT742" s="168"/>
      <c r="IU742" s="168"/>
      <c r="IV742" s="168"/>
      <c r="IW742" s="168"/>
      <c r="IX742" s="168"/>
      <c r="IY742" s="168"/>
      <c r="IZ742" s="168"/>
      <c r="JA742" s="168"/>
      <c r="JB742" s="168"/>
      <c r="JC742" s="168"/>
      <c r="JD742" s="168"/>
      <c r="JE742" s="168"/>
      <c r="JF742" s="168"/>
      <c r="JG742" s="168"/>
      <c r="JH742" s="168"/>
      <c r="JI742" s="168"/>
      <c r="JJ742" s="168"/>
      <c r="JK742" s="168"/>
      <c r="JL742" s="168"/>
      <c r="JM742" s="168"/>
      <c r="JN742" s="168"/>
      <c r="JO742" s="168"/>
      <c r="JP742" s="168"/>
      <c r="JQ742" s="168"/>
      <c r="JR742" s="168"/>
      <c r="JS742" s="168"/>
      <c r="JT742" s="168"/>
      <c r="JU742" s="168"/>
      <c r="JV742" s="168"/>
      <c r="JW742" s="168"/>
      <c r="JX742" s="168"/>
      <c r="JY742" s="835"/>
      <c r="JZ742" s="835"/>
      <c r="KA742" s="835"/>
      <c r="KB742" s="835"/>
      <c r="KC742" s="835"/>
      <c r="KD742" s="835"/>
      <c r="KE742" s="835"/>
      <c r="KF742" s="835"/>
      <c r="KG742" s="835"/>
      <c r="KH742" s="835"/>
      <c r="KI742" s="835"/>
      <c r="KJ742" s="835"/>
      <c r="KK742" s="835"/>
      <c r="KL742" s="835"/>
      <c r="KM742" s="835"/>
      <c r="KN742" s="835"/>
      <c r="KO742" s="835"/>
      <c r="KP742" s="835"/>
      <c r="KQ742" s="835"/>
      <c r="KR742" s="835"/>
      <c r="KS742" s="835"/>
      <c r="KT742" s="835"/>
      <c r="KU742" s="835"/>
      <c r="KV742" s="835"/>
      <c r="KW742" s="89"/>
      <c r="KX742" s="89"/>
      <c r="KY742" s="89"/>
      <c r="KZ742" s="89"/>
      <c r="LA742" s="89"/>
      <c r="LB742" s="835"/>
      <c r="LC742" s="835"/>
      <c r="LD742" s="89"/>
      <c r="LE742" s="89"/>
      <c r="LF742" s="835"/>
      <c r="LG742" s="835"/>
      <c r="LH742" s="89"/>
      <c r="LI742" s="89"/>
      <c r="LJ742" s="835"/>
      <c r="LK742" s="835"/>
      <c r="LL742" s="835"/>
      <c r="LM742" s="835"/>
      <c r="LN742" s="835"/>
      <c r="LO742" s="835"/>
      <c r="LP742" s="835"/>
      <c r="LQ742" s="89"/>
      <c r="LR742" s="89"/>
      <c r="LS742" s="835"/>
      <c r="LT742" s="835"/>
      <c r="LU742" s="89"/>
      <c r="LV742" s="89"/>
      <c r="LW742" s="835"/>
      <c r="LX742" s="835"/>
      <c r="LY742" s="835"/>
      <c r="LZ742" s="835"/>
      <c r="MA742" s="835"/>
      <c r="MB742" s="203"/>
      <c r="MC742" s="107"/>
      <c r="MD742" s="835"/>
      <c r="ME742" s="835"/>
      <c r="MF742" s="835"/>
      <c r="MG742" s="835"/>
      <c r="MH742" s="835"/>
      <c r="MI742" s="835"/>
      <c r="MJ742" s="835"/>
      <c r="MK742" s="168"/>
      <c r="ML742" s="168"/>
      <c r="MM742" s="168"/>
      <c r="MN742" s="168"/>
      <c r="MO742" s="168"/>
      <c r="MP742" s="168"/>
      <c r="MQ742" s="168"/>
      <c r="MR742" s="168"/>
      <c r="MS742" s="168"/>
      <c r="MT742" s="168"/>
      <c r="MU742" s="168"/>
      <c r="MV742" s="168"/>
      <c r="MW742" s="168"/>
      <c r="MX742" s="168"/>
      <c r="MY742" s="168"/>
      <c r="MZ742" s="168"/>
      <c r="NA742" s="168"/>
      <c r="NB742" s="168"/>
      <c r="NC742" s="168"/>
      <c r="ND742" s="168"/>
      <c r="NE742" s="168"/>
      <c r="NF742" s="168"/>
      <c r="NG742" s="168"/>
      <c r="NH742" s="168"/>
      <c r="NI742" s="168"/>
      <c r="NJ742" s="168"/>
      <c r="NK742" s="168"/>
      <c r="NL742" s="168"/>
      <c r="NM742" s="168"/>
      <c r="NN742" s="168"/>
      <c r="NO742" s="168"/>
      <c r="NP742" s="168"/>
      <c r="NQ742" s="168"/>
      <c r="NR742" s="168"/>
      <c r="NS742" s="168"/>
      <c r="NT742" s="168"/>
      <c r="NU742" s="168"/>
      <c r="NV742" s="168"/>
      <c r="NW742" s="168"/>
      <c r="NX742" s="168"/>
      <c r="NY742" s="168"/>
      <c r="NZ742" s="168"/>
      <c r="OA742" s="168"/>
      <c r="OB742" s="168"/>
      <c r="OC742" s="835"/>
      <c r="OD742" s="835"/>
      <c r="OE742" s="835"/>
      <c r="OF742" s="835"/>
      <c r="OG742" s="835"/>
      <c r="OH742" s="835"/>
      <c r="OI742" s="835"/>
      <c r="OJ742" s="835"/>
      <c r="OK742" s="835"/>
      <c r="OL742" s="835"/>
      <c r="OM742" s="835"/>
      <c r="ON742" s="835"/>
      <c r="OO742" s="835"/>
      <c r="OP742" s="835"/>
      <c r="OQ742" s="835"/>
      <c r="OR742" s="835"/>
      <c r="OS742" s="835"/>
      <c r="OT742" s="835"/>
      <c r="OU742" s="835"/>
      <c r="OV742" s="835"/>
      <c r="OW742" s="835"/>
      <c r="OX742" s="835"/>
      <c r="OY742" s="835"/>
      <c r="OZ742" s="835"/>
      <c r="PA742" s="89"/>
      <c r="PB742" s="89"/>
      <c r="PC742" s="89"/>
      <c r="PD742" s="89"/>
      <c r="PE742" s="89"/>
      <c r="PF742" s="835"/>
      <c r="PG742" s="835"/>
      <c r="PH742" s="89"/>
      <c r="PI742" s="89"/>
      <c r="PJ742" s="835"/>
      <c r="PK742" s="835"/>
      <c r="PL742" s="89"/>
      <c r="PM742" s="89"/>
      <c r="PN742" s="835"/>
      <c r="PO742" s="835"/>
      <c r="PP742" s="835"/>
      <c r="PQ742" s="835"/>
      <c r="PR742" s="835"/>
      <c r="PS742" s="835"/>
      <c r="PT742" s="835"/>
      <c r="PU742" s="89"/>
      <c r="PV742" s="89"/>
      <c r="PW742" s="835"/>
      <c r="PX742" s="835"/>
      <c r="PY742" s="89"/>
      <c r="PZ742" s="89"/>
      <c r="QA742" s="835"/>
      <c r="QB742" s="835"/>
      <c r="QC742" s="835"/>
      <c r="QD742" s="835"/>
      <c r="QE742" s="835"/>
      <c r="QF742" s="203"/>
      <c r="QG742" s="107"/>
      <c r="QH742" s="835"/>
      <c r="QI742" s="835"/>
      <c r="QJ742" s="835"/>
      <c r="QK742" s="835"/>
      <c r="QL742" s="835"/>
      <c r="QM742" s="835"/>
      <c r="QN742" s="835"/>
      <c r="QO742" s="168"/>
      <c r="QP742" s="168"/>
      <c r="QQ742" s="168"/>
      <c r="QR742" s="168"/>
      <c r="QS742" s="168"/>
      <c r="QT742" s="168"/>
      <c r="QU742" s="168"/>
      <c r="QV742" s="168"/>
      <c r="QW742" s="168"/>
      <c r="QX742" s="168"/>
      <c r="QY742" s="168"/>
      <c r="QZ742" s="168"/>
      <c r="RA742" s="168"/>
      <c r="RB742" s="168"/>
      <c r="RC742" s="168"/>
      <c r="RD742" s="168"/>
      <c r="RE742" s="168"/>
      <c r="RF742" s="168"/>
      <c r="RG742" s="168"/>
      <c r="RH742" s="168"/>
      <c r="RI742" s="168"/>
      <c r="RJ742" s="168"/>
      <c r="RK742" s="168"/>
      <c r="RL742" s="168"/>
      <c r="RM742" s="168"/>
      <c r="RN742" s="168"/>
      <c r="RO742" s="168"/>
      <c r="RP742" s="168"/>
      <c r="RQ742" s="168"/>
      <c r="RR742" s="168"/>
      <c r="RS742" s="168"/>
      <c r="RT742" s="168"/>
      <c r="RU742" s="168"/>
      <c r="RV742" s="168"/>
      <c r="RW742" s="168"/>
      <c r="RX742" s="168"/>
      <c r="RY742" s="168"/>
      <c r="RZ742" s="168"/>
      <c r="SA742" s="168"/>
      <c r="SB742" s="168"/>
      <c r="SC742" s="168"/>
      <c r="SD742" s="168"/>
      <c r="SE742" s="168"/>
      <c r="SF742" s="168"/>
      <c r="SG742" s="835"/>
      <c r="SH742" s="835"/>
      <c r="SI742" s="835"/>
      <c r="SJ742" s="835"/>
      <c r="SK742" s="835"/>
      <c r="SL742" s="835"/>
      <c r="SM742" s="835"/>
      <c r="SN742" s="835"/>
      <c r="SO742" s="835"/>
      <c r="SP742" s="835"/>
      <c r="SQ742" s="835"/>
      <c r="SR742" s="835"/>
      <c r="SS742" s="835"/>
      <c r="ST742" s="835"/>
      <c r="SU742" s="835"/>
      <c r="SV742" s="835"/>
      <c r="SW742" s="835"/>
      <c r="SX742" s="835"/>
      <c r="SY742" s="835"/>
      <c r="SZ742" s="835"/>
      <c r="TA742" s="835"/>
      <c r="TB742" s="835"/>
      <c r="TC742" s="835"/>
      <c r="TD742" s="835"/>
      <c r="TE742" s="89"/>
      <c r="TF742" s="89"/>
      <c r="TG742" s="89"/>
      <c r="TH742" s="89"/>
      <c r="TI742" s="89"/>
      <c r="TJ742" s="835"/>
      <c r="TK742" s="835"/>
      <c r="TL742" s="89"/>
      <c r="TM742" s="89"/>
      <c r="TN742" s="835"/>
      <c r="TO742" s="835"/>
      <c r="TP742" s="89"/>
      <c r="TQ742" s="89"/>
      <c r="TR742" s="835"/>
      <c r="TS742" s="835"/>
      <c r="TT742" s="835"/>
      <c r="TU742" s="835"/>
      <c r="TV742" s="835"/>
      <c r="TW742" s="835"/>
      <c r="TX742" s="835"/>
      <c r="TY742" s="89"/>
      <c r="TZ742" s="89"/>
      <c r="UA742" s="835"/>
      <c r="UB742" s="835"/>
      <c r="UC742" s="89"/>
      <c r="UD742" s="89"/>
      <c r="UE742" s="835"/>
      <c r="UF742" s="835"/>
      <c r="UG742" s="835"/>
      <c r="UH742" s="835"/>
      <c r="UI742" s="835"/>
      <c r="UJ742" s="203"/>
      <c r="UK742" s="107"/>
      <c r="UL742" s="835"/>
      <c r="UM742" s="835"/>
      <c r="UN742" s="835"/>
      <c r="UO742" s="835"/>
      <c r="UP742" s="835"/>
      <c r="UQ742" s="835"/>
      <c r="UR742" s="835"/>
      <c r="US742" s="168"/>
      <c r="UT742" s="168"/>
      <c r="UU742" s="168"/>
      <c r="UV742" s="168"/>
      <c r="UW742" s="168"/>
      <c r="UX742" s="168"/>
      <c r="UY742" s="168"/>
      <c r="UZ742" s="168"/>
      <c r="VA742" s="168"/>
      <c r="VB742" s="168"/>
      <c r="VC742" s="168"/>
      <c r="VD742" s="168"/>
      <c r="VE742" s="168"/>
      <c r="VF742" s="168"/>
      <c r="VG742" s="168"/>
      <c r="VH742" s="168"/>
      <c r="VI742" s="168"/>
      <c r="VJ742" s="168"/>
      <c r="VK742" s="168"/>
      <c r="VL742" s="168"/>
      <c r="VM742" s="168"/>
      <c r="VN742" s="168"/>
      <c r="VO742" s="168"/>
      <c r="VP742" s="168"/>
      <c r="VQ742" s="168"/>
      <c r="VR742" s="168"/>
      <c r="VS742" s="168"/>
      <c r="VT742" s="168"/>
      <c r="VU742" s="168"/>
      <c r="VV742" s="168"/>
      <c r="VW742" s="168"/>
      <c r="VX742" s="168"/>
      <c r="VY742" s="168"/>
      <c r="VZ742" s="168"/>
      <c r="WA742" s="168"/>
      <c r="WB742" s="168"/>
      <c r="WC742" s="168"/>
      <c r="WD742" s="168"/>
      <c r="WE742" s="168"/>
      <c r="WF742" s="168"/>
      <c r="WG742" s="168"/>
      <c r="WH742" s="168"/>
      <c r="WI742" s="168"/>
      <c r="WJ742" s="168"/>
      <c r="WK742" s="835"/>
      <c r="WL742" s="835"/>
      <c r="WM742" s="835"/>
      <c r="WN742" s="835"/>
      <c r="WO742" s="835"/>
      <c r="WP742" s="835"/>
      <c r="WQ742" s="835"/>
      <c r="WR742" s="835"/>
      <c r="WS742" s="835"/>
      <c r="WT742" s="835"/>
      <c r="WU742" s="835"/>
      <c r="WV742" s="835"/>
      <c r="WW742" s="835"/>
      <c r="WX742" s="835"/>
      <c r="WY742" s="835"/>
      <c r="WZ742" s="835"/>
      <c r="XA742" s="835"/>
      <c r="XB742" s="835"/>
      <c r="XC742" s="835"/>
      <c r="XD742" s="835"/>
      <c r="XE742" s="835"/>
      <c r="XF742" s="835"/>
      <c r="XG742" s="835"/>
      <c r="XH742" s="835"/>
      <c r="XI742" s="89"/>
      <c r="XJ742" s="89"/>
      <c r="XK742" s="89"/>
      <c r="XL742" s="89"/>
      <c r="XM742" s="89"/>
      <c r="XN742" s="835"/>
      <c r="XO742" s="835"/>
      <c r="XP742" s="89"/>
      <c r="XQ742" s="89"/>
      <c r="XR742" s="835"/>
      <c r="XS742" s="835"/>
      <c r="XT742" s="89"/>
      <c r="XU742" s="89"/>
      <c r="XV742" s="835"/>
      <c r="XW742" s="835"/>
      <c r="XX742" s="835"/>
      <c r="XY742" s="835"/>
      <c r="XZ742" s="835"/>
      <c r="YA742" s="835"/>
      <c r="YB742" s="835"/>
      <c r="YC742" s="89"/>
      <c r="YD742" s="89"/>
      <c r="YE742" s="835"/>
      <c r="YF742" s="835"/>
      <c r="YG742" s="89"/>
      <c r="YH742" s="89"/>
      <c r="YI742" s="835"/>
      <c r="YJ742" s="835"/>
      <c r="YK742" s="835"/>
      <c r="YL742" s="835"/>
      <c r="YM742" s="835"/>
      <c r="YN742" s="203"/>
      <c r="YO742" s="107"/>
      <c r="YP742" s="835"/>
      <c r="YQ742" s="835"/>
      <c r="YR742" s="835"/>
      <c r="YS742" s="835"/>
      <c r="YT742" s="835"/>
      <c r="YU742" s="835"/>
      <c r="YV742" s="835"/>
      <c r="YW742" s="168"/>
      <c r="YX742" s="168"/>
      <c r="YY742" s="168"/>
      <c r="YZ742" s="168"/>
      <c r="ZA742" s="168"/>
      <c r="ZB742" s="168"/>
      <c r="ZC742" s="168"/>
      <c r="ZD742" s="168"/>
      <c r="ZE742" s="168"/>
      <c r="ZF742" s="168"/>
      <c r="ZG742" s="168"/>
      <c r="ZH742" s="168"/>
      <c r="ZI742" s="168"/>
      <c r="ZJ742" s="168"/>
      <c r="ZK742" s="168"/>
      <c r="ZL742" s="168"/>
      <c r="ZM742" s="168"/>
      <c r="ZN742" s="168"/>
      <c r="ZO742" s="168"/>
      <c r="ZP742" s="168"/>
      <c r="ZQ742" s="168"/>
      <c r="ZR742" s="168"/>
      <c r="ZS742" s="168"/>
      <c r="ZT742" s="168"/>
      <c r="ZU742" s="168"/>
      <c r="ZV742" s="168"/>
      <c r="ZW742" s="168"/>
      <c r="ZX742" s="168"/>
      <c r="ZY742" s="168"/>
      <c r="ZZ742" s="168"/>
      <c r="AAA742" s="168"/>
      <c r="AAB742" s="168"/>
      <c r="AAC742" s="168"/>
      <c r="AAD742" s="168"/>
      <c r="AAE742" s="168"/>
      <c r="AAF742" s="168"/>
      <c r="AAG742" s="168"/>
      <c r="AAH742" s="168"/>
      <c r="AAI742" s="168"/>
      <c r="AAJ742" s="168"/>
      <c r="AAK742" s="168"/>
      <c r="AAL742" s="168"/>
      <c r="AAM742" s="168"/>
      <c r="AAN742" s="168"/>
      <c r="AAO742" s="835"/>
      <c r="AAP742" s="835"/>
      <c r="AAQ742" s="835"/>
      <c r="AAR742" s="835"/>
      <c r="AAS742" s="835"/>
      <c r="AAT742" s="835"/>
      <c r="AAU742" s="835"/>
      <c r="AAV742" s="835"/>
      <c r="AAW742" s="835"/>
      <c r="AAX742" s="835"/>
      <c r="AAY742" s="835"/>
      <c r="AAZ742" s="835"/>
      <c r="ABA742" s="835"/>
      <c r="ABB742" s="835"/>
      <c r="ABC742" s="835"/>
      <c r="ABD742" s="835"/>
      <c r="ABE742" s="835"/>
      <c r="ABF742" s="835"/>
      <c r="ABG742" s="835"/>
      <c r="ABH742" s="835"/>
      <c r="ABI742" s="835"/>
      <c r="ABJ742" s="835"/>
      <c r="ABK742" s="835"/>
      <c r="ABL742" s="835"/>
      <c r="ABM742" s="89"/>
      <c r="ABN742" s="89"/>
      <c r="ABO742" s="89"/>
      <c r="ABP742" s="89"/>
      <c r="ABQ742" s="89"/>
      <c r="ABR742" s="835"/>
      <c r="ABS742" s="835"/>
      <c r="ABT742" s="89"/>
      <c r="ABU742" s="89"/>
      <c r="ABV742" s="835"/>
      <c r="ABW742" s="835"/>
      <c r="ABX742" s="89"/>
      <c r="ABY742" s="89"/>
      <c r="ABZ742" s="835"/>
      <c r="ACA742" s="835"/>
      <c r="ACB742" s="835"/>
      <c r="ACC742" s="835"/>
      <c r="ACD742" s="835"/>
      <c r="ACE742" s="835"/>
      <c r="ACF742" s="835"/>
      <c r="ACG742" s="89"/>
      <c r="ACH742" s="89"/>
      <c r="ACI742" s="835"/>
      <c r="ACJ742" s="835"/>
      <c r="ACK742" s="89"/>
      <c r="ACL742" s="89"/>
      <c r="ACM742" s="835"/>
      <c r="ACN742" s="835"/>
      <c r="ACO742" s="835"/>
      <c r="ACP742" s="835"/>
      <c r="ACQ742" s="835"/>
      <c r="ACR742" s="203"/>
      <c r="ACS742" s="107"/>
      <c r="ACT742" s="835"/>
      <c r="ACU742" s="835"/>
      <c r="ACV742" s="835"/>
      <c r="ACW742" s="835"/>
      <c r="ACX742" s="835"/>
      <c r="ACY742" s="835"/>
      <c r="ACZ742" s="835"/>
      <c r="ADA742" s="168"/>
      <c r="ADB742" s="168"/>
      <c r="ADC742" s="168"/>
      <c r="ADD742" s="168"/>
      <c r="ADE742" s="168"/>
      <c r="ADF742" s="168"/>
      <c r="ADG742" s="168"/>
      <c r="ADH742" s="168"/>
      <c r="ADI742" s="168"/>
      <c r="ADJ742" s="168"/>
      <c r="ADK742" s="168"/>
      <c r="ADL742" s="168"/>
      <c r="ADM742" s="168"/>
      <c r="ADN742" s="168"/>
      <c r="ADO742" s="168"/>
      <c r="ADP742" s="168"/>
      <c r="ADQ742" s="168"/>
      <c r="ADR742" s="168"/>
      <c r="ADS742" s="168"/>
      <c r="ADT742" s="168"/>
      <c r="ADU742" s="168"/>
      <c r="ADV742" s="168"/>
      <c r="ADW742" s="168"/>
      <c r="ADX742" s="168"/>
      <c r="ADY742" s="168"/>
      <c r="ADZ742" s="168"/>
      <c r="AEA742" s="168"/>
      <c r="AEB742" s="168"/>
      <c r="AEC742" s="168"/>
      <c r="AED742" s="168"/>
      <c r="AEE742" s="168"/>
      <c r="AEF742" s="168"/>
      <c r="AEG742" s="168"/>
      <c r="AEH742" s="168"/>
      <c r="AEI742" s="168"/>
      <c r="AEJ742" s="168"/>
      <c r="AEK742" s="168"/>
      <c r="AEL742" s="168"/>
      <c r="AEM742" s="168"/>
      <c r="AEN742" s="168"/>
      <c r="AEO742" s="168"/>
      <c r="AEP742" s="168"/>
      <c r="AEQ742" s="168"/>
      <c r="AER742" s="168"/>
      <c r="AES742" s="835"/>
      <c r="AET742" s="835"/>
      <c r="AEU742" s="835"/>
      <c r="AEV742" s="835"/>
      <c r="AEW742" s="835"/>
      <c r="AEX742" s="835"/>
      <c r="AEY742" s="835"/>
      <c r="AEZ742" s="835"/>
      <c r="AFA742" s="835"/>
      <c r="AFB742" s="835"/>
      <c r="AFC742" s="835"/>
      <c r="AFD742" s="835"/>
      <c r="AFE742" s="835"/>
      <c r="AFF742" s="835"/>
      <c r="AFG742" s="835"/>
      <c r="AFH742" s="835"/>
      <c r="AFI742" s="835"/>
      <c r="AFJ742" s="835"/>
      <c r="AFK742" s="835"/>
      <c r="AFL742" s="835"/>
      <c r="AFM742" s="835"/>
      <c r="AFN742" s="835"/>
      <c r="AFO742" s="835"/>
      <c r="AFP742" s="835"/>
      <c r="AFQ742" s="89"/>
      <c r="AFR742" s="89"/>
      <c r="AFS742" s="89"/>
      <c r="AFT742" s="89"/>
      <c r="AFU742" s="89"/>
      <c r="AFV742" s="835"/>
      <c r="AFW742" s="835"/>
      <c r="AFX742" s="89"/>
      <c r="AFY742" s="89"/>
      <c r="AFZ742" s="835"/>
      <c r="AGA742" s="835"/>
      <c r="AGB742" s="89"/>
      <c r="AGC742" s="89"/>
      <c r="AGD742" s="835"/>
      <c r="AGE742" s="835"/>
      <c r="AGF742" s="835"/>
      <c r="AGG742" s="835"/>
      <c r="AGH742" s="835"/>
      <c r="AGI742" s="835"/>
      <c r="AGJ742" s="835"/>
      <c r="AGK742" s="89"/>
      <c r="AGL742" s="89"/>
      <c r="AGM742" s="835"/>
      <c r="AGN742" s="835"/>
      <c r="AGO742" s="89"/>
      <c r="AGP742" s="89"/>
      <c r="AGQ742" s="835"/>
      <c r="AGR742" s="835"/>
      <c r="AGS742" s="835"/>
      <c r="AGT742" s="835"/>
      <c r="AGU742" s="835"/>
      <c r="AGV742" s="203"/>
      <c r="AGW742" s="107"/>
      <c r="AGX742" s="835"/>
      <c r="AGY742" s="835"/>
      <c r="AGZ742" s="835"/>
      <c r="AHA742" s="835"/>
      <c r="AHB742" s="835"/>
      <c r="AHC742" s="835"/>
      <c r="AHD742" s="835"/>
      <c r="AHE742" s="168"/>
      <c r="AHF742" s="168"/>
      <c r="AHG742" s="168"/>
      <c r="AHH742" s="168"/>
      <c r="AHI742" s="168"/>
      <c r="AHJ742" s="168"/>
      <c r="AHK742" s="168"/>
      <c r="AHL742" s="168"/>
      <c r="AHM742" s="168"/>
      <c r="AHN742" s="168"/>
      <c r="AHO742" s="168"/>
      <c r="AHP742" s="168"/>
      <c r="AHQ742" s="168"/>
      <c r="AHR742" s="168"/>
      <c r="AHS742" s="168"/>
      <c r="AHT742" s="168"/>
      <c r="AHU742" s="168"/>
      <c r="AHV742" s="168"/>
      <c r="AHW742" s="168"/>
      <c r="AHX742" s="168"/>
      <c r="AHY742" s="168"/>
      <c r="AHZ742" s="168"/>
      <c r="AIA742" s="168"/>
      <c r="AIB742" s="168"/>
      <c r="AIC742" s="168"/>
      <c r="AID742" s="168"/>
      <c r="AIE742" s="168"/>
      <c r="AIF742" s="168"/>
      <c r="AIG742" s="168"/>
      <c r="AIH742" s="168"/>
      <c r="AII742" s="168"/>
      <c r="AIJ742" s="168"/>
      <c r="AIK742" s="168"/>
      <c r="AIL742" s="168"/>
      <c r="AIM742" s="168"/>
      <c r="AIN742" s="168"/>
      <c r="AIO742" s="168"/>
      <c r="AIP742" s="168"/>
      <c r="AIQ742" s="168"/>
      <c r="AIR742" s="168"/>
      <c r="AIS742" s="168"/>
      <c r="AIT742" s="168"/>
      <c r="AIU742" s="168"/>
      <c r="AIV742" s="168"/>
      <c r="AIW742" s="835"/>
      <c r="AIX742" s="835"/>
      <c r="AIY742" s="835"/>
      <c r="AIZ742" s="835"/>
      <c r="AJA742" s="835"/>
      <c r="AJB742" s="835"/>
      <c r="AJC742" s="835"/>
      <c r="AJD742" s="835"/>
      <c r="AJE742" s="835"/>
      <c r="AJF742" s="835"/>
      <c r="AJG742" s="835"/>
      <c r="AJH742" s="835"/>
      <c r="AJI742" s="835"/>
      <c r="AJJ742" s="835"/>
      <c r="AJK742" s="835"/>
      <c r="AJL742" s="835"/>
      <c r="AJM742" s="835"/>
      <c r="AJN742" s="835"/>
      <c r="AJO742" s="835"/>
      <c r="AJP742" s="835"/>
      <c r="AJQ742" s="835"/>
      <c r="AJR742" s="835"/>
      <c r="AJS742" s="835"/>
      <c r="AJT742" s="835"/>
      <c r="AJU742" s="89"/>
      <c r="AJV742" s="89"/>
      <c r="AJW742" s="89"/>
      <c r="AJX742" s="89"/>
      <c r="AJY742" s="89"/>
      <c r="AJZ742" s="835"/>
      <c r="AKA742" s="835"/>
      <c r="AKB742" s="89"/>
      <c r="AKC742" s="89"/>
      <c r="AKD742" s="835"/>
      <c r="AKE742" s="835"/>
      <c r="AKF742" s="89"/>
      <c r="AKG742" s="89"/>
      <c r="AKH742" s="835"/>
      <c r="AKI742" s="835"/>
      <c r="AKJ742" s="835"/>
      <c r="AKK742" s="835"/>
      <c r="AKL742" s="835"/>
      <c r="AKM742" s="835"/>
      <c r="AKN742" s="835"/>
      <c r="AKO742" s="89"/>
      <c r="AKP742" s="89"/>
      <c r="AKQ742" s="835"/>
      <c r="AKR742" s="835"/>
      <c r="AKS742" s="89"/>
      <c r="AKT742" s="89"/>
      <c r="AKU742" s="835"/>
      <c r="AKV742" s="835"/>
      <c r="AKW742" s="835"/>
      <c r="AKX742" s="835"/>
      <c r="AKY742" s="835"/>
      <c r="AKZ742" s="203"/>
      <c r="ALA742" s="107"/>
      <c r="ALB742" s="835"/>
      <c r="ALC742" s="835"/>
      <c r="ALD742" s="835"/>
      <c r="ALE742" s="835"/>
      <c r="ALF742" s="835"/>
      <c r="ALG742" s="835"/>
      <c r="ALH742" s="835"/>
      <c r="ALI742" s="168"/>
      <c r="ALJ742" s="168"/>
      <c r="ALK742" s="168"/>
      <c r="ALL742" s="168"/>
      <c r="ALM742" s="168"/>
      <c r="ALN742" s="168"/>
      <c r="ALO742" s="168"/>
      <c r="ALP742" s="168"/>
      <c r="ALQ742" s="168"/>
      <c r="ALR742" s="168"/>
      <c r="ALS742" s="168"/>
      <c r="ALT742" s="168"/>
      <c r="ALU742" s="168"/>
      <c r="ALV742" s="168"/>
      <c r="ALW742" s="168"/>
      <c r="ALX742" s="168"/>
      <c r="ALY742" s="168"/>
      <c r="ALZ742" s="168"/>
      <c r="AMA742" s="168"/>
      <c r="AMB742" s="168"/>
      <c r="AMC742" s="168"/>
      <c r="AMD742" s="168"/>
      <c r="AME742" s="168"/>
      <c r="AMF742" s="168"/>
      <c r="AMG742" s="168"/>
      <c r="AMH742" s="168"/>
      <c r="AMI742" s="168"/>
      <c r="AMJ742" s="168"/>
      <c r="AMK742" s="168"/>
      <c r="AML742" s="168"/>
      <c r="AMM742" s="168"/>
      <c r="AMN742" s="168"/>
      <c r="AMO742" s="168"/>
      <c r="AMP742" s="168"/>
      <c r="AMQ742" s="168"/>
      <c r="AMR742" s="168"/>
      <c r="AMS742" s="168"/>
      <c r="AMT742" s="168"/>
      <c r="AMU742" s="168"/>
      <c r="AMV742" s="168"/>
      <c r="AMW742" s="168"/>
      <c r="AMX742" s="168"/>
      <c r="AMY742" s="168"/>
      <c r="AMZ742" s="168"/>
      <c r="ANA742" s="835"/>
      <c r="ANB742" s="835"/>
      <c r="ANC742" s="835"/>
      <c r="AND742" s="835"/>
      <c r="ANE742" s="835"/>
      <c r="ANF742" s="835"/>
      <c r="ANG742" s="835"/>
      <c r="ANH742" s="835"/>
      <c r="ANI742" s="835"/>
      <c r="ANJ742" s="835"/>
      <c r="ANK742" s="835"/>
      <c r="ANL742" s="835"/>
      <c r="ANM742" s="835"/>
      <c r="ANN742" s="835"/>
      <c r="ANO742" s="835"/>
      <c r="ANP742" s="835"/>
      <c r="ANQ742" s="835"/>
      <c r="ANR742" s="835"/>
      <c r="ANS742" s="835"/>
      <c r="ANT742" s="835"/>
      <c r="ANU742" s="835"/>
      <c r="ANV742" s="835"/>
      <c r="ANW742" s="835"/>
      <c r="ANX742" s="835"/>
      <c r="ANY742" s="89"/>
      <c r="ANZ742" s="89"/>
      <c r="AOA742" s="89"/>
      <c r="AOB742" s="89"/>
      <c r="AOC742" s="89"/>
      <c r="AOD742" s="835"/>
      <c r="AOE742" s="835"/>
      <c r="AOF742" s="89"/>
      <c r="AOG742" s="89"/>
      <c r="AOH742" s="835"/>
      <c r="AOI742" s="835"/>
      <c r="AOJ742" s="89"/>
      <c r="AOK742" s="89"/>
      <c r="AOL742" s="835"/>
      <c r="AOM742" s="835"/>
      <c r="AON742" s="835"/>
      <c r="AOO742" s="835"/>
      <c r="AOP742" s="835"/>
      <c r="AOQ742" s="835"/>
      <c r="AOR742" s="835"/>
      <c r="AOS742" s="89"/>
      <c r="AOT742" s="89"/>
      <c r="AOU742" s="835"/>
      <c r="AOV742" s="835"/>
      <c r="AOW742" s="89"/>
      <c r="AOX742" s="89"/>
      <c r="AOY742" s="835"/>
      <c r="AOZ742" s="835"/>
      <c r="APA742" s="835"/>
      <c r="APB742" s="835"/>
      <c r="APC742" s="835"/>
      <c r="APD742" s="203"/>
      <c r="APE742" s="107"/>
      <c r="APF742" s="835"/>
      <c r="APG742" s="835"/>
      <c r="APH742" s="835"/>
      <c r="API742" s="835"/>
      <c r="APJ742" s="835"/>
      <c r="APK742" s="835"/>
      <c r="APL742" s="835"/>
      <c r="APM742" s="168"/>
      <c r="APN742" s="168"/>
      <c r="APO742" s="168"/>
      <c r="APP742" s="168"/>
      <c r="APQ742" s="168"/>
      <c r="APR742" s="168"/>
      <c r="APS742" s="168"/>
      <c r="APT742" s="168"/>
      <c r="APU742" s="168"/>
      <c r="APV742" s="168"/>
      <c r="APW742" s="168"/>
      <c r="APX742" s="168"/>
      <c r="APY742" s="168"/>
      <c r="APZ742" s="168"/>
      <c r="AQA742" s="168"/>
      <c r="AQB742" s="168"/>
      <c r="AQC742" s="168"/>
      <c r="AQD742" s="168"/>
      <c r="AQE742" s="168"/>
      <c r="AQF742" s="168"/>
      <c r="AQG742" s="168"/>
      <c r="AQH742" s="168"/>
      <c r="AQI742" s="168"/>
      <c r="AQJ742" s="168"/>
      <c r="AQK742" s="168"/>
      <c r="AQL742" s="168"/>
      <c r="AQM742" s="168"/>
      <c r="AQN742" s="168"/>
      <c r="AQO742" s="168"/>
      <c r="AQP742" s="168"/>
      <c r="AQQ742" s="168"/>
      <c r="AQR742" s="168"/>
      <c r="AQS742" s="168"/>
      <c r="AQT742" s="168"/>
      <c r="AQU742" s="168"/>
      <c r="AQV742" s="168"/>
      <c r="AQW742" s="168"/>
      <c r="AQX742" s="168"/>
      <c r="AQY742" s="168"/>
      <c r="AQZ742" s="168"/>
      <c r="ARA742" s="168"/>
      <c r="ARB742" s="168"/>
      <c r="ARC742" s="168"/>
      <c r="ARD742" s="168"/>
      <c r="ARE742" s="835"/>
      <c r="ARF742" s="835"/>
      <c r="ARG742" s="835"/>
      <c r="ARH742" s="835"/>
      <c r="ARI742" s="835"/>
      <c r="ARJ742" s="835"/>
      <c r="ARK742" s="835"/>
      <c r="ARL742" s="835"/>
      <c r="ARM742" s="835"/>
      <c r="ARN742" s="835"/>
      <c r="ARO742" s="835"/>
      <c r="ARP742" s="835"/>
      <c r="ARQ742" s="835"/>
      <c r="ARR742" s="835"/>
      <c r="ARS742" s="835"/>
      <c r="ART742" s="835"/>
      <c r="ARU742" s="835"/>
      <c r="ARV742" s="835"/>
      <c r="ARW742" s="835"/>
      <c r="ARX742" s="835"/>
      <c r="ARY742" s="835"/>
      <c r="ARZ742" s="835"/>
      <c r="ASA742" s="835"/>
      <c r="ASB742" s="835"/>
      <c r="ASC742" s="89"/>
      <c r="ASD742" s="89"/>
      <c r="ASE742" s="89"/>
      <c r="ASF742" s="89"/>
      <c r="ASG742" s="89"/>
      <c r="ASH742" s="835"/>
      <c r="ASI742" s="835"/>
      <c r="ASJ742" s="89"/>
      <c r="ASK742" s="89"/>
      <c r="ASL742" s="835"/>
      <c r="ASM742" s="835"/>
      <c r="ASN742" s="89"/>
      <c r="ASO742" s="89"/>
      <c r="ASP742" s="835"/>
      <c r="ASQ742" s="835"/>
      <c r="ASR742" s="835"/>
      <c r="ASS742" s="835"/>
      <c r="AST742" s="835"/>
      <c r="ASU742" s="835"/>
      <c r="ASV742" s="835"/>
      <c r="ASW742" s="89"/>
      <c r="ASX742" s="89"/>
      <c r="ASY742" s="835"/>
      <c r="ASZ742" s="835"/>
      <c r="ATA742" s="89"/>
      <c r="ATB742" s="89"/>
      <c r="ATC742" s="835"/>
      <c r="ATD742" s="835"/>
      <c r="ATE742" s="835"/>
      <c r="ATF742" s="835"/>
      <c r="ATG742" s="835"/>
      <c r="ATH742" s="203"/>
      <c r="ATI742" s="107"/>
      <c r="ATJ742" s="835"/>
      <c r="ATK742" s="835"/>
      <c r="ATL742" s="835"/>
      <c r="ATM742" s="835"/>
      <c r="ATN742" s="835"/>
      <c r="ATO742" s="835"/>
      <c r="ATP742" s="835"/>
      <c r="ATQ742" s="168"/>
      <c r="ATR742" s="168"/>
      <c r="ATS742" s="168"/>
      <c r="ATT742" s="168"/>
      <c r="ATU742" s="168"/>
      <c r="ATV742" s="168"/>
      <c r="ATW742" s="168"/>
      <c r="ATX742" s="168"/>
      <c r="ATY742" s="168"/>
      <c r="ATZ742" s="168"/>
      <c r="AUA742" s="168"/>
      <c r="AUB742" s="168"/>
      <c r="AUC742" s="168"/>
      <c r="AUD742" s="168"/>
      <c r="AUE742" s="168"/>
      <c r="AUF742" s="168"/>
      <c r="AUG742" s="168"/>
      <c r="AUH742" s="168"/>
      <c r="AUI742" s="168"/>
      <c r="AUJ742" s="168"/>
      <c r="AUK742" s="168"/>
      <c r="AUL742" s="168"/>
      <c r="AUM742" s="168"/>
      <c r="AUN742" s="168"/>
      <c r="AUO742" s="168"/>
      <c r="AUP742" s="168"/>
      <c r="AUQ742" s="168"/>
      <c r="AUR742" s="168"/>
      <c r="AUS742" s="168"/>
      <c r="AUT742" s="168"/>
      <c r="AUU742" s="168"/>
      <c r="AUV742" s="168"/>
      <c r="AUW742" s="168"/>
      <c r="AUX742" s="168"/>
      <c r="AUY742" s="168"/>
      <c r="AUZ742" s="168"/>
      <c r="AVA742" s="168"/>
      <c r="AVB742" s="168"/>
      <c r="AVC742" s="168"/>
      <c r="AVD742" s="168"/>
      <c r="AVE742" s="168"/>
      <c r="AVF742" s="168"/>
      <c r="AVG742" s="168"/>
      <c r="AVH742" s="168"/>
      <c r="AVI742" s="835"/>
      <c r="AVJ742" s="835"/>
      <c r="AVK742" s="835"/>
      <c r="AVL742" s="835"/>
      <c r="AVM742" s="835"/>
      <c r="AVN742" s="835"/>
      <c r="AVO742" s="835"/>
      <c r="AVP742" s="835"/>
      <c r="AVQ742" s="835"/>
      <c r="AVR742" s="835"/>
      <c r="AVS742" s="835"/>
      <c r="AVT742" s="835"/>
      <c r="AVU742" s="835"/>
      <c r="AVV742" s="835"/>
      <c r="AVW742" s="835"/>
      <c r="AVX742" s="835"/>
      <c r="AVY742" s="835"/>
      <c r="AVZ742" s="835"/>
      <c r="AWA742" s="835"/>
      <c r="AWB742" s="835"/>
      <c r="AWC742" s="835"/>
      <c r="AWD742" s="835"/>
      <c r="AWE742" s="835"/>
      <c r="AWF742" s="835"/>
      <c r="AWG742" s="89"/>
      <c r="AWH742" s="89"/>
      <c r="AWI742" s="89"/>
      <c r="AWJ742" s="89"/>
      <c r="AWK742" s="89"/>
      <c r="AWL742" s="835"/>
      <c r="AWM742" s="835"/>
      <c r="AWN742" s="89"/>
      <c r="AWO742" s="89"/>
      <c r="AWP742" s="835"/>
      <c r="AWQ742" s="835"/>
      <c r="AWR742" s="89"/>
      <c r="AWS742" s="89"/>
      <c r="AWT742" s="835"/>
      <c r="AWU742" s="835"/>
      <c r="AWV742" s="835"/>
      <c r="AWW742" s="835"/>
      <c r="AWX742" s="835"/>
      <c r="AWY742" s="835"/>
      <c r="AWZ742" s="835"/>
      <c r="AXA742" s="89"/>
      <c r="AXB742" s="89"/>
      <c r="AXC742" s="835"/>
      <c r="AXD742" s="835"/>
      <c r="AXE742" s="89"/>
      <c r="AXF742" s="89"/>
      <c r="AXG742" s="835"/>
      <c r="AXH742" s="835"/>
      <c r="AXI742" s="835"/>
      <c r="AXJ742" s="835"/>
      <c r="AXK742" s="835"/>
      <c r="AXL742" s="203"/>
      <c r="AXM742" s="107"/>
      <c r="AXN742" s="835"/>
      <c r="AXO742" s="835"/>
      <c r="AXP742" s="835"/>
      <c r="AXQ742" s="835"/>
      <c r="AXR742" s="835"/>
      <c r="AXS742" s="835"/>
      <c r="AXT742" s="835"/>
      <c r="AXU742" s="168"/>
      <c r="AXV742" s="168"/>
      <c r="AXW742" s="168"/>
      <c r="AXX742" s="168"/>
      <c r="AXY742" s="168"/>
      <c r="AXZ742" s="168"/>
      <c r="AYA742" s="168"/>
      <c r="AYB742" s="168"/>
      <c r="AYC742" s="168"/>
      <c r="AYD742" s="168"/>
      <c r="AYE742" s="168"/>
      <c r="AYF742" s="168"/>
      <c r="AYG742" s="168"/>
      <c r="AYH742" s="168"/>
      <c r="AYI742" s="168"/>
      <c r="AYJ742" s="168"/>
      <c r="AYK742" s="168"/>
      <c r="AYL742" s="168"/>
      <c r="AYM742" s="168"/>
      <c r="AYN742" s="168"/>
      <c r="AYO742" s="168"/>
      <c r="AYP742" s="168"/>
      <c r="AYQ742" s="168"/>
      <c r="AYR742" s="168"/>
      <c r="AYS742" s="168"/>
      <c r="AYT742" s="168"/>
      <c r="AYU742" s="168"/>
      <c r="AYV742" s="168"/>
      <c r="AYW742" s="168"/>
      <c r="AYX742" s="168"/>
      <c r="AYY742" s="168"/>
      <c r="AYZ742" s="168"/>
      <c r="AZA742" s="168"/>
      <c r="AZB742" s="168"/>
      <c r="AZC742" s="168"/>
      <c r="AZD742" s="168"/>
      <c r="AZE742" s="168"/>
      <c r="AZF742" s="168"/>
      <c r="AZG742" s="168"/>
      <c r="AZH742" s="168"/>
      <c r="AZI742" s="168"/>
      <c r="AZJ742" s="168"/>
      <c r="AZK742" s="168"/>
      <c r="AZL742" s="168"/>
      <c r="AZM742" s="835"/>
      <c r="AZN742" s="835"/>
      <c r="AZO742" s="835"/>
      <c r="AZP742" s="835"/>
      <c r="AZQ742" s="835"/>
      <c r="AZR742" s="835"/>
      <c r="AZS742" s="835"/>
      <c r="AZT742" s="835"/>
      <c r="AZU742" s="835"/>
      <c r="AZV742" s="835"/>
      <c r="AZW742" s="835"/>
      <c r="AZX742" s="835"/>
      <c r="AZY742" s="835"/>
      <c r="AZZ742" s="835"/>
      <c r="BAA742" s="835"/>
      <c r="BAB742" s="835"/>
      <c r="BAC742" s="835"/>
      <c r="BAD742" s="835"/>
      <c r="BAE742" s="835"/>
      <c r="BAF742" s="835"/>
      <c r="BAG742" s="835"/>
      <c r="BAH742" s="835"/>
      <c r="BAI742" s="835"/>
      <c r="BAJ742" s="835"/>
      <c r="BAK742" s="89"/>
      <c r="BAL742" s="89"/>
      <c r="BAM742" s="89"/>
      <c r="BAN742" s="89"/>
      <c r="BAO742" s="89"/>
      <c r="BAP742" s="835"/>
      <c r="BAQ742" s="835"/>
      <c r="BAR742" s="89"/>
      <c r="BAS742" s="89"/>
      <c r="BAT742" s="835"/>
      <c r="BAU742" s="835"/>
      <c r="BAV742" s="89"/>
      <c r="BAW742" s="89"/>
      <c r="BAX742" s="835"/>
      <c r="BAY742" s="835"/>
      <c r="BAZ742" s="835"/>
      <c r="BBA742" s="835"/>
      <c r="BBB742" s="835"/>
      <c r="BBC742" s="835"/>
      <c r="BBD742" s="835"/>
      <c r="BBE742" s="89"/>
      <c r="BBF742" s="89"/>
      <c r="BBG742" s="835"/>
      <c r="BBH742" s="835"/>
      <c r="BBI742" s="89"/>
      <c r="BBJ742" s="89"/>
      <c r="BBK742" s="835"/>
      <c r="BBL742" s="835"/>
      <c r="BBM742" s="835"/>
      <c r="BBN742" s="835"/>
      <c r="BBO742" s="835"/>
      <c r="BBP742" s="203"/>
      <c r="BBQ742" s="107"/>
      <c r="BBR742" s="835"/>
      <c r="BBS742" s="835"/>
      <c r="BBT742" s="835"/>
      <c r="BBU742" s="835"/>
      <c r="BBV742" s="835"/>
      <c r="BBW742" s="835"/>
      <c r="BBX742" s="835"/>
      <c r="BBY742" s="168"/>
      <c r="BBZ742" s="168"/>
      <c r="BCA742" s="168"/>
      <c r="BCB742" s="168"/>
      <c r="BCC742" s="168"/>
      <c r="BCD742" s="168"/>
      <c r="BCE742" s="168"/>
      <c r="BCF742" s="168"/>
      <c r="BCG742" s="168"/>
      <c r="BCH742" s="168"/>
      <c r="BCI742" s="168"/>
      <c r="BCJ742" s="168"/>
      <c r="BCK742" s="168"/>
      <c r="BCL742" s="168"/>
      <c r="BCM742" s="168"/>
      <c r="BCN742" s="168"/>
      <c r="BCO742" s="168"/>
      <c r="BCP742" s="168"/>
      <c r="BCQ742" s="168"/>
      <c r="BCR742" s="168"/>
      <c r="BCS742" s="168"/>
      <c r="BCT742" s="168"/>
      <c r="BCU742" s="168"/>
      <c r="BCV742" s="168"/>
      <c r="BCW742" s="168"/>
      <c r="BCX742" s="168"/>
      <c r="BCY742" s="168"/>
      <c r="BCZ742" s="168"/>
      <c r="BDA742" s="168"/>
      <c r="BDB742" s="168"/>
      <c r="BDC742" s="168"/>
      <c r="BDD742" s="168"/>
      <c r="BDE742" s="168"/>
      <c r="BDF742" s="168"/>
      <c r="BDG742" s="168"/>
      <c r="BDH742" s="168"/>
      <c r="BDI742" s="168"/>
      <c r="BDJ742" s="168"/>
      <c r="BDK742" s="168"/>
      <c r="BDL742" s="168"/>
      <c r="BDM742" s="168"/>
      <c r="BDN742" s="168"/>
      <c r="BDO742" s="168"/>
      <c r="BDP742" s="168"/>
      <c r="BDQ742" s="835"/>
      <c r="BDR742" s="835"/>
      <c r="BDS742" s="835"/>
      <c r="BDT742" s="835"/>
      <c r="BDU742" s="835"/>
      <c r="BDV742" s="835"/>
      <c r="BDW742" s="835"/>
      <c r="BDX742" s="835"/>
      <c r="BDY742" s="835"/>
      <c r="BDZ742" s="835"/>
      <c r="BEA742" s="835"/>
      <c r="BEB742" s="835"/>
      <c r="BEC742" s="835"/>
      <c r="BED742" s="835"/>
      <c r="BEE742" s="835"/>
      <c r="BEF742" s="835"/>
      <c r="BEG742" s="835"/>
      <c r="BEH742" s="835"/>
      <c r="BEI742" s="835"/>
      <c r="BEJ742" s="835"/>
      <c r="BEK742" s="835"/>
      <c r="BEL742" s="835"/>
      <c r="BEM742" s="835"/>
      <c r="BEN742" s="835"/>
      <c r="BEO742" s="89"/>
      <c r="BEP742" s="89"/>
      <c r="BEQ742" s="89"/>
      <c r="BER742" s="89"/>
      <c r="BES742" s="89"/>
      <c r="BET742" s="835"/>
      <c r="BEU742" s="835"/>
      <c r="BEV742" s="89"/>
      <c r="BEW742" s="89"/>
      <c r="BEX742" s="835"/>
      <c r="BEY742" s="835"/>
      <c r="BEZ742" s="89"/>
      <c r="BFA742" s="89"/>
      <c r="BFB742" s="835"/>
      <c r="BFC742" s="835"/>
      <c r="BFD742" s="835"/>
      <c r="BFE742" s="835"/>
      <c r="BFF742" s="835"/>
      <c r="BFG742" s="835"/>
      <c r="BFH742" s="835"/>
      <c r="BFI742" s="89"/>
      <c r="BFJ742" s="89"/>
      <c r="BFK742" s="835"/>
      <c r="BFL742" s="835"/>
      <c r="BFM742" s="89"/>
      <c r="BFN742" s="89"/>
      <c r="BFO742" s="835"/>
      <c r="BFP742" s="835"/>
      <c r="BFQ742" s="835"/>
      <c r="BFR742" s="835"/>
      <c r="BFS742" s="835"/>
      <c r="BFT742" s="203"/>
      <c r="BFU742" s="107"/>
      <c r="BFV742" s="835"/>
      <c r="BFW742" s="835"/>
      <c r="BFX742" s="835"/>
      <c r="BFY742" s="835"/>
      <c r="BFZ742" s="835"/>
      <c r="BGA742" s="835"/>
      <c r="BGB742" s="835"/>
      <c r="BGC742" s="168"/>
      <c r="BGD742" s="168"/>
      <c r="BGE742" s="168"/>
      <c r="BGF742" s="168"/>
      <c r="BGG742" s="168"/>
      <c r="BGH742" s="168"/>
      <c r="BGI742" s="168"/>
      <c r="BGJ742" s="168"/>
      <c r="BGK742" s="168"/>
      <c r="BGL742" s="168"/>
      <c r="BGM742" s="168"/>
      <c r="BGN742" s="168"/>
      <c r="BGO742" s="168"/>
      <c r="BGP742" s="168"/>
      <c r="BGQ742" s="168"/>
      <c r="BGR742" s="168"/>
      <c r="BGS742" s="168"/>
      <c r="BGT742" s="168"/>
      <c r="BGU742" s="168"/>
      <c r="BGV742" s="168"/>
      <c r="BGW742" s="168"/>
      <c r="BGX742" s="168"/>
      <c r="BGY742" s="168"/>
      <c r="BGZ742" s="168"/>
      <c r="BHA742" s="168"/>
      <c r="BHB742" s="168"/>
      <c r="BHC742" s="168"/>
      <c r="BHD742" s="168"/>
      <c r="BHE742" s="168"/>
      <c r="BHF742" s="168"/>
      <c r="BHG742" s="168"/>
      <c r="BHH742" s="168"/>
      <c r="BHI742" s="168"/>
      <c r="BHJ742" s="168"/>
      <c r="BHK742" s="168"/>
      <c r="BHL742" s="168"/>
      <c r="BHM742" s="168"/>
      <c r="BHN742" s="168"/>
      <c r="BHO742" s="168"/>
      <c r="BHP742" s="168"/>
      <c r="BHQ742" s="168"/>
      <c r="BHR742" s="168"/>
      <c r="BHS742" s="168"/>
      <c r="BHT742" s="168"/>
      <c r="BHU742" s="835"/>
      <c r="BHV742" s="835"/>
      <c r="BHW742" s="835"/>
      <c r="BHX742" s="835"/>
      <c r="BHY742" s="835"/>
      <c r="BHZ742" s="835"/>
      <c r="BIA742" s="835"/>
      <c r="BIB742" s="835"/>
      <c r="BIC742" s="835"/>
      <c r="BID742" s="835"/>
      <c r="BIE742" s="835"/>
      <c r="BIF742" s="835"/>
      <c r="BIG742" s="835"/>
      <c r="BIH742" s="835"/>
      <c r="BII742" s="835"/>
      <c r="BIJ742" s="835"/>
      <c r="BIK742" s="835"/>
      <c r="BIL742" s="835"/>
      <c r="BIM742" s="835"/>
      <c r="BIN742" s="835"/>
      <c r="BIO742" s="835"/>
      <c r="BIP742" s="835"/>
      <c r="BIQ742" s="835"/>
      <c r="BIR742" s="835"/>
      <c r="BIS742" s="89"/>
      <c r="BIT742" s="89"/>
      <c r="BIU742" s="89"/>
      <c r="BIV742" s="89"/>
      <c r="BIW742" s="89"/>
      <c r="BIX742" s="835"/>
      <c r="BIY742" s="835"/>
      <c r="BIZ742" s="89"/>
      <c r="BJA742" s="89"/>
      <c r="BJB742" s="835"/>
      <c r="BJC742" s="835"/>
      <c r="BJD742" s="89"/>
      <c r="BJE742" s="89"/>
      <c r="BJF742" s="835"/>
      <c r="BJG742" s="835"/>
      <c r="BJH742" s="835"/>
      <c r="BJI742" s="835"/>
      <c r="BJJ742" s="835"/>
      <c r="BJK742" s="835"/>
      <c r="BJL742" s="835"/>
      <c r="BJM742" s="89"/>
      <c r="BJN742" s="89"/>
      <c r="BJO742" s="835"/>
      <c r="BJP742" s="835"/>
      <c r="BJQ742" s="89"/>
      <c r="BJR742" s="89"/>
      <c r="BJS742" s="835"/>
      <c r="BJT742" s="835"/>
      <c r="BJU742" s="835"/>
      <c r="BJV742" s="835"/>
      <c r="BJW742" s="835"/>
      <c r="BJX742" s="203"/>
      <c r="BJY742" s="107"/>
      <c r="BJZ742" s="835"/>
      <c r="BKA742" s="835"/>
      <c r="BKB742" s="835"/>
      <c r="BKC742" s="835"/>
      <c r="BKD742" s="835"/>
      <c r="BKE742" s="835"/>
      <c r="BKF742" s="835"/>
      <c r="BKG742" s="168"/>
      <c r="BKH742" s="168"/>
      <c r="BKI742" s="168"/>
      <c r="BKJ742" s="168"/>
      <c r="BKK742" s="168"/>
      <c r="BKL742" s="168"/>
      <c r="BKM742" s="168"/>
      <c r="BKN742" s="168"/>
      <c r="BKO742" s="168"/>
      <c r="BKP742" s="168"/>
      <c r="BKQ742" s="168"/>
      <c r="BKR742" s="168"/>
      <c r="BKS742" s="168"/>
      <c r="BKT742" s="168"/>
      <c r="BKU742" s="168"/>
      <c r="BKV742" s="168"/>
      <c r="BKW742" s="168"/>
      <c r="BKX742" s="168"/>
      <c r="BKY742" s="168"/>
      <c r="BKZ742" s="168"/>
      <c r="BLA742" s="168"/>
      <c r="BLB742" s="168"/>
      <c r="BLC742" s="168"/>
      <c r="BLD742" s="168"/>
      <c r="BLE742" s="168"/>
      <c r="BLF742" s="168"/>
      <c r="BLG742" s="168"/>
      <c r="BLH742" s="168"/>
      <c r="BLI742" s="168"/>
      <c r="BLJ742" s="168"/>
      <c r="BLK742" s="168"/>
      <c r="BLL742" s="168"/>
      <c r="BLM742" s="168"/>
      <c r="BLN742" s="168"/>
      <c r="BLO742" s="168"/>
      <c r="BLP742" s="168"/>
      <c r="BLQ742" s="168"/>
      <c r="BLR742" s="168"/>
      <c r="BLS742" s="168"/>
      <c r="BLT742" s="168"/>
      <c r="BLU742" s="168"/>
      <c r="BLV742" s="168"/>
      <c r="BLW742" s="168"/>
      <c r="BLX742" s="168"/>
      <c r="BLY742" s="835"/>
      <c r="BLZ742" s="835"/>
      <c r="BMA742" s="835"/>
      <c r="BMB742" s="835"/>
      <c r="BMC742" s="835"/>
      <c r="BMD742" s="835"/>
      <c r="BME742" s="835"/>
      <c r="BMF742" s="835"/>
      <c r="BMG742" s="835"/>
      <c r="BMH742" s="835"/>
      <c r="BMI742" s="835"/>
      <c r="BMJ742" s="835"/>
      <c r="BMK742" s="835"/>
      <c r="BML742" s="835"/>
      <c r="BMM742" s="835"/>
      <c r="BMN742" s="835"/>
      <c r="BMO742" s="835"/>
      <c r="BMP742" s="835"/>
      <c r="BMQ742" s="835"/>
      <c r="BMR742" s="835"/>
      <c r="BMS742" s="835"/>
      <c r="BMT742" s="835"/>
      <c r="BMU742" s="835"/>
      <c r="BMV742" s="835"/>
      <c r="BMW742" s="89"/>
      <c r="BMX742" s="89"/>
      <c r="BMY742" s="89"/>
      <c r="BMZ742" s="89"/>
      <c r="BNA742" s="89"/>
      <c r="BNB742" s="835"/>
      <c r="BNC742" s="835"/>
      <c r="BND742" s="89"/>
      <c r="BNE742" s="89"/>
      <c r="BNF742" s="835"/>
      <c r="BNG742" s="835"/>
      <c r="BNH742" s="89"/>
      <c r="BNI742" s="89"/>
      <c r="BNJ742" s="835"/>
      <c r="BNK742" s="835"/>
      <c r="BNL742" s="835"/>
      <c r="BNM742" s="835"/>
      <c r="BNN742" s="835"/>
      <c r="BNO742" s="835"/>
      <c r="BNP742" s="835"/>
      <c r="BNQ742" s="89"/>
      <c r="BNR742" s="89"/>
      <c r="BNS742" s="835"/>
      <c r="BNT742" s="835"/>
      <c r="BNU742" s="89"/>
      <c r="BNV742" s="89"/>
      <c r="BNW742" s="835"/>
      <c r="BNX742" s="835"/>
      <c r="BNY742" s="835"/>
      <c r="BNZ742" s="835"/>
      <c r="BOA742" s="835"/>
      <c r="BOB742" s="203"/>
      <c r="BOC742" s="107"/>
      <c r="BOD742" s="835"/>
      <c r="BOE742" s="835"/>
      <c r="BOF742" s="835"/>
      <c r="BOG742" s="835"/>
      <c r="BOH742" s="835"/>
      <c r="BOI742" s="835"/>
      <c r="BOJ742" s="835"/>
      <c r="BOK742" s="168"/>
      <c r="BOL742" s="168"/>
      <c r="BOM742" s="168"/>
      <c r="BON742" s="168"/>
      <c r="BOO742" s="168"/>
      <c r="BOP742" s="168"/>
      <c r="BOQ742" s="168"/>
      <c r="BOR742" s="168"/>
      <c r="BOS742" s="168"/>
      <c r="BOT742" s="168"/>
      <c r="BOU742" s="168"/>
      <c r="BOV742" s="168"/>
      <c r="BOW742" s="168"/>
      <c r="BOX742" s="168"/>
      <c r="BOY742" s="168"/>
      <c r="BOZ742" s="168"/>
      <c r="BPA742" s="168"/>
      <c r="BPB742" s="168"/>
      <c r="BPC742" s="168"/>
      <c r="BPD742" s="168"/>
      <c r="BPE742" s="168"/>
      <c r="BPF742" s="168"/>
      <c r="BPG742" s="168"/>
      <c r="BPH742" s="168"/>
      <c r="BPI742" s="168"/>
      <c r="BPJ742" s="168"/>
      <c r="BPK742" s="168"/>
      <c r="BPL742" s="168"/>
      <c r="BPM742" s="168"/>
      <c r="BPN742" s="168"/>
      <c r="BPO742" s="168"/>
      <c r="BPP742" s="168"/>
      <c r="BPQ742" s="168"/>
      <c r="BPR742" s="168"/>
      <c r="BPS742" s="168"/>
      <c r="BPT742" s="168"/>
      <c r="BPU742" s="168"/>
      <c r="BPV742" s="168"/>
      <c r="BPW742" s="168"/>
      <c r="BPX742" s="168"/>
      <c r="BPY742" s="168"/>
      <c r="BPZ742" s="168"/>
      <c r="BQA742" s="168"/>
      <c r="BQB742" s="168"/>
      <c r="BQC742" s="835"/>
      <c r="BQD742" s="835"/>
      <c r="BQE742" s="835"/>
      <c r="BQF742" s="835"/>
      <c r="BQG742" s="835"/>
      <c r="BQH742" s="835"/>
      <c r="BQI742" s="835"/>
      <c r="BQJ742" s="835"/>
      <c r="BQK742" s="835"/>
      <c r="BQL742" s="835"/>
      <c r="BQM742" s="835"/>
      <c r="BQN742" s="835"/>
      <c r="BQO742" s="835"/>
      <c r="BQP742" s="835"/>
      <c r="BQQ742" s="835"/>
      <c r="BQR742" s="835"/>
      <c r="BQS742" s="835"/>
      <c r="BQT742" s="835"/>
      <c r="BQU742" s="835"/>
      <c r="BQV742" s="835"/>
      <c r="BQW742" s="835"/>
      <c r="BQX742" s="835"/>
      <c r="BQY742" s="835"/>
      <c r="BQZ742" s="835"/>
      <c r="BRA742" s="89"/>
      <c r="BRB742" s="89"/>
      <c r="BRC742" s="89"/>
      <c r="BRD742" s="89"/>
      <c r="BRE742" s="89"/>
      <c r="BRF742" s="835"/>
      <c r="BRG742" s="835"/>
      <c r="BRH742" s="89"/>
      <c r="BRI742" s="89"/>
      <c r="BRJ742" s="835"/>
      <c r="BRK742" s="835"/>
      <c r="BRL742" s="89"/>
      <c r="BRM742" s="89"/>
      <c r="BRN742" s="835"/>
      <c r="BRO742" s="835"/>
      <c r="BRP742" s="835"/>
      <c r="BRQ742" s="835"/>
      <c r="BRR742" s="835"/>
      <c r="BRS742" s="835"/>
      <c r="BRT742" s="835"/>
      <c r="BRU742" s="89"/>
      <c r="BRV742" s="89"/>
      <c r="BRW742" s="835"/>
      <c r="BRX742" s="835"/>
      <c r="BRY742" s="89"/>
      <c r="BRZ742" s="89"/>
      <c r="BSA742" s="835"/>
      <c r="BSB742" s="835"/>
      <c r="BSC742" s="835"/>
      <c r="BSD742" s="835"/>
      <c r="BSE742" s="835"/>
      <c r="BSF742" s="203"/>
      <c r="BSG742" s="107"/>
      <c r="BSH742" s="835"/>
      <c r="BSI742" s="835"/>
      <c r="BSJ742" s="835"/>
      <c r="BSK742" s="835"/>
      <c r="BSL742" s="835"/>
      <c r="BSM742" s="835"/>
      <c r="BSN742" s="835"/>
      <c r="BSO742" s="168"/>
      <c r="BSP742" s="168"/>
      <c r="BSQ742" s="168"/>
      <c r="BSR742" s="168"/>
      <c r="BSS742" s="168"/>
      <c r="BST742" s="168"/>
      <c r="BSU742" s="168"/>
      <c r="BSV742" s="168"/>
      <c r="BSW742" s="168"/>
      <c r="BSX742" s="168"/>
      <c r="BSY742" s="168"/>
      <c r="BSZ742" s="168"/>
      <c r="BTA742" s="168"/>
      <c r="BTB742" s="168"/>
      <c r="BTC742" s="168"/>
      <c r="BTD742" s="168"/>
      <c r="BTE742" s="168"/>
      <c r="BTF742" s="168"/>
      <c r="BTG742" s="168"/>
      <c r="BTH742" s="168"/>
      <c r="BTI742" s="168"/>
      <c r="BTJ742" s="168"/>
      <c r="BTK742" s="168"/>
      <c r="BTL742" s="168"/>
      <c r="BTM742" s="168"/>
      <c r="BTN742" s="168"/>
      <c r="BTO742" s="168"/>
      <c r="BTP742" s="168"/>
      <c r="BTQ742" s="168"/>
      <c r="BTR742" s="168"/>
      <c r="BTS742" s="168"/>
      <c r="BTT742" s="168"/>
      <c r="BTU742" s="168"/>
      <c r="BTV742" s="168"/>
      <c r="BTW742" s="168"/>
      <c r="BTX742" s="168"/>
      <c r="BTY742" s="168"/>
      <c r="BTZ742" s="168"/>
      <c r="BUA742" s="168"/>
      <c r="BUB742" s="168"/>
      <c r="BUC742" s="168"/>
      <c r="BUD742" s="168"/>
      <c r="BUE742" s="168"/>
      <c r="BUF742" s="168"/>
      <c r="BUG742" s="835"/>
      <c r="BUH742" s="835"/>
      <c r="BUI742" s="835"/>
      <c r="BUJ742" s="835"/>
      <c r="BUK742" s="835"/>
      <c r="BUL742" s="835"/>
      <c r="BUM742" s="835"/>
      <c r="BUN742" s="835"/>
      <c r="BUO742" s="835"/>
      <c r="BUP742" s="835"/>
      <c r="BUQ742" s="835"/>
      <c r="BUR742" s="835"/>
      <c r="BUS742" s="835"/>
      <c r="BUT742" s="835"/>
      <c r="BUU742" s="835"/>
      <c r="BUV742" s="835"/>
      <c r="BUW742" s="835"/>
      <c r="BUX742" s="835"/>
      <c r="BUY742" s="835"/>
      <c r="BUZ742" s="835"/>
      <c r="BVA742" s="835"/>
      <c r="BVB742" s="835"/>
      <c r="BVC742" s="835"/>
      <c r="BVD742" s="835"/>
      <c r="BVE742" s="89"/>
      <c r="BVF742" s="89"/>
      <c r="BVG742" s="89"/>
      <c r="BVH742" s="89"/>
      <c r="BVI742" s="89"/>
      <c r="BVJ742" s="835"/>
      <c r="BVK742" s="835"/>
      <c r="BVL742" s="89"/>
      <c r="BVM742" s="89"/>
      <c r="BVN742" s="835"/>
      <c r="BVO742" s="835"/>
      <c r="BVP742" s="89"/>
      <c r="BVQ742" s="89"/>
      <c r="BVR742" s="835"/>
      <c r="BVS742" s="835"/>
      <c r="BVT742" s="835"/>
      <c r="BVU742" s="835"/>
      <c r="BVV742" s="835"/>
      <c r="BVW742" s="835"/>
      <c r="BVX742" s="835"/>
      <c r="BVY742" s="89"/>
      <c r="BVZ742" s="89"/>
      <c r="BWA742" s="835"/>
      <c r="BWB742" s="835"/>
      <c r="BWC742" s="89"/>
      <c r="BWD742" s="89"/>
      <c r="BWE742" s="835"/>
      <c r="BWF742" s="835"/>
      <c r="BWG742" s="835"/>
      <c r="BWH742" s="835"/>
      <c r="BWI742" s="835"/>
      <c r="BWJ742" s="203"/>
      <c r="BWK742" s="107"/>
      <c r="BWL742" s="835"/>
      <c r="BWM742" s="835"/>
      <c r="BWN742" s="835"/>
      <c r="BWO742" s="835"/>
      <c r="BWP742" s="835"/>
      <c r="BWQ742" s="835"/>
      <c r="BWR742" s="835"/>
      <c r="BWS742" s="168"/>
      <c r="BWT742" s="168"/>
      <c r="BWU742" s="168"/>
      <c r="BWV742" s="168"/>
      <c r="BWW742" s="168"/>
      <c r="BWX742" s="168"/>
      <c r="BWY742" s="168"/>
      <c r="BWZ742" s="168"/>
      <c r="BXA742" s="168"/>
      <c r="BXB742" s="168"/>
      <c r="BXC742" s="168"/>
      <c r="BXD742" s="168"/>
      <c r="BXE742" s="168"/>
      <c r="BXF742" s="168"/>
      <c r="BXG742" s="168"/>
      <c r="BXH742" s="168"/>
      <c r="BXI742" s="168"/>
      <c r="BXJ742" s="168"/>
      <c r="BXK742" s="168"/>
      <c r="BXL742" s="168"/>
      <c r="BXM742" s="168"/>
      <c r="BXN742" s="168"/>
      <c r="BXO742" s="168"/>
      <c r="BXP742" s="168"/>
      <c r="BXQ742" s="168"/>
      <c r="BXR742" s="168"/>
      <c r="BXS742" s="168"/>
      <c r="BXT742" s="168"/>
      <c r="BXU742" s="168"/>
      <c r="BXV742" s="168"/>
      <c r="BXW742" s="168"/>
      <c r="BXX742" s="168"/>
      <c r="BXY742" s="168"/>
      <c r="BXZ742" s="168"/>
      <c r="BYA742" s="168"/>
      <c r="BYB742" s="168"/>
      <c r="BYC742" s="168"/>
      <c r="BYD742" s="168"/>
      <c r="BYE742" s="168"/>
      <c r="BYF742" s="168"/>
      <c r="BYG742" s="168"/>
      <c r="BYH742" s="168"/>
      <c r="BYI742" s="168"/>
      <c r="BYJ742" s="168"/>
      <c r="BYK742" s="835"/>
      <c r="BYL742" s="835"/>
      <c r="BYM742" s="835"/>
      <c r="BYN742" s="835"/>
      <c r="BYO742" s="835"/>
      <c r="BYP742" s="835"/>
      <c r="BYQ742" s="835"/>
      <c r="BYR742" s="835"/>
      <c r="BYS742" s="835"/>
      <c r="BYT742" s="835"/>
      <c r="BYU742" s="835"/>
      <c r="BYV742" s="835"/>
      <c r="BYW742" s="835"/>
      <c r="BYX742" s="835"/>
      <c r="BYY742" s="835"/>
      <c r="BYZ742" s="835"/>
      <c r="BZA742" s="835"/>
      <c r="BZB742" s="835"/>
      <c r="BZC742" s="835"/>
      <c r="BZD742" s="835"/>
      <c r="BZE742" s="835"/>
      <c r="BZF742" s="835"/>
      <c r="BZG742" s="835"/>
      <c r="BZH742" s="835"/>
      <c r="BZI742" s="89"/>
      <c r="BZJ742" s="89"/>
      <c r="BZK742" s="89"/>
      <c r="BZL742" s="89"/>
      <c r="BZM742" s="89"/>
      <c r="BZN742" s="835"/>
      <c r="BZO742" s="835"/>
      <c r="BZP742" s="89"/>
      <c r="BZQ742" s="89"/>
      <c r="BZR742" s="835"/>
      <c r="BZS742" s="835"/>
      <c r="BZT742" s="89"/>
      <c r="BZU742" s="89"/>
      <c r="BZV742" s="835"/>
      <c r="BZW742" s="835"/>
      <c r="BZX742" s="835"/>
      <c r="BZY742" s="835"/>
      <c r="BZZ742" s="835"/>
      <c r="CAA742" s="835"/>
      <c r="CAB742" s="835"/>
      <c r="CAC742" s="89"/>
      <c r="CAD742" s="89"/>
      <c r="CAE742" s="835"/>
      <c r="CAF742" s="835"/>
      <c r="CAG742" s="89"/>
      <c r="CAH742" s="89"/>
      <c r="CAI742" s="835"/>
      <c r="CAJ742" s="835"/>
      <c r="CAK742" s="835"/>
      <c r="CAL742" s="835"/>
      <c r="CAM742" s="835"/>
      <c r="CAN742" s="203"/>
      <c r="CAO742" s="107"/>
      <c r="CAP742" s="835"/>
      <c r="CAQ742" s="835"/>
      <c r="CAR742" s="835"/>
      <c r="CAS742" s="835"/>
      <c r="CAT742" s="835"/>
      <c r="CAU742" s="835"/>
      <c r="CAV742" s="835"/>
      <c r="CAW742" s="168"/>
      <c r="CAX742" s="168"/>
      <c r="CAY742" s="168"/>
      <c r="CAZ742" s="168"/>
      <c r="CBA742" s="168"/>
      <c r="CBB742" s="168"/>
      <c r="CBC742" s="168"/>
      <c r="CBD742" s="168"/>
      <c r="CBE742" s="168"/>
      <c r="CBF742" s="168"/>
      <c r="CBG742" s="168"/>
      <c r="CBH742" s="168"/>
      <c r="CBI742" s="168"/>
      <c r="CBJ742" s="168"/>
      <c r="CBK742" s="168"/>
      <c r="CBL742" s="168"/>
      <c r="CBM742" s="168"/>
      <c r="CBN742" s="168"/>
      <c r="CBO742" s="168"/>
      <c r="CBP742" s="168"/>
      <c r="CBQ742" s="168"/>
      <c r="CBR742" s="168"/>
      <c r="CBS742" s="168"/>
      <c r="CBT742" s="168"/>
      <c r="CBU742" s="168"/>
      <c r="CBV742" s="168"/>
      <c r="CBW742" s="168"/>
      <c r="CBX742" s="168"/>
      <c r="CBY742" s="168"/>
      <c r="CBZ742" s="168"/>
      <c r="CCA742" s="168"/>
      <c r="CCB742" s="168"/>
      <c r="CCC742" s="168"/>
      <c r="CCD742" s="168"/>
      <c r="CCE742" s="168"/>
      <c r="CCF742" s="168"/>
      <c r="CCG742" s="168"/>
      <c r="CCH742" s="168"/>
      <c r="CCI742" s="168"/>
      <c r="CCJ742" s="168"/>
      <c r="CCK742" s="168"/>
      <c r="CCL742" s="168"/>
      <c r="CCM742" s="168"/>
      <c r="CCN742" s="168"/>
      <c r="CCO742" s="835"/>
      <c r="CCP742" s="835"/>
      <c r="CCQ742" s="835"/>
      <c r="CCR742" s="835"/>
      <c r="CCS742" s="835"/>
      <c r="CCT742" s="835"/>
      <c r="CCU742" s="835"/>
      <c r="CCV742" s="835"/>
      <c r="CCW742" s="835"/>
      <c r="CCX742" s="835"/>
      <c r="CCY742" s="835"/>
      <c r="CCZ742" s="835"/>
      <c r="CDA742" s="835"/>
      <c r="CDB742" s="835"/>
      <c r="CDC742" s="835"/>
      <c r="CDD742" s="835"/>
      <c r="CDE742" s="835"/>
      <c r="CDF742" s="835"/>
      <c r="CDG742" s="835"/>
      <c r="CDH742" s="835"/>
      <c r="CDI742" s="835"/>
      <c r="CDJ742" s="835"/>
      <c r="CDK742" s="835"/>
      <c r="CDL742" s="835"/>
      <c r="CDM742" s="89"/>
      <c r="CDN742" s="89"/>
      <c r="CDO742" s="89"/>
      <c r="CDP742" s="89"/>
      <c r="CDQ742" s="89"/>
      <c r="CDR742" s="835"/>
      <c r="CDS742" s="835"/>
      <c r="CDT742" s="89"/>
      <c r="CDU742" s="89"/>
      <c r="CDV742" s="835"/>
      <c r="CDW742" s="835"/>
      <c r="CDX742" s="89"/>
      <c r="CDY742" s="89"/>
      <c r="CDZ742" s="835"/>
      <c r="CEA742" s="835"/>
      <c r="CEB742" s="835"/>
      <c r="CEC742" s="835"/>
      <c r="CED742" s="835"/>
      <c r="CEE742" s="835"/>
      <c r="CEF742" s="835"/>
      <c r="CEG742" s="89"/>
      <c r="CEH742" s="89"/>
      <c r="CEI742" s="835"/>
      <c r="CEJ742" s="835"/>
      <c r="CEK742" s="89"/>
      <c r="CEL742" s="89"/>
      <c r="CEM742" s="835"/>
      <c r="CEN742" s="835"/>
      <c r="CEO742" s="835"/>
      <c r="CEP742" s="835"/>
      <c r="CEQ742" s="835"/>
      <c r="CER742" s="203"/>
      <c r="CES742" s="107"/>
      <c r="CET742" s="835"/>
      <c r="CEU742" s="835"/>
      <c r="CEV742" s="835"/>
      <c r="CEW742" s="835"/>
      <c r="CEX742" s="835"/>
      <c r="CEY742" s="835"/>
      <c r="CEZ742" s="835"/>
      <c r="CFA742" s="168"/>
      <c r="CFB742" s="168"/>
      <c r="CFC742" s="168"/>
      <c r="CFD742" s="168"/>
      <c r="CFE742" s="168"/>
      <c r="CFF742" s="168"/>
      <c r="CFG742" s="168"/>
      <c r="CFH742" s="168"/>
      <c r="CFI742" s="168"/>
      <c r="CFJ742" s="168"/>
      <c r="CFK742" s="168"/>
      <c r="CFL742" s="168"/>
      <c r="CFM742" s="168"/>
      <c r="CFN742" s="168"/>
      <c r="CFO742" s="168"/>
      <c r="CFP742" s="168"/>
      <c r="CFQ742" s="168"/>
      <c r="CFR742" s="168"/>
      <c r="CFS742" s="168"/>
      <c r="CFT742" s="168"/>
      <c r="CFU742" s="168"/>
      <c r="CFV742" s="168"/>
      <c r="CFW742" s="168"/>
      <c r="CFX742" s="168"/>
      <c r="CFY742" s="168"/>
      <c r="CFZ742" s="168"/>
      <c r="CGA742" s="168"/>
      <c r="CGB742" s="168"/>
      <c r="CGC742" s="168"/>
      <c r="CGD742" s="168"/>
      <c r="CGE742" s="168"/>
      <c r="CGF742" s="168"/>
      <c r="CGG742" s="168"/>
      <c r="CGH742" s="168"/>
      <c r="CGI742" s="168"/>
      <c r="CGJ742" s="168"/>
      <c r="CGK742" s="168"/>
      <c r="CGL742" s="168"/>
      <c r="CGM742" s="168"/>
      <c r="CGN742" s="168"/>
      <c r="CGO742" s="168"/>
      <c r="CGP742" s="168"/>
      <c r="CGQ742" s="168"/>
      <c r="CGR742" s="168"/>
      <c r="CGS742" s="835"/>
      <c r="CGT742" s="835"/>
      <c r="CGU742" s="835"/>
      <c r="CGV742" s="835"/>
      <c r="CGW742" s="835"/>
      <c r="CGX742" s="835"/>
      <c r="CGY742" s="835"/>
      <c r="CGZ742" s="835"/>
      <c r="CHA742" s="835"/>
      <c r="CHB742" s="835"/>
      <c r="CHC742" s="835"/>
      <c r="CHD742" s="835"/>
      <c r="CHE742" s="835"/>
      <c r="CHF742" s="835"/>
      <c r="CHG742" s="835"/>
      <c r="CHH742" s="835"/>
      <c r="CHI742" s="835"/>
      <c r="CHJ742" s="835"/>
      <c r="CHK742" s="835"/>
      <c r="CHL742" s="835"/>
      <c r="CHM742" s="835"/>
      <c r="CHN742" s="835"/>
      <c r="CHO742" s="835"/>
      <c r="CHP742" s="835"/>
      <c r="CHQ742" s="89"/>
      <c r="CHR742" s="89"/>
      <c r="CHS742" s="89"/>
      <c r="CHT742" s="89"/>
      <c r="CHU742" s="89"/>
      <c r="CHV742" s="835"/>
      <c r="CHW742" s="835"/>
      <c r="CHX742" s="89"/>
      <c r="CHY742" s="89"/>
      <c r="CHZ742" s="835"/>
      <c r="CIA742" s="835"/>
      <c r="CIB742" s="89"/>
      <c r="CIC742" s="89"/>
      <c r="CID742" s="835"/>
      <c r="CIE742" s="835"/>
      <c r="CIF742" s="835"/>
      <c r="CIG742" s="835"/>
      <c r="CIH742" s="835"/>
      <c r="CII742" s="835"/>
      <c r="CIJ742" s="835"/>
      <c r="CIK742" s="89"/>
      <c r="CIL742" s="89"/>
      <c r="CIM742" s="835"/>
      <c r="CIN742" s="835"/>
      <c r="CIO742" s="89"/>
      <c r="CIP742" s="89"/>
      <c r="CIQ742" s="835"/>
      <c r="CIR742" s="835"/>
      <c r="CIS742" s="835"/>
      <c r="CIT742" s="835"/>
      <c r="CIU742" s="835"/>
      <c r="CIV742" s="203"/>
      <c r="CIW742" s="107"/>
      <c r="CIX742" s="835"/>
      <c r="CIY742" s="835"/>
      <c r="CIZ742" s="835"/>
      <c r="CJA742" s="835"/>
      <c r="CJB742" s="835"/>
      <c r="CJC742" s="835"/>
      <c r="CJD742" s="835"/>
      <c r="CJE742" s="168"/>
      <c r="CJF742" s="168"/>
      <c r="CJG742" s="168"/>
      <c r="CJH742" s="168"/>
      <c r="CJI742" s="168"/>
      <c r="CJJ742" s="168"/>
      <c r="CJK742" s="168"/>
      <c r="CJL742" s="168"/>
      <c r="CJM742" s="168"/>
      <c r="CJN742" s="168"/>
      <c r="CJO742" s="168"/>
      <c r="CJP742" s="168"/>
      <c r="CJQ742" s="168"/>
      <c r="CJR742" s="168"/>
      <c r="CJS742" s="168"/>
      <c r="CJT742" s="168"/>
      <c r="CJU742" s="168"/>
      <c r="CJV742" s="168"/>
      <c r="CJW742" s="168"/>
      <c r="CJX742" s="168"/>
      <c r="CJY742" s="168"/>
      <c r="CJZ742" s="168"/>
      <c r="CKA742" s="168"/>
      <c r="CKB742" s="168"/>
      <c r="CKC742" s="168"/>
      <c r="CKD742" s="168"/>
      <c r="CKE742" s="168"/>
      <c r="CKF742" s="168"/>
      <c r="CKG742" s="168"/>
      <c r="CKH742" s="168"/>
      <c r="CKI742" s="168"/>
      <c r="CKJ742" s="168"/>
      <c r="CKK742" s="168"/>
      <c r="CKL742" s="168"/>
      <c r="CKM742" s="168"/>
      <c r="CKN742" s="168"/>
      <c r="CKO742" s="168"/>
      <c r="CKP742" s="168"/>
      <c r="CKQ742" s="168"/>
      <c r="CKR742" s="168"/>
      <c r="CKS742" s="168"/>
      <c r="CKT742" s="168"/>
      <c r="CKU742" s="168"/>
      <c r="CKV742" s="168"/>
      <c r="CKW742" s="835"/>
      <c r="CKX742" s="835"/>
      <c r="CKY742" s="835"/>
      <c r="CKZ742" s="835"/>
      <c r="CLA742" s="835"/>
      <c r="CLB742" s="835"/>
      <c r="CLC742" s="835"/>
      <c r="CLD742" s="835"/>
      <c r="CLE742" s="835"/>
      <c r="CLF742" s="835"/>
      <c r="CLG742" s="835"/>
      <c r="CLH742" s="835"/>
      <c r="CLI742" s="835"/>
      <c r="CLJ742" s="835"/>
      <c r="CLK742" s="835"/>
      <c r="CLL742" s="835"/>
      <c r="CLM742" s="835"/>
      <c r="CLN742" s="835"/>
      <c r="CLO742" s="835"/>
      <c r="CLP742" s="835"/>
      <c r="CLQ742" s="835"/>
      <c r="CLR742" s="835"/>
      <c r="CLS742" s="835"/>
      <c r="CLT742" s="835"/>
      <c r="CLU742" s="89"/>
      <c r="CLV742" s="89"/>
      <c r="CLW742" s="89"/>
      <c r="CLX742" s="89"/>
      <c r="CLY742" s="89"/>
      <c r="CLZ742" s="835"/>
      <c r="CMA742" s="835"/>
      <c r="CMB742" s="89"/>
      <c r="CMC742" s="89"/>
      <c r="CMD742" s="835"/>
      <c r="CME742" s="835"/>
      <c r="CMF742" s="89"/>
      <c r="CMG742" s="89"/>
      <c r="CMH742" s="835"/>
      <c r="CMI742" s="835"/>
      <c r="CMJ742" s="835"/>
      <c r="CMK742" s="835"/>
      <c r="CML742" s="835"/>
      <c r="CMM742" s="835"/>
      <c r="CMN742" s="835"/>
      <c r="CMO742" s="89"/>
      <c r="CMP742" s="89"/>
      <c r="CMQ742" s="835"/>
      <c r="CMR742" s="835"/>
      <c r="CMS742" s="89"/>
      <c r="CMT742" s="89"/>
      <c r="CMU742" s="835"/>
      <c r="CMV742" s="835"/>
      <c r="CMW742" s="835"/>
      <c r="CMX742" s="835"/>
      <c r="CMY742" s="835"/>
      <c r="CMZ742" s="203"/>
      <c r="CNA742" s="107"/>
      <c r="CNB742" s="835"/>
      <c r="CNC742" s="835"/>
      <c r="CND742" s="835"/>
      <c r="CNE742" s="835"/>
      <c r="CNF742" s="835"/>
      <c r="CNG742" s="835"/>
      <c r="CNH742" s="835"/>
      <c r="CNI742" s="168"/>
      <c r="CNJ742" s="168"/>
      <c r="CNK742" s="168"/>
      <c r="CNL742" s="168"/>
      <c r="CNM742" s="168"/>
      <c r="CNN742" s="168"/>
      <c r="CNO742" s="168"/>
      <c r="CNP742" s="168"/>
      <c r="CNQ742" s="168"/>
      <c r="CNR742" s="168"/>
      <c r="CNS742" s="168"/>
      <c r="CNT742" s="168"/>
      <c r="CNU742" s="168"/>
      <c r="CNV742" s="168"/>
      <c r="CNW742" s="168"/>
      <c r="CNX742" s="168"/>
      <c r="CNY742" s="168"/>
      <c r="CNZ742" s="168"/>
      <c r="COA742" s="168"/>
      <c r="COB742" s="168"/>
      <c r="COC742" s="168"/>
      <c r="COD742" s="168"/>
      <c r="COE742" s="168"/>
      <c r="COF742" s="168"/>
      <c r="COG742" s="168"/>
      <c r="COH742" s="168"/>
      <c r="COI742" s="168"/>
      <c r="COJ742" s="168"/>
      <c r="COK742" s="168"/>
      <c r="COL742" s="168"/>
      <c r="COM742" s="168"/>
      <c r="CON742" s="168"/>
      <c r="COO742" s="168"/>
      <c r="COP742" s="168"/>
      <c r="COQ742" s="168"/>
      <c r="COR742" s="168"/>
      <c r="COS742" s="168"/>
      <c r="COT742" s="168"/>
      <c r="COU742" s="168"/>
      <c r="COV742" s="168"/>
      <c r="COW742" s="168"/>
      <c r="COX742" s="168"/>
      <c r="COY742" s="168"/>
      <c r="COZ742" s="168"/>
      <c r="CPA742" s="835"/>
      <c r="CPB742" s="835"/>
      <c r="CPC742" s="835"/>
      <c r="CPD742" s="835"/>
      <c r="CPE742" s="835"/>
      <c r="CPF742" s="835"/>
      <c r="CPG742" s="835"/>
      <c r="CPH742" s="835"/>
      <c r="CPI742" s="835"/>
      <c r="CPJ742" s="835"/>
      <c r="CPK742" s="835"/>
      <c r="CPL742" s="835"/>
      <c r="CPM742" s="835"/>
      <c r="CPN742" s="835"/>
      <c r="CPO742" s="835"/>
      <c r="CPP742" s="835"/>
      <c r="CPQ742" s="835"/>
      <c r="CPR742" s="835"/>
      <c r="CPS742" s="835"/>
      <c r="CPT742" s="835"/>
      <c r="CPU742" s="835"/>
      <c r="CPV742" s="835"/>
      <c r="CPW742" s="835"/>
      <c r="CPX742" s="835"/>
      <c r="CPY742" s="89"/>
      <c r="CPZ742" s="89"/>
      <c r="CQA742" s="89"/>
      <c r="CQB742" s="89"/>
      <c r="CQC742" s="89"/>
      <c r="CQD742" s="835"/>
      <c r="CQE742" s="835"/>
      <c r="CQF742" s="89"/>
      <c r="CQG742" s="89"/>
      <c r="CQH742" s="835"/>
      <c r="CQI742" s="835"/>
      <c r="CQJ742" s="89"/>
      <c r="CQK742" s="89"/>
      <c r="CQL742" s="835"/>
      <c r="CQM742" s="835"/>
      <c r="CQN742" s="835"/>
      <c r="CQO742" s="835"/>
      <c r="CQP742" s="835"/>
      <c r="CQQ742" s="835"/>
      <c r="CQR742" s="835"/>
      <c r="CQS742" s="89"/>
      <c r="CQT742" s="89"/>
      <c r="CQU742" s="835"/>
      <c r="CQV742" s="835"/>
      <c r="CQW742" s="89"/>
      <c r="CQX742" s="89"/>
      <c r="CQY742" s="835"/>
      <c r="CQZ742" s="835"/>
      <c r="CRA742" s="835"/>
      <c r="CRB742" s="835"/>
      <c r="CRC742" s="835"/>
      <c r="CRD742" s="203"/>
      <c r="CRE742" s="107"/>
      <c r="CRF742" s="835"/>
      <c r="CRG742" s="835"/>
      <c r="CRH742" s="835"/>
      <c r="CRI742" s="835"/>
      <c r="CRJ742" s="835"/>
      <c r="CRK742" s="835"/>
      <c r="CRL742" s="835"/>
      <c r="CRM742" s="168"/>
      <c r="CRN742" s="168"/>
      <c r="CRO742" s="168"/>
      <c r="CRP742" s="168"/>
      <c r="CRQ742" s="168"/>
      <c r="CRR742" s="168"/>
      <c r="CRS742" s="168"/>
      <c r="CRT742" s="168"/>
      <c r="CRU742" s="168"/>
      <c r="CRV742" s="168"/>
      <c r="CRW742" s="168"/>
      <c r="CRX742" s="168"/>
      <c r="CRY742" s="168"/>
      <c r="CRZ742" s="168"/>
      <c r="CSA742" s="168"/>
      <c r="CSB742" s="168"/>
      <c r="CSC742" s="168"/>
      <c r="CSD742" s="168"/>
      <c r="CSE742" s="168"/>
      <c r="CSF742" s="168"/>
      <c r="CSG742" s="168"/>
      <c r="CSH742" s="168"/>
      <c r="CSI742" s="168"/>
      <c r="CSJ742" s="168"/>
      <c r="CSK742" s="168"/>
      <c r="CSL742" s="168"/>
      <c r="CSM742" s="168"/>
      <c r="CSN742" s="168"/>
      <c r="CSO742" s="168"/>
      <c r="CSP742" s="168"/>
      <c r="CSQ742" s="168"/>
      <c r="CSR742" s="168"/>
      <c r="CSS742" s="168"/>
      <c r="CST742" s="168"/>
      <c r="CSU742" s="168"/>
      <c r="CSV742" s="168"/>
      <c r="CSW742" s="168"/>
      <c r="CSX742" s="168"/>
      <c r="CSY742" s="168"/>
      <c r="CSZ742" s="168"/>
      <c r="CTA742" s="168"/>
      <c r="CTB742" s="168"/>
      <c r="CTC742" s="168"/>
      <c r="CTD742" s="168"/>
      <c r="CTE742" s="835"/>
      <c r="CTF742" s="835"/>
      <c r="CTG742" s="835"/>
      <c r="CTH742" s="835"/>
      <c r="CTI742" s="835"/>
      <c r="CTJ742" s="835"/>
      <c r="CTK742" s="835"/>
      <c r="CTL742" s="835"/>
      <c r="CTM742" s="835"/>
      <c r="CTN742" s="835"/>
      <c r="CTO742" s="835"/>
      <c r="CTP742" s="835"/>
      <c r="CTQ742" s="835"/>
      <c r="CTR742" s="835"/>
      <c r="CTS742" s="835"/>
      <c r="CTT742" s="835"/>
      <c r="CTU742" s="835"/>
      <c r="CTV742" s="835"/>
      <c r="CTW742" s="835"/>
      <c r="CTX742" s="835"/>
      <c r="CTY742" s="835"/>
      <c r="CTZ742" s="835"/>
      <c r="CUA742" s="835"/>
      <c r="CUB742" s="835"/>
      <c r="CUC742" s="89"/>
      <c r="CUD742" s="89"/>
      <c r="CUE742" s="89"/>
      <c r="CUF742" s="89"/>
      <c r="CUG742" s="89"/>
      <c r="CUH742" s="835"/>
      <c r="CUI742" s="835"/>
      <c r="CUJ742" s="89"/>
      <c r="CUK742" s="89"/>
      <c r="CUL742" s="835"/>
      <c r="CUM742" s="835"/>
      <c r="CUN742" s="89"/>
      <c r="CUO742" s="89"/>
      <c r="CUP742" s="835"/>
      <c r="CUQ742" s="835"/>
      <c r="CUR742" s="835"/>
      <c r="CUS742" s="835"/>
      <c r="CUT742" s="835"/>
      <c r="CUU742" s="835"/>
      <c r="CUV742" s="835"/>
      <c r="CUW742" s="89"/>
      <c r="CUX742" s="89"/>
      <c r="CUY742" s="835"/>
      <c r="CUZ742" s="835"/>
      <c r="CVA742" s="89"/>
      <c r="CVB742" s="89"/>
      <c r="CVC742" s="835"/>
      <c r="CVD742" s="835"/>
      <c r="CVE742" s="835"/>
      <c r="CVF742" s="835"/>
      <c r="CVG742" s="835"/>
      <c r="CVH742" s="203"/>
      <c r="CVI742" s="107"/>
      <c r="CVJ742" s="835"/>
      <c r="CVK742" s="835"/>
      <c r="CVL742" s="835"/>
      <c r="CVM742" s="835"/>
      <c r="CVN742" s="835"/>
      <c r="CVO742" s="835"/>
      <c r="CVP742" s="835"/>
      <c r="CVQ742" s="168"/>
      <c r="CVR742" s="168"/>
      <c r="CVS742" s="168"/>
      <c r="CVT742" s="168"/>
      <c r="CVU742" s="168"/>
      <c r="CVV742" s="168"/>
      <c r="CVW742" s="168"/>
      <c r="CVX742" s="168"/>
      <c r="CVY742" s="168"/>
      <c r="CVZ742" s="168"/>
      <c r="CWA742" s="168"/>
      <c r="CWB742" s="168"/>
      <c r="CWC742" s="168"/>
      <c r="CWD742" s="168"/>
      <c r="CWE742" s="168"/>
      <c r="CWF742" s="168"/>
      <c r="CWG742" s="168"/>
      <c r="CWH742" s="168"/>
      <c r="CWI742" s="168"/>
      <c r="CWJ742" s="168"/>
      <c r="CWK742" s="168"/>
      <c r="CWL742" s="168"/>
      <c r="CWM742" s="168"/>
      <c r="CWN742" s="168"/>
      <c r="CWO742" s="168"/>
      <c r="CWP742" s="168"/>
      <c r="CWQ742" s="168"/>
      <c r="CWR742" s="168"/>
      <c r="CWS742" s="168"/>
      <c r="CWT742" s="168"/>
      <c r="CWU742" s="168"/>
      <c r="CWV742" s="168"/>
      <c r="CWW742" s="168"/>
      <c r="CWX742" s="168"/>
      <c r="CWY742" s="168"/>
      <c r="CWZ742" s="168"/>
      <c r="CXA742" s="168"/>
      <c r="CXB742" s="168"/>
      <c r="CXC742" s="168"/>
      <c r="CXD742" s="168"/>
      <c r="CXE742" s="168"/>
      <c r="CXF742" s="168"/>
      <c r="CXG742" s="168"/>
      <c r="CXH742" s="168"/>
      <c r="CXI742" s="835"/>
      <c r="CXJ742" s="835"/>
      <c r="CXK742" s="835"/>
      <c r="CXL742" s="835"/>
      <c r="CXM742" s="835"/>
      <c r="CXN742" s="835"/>
      <c r="CXO742" s="835"/>
      <c r="CXP742" s="835"/>
      <c r="CXQ742" s="835"/>
      <c r="CXR742" s="835"/>
      <c r="CXS742" s="835"/>
      <c r="CXT742" s="835"/>
      <c r="CXU742" s="835"/>
      <c r="CXV742" s="835"/>
      <c r="CXW742" s="835"/>
      <c r="CXX742" s="835"/>
      <c r="CXY742" s="835"/>
      <c r="CXZ742" s="835"/>
      <c r="CYA742" s="835"/>
      <c r="CYB742" s="835"/>
      <c r="CYC742" s="835"/>
      <c r="CYD742" s="835"/>
      <c r="CYE742" s="835"/>
      <c r="CYF742" s="835"/>
      <c r="CYG742" s="89"/>
      <c r="CYH742" s="89"/>
      <c r="CYI742" s="89"/>
      <c r="CYJ742" s="89"/>
      <c r="CYK742" s="89"/>
      <c r="CYL742" s="835"/>
      <c r="CYM742" s="835"/>
      <c r="CYN742" s="89"/>
      <c r="CYO742" s="89"/>
      <c r="CYP742" s="835"/>
      <c r="CYQ742" s="835"/>
      <c r="CYR742" s="89"/>
      <c r="CYS742" s="89"/>
      <c r="CYT742" s="835"/>
      <c r="CYU742" s="835"/>
      <c r="CYV742" s="835"/>
      <c r="CYW742" s="835"/>
      <c r="CYX742" s="835"/>
      <c r="CYY742" s="835"/>
      <c r="CYZ742" s="835"/>
      <c r="CZA742" s="89"/>
      <c r="CZB742" s="89"/>
      <c r="CZC742" s="835"/>
      <c r="CZD742" s="835"/>
      <c r="CZE742" s="89"/>
      <c r="CZF742" s="89"/>
      <c r="CZG742" s="835"/>
      <c r="CZH742" s="835"/>
      <c r="CZI742" s="835"/>
      <c r="CZJ742" s="835"/>
      <c r="CZK742" s="835"/>
      <c r="CZL742" s="203"/>
      <c r="CZM742" s="107"/>
      <c r="CZN742" s="835"/>
      <c r="CZO742" s="835"/>
      <c r="CZP742" s="835"/>
      <c r="CZQ742" s="835"/>
      <c r="CZR742" s="835"/>
      <c r="CZS742" s="835"/>
      <c r="CZT742" s="835"/>
      <c r="CZU742" s="168"/>
      <c r="CZV742" s="168"/>
      <c r="CZW742" s="168"/>
      <c r="CZX742" s="168"/>
      <c r="CZY742" s="168"/>
      <c r="CZZ742" s="168"/>
      <c r="DAA742" s="168"/>
      <c r="DAB742" s="168"/>
      <c r="DAC742" s="168"/>
      <c r="DAD742" s="168"/>
      <c r="DAE742" s="168"/>
      <c r="DAF742" s="168"/>
      <c r="DAG742" s="168"/>
      <c r="DAH742" s="168"/>
      <c r="DAI742" s="168"/>
      <c r="DAJ742" s="168"/>
      <c r="DAK742" s="168"/>
      <c r="DAL742" s="168"/>
      <c r="DAM742" s="168"/>
      <c r="DAN742" s="168"/>
      <c r="DAO742" s="168"/>
      <c r="DAP742" s="168"/>
      <c r="DAQ742" s="168"/>
      <c r="DAR742" s="168"/>
      <c r="DAS742" s="168"/>
      <c r="DAT742" s="168"/>
      <c r="DAU742" s="168"/>
      <c r="DAV742" s="168"/>
      <c r="DAW742" s="168"/>
      <c r="DAX742" s="168"/>
      <c r="DAY742" s="168"/>
      <c r="DAZ742" s="168"/>
      <c r="DBA742" s="168"/>
      <c r="DBB742" s="168"/>
      <c r="DBC742" s="168"/>
      <c r="DBD742" s="168"/>
      <c r="DBE742" s="168"/>
      <c r="DBF742" s="168"/>
      <c r="DBG742" s="168"/>
      <c r="DBH742" s="168"/>
      <c r="DBI742" s="168"/>
      <c r="DBJ742" s="168"/>
      <c r="DBK742" s="168"/>
      <c r="DBL742" s="168"/>
      <c r="DBM742" s="835"/>
      <c r="DBN742" s="835"/>
      <c r="DBO742" s="835"/>
      <c r="DBP742" s="835"/>
      <c r="DBQ742" s="835"/>
      <c r="DBR742" s="835"/>
      <c r="DBS742" s="835"/>
      <c r="DBT742" s="835"/>
      <c r="DBU742" s="835"/>
      <c r="DBV742" s="835"/>
      <c r="DBW742" s="835"/>
      <c r="DBX742" s="835"/>
      <c r="DBY742" s="835"/>
      <c r="DBZ742" s="835"/>
      <c r="DCA742" s="835"/>
      <c r="DCB742" s="835"/>
      <c r="DCC742" s="835"/>
      <c r="DCD742" s="835"/>
      <c r="DCE742" s="835"/>
      <c r="DCF742" s="835"/>
      <c r="DCG742" s="835"/>
      <c r="DCH742" s="835"/>
      <c r="DCI742" s="835"/>
      <c r="DCJ742" s="835"/>
      <c r="DCK742" s="89"/>
      <c r="DCL742" s="89"/>
      <c r="DCM742" s="89"/>
      <c r="DCN742" s="89"/>
      <c r="DCO742" s="89"/>
      <c r="DCP742" s="835"/>
      <c r="DCQ742" s="835"/>
      <c r="DCR742" s="89"/>
      <c r="DCS742" s="89"/>
      <c r="DCT742" s="835"/>
      <c r="DCU742" s="835"/>
      <c r="DCV742" s="89"/>
      <c r="DCW742" s="89"/>
      <c r="DCX742" s="835"/>
      <c r="DCY742" s="835"/>
      <c r="DCZ742" s="835"/>
      <c r="DDA742" s="835"/>
      <c r="DDB742" s="835"/>
      <c r="DDC742" s="835"/>
      <c r="DDD742" s="835"/>
      <c r="DDE742" s="89"/>
      <c r="DDF742" s="89"/>
      <c r="DDG742" s="835"/>
      <c r="DDH742" s="835"/>
      <c r="DDI742" s="89"/>
      <c r="DDJ742" s="89"/>
      <c r="DDK742" s="835"/>
      <c r="DDL742" s="835"/>
      <c r="DDM742" s="835"/>
      <c r="DDN742" s="835"/>
      <c r="DDO742" s="835"/>
      <c r="DDP742" s="203"/>
      <c r="DDQ742" s="107"/>
      <c r="DDR742" s="835"/>
      <c r="DDS742" s="835"/>
      <c r="DDT742" s="835"/>
      <c r="DDU742" s="835"/>
      <c r="DDV742" s="835"/>
      <c r="DDW742" s="835"/>
      <c r="DDX742" s="835"/>
      <c r="DDY742" s="168"/>
      <c r="DDZ742" s="168"/>
      <c r="DEA742" s="168"/>
      <c r="DEB742" s="168"/>
      <c r="DEC742" s="168"/>
      <c r="DED742" s="168"/>
      <c r="DEE742" s="168"/>
      <c r="DEF742" s="168"/>
      <c r="DEG742" s="168"/>
      <c r="DEH742" s="168"/>
      <c r="DEI742" s="168"/>
      <c r="DEJ742" s="168"/>
      <c r="DEK742" s="168"/>
      <c r="DEL742" s="168"/>
      <c r="DEM742" s="168"/>
      <c r="DEN742" s="168"/>
      <c r="DEO742" s="168"/>
      <c r="DEP742" s="168"/>
      <c r="DEQ742" s="168"/>
      <c r="DER742" s="168"/>
      <c r="DES742" s="168"/>
      <c r="DET742" s="168"/>
      <c r="DEU742" s="168"/>
      <c r="DEV742" s="168"/>
      <c r="DEW742" s="168"/>
      <c r="DEX742" s="168"/>
      <c r="DEY742" s="168"/>
      <c r="DEZ742" s="168"/>
      <c r="DFA742" s="168"/>
      <c r="DFB742" s="168"/>
      <c r="DFC742" s="168"/>
      <c r="DFD742" s="168"/>
      <c r="DFE742" s="168"/>
      <c r="DFF742" s="168"/>
      <c r="DFG742" s="168"/>
      <c r="DFH742" s="168"/>
      <c r="DFI742" s="168"/>
      <c r="DFJ742" s="168"/>
      <c r="DFK742" s="168"/>
      <c r="DFL742" s="168"/>
      <c r="DFM742" s="168"/>
      <c r="DFN742" s="168"/>
      <c r="DFO742" s="168"/>
      <c r="DFP742" s="168"/>
      <c r="DFQ742" s="835"/>
      <c r="DFR742" s="835"/>
      <c r="DFS742" s="835"/>
      <c r="DFT742" s="835"/>
      <c r="DFU742" s="835"/>
      <c r="DFV742" s="835"/>
      <c r="DFW742" s="835"/>
      <c r="DFX742" s="835"/>
      <c r="DFY742" s="835"/>
      <c r="DFZ742" s="835"/>
      <c r="DGA742" s="835"/>
      <c r="DGB742" s="835"/>
      <c r="DGC742" s="835"/>
      <c r="DGD742" s="835"/>
      <c r="DGE742" s="835"/>
      <c r="DGF742" s="835"/>
      <c r="DGG742" s="835"/>
      <c r="DGH742" s="835"/>
      <c r="DGI742" s="835"/>
      <c r="DGJ742" s="835"/>
      <c r="DGK742" s="835"/>
      <c r="DGL742" s="835"/>
      <c r="DGM742" s="835"/>
      <c r="DGN742" s="835"/>
      <c r="DGO742" s="89"/>
      <c r="DGP742" s="89"/>
      <c r="DGQ742" s="89"/>
      <c r="DGR742" s="89"/>
      <c r="DGS742" s="89"/>
      <c r="DGT742" s="835"/>
      <c r="DGU742" s="835"/>
      <c r="DGV742" s="89"/>
      <c r="DGW742" s="89"/>
      <c r="DGX742" s="835"/>
      <c r="DGY742" s="835"/>
      <c r="DGZ742" s="89"/>
      <c r="DHA742" s="89"/>
      <c r="DHB742" s="835"/>
      <c r="DHC742" s="835"/>
      <c r="DHD742" s="835"/>
      <c r="DHE742" s="835"/>
      <c r="DHF742" s="835"/>
      <c r="DHG742" s="835"/>
      <c r="DHH742" s="835"/>
      <c r="DHI742" s="89"/>
      <c r="DHJ742" s="89"/>
      <c r="DHK742" s="835"/>
      <c r="DHL742" s="835"/>
      <c r="DHM742" s="89"/>
      <c r="DHN742" s="89"/>
      <c r="DHO742" s="835"/>
      <c r="DHP742" s="835"/>
      <c r="DHQ742" s="835"/>
      <c r="DHR742" s="835"/>
      <c r="DHS742" s="835"/>
      <c r="DHT742" s="203"/>
      <c r="DHU742" s="107"/>
      <c r="DHV742" s="835"/>
      <c r="DHW742" s="835"/>
      <c r="DHX742" s="835"/>
      <c r="DHY742" s="835"/>
      <c r="DHZ742" s="835"/>
      <c r="DIA742" s="835"/>
      <c r="DIB742" s="835"/>
      <c r="DIC742" s="168"/>
      <c r="DID742" s="168"/>
      <c r="DIE742" s="168"/>
      <c r="DIF742" s="168"/>
      <c r="DIG742" s="168"/>
      <c r="DIH742" s="168"/>
      <c r="DII742" s="168"/>
      <c r="DIJ742" s="168"/>
      <c r="DIK742" s="168"/>
      <c r="DIL742" s="168"/>
      <c r="DIM742" s="168"/>
      <c r="DIN742" s="168"/>
      <c r="DIO742" s="168"/>
      <c r="DIP742" s="168"/>
      <c r="DIQ742" s="168"/>
      <c r="DIR742" s="168"/>
      <c r="DIS742" s="168"/>
      <c r="DIT742" s="168"/>
      <c r="DIU742" s="168"/>
      <c r="DIV742" s="168"/>
      <c r="DIW742" s="168"/>
      <c r="DIX742" s="168"/>
      <c r="DIY742" s="168"/>
      <c r="DIZ742" s="168"/>
      <c r="DJA742" s="168"/>
      <c r="DJB742" s="168"/>
      <c r="DJC742" s="168"/>
      <c r="DJD742" s="168"/>
      <c r="DJE742" s="168"/>
      <c r="DJF742" s="168"/>
      <c r="DJG742" s="168"/>
      <c r="DJH742" s="168"/>
      <c r="DJI742" s="168"/>
      <c r="DJJ742" s="168"/>
      <c r="DJK742" s="168"/>
      <c r="DJL742" s="168"/>
      <c r="DJM742" s="168"/>
      <c r="DJN742" s="168"/>
      <c r="DJO742" s="168"/>
      <c r="DJP742" s="168"/>
      <c r="DJQ742" s="168"/>
      <c r="DJR742" s="168"/>
      <c r="DJS742" s="168"/>
      <c r="DJT742" s="168"/>
      <c r="DJU742" s="835"/>
      <c r="DJV742" s="835"/>
      <c r="DJW742" s="835"/>
      <c r="DJX742" s="835"/>
      <c r="DJY742" s="835"/>
      <c r="DJZ742" s="835"/>
      <c r="DKA742" s="835"/>
      <c r="DKB742" s="835"/>
      <c r="DKC742" s="835"/>
      <c r="DKD742" s="835"/>
      <c r="DKE742" s="835"/>
      <c r="DKF742" s="835"/>
      <c r="DKG742" s="835"/>
      <c r="DKH742" s="835"/>
      <c r="DKI742" s="835"/>
      <c r="DKJ742" s="835"/>
      <c r="DKK742" s="835"/>
      <c r="DKL742" s="835"/>
      <c r="DKM742" s="835"/>
      <c r="DKN742" s="835"/>
      <c r="DKO742" s="835"/>
      <c r="DKP742" s="835"/>
      <c r="DKQ742" s="835"/>
      <c r="DKR742" s="835"/>
      <c r="DKS742" s="89"/>
      <c r="DKT742" s="89"/>
      <c r="DKU742" s="89"/>
      <c r="DKV742" s="89"/>
      <c r="DKW742" s="89"/>
      <c r="DKX742" s="835"/>
      <c r="DKY742" s="835"/>
      <c r="DKZ742" s="89"/>
      <c r="DLA742" s="89"/>
      <c r="DLB742" s="835"/>
      <c r="DLC742" s="835"/>
      <c r="DLD742" s="89"/>
      <c r="DLE742" s="89"/>
      <c r="DLF742" s="835"/>
      <c r="DLG742" s="835"/>
      <c r="DLH742" s="835"/>
      <c r="DLI742" s="835"/>
      <c r="DLJ742" s="835"/>
      <c r="DLK742" s="835"/>
      <c r="DLL742" s="835"/>
      <c r="DLM742" s="89"/>
      <c r="DLN742" s="89"/>
      <c r="DLO742" s="835"/>
      <c r="DLP742" s="835"/>
      <c r="DLQ742" s="89"/>
      <c r="DLR742" s="89"/>
      <c r="DLS742" s="835"/>
      <c r="DLT742" s="835"/>
      <c r="DLU742" s="835"/>
      <c r="DLV742" s="835"/>
      <c r="DLW742" s="835"/>
      <c r="DLX742" s="203"/>
      <c r="DLY742" s="107"/>
      <c r="DLZ742" s="835"/>
      <c r="DMA742" s="835"/>
      <c r="DMB742" s="835"/>
      <c r="DMC742" s="835"/>
      <c r="DMD742" s="835"/>
      <c r="DME742" s="835"/>
      <c r="DMF742" s="835"/>
      <c r="DMG742" s="168"/>
      <c r="DMH742" s="168"/>
      <c r="DMI742" s="168"/>
      <c r="DMJ742" s="168"/>
      <c r="DMK742" s="168"/>
      <c r="DML742" s="168"/>
      <c r="DMM742" s="168"/>
      <c r="DMN742" s="168"/>
      <c r="DMO742" s="168"/>
      <c r="DMP742" s="168"/>
      <c r="DMQ742" s="168"/>
      <c r="DMR742" s="168"/>
      <c r="DMS742" s="168"/>
      <c r="DMT742" s="168"/>
      <c r="DMU742" s="168"/>
      <c r="DMV742" s="168"/>
      <c r="DMW742" s="168"/>
      <c r="DMX742" s="168"/>
      <c r="DMY742" s="168"/>
      <c r="DMZ742" s="168"/>
      <c r="DNA742" s="168"/>
      <c r="DNB742" s="168"/>
      <c r="DNC742" s="168"/>
      <c r="DND742" s="168"/>
      <c r="DNE742" s="168"/>
      <c r="DNF742" s="168"/>
      <c r="DNG742" s="168"/>
      <c r="DNH742" s="168"/>
      <c r="DNI742" s="168"/>
      <c r="DNJ742" s="168"/>
      <c r="DNK742" s="168"/>
      <c r="DNL742" s="168"/>
      <c r="DNM742" s="168"/>
      <c r="DNN742" s="168"/>
      <c r="DNO742" s="168"/>
      <c r="DNP742" s="168"/>
      <c r="DNQ742" s="168"/>
      <c r="DNR742" s="168"/>
      <c r="DNS742" s="168"/>
      <c r="DNT742" s="168"/>
      <c r="DNU742" s="168"/>
      <c r="DNV742" s="168"/>
      <c r="DNW742" s="168"/>
      <c r="DNX742" s="168"/>
      <c r="DNY742" s="835"/>
      <c r="DNZ742" s="835"/>
      <c r="DOA742" s="835"/>
      <c r="DOB742" s="835"/>
      <c r="DOC742" s="835"/>
      <c r="DOD742" s="835"/>
      <c r="DOE742" s="835"/>
      <c r="DOF742" s="835"/>
      <c r="DOG742" s="835"/>
      <c r="DOH742" s="835"/>
      <c r="DOI742" s="835"/>
      <c r="DOJ742" s="835"/>
      <c r="DOK742" s="835"/>
      <c r="DOL742" s="835"/>
      <c r="DOM742" s="835"/>
      <c r="DON742" s="835"/>
      <c r="DOO742" s="835"/>
      <c r="DOP742" s="835"/>
      <c r="DOQ742" s="835"/>
      <c r="DOR742" s="835"/>
      <c r="DOS742" s="835"/>
      <c r="DOT742" s="835"/>
      <c r="DOU742" s="835"/>
      <c r="DOV742" s="835"/>
      <c r="DOW742" s="89"/>
      <c r="DOX742" s="89"/>
      <c r="DOY742" s="89"/>
      <c r="DOZ742" s="89"/>
      <c r="DPA742" s="89"/>
      <c r="DPB742" s="835"/>
      <c r="DPC742" s="835"/>
      <c r="DPD742" s="89"/>
      <c r="DPE742" s="89"/>
      <c r="DPF742" s="835"/>
      <c r="DPG742" s="835"/>
      <c r="DPH742" s="89"/>
      <c r="DPI742" s="89"/>
      <c r="DPJ742" s="835"/>
      <c r="DPK742" s="835"/>
      <c r="DPL742" s="835"/>
      <c r="DPM742" s="835"/>
      <c r="DPN742" s="835"/>
      <c r="DPO742" s="835"/>
      <c r="DPP742" s="835"/>
      <c r="DPQ742" s="89"/>
      <c r="DPR742" s="89"/>
      <c r="DPS742" s="835"/>
      <c r="DPT742" s="835"/>
      <c r="DPU742" s="89"/>
      <c r="DPV742" s="89"/>
      <c r="DPW742" s="835"/>
      <c r="DPX742" s="835"/>
      <c r="DPY742" s="835"/>
      <c r="DPZ742" s="835"/>
      <c r="DQA742" s="835"/>
      <c r="DQB742" s="203"/>
      <c r="DQC742" s="107"/>
      <c r="DQD742" s="835"/>
      <c r="DQE742" s="835"/>
      <c r="DQF742" s="835"/>
      <c r="DQG742" s="835"/>
      <c r="DQH742" s="835"/>
      <c r="DQI742" s="835"/>
      <c r="DQJ742" s="835"/>
      <c r="DQK742" s="168"/>
      <c r="DQL742" s="168"/>
      <c r="DQM742" s="168"/>
      <c r="DQN742" s="168"/>
      <c r="DQO742" s="168"/>
      <c r="DQP742" s="168"/>
      <c r="DQQ742" s="168"/>
      <c r="DQR742" s="168"/>
      <c r="DQS742" s="168"/>
      <c r="DQT742" s="168"/>
      <c r="DQU742" s="168"/>
      <c r="DQV742" s="168"/>
      <c r="DQW742" s="168"/>
      <c r="DQX742" s="168"/>
      <c r="DQY742" s="168"/>
      <c r="DQZ742" s="168"/>
      <c r="DRA742" s="168"/>
      <c r="DRB742" s="168"/>
      <c r="DRC742" s="168"/>
      <c r="DRD742" s="168"/>
      <c r="DRE742" s="168"/>
      <c r="DRF742" s="168"/>
      <c r="DRG742" s="168"/>
      <c r="DRH742" s="168"/>
      <c r="DRI742" s="168"/>
      <c r="DRJ742" s="168"/>
      <c r="DRK742" s="168"/>
      <c r="DRL742" s="168"/>
      <c r="DRM742" s="168"/>
      <c r="DRN742" s="168"/>
      <c r="DRO742" s="168"/>
      <c r="DRP742" s="168"/>
      <c r="DRQ742" s="168"/>
      <c r="DRR742" s="168"/>
      <c r="DRS742" s="168"/>
      <c r="DRT742" s="168"/>
      <c r="DRU742" s="168"/>
      <c r="DRV742" s="168"/>
      <c r="DRW742" s="168"/>
      <c r="DRX742" s="168"/>
      <c r="DRY742" s="168"/>
      <c r="DRZ742" s="168"/>
      <c r="DSA742" s="168"/>
      <c r="DSB742" s="168"/>
      <c r="DSC742" s="835"/>
      <c r="DSD742" s="835"/>
      <c r="DSE742" s="835"/>
      <c r="DSF742" s="835"/>
      <c r="DSG742" s="835"/>
      <c r="DSH742" s="835"/>
      <c r="DSI742" s="835"/>
      <c r="DSJ742" s="835"/>
      <c r="DSK742" s="835"/>
      <c r="DSL742" s="835"/>
      <c r="DSM742" s="835"/>
      <c r="DSN742" s="835"/>
      <c r="DSO742" s="835"/>
      <c r="DSP742" s="835"/>
      <c r="DSQ742" s="835"/>
      <c r="DSR742" s="835"/>
      <c r="DSS742" s="835"/>
      <c r="DST742" s="835"/>
      <c r="DSU742" s="835"/>
      <c r="DSV742" s="835"/>
      <c r="DSW742" s="835"/>
      <c r="DSX742" s="835"/>
      <c r="DSY742" s="835"/>
      <c r="DSZ742" s="835"/>
      <c r="DTA742" s="89"/>
      <c r="DTB742" s="89"/>
      <c r="DTC742" s="89"/>
      <c r="DTD742" s="89"/>
      <c r="DTE742" s="89"/>
      <c r="DTF742" s="835"/>
      <c r="DTG742" s="835"/>
      <c r="DTH742" s="89"/>
      <c r="DTI742" s="89"/>
      <c r="DTJ742" s="835"/>
      <c r="DTK742" s="835"/>
      <c r="DTL742" s="89"/>
      <c r="DTM742" s="89"/>
      <c r="DTN742" s="835"/>
      <c r="DTO742" s="835"/>
      <c r="DTP742" s="835"/>
      <c r="DTQ742" s="835"/>
      <c r="DTR742" s="835"/>
      <c r="DTS742" s="835"/>
      <c r="DTT742" s="835"/>
      <c r="DTU742" s="89"/>
      <c r="DTV742" s="89"/>
      <c r="DTW742" s="835"/>
      <c r="DTX742" s="835"/>
      <c r="DTY742" s="89"/>
      <c r="DTZ742" s="89"/>
      <c r="DUA742" s="835"/>
      <c r="DUB742" s="835"/>
      <c r="DUC742" s="835"/>
      <c r="DUD742" s="835"/>
      <c r="DUE742" s="835"/>
      <c r="DUF742" s="203"/>
      <c r="DUG742" s="107"/>
      <c r="DUH742" s="835"/>
      <c r="DUI742" s="835"/>
      <c r="DUJ742" s="835"/>
      <c r="DUK742" s="835"/>
      <c r="DUL742" s="835"/>
      <c r="DUM742" s="835"/>
      <c r="DUN742" s="835"/>
      <c r="DUO742" s="168"/>
      <c r="DUP742" s="168"/>
      <c r="DUQ742" s="168"/>
      <c r="DUR742" s="168"/>
      <c r="DUS742" s="168"/>
      <c r="DUT742" s="168"/>
      <c r="DUU742" s="168"/>
      <c r="DUV742" s="168"/>
      <c r="DUW742" s="168"/>
      <c r="DUX742" s="168"/>
      <c r="DUY742" s="168"/>
      <c r="DUZ742" s="168"/>
      <c r="DVA742" s="168"/>
      <c r="DVB742" s="168"/>
      <c r="DVC742" s="168"/>
      <c r="DVD742" s="168"/>
      <c r="DVE742" s="168"/>
      <c r="DVF742" s="168"/>
      <c r="DVG742" s="168"/>
      <c r="DVH742" s="168"/>
      <c r="DVI742" s="168"/>
      <c r="DVJ742" s="168"/>
      <c r="DVK742" s="168"/>
      <c r="DVL742" s="168"/>
      <c r="DVM742" s="168"/>
      <c r="DVN742" s="168"/>
      <c r="DVO742" s="168"/>
      <c r="DVP742" s="168"/>
      <c r="DVQ742" s="168"/>
      <c r="DVR742" s="168"/>
      <c r="DVS742" s="168"/>
      <c r="DVT742" s="168"/>
      <c r="DVU742" s="168"/>
      <c r="DVV742" s="168"/>
      <c r="DVW742" s="168"/>
      <c r="DVX742" s="168"/>
      <c r="DVY742" s="168"/>
      <c r="DVZ742" s="168"/>
      <c r="DWA742" s="168"/>
      <c r="DWB742" s="168"/>
      <c r="DWC742" s="168"/>
      <c r="DWD742" s="168"/>
      <c r="DWE742" s="168"/>
      <c r="DWF742" s="168"/>
      <c r="DWG742" s="835"/>
      <c r="DWH742" s="835"/>
      <c r="DWI742" s="835"/>
      <c r="DWJ742" s="835"/>
      <c r="DWK742" s="835"/>
      <c r="DWL742" s="835"/>
      <c r="DWM742" s="835"/>
      <c r="DWN742" s="835"/>
      <c r="DWO742" s="835"/>
      <c r="DWP742" s="835"/>
      <c r="DWQ742" s="835"/>
      <c r="DWR742" s="835"/>
      <c r="DWS742" s="835"/>
      <c r="DWT742" s="835"/>
      <c r="DWU742" s="835"/>
      <c r="DWV742" s="835"/>
      <c r="DWW742" s="835"/>
      <c r="DWX742" s="835"/>
      <c r="DWY742" s="835"/>
      <c r="DWZ742" s="835"/>
      <c r="DXA742" s="835"/>
      <c r="DXB742" s="835"/>
      <c r="DXC742" s="835"/>
      <c r="DXD742" s="835"/>
      <c r="DXE742" s="89"/>
      <c r="DXF742" s="89"/>
      <c r="DXG742" s="89"/>
      <c r="DXH742" s="89"/>
      <c r="DXI742" s="89"/>
      <c r="DXJ742" s="835"/>
      <c r="DXK742" s="835"/>
      <c r="DXL742" s="89"/>
      <c r="DXM742" s="89"/>
      <c r="DXN742" s="835"/>
      <c r="DXO742" s="835"/>
      <c r="DXP742" s="89"/>
      <c r="DXQ742" s="89"/>
      <c r="DXR742" s="835"/>
      <c r="DXS742" s="835"/>
      <c r="DXT742" s="835"/>
      <c r="DXU742" s="835"/>
      <c r="DXV742" s="835"/>
      <c r="DXW742" s="835"/>
      <c r="DXX742" s="835"/>
      <c r="DXY742" s="89"/>
      <c r="DXZ742" s="89"/>
      <c r="DYA742" s="835"/>
      <c r="DYB742" s="835"/>
      <c r="DYC742" s="89"/>
      <c r="DYD742" s="89"/>
      <c r="DYE742" s="835"/>
      <c r="DYF742" s="835"/>
      <c r="DYG742" s="835"/>
      <c r="DYH742" s="835"/>
      <c r="DYI742" s="835"/>
      <c r="DYJ742" s="203"/>
      <c r="DYK742" s="107"/>
      <c r="DYL742" s="835"/>
      <c r="DYM742" s="835"/>
      <c r="DYN742" s="835"/>
      <c r="DYO742" s="835"/>
      <c r="DYP742" s="835"/>
      <c r="DYQ742" s="835"/>
      <c r="DYR742" s="835"/>
      <c r="DYS742" s="168"/>
      <c r="DYT742" s="168"/>
      <c r="DYU742" s="168"/>
      <c r="DYV742" s="168"/>
      <c r="DYW742" s="168"/>
      <c r="DYX742" s="168"/>
      <c r="DYY742" s="168"/>
      <c r="DYZ742" s="168"/>
      <c r="DZA742" s="168"/>
      <c r="DZB742" s="168"/>
      <c r="DZC742" s="168"/>
      <c r="DZD742" s="168"/>
      <c r="DZE742" s="168"/>
      <c r="DZF742" s="168"/>
      <c r="DZG742" s="168"/>
      <c r="DZH742" s="168"/>
      <c r="DZI742" s="168"/>
      <c r="DZJ742" s="168"/>
      <c r="DZK742" s="168"/>
      <c r="DZL742" s="168"/>
      <c r="DZM742" s="168"/>
      <c r="DZN742" s="168"/>
      <c r="DZO742" s="168"/>
      <c r="DZP742" s="168"/>
      <c r="DZQ742" s="168"/>
      <c r="DZR742" s="168"/>
      <c r="DZS742" s="168"/>
      <c r="DZT742" s="168"/>
      <c r="DZU742" s="168"/>
      <c r="DZV742" s="168"/>
      <c r="DZW742" s="168"/>
      <c r="DZX742" s="168"/>
      <c r="DZY742" s="168"/>
      <c r="DZZ742" s="168"/>
      <c r="EAA742" s="168"/>
      <c r="EAB742" s="168"/>
      <c r="EAC742" s="168"/>
      <c r="EAD742" s="168"/>
      <c r="EAE742" s="168"/>
      <c r="EAF742" s="168"/>
      <c r="EAG742" s="168"/>
      <c r="EAH742" s="168"/>
      <c r="EAI742" s="168"/>
      <c r="EAJ742" s="168"/>
      <c r="EAK742" s="835"/>
      <c r="EAL742" s="835"/>
      <c r="EAM742" s="835"/>
      <c r="EAN742" s="835"/>
      <c r="EAO742" s="835"/>
      <c r="EAP742" s="835"/>
      <c r="EAQ742" s="835"/>
      <c r="EAR742" s="835"/>
      <c r="EAS742" s="835"/>
      <c r="EAT742" s="835"/>
      <c r="EAU742" s="835"/>
      <c r="EAV742" s="835"/>
      <c r="EAW742" s="835"/>
      <c r="EAX742" s="835"/>
      <c r="EAY742" s="835"/>
      <c r="EAZ742" s="835"/>
      <c r="EBA742" s="835"/>
      <c r="EBB742" s="835"/>
      <c r="EBC742" s="835"/>
      <c r="EBD742" s="835"/>
      <c r="EBE742" s="835"/>
      <c r="EBF742" s="835"/>
      <c r="EBG742" s="835"/>
      <c r="EBH742" s="835"/>
      <c r="EBI742" s="89"/>
      <c r="EBJ742" s="89"/>
      <c r="EBK742" s="89"/>
      <c r="EBL742" s="89"/>
      <c r="EBM742" s="89"/>
      <c r="EBN742" s="835"/>
      <c r="EBO742" s="835"/>
      <c r="EBP742" s="89"/>
      <c r="EBQ742" s="89"/>
      <c r="EBR742" s="835"/>
      <c r="EBS742" s="835"/>
      <c r="EBT742" s="89"/>
      <c r="EBU742" s="89"/>
      <c r="EBV742" s="835"/>
      <c r="EBW742" s="835"/>
      <c r="EBX742" s="835"/>
      <c r="EBY742" s="835"/>
      <c r="EBZ742" s="835"/>
      <c r="ECA742" s="835"/>
      <c r="ECB742" s="835"/>
      <c r="ECC742" s="89"/>
      <c r="ECD742" s="89"/>
      <c r="ECE742" s="835"/>
      <c r="ECF742" s="835"/>
      <c r="ECG742" s="89"/>
      <c r="ECH742" s="89"/>
      <c r="ECI742" s="835"/>
      <c r="ECJ742" s="835"/>
      <c r="ECK742" s="835"/>
      <c r="ECL742" s="835"/>
      <c r="ECM742" s="835"/>
      <c r="ECN742" s="203"/>
      <c r="ECO742" s="107"/>
      <c r="ECP742" s="835"/>
      <c r="ECQ742" s="835"/>
      <c r="ECR742" s="835"/>
      <c r="ECS742" s="835"/>
      <c r="ECT742" s="835"/>
      <c r="ECU742" s="835"/>
      <c r="ECV742" s="835"/>
      <c r="ECW742" s="168"/>
      <c r="ECX742" s="168"/>
      <c r="ECY742" s="168"/>
      <c r="ECZ742" s="168"/>
      <c r="EDA742" s="168"/>
      <c r="EDB742" s="168"/>
      <c r="EDC742" s="168"/>
      <c r="EDD742" s="168"/>
      <c r="EDE742" s="168"/>
      <c r="EDF742" s="168"/>
      <c r="EDG742" s="168"/>
      <c r="EDH742" s="168"/>
      <c r="EDI742" s="168"/>
      <c r="EDJ742" s="168"/>
      <c r="EDK742" s="168"/>
      <c r="EDL742" s="168"/>
      <c r="EDM742" s="168"/>
      <c r="EDN742" s="168"/>
      <c r="EDO742" s="168"/>
      <c r="EDP742" s="168"/>
      <c r="EDQ742" s="168"/>
      <c r="EDR742" s="168"/>
      <c r="EDS742" s="168"/>
      <c r="EDT742" s="168"/>
      <c r="EDU742" s="168"/>
      <c r="EDV742" s="168"/>
      <c r="EDW742" s="168"/>
      <c r="EDX742" s="168"/>
      <c r="EDY742" s="168"/>
      <c r="EDZ742" s="168"/>
      <c r="EEA742" s="168"/>
      <c r="EEB742" s="168"/>
      <c r="EEC742" s="168"/>
      <c r="EED742" s="168"/>
      <c r="EEE742" s="168"/>
      <c r="EEF742" s="168"/>
      <c r="EEG742" s="168"/>
      <c r="EEH742" s="168"/>
      <c r="EEI742" s="168"/>
      <c r="EEJ742" s="168"/>
      <c r="EEK742" s="168"/>
      <c r="EEL742" s="168"/>
      <c r="EEM742" s="168"/>
      <c r="EEN742" s="168"/>
      <c r="EEO742" s="835"/>
      <c r="EEP742" s="835"/>
      <c r="EEQ742" s="835"/>
      <c r="EER742" s="835"/>
      <c r="EES742" s="835"/>
      <c r="EET742" s="835"/>
      <c r="EEU742" s="835"/>
      <c r="EEV742" s="835"/>
      <c r="EEW742" s="835"/>
      <c r="EEX742" s="835"/>
      <c r="EEY742" s="835"/>
      <c r="EEZ742" s="835"/>
      <c r="EFA742" s="835"/>
      <c r="EFB742" s="835"/>
      <c r="EFC742" s="835"/>
      <c r="EFD742" s="835"/>
      <c r="EFE742" s="835"/>
      <c r="EFF742" s="835"/>
      <c r="EFG742" s="835"/>
      <c r="EFH742" s="835"/>
      <c r="EFI742" s="835"/>
      <c r="EFJ742" s="835"/>
      <c r="EFK742" s="835"/>
      <c r="EFL742" s="835"/>
      <c r="EFM742" s="89"/>
      <c r="EFN742" s="89"/>
      <c r="EFO742" s="89"/>
      <c r="EFP742" s="89"/>
      <c r="EFQ742" s="89"/>
      <c r="EFR742" s="835"/>
      <c r="EFS742" s="835"/>
      <c r="EFT742" s="89"/>
      <c r="EFU742" s="89"/>
      <c r="EFV742" s="835"/>
      <c r="EFW742" s="835"/>
      <c r="EFX742" s="89"/>
      <c r="EFY742" s="89"/>
      <c r="EFZ742" s="835"/>
      <c r="EGA742" s="835"/>
      <c r="EGB742" s="835"/>
      <c r="EGC742" s="835"/>
      <c r="EGD742" s="835"/>
      <c r="EGE742" s="835"/>
      <c r="EGF742" s="835"/>
      <c r="EGG742" s="89"/>
      <c r="EGH742" s="89"/>
      <c r="EGI742" s="835"/>
      <c r="EGJ742" s="835"/>
      <c r="EGK742" s="89"/>
      <c r="EGL742" s="89"/>
      <c r="EGM742" s="835"/>
      <c r="EGN742" s="835"/>
      <c r="EGO742" s="835"/>
      <c r="EGP742" s="835"/>
      <c r="EGQ742" s="835"/>
      <c r="EGR742" s="203"/>
      <c r="EGS742" s="107"/>
      <c r="EGT742" s="835"/>
      <c r="EGU742" s="835"/>
      <c r="EGV742" s="835"/>
      <c r="EGW742" s="835"/>
      <c r="EGX742" s="835"/>
      <c r="EGY742" s="835"/>
      <c r="EGZ742" s="835"/>
      <c r="EHA742" s="168"/>
      <c r="EHB742" s="168"/>
      <c r="EHC742" s="168"/>
      <c r="EHD742" s="168"/>
      <c r="EHE742" s="168"/>
      <c r="EHF742" s="168"/>
      <c r="EHG742" s="168"/>
      <c r="EHH742" s="168"/>
      <c r="EHI742" s="168"/>
      <c r="EHJ742" s="168"/>
      <c r="EHK742" s="168"/>
      <c r="EHL742" s="168"/>
      <c r="EHM742" s="168"/>
      <c r="EHN742" s="168"/>
      <c r="EHO742" s="168"/>
      <c r="EHP742" s="168"/>
      <c r="EHQ742" s="168"/>
      <c r="EHR742" s="168"/>
      <c r="EHS742" s="168"/>
      <c r="EHT742" s="168"/>
      <c r="EHU742" s="168"/>
      <c r="EHV742" s="168"/>
      <c r="EHW742" s="168"/>
      <c r="EHX742" s="168"/>
      <c r="EHY742" s="168"/>
      <c r="EHZ742" s="168"/>
      <c r="EIA742" s="168"/>
      <c r="EIB742" s="168"/>
      <c r="EIC742" s="168"/>
      <c r="EID742" s="168"/>
      <c r="EIE742" s="168"/>
      <c r="EIF742" s="168"/>
      <c r="EIG742" s="168"/>
      <c r="EIH742" s="168"/>
      <c r="EII742" s="168"/>
      <c r="EIJ742" s="168"/>
      <c r="EIK742" s="168"/>
      <c r="EIL742" s="168"/>
      <c r="EIM742" s="168"/>
      <c r="EIN742" s="168"/>
      <c r="EIO742" s="168"/>
      <c r="EIP742" s="168"/>
      <c r="EIQ742" s="168"/>
      <c r="EIR742" s="168"/>
      <c r="EIS742" s="835"/>
      <c r="EIT742" s="835"/>
      <c r="EIU742" s="835"/>
      <c r="EIV742" s="835"/>
      <c r="EIW742" s="835"/>
      <c r="EIX742" s="835"/>
      <c r="EIY742" s="835"/>
      <c r="EIZ742" s="835"/>
      <c r="EJA742" s="835"/>
      <c r="EJB742" s="835"/>
      <c r="EJC742" s="835"/>
      <c r="EJD742" s="835"/>
      <c r="EJE742" s="835"/>
      <c r="EJF742" s="835"/>
      <c r="EJG742" s="835"/>
      <c r="EJH742" s="835"/>
      <c r="EJI742" s="835"/>
      <c r="EJJ742" s="835"/>
      <c r="EJK742" s="835"/>
      <c r="EJL742" s="835"/>
      <c r="EJM742" s="835"/>
      <c r="EJN742" s="835"/>
      <c r="EJO742" s="835"/>
      <c r="EJP742" s="835"/>
      <c r="EJQ742" s="89"/>
      <c r="EJR742" s="89"/>
      <c r="EJS742" s="89"/>
      <c r="EJT742" s="89"/>
      <c r="EJU742" s="89"/>
      <c r="EJV742" s="835"/>
      <c r="EJW742" s="835"/>
      <c r="EJX742" s="89"/>
      <c r="EJY742" s="89"/>
      <c r="EJZ742" s="835"/>
      <c r="EKA742" s="835"/>
      <c r="EKB742" s="89"/>
      <c r="EKC742" s="89"/>
      <c r="EKD742" s="835"/>
      <c r="EKE742" s="835"/>
      <c r="EKF742" s="835"/>
      <c r="EKG742" s="835"/>
      <c r="EKH742" s="835"/>
      <c r="EKI742" s="835"/>
      <c r="EKJ742" s="835"/>
      <c r="EKK742" s="89"/>
      <c r="EKL742" s="89"/>
      <c r="EKM742" s="835"/>
      <c r="EKN742" s="835"/>
      <c r="EKO742" s="89"/>
      <c r="EKP742" s="89"/>
      <c r="EKQ742" s="835"/>
      <c r="EKR742" s="835"/>
      <c r="EKS742" s="835"/>
      <c r="EKT742" s="835"/>
      <c r="EKU742" s="835"/>
      <c r="EKV742" s="203"/>
      <c r="EKW742" s="107"/>
      <c r="EKX742" s="835"/>
      <c r="EKY742" s="835"/>
      <c r="EKZ742" s="835"/>
      <c r="ELA742" s="835"/>
      <c r="ELB742" s="835"/>
      <c r="ELC742" s="835"/>
      <c r="ELD742" s="835"/>
      <c r="ELE742" s="168"/>
      <c r="ELF742" s="168"/>
      <c r="ELG742" s="168"/>
      <c r="ELH742" s="168"/>
      <c r="ELI742" s="168"/>
      <c r="ELJ742" s="168"/>
      <c r="ELK742" s="168"/>
      <c r="ELL742" s="168"/>
      <c r="ELM742" s="168"/>
      <c r="ELN742" s="168"/>
      <c r="ELO742" s="168"/>
      <c r="ELP742" s="168"/>
      <c r="ELQ742" s="168"/>
      <c r="ELR742" s="168"/>
      <c r="ELS742" s="168"/>
      <c r="ELT742" s="168"/>
      <c r="ELU742" s="168"/>
      <c r="ELV742" s="168"/>
      <c r="ELW742" s="168"/>
      <c r="ELX742" s="168"/>
      <c r="ELY742" s="168"/>
      <c r="ELZ742" s="168"/>
      <c r="EMA742" s="168"/>
      <c r="EMB742" s="168"/>
      <c r="EMC742" s="168"/>
      <c r="EMD742" s="168"/>
      <c r="EME742" s="168"/>
      <c r="EMF742" s="168"/>
      <c r="EMG742" s="168"/>
      <c r="EMH742" s="168"/>
      <c r="EMI742" s="168"/>
      <c r="EMJ742" s="168"/>
      <c r="EMK742" s="168"/>
      <c r="EML742" s="168"/>
      <c r="EMM742" s="168"/>
      <c r="EMN742" s="168"/>
      <c r="EMO742" s="168"/>
      <c r="EMP742" s="168"/>
      <c r="EMQ742" s="168"/>
      <c r="EMR742" s="168"/>
      <c r="EMS742" s="168"/>
      <c r="EMT742" s="168"/>
      <c r="EMU742" s="168"/>
      <c r="EMV742" s="168"/>
      <c r="EMW742" s="835"/>
      <c r="EMX742" s="835"/>
      <c r="EMY742" s="835"/>
      <c r="EMZ742" s="835"/>
      <c r="ENA742" s="835"/>
      <c r="ENB742" s="835"/>
      <c r="ENC742" s="835"/>
      <c r="END742" s="835"/>
      <c r="ENE742" s="835"/>
      <c r="ENF742" s="835"/>
      <c r="ENG742" s="835"/>
      <c r="ENH742" s="835"/>
      <c r="ENI742" s="835"/>
      <c r="ENJ742" s="835"/>
      <c r="ENK742" s="835"/>
      <c r="ENL742" s="835"/>
      <c r="ENM742" s="835"/>
      <c r="ENN742" s="835"/>
      <c r="ENO742" s="835"/>
      <c r="ENP742" s="835"/>
      <c r="ENQ742" s="835"/>
      <c r="ENR742" s="835"/>
      <c r="ENS742" s="835"/>
      <c r="ENT742" s="835"/>
      <c r="ENU742" s="89"/>
      <c r="ENV742" s="89"/>
      <c r="ENW742" s="89"/>
      <c r="ENX742" s="89"/>
      <c r="ENY742" s="89"/>
      <c r="ENZ742" s="835"/>
      <c r="EOA742" s="835"/>
      <c r="EOB742" s="89"/>
      <c r="EOC742" s="89"/>
      <c r="EOD742" s="835"/>
      <c r="EOE742" s="835"/>
      <c r="EOF742" s="89"/>
      <c r="EOG742" s="89"/>
      <c r="EOH742" s="835"/>
      <c r="EOI742" s="835"/>
      <c r="EOJ742" s="835"/>
      <c r="EOK742" s="835"/>
      <c r="EOL742" s="835"/>
      <c r="EOM742" s="835"/>
      <c r="EON742" s="835"/>
      <c r="EOO742" s="89"/>
      <c r="EOP742" s="89"/>
      <c r="EOQ742" s="835"/>
      <c r="EOR742" s="835"/>
      <c r="EOS742" s="89"/>
      <c r="EOT742" s="89"/>
      <c r="EOU742" s="835"/>
      <c r="EOV742" s="835"/>
      <c r="EOW742" s="835"/>
      <c r="EOX742" s="835"/>
      <c r="EOY742" s="835"/>
      <c r="EOZ742" s="203"/>
      <c r="EPA742" s="107"/>
      <c r="EPB742" s="835"/>
      <c r="EPC742" s="835"/>
      <c r="EPD742" s="835"/>
      <c r="EPE742" s="835"/>
      <c r="EPF742" s="835"/>
      <c r="EPG742" s="835"/>
      <c r="EPH742" s="835"/>
      <c r="EPI742" s="168"/>
      <c r="EPJ742" s="168"/>
      <c r="EPK742" s="168"/>
      <c r="EPL742" s="168"/>
      <c r="EPM742" s="168"/>
      <c r="EPN742" s="168"/>
      <c r="EPO742" s="168"/>
      <c r="EPP742" s="168"/>
      <c r="EPQ742" s="168"/>
      <c r="EPR742" s="168"/>
      <c r="EPS742" s="168"/>
      <c r="EPT742" s="168"/>
      <c r="EPU742" s="168"/>
      <c r="EPV742" s="168"/>
      <c r="EPW742" s="168"/>
      <c r="EPX742" s="168"/>
      <c r="EPY742" s="168"/>
      <c r="EPZ742" s="168"/>
      <c r="EQA742" s="168"/>
      <c r="EQB742" s="168"/>
      <c r="EQC742" s="168"/>
      <c r="EQD742" s="168"/>
      <c r="EQE742" s="168"/>
      <c r="EQF742" s="168"/>
      <c r="EQG742" s="168"/>
      <c r="EQH742" s="168"/>
      <c r="EQI742" s="168"/>
      <c r="EQJ742" s="168"/>
      <c r="EQK742" s="168"/>
      <c r="EQL742" s="168"/>
      <c r="EQM742" s="168"/>
      <c r="EQN742" s="168"/>
      <c r="EQO742" s="168"/>
      <c r="EQP742" s="168"/>
      <c r="EQQ742" s="168"/>
      <c r="EQR742" s="168"/>
      <c r="EQS742" s="168"/>
      <c r="EQT742" s="168"/>
      <c r="EQU742" s="168"/>
      <c r="EQV742" s="168"/>
      <c r="EQW742" s="168"/>
      <c r="EQX742" s="168"/>
      <c r="EQY742" s="168"/>
      <c r="EQZ742" s="168"/>
      <c r="ERA742" s="835"/>
      <c r="ERB742" s="835"/>
      <c r="ERC742" s="835"/>
      <c r="ERD742" s="835"/>
      <c r="ERE742" s="835"/>
      <c r="ERF742" s="835"/>
      <c r="ERG742" s="835"/>
      <c r="ERH742" s="835"/>
      <c r="ERI742" s="835"/>
      <c r="ERJ742" s="835"/>
      <c r="ERK742" s="835"/>
      <c r="ERL742" s="835"/>
      <c r="ERM742" s="835"/>
      <c r="ERN742" s="835"/>
      <c r="ERO742" s="835"/>
      <c r="ERP742" s="835"/>
      <c r="ERQ742" s="835"/>
      <c r="ERR742" s="835"/>
      <c r="ERS742" s="835"/>
      <c r="ERT742" s="835"/>
      <c r="ERU742" s="835"/>
      <c r="ERV742" s="835"/>
      <c r="ERW742" s="835"/>
      <c r="ERX742" s="835"/>
      <c r="ERY742" s="89"/>
      <c r="ERZ742" s="89"/>
      <c r="ESA742" s="89"/>
      <c r="ESB742" s="89"/>
      <c r="ESC742" s="89"/>
      <c r="ESD742" s="835"/>
      <c r="ESE742" s="835"/>
      <c r="ESF742" s="89"/>
      <c r="ESG742" s="89"/>
      <c r="ESH742" s="835"/>
      <c r="ESI742" s="835"/>
      <c r="ESJ742" s="89"/>
      <c r="ESK742" s="89"/>
      <c r="ESL742" s="835"/>
      <c r="ESM742" s="835"/>
      <c r="ESN742" s="835"/>
      <c r="ESO742" s="835"/>
      <c r="ESP742" s="835"/>
      <c r="ESQ742" s="835"/>
      <c r="ESR742" s="835"/>
      <c r="ESS742" s="89"/>
      <c r="EST742" s="89"/>
      <c r="ESU742" s="835"/>
      <c r="ESV742" s="835"/>
      <c r="ESW742" s="89"/>
      <c r="ESX742" s="89"/>
      <c r="ESY742" s="835"/>
      <c r="ESZ742" s="835"/>
      <c r="ETA742" s="835"/>
      <c r="ETB742" s="835"/>
      <c r="ETC742" s="835"/>
      <c r="ETD742" s="203"/>
      <c r="ETE742" s="107"/>
      <c r="ETF742" s="835"/>
      <c r="ETG742" s="835"/>
      <c r="ETH742" s="835"/>
      <c r="ETI742" s="835"/>
      <c r="ETJ742" s="835"/>
      <c r="ETK742" s="835"/>
      <c r="ETL742" s="835"/>
      <c r="ETM742" s="168"/>
      <c r="ETN742" s="168"/>
      <c r="ETO742" s="168"/>
      <c r="ETP742" s="168"/>
      <c r="ETQ742" s="168"/>
      <c r="ETR742" s="168"/>
      <c r="ETS742" s="168"/>
      <c r="ETT742" s="168"/>
      <c r="ETU742" s="168"/>
      <c r="ETV742" s="168"/>
      <c r="ETW742" s="168"/>
      <c r="ETX742" s="168"/>
      <c r="ETY742" s="168"/>
      <c r="ETZ742" s="168"/>
      <c r="EUA742" s="168"/>
      <c r="EUB742" s="168"/>
      <c r="EUC742" s="168"/>
      <c r="EUD742" s="168"/>
      <c r="EUE742" s="168"/>
      <c r="EUF742" s="168"/>
      <c r="EUG742" s="168"/>
      <c r="EUH742" s="168"/>
      <c r="EUI742" s="168"/>
      <c r="EUJ742" s="168"/>
      <c r="EUK742" s="168"/>
      <c r="EUL742" s="168"/>
      <c r="EUM742" s="168"/>
      <c r="EUN742" s="168"/>
      <c r="EUO742" s="168"/>
      <c r="EUP742" s="168"/>
      <c r="EUQ742" s="168"/>
      <c r="EUR742" s="168"/>
      <c r="EUS742" s="168"/>
      <c r="EUT742" s="168"/>
      <c r="EUU742" s="168"/>
      <c r="EUV742" s="168"/>
      <c r="EUW742" s="168"/>
      <c r="EUX742" s="168"/>
      <c r="EUY742" s="168"/>
      <c r="EUZ742" s="168"/>
      <c r="EVA742" s="168"/>
      <c r="EVB742" s="168"/>
      <c r="EVC742" s="168"/>
      <c r="EVD742" s="168"/>
      <c r="EVE742" s="835"/>
      <c r="EVF742" s="835"/>
      <c r="EVG742" s="835"/>
      <c r="EVH742" s="835"/>
      <c r="EVI742" s="835"/>
      <c r="EVJ742" s="835"/>
      <c r="EVK742" s="835"/>
      <c r="EVL742" s="835"/>
      <c r="EVM742" s="835"/>
      <c r="EVN742" s="835"/>
      <c r="EVO742" s="835"/>
      <c r="EVP742" s="835"/>
      <c r="EVQ742" s="835"/>
      <c r="EVR742" s="835"/>
      <c r="EVS742" s="835"/>
      <c r="EVT742" s="835"/>
      <c r="EVU742" s="835"/>
      <c r="EVV742" s="835"/>
      <c r="EVW742" s="835"/>
      <c r="EVX742" s="835"/>
      <c r="EVY742" s="835"/>
      <c r="EVZ742" s="835"/>
      <c r="EWA742" s="835"/>
      <c r="EWB742" s="835"/>
      <c r="EWC742" s="89"/>
      <c r="EWD742" s="89"/>
      <c r="EWE742" s="89"/>
      <c r="EWF742" s="89"/>
      <c r="EWG742" s="89"/>
      <c r="EWH742" s="835"/>
      <c r="EWI742" s="835"/>
      <c r="EWJ742" s="89"/>
      <c r="EWK742" s="89"/>
      <c r="EWL742" s="835"/>
      <c r="EWM742" s="835"/>
      <c r="EWN742" s="89"/>
      <c r="EWO742" s="89"/>
      <c r="EWP742" s="835"/>
      <c r="EWQ742" s="835"/>
      <c r="EWR742" s="835"/>
      <c r="EWS742" s="835"/>
      <c r="EWT742" s="835"/>
      <c r="EWU742" s="835"/>
      <c r="EWV742" s="835"/>
      <c r="EWW742" s="89"/>
      <c r="EWX742" s="89"/>
      <c r="EWY742" s="835"/>
      <c r="EWZ742" s="835"/>
      <c r="EXA742" s="89"/>
      <c r="EXB742" s="89"/>
      <c r="EXC742" s="835"/>
      <c r="EXD742" s="835"/>
      <c r="EXE742" s="835"/>
      <c r="EXF742" s="835"/>
      <c r="EXG742" s="835"/>
      <c r="EXH742" s="203"/>
      <c r="EXI742" s="107"/>
      <c r="EXJ742" s="835"/>
      <c r="EXK742" s="835"/>
      <c r="EXL742" s="835"/>
      <c r="EXM742" s="835"/>
      <c r="EXN742" s="835"/>
      <c r="EXO742" s="835"/>
      <c r="EXP742" s="835"/>
      <c r="EXQ742" s="168"/>
      <c r="EXR742" s="168"/>
      <c r="EXS742" s="168"/>
      <c r="EXT742" s="168"/>
      <c r="EXU742" s="168"/>
      <c r="EXV742" s="168"/>
      <c r="EXW742" s="168"/>
      <c r="EXX742" s="168"/>
      <c r="EXY742" s="168"/>
      <c r="EXZ742" s="168"/>
      <c r="EYA742" s="168"/>
      <c r="EYB742" s="168"/>
      <c r="EYC742" s="168"/>
      <c r="EYD742" s="168"/>
      <c r="EYE742" s="168"/>
      <c r="EYF742" s="168"/>
      <c r="EYG742" s="168"/>
      <c r="EYH742" s="168"/>
      <c r="EYI742" s="168"/>
      <c r="EYJ742" s="168"/>
      <c r="EYK742" s="168"/>
      <c r="EYL742" s="168"/>
      <c r="EYM742" s="168"/>
      <c r="EYN742" s="168"/>
      <c r="EYO742" s="168"/>
      <c r="EYP742" s="168"/>
      <c r="EYQ742" s="168"/>
      <c r="EYR742" s="168"/>
      <c r="EYS742" s="168"/>
      <c r="EYT742" s="168"/>
      <c r="EYU742" s="168"/>
      <c r="EYV742" s="168"/>
      <c r="EYW742" s="168"/>
      <c r="EYX742" s="168"/>
      <c r="EYY742" s="168"/>
      <c r="EYZ742" s="168"/>
      <c r="EZA742" s="168"/>
      <c r="EZB742" s="168"/>
      <c r="EZC742" s="168"/>
      <c r="EZD742" s="168"/>
      <c r="EZE742" s="168"/>
      <c r="EZF742" s="168"/>
      <c r="EZG742" s="168"/>
      <c r="EZH742" s="168"/>
      <c r="EZI742" s="835"/>
      <c r="EZJ742" s="835"/>
      <c r="EZK742" s="835"/>
      <c r="EZL742" s="835"/>
      <c r="EZM742" s="835"/>
      <c r="EZN742" s="835"/>
      <c r="EZO742" s="835"/>
      <c r="EZP742" s="835"/>
      <c r="EZQ742" s="835"/>
      <c r="EZR742" s="835"/>
      <c r="EZS742" s="835"/>
      <c r="EZT742" s="835"/>
      <c r="EZU742" s="835"/>
      <c r="EZV742" s="835"/>
      <c r="EZW742" s="835"/>
      <c r="EZX742" s="835"/>
      <c r="EZY742" s="835"/>
      <c r="EZZ742" s="835"/>
      <c r="FAA742" s="835"/>
      <c r="FAB742" s="835"/>
      <c r="FAC742" s="835"/>
      <c r="FAD742" s="835"/>
      <c r="FAE742" s="835"/>
      <c r="FAF742" s="835"/>
      <c r="FAG742" s="89"/>
      <c r="FAH742" s="89"/>
      <c r="FAI742" s="89"/>
      <c r="FAJ742" s="89"/>
      <c r="FAK742" s="89"/>
      <c r="FAL742" s="835"/>
      <c r="FAM742" s="835"/>
      <c r="FAN742" s="89"/>
      <c r="FAO742" s="89"/>
      <c r="FAP742" s="835"/>
      <c r="FAQ742" s="835"/>
      <c r="FAR742" s="89"/>
      <c r="FAS742" s="89"/>
      <c r="FAT742" s="835"/>
      <c r="FAU742" s="835"/>
      <c r="FAV742" s="835"/>
      <c r="FAW742" s="835"/>
      <c r="FAX742" s="835"/>
      <c r="FAY742" s="835"/>
      <c r="FAZ742" s="835"/>
      <c r="FBA742" s="89"/>
      <c r="FBB742" s="89"/>
      <c r="FBC742" s="835"/>
      <c r="FBD742" s="835"/>
      <c r="FBE742" s="89"/>
      <c r="FBF742" s="89"/>
      <c r="FBG742" s="835"/>
      <c r="FBH742" s="835"/>
      <c r="FBI742" s="835"/>
      <c r="FBJ742" s="835"/>
      <c r="FBK742" s="835"/>
      <c r="FBL742" s="203"/>
      <c r="FBM742" s="107"/>
      <c r="FBN742" s="835"/>
      <c r="FBO742" s="835"/>
      <c r="FBP742" s="835"/>
      <c r="FBQ742" s="835"/>
      <c r="FBR742" s="835"/>
      <c r="FBS742" s="835"/>
      <c r="FBT742" s="835"/>
      <c r="FBU742" s="168"/>
      <c r="FBV742" s="168"/>
      <c r="FBW742" s="168"/>
      <c r="FBX742" s="168"/>
      <c r="FBY742" s="168"/>
      <c r="FBZ742" s="168"/>
      <c r="FCA742" s="168"/>
      <c r="FCB742" s="168"/>
      <c r="FCC742" s="168"/>
      <c r="FCD742" s="168"/>
      <c r="FCE742" s="168"/>
      <c r="FCF742" s="168"/>
      <c r="FCG742" s="168"/>
      <c r="FCH742" s="168"/>
      <c r="FCI742" s="168"/>
      <c r="FCJ742" s="168"/>
      <c r="FCK742" s="168"/>
      <c r="FCL742" s="168"/>
      <c r="FCM742" s="168"/>
      <c r="FCN742" s="168"/>
      <c r="FCO742" s="168"/>
      <c r="FCP742" s="168"/>
      <c r="FCQ742" s="168"/>
      <c r="FCR742" s="168"/>
      <c r="FCS742" s="168"/>
      <c r="FCT742" s="168"/>
      <c r="FCU742" s="168"/>
      <c r="FCV742" s="168"/>
      <c r="FCW742" s="168"/>
      <c r="FCX742" s="168"/>
      <c r="FCY742" s="168"/>
      <c r="FCZ742" s="168"/>
      <c r="FDA742" s="168"/>
      <c r="FDB742" s="168"/>
      <c r="FDC742" s="168"/>
      <c r="FDD742" s="168"/>
      <c r="FDE742" s="168"/>
      <c r="FDF742" s="168"/>
      <c r="FDG742" s="168"/>
      <c r="FDH742" s="168"/>
      <c r="FDI742" s="168"/>
      <c r="FDJ742" s="168"/>
      <c r="FDK742" s="168"/>
      <c r="FDL742" s="168"/>
      <c r="FDM742" s="835"/>
      <c r="FDN742" s="835"/>
      <c r="FDO742" s="835"/>
      <c r="FDP742" s="835"/>
      <c r="FDQ742" s="835"/>
      <c r="FDR742" s="835"/>
      <c r="FDS742" s="835"/>
      <c r="FDT742" s="835"/>
      <c r="FDU742" s="835"/>
      <c r="FDV742" s="835"/>
      <c r="FDW742" s="835"/>
      <c r="FDX742" s="835"/>
      <c r="FDY742" s="835"/>
      <c r="FDZ742" s="835"/>
      <c r="FEA742" s="835"/>
      <c r="FEB742" s="835"/>
      <c r="FEC742" s="835"/>
      <c r="FED742" s="835"/>
      <c r="FEE742" s="835"/>
      <c r="FEF742" s="835"/>
      <c r="FEG742" s="835"/>
      <c r="FEH742" s="835"/>
      <c r="FEI742" s="835"/>
      <c r="FEJ742" s="835"/>
      <c r="FEK742" s="89"/>
      <c r="FEL742" s="89"/>
      <c r="FEM742" s="89"/>
      <c r="FEN742" s="89"/>
      <c r="FEO742" s="89"/>
      <c r="FEP742" s="835"/>
      <c r="FEQ742" s="835"/>
      <c r="FER742" s="89"/>
      <c r="FES742" s="89"/>
      <c r="FET742" s="835"/>
      <c r="FEU742" s="835"/>
      <c r="FEV742" s="89"/>
      <c r="FEW742" s="89"/>
      <c r="FEX742" s="835"/>
      <c r="FEY742" s="835"/>
      <c r="FEZ742" s="835"/>
      <c r="FFA742" s="835"/>
      <c r="FFB742" s="835"/>
      <c r="FFC742" s="835"/>
      <c r="FFD742" s="835"/>
      <c r="FFE742" s="89"/>
      <c r="FFF742" s="89"/>
      <c r="FFG742" s="835"/>
      <c r="FFH742" s="835"/>
      <c r="FFI742" s="89"/>
      <c r="FFJ742" s="89"/>
      <c r="FFK742" s="835"/>
      <c r="FFL742" s="835"/>
      <c r="FFM742" s="835"/>
      <c r="FFN742" s="835"/>
      <c r="FFO742" s="835"/>
      <c r="FFP742" s="203"/>
      <c r="FFQ742" s="107"/>
      <c r="FFR742" s="835"/>
      <c r="FFS742" s="835"/>
      <c r="FFT742" s="835"/>
      <c r="FFU742" s="835"/>
      <c r="FFV742" s="835"/>
      <c r="FFW742" s="835"/>
      <c r="FFX742" s="835"/>
      <c r="FFY742" s="168"/>
      <c r="FFZ742" s="168"/>
      <c r="FGA742" s="168"/>
      <c r="FGB742" s="168"/>
      <c r="FGC742" s="168"/>
      <c r="FGD742" s="168"/>
      <c r="FGE742" s="168"/>
      <c r="FGF742" s="168"/>
      <c r="FGG742" s="168"/>
      <c r="FGH742" s="168"/>
      <c r="FGI742" s="168"/>
      <c r="FGJ742" s="168"/>
      <c r="FGK742" s="168"/>
      <c r="FGL742" s="168"/>
      <c r="FGM742" s="168"/>
      <c r="FGN742" s="168"/>
      <c r="FGO742" s="168"/>
      <c r="FGP742" s="168"/>
      <c r="FGQ742" s="168"/>
      <c r="FGR742" s="168"/>
      <c r="FGS742" s="168"/>
      <c r="FGT742" s="168"/>
      <c r="FGU742" s="168"/>
      <c r="FGV742" s="168"/>
      <c r="FGW742" s="168"/>
      <c r="FGX742" s="168"/>
      <c r="FGY742" s="168"/>
      <c r="FGZ742" s="168"/>
      <c r="FHA742" s="168"/>
      <c r="FHB742" s="168"/>
      <c r="FHC742" s="168"/>
      <c r="FHD742" s="168"/>
      <c r="FHE742" s="168"/>
      <c r="FHF742" s="168"/>
      <c r="FHG742" s="168"/>
      <c r="FHH742" s="168"/>
      <c r="FHI742" s="168"/>
      <c r="FHJ742" s="168"/>
      <c r="FHK742" s="168"/>
      <c r="FHL742" s="168"/>
      <c r="FHM742" s="168"/>
      <c r="FHN742" s="168"/>
      <c r="FHO742" s="168"/>
      <c r="FHP742" s="168"/>
      <c r="FHQ742" s="835"/>
      <c r="FHR742" s="835"/>
      <c r="FHS742" s="835"/>
      <c r="FHT742" s="835"/>
      <c r="FHU742" s="835"/>
      <c r="FHV742" s="835"/>
      <c r="FHW742" s="835"/>
      <c r="FHX742" s="835"/>
      <c r="FHY742" s="835"/>
      <c r="FHZ742" s="835"/>
      <c r="FIA742" s="835"/>
      <c r="FIB742" s="835"/>
      <c r="FIC742" s="835"/>
      <c r="FID742" s="835"/>
      <c r="FIE742" s="835"/>
      <c r="FIF742" s="835"/>
      <c r="FIG742" s="835"/>
      <c r="FIH742" s="835"/>
      <c r="FII742" s="835"/>
      <c r="FIJ742" s="835"/>
      <c r="FIK742" s="835"/>
      <c r="FIL742" s="835"/>
      <c r="FIM742" s="835"/>
      <c r="FIN742" s="835"/>
      <c r="FIO742" s="89"/>
      <c r="FIP742" s="89"/>
      <c r="FIQ742" s="89"/>
      <c r="FIR742" s="89"/>
      <c r="FIS742" s="89"/>
      <c r="FIT742" s="835"/>
      <c r="FIU742" s="835"/>
      <c r="FIV742" s="89"/>
      <c r="FIW742" s="89"/>
      <c r="FIX742" s="835"/>
      <c r="FIY742" s="835"/>
      <c r="FIZ742" s="89"/>
      <c r="FJA742" s="89"/>
      <c r="FJB742" s="835"/>
      <c r="FJC742" s="835"/>
      <c r="FJD742" s="835"/>
      <c r="FJE742" s="835"/>
      <c r="FJF742" s="835"/>
      <c r="FJG742" s="835"/>
      <c r="FJH742" s="835"/>
      <c r="FJI742" s="89"/>
      <c r="FJJ742" s="89"/>
      <c r="FJK742" s="835"/>
      <c r="FJL742" s="835"/>
      <c r="FJM742" s="89"/>
      <c r="FJN742" s="89"/>
      <c r="FJO742" s="835"/>
      <c r="FJP742" s="835"/>
      <c r="FJQ742" s="835"/>
      <c r="FJR742" s="835"/>
      <c r="FJS742" s="835"/>
      <c r="FJT742" s="203"/>
      <c r="FJU742" s="107"/>
      <c r="FJV742" s="835"/>
      <c r="FJW742" s="835"/>
      <c r="FJX742" s="835"/>
      <c r="FJY742" s="835"/>
      <c r="FJZ742" s="835"/>
      <c r="FKA742" s="835"/>
      <c r="FKB742" s="835"/>
      <c r="FKC742" s="168"/>
      <c r="FKD742" s="168"/>
      <c r="FKE742" s="168"/>
      <c r="FKF742" s="168"/>
      <c r="FKG742" s="168"/>
      <c r="FKH742" s="168"/>
      <c r="FKI742" s="168"/>
      <c r="FKJ742" s="168"/>
      <c r="FKK742" s="168"/>
      <c r="FKL742" s="168"/>
      <c r="FKM742" s="168"/>
      <c r="FKN742" s="168"/>
      <c r="FKO742" s="168"/>
      <c r="FKP742" s="168"/>
      <c r="FKQ742" s="168"/>
      <c r="FKR742" s="168"/>
      <c r="FKS742" s="168"/>
      <c r="FKT742" s="168"/>
      <c r="FKU742" s="168"/>
      <c r="FKV742" s="168"/>
      <c r="FKW742" s="168"/>
      <c r="FKX742" s="168"/>
      <c r="FKY742" s="168"/>
      <c r="FKZ742" s="168"/>
      <c r="FLA742" s="168"/>
      <c r="FLB742" s="168"/>
      <c r="FLC742" s="168"/>
      <c r="FLD742" s="168"/>
      <c r="FLE742" s="168"/>
      <c r="FLF742" s="168"/>
      <c r="FLG742" s="168"/>
      <c r="FLH742" s="168"/>
      <c r="FLI742" s="168"/>
      <c r="FLJ742" s="168"/>
      <c r="FLK742" s="168"/>
      <c r="FLL742" s="168"/>
      <c r="FLM742" s="168"/>
      <c r="FLN742" s="168"/>
      <c r="FLO742" s="168"/>
      <c r="FLP742" s="168"/>
      <c r="FLQ742" s="168"/>
      <c r="FLR742" s="168"/>
      <c r="FLS742" s="168"/>
      <c r="FLT742" s="168"/>
      <c r="FLU742" s="835"/>
      <c r="FLV742" s="835"/>
      <c r="FLW742" s="835"/>
      <c r="FLX742" s="835"/>
      <c r="FLY742" s="835"/>
      <c r="FLZ742" s="835"/>
      <c r="FMA742" s="835"/>
      <c r="FMB742" s="835"/>
      <c r="FMC742" s="835"/>
      <c r="FMD742" s="835"/>
      <c r="FME742" s="835"/>
      <c r="FMF742" s="835"/>
      <c r="FMG742" s="835"/>
      <c r="FMH742" s="835"/>
      <c r="FMI742" s="835"/>
      <c r="FMJ742" s="835"/>
      <c r="FMK742" s="835"/>
      <c r="FML742" s="835"/>
      <c r="FMM742" s="835"/>
      <c r="FMN742" s="835"/>
      <c r="FMO742" s="835"/>
      <c r="FMP742" s="835"/>
      <c r="FMQ742" s="835"/>
      <c r="FMR742" s="835"/>
      <c r="FMS742" s="89"/>
      <c r="FMT742" s="89"/>
      <c r="FMU742" s="89"/>
      <c r="FMV742" s="89"/>
      <c r="FMW742" s="89"/>
      <c r="FMX742" s="835"/>
      <c r="FMY742" s="835"/>
      <c r="FMZ742" s="89"/>
      <c r="FNA742" s="89"/>
      <c r="FNB742" s="835"/>
      <c r="FNC742" s="835"/>
      <c r="FND742" s="89"/>
      <c r="FNE742" s="89"/>
      <c r="FNF742" s="835"/>
      <c r="FNG742" s="835"/>
      <c r="FNH742" s="835"/>
      <c r="FNI742" s="835"/>
      <c r="FNJ742" s="835"/>
      <c r="FNK742" s="835"/>
      <c r="FNL742" s="835"/>
      <c r="FNM742" s="89"/>
      <c r="FNN742" s="89"/>
      <c r="FNO742" s="835"/>
      <c r="FNP742" s="835"/>
      <c r="FNQ742" s="89"/>
      <c r="FNR742" s="89"/>
      <c r="FNS742" s="835"/>
      <c r="FNT742" s="835"/>
      <c r="FNU742" s="835"/>
      <c r="FNV742" s="835"/>
      <c r="FNW742" s="835"/>
      <c r="FNX742" s="203"/>
      <c r="FNY742" s="107"/>
      <c r="FNZ742" s="835"/>
      <c r="FOA742" s="835"/>
      <c r="FOB742" s="835"/>
      <c r="FOC742" s="835"/>
      <c r="FOD742" s="835"/>
      <c r="FOE742" s="835"/>
      <c r="FOF742" s="835"/>
      <c r="FOG742" s="168"/>
      <c r="FOH742" s="168"/>
      <c r="FOI742" s="168"/>
      <c r="FOJ742" s="168"/>
      <c r="FOK742" s="168"/>
      <c r="FOL742" s="168"/>
      <c r="FOM742" s="168"/>
      <c r="FON742" s="168"/>
      <c r="FOO742" s="168"/>
      <c r="FOP742" s="168"/>
      <c r="FOQ742" s="168"/>
      <c r="FOR742" s="168"/>
      <c r="FOS742" s="168"/>
      <c r="FOT742" s="168"/>
      <c r="FOU742" s="168"/>
      <c r="FOV742" s="168"/>
      <c r="FOW742" s="168"/>
      <c r="FOX742" s="168"/>
      <c r="FOY742" s="168"/>
      <c r="FOZ742" s="168"/>
      <c r="FPA742" s="168"/>
      <c r="FPB742" s="168"/>
      <c r="FPC742" s="168"/>
      <c r="FPD742" s="168"/>
      <c r="FPE742" s="168"/>
      <c r="FPF742" s="168"/>
      <c r="FPG742" s="168"/>
      <c r="FPH742" s="168"/>
      <c r="FPI742" s="168"/>
      <c r="FPJ742" s="168"/>
      <c r="FPK742" s="168"/>
      <c r="FPL742" s="168"/>
      <c r="FPM742" s="168"/>
      <c r="FPN742" s="168"/>
      <c r="FPO742" s="168"/>
      <c r="FPP742" s="168"/>
      <c r="FPQ742" s="168"/>
      <c r="FPR742" s="168"/>
      <c r="FPS742" s="168"/>
      <c r="FPT742" s="168"/>
      <c r="FPU742" s="168"/>
      <c r="FPV742" s="168"/>
      <c r="FPW742" s="168"/>
      <c r="FPX742" s="168"/>
      <c r="FPY742" s="835"/>
      <c r="FPZ742" s="835"/>
      <c r="FQA742" s="835"/>
      <c r="FQB742" s="835"/>
      <c r="FQC742" s="835"/>
      <c r="FQD742" s="835"/>
      <c r="FQE742" s="835"/>
      <c r="FQF742" s="835"/>
      <c r="FQG742" s="835"/>
      <c r="FQH742" s="835"/>
      <c r="FQI742" s="835"/>
      <c r="FQJ742" s="835"/>
      <c r="FQK742" s="835"/>
      <c r="FQL742" s="835"/>
      <c r="FQM742" s="835"/>
      <c r="FQN742" s="835"/>
      <c r="FQO742" s="835"/>
      <c r="FQP742" s="835"/>
      <c r="FQQ742" s="835"/>
      <c r="FQR742" s="835"/>
      <c r="FQS742" s="835"/>
      <c r="FQT742" s="835"/>
      <c r="FQU742" s="835"/>
      <c r="FQV742" s="835"/>
      <c r="FQW742" s="89"/>
      <c r="FQX742" s="89"/>
      <c r="FQY742" s="89"/>
      <c r="FQZ742" s="89"/>
      <c r="FRA742" s="89"/>
      <c r="FRB742" s="835"/>
      <c r="FRC742" s="835"/>
      <c r="FRD742" s="89"/>
      <c r="FRE742" s="89"/>
      <c r="FRF742" s="835"/>
      <c r="FRG742" s="835"/>
      <c r="FRH742" s="89"/>
      <c r="FRI742" s="89"/>
      <c r="FRJ742" s="835"/>
      <c r="FRK742" s="835"/>
      <c r="FRL742" s="835"/>
      <c r="FRM742" s="835"/>
      <c r="FRN742" s="835"/>
      <c r="FRO742" s="835"/>
      <c r="FRP742" s="835"/>
      <c r="FRQ742" s="89"/>
      <c r="FRR742" s="89"/>
      <c r="FRS742" s="835"/>
      <c r="FRT742" s="835"/>
      <c r="FRU742" s="89"/>
      <c r="FRV742" s="89"/>
      <c r="FRW742" s="835"/>
      <c r="FRX742" s="835"/>
      <c r="FRY742" s="835"/>
      <c r="FRZ742" s="835"/>
      <c r="FSA742" s="835"/>
      <c r="FSB742" s="203"/>
      <c r="FSC742" s="107"/>
      <c r="FSD742" s="835"/>
      <c r="FSE742" s="835"/>
      <c r="FSF742" s="835"/>
      <c r="FSG742" s="835"/>
      <c r="FSH742" s="835"/>
      <c r="FSI742" s="835"/>
      <c r="FSJ742" s="835"/>
      <c r="FSK742" s="168"/>
      <c r="FSL742" s="168"/>
      <c r="FSM742" s="168"/>
      <c r="FSN742" s="168"/>
      <c r="FSO742" s="168"/>
      <c r="FSP742" s="168"/>
      <c r="FSQ742" s="168"/>
      <c r="FSR742" s="168"/>
      <c r="FSS742" s="168"/>
      <c r="FST742" s="168"/>
      <c r="FSU742" s="168"/>
      <c r="FSV742" s="168"/>
      <c r="FSW742" s="168"/>
      <c r="FSX742" s="168"/>
      <c r="FSY742" s="168"/>
      <c r="FSZ742" s="168"/>
      <c r="FTA742" s="168"/>
      <c r="FTB742" s="168"/>
      <c r="FTC742" s="168"/>
      <c r="FTD742" s="168"/>
      <c r="FTE742" s="168"/>
      <c r="FTF742" s="168"/>
      <c r="FTG742" s="168"/>
      <c r="FTH742" s="168"/>
      <c r="FTI742" s="168"/>
      <c r="FTJ742" s="168"/>
      <c r="FTK742" s="168"/>
      <c r="FTL742" s="168"/>
      <c r="FTM742" s="168"/>
      <c r="FTN742" s="168"/>
      <c r="FTO742" s="168"/>
      <c r="FTP742" s="168"/>
      <c r="FTQ742" s="168"/>
      <c r="FTR742" s="168"/>
      <c r="FTS742" s="168"/>
      <c r="FTT742" s="168"/>
      <c r="FTU742" s="168"/>
      <c r="FTV742" s="168"/>
      <c r="FTW742" s="168"/>
      <c r="FTX742" s="168"/>
      <c r="FTY742" s="168"/>
      <c r="FTZ742" s="168"/>
      <c r="FUA742" s="168"/>
      <c r="FUB742" s="168"/>
      <c r="FUC742" s="835"/>
      <c r="FUD742" s="835"/>
      <c r="FUE742" s="835"/>
      <c r="FUF742" s="835"/>
      <c r="FUG742" s="835"/>
      <c r="FUH742" s="835"/>
      <c r="FUI742" s="835"/>
      <c r="FUJ742" s="835"/>
      <c r="FUK742" s="835"/>
      <c r="FUL742" s="835"/>
      <c r="FUM742" s="835"/>
      <c r="FUN742" s="835"/>
      <c r="FUO742" s="835"/>
      <c r="FUP742" s="835"/>
      <c r="FUQ742" s="835"/>
      <c r="FUR742" s="835"/>
      <c r="FUS742" s="835"/>
      <c r="FUT742" s="835"/>
      <c r="FUU742" s="835"/>
      <c r="FUV742" s="835"/>
      <c r="FUW742" s="835"/>
      <c r="FUX742" s="835"/>
      <c r="FUY742" s="835"/>
      <c r="FUZ742" s="835"/>
      <c r="FVA742" s="89"/>
      <c r="FVB742" s="89"/>
      <c r="FVC742" s="89"/>
      <c r="FVD742" s="89"/>
      <c r="FVE742" s="89"/>
      <c r="FVF742" s="835"/>
      <c r="FVG742" s="835"/>
      <c r="FVH742" s="89"/>
      <c r="FVI742" s="89"/>
      <c r="FVJ742" s="835"/>
      <c r="FVK742" s="835"/>
      <c r="FVL742" s="89"/>
      <c r="FVM742" s="89"/>
      <c r="FVN742" s="835"/>
      <c r="FVO742" s="835"/>
      <c r="FVP742" s="835"/>
      <c r="FVQ742" s="835"/>
      <c r="FVR742" s="835"/>
      <c r="FVS742" s="835"/>
      <c r="FVT742" s="835"/>
      <c r="FVU742" s="89"/>
      <c r="FVV742" s="89"/>
      <c r="FVW742" s="835"/>
      <c r="FVX742" s="835"/>
      <c r="FVY742" s="89"/>
      <c r="FVZ742" s="89"/>
      <c r="FWA742" s="835"/>
      <c r="FWB742" s="835"/>
      <c r="FWC742" s="835"/>
      <c r="FWD742" s="835"/>
      <c r="FWE742" s="835"/>
      <c r="FWF742" s="203"/>
      <c r="FWG742" s="107"/>
      <c r="FWH742" s="835"/>
      <c r="FWI742" s="835"/>
      <c r="FWJ742" s="835"/>
      <c r="FWK742" s="835"/>
      <c r="FWL742" s="835"/>
      <c r="FWM742" s="835"/>
      <c r="FWN742" s="835"/>
      <c r="FWO742" s="168"/>
      <c r="FWP742" s="168"/>
      <c r="FWQ742" s="168"/>
      <c r="FWR742" s="168"/>
      <c r="FWS742" s="168"/>
      <c r="FWT742" s="168"/>
      <c r="FWU742" s="168"/>
      <c r="FWV742" s="168"/>
      <c r="FWW742" s="168"/>
      <c r="FWX742" s="168"/>
      <c r="FWY742" s="168"/>
      <c r="FWZ742" s="168"/>
      <c r="FXA742" s="168"/>
      <c r="FXB742" s="168"/>
      <c r="FXC742" s="168"/>
      <c r="FXD742" s="168"/>
      <c r="FXE742" s="168"/>
      <c r="FXF742" s="168"/>
      <c r="FXG742" s="168"/>
      <c r="FXH742" s="168"/>
      <c r="FXI742" s="168"/>
      <c r="FXJ742" s="168"/>
      <c r="FXK742" s="168"/>
      <c r="FXL742" s="168"/>
      <c r="FXM742" s="168"/>
      <c r="FXN742" s="168"/>
      <c r="FXO742" s="168"/>
      <c r="FXP742" s="168"/>
      <c r="FXQ742" s="168"/>
      <c r="FXR742" s="168"/>
      <c r="FXS742" s="168"/>
      <c r="FXT742" s="168"/>
      <c r="FXU742" s="168"/>
      <c r="FXV742" s="168"/>
      <c r="FXW742" s="168"/>
      <c r="FXX742" s="168"/>
      <c r="FXY742" s="168"/>
      <c r="FXZ742" s="168"/>
      <c r="FYA742" s="168"/>
      <c r="FYB742" s="168"/>
      <c r="FYC742" s="168"/>
      <c r="FYD742" s="168"/>
      <c r="FYE742" s="168"/>
      <c r="FYF742" s="168"/>
      <c r="FYG742" s="835"/>
      <c r="FYH742" s="835"/>
      <c r="FYI742" s="835"/>
      <c r="FYJ742" s="835"/>
      <c r="FYK742" s="835"/>
      <c r="FYL742" s="835"/>
      <c r="FYM742" s="835"/>
      <c r="FYN742" s="835"/>
      <c r="FYO742" s="835"/>
      <c r="FYP742" s="835"/>
      <c r="FYQ742" s="835"/>
      <c r="FYR742" s="835"/>
      <c r="FYS742" s="835"/>
      <c r="FYT742" s="835"/>
      <c r="FYU742" s="835"/>
      <c r="FYV742" s="835"/>
      <c r="FYW742" s="835"/>
      <c r="FYX742" s="835"/>
      <c r="FYY742" s="835"/>
      <c r="FYZ742" s="835"/>
      <c r="FZA742" s="835"/>
      <c r="FZB742" s="835"/>
      <c r="FZC742" s="835"/>
      <c r="FZD742" s="835"/>
      <c r="FZE742" s="89"/>
      <c r="FZF742" s="89"/>
      <c r="FZG742" s="89"/>
      <c r="FZH742" s="89"/>
      <c r="FZI742" s="89"/>
      <c r="FZJ742" s="835"/>
      <c r="FZK742" s="835"/>
      <c r="FZL742" s="89"/>
      <c r="FZM742" s="89"/>
      <c r="FZN742" s="835"/>
      <c r="FZO742" s="835"/>
      <c r="FZP742" s="89"/>
      <c r="FZQ742" s="89"/>
      <c r="FZR742" s="835"/>
      <c r="FZS742" s="835"/>
      <c r="FZT742" s="835"/>
      <c r="FZU742" s="835"/>
      <c r="FZV742" s="835"/>
      <c r="FZW742" s="835"/>
      <c r="FZX742" s="835"/>
      <c r="FZY742" s="89"/>
      <c r="FZZ742" s="89"/>
      <c r="GAA742" s="835"/>
      <c r="GAB742" s="835"/>
      <c r="GAC742" s="89"/>
      <c r="GAD742" s="89"/>
      <c r="GAE742" s="835"/>
      <c r="GAF742" s="835"/>
      <c r="GAG742" s="835"/>
      <c r="GAH742" s="835"/>
      <c r="GAI742" s="835"/>
      <c r="GAJ742" s="203"/>
      <c r="GAK742" s="107"/>
      <c r="GAL742" s="835"/>
      <c r="GAM742" s="835"/>
      <c r="GAN742" s="835"/>
      <c r="GAO742" s="835"/>
      <c r="GAP742" s="835"/>
      <c r="GAQ742" s="835"/>
      <c r="GAR742" s="835"/>
      <c r="GAS742" s="168"/>
      <c r="GAT742" s="168"/>
      <c r="GAU742" s="168"/>
      <c r="GAV742" s="168"/>
      <c r="GAW742" s="168"/>
      <c r="GAX742" s="168"/>
      <c r="GAY742" s="168"/>
      <c r="GAZ742" s="168"/>
      <c r="GBA742" s="168"/>
      <c r="GBB742" s="168"/>
      <c r="GBC742" s="168"/>
      <c r="GBD742" s="168"/>
      <c r="GBE742" s="168"/>
      <c r="GBF742" s="168"/>
      <c r="GBG742" s="168"/>
      <c r="GBH742" s="168"/>
      <c r="GBI742" s="168"/>
      <c r="GBJ742" s="168"/>
      <c r="GBK742" s="168"/>
      <c r="GBL742" s="168"/>
      <c r="GBM742" s="168"/>
      <c r="GBN742" s="168"/>
      <c r="GBO742" s="168"/>
      <c r="GBP742" s="168"/>
      <c r="GBQ742" s="168"/>
      <c r="GBR742" s="168"/>
      <c r="GBS742" s="168"/>
      <c r="GBT742" s="168"/>
      <c r="GBU742" s="168"/>
      <c r="GBV742" s="168"/>
      <c r="GBW742" s="168"/>
      <c r="GBX742" s="168"/>
      <c r="GBY742" s="168"/>
      <c r="GBZ742" s="168"/>
      <c r="GCA742" s="168"/>
      <c r="GCB742" s="168"/>
      <c r="GCC742" s="168"/>
      <c r="GCD742" s="168"/>
      <c r="GCE742" s="168"/>
      <c r="GCF742" s="168"/>
      <c r="GCG742" s="168"/>
      <c r="GCH742" s="168"/>
      <c r="GCI742" s="168"/>
      <c r="GCJ742" s="168"/>
      <c r="GCK742" s="835"/>
      <c r="GCL742" s="835"/>
      <c r="GCM742" s="835"/>
      <c r="GCN742" s="835"/>
      <c r="GCO742" s="835"/>
      <c r="GCP742" s="835"/>
      <c r="GCQ742" s="835"/>
      <c r="GCR742" s="835"/>
      <c r="GCS742" s="835"/>
      <c r="GCT742" s="835"/>
      <c r="GCU742" s="835"/>
      <c r="GCV742" s="835"/>
      <c r="GCW742" s="835"/>
      <c r="GCX742" s="835"/>
      <c r="GCY742" s="835"/>
      <c r="GCZ742" s="835"/>
      <c r="GDA742" s="835"/>
      <c r="GDB742" s="835"/>
      <c r="GDC742" s="835"/>
      <c r="GDD742" s="835"/>
      <c r="GDE742" s="835"/>
      <c r="GDF742" s="835"/>
      <c r="GDG742" s="835"/>
      <c r="GDH742" s="835"/>
      <c r="GDI742" s="89"/>
      <c r="GDJ742" s="89"/>
      <c r="GDK742" s="89"/>
      <c r="GDL742" s="89"/>
      <c r="GDM742" s="89"/>
      <c r="GDN742" s="835"/>
      <c r="GDO742" s="835"/>
      <c r="GDP742" s="89"/>
      <c r="GDQ742" s="89"/>
      <c r="GDR742" s="835"/>
      <c r="GDS742" s="835"/>
      <c r="GDT742" s="89"/>
      <c r="GDU742" s="89"/>
      <c r="GDV742" s="835"/>
      <c r="GDW742" s="835"/>
      <c r="GDX742" s="835"/>
      <c r="GDY742" s="835"/>
      <c r="GDZ742" s="835"/>
      <c r="GEA742" s="835"/>
      <c r="GEB742" s="835"/>
      <c r="GEC742" s="89"/>
      <c r="GED742" s="89"/>
      <c r="GEE742" s="835"/>
      <c r="GEF742" s="835"/>
      <c r="GEG742" s="89"/>
      <c r="GEH742" s="89"/>
      <c r="GEI742" s="835"/>
      <c r="GEJ742" s="835"/>
      <c r="GEK742" s="835"/>
      <c r="GEL742" s="835"/>
      <c r="GEM742" s="835"/>
      <c r="GEN742" s="203"/>
      <c r="GEO742" s="107"/>
      <c r="GEP742" s="835"/>
      <c r="GEQ742" s="835"/>
      <c r="GER742" s="835"/>
      <c r="GES742" s="835"/>
      <c r="GET742" s="835"/>
      <c r="GEU742" s="835"/>
      <c r="GEV742" s="835"/>
      <c r="GEW742" s="168"/>
      <c r="GEX742" s="168"/>
      <c r="GEY742" s="168"/>
      <c r="GEZ742" s="168"/>
      <c r="GFA742" s="168"/>
      <c r="GFB742" s="168"/>
      <c r="GFC742" s="168"/>
      <c r="GFD742" s="168"/>
      <c r="GFE742" s="168"/>
      <c r="GFF742" s="168"/>
      <c r="GFG742" s="168"/>
      <c r="GFH742" s="168"/>
      <c r="GFI742" s="168"/>
      <c r="GFJ742" s="168"/>
      <c r="GFK742" s="168"/>
      <c r="GFL742" s="168"/>
      <c r="GFM742" s="168"/>
      <c r="GFN742" s="168"/>
      <c r="GFO742" s="168"/>
      <c r="GFP742" s="168"/>
      <c r="GFQ742" s="168"/>
      <c r="GFR742" s="168"/>
      <c r="GFS742" s="168"/>
      <c r="GFT742" s="168"/>
      <c r="GFU742" s="168"/>
      <c r="GFV742" s="168"/>
      <c r="GFW742" s="168"/>
      <c r="GFX742" s="168"/>
      <c r="GFY742" s="168"/>
      <c r="GFZ742" s="168"/>
      <c r="GGA742" s="168"/>
      <c r="GGB742" s="168"/>
      <c r="GGC742" s="168"/>
      <c r="GGD742" s="168"/>
      <c r="GGE742" s="168"/>
      <c r="GGF742" s="168"/>
      <c r="GGG742" s="168"/>
      <c r="GGH742" s="168"/>
      <c r="GGI742" s="168"/>
      <c r="GGJ742" s="168"/>
      <c r="GGK742" s="168"/>
      <c r="GGL742" s="168"/>
      <c r="GGM742" s="168"/>
      <c r="GGN742" s="168"/>
      <c r="GGO742" s="835"/>
      <c r="GGP742" s="835"/>
      <c r="GGQ742" s="835"/>
      <c r="GGR742" s="835"/>
      <c r="GGS742" s="835"/>
      <c r="GGT742" s="835"/>
      <c r="GGU742" s="835"/>
      <c r="GGV742" s="835"/>
      <c r="GGW742" s="835"/>
      <c r="GGX742" s="835"/>
      <c r="GGY742" s="835"/>
      <c r="GGZ742" s="835"/>
      <c r="GHA742" s="835"/>
      <c r="GHB742" s="835"/>
      <c r="GHC742" s="835"/>
      <c r="GHD742" s="835"/>
      <c r="GHE742" s="835"/>
      <c r="GHF742" s="835"/>
      <c r="GHG742" s="835"/>
      <c r="GHH742" s="835"/>
      <c r="GHI742" s="835"/>
      <c r="GHJ742" s="835"/>
      <c r="GHK742" s="835"/>
      <c r="GHL742" s="835"/>
      <c r="GHM742" s="89"/>
      <c r="GHN742" s="89"/>
      <c r="GHO742" s="89"/>
      <c r="GHP742" s="89"/>
      <c r="GHQ742" s="89"/>
      <c r="GHR742" s="835"/>
      <c r="GHS742" s="835"/>
      <c r="GHT742" s="89"/>
      <c r="GHU742" s="89"/>
      <c r="GHV742" s="835"/>
      <c r="GHW742" s="835"/>
      <c r="GHX742" s="89"/>
      <c r="GHY742" s="89"/>
      <c r="GHZ742" s="835"/>
      <c r="GIA742" s="835"/>
      <c r="GIB742" s="835"/>
      <c r="GIC742" s="835"/>
      <c r="GID742" s="835"/>
      <c r="GIE742" s="835"/>
      <c r="GIF742" s="835"/>
      <c r="GIG742" s="89"/>
      <c r="GIH742" s="89"/>
      <c r="GII742" s="835"/>
      <c r="GIJ742" s="835"/>
      <c r="GIK742" s="89"/>
      <c r="GIL742" s="89"/>
      <c r="GIM742" s="835"/>
      <c r="GIN742" s="835"/>
      <c r="GIO742" s="835"/>
      <c r="GIP742" s="835"/>
      <c r="GIQ742" s="835"/>
      <c r="GIR742" s="203"/>
      <c r="GIS742" s="107"/>
      <c r="GIT742" s="835"/>
      <c r="GIU742" s="835"/>
      <c r="GIV742" s="835"/>
      <c r="GIW742" s="835"/>
      <c r="GIX742" s="835"/>
      <c r="GIY742" s="835"/>
      <c r="GIZ742" s="835"/>
      <c r="GJA742" s="168"/>
      <c r="GJB742" s="168"/>
      <c r="GJC742" s="168"/>
      <c r="GJD742" s="168"/>
      <c r="GJE742" s="168"/>
      <c r="GJF742" s="168"/>
      <c r="GJG742" s="168"/>
      <c r="GJH742" s="168"/>
      <c r="GJI742" s="168"/>
      <c r="GJJ742" s="168"/>
      <c r="GJK742" s="168"/>
      <c r="GJL742" s="168"/>
      <c r="GJM742" s="168"/>
      <c r="GJN742" s="168"/>
      <c r="GJO742" s="168"/>
      <c r="GJP742" s="168"/>
      <c r="GJQ742" s="168"/>
      <c r="GJR742" s="168"/>
      <c r="GJS742" s="168"/>
      <c r="GJT742" s="168"/>
      <c r="GJU742" s="168"/>
      <c r="GJV742" s="168"/>
      <c r="GJW742" s="168"/>
      <c r="GJX742" s="168"/>
      <c r="GJY742" s="168"/>
      <c r="GJZ742" s="168"/>
      <c r="GKA742" s="168"/>
      <c r="GKB742" s="168"/>
      <c r="GKC742" s="168"/>
      <c r="GKD742" s="168"/>
      <c r="GKE742" s="168"/>
      <c r="GKF742" s="168"/>
      <c r="GKG742" s="168"/>
      <c r="GKH742" s="168"/>
      <c r="GKI742" s="168"/>
      <c r="GKJ742" s="168"/>
      <c r="GKK742" s="168"/>
      <c r="GKL742" s="168"/>
      <c r="GKM742" s="168"/>
      <c r="GKN742" s="168"/>
      <c r="GKO742" s="168"/>
      <c r="GKP742" s="168"/>
      <c r="GKQ742" s="168"/>
      <c r="GKR742" s="168"/>
      <c r="GKS742" s="835"/>
      <c r="GKT742" s="835"/>
      <c r="GKU742" s="835"/>
      <c r="GKV742" s="835"/>
      <c r="GKW742" s="835"/>
      <c r="GKX742" s="835"/>
      <c r="GKY742" s="835"/>
      <c r="GKZ742" s="835"/>
      <c r="GLA742" s="835"/>
      <c r="GLB742" s="835"/>
      <c r="GLC742" s="835"/>
      <c r="GLD742" s="835"/>
      <c r="GLE742" s="835"/>
      <c r="GLF742" s="835"/>
      <c r="GLG742" s="835"/>
      <c r="GLH742" s="835"/>
      <c r="GLI742" s="835"/>
      <c r="GLJ742" s="835"/>
      <c r="GLK742" s="835"/>
      <c r="GLL742" s="835"/>
      <c r="GLM742" s="835"/>
      <c r="GLN742" s="835"/>
      <c r="GLO742" s="835"/>
      <c r="GLP742" s="835"/>
      <c r="GLQ742" s="89"/>
      <c r="GLR742" s="89"/>
      <c r="GLS742" s="89"/>
      <c r="GLT742" s="89"/>
      <c r="GLU742" s="89"/>
      <c r="GLV742" s="835"/>
      <c r="GLW742" s="835"/>
      <c r="GLX742" s="89"/>
      <c r="GLY742" s="89"/>
      <c r="GLZ742" s="835"/>
      <c r="GMA742" s="835"/>
      <c r="GMB742" s="89"/>
      <c r="GMC742" s="89"/>
      <c r="GMD742" s="835"/>
      <c r="GME742" s="835"/>
      <c r="GMF742" s="835"/>
      <c r="GMG742" s="835"/>
      <c r="GMH742" s="835"/>
      <c r="GMI742" s="835"/>
      <c r="GMJ742" s="835"/>
      <c r="GMK742" s="89"/>
      <c r="GML742" s="89"/>
      <c r="GMM742" s="835"/>
      <c r="GMN742" s="835"/>
      <c r="GMO742" s="89"/>
      <c r="GMP742" s="89"/>
      <c r="GMQ742" s="835"/>
      <c r="GMR742" s="835"/>
      <c r="GMS742" s="835"/>
      <c r="GMT742" s="835"/>
      <c r="GMU742" s="835"/>
      <c r="GMV742" s="203"/>
      <c r="GMW742" s="107"/>
      <c r="GMX742" s="835"/>
      <c r="GMY742" s="835"/>
      <c r="GMZ742" s="835"/>
      <c r="GNA742" s="835"/>
      <c r="GNB742" s="835"/>
      <c r="GNC742" s="835"/>
      <c r="GND742" s="835"/>
      <c r="GNE742" s="168"/>
      <c r="GNF742" s="168"/>
      <c r="GNG742" s="168"/>
      <c r="GNH742" s="168"/>
      <c r="GNI742" s="168"/>
      <c r="GNJ742" s="168"/>
      <c r="GNK742" s="168"/>
      <c r="GNL742" s="168"/>
      <c r="GNM742" s="168"/>
      <c r="GNN742" s="168"/>
      <c r="GNO742" s="168"/>
      <c r="GNP742" s="168"/>
      <c r="GNQ742" s="168"/>
      <c r="GNR742" s="168"/>
      <c r="GNS742" s="168"/>
      <c r="GNT742" s="168"/>
      <c r="GNU742" s="168"/>
      <c r="GNV742" s="168"/>
      <c r="GNW742" s="168"/>
      <c r="GNX742" s="168"/>
      <c r="GNY742" s="168"/>
      <c r="GNZ742" s="168"/>
      <c r="GOA742" s="168"/>
      <c r="GOB742" s="168"/>
      <c r="GOC742" s="168"/>
      <c r="GOD742" s="168"/>
      <c r="GOE742" s="168"/>
      <c r="GOF742" s="168"/>
      <c r="GOG742" s="168"/>
      <c r="GOH742" s="168"/>
      <c r="GOI742" s="168"/>
      <c r="GOJ742" s="168"/>
      <c r="GOK742" s="168"/>
      <c r="GOL742" s="168"/>
      <c r="GOM742" s="168"/>
      <c r="GON742" s="168"/>
      <c r="GOO742" s="168"/>
      <c r="GOP742" s="168"/>
      <c r="GOQ742" s="168"/>
      <c r="GOR742" s="168"/>
      <c r="GOS742" s="168"/>
      <c r="GOT742" s="168"/>
      <c r="GOU742" s="168"/>
      <c r="GOV742" s="168"/>
      <c r="GOW742" s="835"/>
      <c r="GOX742" s="835"/>
      <c r="GOY742" s="835"/>
      <c r="GOZ742" s="835"/>
      <c r="GPA742" s="835"/>
      <c r="GPB742" s="835"/>
      <c r="GPC742" s="835"/>
      <c r="GPD742" s="835"/>
      <c r="GPE742" s="835"/>
      <c r="GPF742" s="835"/>
      <c r="GPG742" s="835"/>
      <c r="GPH742" s="835"/>
      <c r="GPI742" s="835"/>
      <c r="GPJ742" s="835"/>
      <c r="GPK742" s="835"/>
      <c r="GPL742" s="835"/>
      <c r="GPM742" s="835"/>
      <c r="GPN742" s="835"/>
      <c r="GPO742" s="835"/>
      <c r="GPP742" s="835"/>
      <c r="GPQ742" s="835"/>
      <c r="GPR742" s="835"/>
      <c r="GPS742" s="835"/>
      <c r="GPT742" s="835"/>
      <c r="GPU742" s="89"/>
      <c r="GPV742" s="89"/>
      <c r="GPW742" s="89"/>
      <c r="GPX742" s="89"/>
      <c r="GPY742" s="89"/>
      <c r="GPZ742" s="835"/>
      <c r="GQA742" s="835"/>
      <c r="GQB742" s="89"/>
      <c r="GQC742" s="89"/>
      <c r="GQD742" s="835"/>
      <c r="GQE742" s="835"/>
      <c r="GQF742" s="89"/>
      <c r="GQG742" s="89"/>
      <c r="GQH742" s="835"/>
      <c r="GQI742" s="835"/>
      <c r="GQJ742" s="835"/>
      <c r="GQK742" s="835"/>
      <c r="GQL742" s="835"/>
      <c r="GQM742" s="835"/>
      <c r="GQN742" s="835"/>
      <c r="GQO742" s="89"/>
      <c r="GQP742" s="89"/>
      <c r="GQQ742" s="835"/>
      <c r="GQR742" s="835"/>
      <c r="GQS742" s="89"/>
      <c r="GQT742" s="89"/>
      <c r="GQU742" s="835"/>
      <c r="GQV742" s="835"/>
      <c r="GQW742" s="835"/>
      <c r="GQX742" s="835"/>
      <c r="GQY742" s="835"/>
      <c r="GQZ742" s="203"/>
      <c r="GRA742" s="107"/>
      <c r="GRB742" s="835"/>
      <c r="GRC742" s="835"/>
      <c r="GRD742" s="835"/>
      <c r="GRE742" s="835"/>
      <c r="GRF742" s="835"/>
      <c r="GRG742" s="835"/>
      <c r="GRH742" s="835"/>
      <c r="GRI742" s="168"/>
      <c r="GRJ742" s="168"/>
      <c r="GRK742" s="168"/>
      <c r="GRL742" s="168"/>
      <c r="GRM742" s="168"/>
      <c r="GRN742" s="168"/>
      <c r="GRO742" s="168"/>
      <c r="GRP742" s="168"/>
      <c r="GRQ742" s="168"/>
      <c r="GRR742" s="168"/>
      <c r="GRS742" s="168"/>
      <c r="GRT742" s="168"/>
      <c r="GRU742" s="168"/>
      <c r="GRV742" s="168"/>
      <c r="GRW742" s="168"/>
      <c r="GRX742" s="168"/>
      <c r="GRY742" s="168"/>
      <c r="GRZ742" s="168"/>
      <c r="GSA742" s="168"/>
      <c r="GSB742" s="168"/>
      <c r="GSC742" s="168"/>
      <c r="GSD742" s="168"/>
      <c r="GSE742" s="168"/>
      <c r="GSF742" s="168"/>
      <c r="GSG742" s="168"/>
      <c r="GSH742" s="168"/>
      <c r="GSI742" s="168"/>
      <c r="GSJ742" s="168"/>
      <c r="GSK742" s="168"/>
      <c r="GSL742" s="168"/>
      <c r="GSM742" s="168"/>
      <c r="GSN742" s="168"/>
      <c r="GSO742" s="168"/>
      <c r="GSP742" s="168"/>
      <c r="GSQ742" s="168"/>
      <c r="GSR742" s="168"/>
      <c r="GSS742" s="168"/>
      <c r="GST742" s="168"/>
      <c r="GSU742" s="168"/>
      <c r="GSV742" s="168"/>
      <c r="GSW742" s="168"/>
      <c r="GSX742" s="168"/>
      <c r="GSY742" s="168"/>
      <c r="GSZ742" s="168"/>
      <c r="GTA742" s="835"/>
      <c r="GTB742" s="835"/>
      <c r="GTC742" s="835"/>
      <c r="GTD742" s="835"/>
      <c r="GTE742" s="835"/>
      <c r="GTF742" s="835"/>
      <c r="GTG742" s="835"/>
      <c r="GTH742" s="835"/>
      <c r="GTI742" s="835"/>
      <c r="GTJ742" s="835"/>
      <c r="GTK742" s="835"/>
      <c r="GTL742" s="835"/>
      <c r="GTM742" s="835"/>
      <c r="GTN742" s="835"/>
      <c r="GTO742" s="835"/>
      <c r="GTP742" s="835"/>
      <c r="GTQ742" s="835"/>
      <c r="GTR742" s="835"/>
      <c r="GTS742" s="835"/>
      <c r="GTT742" s="835"/>
      <c r="GTU742" s="835"/>
      <c r="GTV742" s="835"/>
      <c r="GTW742" s="835"/>
      <c r="GTX742" s="835"/>
      <c r="GTY742" s="89"/>
      <c r="GTZ742" s="89"/>
      <c r="GUA742" s="89"/>
      <c r="GUB742" s="89"/>
      <c r="GUC742" s="89"/>
      <c r="GUD742" s="835"/>
      <c r="GUE742" s="835"/>
      <c r="GUF742" s="89"/>
      <c r="GUG742" s="89"/>
      <c r="GUH742" s="835"/>
      <c r="GUI742" s="835"/>
      <c r="GUJ742" s="89"/>
      <c r="GUK742" s="89"/>
      <c r="GUL742" s="835"/>
      <c r="GUM742" s="835"/>
      <c r="GUN742" s="835"/>
      <c r="GUO742" s="835"/>
      <c r="GUP742" s="835"/>
      <c r="GUQ742" s="835"/>
      <c r="GUR742" s="835"/>
      <c r="GUS742" s="89"/>
      <c r="GUT742" s="89"/>
      <c r="GUU742" s="835"/>
      <c r="GUV742" s="835"/>
      <c r="GUW742" s="89"/>
      <c r="GUX742" s="89"/>
      <c r="GUY742" s="835"/>
      <c r="GUZ742" s="835"/>
      <c r="GVA742" s="835"/>
      <c r="GVB742" s="835"/>
      <c r="GVC742" s="835"/>
      <c r="GVD742" s="203"/>
      <c r="GVE742" s="107"/>
      <c r="GVF742" s="835"/>
      <c r="GVG742" s="835"/>
      <c r="GVH742" s="835"/>
      <c r="GVI742" s="835"/>
      <c r="GVJ742" s="835"/>
      <c r="GVK742" s="835"/>
      <c r="GVL742" s="835"/>
      <c r="GVM742" s="168"/>
      <c r="GVN742" s="168"/>
      <c r="GVO742" s="168"/>
      <c r="GVP742" s="168"/>
      <c r="GVQ742" s="168"/>
      <c r="GVR742" s="168"/>
      <c r="GVS742" s="168"/>
      <c r="GVT742" s="168"/>
      <c r="GVU742" s="168"/>
      <c r="GVV742" s="168"/>
      <c r="GVW742" s="168"/>
      <c r="GVX742" s="168"/>
      <c r="GVY742" s="168"/>
      <c r="GVZ742" s="168"/>
      <c r="GWA742" s="168"/>
      <c r="GWB742" s="168"/>
      <c r="GWC742" s="168"/>
      <c r="GWD742" s="168"/>
      <c r="GWE742" s="168"/>
      <c r="GWF742" s="168"/>
      <c r="GWG742" s="168"/>
      <c r="GWH742" s="168"/>
      <c r="GWI742" s="168"/>
      <c r="GWJ742" s="168"/>
      <c r="GWK742" s="168"/>
      <c r="GWL742" s="168"/>
      <c r="GWM742" s="168"/>
      <c r="GWN742" s="168"/>
      <c r="GWO742" s="168"/>
      <c r="GWP742" s="168"/>
      <c r="GWQ742" s="168"/>
      <c r="GWR742" s="168"/>
      <c r="GWS742" s="168"/>
      <c r="GWT742" s="168"/>
      <c r="GWU742" s="168"/>
      <c r="GWV742" s="168"/>
      <c r="GWW742" s="168"/>
      <c r="GWX742" s="168"/>
      <c r="GWY742" s="168"/>
      <c r="GWZ742" s="168"/>
      <c r="GXA742" s="168"/>
      <c r="GXB742" s="168"/>
      <c r="GXC742" s="168"/>
      <c r="GXD742" s="168"/>
      <c r="GXE742" s="835"/>
      <c r="GXF742" s="835"/>
      <c r="GXG742" s="835"/>
      <c r="GXH742" s="835"/>
      <c r="GXI742" s="835"/>
      <c r="GXJ742" s="835"/>
      <c r="GXK742" s="835"/>
      <c r="GXL742" s="835"/>
      <c r="GXM742" s="835"/>
      <c r="GXN742" s="835"/>
      <c r="GXO742" s="835"/>
      <c r="GXP742" s="835"/>
      <c r="GXQ742" s="835"/>
      <c r="GXR742" s="835"/>
      <c r="GXS742" s="835"/>
      <c r="GXT742" s="835"/>
      <c r="GXU742" s="835"/>
      <c r="GXV742" s="835"/>
      <c r="GXW742" s="835"/>
      <c r="GXX742" s="835"/>
      <c r="GXY742" s="835"/>
      <c r="GXZ742" s="835"/>
      <c r="GYA742" s="835"/>
      <c r="GYB742" s="835"/>
      <c r="GYC742" s="89"/>
      <c r="GYD742" s="89"/>
      <c r="GYE742" s="89"/>
      <c r="GYF742" s="89"/>
      <c r="GYG742" s="89"/>
      <c r="GYH742" s="835"/>
      <c r="GYI742" s="835"/>
      <c r="GYJ742" s="89"/>
      <c r="GYK742" s="89"/>
      <c r="GYL742" s="835"/>
      <c r="GYM742" s="835"/>
      <c r="GYN742" s="89"/>
      <c r="GYO742" s="89"/>
      <c r="GYP742" s="835"/>
      <c r="GYQ742" s="835"/>
      <c r="GYR742" s="835"/>
      <c r="GYS742" s="835"/>
      <c r="GYT742" s="835"/>
      <c r="GYU742" s="835"/>
      <c r="GYV742" s="835"/>
      <c r="GYW742" s="89"/>
      <c r="GYX742" s="89"/>
      <c r="GYY742" s="835"/>
      <c r="GYZ742" s="835"/>
      <c r="GZA742" s="89"/>
      <c r="GZB742" s="89"/>
      <c r="GZC742" s="835"/>
      <c r="GZD742" s="835"/>
      <c r="GZE742" s="835"/>
      <c r="GZF742" s="835"/>
      <c r="GZG742" s="835"/>
      <c r="GZH742" s="203"/>
      <c r="GZI742" s="107"/>
      <c r="GZJ742" s="835"/>
      <c r="GZK742" s="835"/>
      <c r="GZL742" s="835"/>
      <c r="GZM742" s="835"/>
      <c r="GZN742" s="835"/>
      <c r="GZO742" s="835"/>
      <c r="GZP742" s="835"/>
      <c r="GZQ742" s="168"/>
      <c r="GZR742" s="168"/>
      <c r="GZS742" s="168"/>
      <c r="GZT742" s="168"/>
      <c r="GZU742" s="168"/>
      <c r="GZV742" s="168"/>
      <c r="GZW742" s="168"/>
      <c r="GZX742" s="168"/>
      <c r="GZY742" s="168"/>
      <c r="GZZ742" s="168"/>
      <c r="HAA742" s="168"/>
      <c r="HAB742" s="168"/>
      <c r="HAC742" s="168"/>
      <c r="HAD742" s="168"/>
      <c r="HAE742" s="168"/>
      <c r="HAF742" s="168"/>
      <c r="HAG742" s="168"/>
      <c r="HAH742" s="168"/>
      <c r="HAI742" s="168"/>
      <c r="HAJ742" s="168"/>
      <c r="HAK742" s="168"/>
      <c r="HAL742" s="168"/>
      <c r="HAM742" s="168"/>
      <c r="HAN742" s="168"/>
      <c r="HAO742" s="168"/>
      <c r="HAP742" s="168"/>
      <c r="HAQ742" s="168"/>
      <c r="HAR742" s="168"/>
      <c r="HAS742" s="168"/>
      <c r="HAT742" s="168"/>
      <c r="HAU742" s="168"/>
      <c r="HAV742" s="168"/>
      <c r="HAW742" s="168"/>
      <c r="HAX742" s="168"/>
      <c r="HAY742" s="168"/>
      <c r="HAZ742" s="168"/>
      <c r="HBA742" s="168"/>
      <c r="HBB742" s="168"/>
      <c r="HBC742" s="168"/>
      <c r="HBD742" s="168"/>
      <c r="HBE742" s="168"/>
      <c r="HBF742" s="168"/>
      <c r="HBG742" s="168"/>
      <c r="HBH742" s="168"/>
      <c r="HBI742" s="835"/>
      <c r="HBJ742" s="835"/>
      <c r="HBK742" s="835"/>
      <c r="HBL742" s="835"/>
      <c r="HBM742" s="835"/>
      <c r="HBN742" s="835"/>
      <c r="HBO742" s="835"/>
      <c r="HBP742" s="835"/>
      <c r="HBQ742" s="835"/>
      <c r="HBR742" s="835"/>
      <c r="HBS742" s="835"/>
      <c r="HBT742" s="835"/>
      <c r="HBU742" s="835"/>
      <c r="HBV742" s="835"/>
      <c r="HBW742" s="835"/>
      <c r="HBX742" s="835"/>
      <c r="HBY742" s="835"/>
      <c r="HBZ742" s="835"/>
      <c r="HCA742" s="835"/>
      <c r="HCB742" s="835"/>
      <c r="HCC742" s="835"/>
      <c r="HCD742" s="835"/>
      <c r="HCE742" s="835"/>
      <c r="HCF742" s="835"/>
      <c r="HCG742" s="89"/>
      <c r="HCH742" s="89"/>
      <c r="HCI742" s="89"/>
      <c r="HCJ742" s="89"/>
      <c r="HCK742" s="89"/>
      <c r="HCL742" s="835"/>
      <c r="HCM742" s="835"/>
      <c r="HCN742" s="89"/>
      <c r="HCO742" s="89"/>
      <c r="HCP742" s="835"/>
      <c r="HCQ742" s="835"/>
      <c r="HCR742" s="89"/>
      <c r="HCS742" s="89"/>
      <c r="HCT742" s="835"/>
      <c r="HCU742" s="835"/>
      <c r="HCV742" s="835"/>
      <c r="HCW742" s="835"/>
      <c r="HCX742" s="835"/>
      <c r="HCY742" s="835"/>
      <c r="HCZ742" s="835"/>
      <c r="HDA742" s="89"/>
      <c r="HDB742" s="89"/>
      <c r="HDC742" s="835"/>
      <c r="HDD742" s="835"/>
      <c r="HDE742" s="89"/>
      <c r="HDF742" s="89"/>
      <c r="HDG742" s="835"/>
      <c r="HDH742" s="835"/>
      <c r="HDI742" s="835"/>
      <c r="HDJ742" s="835"/>
      <c r="HDK742" s="835"/>
      <c r="HDL742" s="203"/>
      <c r="HDM742" s="107"/>
      <c r="HDN742" s="835"/>
      <c r="HDO742" s="835"/>
      <c r="HDP742" s="835"/>
      <c r="HDQ742" s="835"/>
      <c r="HDR742" s="835"/>
      <c r="HDS742" s="835"/>
      <c r="HDT742" s="835"/>
      <c r="HDU742" s="168"/>
      <c r="HDV742" s="168"/>
      <c r="HDW742" s="168"/>
      <c r="HDX742" s="168"/>
      <c r="HDY742" s="168"/>
      <c r="HDZ742" s="168"/>
      <c r="HEA742" s="168"/>
      <c r="HEB742" s="168"/>
      <c r="HEC742" s="168"/>
      <c r="HED742" s="168"/>
      <c r="HEE742" s="168"/>
      <c r="HEF742" s="168"/>
      <c r="HEG742" s="168"/>
      <c r="HEH742" s="168"/>
      <c r="HEI742" s="168"/>
      <c r="HEJ742" s="168"/>
      <c r="HEK742" s="168"/>
      <c r="HEL742" s="168"/>
      <c r="HEM742" s="168"/>
      <c r="HEN742" s="168"/>
      <c r="HEO742" s="168"/>
      <c r="HEP742" s="168"/>
      <c r="HEQ742" s="168"/>
      <c r="HER742" s="168"/>
      <c r="HES742" s="168"/>
      <c r="HET742" s="168"/>
      <c r="HEU742" s="168"/>
      <c r="HEV742" s="168"/>
      <c r="HEW742" s="168"/>
      <c r="HEX742" s="168"/>
      <c r="HEY742" s="168"/>
      <c r="HEZ742" s="168"/>
      <c r="HFA742" s="168"/>
      <c r="HFB742" s="168"/>
      <c r="HFC742" s="168"/>
      <c r="HFD742" s="168"/>
      <c r="HFE742" s="168"/>
      <c r="HFF742" s="168"/>
      <c r="HFG742" s="168"/>
      <c r="HFH742" s="168"/>
      <c r="HFI742" s="168"/>
      <c r="HFJ742" s="168"/>
      <c r="HFK742" s="168"/>
      <c r="HFL742" s="168"/>
      <c r="HFM742" s="835"/>
      <c r="HFN742" s="835"/>
      <c r="HFO742" s="835"/>
      <c r="HFP742" s="835"/>
      <c r="HFQ742" s="835"/>
      <c r="HFR742" s="835"/>
      <c r="HFS742" s="835"/>
      <c r="HFT742" s="835"/>
      <c r="HFU742" s="835"/>
      <c r="HFV742" s="835"/>
      <c r="HFW742" s="835"/>
      <c r="HFX742" s="835"/>
      <c r="HFY742" s="835"/>
      <c r="HFZ742" s="835"/>
      <c r="HGA742" s="835"/>
      <c r="HGB742" s="835"/>
      <c r="HGC742" s="835"/>
      <c r="HGD742" s="835"/>
      <c r="HGE742" s="835"/>
      <c r="HGF742" s="835"/>
      <c r="HGG742" s="835"/>
      <c r="HGH742" s="835"/>
      <c r="HGI742" s="835"/>
      <c r="HGJ742" s="835"/>
      <c r="HGK742" s="89"/>
      <c r="HGL742" s="89"/>
      <c r="HGM742" s="89"/>
      <c r="HGN742" s="89"/>
      <c r="HGO742" s="89"/>
      <c r="HGP742" s="835"/>
      <c r="HGQ742" s="835"/>
      <c r="HGR742" s="89"/>
      <c r="HGS742" s="89"/>
      <c r="HGT742" s="835"/>
      <c r="HGU742" s="835"/>
      <c r="HGV742" s="89"/>
      <c r="HGW742" s="89"/>
      <c r="HGX742" s="835"/>
      <c r="HGY742" s="835"/>
      <c r="HGZ742" s="835"/>
      <c r="HHA742" s="835"/>
      <c r="HHB742" s="835"/>
      <c r="HHC742" s="835"/>
      <c r="HHD742" s="835"/>
      <c r="HHE742" s="89"/>
      <c r="HHF742" s="89"/>
      <c r="HHG742" s="835"/>
      <c r="HHH742" s="835"/>
      <c r="HHI742" s="89"/>
      <c r="HHJ742" s="89"/>
      <c r="HHK742" s="835"/>
      <c r="HHL742" s="835"/>
      <c r="HHM742" s="835"/>
      <c r="HHN742" s="835"/>
      <c r="HHO742" s="835"/>
      <c r="HHP742" s="203"/>
      <c r="HHQ742" s="107"/>
      <c r="HHR742" s="835"/>
      <c r="HHS742" s="835"/>
      <c r="HHT742" s="835"/>
      <c r="HHU742" s="835"/>
      <c r="HHV742" s="835"/>
      <c r="HHW742" s="835"/>
      <c r="HHX742" s="835"/>
      <c r="HHY742" s="168"/>
      <c r="HHZ742" s="168"/>
      <c r="HIA742" s="168"/>
      <c r="HIB742" s="168"/>
      <c r="HIC742" s="168"/>
      <c r="HID742" s="168"/>
      <c r="HIE742" s="168"/>
      <c r="HIF742" s="168"/>
      <c r="HIG742" s="168"/>
      <c r="HIH742" s="168"/>
      <c r="HII742" s="168"/>
      <c r="HIJ742" s="168"/>
      <c r="HIK742" s="168"/>
      <c r="HIL742" s="168"/>
      <c r="HIM742" s="168"/>
      <c r="HIN742" s="168"/>
      <c r="HIO742" s="168"/>
      <c r="HIP742" s="168"/>
      <c r="HIQ742" s="168"/>
      <c r="HIR742" s="168"/>
      <c r="HIS742" s="168"/>
      <c r="HIT742" s="168"/>
      <c r="HIU742" s="168"/>
      <c r="HIV742" s="168"/>
      <c r="HIW742" s="168"/>
      <c r="HIX742" s="168"/>
      <c r="HIY742" s="168"/>
      <c r="HIZ742" s="168"/>
      <c r="HJA742" s="168"/>
      <c r="HJB742" s="168"/>
      <c r="HJC742" s="168"/>
      <c r="HJD742" s="168"/>
      <c r="HJE742" s="168"/>
      <c r="HJF742" s="168"/>
      <c r="HJG742" s="168"/>
      <c r="HJH742" s="168"/>
      <c r="HJI742" s="168"/>
      <c r="HJJ742" s="168"/>
      <c r="HJK742" s="168"/>
      <c r="HJL742" s="168"/>
      <c r="HJM742" s="168"/>
      <c r="HJN742" s="168"/>
      <c r="HJO742" s="168"/>
      <c r="HJP742" s="168"/>
      <c r="HJQ742" s="835"/>
      <c r="HJR742" s="835"/>
      <c r="HJS742" s="835"/>
      <c r="HJT742" s="835"/>
      <c r="HJU742" s="835"/>
      <c r="HJV742" s="835"/>
      <c r="HJW742" s="835"/>
      <c r="HJX742" s="835"/>
      <c r="HJY742" s="835"/>
      <c r="HJZ742" s="835"/>
      <c r="HKA742" s="835"/>
      <c r="HKB742" s="835"/>
      <c r="HKC742" s="835"/>
      <c r="HKD742" s="835"/>
      <c r="HKE742" s="835"/>
      <c r="HKF742" s="835"/>
      <c r="HKG742" s="835"/>
      <c r="HKH742" s="835"/>
      <c r="HKI742" s="835"/>
      <c r="HKJ742" s="835"/>
      <c r="HKK742" s="835"/>
      <c r="HKL742" s="835"/>
      <c r="HKM742" s="835"/>
      <c r="HKN742" s="835"/>
      <c r="HKO742" s="89"/>
      <c r="HKP742" s="89"/>
      <c r="HKQ742" s="89"/>
      <c r="HKR742" s="89"/>
      <c r="HKS742" s="89"/>
      <c r="HKT742" s="835"/>
      <c r="HKU742" s="835"/>
      <c r="HKV742" s="89"/>
      <c r="HKW742" s="89"/>
      <c r="HKX742" s="835"/>
      <c r="HKY742" s="835"/>
      <c r="HKZ742" s="89"/>
      <c r="HLA742" s="89"/>
      <c r="HLB742" s="835"/>
      <c r="HLC742" s="835"/>
      <c r="HLD742" s="835"/>
      <c r="HLE742" s="835"/>
      <c r="HLF742" s="835"/>
      <c r="HLG742" s="835"/>
      <c r="HLH742" s="835"/>
      <c r="HLI742" s="89"/>
      <c r="HLJ742" s="89"/>
      <c r="HLK742" s="835"/>
      <c r="HLL742" s="835"/>
      <c r="HLM742" s="89"/>
      <c r="HLN742" s="89"/>
      <c r="HLO742" s="835"/>
      <c r="HLP742" s="835"/>
      <c r="HLQ742" s="835"/>
      <c r="HLR742" s="835"/>
      <c r="HLS742" s="835"/>
      <c r="HLT742" s="203"/>
      <c r="HLU742" s="107"/>
      <c r="HLV742" s="835"/>
      <c r="HLW742" s="835"/>
      <c r="HLX742" s="835"/>
      <c r="HLY742" s="835"/>
      <c r="HLZ742" s="835"/>
      <c r="HMA742" s="835"/>
      <c r="HMB742" s="835"/>
      <c r="HMC742" s="168"/>
      <c r="HMD742" s="168"/>
      <c r="HME742" s="168"/>
      <c r="HMF742" s="168"/>
      <c r="HMG742" s="168"/>
      <c r="HMH742" s="168"/>
      <c r="HMI742" s="168"/>
      <c r="HMJ742" s="168"/>
      <c r="HMK742" s="168"/>
      <c r="HML742" s="168"/>
      <c r="HMM742" s="168"/>
      <c r="HMN742" s="168"/>
      <c r="HMO742" s="168"/>
      <c r="HMP742" s="168"/>
      <c r="HMQ742" s="168"/>
      <c r="HMR742" s="168"/>
      <c r="HMS742" s="168"/>
      <c r="HMT742" s="168"/>
      <c r="HMU742" s="168"/>
      <c r="HMV742" s="168"/>
      <c r="HMW742" s="168"/>
      <c r="HMX742" s="168"/>
      <c r="HMY742" s="168"/>
      <c r="HMZ742" s="168"/>
      <c r="HNA742" s="168"/>
      <c r="HNB742" s="168"/>
      <c r="HNC742" s="168"/>
      <c r="HND742" s="168"/>
      <c r="HNE742" s="168"/>
      <c r="HNF742" s="168"/>
      <c r="HNG742" s="168"/>
      <c r="HNH742" s="168"/>
      <c r="HNI742" s="168"/>
      <c r="HNJ742" s="168"/>
      <c r="HNK742" s="168"/>
      <c r="HNL742" s="168"/>
      <c r="HNM742" s="168"/>
      <c r="HNN742" s="168"/>
      <c r="HNO742" s="168"/>
      <c r="HNP742" s="168"/>
      <c r="HNQ742" s="168"/>
      <c r="HNR742" s="168"/>
      <c r="HNS742" s="168"/>
      <c r="HNT742" s="168"/>
      <c r="HNU742" s="835"/>
      <c r="HNV742" s="835"/>
      <c r="HNW742" s="835"/>
      <c r="HNX742" s="835"/>
      <c r="HNY742" s="835"/>
      <c r="HNZ742" s="835"/>
      <c r="HOA742" s="835"/>
      <c r="HOB742" s="835"/>
      <c r="HOC742" s="835"/>
      <c r="HOD742" s="835"/>
      <c r="HOE742" s="835"/>
      <c r="HOF742" s="835"/>
      <c r="HOG742" s="835"/>
      <c r="HOH742" s="835"/>
      <c r="HOI742" s="835"/>
      <c r="HOJ742" s="835"/>
      <c r="HOK742" s="835"/>
      <c r="HOL742" s="835"/>
      <c r="HOM742" s="835"/>
      <c r="HON742" s="835"/>
      <c r="HOO742" s="835"/>
      <c r="HOP742" s="835"/>
      <c r="HOQ742" s="835"/>
      <c r="HOR742" s="835"/>
      <c r="HOS742" s="89"/>
      <c r="HOT742" s="89"/>
      <c r="HOU742" s="89"/>
      <c r="HOV742" s="89"/>
      <c r="HOW742" s="89"/>
      <c r="HOX742" s="835"/>
      <c r="HOY742" s="835"/>
      <c r="HOZ742" s="89"/>
      <c r="HPA742" s="89"/>
      <c r="HPB742" s="835"/>
      <c r="HPC742" s="835"/>
      <c r="HPD742" s="89"/>
      <c r="HPE742" s="89"/>
      <c r="HPF742" s="835"/>
      <c r="HPG742" s="835"/>
      <c r="HPH742" s="835"/>
      <c r="HPI742" s="835"/>
      <c r="HPJ742" s="835"/>
      <c r="HPK742" s="835"/>
      <c r="HPL742" s="835"/>
      <c r="HPM742" s="89"/>
      <c r="HPN742" s="89"/>
      <c r="HPO742" s="835"/>
      <c r="HPP742" s="835"/>
      <c r="HPQ742" s="89"/>
      <c r="HPR742" s="89"/>
      <c r="HPS742" s="835"/>
      <c r="HPT742" s="835"/>
      <c r="HPU742" s="835"/>
      <c r="HPV742" s="835"/>
      <c r="HPW742" s="835"/>
      <c r="HPX742" s="203"/>
      <c r="HPY742" s="107"/>
      <c r="HPZ742" s="835"/>
      <c r="HQA742" s="835"/>
      <c r="HQB742" s="835"/>
      <c r="HQC742" s="835"/>
      <c r="HQD742" s="835"/>
      <c r="HQE742" s="835"/>
      <c r="HQF742" s="835"/>
      <c r="HQG742" s="168"/>
      <c r="HQH742" s="168"/>
      <c r="HQI742" s="168"/>
      <c r="HQJ742" s="168"/>
      <c r="HQK742" s="168"/>
      <c r="HQL742" s="168"/>
      <c r="HQM742" s="168"/>
      <c r="HQN742" s="168"/>
      <c r="HQO742" s="168"/>
      <c r="HQP742" s="168"/>
      <c r="HQQ742" s="168"/>
      <c r="HQR742" s="168"/>
      <c r="HQS742" s="168"/>
      <c r="HQT742" s="168"/>
      <c r="HQU742" s="168"/>
      <c r="HQV742" s="168"/>
      <c r="HQW742" s="168"/>
      <c r="HQX742" s="168"/>
      <c r="HQY742" s="168"/>
      <c r="HQZ742" s="168"/>
      <c r="HRA742" s="168"/>
      <c r="HRB742" s="168"/>
      <c r="HRC742" s="168"/>
      <c r="HRD742" s="168"/>
      <c r="HRE742" s="168"/>
      <c r="HRF742" s="168"/>
      <c r="HRG742" s="168"/>
      <c r="HRH742" s="168"/>
      <c r="HRI742" s="168"/>
      <c r="HRJ742" s="168"/>
      <c r="HRK742" s="168"/>
      <c r="HRL742" s="168"/>
      <c r="HRM742" s="168"/>
      <c r="HRN742" s="168"/>
      <c r="HRO742" s="168"/>
      <c r="HRP742" s="168"/>
      <c r="HRQ742" s="168"/>
      <c r="HRR742" s="168"/>
      <c r="HRS742" s="168"/>
      <c r="HRT742" s="168"/>
      <c r="HRU742" s="168"/>
      <c r="HRV742" s="168"/>
      <c r="HRW742" s="168"/>
      <c r="HRX742" s="168"/>
      <c r="HRY742" s="835"/>
      <c r="HRZ742" s="835"/>
      <c r="HSA742" s="835"/>
      <c r="HSB742" s="835"/>
      <c r="HSC742" s="835"/>
      <c r="HSD742" s="835"/>
      <c r="HSE742" s="835"/>
      <c r="HSF742" s="835"/>
      <c r="HSG742" s="835"/>
      <c r="HSH742" s="835"/>
      <c r="HSI742" s="835"/>
      <c r="HSJ742" s="835"/>
      <c r="HSK742" s="835"/>
      <c r="HSL742" s="835"/>
      <c r="HSM742" s="835"/>
      <c r="HSN742" s="835"/>
      <c r="HSO742" s="835"/>
      <c r="HSP742" s="835"/>
      <c r="HSQ742" s="835"/>
      <c r="HSR742" s="835"/>
      <c r="HSS742" s="835"/>
      <c r="HST742" s="835"/>
      <c r="HSU742" s="835"/>
      <c r="HSV742" s="835"/>
      <c r="HSW742" s="89"/>
      <c r="HSX742" s="89"/>
      <c r="HSY742" s="89"/>
      <c r="HSZ742" s="89"/>
      <c r="HTA742" s="89"/>
      <c r="HTB742" s="835"/>
      <c r="HTC742" s="835"/>
      <c r="HTD742" s="89"/>
      <c r="HTE742" s="89"/>
      <c r="HTF742" s="835"/>
      <c r="HTG742" s="835"/>
      <c r="HTH742" s="89"/>
      <c r="HTI742" s="89"/>
      <c r="HTJ742" s="835"/>
      <c r="HTK742" s="835"/>
      <c r="HTL742" s="835"/>
      <c r="HTM742" s="835"/>
      <c r="HTN742" s="835"/>
      <c r="HTO742" s="835"/>
      <c r="HTP742" s="835"/>
      <c r="HTQ742" s="89"/>
      <c r="HTR742" s="89"/>
      <c r="HTS742" s="835"/>
      <c r="HTT742" s="835"/>
      <c r="HTU742" s="89"/>
      <c r="HTV742" s="89"/>
      <c r="HTW742" s="835"/>
      <c r="HTX742" s="835"/>
      <c r="HTY742" s="835"/>
      <c r="HTZ742" s="835"/>
      <c r="HUA742" s="835"/>
      <c r="HUB742" s="203"/>
      <c r="HUC742" s="107"/>
      <c r="HUD742" s="835"/>
      <c r="HUE742" s="835"/>
      <c r="HUF742" s="835"/>
      <c r="HUG742" s="835"/>
      <c r="HUH742" s="835"/>
      <c r="HUI742" s="835"/>
      <c r="HUJ742" s="835"/>
      <c r="HUK742" s="168"/>
      <c r="HUL742" s="168"/>
      <c r="HUM742" s="168"/>
      <c r="HUN742" s="168"/>
      <c r="HUO742" s="168"/>
      <c r="HUP742" s="168"/>
      <c r="HUQ742" s="168"/>
      <c r="HUR742" s="168"/>
      <c r="HUS742" s="168"/>
      <c r="HUT742" s="168"/>
      <c r="HUU742" s="168"/>
      <c r="HUV742" s="168"/>
      <c r="HUW742" s="168"/>
      <c r="HUX742" s="168"/>
      <c r="HUY742" s="168"/>
      <c r="HUZ742" s="168"/>
      <c r="HVA742" s="168"/>
      <c r="HVB742" s="168"/>
      <c r="HVC742" s="168"/>
      <c r="HVD742" s="168"/>
      <c r="HVE742" s="168"/>
      <c r="HVF742" s="168"/>
      <c r="HVG742" s="168"/>
      <c r="HVH742" s="168"/>
      <c r="HVI742" s="168"/>
      <c r="HVJ742" s="168"/>
      <c r="HVK742" s="168"/>
      <c r="HVL742" s="168"/>
      <c r="HVM742" s="168"/>
      <c r="HVN742" s="168"/>
      <c r="HVO742" s="168"/>
      <c r="HVP742" s="168"/>
      <c r="HVQ742" s="168"/>
      <c r="HVR742" s="168"/>
      <c r="HVS742" s="168"/>
      <c r="HVT742" s="168"/>
      <c r="HVU742" s="168"/>
      <c r="HVV742" s="168"/>
      <c r="HVW742" s="168"/>
      <c r="HVX742" s="168"/>
      <c r="HVY742" s="168"/>
      <c r="HVZ742" s="168"/>
      <c r="HWA742" s="168"/>
      <c r="HWB742" s="168"/>
      <c r="HWC742" s="835"/>
      <c r="HWD742" s="835"/>
      <c r="HWE742" s="835"/>
      <c r="HWF742" s="835"/>
      <c r="HWG742" s="835"/>
      <c r="HWH742" s="835"/>
      <c r="HWI742" s="835"/>
      <c r="HWJ742" s="835"/>
      <c r="HWK742" s="835"/>
      <c r="HWL742" s="835"/>
      <c r="HWM742" s="835"/>
      <c r="HWN742" s="835"/>
      <c r="HWO742" s="835"/>
      <c r="HWP742" s="835"/>
      <c r="HWQ742" s="835"/>
      <c r="HWR742" s="835"/>
      <c r="HWS742" s="835"/>
      <c r="HWT742" s="835"/>
      <c r="HWU742" s="835"/>
      <c r="HWV742" s="835"/>
      <c r="HWW742" s="835"/>
      <c r="HWX742" s="835"/>
      <c r="HWY742" s="835"/>
      <c r="HWZ742" s="835"/>
      <c r="HXA742" s="89"/>
      <c r="HXB742" s="89"/>
      <c r="HXC742" s="89"/>
      <c r="HXD742" s="89"/>
      <c r="HXE742" s="89"/>
      <c r="HXF742" s="835"/>
      <c r="HXG742" s="835"/>
      <c r="HXH742" s="89"/>
      <c r="HXI742" s="89"/>
      <c r="HXJ742" s="835"/>
      <c r="HXK742" s="835"/>
      <c r="HXL742" s="89"/>
      <c r="HXM742" s="89"/>
      <c r="HXN742" s="835"/>
      <c r="HXO742" s="835"/>
      <c r="HXP742" s="835"/>
      <c r="HXQ742" s="835"/>
      <c r="HXR742" s="835"/>
      <c r="HXS742" s="835"/>
      <c r="HXT742" s="835"/>
      <c r="HXU742" s="89"/>
      <c r="HXV742" s="89"/>
      <c r="HXW742" s="835"/>
      <c r="HXX742" s="835"/>
      <c r="HXY742" s="89"/>
      <c r="HXZ742" s="89"/>
      <c r="HYA742" s="835"/>
      <c r="HYB742" s="835"/>
      <c r="HYC742" s="835"/>
      <c r="HYD742" s="835"/>
      <c r="HYE742" s="835"/>
      <c r="HYF742" s="203"/>
      <c r="HYG742" s="107"/>
      <c r="HYH742" s="835"/>
      <c r="HYI742" s="835"/>
      <c r="HYJ742" s="835"/>
      <c r="HYK742" s="835"/>
      <c r="HYL742" s="835"/>
      <c r="HYM742" s="835"/>
      <c r="HYN742" s="835"/>
      <c r="HYO742" s="168"/>
      <c r="HYP742" s="168"/>
      <c r="HYQ742" s="168"/>
      <c r="HYR742" s="168"/>
      <c r="HYS742" s="168"/>
      <c r="HYT742" s="168"/>
      <c r="HYU742" s="168"/>
      <c r="HYV742" s="168"/>
      <c r="HYW742" s="168"/>
      <c r="HYX742" s="168"/>
      <c r="HYY742" s="168"/>
      <c r="HYZ742" s="168"/>
      <c r="HZA742" s="168"/>
      <c r="HZB742" s="168"/>
      <c r="HZC742" s="168"/>
      <c r="HZD742" s="168"/>
      <c r="HZE742" s="168"/>
      <c r="HZF742" s="168"/>
      <c r="HZG742" s="168"/>
      <c r="HZH742" s="168"/>
      <c r="HZI742" s="168"/>
      <c r="HZJ742" s="168"/>
      <c r="HZK742" s="168"/>
      <c r="HZL742" s="168"/>
      <c r="HZM742" s="168"/>
      <c r="HZN742" s="168"/>
      <c r="HZO742" s="168"/>
      <c r="HZP742" s="168"/>
      <c r="HZQ742" s="168"/>
      <c r="HZR742" s="168"/>
      <c r="HZS742" s="168"/>
      <c r="HZT742" s="168"/>
      <c r="HZU742" s="168"/>
      <c r="HZV742" s="168"/>
      <c r="HZW742" s="168"/>
      <c r="HZX742" s="168"/>
      <c r="HZY742" s="168"/>
      <c r="HZZ742" s="168"/>
      <c r="IAA742" s="168"/>
      <c r="IAB742" s="168"/>
      <c r="IAC742" s="168"/>
      <c r="IAD742" s="168"/>
      <c r="IAE742" s="168"/>
      <c r="IAF742" s="168"/>
      <c r="IAG742" s="835"/>
      <c r="IAH742" s="835"/>
      <c r="IAI742" s="835"/>
      <c r="IAJ742" s="835"/>
      <c r="IAK742" s="835"/>
      <c r="IAL742" s="835"/>
      <c r="IAM742" s="835"/>
      <c r="IAN742" s="835"/>
      <c r="IAO742" s="835"/>
      <c r="IAP742" s="835"/>
      <c r="IAQ742" s="835"/>
      <c r="IAR742" s="835"/>
      <c r="IAS742" s="835"/>
      <c r="IAT742" s="835"/>
      <c r="IAU742" s="835"/>
      <c r="IAV742" s="835"/>
      <c r="IAW742" s="835"/>
      <c r="IAX742" s="835"/>
      <c r="IAY742" s="835"/>
      <c r="IAZ742" s="835"/>
      <c r="IBA742" s="835"/>
      <c r="IBB742" s="835"/>
      <c r="IBC742" s="835"/>
      <c r="IBD742" s="835"/>
      <c r="IBE742" s="89"/>
      <c r="IBF742" s="89"/>
      <c r="IBG742" s="89"/>
      <c r="IBH742" s="89"/>
      <c r="IBI742" s="89"/>
      <c r="IBJ742" s="835"/>
      <c r="IBK742" s="835"/>
      <c r="IBL742" s="89"/>
      <c r="IBM742" s="89"/>
      <c r="IBN742" s="835"/>
      <c r="IBO742" s="835"/>
      <c r="IBP742" s="89"/>
      <c r="IBQ742" s="89"/>
      <c r="IBR742" s="835"/>
      <c r="IBS742" s="835"/>
      <c r="IBT742" s="835"/>
      <c r="IBU742" s="835"/>
      <c r="IBV742" s="835"/>
      <c r="IBW742" s="835"/>
      <c r="IBX742" s="835"/>
      <c r="IBY742" s="89"/>
      <c r="IBZ742" s="89"/>
      <c r="ICA742" s="835"/>
      <c r="ICB742" s="835"/>
      <c r="ICC742" s="89"/>
      <c r="ICD742" s="89"/>
      <c r="ICE742" s="835"/>
      <c r="ICF742" s="835"/>
      <c r="ICG742" s="835"/>
      <c r="ICH742" s="835"/>
      <c r="ICI742" s="835"/>
      <c r="ICJ742" s="203"/>
      <c r="ICK742" s="107"/>
      <c r="ICL742" s="835"/>
      <c r="ICM742" s="835"/>
      <c r="ICN742" s="835"/>
      <c r="ICO742" s="835"/>
      <c r="ICP742" s="835"/>
      <c r="ICQ742" s="835"/>
      <c r="ICR742" s="835"/>
      <c r="ICS742" s="168"/>
      <c r="ICT742" s="168"/>
      <c r="ICU742" s="168"/>
      <c r="ICV742" s="168"/>
      <c r="ICW742" s="168"/>
      <c r="ICX742" s="168"/>
      <c r="ICY742" s="168"/>
      <c r="ICZ742" s="168"/>
      <c r="IDA742" s="168"/>
      <c r="IDB742" s="168"/>
      <c r="IDC742" s="168"/>
      <c r="IDD742" s="168"/>
      <c r="IDE742" s="168"/>
      <c r="IDF742" s="168"/>
      <c r="IDG742" s="168"/>
      <c r="IDH742" s="168"/>
      <c r="IDI742" s="168"/>
      <c r="IDJ742" s="168"/>
      <c r="IDK742" s="168"/>
      <c r="IDL742" s="168"/>
      <c r="IDM742" s="168"/>
      <c r="IDN742" s="168"/>
      <c r="IDO742" s="168"/>
      <c r="IDP742" s="168"/>
      <c r="IDQ742" s="168"/>
      <c r="IDR742" s="168"/>
      <c r="IDS742" s="168"/>
      <c r="IDT742" s="168"/>
      <c r="IDU742" s="168"/>
      <c r="IDV742" s="168"/>
      <c r="IDW742" s="168"/>
      <c r="IDX742" s="168"/>
      <c r="IDY742" s="168"/>
      <c r="IDZ742" s="168"/>
      <c r="IEA742" s="168"/>
      <c r="IEB742" s="168"/>
      <c r="IEC742" s="168"/>
      <c r="IED742" s="168"/>
      <c r="IEE742" s="168"/>
      <c r="IEF742" s="168"/>
      <c r="IEG742" s="168"/>
      <c r="IEH742" s="168"/>
      <c r="IEI742" s="168"/>
      <c r="IEJ742" s="168"/>
      <c r="IEK742" s="835"/>
      <c r="IEL742" s="835"/>
      <c r="IEM742" s="835"/>
      <c r="IEN742" s="835"/>
      <c r="IEO742" s="835"/>
      <c r="IEP742" s="835"/>
      <c r="IEQ742" s="835"/>
      <c r="IER742" s="835"/>
      <c r="IES742" s="835"/>
      <c r="IET742" s="835"/>
      <c r="IEU742" s="835"/>
      <c r="IEV742" s="835"/>
      <c r="IEW742" s="835"/>
      <c r="IEX742" s="835"/>
      <c r="IEY742" s="835"/>
      <c r="IEZ742" s="835"/>
      <c r="IFA742" s="835"/>
      <c r="IFB742" s="835"/>
      <c r="IFC742" s="835"/>
      <c r="IFD742" s="835"/>
      <c r="IFE742" s="835"/>
      <c r="IFF742" s="835"/>
      <c r="IFG742" s="835"/>
      <c r="IFH742" s="835"/>
      <c r="IFI742" s="89"/>
      <c r="IFJ742" s="89"/>
      <c r="IFK742" s="89"/>
      <c r="IFL742" s="89"/>
      <c r="IFM742" s="89"/>
      <c r="IFN742" s="835"/>
      <c r="IFO742" s="835"/>
      <c r="IFP742" s="89"/>
      <c r="IFQ742" s="89"/>
      <c r="IFR742" s="835"/>
      <c r="IFS742" s="835"/>
      <c r="IFT742" s="89"/>
      <c r="IFU742" s="89"/>
      <c r="IFV742" s="835"/>
      <c r="IFW742" s="835"/>
      <c r="IFX742" s="835"/>
      <c r="IFY742" s="835"/>
      <c r="IFZ742" s="835"/>
      <c r="IGA742" s="835"/>
      <c r="IGB742" s="835"/>
      <c r="IGC742" s="89"/>
      <c r="IGD742" s="89"/>
      <c r="IGE742" s="835"/>
      <c r="IGF742" s="835"/>
      <c r="IGG742" s="89"/>
      <c r="IGH742" s="89"/>
      <c r="IGI742" s="835"/>
      <c r="IGJ742" s="835"/>
      <c r="IGK742" s="835"/>
      <c r="IGL742" s="835"/>
      <c r="IGM742" s="835"/>
      <c r="IGN742" s="203"/>
      <c r="IGO742" s="107"/>
      <c r="IGP742" s="835"/>
      <c r="IGQ742" s="835"/>
      <c r="IGR742" s="835"/>
      <c r="IGS742" s="835"/>
      <c r="IGT742" s="835"/>
      <c r="IGU742" s="835"/>
      <c r="IGV742" s="835"/>
      <c r="IGW742" s="168"/>
      <c r="IGX742" s="168"/>
      <c r="IGY742" s="168"/>
      <c r="IGZ742" s="168"/>
      <c r="IHA742" s="168"/>
      <c r="IHB742" s="168"/>
      <c r="IHC742" s="168"/>
      <c r="IHD742" s="168"/>
      <c r="IHE742" s="168"/>
      <c r="IHF742" s="168"/>
      <c r="IHG742" s="168"/>
      <c r="IHH742" s="168"/>
      <c r="IHI742" s="168"/>
      <c r="IHJ742" s="168"/>
      <c r="IHK742" s="168"/>
      <c r="IHL742" s="168"/>
      <c r="IHM742" s="168"/>
      <c r="IHN742" s="168"/>
      <c r="IHO742" s="168"/>
      <c r="IHP742" s="168"/>
      <c r="IHQ742" s="168"/>
      <c r="IHR742" s="168"/>
      <c r="IHS742" s="168"/>
      <c r="IHT742" s="168"/>
      <c r="IHU742" s="168"/>
      <c r="IHV742" s="168"/>
      <c r="IHW742" s="168"/>
      <c r="IHX742" s="168"/>
      <c r="IHY742" s="168"/>
      <c r="IHZ742" s="168"/>
      <c r="IIA742" s="168"/>
      <c r="IIB742" s="168"/>
      <c r="IIC742" s="168"/>
      <c r="IID742" s="168"/>
      <c r="IIE742" s="168"/>
      <c r="IIF742" s="168"/>
      <c r="IIG742" s="168"/>
      <c r="IIH742" s="168"/>
      <c r="III742" s="168"/>
      <c r="IIJ742" s="168"/>
      <c r="IIK742" s="168"/>
      <c r="IIL742" s="168"/>
      <c r="IIM742" s="168"/>
      <c r="IIN742" s="168"/>
      <c r="IIO742" s="835"/>
      <c r="IIP742" s="835"/>
      <c r="IIQ742" s="835"/>
      <c r="IIR742" s="835"/>
      <c r="IIS742" s="835"/>
      <c r="IIT742" s="835"/>
      <c r="IIU742" s="835"/>
      <c r="IIV742" s="835"/>
      <c r="IIW742" s="835"/>
      <c r="IIX742" s="835"/>
      <c r="IIY742" s="835"/>
      <c r="IIZ742" s="835"/>
      <c r="IJA742" s="835"/>
      <c r="IJB742" s="835"/>
      <c r="IJC742" s="835"/>
      <c r="IJD742" s="835"/>
      <c r="IJE742" s="835"/>
      <c r="IJF742" s="835"/>
      <c r="IJG742" s="835"/>
      <c r="IJH742" s="835"/>
      <c r="IJI742" s="835"/>
      <c r="IJJ742" s="835"/>
      <c r="IJK742" s="835"/>
      <c r="IJL742" s="835"/>
      <c r="IJM742" s="89"/>
      <c r="IJN742" s="89"/>
      <c r="IJO742" s="89"/>
      <c r="IJP742" s="89"/>
      <c r="IJQ742" s="89"/>
      <c r="IJR742" s="835"/>
      <c r="IJS742" s="835"/>
      <c r="IJT742" s="89"/>
      <c r="IJU742" s="89"/>
      <c r="IJV742" s="835"/>
      <c r="IJW742" s="835"/>
      <c r="IJX742" s="89"/>
      <c r="IJY742" s="89"/>
      <c r="IJZ742" s="835"/>
      <c r="IKA742" s="835"/>
      <c r="IKB742" s="835"/>
      <c r="IKC742" s="835"/>
      <c r="IKD742" s="835"/>
      <c r="IKE742" s="835"/>
      <c r="IKF742" s="835"/>
      <c r="IKG742" s="89"/>
      <c r="IKH742" s="89"/>
      <c r="IKI742" s="835"/>
      <c r="IKJ742" s="835"/>
      <c r="IKK742" s="89"/>
      <c r="IKL742" s="89"/>
      <c r="IKM742" s="835"/>
      <c r="IKN742" s="835"/>
      <c r="IKO742" s="835"/>
      <c r="IKP742" s="835"/>
      <c r="IKQ742" s="835"/>
      <c r="IKR742" s="203"/>
      <c r="IKS742" s="107"/>
      <c r="IKT742" s="835"/>
      <c r="IKU742" s="835"/>
      <c r="IKV742" s="835"/>
      <c r="IKW742" s="835"/>
      <c r="IKX742" s="835"/>
      <c r="IKY742" s="835"/>
      <c r="IKZ742" s="835"/>
      <c r="ILA742" s="168"/>
      <c r="ILB742" s="168"/>
      <c r="ILC742" s="168"/>
      <c r="ILD742" s="168"/>
      <c r="ILE742" s="168"/>
      <c r="ILF742" s="168"/>
      <c r="ILG742" s="168"/>
      <c r="ILH742" s="168"/>
      <c r="ILI742" s="168"/>
      <c r="ILJ742" s="168"/>
      <c r="ILK742" s="168"/>
      <c r="ILL742" s="168"/>
      <c r="ILM742" s="168"/>
      <c r="ILN742" s="168"/>
      <c r="ILO742" s="168"/>
      <c r="ILP742" s="168"/>
      <c r="ILQ742" s="168"/>
      <c r="ILR742" s="168"/>
      <c r="ILS742" s="168"/>
      <c r="ILT742" s="168"/>
      <c r="ILU742" s="168"/>
      <c r="ILV742" s="168"/>
      <c r="ILW742" s="168"/>
      <c r="ILX742" s="168"/>
      <c r="ILY742" s="168"/>
      <c r="ILZ742" s="168"/>
      <c r="IMA742" s="168"/>
      <c r="IMB742" s="168"/>
      <c r="IMC742" s="168"/>
      <c r="IMD742" s="168"/>
      <c r="IME742" s="168"/>
      <c r="IMF742" s="168"/>
      <c r="IMG742" s="168"/>
      <c r="IMH742" s="168"/>
      <c r="IMI742" s="168"/>
      <c r="IMJ742" s="168"/>
      <c r="IMK742" s="168"/>
      <c r="IML742" s="168"/>
      <c r="IMM742" s="168"/>
      <c r="IMN742" s="168"/>
      <c r="IMO742" s="168"/>
      <c r="IMP742" s="168"/>
      <c r="IMQ742" s="168"/>
      <c r="IMR742" s="168"/>
      <c r="IMS742" s="835"/>
      <c r="IMT742" s="835"/>
      <c r="IMU742" s="835"/>
      <c r="IMV742" s="835"/>
      <c r="IMW742" s="835"/>
      <c r="IMX742" s="835"/>
      <c r="IMY742" s="835"/>
      <c r="IMZ742" s="835"/>
      <c r="INA742" s="835"/>
      <c r="INB742" s="835"/>
      <c r="INC742" s="835"/>
      <c r="IND742" s="835"/>
      <c r="INE742" s="835"/>
      <c r="INF742" s="835"/>
      <c r="ING742" s="835"/>
      <c r="INH742" s="835"/>
      <c r="INI742" s="835"/>
      <c r="INJ742" s="835"/>
      <c r="INK742" s="835"/>
      <c r="INL742" s="835"/>
      <c r="INM742" s="835"/>
      <c r="INN742" s="835"/>
      <c r="INO742" s="835"/>
      <c r="INP742" s="835"/>
      <c r="INQ742" s="89"/>
      <c r="INR742" s="89"/>
      <c r="INS742" s="89"/>
      <c r="INT742" s="89"/>
      <c r="INU742" s="89"/>
      <c r="INV742" s="835"/>
      <c r="INW742" s="835"/>
      <c r="INX742" s="89"/>
      <c r="INY742" s="89"/>
      <c r="INZ742" s="835"/>
      <c r="IOA742" s="835"/>
      <c r="IOB742" s="89"/>
      <c r="IOC742" s="89"/>
      <c r="IOD742" s="835"/>
      <c r="IOE742" s="835"/>
      <c r="IOF742" s="835"/>
      <c r="IOG742" s="835"/>
      <c r="IOH742" s="835"/>
      <c r="IOI742" s="835"/>
      <c r="IOJ742" s="835"/>
      <c r="IOK742" s="89"/>
      <c r="IOL742" s="89"/>
      <c r="IOM742" s="835"/>
      <c r="ION742" s="835"/>
      <c r="IOO742" s="89"/>
      <c r="IOP742" s="89"/>
      <c r="IOQ742" s="835"/>
      <c r="IOR742" s="835"/>
      <c r="IOS742" s="835"/>
      <c r="IOT742" s="835"/>
      <c r="IOU742" s="835"/>
      <c r="IOV742" s="203"/>
      <c r="IOW742" s="107"/>
      <c r="IOX742" s="835"/>
      <c r="IOY742" s="835"/>
      <c r="IOZ742" s="835"/>
      <c r="IPA742" s="835"/>
      <c r="IPB742" s="835"/>
      <c r="IPC742" s="835"/>
      <c r="IPD742" s="835"/>
      <c r="IPE742" s="168"/>
      <c r="IPF742" s="168"/>
      <c r="IPG742" s="168"/>
      <c r="IPH742" s="168"/>
      <c r="IPI742" s="168"/>
      <c r="IPJ742" s="168"/>
      <c r="IPK742" s="168"/>
      <c r="IPL742" s="168"/>
      <c r="IPM742" s="168"/>
      <c r="IPN742" s="168"/>
      <c r="IPO742" s="168"/>
      <c r="IPP742" s="168"/>
      <c r="IPQ742" s="168"/>
      <c r="IPR742" s="168"/>
      <c r="IPS742" s="168"/>
      <c r="IPT742" s="168"/>
      <c r="IPU742" s="168"/>
      <c r="IPV742" s="168"/>
      <c r="IPW742" s="168"/>
      <c r="IPX742" s="168"/>
      <c r="IPY742" s="168"/>
      <c r="IPZ742" s="168"/>
      <c r="IQA742" s="168"/>
      <c r="IQB742" s="168"/>
      <c r="IQC742" s="168"/>
      <c r="IQD742" s="168"/>
      <c r="IQE742" s="168"/>
      <c r="IQF742" s="168"/>
      <c r="IQG742" s="168"/>
      <c r="IQH742" s="168"/>
      <c r="IQI742" s="168"/>
      <c r="IQJ742" s="168"/>
      <c r="IQK742" s="168"/>
      <c r="IQL742" s="168"/>
      <c r="IQM742" s="168"/>
      <c r="IQN742" s="168"/>
      <c r="IQO742" s="168"/>
      <c r="IQP742" s="168"/>
      <c r="IQQ742" s="168"/>
      <c r="IQR742" s="168"/>
      <c r="IQS742" s="168"/>
      <c r="IQT742" s="168"/>
      <c r="IQU742" s="168"/>
      <c r="IQV742" s="168"/>
      <c r="IQW742" s="835"/>
      <c r="IQX742" s="835"/>
      <c r="IQY742" s="835"/>
      <c r="IQZ742" s="835"/>
      <c r="IRA742" s="835"/>
      <c r="IRB742" s="835"/>
      <c r="IRC742" s="835"/>
      <c r="IRD742" s="835"/>
      <c r="IRE742" s="835"/>
      <c r="IRF742" s="835"/>
      <c r="IRG742" s="835"/>
      <c r="IRH742" s="835"/>
      <c r="IRI742" s="835"/>
      <c r="IRJ742" s="835"/>
      <c r="IRK742" s="835"/>
      <c r="IRL742" s="835"/>
      <c r="IRM742" s="835"/>
      <c r="IRN742" s="835"/>
      <c r="IRO742" s="835"/>
      <c r="IRP742" s="835"/>
      <c r="IRQ742" s="835"/>
      <c r="IRR742" s="835"/>
      <c r="IRS742" s="835"/>
      <c r="IRT742" s="835"/>
      <c r="IRU742" s="89"/>
      <c r="IRV742" s="89"/>
      <c r="IRW742" s="89"/>
      <c r="IRX742" s="89"/>
      <c r="IRY742" s="89"/>
      <c r="IRZ742" s="835"/>
      <c r="ISA742" s="835"/>
      <c r="ISB742" s="89"/>
      <c r="ISC742" s="89"/>
      <c r="ISD742" s="835"/>
      <c r="ISE742" s="835"/>
      <c r="ISF742" s="89"/>
      <c r="ISG742" s="89"/>
      <c r="ISH742" s="835"/>
      <c r="ISI742" s="835"/>
      <c r="ISJ742" s="835"/>
      <c r="ISK742" s="835"/>
      <c r="ISL742" s="835"/>
      <c r="ISM742" s="835"/>
      <c r="ISN742" s="835"/>
      <c r="ISO742" s="89"/>
      <c r="ISP742" s="89"/>
      <c r="ISQ742" s="835"/>
      <c r="ISR742" s="835"/>
      <c r="ISS742" s="89"/>
      <c r="IST742" s="89"/>
      <c r="ISU742" s="835"/>
      <c r="ISV742" s="835"/>
      <c r="ISW742" s="835"/>
      <c r="ISX742" s="835"/>
      <c r="ISY742" s="835"/>
      <c r="ISZ742" s="203"/>
      <c r="ITA742" s="107"/>
      <c r="ITB742" s="835"/>
      <c r="ITC742" s="835"/>
      <c r="ITD742" s="835"/>
      <c r="ITE742" s="835"/>
      <c r="ITF742" s="835"/>
      <c r="ITG742" s="835"/>
      <c r="ITH742" s="835"/>
      <c r="ITI742" s="168"/>
      <c r="ITJ742" s="168"/>
      <c r="ITK742" s="168"/>
      <c r="ITL742" s="168"/>
      <c r="ITM742" s="168"/>
      <c r="ITN742" s="168"/>
      <c r="ITO742" s="168"/>
      <c r="ITP742" s="168"/>
      <c r="ITQ742" s="168"/>
      <c r="ITR742" s="168"/>
      <c r="ITS742" s="168"/>
      <c r="ITT742" s="168"/>
      <c r="ITU742" s="168"/>
      <c r="ITV742" s="168"/>
      <c r="ITW742" s="168"/>
      <c r="ITX742" s="168"/>
      <c r="ITY742" s="168"/>
      <c r="ITZ742" s="168"/>
      <c r="IUA742" s="168"/>
      <c r="IUB742" s="168"/>
      <c r="IUC742" s="168"/>
      <c r="IUD742" s="168"/>
      <c r="IUE742" s="168"/>
      <c r="IUF742" s="168"/>
      <c r="IUG742" s="168"/>
      <c r="IUH742" s="168"/>
      <c r="IUI742" s="168"/>
      <c r="IUJ742" s="168"/>
      <c r="IUK742" s="168"/>
      <c r="IUL742" s="168"/>
      <c r="IUM742" s="168"/>
      <c r="IUN742" s="168"/>
      <c r="IUO742" s="168"/>
      <c r="IUP742" s="168"/>
      <c r="IUQ742" s="168"/>
      <c r="IUR742" s="168"/>
      <c r="IUS742" s="168"/>
      <c r="IUT742" s="168"/>
      <c r="IUU742" s="168"/>
      <c r="IUV742" s="168"/>
      <c r="IUW742" s="168"/>
      <c r="IUX742" s="168"/>
      <c r="IUY742" s="168"/>
      <c r="IUZ742" s="168"/>
      <c r="IVA742" s="835"/>
      <c r="IVB742" s="835"/>
      <c r="IVC742" s="835"/>
      <c r="IVD742" s="835"/>
      <c r="IVE742" s="835"/>
      <c r="IVF742" s="835"/>
      <c r="IVG742" s="835"/>
      <c r="IVH742" s="835"/>
      <c r="IVI742" s="835"/>
      <c r="IVJ742" s="835"/>
      <c r="IVK742" s="835"/>
      <c r="IVL742" s="835"/>
      <c r="IVM742" s="835"/>
      <c r="IVN742" s="835"/>
      <c r="IVO742" s="835"/>
      <c r="IVP742" s="835"/>
      <c r="IVQ742" s="835"/>
      <c r="IVR742" s="835"/>
      <c r="IVS742" s="835"/>
      <c r="IVT742" s="835"/>
      <c r="IVU742" s="835"/>
      <c r="IVV742" s="835"/>
      <c r="IVW742" s="835"/>
      <c r="IVX742" s="835"/>
      <c r="IVY742" s="89"/>
      <c r="IVZ742" s="89"/>
      <c r="IWA742" s="89"/>
      <c r="IWB742" s="89"/>
      <c r="IWC742" s="89"/>
      <c r="IWD742" s="835"/>
      <c r="IWE742" s="835"/>
      <c r="IWF742" s="89"/>
      <c r="IWG742" s="89"/>
      <c r="IWH742" s="835"/>
      <c r="IWI742" s="835"/>
      <c r="IWJ742" s="89"/>
      <c r="IWK742" s="89"/>
      <c r="IWL742" s="835"/>
      <c r="IWM742" s="835"/>
      <c r="IWN742" s="835"/>
      <c r="IWO742" s="835"/>
      <c r="IWP742" s="835"/>
      <c r="IWQ742" s="835"/>
      <c r="IWR742" s="835"/>
      <c r="IWS742" s="89"/>
      <c r="IWT742" s="89"/>
      <c r="IWU742" s="835"/>
      <c r="IWV742" s="835"/>
      <c r="IWW742" s="89"/>
      <c r="IWX742" s="89"/>
      <c r="IWY742" s="835"/>
      <c r="IWZ742" s="835"/>
      <c r="IXA742" s="835"/>
      <c r="IXB742" s="835"/>
      <c r="IXC742" s="835"/>
      <c r="IXD742" s="203"/>
      <c r="IXE742" s="107"/>
      <c r="IXF742" s="835"/>
      <c r="IXG742" s="835"/>
      <c r="IXH742" s="835"/>
      <c r="IXI742" s="835"/>
      <c r="IXJ742" s="835"/>
      <c r="IXK742" s="835"/>
      <c r="IXL742" s="835"/>
      <c r="IXM742" s="168"/>
      <c r="IXN742" s="168"/>
      <c r="IXO742" s="168"/>
      <c r="IXP742" s="168"/>
      <c r="IXQ742" s="168"/>
      <c r="IXR742" s="168"/>
      <c r="IXS742" s="168"/>
      <c r="IXT742" s="168"/>
      <c r="IXU742" s="168"/>
      <c r="IXV742" s="168"/>
      <c r="IXW742" s="168"/>
      <c r="IXX742" s="168"/>
      <c r="IXY742" s="168"/>
      <c r="IXZ742" s="168"/>
      <c r="IYA742" s="168"/>
      <c r="IYB742" s="168"/>
      <c r="IYC742" s="168"/>
      <c r="IYD742" s="168"/>
      <c r="IYE742" s="168"/>
      <c r="IYF742" s="168"/>
      <c r="IYG742" s="168"/>
      <c r="IYH742" s="168"/>
      <c r="IYI742" s="168"/>
      <c r="IYJ742" s="168"/>
      <c r="IYK742" s="168"/>
      <c r="IYL742" s="168"/>
      <c r="IYM742" s="168"/>
      <c r="IYN742" s="168"/>
      <c r="IYO742" s="168"/>
      <c r="IYP742" s="168"/>
      <c r="IYQ742" s="168"/>
      <c r="IYR742" s="168"/>
      <c r="IYS742" s="168"/>
      <c r="IYT742" s="168"/>
      <c r="IYU742" s="168"/>
      <c r="IYV742" s="168"/>
      <c r="IYW742" s="168"/>
      <c r="IYX742" s="168"/>
      <c r="IYY742" s="168"/>
      <c r="IYZ742" s="168"/>
      <c r="IZA742" s="168"/>
      <c r="IZB742" s="168"/>
      <c r="IZC742" s="168"/>
      <c r="IZD742" s="168"/>
      <c r="IZE742" s="835"/>
      <c r="IZF742" s="835"/>
      <c r="IZG742" s="835"/>
      <c r="IZH742" s="835"/>
      <c r="IZI742" s="835"/>
      <c r="IZJ742" s="835"/>
      <c r="IZK742" s="835"/>
      <c r="IZL742" s="835"/>
      <c r="IZM742" s="835"/>
      <c r="IZN742" s="835"/>
      <c r="IZO742" s="835"/>
      <c r="IZP742" s="835"/>
      <c r="IZQ742" s="835"/>
      <c r="IZR742" s="835"/>
      <c r="IZS742" s="835"/>
      <c r="IZT742" s="835"/>
      <c r="IZU742" s="835"/>
      <c r="IZV742" s="835"/>
      <c r="IZW742" s="835"/>
      <c r="IZX742" s="835"/>
      <c r="IZY742" s="835"/>
      <c r="IZZ742" s="835"/>
      <c r="JAA742" s="835"/>
      <c r="JAB742" s="835"/>
      <c r="JAC742" s="89"/>
      <c r="JAD742" s="89"/>
      <c r="JAE742" s="89"/>
      <c r="JAF742" s="89"/>
      <c r="JAG742" s="89"/>
      <c r="JAH742" s="835"/>
      <c r="JAI742" s="835"/>
      <c r="JAJ742" s="89"/>
      <c r="JAK742" s="89"/>
      <c r="JAL742" s="835"/>
      <c r="JAM742" s="835"/>
      <c r="JAN742" s="89"/>
      <c r="JAO742" s="89"/>
      <c r="JAP742" s="835"/>
      <c r="JAQ742" s="835"/>
      <c r="JAR742" s="835"/>
      <c r="JAS742" s="835"/>
      <c r="JAT742" s="835"/>
      <c r="JAU742" s="835"/>
      <c r="JAV742" s="835"/>
      <c r="JAW742" s="89"/>
      <c r="JAX742" s="89"/>
      <c r="JAY742" s="835"/>
      <c r="JAZ742" s="835"/>
      <c r="JBA742" s="89"/>
      <c r="JBB742" s="89"/>
      <c r="JBC742" s="835"/>
      <c r="JBD742" s="835"/>
      <c r="JBE742" s="835"/>
      <c r="JBF742" s="835"/>
      <c r="JBG742" s="835"/>
      <c r="JBH742" s="203"/>
      <c r="JBI742" s="107"/>
      <c r="JBJ742" s="835"/>
      <c r="JBK742" s="835"/>
      <c r="JBL742" s="835"/>
      <c r="JBM742" s="835"/>
      <c r="JBN742" s="835"/>
      <c r="JBO742" s="835"/>
      <c r="JBP742" s="835"/>
      <c r="JBQ742" s="168"/>
      <c r="JBR742" s="168"/>
      <c r="JBS742" s="168"/>
      <c r="JBT742" s="168"/>
      <c r="JBU742" s="168"/>
      <c r="JBV742" s="168"/>
      <c r="JBW742" s="168"/>
      <c r="JBX742" s="168"/>
      <c r="JBY742" s="168"/>
      <c r="JBZ742" s="168"/>
      <c r="JCA742" s="168"/>
      <c r="JCB742" s="168"/>
      <c r="JCC742" s="168"/>
      <c r="JCD742" s="168"/>
      <c r="JCE742" s="168"/>
      <c r="JCF742" s="168"/>
      <c r="JCG742" s="168"/>
      <c r="JCH742" s="168"/>
      <c r="JCI742" s="168"/>
      <c r="JCJ742" s="168"/>
      <c r="JCK742" s="168"/>
      <c r="JCL742" s="168"/>
      <c r="JCM742" s="168"/>
      <c r="JCN742" s="168"/>
      <c r="JCO742" s="168"/>
      <c r="JCP742" s="168"/>
      <c r="JCQ742" s="168"/>
      <c r="JCR742" s="168"/>
      <c r="JCS742" s="168"/>
      <c r="JCT742" s="168"/>
      <c r="JCU742" s="168"/>
      <c r="JCV742" s="168"/>
      <c r="JCW742" s="168"/>
      <c r="JCX742" s="168"/>
      <c r="JCY742" s="168"/>
      <c r="JCZ742" s="168"/>
      <c r="JDA742" s="168"/>
      <c r="JDB742" s="168"/>
      <c r="JDC742" s="168"/>
      <c r="JDD742" s="168"/>
      <c r="JDE742" s="168"/>
      <c r="JDF742" s="168"/>
      <c r="JDG742" s="168"/>
      <c r="JDH742" s="168"/>
      <c r="JDI742" s="835"/>
      <c r="JDJ742" s="835"/>
      <c r="JDK742" s="835"/>
      <c r="JDL742" s="835"/>
      <c r="JDM742" s="835"/>
      <c r="JDN742" s="835"/>
      <c r="JDO742" s="835"/>
      <c r="JDP742" s="835"/>
      <c r="JDQ742" s="835"/>
      <c r="JDR742" s="835"/>
      <c r="JDS742" s="835"/>
      <c r="JDT742" s="835"/>
      <c r="JDU742" s="835"/>
      <c r="JDV742" s="835"/>
      <c r="JDW742" s="835"/>
      <c r="JDX742" s="835"/>
      <c r="JDY742" s="835"/>
      <c r="JDZ742" s="835"/>
      <c r="JEA742" s="835"/>
      <c r="JEB742" s="835"/>
      <c r="JEC742" s="835"/>
      <c r="JED742" s="835"/>
      <c r="JEE742" s="835"/>
      <c r="JEF742" s="835"/>
      <c r="JEG742" s="89"/>
      <c r="JEH742" s="89"/>
      <c r="JEI742" s="89"/>
      <c r="JEJ742" s="89"/>
      <c r="JEK742" s="89"/>
      <c r="JEL742" s="835"/>
      <c r="JEM742" s="835"/>
      <c r="JEN742" s="89"/>
      <c r="JEO742" s="89"/>
      <c r="JEP742" s="835"/>
      <c r="JEQ742" s="835"/>
      <c r="JER742" s="89"/>
      <c r="JES742" s="89"/>
      <c r="JET742" s="835"/>
      <c r="JEU742" s="835"/>
      <c r="JEV742" s="835"/>
      <c r="JEW742" s="835"/>
      <c r="JEX742" s="835"/>
      <c r="JEY742" s="835"/>
      <c r="JEZ742" s="835"/>
      <c r="JFA742" s="89"/>
      <c r="JFB742" s="89"/>
      <c r="JFC742" s="835"/>
      <c r="JFD742" s="835"/>
      <c r="JFE742" s="89"/>
      <c r="JFF742" s="89"/>
      <c r="JFG742" s="835"/>
      <c r="JFH742" s="835"/>
      <c r="JFI742" s="835"/>
      <c r="JFJ742" s="835"/>
      <c r="JFK742" s="835"/>
      <c r="JFL742" s="203"/>
      <c r="JFM742" s="107"/>
      <c r="JFN742" s="835"/>
      <c r="JFO742" s="835"/>
      <c r="JFP742" s="835"/>
      <c r="JFQ742" s="835"/>
      <c r="JFR742" s="835"/>
      <c r="JFS742" s="835"/>
      <c r="JFT742" s="835"/>
      <c r="JFU742" s="168"/>
      <c r="JFV742" s="168"/>
      <c r="JFW742" s="168"/>
      <c r="JFX742" s="168"/>
      <c r="JFY742" s="168"/>
      <c r="JFZ742" s="168"/>
      <c r="JGA742" s="168"/>
      <c r="JGB742" s="168"/>
      <c r="JGC742" s="168"/>
      <c r="JGD742" s="168"/>
      <c r="JGE742" s="168"/>
      <c r="JGF742" s="168"/>
      <c r="JGG742" s="168"/>
      <c r="JGH742" s="168"/>
      <c r="JGI742" s="168"/>
      <c r="JGJ742" s="168"/>
      <c r="JGK742" s="168"/>
      <c r="JGL742" s="168"/>
      <c r="JGM742" s="168"/>
      <c r="JGN742" s="168"/>
      <c r="JGO742" s="168"/>
      <c r="JGP742" s="168"/>
      <c r="JGQ742" s="168"/>
      <c r="JGR742" s="168"/>
      <c r="JGS742" s="168"/>
      <c r="JGT742" s="168"/>
      <c r="JGU742" s="168"/>
      <c r="JGV742" s="168"/>
      <c r="JGW742" s="168"/>
      <c r="JGX742" s="168"/>
      <c r="JGY742" s="168"/>
      <c r="JGZ742" s="168"/>
      <c r="JHA742" s="168"/>
      <c r="JHB742" s="168"/>
      <c r="JHC742" s="168"/>
      <c r="JHD742" s="168"/>
      <c r="JHE742" s="168"/>
      <c r="JHF742" s="168"/>
      <c r="JHG742" s="168"/>
      <c r="JHH742" s="168"/>
      <c r="JHI742" s="168"/>
      <c r="JHJ742" s="168"/>
      <c r="JHK742" s="168"/>
      <c r="JHL742" s="168"/>
      <c r="JHM742" s="835"/>
      <c r="JHN742" s="835"/>
      <c r="JHO742" s="835"/>
      <c r="JHP742" s="835"/>
      <c r="JHQ742" s="835"/>
      <c r="JHR742" s="835"/>
      <c r="JHS742" s="835"/>
      <c r="JHT742" s="835"/>
      <c r="JHU742" s="835"/>
      <c r="JHV742" s="835"/>
      <c r="JHW742" s="835"/>
      <c r="JHX742" s="835"/>
      <c r="JHY742" s="835"/>
      <c r="JHZ742" s="835"/>
      <c r="JIA742" s="835"/>
      <c r="JIB742" s="835"/>
      <c r="JIC742" s="835"/>
      <c r="JID742" s="835"/>
      <c r="JIE742" s="835"/>
      <c r="JIF742" s="835"/>
      <c r="JIG742" s="835"/>
      <c r="JIH742" s="835"/>
      <c r="JII742" s="835"/>
      <c r="JIJ742" s="835"/>
      <c r="JIK742" s="89"/>
      <c r="JIL742" s="89"/>
      <c r="JIM742" s="89"/>
      <c r="JIN742" s="89"/>
      <c r="JIO742" s="89"/>
      <c r="JIP742" s="835"/>
      <c r="JIQ742" s="835"/>
      <c r="JIR742" s="89"/>
      <c r="JIS742" s="89"/>
      <c r="JIT742" s="835"/>
      <c r="JIU742" s="835"/>
      <c r="JIV742" s="89"/>
      <c r="JIW742" s="89"/>
      <c r="JIX742" s="835"/>
      <c r="JIY742" s="835"/>
      <c r="JIZ742" s="835"/>
      <c r="JJA742" s="835"/>
      <c r="JJB742" s="835"/>
      <c r="JJC742" s="835"/>
      <c r="JJD742" s="835"/>
      <c r="JJE742" s="89"/>
      <c r="JJF742" s="89"/>
      <c r="JJG742" s="835"/>
      <c r="JJH742" s="835"/>
      <c r="JJI742" s="89"/>
      <c r="JJJ742" s="89"/>
      <c r="JJK742" s="835"/>
      <c r="JJL742" s="835"/>
      <c r="JJM742" s="835"/>
      <c r="JJN742" s="835"/>
      <c r="JJO742" s="835"/>
      <c r="JJP742" s="203"/>
      <c r="JJQ742" s="107"/>
      <c r="JJR742" s="835"/>
      <c r="JJS742" s="835"/>
      <c r="JJT742" s="835"/>
      <c r="JJU742" s="835"/>
      <c r="JJV742" s="835"/>
      <c r="JJW742" s="835"/>
      <c r="JJX742" s="835"/>
      <c r="JJY742" s="168"/>
      <c r="JJZ742" s="168"/>
      <c r="JKA742" s="168"/>
      <c r="JKB742" s="168"/>
      <c r="JKC742" s="168"/>
      <c r="JKD742" s="168"/>
      <c r="JKE742" s="168"/>
      <c r="JKF742" s="168"/>
      <c r="JKG742" s="168"/>
      <c r="JKH742" s="168"/>
      <c r="JKI742" s="168"/>
      <c r="JKJ742" s="168"/>
      <c r="JKK742" s="168"/>
      <c r="JKL742" s="168"/>
      <c r="JKM742" s="168"/>
      <c r="JKN742" s="168"/>
      <c r="JKO742" s="168"/>
      <c r="JKP742" s="168"/>
      <c r="JKQ742" s="168"/>
      <c r="JKR742" s="168"/>
      <c r="JKS742" s="168"/>
      <c r="JKT742" s="168"/>
      <c r="JKU742" s="168"/>
      <c r="JKV742" s="168"/>
      <c r="JKW742" s="168"/>
      <c r="JKX742" s="168"/>
      <c r="JKY742" s="168"/>
      <c r="JKZ742" s="168"/>
      <c r="JLA742" s="168"/>
      <c r="JLB742" s="168"/>
      <c r="JLC742" s="168"/>
      <c r="JLD742" s="168"/>
      <c r="JLE742" s="168"/>
      <c r="JLF742" s="168"/>
      <c r="JLG742" s="168"/>
      <c r="JLH742" s="168"/>
      <c r="JLI742" s="168"/>
      <c r="JLJ742" s="168"/>
      <c r="JLK742" s="168"/>
      <c r="JLL742" s="168"/>
      <c r="JLM742" s="168"/>
      <c r="JLN742" s="168"/>
      <c r="JLO742" s="168"/>
      <c r="JLP742" s="168"/>
      <c r="JLQ742" s="835"/>
      <c r="JLR742" s="835"/>
      <c r="JLS742" s="835"/>
      <c r="JLT742" s="835"/>
      <c r="JLU742" s="835"/>
      <c r="JLV742" s="835"/>
      <c r="JLW742" s="835"/>
      <c r="JLX742" s="835"/>
      <c r="JLY742" s="835"/>
      <c r="JLZ742" s="835"/>
      <c r="JMA742" s="835"/>
      <c r="JMB742" s="835"/>
      <c r="JMC742" s="835"/>
      <c r="JMD742" s="835"/>
      <c r="JME742" s="835"/>
      <c r="JMF742" s="835"/>
      <c r="JMG742" s="835"/>
      <c r="JMH742" s="835"/>
      <c r="JMI742" s="835"/>
      <c r="JMJ742" s="835"/>
      <c r="JMK742" s="835"/>
      <c r="JML742" s="835"/>
      <c r="JMM742" s="835"/>
      <c r="JMN742" s="835"/>
      <c r="JMO742" s="89"/>
      <c r="JMP742" s="89"/>
      <c r="JMQ742" s="89"/>
      <c r="JMR742" s="89"/>
      <c r="JMS742" s="89"/>
      <c r="JMT742" s="835"/>
      <c r="JMU742" s="835"/>
      <c r="JMV742" s="89"/>
      <c r="JMW742" s="89"/>
      <c r="JMX742" s="835"/>
      <c r="JMY742" s="835"/>
      <c r="JMZ742" s="89"/>
      <c r="JNA742" s="89"/>
      <c r="JNB742" s="835"/>
      <c r="JNC742" s="835"/>
      <c r="JND742" s="835"/>
      <c r="JNE742" s="835"/>
      <c r="JNF742" s="835"/>
      <c r="JNG742" s="835"/>
      <c r="JNH742" s="835"/>
      <c r="JNI742" s="89"/>
      <c r="JNJ742" s="89"/>
      <c r="JNK742" s="835"/>
      <c r="JNL742" s="835"/>
      <c r="JNM742" s="89"/>
      <c r="JNN742" s="89"/>
      <c r="JNO742" s="835"/>
      <c r="JNP742" s="835"/>
      <c r="JNQ742" s="835"/>
      <c r="JNR742" s="835"/>
      <c r="JNS742" s="835"/>
      <c r="JNT742" s="203"/>
      <c r="JNU742" s="107"/>
      <c r="JNV742" s="835"/>
      <c r="JNW742" s="835"/>
      <c r="JNX742" s="835"/>
      <c r="JNY742" s="835"/>
      <c r="JNZ742" s="835"/>
      <c r="JOA742" s="835"/>
      <c r="JOB742" s="835"/>
      <c r="JOC742" s="168"/>
      <c r="JOD742" s="168"/>
      <c r="JOE742" s="168"/>
      <c r="JOF742" s="168"/>
      <c r="JOG742" s="168"/>
      <c r="JOH742" s="168"/>
      <c r="JOI742" s="168"/>
      <c r="JOJ742" s="168"/>
      <c r="JOK742" s="168"/>
      <c r="JOL742" s="168"/>
      <c r="JOM742" s="168"/>
      <c r="JON742" s="168"/>
      <c r="JOO742" s="168"/>
      <c r="JOP742" s="168"/>
      <c r="JOQ742" s="168"/>
      <c r="JOR742" s="168"/>
      <c r="JOS742" s="168"/>
      <c r="JOT742" s="168"/>
      <c r="JOU742" s="168"/>
      <c r="JOV742" s="168"/>
      <c r="JOW742" s="168"/>
      <c r="JOX742" s="168"/>
      <c r="JOY742" s="168"/>
      <c r="JOZ742" s="168"/>
      <c r="JPA742" s="168"/>
      <c r="JPB742" s="168"/>
      <c r="JPC742" s="168"/>
      <c r="JPD742" s="168"/>
      <c r="JPE742" s="168"/>
      <c r="JPF742" s="168"/>
      <c r="JPG742" s="168"/>
      <c r="JPH742" s="168"/>
      <c r="JPI742" s="168"/>
      <c r="JPJ742" s="168"/>
      <c r="JPK742" s="168"/>
      <c r="JPL742" s="168"/>
      <c r="JPM742" s="168"/>
      <c r="JPN742" s="168"/>
      <c r="JPO742" s="168"/>
      <c r="JPP742" s="168"/>
      <c r="JPQ742" s="168"/>
      <c r="JPR742" s="168"/>
      <c r="JPS742" s="168"/>
      <c r="JPT742" s="168"/>
      <c r="JPU742" s="835"/>
      <c r="JPV742" s="835"/>
      <c r="JPW742" s="835"/>
      <c r="JPX742" s="835"/>
      <c r="JPY742" s="835"/>
      <c r="JPZ742" s="835"/>
      <c r="JQA742" s="835"/>
      <c r="JQB742" s="835"/>
      <c r="JQC742" s="835"/>
      <c r="JQD742" s="835"/>
      <c r="JQE742" s="835"/>
      <c r="JQF742" s="835"/>
      <c r="JQG742" s="835"/>
      <c r="JQH742" s="835"/>
      <c r="JQI742" s="835"/>
      <c r="JQJ742" s="835"/>
      <c r="JQK742" s="835"/>
      <c r="JQL742" s="835"/>
      <c r="JQM742" s="835"/>
      <c r="JQN742" s="835"/>
      <c r="JQO742" s="835"/>
      <c r="JQP742" s="835"/>
      <c r="JQQ742" s="835"/>
      <c r="JQR742" s="835"/>
      <c r="JQS742" s="89"/>
      <c r="JQT742" s="89"/>
      <c r="JQU742" s="89"/>
      <c r="JQV742" s="89"/>
      <c r="JQW742" s="89"/>
      <c r="JQX742" s="835"/>
      <c r="JQY742" s="835"/>
      <c r="JQZ742" s="89"/>
      <c r="JRA742" s="89"/>
      <c r="JRB742" s="835"/>
      <c r="JRC742" s="835"/>
      <c r="JRD742" s="89"/>
      <c r="JRE742" s="89"/>
      <c r="JRF742" s="835"/>
      <c r="JRG742" s="835"/>
      <c r="JRH742" s="835"/>
      <c r="JRI742" s="835"/>
      <c r="JRJ742" s="835"/>
      <c r="JRK742" s="835"/>
      <c r="JRL742" s="835"/>
      <c r="JRM742" s="89"/>
      <c r="JRN742" s="89"/>
      <c r="JRO742" s="835"/>
      <c r="JRP742" s="835"/>
      <c r="JRQ742" s="89"/>
      <c r="JRR742" s="89"/>
      <c r="JRS742" s="835"/>
      <c r="JRT742" s="835"/>
      <c r="JRU742" s="835"/>
      <c r="JRV742" s="835"/>
      <c r="JRW742" s="835"/>
      <c r="JRX742" s="203"/>
      <c r="JRY742" s="107"/>
      <c r="JRZ742" s="835"/>
      <c r="JSA742" s="835"/>
      <c r="JSB742" s="835"/>
      <c r="JSC742" s="835"/>
      <c r="JSD742" s="835"/>
      <c r="JSE742" s="835"/>
      <c r="JSF742" s="835"/>
      <c r="JSG742" s="168"/>
      <c r="JSH742" s="168"/>
      <c r="JSI742" s="168"/>
      <c r="JSJ742" s="168"/>
      <c r="JSK742" s="168"/>
      <c r="JSL742" s="168"/>
      <c r="JSM742" s="168"/>
      <c r="JSN742" s="168"/>
      <c r="JSO742" s="168"/>
      <c r="JSP742" s="168"/>
      <c r="JSQ742" s="168"/>
      <c r="JSR742" s="168"/>
      <c r="JSS742" s="168"/>
      <c r="JST742" s="168"/>
      <c r="JSU742" s="168"/>
      <c r="JSV742" s="168"/>
      <c r="JSW742" s="168"/>
      <c r="JSX742" s="168"/>
      <c r="JSY742" s="168"/>
      <c r="JSZ742" s="168"/>
      <c r="JTA742" s="168"/>
      <c r="JTB742" s="168"/>
      <c r="JTC742" s="168"/>
      <c r="JTD742" s="168"/>
      <c r="JTE742" s="168"/>
      <c r="JTF742" s="168"/>
      <c r="JTG742" s="168"/>
      <c r="JTH742" s="168"/>
      <c r="JTI742" s="168"/>
      <c r="JTJ742" s="168"/>
      <c r="JTK742" s="168"/>
      <c r="JTL742" s="168"/>
      <c r="JTM742" s="168"/>
      <c r="JTN742" s="168"/>
      <c r="JTO742" s="168"/>
      <c r="JTP742" s="168"/>
      <c r="JTQ742" s="168"/>
      <c r="JTR742" s="168"/>
      <c r="JTS742" s="168"/>
      <c r="JTT742" s="168"/>
      <c r="JTU742" s="168"/>
      <c r="JTV742" s="168"/>
      <c r="JTW742" s="168"/>
      <c r="JTX742" s="168"/>
      <c r="JTY742" s="835"/>
      <c r="JTZ742" s="835"/>
      <c r="JUA742" s="835"/>
      <c r="JUB742" s="835"/>
      <c r="JUC742" s="835"/>
      <c r="JUD742" s="835"/>
      <c r="JUE742" s="835"/>
      <c r="JUF742" s="835"/>
      <c r="JUG742" s="835"/>
      <c r="JUH742" s="835"/>
      <c r="JUI742" s="835"/>
      <c r="JUJ742" s="835"/>
      <c r="JUK742" s="835"/>
      <c r="JUL742" s="835"/>
      <c r="JUM742" s="835"/>
      <c r="JUN742" s="835"/>
      <c r="JUO742" s="835"/>
      <c r="JUP742" s="835"/>
      <c r="JUQ742" s="835"/>
      <c r="JUR742" s="835"/>
      <c r="JUS742" s="835"/>
      <c r="JUT742" s="835"/>
      <c r="JUU742" s="835"/>
      <c r="JUV742" s="835"/>
      <c r="JUW742" s="89"/>
      <c r="JUX742" s="89"/>
      <c r="JUY742" s="89"/>
      <c r="JUZ742" s="89"/>
      <c r="JVA742" s="89"/>
      <c r="JVB742" s="835"/>
      <c r="JVC742" s="835"/>
      <c r="JVD742" s="89"/>
      <c r="JVE742" s="89"/>
      <c r="JVF742" s="835"/>
      <c r="JVG742" s="835"/>
      <c r="JVH742" s="89"/>
      <c r="JVI742" s="89"/>
      <c r="JVJ742" s="835"/>
      <c r="JVK742" s="835"/>
      <c r="JVL742" s="835"/>
      <c r="JVM742" s="835"/>
      <c r="JVN742" s="835"/>
      <c r="JVO742" s="835"/>
      <c r="JVP742" s="835"/>
      <c r="JVQ742" s="89"/>
      <c r="JVR742" s="89"/>
      <c r="JVS742" s="835"/>
      <c r="JVT742" s="835"/>
      <c r="JVU742" s="89"/>
      <c r="JVV742" s="89"/>
      <c r="JVW742" s="835"/>
      <c r="JVX742" s="835"/>
      <c r="JVY742" s="835"/>
      <c r="JVZ742" s="835"/>
      <c r="JWA742" s="835"/>
      <c r="JWB742" s="203"/>
      <c r="JWC742" s="107"/>
      <c r="JWD742" s="835"/>
      <c r="JWE742" s="835"/>
      <c r="JWF742" s="835"/>
      <c r="JWG742" s="835"/>
      <c r="JWH742" s="835"/>
      <c r="JWI742" s="835"/>
      <c r="JWJ742" s="835"/>
      <c r="JWK742" s="168"/>
      <c r="JWL742" s="168"/>
      <c r="JWM742" s="168"/>
      <c r="JWN742" s="168"/>
      <c r="JWO742" s="168"/>
      <c r="JWP742" s="168"/>
      <c r="JWQ742" s="168"/>
      <c r="JWR742" s="168"/>
      <c r="JWS742" s="168"/>
      <c r="JWT742" s="168"/>
      <c r="JWU742" s="168"/>
      <c r="JWV742" s="168"/>
      <c r="JWW742" s="168"/>
      <c r="JWX742" s="168"/>
      <c r="JWY742" s="168"/>
      <c r="JWZ742" s="168"/>
      <c r="JXA742" s="168"/>
      <c r="JXB742" s="168"/>
      <c r="JXC742" s="168"/>
      <c r="JXD742" s="168"/>
      <c r="JXE742" s="168"/>
      <c r="JXF742" s="168"/>
      <c r="JXG742" s="168"/>
      <c r="JXH742" s="168"/>
      <c r="JXI742" s="168"/>
      <c r="JXJ742" s="168"/>
      <c r="JXK742" s="168"/>
      <c r="JXL742" s="168"/>
      <c r="JXM742" s="168"/>
      <c r="JXN742" s="168"/>
      <c r="JXO742" s="168"/>
      <c r="JXP742" s="168"/>
      <c r="JXQ742" s="168"/>
      <c r="JXR742" s="168"/>
      <c r="JXS742" s="168"/>
      <c r="JXT742" s="168"/>
      <c r="JXU742" s="168"/>
      <c r="JXV742" s="168"/>
      <c r="JXW742" s="168"/>
      <c r="JXX742" s="168"/>
      <c r="JXY742" s="168"/>
      <c r="JXZ742" s="168"/>
      <c r="JYA742" s="168"/>
      <c r="JYB742" s="168"/>
      <c r="JYC742" s="835"/>
      <c r="JYD742" s="835"/>
      <c r="JYE742" s="835"/>
      <c r="JYF742" s="835"/>
      <c r="JYG742" s="835"/>
      <c r="JYH742" s="835"/>
      <c r="JYI742" s="835"/>
      <c r="JYJ742" s="835"/>
      <c r="JYK742" s="835"/>
      <c r="JYL742" s="835"/>
      <c r="JYM742" s="835"/>
      <c r="JYN742" s="835"/>
      <c r="JYO742" s="835"/>
      <c r="JYP742" s="835"/>
      <c r="JYQ742" s="835"/>
      <c r="JYR742" s="835"/>
      <c r="JYS742" s="835"/>
      <c r="JYT742" s="835"/>
      <c r="JYU742" s="835"/>
      <c r="JYV742" s="835"/>
      <c r="JYW742" s="835"/>
      <c r="JYX742" s="835"/>
      <c r="JYY742" s="835"/>
      <c r="JYZ742" s="835"/>
      <c r="JZA742" s="89"/>
      <c r="JZB742" s="89"/>
      <c r="JZC742" s="89"/>
      <c r="JZD742" s="89"/>
      <c r="JZE742" s="89"/>
      <c r="JZF742" s="835"/>
      <c r="JZG742" s="835"/>
      <c r="JZH742" s="89"/>
      <c r="JZI742" s="89"/>
      <c r="JZJ742" s="835"/>
      <c r="JZK742" s="835"/>
      <c r="JZL742" s="89"/>
      <c r="JZM742" s="89"/>
      <c r="JZN742" s="835"/>
      <c r="JZO742" s="835"/>
      <c r="JZP742" s="835"/>
      <c r="JZQ742" s="835"/>
      <c r="JZR742" s="835"/>
      <c r="JZS742" s="835"/>
      <c r="JZT742" s="835"/>
      <c r="JZU742" s="89"/>
      <c r="JZV742" s="89"/>
      <c r="JZW742" s="835"/>
      <c r="JZX742" s="835"/>
      <c r="JZY742" s="89"/>
      <c r="JZZ742" s="89"/>
      <c r="KAA742" s="835"/>
      <c r="KAB742" s="835"/>
      <c r="KAC742" s="835"/>
      <c r="KAD742" s="835"/>
      <c r="KAE742" s="835"/>
      <c r="KAF742" s="203"/>
      <c r="KAG742" s="107"/>
      <c r="KAH742" s="835"/>
      <c r="KAI742" s="835"/>
      <c r="KAJ742" s="835"/>
      <c r="KAK742" s="835"/>
      <c r="KAL742" s="835"/>
      <c r="KAM742" s="835"/>
      <c r="KAN742" s="835"/>
      <c r="KAO742" s="168"/>
      <c r="KAP742" s="168"/>
      <c r="KAQ742" s="168"/>
      <c r="KAR742" s="168"/>
      <c r="KAS742" s="168"/>
      <c r="KAT742" s="168"/>
      <c r="KAU742" s="168"/>
      <c r="KAV742" s="168"/>
      <c r="KAW742" s="168"/>
      <c r="KAX742" s="168"/>
      <c r="KAY742" s="168"/>
      <c r="KAZ742" s="168"/>
      <c r="KBA742" s="168"/>
      <c r="KBB742" s="168"/>
      <c r="KBC742" s="168"/>
      <c r="KBD742" s="168"/>
      <c r="KBE742" s="168"/>
      <c r="KBF742" s="168"/>
      <c r="KBG742" s="168"/>
      <c r="KBH742" s="168"/>
      <c r="KBI742" s="168"/>
      <c r="KBJ742" s="168"/>
      <c r="KBK742" s="168"/>
      <c r="KBL742" s="168"/>
      <c r="KBM742" s="168"/>
      <c r="KBN742" s="168"/>
      <c r="KBO742" s="168"/>
      <c r="KBP742" s="168"/>
      <c r="KBQ742" s="168"/>
      <c r="KBR742" s="168"/>
      <c r="KBS742" s="168"/>
      <c r="KBT742" s="168"/>
      <c r="KBU742" s="168"/>
      <c r="KBV742" s="168"/>
      <c r="KBW742" s="168"/>
      <c r="KBX742" s="168"/>
      <c r="KBY742" s="168"/>
      <c r="KBZ742" s="168"/>
      <c r="KCA742" s="168"/>
      <c r="KCB742" s="168"/>
      <c r="KCC742" s="168"/>
      <c r="KCD742" s="168"/>
      <c r="KCE742" s="168"/>
      <c r="KCF742" s="168"/>
      <c r="KCG742" s="835"/>
      <c r="KCH742" s="835"/>
      <c r="KCI742" s="835"/>
      <c r="KCJ742" s="835"/>
      <c r="KCK742" s="835"/>
      <c r="KCL742" s="835"/>
      <c r="KCM742" s="835"/>
      <c r="KCN742" s="835"/>
      <c r="KCO742" s="835"/>
      <c r="KCP742" s="835"/>
      <c r="KCQ742" s="835"/>
      <c r="KCR742" s="835"/>
      <c r="KCS742" s="835"/>
      <c r="KCT742" s="835"/>
      <c r="KCU742" s="835"/>
      <c r="KCV742" s="835"/>
      <c r="KCW742" s="835"/>
      <c r="KCX742" s="835"/>
      <c r="KCY742" s="835"/>
      <c r="KCZ742" s="835"/>
      <c r="KDA742" s="835"/>
      <c r="KDB742" s="835"/>
      <c r="KDC742" s="835"/>
      <c r="KDD742" s="835"/>
      <c r="KDE742" s="89"/>
      <c r="KDF742" s="89"/>
      <c r="KDG742" s="89"/>
      <c r="KDH742" s="89"/>
      <c r="KDI742" s="89"/>
      <c r="KDJ742" s="835"/>
      <c r="KDK742" s="835"/>
      <c r="KDL742" s="89"/>
      <c r="KDM742" s="89"/>
      <c r="KDN742" s="835"/>
      <c r="KDO742" s="835"/>
      <c r="KDP742" s="89"/>
      <c r="KDQ742" s="89"/>
      <c r="KDR742" s="835"/>
      <c r="KDS742" s="835"/>
      <c r="KDT742" s="835"/>
      <c r="KDU742" s="835"/>
      <c r="KDV742" s="835"/>
      <c r="KDW742" s="835"/>
      <c r="KDX742" s="835"/>
      <c r="KDY742" s="89"/>
      <c r="KDZ742" s="89"/>
      <c r="KEA742" s="835"/>
      <c r="KEB742" s="835"/>
      <c r="KEC742" s="89"/>
      <c r="KED742" s="89"/>
      <c r="KEE742" s="835"/>
      <c r="KEF742" s="835"/>
      <c r="KEG742" s="835"/>
      <c r="KEH742" s="835"/>
      <c r="KEI742" s="835"/>
      <c r="KEJ742" s="203"/>
      <c r="KEK742" s="107"/>
      <c r="KEL742" s="835"/>
      <c r="KEM742" s="835"/>
      <c r="KEN742" s="835"/>
      <c r="KEO742" s="835"/>
      <c r="KEP742" s="835"/>
      <c r="KEQ742" s="835"/>
      <c r="KER742" s="835"/>
      <c r="KES742" s="168"/>
      <c r="KET742" s="168"/>
      <c r="KEU742" s="168"/>
      <c r="KEV742" s="168"/>
      <c r="KEW742" s="168"/>
      <c r="KEX742" s="168"/>
      <c r="KEY742" s="168"/>
      <c r="KEZ742" s="168"/>
      <c r="KFA742" s="168"/>
      <c r="KFB742" s="168"/>
      <c r="KFC742" s="168"/>
      <c r="KFD742" s="168"/>
      <c r="KFE742" s="168"/>
      <c r="KFF742" s="168"/>
      <c r="KFG742" s="168"/>
      <c r="KFH742" s="168"/>
      <c r="KFI742" s="168"/>
      <c r="KFJ742" s="168"/>
      <c r="KFK742" s="168"/>
      <c r="KFL742" s="168"/>
      <c r="KFM742" s="168"/>
      <c r="KFN742" s="168"/>
      <c r="KFO742" s="168"/>
      <c r="KFP742" s="168"/>
      <c r="KFQ742" s="168"/>
      <c r="KFR742" s="168"/>
      <c r="KFS742" s="168"/>
      <c r="KFT742" s="168"/>
      <c r="KFU742" s="168"/>
      <c r="KFV742" s="168"/>
      <c r="KFW742" s="168"/>
      <c r="KFX742" s="168"/>
      <c r="KFY742" s="168"/>
      <c r="KFZ742" s="168"/>
      <c r="KGA742" s="168"/>
      <c r="KGB742" s="168"/>
      <c r="KGC742" s="168"/>
      <c r="KGD742" s="168"/>
      <c r="KGE742" s="168"/>
      <c r="KGF742" s="168"/>
      <c r="KGG742" s="168"/>
      <c r="KGH742" s="168"/>
      <c r="KGI742" s="168"/>
      <c r="KGJ742" s="168"/>
      <c r="KGK742" s="835"/>
      <c r="KGL742" s="835"/>
      <c r="KGM742" s="835"/>
      <c r="KGN742" s="835"/>
      <c r="KGO742" s="835"/>
      <c r="KGP742" s="835"/>
      <c r="KGQ742" s="835"/>
      <c r="KGR742" s="835"/>
      <c r="KGS742" s="835"/>
      <c r="KGT742" s="835"/>
      <c r="KGU742" s="835"/>
      <c r="KGV742" s="835"/>
      <c r="KGW742" s="835"/>
      <c r="KGX742" s="835"/>
      <c r="KGY742" s="835"/>
      <c r="KGZ742" s="835"/>
      <c r="KHA742" s="835"/>
      <c r="KHB742" s="835"/>
      <c r="KHC742" s="835"/>
      <c r="KHD742" s="835"/>
      <c r="KHE742" s="835"/>
      <c r="KHF742" s="835"/>
      <c r="KHG742" s="835"/>
      <c r="KHH742" s="835"/>
      <c r="KHI742" s="89"/>
      <c r="KHJ742" s="89"/>
      <c r="KHK742" s="89"/>
      <c r="KHL742" s="89"/>
      <c r="KHM742" s="89"/>
      <c r="KHN742" s="835"/>
      <c r="KHO742" s="835"/>
      <c r="KHP742" s="89"/>
      <c r="KHQ742" s="89"/>
      <c r="KHR742" s="835"/>
      <c r="KHS742" s="835"/>
      <c r="KHT742" s="89"/>
      <c r="KHU742" s="89"/>
      <c r="KHV742" s="835"/>
      <c r="KHW742" s="835"/>
      <c r="KHX742" s="835"/>
      <c r="KHY742" s="835"/>
      <c r="KHZ742" s="835"/>
      <c r="KIA742" s="835"/>
      <c r="KIB742" s="835"/>
      <c r="KIC742" s="89"/>
      <c r="KID742" s="89"/>
      <c r="KIE742" s="835"/>
      <c r="KIF742" s="835"/>
      <c r="KIG742" s="89"/>
      <c r="KIH742" s="89"/>
      <c r="KII742" s="835"/>
      <c r="KIJ742" s="835"/>
      <c r="KIK742" s="835"/>
      <c r="KIL742" s="835"/>
      <c r="KIM742" s="835"/>
      <c r="KIN742" s="203"/>
      <c r="KIO742" s="107"/>
      <c r="KIP742" s="835"/>
      <c r="KIQ742" s="835"/>
      <c r="KIR742" s="835"/>
      <c r="KIS742" s="835"/>
      <c r="KIT742" s="835"/>
      <c r="KIU742" s="835"/>
      <c r="KIV742" s="835"/>
      <c r="KIW742" s="168"/>
      <c r="KIX742" s="168"/>
      <c r="KIY742" s="168"/>
      <c r="KIZ742" s="168"/>
      <c r="KJA742" s="168"/>
      <c r="KJB742" s="168"/>
      <c r="KJC742" s="168"/>
      <c r="KJD742" s="168"/>
      <c r="KJE742" s="168"/>
      <c r="KJF742" s="168"/>
      <c r="KJG742" s="168"/>
      <c r="KJH742" s="168"/>
      <c r="KJI742" s="168"/>
      <c r="KJJ742" s="168"/>
      <c r="KJK742" s="168"/>
      <c r="KJL742" s="168"/>
      <c r="KJM742" s="168"/>
      <c r="KJN742" s="168"/>
      <c r="KJO742" s="168"/>
      <c r="KJP742" s="168"/>
      <c r="KJQ742" s="168"/>
      <c r="KJR742" s="168"/>
      <c r="KJS742" s="168"/>
      <c r="KJT742" s="168"/>
      <c r="KJU742" s="168"/>
      <c r="KJV742" s="168"/>
      <c r="KJW742" s="168"/>
      <c r="KJX742" s="168"/>
      <c r="KJY742" s="168"/>
      <c r="KJZ742" s="168"/>
      <c r="KKA742" s="168"/>
      <c r="KKB742" s="168"/>
      <c r="KKC742" s="168"/>
      <c r="KKD742" s="168"/>
      <c r="KKE742" s="168"/>
      <c r="KKF742" s="168"/>
      <c r="KKG742" s="168"/>
      <c r="KKH742" s="168"/>
      <c r="KKI742" s="168"/>
      <c r="KKJ742" s="168"/>
      <c r="KKK742" s="168"/>
      <c r="KKL742" s="168"/>
      <c r="KKM742" s="168"/>
      <c r="KKN742" s="168"/>
      <c r="KKO742" s="835"/>
      <c r="KKP742" s="835"/>
      <c r="KKQ742" s="835"/>
      <c r="KKR742" s="835"/>
      <c r="KKS742" s="835"/>
      <c r="KKT742" s="835"/>
      <c r="KKU742" s="835"/>
      <c r="KKV742" s="835"/>
      <c r="KKW742" s="835"/>
      <c r="KKX742" s="835"/>
      <c r="KKY742" s="835"/>
      <c r="KKZ742" s="835"/>
      <c r="KLA742" s="835"/>
      <c r="KLB742" s="835"/>
      <c r="KLC742" s="835"/>
      <c r="KLD742" s="835"/>
      <c r="KLE742" s="835"/>
      <c r="KLF742" s="835"/>
      <c r="KLG742" s="835"/>
      <c r="KLH742" s="835"/>
      <c r="KLI742" s="835"/>
      <c r="KLJ742" s="835"/>
      <c r="KLK742" s="835"/>
      <c r="KLL742" s="835"/>
      <c r="KLM742" s="89"/>
      <c r="KLN742" s="89"/>
      <c r="KLO742" s="89"/>
      <c r="KLP742" s="89"/>
      <c r="KLQ742" s="89"/>
      <c r="KLR742" s="835"/>
      <c r="KLS742" s="835"/>
      <c r="KLT742" s="89"/>
      <c r="KLU742" s="89"/>
      <c r="KLV742" s="835"/>
      <c r="KLW742" s="835"/>
      <c r="KLX742" s="89"/>
      <c r="KLY742" s="89"/>
      <c r="KLZ742" s="835"/>
      <c r="KMA742" s="835"/>
      <c r="KMB742" s="835"/>
      <c r="KMC742" s="835"/>
      <c r="KMD742" s="835"/>
      <c r="KME742" s="835"/>
      <c r="KMF742" s="835"/>
      <c r="KMG742" s="89"/>
      <c r="KMH742" s="89"/>
      <c r="KMI742" s="835"/>
      <c r="KMJ742" s="835"/>
      <c r="KMK742" s="89"/>
      <c r="KML742" s="89"/>
      <c r="KMM742" s="835"/>
      <c r="KMN742" s="835"/>
      <c r="KMO742" s="835"/>
      <c r="KMP742" s="835"/>
      <c r="KMQ742" s="835"/>
      <c r="KMR742" s="203"/>
      <c r="KMS742" s="107"/>
      <c r="KMT742" s="835"/>
      <c r="KMU742" s="835"/>
      <c r="KMV742" s="835"/>
      <c r="KMW742" s="835"/>
      <c r="KMX742" s="835"/>
      <c r="KMY742" s="835"/>
      <c r="KMZ742" s="835"/>
      <c r="KNA742" s="168"/>
      <c r="KNB742" s="168"/>
      <c r="KNC742" s="168"/>
      <c r="KND742" s="168"/>
      <c r="KNE742" s="168"/>
      <c r="KNF742" s="168"/>
      <c r="KNG742" s="168"/>
      <c r="KNH742" s="168"/>
      <c r="KNI742" s="168"/>
      <c r="KNJ742" s="168"/>
      <c r="KNK742" s="168"/>
      <c r="KNL742" s="168"/>
      <c r="KNM742" s="168"/>
      <c r="KNN742" s="168"/>
      <c r="KNO742" s="168"/>
      <c r="KNP742" s="168"/>
      <c r="KNQ742" s="168"/>
      <c r="KNR742" s="168"/>
      <c r="KNS742" s="168"/>
      <c r="KNT742" s="168"/>
      <c r="KNU742" s="168"/>
      <c r="KNV742" s="168"/>
      <c r="KNW742" s="168"/>
      <c r="KNX742" s="168"/>
      <c r="KNY742" s="168"/>
      <c r="KNZ742" s="168"/>
      <c r="KOA742" s="168"/>
      <c r="KOB742" s="168"/>
      <c r="KOC742" s="168"/>
      <c r="KOD742" s="168"/>
      <c r="KOE742" s="168"/>
      <c r="KOF742" s="168"/>
      <c r="KOG742" s="168"/>
      <c r="KOH742" s="168"/>
      <c r="KOI742" s="168"/>
      <c r="KOJ742" s="168"/>
      <c r="KOK742" s="168"/>
      <c r="KOL742" s="168"/>
      <c r="KOM742" s="168"/>
      <c r="KON742" s="168"/>
      <c r="KOO742" s="168"/>
      <c r="KOP742" s="168"/>
      <c r="KOQ742" s="168"/>
      <c r="KOR742" s="168"/>
      <c r="KOS742" s="835"/>
      <c r="KOT742" s="835"/>
      <c r="KOU742" s="835"/>
      <c r="KOV742" s="835"/>
      <c r="KOW742" s="835"/>
      <c r="KOX742" s="835"/>
      <c r="KOY742" s="835"/>
      <c r="KOZ742" s="835"/>
      <c r="KPA742" s="835"/>
      <c r="KPB742" s="835"/>
      <c r="KPC742" s="835"/>
      <c r="KPD742" s="835"/>
      <c r="KPE742" s="835"/>
      <c r="KPF742" s="835"/>
      <c r="KPG742" s="835"/>
      <c r="KPH742" s="835"/>
      <c r="KPI742" s="835"/>
      <c r="KPJ742" s="835"/>
      <c r="KPK742" s="835"/>
      <c r="KPL742" s="835"/>
      <c r="KPM742" s="835"/>
      <c r="KPN742" s="835"/>
      <c r="KPO742" s="835"/>
      <c r="KPP742" s="835"/>
      <c r="KPQ742" s="89"/>
      <c r="KPR742" s="89"/>
      <c r="KPS742" s="89"/>
      <c r="KPT742" s="89"/>
      <c r="KPU742" s="89"/>
      <c r="KPV742" s="835"/>
      <c r="KPW742" s="835"/>
      <c r="KPX742" s="89"/>
      <c r="KPY742" s="89"/>
      <c r="KPZ742" s="835"/>
      <c r="KQA742" s="835"/>
      <c r="KQB742" s="89"/>
      <c r="KQC742" s="89"/>
      <c r="KQD742" s="835"/>
      <c r="KQE742" s="835"/>
      <c r="KQF742" s="835"/>
      <c r="KQG742" s="835"/>
      <c r="KQH742" s="835"/>
      <c r="KQI742" s="835"/>
      <c r="KQJ742" s="835"/>
      <c r="KQK742" s="89"/>
      <c r="KQL742" s="89"/>
      <c r="KQM742" s="835"/>
      <c r="KQN742" s="835"/>
      <c r="KQO742" s="89"/>
      <c r="KQP742" s="89"/>
      <c r="KQQ742" s="835"/>
      <c r="KQR742" s="835"/>
      <c r="KQS742" s="835"/>
      <c r="KQT742" s="835"/>
      <c r="KQU742" s="835"/>
      <c r="KQV742" s="203"/>
      <c r="KQW742" s="107"/>
      <c r="KQX742" s="835"/>
      <c r="KQY742" s="835"/>
      <c r="KQZ742" s="835"/>
      <c r="KRA742" s="835"/>
      <c r="KRB742" s="835"/>
      <c r="KRC742" s="835"/>
      <c r="KRD742" s="835"/>
      <c r="KRE742" s="168"/>
      <c r="KRF742" s="168"/>
      <c r="KRG742" s="168"/>
      <c r="KRH742" s="168"/>
      <c r="KRI742" s="168"/>
      <c r="KRJ742" s="168"/>
      <c r="KRK742" s="168"/>
      <c r="KRL742" s="168"/>
      <c r="KRM742" s="168"/>
      <c r="KRN742" s="168"/>
      <c r="KRO742" s="168"/>
      <c r="KRP742" s="168"/>
      <c r="KRQ742" s="168"/>
      <c r="KRR742" s="168"/>
      <c r="KRS742" s="168"/>
      <c r="KRT742" s="168"/>
      <c r="KRU742" s="168"/>
      <c r="KRV742" s="168"/>
      <c r="KRW742" s="168"/>
      <c r="KRX742" s="168"/>
      <c r="KRY742" s="168"/>
      <c r="KRZ742" s="168"/>
      <c r="KSA742" s="168"/>
      <c r="KSB742" s="168"/>
      <c r="KSC742" s="168"/>
      <c r="KSD742" s="168"/>
      <c r="KSE742" s="168"/>
      <c r="KSF742" s="168"/>
      <c r="KSG742" s="168"/>
      <c r="KSH742" s="168"/>
      <c r="KSI742" s="168"/>
      <c r="KSJ742" s="168"/>
      <c r="KSK742" s="168"/>
      <c r="KSL742" s="168"/>
      <c r="KSM742" s="168"/>
      <c r="KSN742" s="168"/>
      <c r="KSO742" s="168"/>
      <c r="KSP742" s="168"/>
      <c r="KSQ742" s="168"/>
      <c r="KSR742" s="168"/>
      <c r="KSS742" s="168"/>
      <c r="KST742" s="168"/>
      <c r="KSU742" s="168"/>
      <c r="KSV742" s="168"/>
      <c r="KSW742" s="835"/>
      <c r="KSX742" s="835"/>
      <c r="KSY742" s="835"/>
      <c r="KSZ742" s="835"/>
      <c r="KTA742" s="835"/>
      <c r="KTB742" s="835"/>
      <c r="KTC742" s="835"/>
      <c r="KTD742" s="835"/>
      <c r="KTE742" s="835"/>
      <c r="KTF742" s="835"/>
      <c r="KTG742" s="835"/>
      <c r="KTH742" s="835"/>
      <c r="KTI742" s="835"/>
      <c r="KTJ742" s="835"/>
      <c r="KTK742" s="835"/>
      <c r="KTL742" s="835"/>
      <c r="KTM742" s="835"/>
      <c r="KTN742" s="835"/>
      <c r="KTO742" s="835"/>
      <c r="KTP742" s="835"/>
      <c r="KTQ742" s="835"/>
      <c r="KTR742" s="835"/>
      <c r="KTS742" s="835"/>
      <c r="KTT742" s="835"/>
      <c r="KTU742" s="89"/>
      <c r="KTV742" s="89"/>
      <c r="KTW742" s="89"/>
      <c r="KTX742" s="89"/>
      <c r="KTY742" s="89"/>
      <c r="KTZ742" s="835"/>
      <c r="KUA742" s="835"/>
      <c r="KUB742" s="89"/>
      <c r="KUC742" s="89"/>
      <c r="KUD742" s="835"/>
      <c r="KUE742" s="835"/>
      <c r="KUF742" s="89"/>
      <c r="KUG742" s="89"/>
      <c r="KUH742" s="835"/>
      <c r="KUI742" s="835"/>
      <c r="KUJ742" s="835"/>
      <c r="KUK742" s="835"/>
      <c r="KUL742" s="835"/>
      <c r="KUM742" s="835"/>
      <c r="KUN742" s="835"/>
      <c r="KUO742" s="89"/>
      <c r="KUP742" s="89"/>
      <c r="KUQ742" s="835"/>
      <c r="KUR742" s="835"/>
      <c r="KUS742" s="89"/>
      <c r="KUT742" s="89"/>
      <c r="KUU742" s="835"/>
      <c r="KUV742" s="835"/>
      <c r="KUW742" s="835"/>
      <c r="KUX742" s="835"/>
      <c r="KUY742" s="835"/>
      <c r="KUZ742" s="203"/>
      <c r="KVA742" s="107"/>
      <c r="KVB742" s="835"/>
      <c r="KVC742" s="835"/>
      <c r="KVD742" s="835"/>
      <c r="KVE742" s="835"/>
      <c r="KVF742" s="835"/>
      <c r="KVG742" s="835"/>
      <c r="KVH742" s="835"/>
      <c r="KVI742" s="168"/>
      <c r="KVJ742" s="168"/>
      <c r="KVK742" s="168"/>
      <c r="KVL742" s="168"/>
      <c r="KVM742" s="168"/>
      <c r="KVN742" s="168"/>
      <c r="KVO742" s="168"/>
      <c r="KVP742" s="168"/>
      <c r="KVQ742" s="168"/>
      <c r="KVR742" s="168"/>
      <c r="KVS742" s="168"/>
      <c r="KVT742" s="168"/>
      <c r="KVU742" s="168"/>
      <c r="KVV742" s="168"/>
      <c r="KVW742" s="168"/>
      <c r="KVX742" s="168"/>
      <c r="KVY742" s="168"/>
      <c r="KVZ742" s="168"/>
      <c r="KWA742" s="168"/>
      <c r="KWB742" s="168"/>
      <c r="KWC742" s="168"/>
      <c r="KWD742" s="168"/>
      <c r="KWE742" s="168"/>
      <c r="KWF742" s="168"/>
      <c r="KWG742" s="168"/>
      <c r="KWH742" s="168"/>
      <c r="KWI742" s="168"/>
      <c r="KWJ742" s="168"/>
      <c r="KWK742" s="168"/>
      <c r="KWL742" s="168"/>
      <c r="KWM742" s="168"/>
      <c r="KWN742" s="168"/>
      <c r="KWO742" s="168"/>
      <c r="KWP742" s="168"/>
      <c r="KWQ742" s="168"/>
      <c r="KWR742" s="168"/>
      <c r="KWS742" s="168"/>
      <c r="KWT742" s="168"/>
      <c r="KWU742" s="168"/>
      <c r="KWV742" s="168"/>
      <c r="KWW742" s="168"/>
      <c r="KWX742" s="168"/>
      <c r="KWY742" s="168"/>
      <c r="KWZ742" s="168"/>
      <c r="KXA742" s="835"/>
      <c r="KXB742" s="835"/>
      <c r="KXC742" s="835"/>
      <c r="KXD742" s="835"/>
      <c r="KXE742" s="835"/>
      <c r="KXF742" s="835"/>
      <c r="KXG742" s="835"/>
      <c r="KXH742" s="835"/>
      <c r="KXI742" s="835"/>
      <c r="KXJ742" s="835"/>
      <c r="KXK742" s="835"/>
      <c r="KXL742" s="835"/>
      <c r="KXM742" s="835"/>
      <c r="KXN742" s="835"/>
      <c r="KXO742" s="835"/>
      <c r="KXP742" s="835"/>
      <c r="KXQ742" s="835"/>
      <c r="KXR742" s="835"/>
      <c r="KXS742" s="835"/>
      <c r="KXT742" s="835"/>
      <c r="KXU742" s="835"/>
      <c r="KXV742" s="835"/>
      <c r="KXW742" s="835"/>
      <c r="KXX742" s="835"/>
      <c r="KXY742" s="89"/>
      <c r="KXZ742" s="89"/>
      <c r="KYA742" s="89"/>
      <c r="KYB742" s="89"/>
      <c r="KYC742" s="89"/>
      <c r="KYD742" s="835"/>
      <c r="KYE742" s="835"/>
      <c r="KYF742" s="89"/>
      <c r="KYG742" s="89"/>
      <c r="KYH742" s="835"/>
      <c r="KYI742" s="835"/>
      <c r="KYJ742" s="89"/>
      <c r="KYK742" s="89"/>
      <c r="KYL742" s="835"/>
      <c r="KYM742" s="835"/>
      <c r="KYN742" s="835"/>
      <c r="KYO742" s="835"/>
      <c r="KYP742" s="835"/>
      <c r="KYQ742" s="835"/>
      <c r="KYR742" s="835"/>
      <c r="KYS742" s="89"/>
      <c r="KYT742" s="89"/>
      <c r="KYU742" s="835"/>
      <c r="KYV742" s="835"/>
      <c r="KYW742" s="89"/>
      <c r="KYX742" s="89"/>
      <c r="KYY742" s="835"/>
      <c r="KYZ742" s="835"/>
      <c r="KZA742" s="835"/>
      <c r="KZB742" s="835"/>
      <c r="KZC742" s="835"/>
      <c r="KZD742" s="203"/>
      <c r="KZE742" s="107"/>
      <c r="KZF742" s="835"/>
      <c r="KZG742" s="835"/>
      <c r="KZH742" s="835"/>
      <c r="KZI742" s="835"/>
      <c r="KZJ742" s="835"/>
      <c r="KZK742" s="835"/>
      <c r="KZL742" s="835"/>
      <c r="KZM742" s="168"/>
      <c r="KZN742" s="168"/>
      <c r="KZO742" s="168"/>
      <c r="KZP742" s="168"/>
      <c r="KZQ742" s="168"/>
      <c r="KZR742" s="168"/>
      <c r="KZS742" s="168"/>
      <c r="KZT742" s="168"/>
      <c r="KZU742" s="168"/>
      <c r="KZV742" s="168"/>
      <c r="KZW742" s="168"/>
      <c r="KZX742" s="168"/>
      <c r="KZY742" s="168"/>
      <c r="KZZ742" s="168"/>
      <c r="LAA742" s="168"/>
      <c r="LAB742" s="168"/>
      <c r="LAC742" s="168"/>
      <c r="LAD742" s="168"/>
      <c r="LAE742" s="168"/>
      <c r="LAF742" s="168"/>
      <c r="LAG742" s="168"/>
      <c r="LAH742" s="168"/>
      <c r="LAI742" s="168"/>
      <c r="LAJ742" s="168"/>
      <c r="LAK742" s="168"/>
      <c r="LAL742" s="168"/>
      <c r="LAM742" s="168"/>
      <c r="LAN742" s="168"/>
      <c r="LAO742" s="168"/>
      <c r="LAP742" s="168"/>
      <c r="LAQ742" s="168"/>
      <c r="LAR742" s="168"/>
      <c r="LAS742" s="168"/>
      <c r="LAT742" s="168"/>
      <c r="LAU742" s="168"/>
      <c r="LAV742" s="168"/>
      <c r="LAW742" s="168"/>
      <c r="LAX742" s="168"/>
      <c r="LAY742" s="168"/>
      <c r="LAZ742" s="168"/>
      <c r="LBA742" s="168"/>
      <c r="LBB742" s="168"/>
      <c r="LBC742" s="168"/>
      <c r="LBD742" s="168"/>
      <c r="LBE742" s="835"/>
      <c r="LBF742" s="835"/>
      <c r="LBG742" s="835"/>
      <c r="LBH742" s="835"/>
      <c r="LBI742" s="835"/>
      <c r="LBJ742" s="835"/>
      <c r="LBK742" s="835"/>
      <c r="LBL742" s="835"/>
      <c r="LBM742" s="835"/>
      <c r="LBN742" s="835"/>
      <c r="LBO742" s="835"/>
      <c r="LBP742" s="835"/>
      <c r="LBQ742" s="835"/>
      <c r="LBR742" s="835"/>
      <c r="LBS742" s="835"/>
      <c r="LBT742" s="835"/>
      <c r="LBU742" s="835"/>
      <c r="LBV742" s="835"/>
      <c r="LBW742" s="835"/>
      <c r="LBX742" s="835"/>
      <c r="LBY742" s="835"/>
      <c r="LBZ742" s="835"/>
      <c r="LCA742" s="835"/>
      <c r="LCB742" s="835"/>
      <c r="LCC742" s="89"/>
      <c r="LCD742" s="89"/>
      <c r="LCE742" s="89"/>
      <c r="LCF742" s="89"/>
      <c r="LCG742" s="89"/>
      <c r="LCH742" s="835"/>
      <c r="LCI742" s="835"/>
      <c r="LCJ742" s="89"/>
      <c r="LCK742" s="89"/>
      <c r="LCL742" s="835"/>
      <c r="LCM742" s="835"/>
      <c r="LCN742" s="89"/>
      <c r="LCO742" s="89"/>
      <c r="LCP742" s="835"/>
      <c r="LCQ742" s="835"/>
      <c r="LCR742" s="835"/>
      <c r="LCS742" s="835"/>
      <c r="LCT742" s="835"/>
      <c r="LCU742" s="835"/>
      <c r="LCV742" s="835"/>
      <c r="LCW742" s="89"/>
      <c r="LCX742" s="89"/>
      <c r="LCY742" s="835"/>
      <c r="LCZ742" s="835"/>
      <c r="LDA742" s="89"/>
      <c r="LDB742" s="89"/>
      <c r="LDC742" s="835"/>
      <c r="LDD742" s="835"/>
      <c r="LDE742" s="835"/>
      <c r="LDF742" s="835"/>
      <c r="LDG742" s="835"/>
      <c r="LDH742" s="203"/>
      <c r="LDI742" s="107"/>
      <c r="LDJ742" s="835"/>
      <c r="LDK742" s="835"/>
      <c r="LDL742" s="835"/>
      <c r="LDM742" s="835"/>
      <c r="LDN742" s="835"/>
      <c r="LDO742" s="835"/>
      <c r="LDP742" s="835"/>
      <c r="LDQ742" s="168"/>
      <c r="LDR742" s="168"/>
      <c r="LDS742" s="168"/>
      <c r="LDT742" s="168"/>
      <c r="LDU742" s="168"/>
      <c r="LDV742" s="168"/>
      <c r="LDW742" s="168"/>
      <c r="LDX742" s="168"/>
      <c r="LDY742" s="168"/>
      <c r="LDZ742" s="168"/>
      <c r="LEA742" s="168"/>
      <c r="LEB742" s="168"/>
      <c r="LEC742" s="168"/>
      <c r="LED742" s="168"/>
      <c r="LEE742" s="168"/>
      <c r="LEF742" s="168"/>
      <c r="LEG742" s="168"/>
      <c r="LEH742" s="168"/>
      <c r="LEI742" s="168"/>
      <c r="LEJ742" s="168"/>
      <c r="LEK742" s="168"/>
      <c r="LEL742" s="168"/>
      <c r="LEM742" s="168"/>
      <c r="LEN742" s="168"/>
      <c r="LEO742" s="168"/>
      <c r="LEP742" s="168"/>
      <c r="LEQ742" s="168"/>
      <c r="LER742" s="168"/>
      <c r="LES742" s="168"/>
      <c r="LET742" s="168"/>
      <c r="LEU742" s="168"/>
      <c r="LEV742" s="168"/>
      <c r="LEW742" s="168"/>
      <c r="LEX742" s="168"/>
      <c r="LEY742" s="168"/>
      <c r="LEZ742" s="168"/>
      <c r="LFA742" s="168"/>
      <c r="LFB742" s="168"/>
      <c r="LFC742" s="168"/>
      <c r="LFD742" s="168"/>
      <c r="LFE742" s="168"/>
      <c r="LFF742" s="168"/>
      <c r="LFG742" s="168"/>
      <c r="LFH742" s="168"/>
      <c r="LFI742" s="835"/>
      <c r="LFJ742" s="835"/>
      <c r="LFK742" s="835"/>
      <c r="LFL742" s="835"/>
      <c r="LFM742" s="835"/>
      <c r="LFN742" s="835"/>
      <c r="LFO742" s="835"/>
      <c r="LFP742" s="835"/>
      <c r="LFQ742" s="835"/>
      <c r="LFR742" s="835"/>
      <c r="LFS742" s="835"/>
      <c r="LFT742" s="835"/>
      <c r="LFU742" s="835"/>
      <c r="LFV742" s="835"/>
      <c r="LFW742" s="835"/>
      <c r="LFX742" s="835"/>
      <c r="LFY742" s="835"/>
      <c r="LFZ742" s="835"/>
      <c r="LGA742" s="835"/>
      <c r="LGB742" s="835"/>
      <c r="LGC742" s="835"/>
      <c r="LGD742" s="835"/>
      <c r="LGE742" s="835"/>
      <c r="LGF742" s="835"/>
      <c r="LGG742" s="89"/>
      <c r="LGH742" s="89"/>
      <c r="LGI742" s="89"/>
      <c r="LGJ742" s="89"/>
      <c r="LGK742" s="89"/>
      <c r="LGL742" s="835"/>
      <c r="LGM742" s="835"/>
      <c r="LGN742" s="89"/>
      <c r="LGO742" s="89"/>
      <c r="LGP742" s="835"/>
      <c r="LGQ742" s="835"/>
      <c r="LGR742" s="89"/>
      <c r="LGS742" s="89"/>
      <c r="LGT742" s="835"/>
      <c r="LGU742" s="835"/>
      <c r="LGV742" s="835"/>
      <c r="LGW742" s="835"/>
      <c r="LGX742" s="835"/>
      <c r="LGY742" s="835"/>
      <c r="LGZ742" s="835"/>
      <c r="LHA742" s="89"/>
      <c r="LHB742" s="89"/>
      <c r="LHC742" s="835"/>
      <c r="LHD742" s="835"/>
      <c r="LHE742" s="89"/>
      <c r="LHF742" s="89"/>
      <c r="LHG742" s="835"/>
      <c r="LHH742" s="835"/>
      <c r="LHI742" s="835"/>
      <c r="LHJ742" s="835"/>
      <c r="LHK742" s="835"/>
      <c r="LHL742" s="203"/>
      <c r="LHM742" s="107"/>
      <c r="LHN742" s="835"/>
      <c r="LHO742" s="835"/>
      <c r="LHP742" s="835"/>
      <c r="LHQ742" s="835"/>
      <c r="LHR742" s="835"/>
      <c r="LHS742" s="835"/>
      <c r="LHT742" s="835"/>
      <c r="LHU742" s="168"/>
      <c r="LHV742" s="168"/>
      <c r="LHW742" s="168"/>
      <c r="LHX742" s="168"/>
      <c r="LHY742" s="168"/>
      <c r="LHZ742" s="168"/>
      <c r="LIA742" s="168"/>
      <c r="LIB742" s="168"/>
      <c r="LIC742" s="168"/>
      <c r="LID742" s="168"/>
      <c r="LIE742" s="168"/>
      <c r="LIF742" s="168"/>
      <c r="LIG742" s="168"/>
      <c r="LIH742" s="168"/>
      <c r="LII742" s="168"/>
      <c r="LIJ742" s="168"/>
      <c r="LIK742" s="168"/>
      <c r="LIL742" s="168"/>
      <c r="LIM742" s="168"/>
      <c r="LIN742" s="168"/>
      <c r="LIO742" s="168"/>
      <c r="LIP742" s="168"/>
      <c r="LIQ742" s="168"/>
      <c r="LIR742" s="168"/>
      <c r="LIS742" s="168"/>
      <c r="LIT742" s="168"/>
      <c r="LIU742" s="168"/>
      <c r="LIV742" s="168"/>
      <c r="LIW742" s="168"/>
      <c r="LIX742" s="168"/>
      <c r="LIY742" s="168"/>
      <c r="LIZ742" s="168"/>
      <c r="LJA742" s="168"/>
      <c r="LJB742" s="168"/>
      <c r="LJC742" s="168"/>
      <c r="LJD742" s="168"/>
      <c r="LJE742" s="168"/>
      <c r="LJF742" s="168"/>
      <c r="LJG742" s="168"/>
      <c r="LJH742" s="168"/>
      <c r="LJI742" s="168"/>
      <c r="LJJ742" s="168"/>
      <c r="LJK742" s="168"/>
      <c r="LJL742" s="168"/>
      <c r="LJM742" s="835"/>
      <c r="LJN742" s="835"/>
      <c r="LJO742" s="835"/>
      <c r="LJP742" s="835"/>
      <c r="LJQ742" s="835"/>
      <c r="LJR742" s="835"/>
      <c r="LJS742" s="835"/>
      <c r="LJT742" s="835"/>
      <c r="LJU742" s="835"/>
      <c r="LJV742" s="835"/>
      <c r="LJW742" s="835"/>
      <c r="LJX742" s="835"/>
      <c r="LJY742" s="835"/>
      <c r="LJZ742" s="835"/>
      <c r="LKA742" s="835"/>
      <c r="LKB742" s="835"/>
      <c r="LKC742" s="835"/>
      <c r="LKD742" s="835"/>
      <c r="LKE742" s="835"/>
      <c r="LKF742" s="835"/>
      <c r="LKG742" s="835"/>
      <c r="LKH742" s="835"/>
      <c r="LKI742" s="835"/>
      <c r="LKJ742" s="835"/>
      <c r="LKK742" s="89"/>
      <c r="LKL742" s="89"/>
      <c r="LKM742" s="89"/>
      <c r="LKN742" s="89"/>
      <c r="LKO742" s="89"/>
      <c r="LKP742" s="835"/>
      <c r="LKQ742" s="835"/>
      <c r="LKR742" s="89"/>
      <c r="LKS742" s="89"/>
      <c r="LKT742" s="835"/>
      <c r="LKU742" s="835"/>
      <c r="LKV742" s="89"/>
      <c r="LKW742" s="89"/>
      <c r="LKX742" s="835"/>
      <c r="LKY742" s="835"/>
      <c r="LKZ742" s="835"/>
      <c r="LLA742" s="835"/>
      <c r="LLB742" s="835"/>
      <c r="LLC742" s="835"/>
      <c r="LLD742" s="835"/>
      <c r="LLE742" s="89"/>
      <c r="LLF742" s="89"/>
      <c r="LLG742" s="835"/>
      <c r="LLH742" s="835"/>
      <c r="LLI742" s="89"/>
      <c r="LLJ742" s="89"/>
      <c r="LLK742" s="835"/>
      <c r="LLL742" s="835"/>
      <c r="LLM742" s="835"/>
      <c r="LLN742" s="835"/>
      <c r="LLO742" s="835"/>
      <c r="LLP742" s="203"/>
      <c r="LLQ742" s="107"/>
      <c r="LLR742" s="835"/>
      <c r="LLS742" s="835"/>
      <c r="LLT742" s="835"/>
      <c r="LLU742" s="835"/>
      <c r="LLV742" s="835"/>
      <c r="LLW742" s="835"/>
      <c r="LLX742" s="835"/>
      <c r="LLY742" s="168"/>
      <c r="LLZ742" s="168"/>
      <c r="LMA742" s="168"/>
      <c r="LMB742" s="168"/>
      <c r="LMC742" s="168"/>
      <c r="LMD742" s="168"/>
      <c r="LME742" s="168"/>
      <c r="LMF742" s="168"/>
      <c r="LMG742" s="168"/>
      <c r="LMH742" s="168"/>
      <c r="LMI742" s="168"/>
      <c r="LMJ742" s="168"/>
      <c r="LMK742" s="168"/>
      <c r="LML742" s="168"/>
      <c r="LMM742" s="168"/>
      <c r="LMN742" s="168"/>
      <c r="LMO742" s="168"/>
      <c r="LMP742" s="168"/>
      <c r="LMQ742" s="168"/>
      <c r="LMR742" s="168"/>
      <c r="LMS742" s="168"/>
      <c r="LMT742" s="168"/>
      <c r="LMU742" s="168"/>
      <c r="LMV742" s="168"/>
      <c r="LMW742" s="168"/>
      <c r="LMX742" s="168"/>
      <c r="LMY742" s="168"/>
      <c r="LMZ742" s="168"/>
      <c r="LNA742" s="168"/>
      <c r="LNB742" s="168"/>
      <c r="LNC742" s="168"/>
      <c r="LND742" s="168"/>
      <c r="LNE742" s="168"/>
      <c r="LNF742" s="168"/>
      <c r="LNG742" s="168"/>
      <c r="LNH742" s="168"/>
      <c r="LNI742" s="168"/>
      <c r="LNJ742" s="168"/>
      <c r="LNK742" s="168"/>
      <c r="LNL742" s="168"/>
      <c r="LNM742" s="168"/>
      <c r="LNN742" s="168"/>
      <c r="LNO742" s="168"/>
      <c r="LNP742" s="168"/>
      <c r="LNQ742" s="835"/>
      <c r="LNR742" s="835"/>
      <c r="LNS742" s="835"/>
      <c r="LNT742" s="835"/>
      <c r="LNU742" s="835"/>
      <c r="LNV742" s="835"/>
      <c r="LNW742" s="835"/>
      <c r="LNX742" s="835"/>
      <c r="LNY742" s="835"/>
      <c r="LNZ742" s="835"/>
      <c r="LOA742" s="835"/>
      <c r="LOB742" s="835"/>
      <c r="LOC742" s="835"/>
      <c r="LOD742" s="835"/>
      <c r="LOE742" s="835"/>
      <c r="LOF742" s="835"/>
      <c r="LOG742" s="835"/>
      <c r="LOH742" s="835"/>
      <c r="LOI742" s="835"/>
      <c r="LOJ742" s="835"/>
      <c r="LOK742" s="835"/>
      <c r="LOL742" s="835"/>
      <c r="LOM742" s="835"/>
      <c r="LON742" s="835"/>
      <c r="LOO742" s="89"/>
      <c r="LOP742" s="89"/>
      <c r="LOQ742" s="89"/>
      <c r="LOR742" s="89"/>
      <c r="LOS742" s="89"/>
      <c r="LOT742" s="835"/>
      <c r="LOU742" s="835"/>
      <c r="LOV742" s="89"/>
      <c r="LOW742" s="89"/>
      <c r="LOX742" s="835"/>
      <c r="LOY742" s="835"/>
      <c r="LOZ742" s="89"/>
      <c r="LPA742" s="89"/>
      <c r="LPB742" s="835"/>
      <c r="LPC742" s="835"/>
      <c r="LPD742" s="835"/>
      <c r="LPE742" s="835"/>
      <c r="LPF742" s="835"/>
      <c r="LPG742" s="835"/>
      <c r="LPH742" s="835"/>
      <c r="LPI742" s="89"/>
      <c r="LPJ742" s="89"/>
      <c r="LPK742" s="835"/>
      <c r="LPL742" s="835"/>
      <c r="LPM742" s="89"/>
      <c r="LPN742" s="89"/>
      <c r="LPO742" s="835"/>
      <c r="LPP742" s="835"/>
      <c r="LPQ742" s="835"/>
      <c r="LPR742" s="835"/>
      <c r="LPS742" s="835"/>
      <c r="LPT742" s="203"/>
      <c r="LPU742" s="107"/>
      <c r="LPV742" s="835"/>
      <c r="LPW742" s="835"/>
      <c r="LPX742" s="835"/>
      <c r="LPY742" s="835"/>
      <c r="LPZ742" s="835"/>
      <c r="LQA742" s="835"/>
      <c r="LQB742" s="835"/>
      <c r="LQC742" s="168"/>
      <c r="LQD742" s="168"/>
      <c r="LQE742" s="168"/>
      <c r="LQF742" s="168"/>
      <c r="LQG742" s="168"/>
      <c r="LQH742" s="168"/>
      <c r="LQI742" s="168"/>
      <c r="LQJ742" s="168"/>
      <c r="LQK742" s="168"/>
      <c r="LQL742" s="168"/>
      <c r="LQM742" s="168"/>
      <c r="LQN742" s="168"/>
      <c r="LQO742" s="168"/>
      <c r="LQP742" s="168"/>
      <c r="LQQ742" s="168"/>
      <c r="LQR742" s="168"/>
      <c r="LQS742" s="168"/>
      <c r="LQT742" s="168"/>
      <c r="LQU742" s="168"/>
      <c r="LQV742" s="168"/>
      <c r="LQW742" s="168"/>
      <c r="LQX742" s="168"/>
      <c r="LQY742" s="168"/>
      <c r="LQZ742" s="168"/>
      <c r="LRA742" s="168"/>
      <c r="LRB742" s="168"/>
      <c r="LRC742" s="168"/>
      <c r="LRD742" s="168"/>
      <c r="LRE742" s="168"/>
      <c r="LRF742" s="168"/>
      <c r="LRG742" s="168"/>
      <c r="LRH742" s="168"/>
      <c r="LRI742" s="168"/>
      <c r="LRJ742" s="168"/>
      <c r="LRK742" s="168"/>
      <c r="LRL742" s="168"/>
      <c r="LRM742" s="168"/>
      <c r="LRN742" s="168"/>
      <c r="LRO742" s="168"/>
      <c r="LRP742" s="168"/>
      <c r="LRQ742" s="168"/>
      <c r="LRR742" s="168"/>
      <c r="LRS742" s="168"/>
      <c r="LRT742" s="168"/>
      <c r="LRU742" s="835"/>
      <c r="LRV742" s="835"/>
      <c r="LRW742" s="835"/>
      <c r="LRX742" s="835"/>
      <c r="LRY742" s="835"/>
      <c r="LRZ742" s="835"/>
      <c r="LSA742" s="835"/>
      <c r="LSB742" s="835"/>
      <c r="LSC742" s="835"/>
      <c r="LSD742" s="835"/>
      <c r="LSE742" s="835"/>
      <c r="LSF742" s="835"/>
      <c r="LSG742" s="835"/>
      <c r="LSH742" s="835"/>
      <c r="LSI742" s="835"/>
      <c r="LSJ742" s="835"/>
      <c r="LSK742" s="835"/>
      <c r="LSL742" s="835"/>
      <c r="LSM742" s="835"/>
      <c r="LSN742" s="835"/>
      <c r="LSO742" s="835"/>
      <c r="LSP742" s="835"/>
      <c r="LSQ742" s="835"/>
      <c r="LSR742" s="835"/>
      <c r="LSS742" s="89"/>
      <c r="LST742" s="89"/>
      <c r="LSU742" s="89"/>
      <c r="LSV742" s="89"/>
      <c r="LSW742" s="89"/>
      <c r="LSX742" s="835"/>
      <c r="LSY742" s="835"/>
      <c r="LSZ742" s="89"/>
      <c r="LTA742" s="89"/>
      <c r="LTB742" s="835"/>
      <c r="LTC742" s="835"/>
      <c r="LTD742" s="89"/>
      <c r="LTE742" s="89"/>
      <c r="LTF742" s="835"/>
      <c r="LTG742" s="835"/>
      <c r="LTH742" s="835"/>
      <c r="LTI742" s="835"/>
      <c r="LTJ742" s="835"/>
      <c r="LTK742" s="835"/>
      <c r="LTL742" s="835"/>
      <c r="LTM742" s="89"/>
      <c r="LTN742" s="89"/>
      <c r="LTO742" s="835"/>
      <c r="LTP742" s="835"/>
      <c r="LTQ742" s="89"/>
      <c r="LTR742" s="89"/>
      <c r="LTS742" s="835"/>
      <c r="LTT742" s="835"/>
      <c r="LTU742" s="835"/>
      <c r="LTV742" s="835"/>
      <c r="LTW742" s="835"/>
      <c r="LTX742" s="203"/>
      <c r="LTY742" s="107"/>
      <c r="LTZ742" s="835"/>
      <c r="LUA742" s="835"/>
      <c r="LUB742" s="835"/>
      <c r="LUC742" s="835"/>
      <c r="LUD742" s="835"/>
      <c r="LUE742" s="835"/>
      <c r="LUF742" s="835"/>
      <c r="LUG742" s="168"/>
      <c r="LUH742" s="168"/>
      <c r="LUI742" s="168"/>
      <c r="LUJ742" s="168"/>
      <c r="LUK742" s="168"/>
      <c r="LUL742" s="168"/>
      <c r="LUM742" s="168"/>
      <c r="LUN742" s="168"/>
      <c r="LUO742" s="168"/>
      <c r="LUP742" s="168"/>
      <c r="LUQ742" s="168"/>
      <c r="LUR742" s="168"/>
      <c r="LUS742" s="168"/>
      <c r="LUT742" s="168"/>
      <c r="LUU742" s="168"/>
      <c r="LUV742" s="168"/>
      <c r="LUW742" s="168"/>
      <c r="LUX742" s="168"/>
      <c r="LUY742" s="168"/>
      <c r="LUZ742" s="168"/>
      <c r="LVA742" s="168"/>
      <c r="LVB742" s="168"/>
      <c r="LVC742" s="168"/>
      <c r="LVD742" s="168"/>
      <c r="LVE742" s="168"/>
      <c r="LVF742" s="168"/>
      <c r="LVG742" s="168"/>
      <c r="LVH742" s="168"/>
      <c r="LVI742" s="168"/>
      <c r="LVJ742" s="168"/>
      <c r="LVK742" s="168"/>
      <c r="LVL742" s="168"/>
      <c r="LVM742" s="168"/>
      <c r="LVN742" s="168"/>
      <c r="LVO742" s="168"/>
      <c r="LVP742" s="168"/>
      <c r="LVQ742" s="168"/>
      <c r="LVR742" s="168"/>
      <c r="LVS742" s="168"/>
      <c r="LVT742" s="168"/>
      <c r="LVU742" s="168"/>
      <c r="LVV742" s="168"/>
      <c r="LVW742" s="168"/>
      <c r="LVX742" s="168"/>
      <c r="LVY742" s="835"/>
      <c r="LVZ742" s="835"/>
      <c r="LWA742" s="835"/>
      <c r="LWB742" s="835"/>
      <c r="LWC742" s="835"/>
      <c r="LWD742" s="835"/>
      <c r="LWE742" s="835"/>
      <c r="LWF742" s="835"/>
      <c r="LWG742" s="835"/>
      <c r="LWH742" s="835"/>
      <c r="LWI742" s="835"/>
      <c r="LWJ742" s="835"/>
      <c r="LWK742" s="835"/>
      <c r="LWL742" s="835"/>
      <c r="LWM742" s="835"/>
      <c r="LWN742" s="835"/>
      <c r="LWO742" s="835"/>
      <c r="LWP742" s="835"/>
      <c r="LWQ742" s="835"/>
      <c r="LWR742" s="835"/>
      <c r="LWS742" s="835"/>
      <c r="LWT742" s="835"/>
      <c r="LWU742" s="835"/>
      <c r="LWV742" s="835"/>
      <c r="LWW742" s="89"/>
      <c r="LWX742" s="89"/>
      <c r="LWY742" s="89"/>
      <c r="LWZ742" s="89"/>
      <c r="LXA742" s="89"/>
      <c r="LXB742" s="835"/>
      <c r="LXC742" s="835"/>
      <c r="LXD742" s="89"/>
      <c r="LXE742" s="89"/>
      <c r="LXF742" s="835"/>
      <c r="LXG742" s="835"/>
      <c r="LXH742" s="89"/>
      <c r="LXI742" s="89"/>
      <c r="LXJ742" s="835"/>
      <c r="LXK742" s="835"/>
      <c r="LXL742" s="835"/>
      <c r="LXM742" s="835"/>
      <c r="LXN742" s="835"/>
      <c r="LXO742" s="835"/>
      <c r="LXP742" s="835"/>
      <c r="LXQ742" s="89"/>
      <c r="LXR742" s="89"/>
      <c r="LXS742" s="835"/>
      <c r="LXT742" s="835"/>
      <c r="LXU742" s="89"/>
      <c r="LXV742" s="89"/>
      <c r="LXW742" s="835"/>
      <c r="LXX742" s="835"/>
      <c r="LXY742" s="835"/>
      <c r="LXZ742" s="835"/>
      <c r="LYA742" s="835"/>
      <c r="LYB742" s="203"/>
      <c r="LYC742" s="107"/>
      <c r="LYD742" s="835"/>
      <c r="LYE742" s="835"/>
      <c r="LYF742" s="835"/>
      <c r="LYG742" s="835"/>
      <c r="LYH742" s="835"/>
      <c r="LYI742" s="835"/>
      <c r="LYJ742" s="835"/>
      <c r="LYK742" s="168"/>
      <c r="LYL742" s="168"/>
      <c r="LYM742" s="168"/>
      <c r="LYN742" s="168"/>
      <c r="LYO742" s="168"/>
      <c r="LYP742" s="168"/>
      <c r="LYQ742" s="168"/>
      <c r="LYR742" s="168"/>
      <c r="LYS742" s="168"/>
      <c r="LYT742" s="168"/>
      <c r="LYU742" s="168"/>
      <c r="LYV742" s="168"/>
      <c r="LYW742" s="168"/>
      <c r="LYX742" s="168"/>
      <c r="LYY742" s="168"/>
      <c r="LYZ742" s="168"/>
      <c r="LZA742" s="168"/>
      <c r="LZB742" s="168"/>
      <c r="LZC742" s="168"/>
      <c r="LZD742" s="168"/>
      <c r="LZE742" s="168"/>
      <c r="LZF742" s="168"/>
      <c r="LZG742" s="168"/>
      <c r="LZH742" s="168"/>
      <c r="LZI742" s="168"/>
      <c r="LZJ742" s="168"/>
      <c r="LZK742" s="168"/>
      <c r="LZL742" s="168"/>
      <c r="LZM742" s="168"/>
      <c r="LZN742" s="168"/>
      <c r="LZO742" s="168"/>
      <c r="LZP742" s="168"/>
      <c r="LZQ742" s="168"/>
      <c r="LZR742" s="168"/>
      <c r="LZS742" s="168"/>
      <c r="LZT742" s="168"/>
      <c r="LZU742" s="168"/>
      <c r="LZV742" s="168"/>
      <c r="LZW742" s="168"/>
      <c r="LZX742" s="168"/>
      <c r="LZY742" s="168"/>
      <c r="LZZ742" s="168"/>
      <c r="MAA742" s="168"/>
      <c r="MAB742" s="168"/>
      <c r="MAC742" s="835"/>
      <c r="MAD742" s="835"/>
      <c r="MAE742" s="835"/>
      <c r="MAF742" s="835"/>
      <c r="MAG742" s="835"/>
      <c r="MAH742" s="835"/>
      <c r="MAI742" s="835"/>
      <c r="MAJ742" s="835"/>
      <c r="MAK742" s="835"/>
      <c r="MAL742" s="835"/>
      <c r="MAM742" s="835"/>
      <c r="MAN742" s="835"/>
      <c r="MAO742" s="835"/>
      <c r="MAP742" s="835"/>
      <c r="MAQ742" s="835"/>
      <c r="MAR742" s="835"/>
      <c r="MAS742" s="835"/>
      <c r="MAT742" s="835"/>
      <c r="MAU742" s="835"/>
      <c r="MAV742" s="835"/>
      <c r="MAW742" s="835"/>
      <c r="MAX742" s="835"/>
      <c r="MAY742" s="835"/>
      <c r="MAZ742" s="835"/>
      <c r="MBA742" s="89"/>
      <c r="MBB742" s="89"/>
      <c r="MBC742" s="89"/>
      <c r="MBD742" s="89"/>
      <c r="MBE742" s="89"/>
      <c r="MBF742" s="835"/>
      <c r="MBG742" s="835"/>
      <c r="MBH742" s="89"/>
      <c r="MBI742" s="89"/>
      <c r="MBJ742" s="835"/>
      <c r="MBK742" s="835"/>
      <c r="MBL742" s="89"/>
      <c r="MBM742" s="89"/>
      <c r="MBN742" s="835"/>
      <c r="MBO742" s="835"/>
      <c r="MBP742" s="835"/>
      <c r="MBQ742" s="835"/>
      <c r="MBR742" s="835"/>
      <c r="MBS742" s="835"/>
      <c r="MBT742" s="835"/>
      <c r="MBU742" s="89"/>
      <c r="MBV742" s="89"/>
      <c r="MBW742" s="835"/>
      <c r="MBX742" s="835"/>
      <c r="MBY742" s="89"/>
      <c r="MBZ742" s="89"/>
      <c r="MCA742" s="835"/>
      <c r="MCB742" s="835"/>
      <c r="MCC742" s="835"/>
      <c r="MCD742" s="835"/>
      <c r="MCE742" s="835"/>
      <c r="MCF742" s="203"/>
      <c r="MCG742" s="107"/>
      <c r="MCH742" s="835"/>
      <c r="MCI742" s="835"/>
      <c r="MCJ742" s="835"/>
      <c r="MCK742" s="835"/>
      <c r="MCL742" s="835"/>
      <c r="MCM742" s="835"/>
      <c r="MCN742" s="835"/>
      <c r="MCO742" s="168"/>
      <c r="MCP742" s="168"/>
      <c r="MCQ742" s="168"/>
      <c r="MCR742" s="168"/>
      <c r="MCS742" s="168"/>
      <c r="MCT742" s="168"/>
      <c r="MCU742" s="168"/>
      <c r="MCV742" s="168"/>
      <c r="MCW742" s="168"/>
      <c r="MCX742" s="168"/>
      <c r="MCY742" s="168"/>
      <c r="MCZ742" s="168"/>
      <c r="MDA742" s="168"/>
      <c r="MDB742" s="168"/>
      <c r="MDC742" s="168"/>
      <c r="MDD742" s="168"/>
      <c r="MDE742" s="168"/>
      <c r="MDF742" s="168"/>
      <c r="MDG742" s="168"/>
      <c r="MDH742" s="168"/>
      <c r="MDI742" s="168"/>
      <c r="MDJ742" s="168"/>
      <c r="MDK742" s="168"/>
      <c r="MDL742" s="168"/>
      <c r="MDM742" s="168"/>
      <c r="MDN742" s="168"/>
      <c r="MDO742" s="168"/>
      <c r="MDP742" s="168"/>
      <c r="MDQ742" s="168"/>
      <c r="MDR742" s="168"/>
      <c r="MDS742" s="168"/>
      <c r="MDT742" s="168"/>
      <c r="MDU742" s="168"/>
      <c r="MDV742" s="168"/>
      <c r="MDW742" s="168"/>
      <c r="MDX742" s="168"/>
      <c r="MDY742" s="168"/>
      <c r="MDZ742" s="168"/>
      <c r="MEA742" s="168"/>
      <c r="MEB742" s="168"/>
      <c r="MEC742" s="168"/>
      <c r="MED742" s="168"/>
      <c r="MEE742" s="168"/>
      <c r="MEF742" s="168"/>
      <c r="MEG742" s="835"/>
      <c r="MEH742" s="835"/>
      <c r="MEI742" s="835"/>
      <c r="MEJ742" s="835"/>
      <c r="MEK742" s="835"/>
      <c r="MEL742" s="835"/>
      <c r="MEM742" s="835"/>
      <c r="MEN742" s="835"/>
      <c r="MEO742" s="835"/>
      <c r="MEP742" s="835"/>
      <c r="MEQ742" s="835"/>
      <c r="MER742" s="835"/>
      <c r="MES742" s="835"/>
      <c r="MET742" s="835"/>
      <c r="MEU742" s="835"/>
      <c r="MEV742" s="835"/>
      <c r="MEW742" s="835"/>
      <c r="MEX742" s="835"/>
      <c r="MEY742" s="835"/>
      <c r="MEZ742" s="835"/>
      <c r="MFA742" s="835"/>
      <c r="MFB742" s="835"/>
      <c r="MFC742" s="835"/>
      <c r="MFD742" s="835"/>
      <c r="MFE742" s="89"/>
      <c r="MFF742" s="89"/>
      <c r="MFG742" s="89"/>
      <c r="MFH742" s="89"/>
      <c r="MFI742" s="89"/>
      <c r="MFJ742" s="835"/>
      <c r="MFK742" s="835"/>
      <c r="MFL742" s="89"/>
      <c r="MFM742" s="89"/>
      <c r="MFN742" s="835"/>
      <c r="MFO742" s="835"/>
      <c r="MFP742" s="89"/>
      <c r="MFQ742" s="89"/>
      <c r="MFR742" s="835"/>
      <c r="MFS742" s="835"/>
      <c r="MFT742" s="835"/>
      <c r="MFU742" s="835"/>
      <c r="MFV742" s="835"/>
      <c r="MFW742" s="835"/>
      <c r="MFX742" s="835"/>
      <c r="MFY742" s="89"/>
      <c r="MFZ742" s="89"/>
      <c r="MGA742" s="835"/>
      <c r="MGB742" s="835"/>
      <c r="MGC742" s="89"/>
      <c r="MGD742" s="89"/>
      <c r="MGE742" s="835"/>
      <c r="MGF742" s="835"/>
      <c r="MGG742" s="835"/>
      <c r="MGH742" s="835"/>
      <c r="MGI742" s="835"/>
      <c r="MGJ742" s="203"/>
      <c r="MGK742" s="107"/>
      <c r="MGL742" s="835"/>
      <c r="MGM742" s="835"/>
      <c r="MGN742" s="835"/>
      <c r="MGO742" s="835"/>
      <c r="MGP742" s="835"/>
      <c r="MGQ742" s="835"/>
      <c r="MGR742" s="835"/>
      <c r="MGS742" s="168"/>
      <c r="MGT742" s="168"/>
      <c r="MGU742" s="168"/>
      <c r="MGV742" s="168"/>
      <c r="MGW742" s="168"/>
      <c r="MGX742" s="168"/>
      <c r="MGY742" s="168"/>
      <c r="MGZ742" s="168"/>
      <c r="MHA742" s="168"/>
      <c r="MHB742" s="168"/>
      <c r="MHC742" s="168"/>
      <c r="MHD742" s="168"/>
      <c r="MHE742" s="168"/>
      <c r="MHF742" s="168"/>
      <c r="MHG742" s="168"/>
      <c r="MHH742" s="168"/>
      <c r="MHI742" s="168"/>
      <c r="MHJ742" s="168"/>
      <c r="MHK742" s="168"/>
      <c r="MHL742" s="168"/>
      <c r="MHM742" s="168"/>
      <c r="MHN742" s="168"/>
      <c r="MHO742" s="168"/>
      <c r="MHP742" s="168"/>
      <c r="MHQ742" s="168"/>
      <c r="MHR742" s="168"/>
      <c r="MHS742" s="168"/>
      <c r="MHT742" s="168"/>
      <c r="MHU742" s="168"/>
      <c r="MHV742" s="168"/>
      <c r="MHW742" s="168"/>
      <c r="MHX742" s="168"/>
      <c r="MHY742" s="168"/>
      <c r="MHZ742" s="168"/>
      <c r="MIA742" s="168"/>
      <c r="MIB742" s="168"/>
      <c r="MIC742" s="168"/>
      <c r="MID742" s="168"/>
      <c r="MIE742" s="168"/>
      <c r="MIF742" s="168"/>
      <c r="MIG742" s="168"/>
      <c r="MIH742" s="168"/>
      <c r="MII742" s="168"/>
      <c r="MIJ742" s="168"/>
      <c r="MIK742" s="835"/>
      <c r="MIL742" s="835"/>
      <c r="MIM742" s="835"/>
      <c r="MIN742" s="835"/>
      <c r="MIO742" s="835"/>
      <c r="MIP742" s="835"/>
      <c r="MIQ742" s="835"/>
      <c r="MIR742" s="835"/>
      <c r="MIS742" s="835"/>
      <c r="MIT742" s="835"/>
      <c r="MIU742" s="835"/>
      <c r="MIV742" s="835"/>
      <c r="MIW742" s="835"/>
      <c r="MIX742" s="835"/>
      <c r="MIY742" s="835"/>
      <c r="MIZ742" s="835"/>
      <c r="MJA742" s="835"/>
      <c r="MJB742" s="835"/>
      <c r="MJC742" s="835"/>
      <c r="MJD742" s="835"/>
      <c r="MJE742" s="835"/>
      <c r="MJF742" s="835"/>
      <c r="MJG742" s="835"/>
      <c r="MJH742" s="835"/>
      <c r="MJI742" s="89"/>
      <c r="MJJ742" s="89"/>
      <c r="MJK742" s="89"/>
      <c r="MJL742" s="89"/>
      <c r="MJM742" s="89"/>
      <c r="MJN742" s="835"/>
      <c r="MJO742" s="835"/>
      <c r="MJP742" s="89"/>
      <c r="MJQ742" s="89"/>
      <c r="MJR742" s="835"/>
      <c r="MJS742" s="835"/>
      <c r="MJT742" s="89"/>
      <c r="MJU742" s="89"/>
      <c r="MJV742" s="835"/>
      <c r="MJW742" s="835"/>
      <c r="MJX742" s="835"/>
      <c r="MJY742" s="835"/>
      <c r="MJZ742" s="835"/>
      <c r="MKA742" s="835"/>
      <c r="MKB742" s="835"/>
      <c r="MKC742" s="89"/>
      <c r="MKD742" s="89"/>
      <c r="MKE742" s="835"/>
      <c r="MKF742" s="835"/>
      <c r="MKG742" s="89"/>
      <c r="MKH742" s="89"/>
      <c r="MKI742" s="835"/>
      <c r="MKJ742" s="835"/>
      <c r="MKK742" s="835"/>
      <c r="MKL742" s="835"/>
      <c r="MKM742" s="835"/>
      <c r="MKN742" s="203"/>
      <c r="MKO742" s="107"/>
      <c r="MKP742" s="835"/>
      <c r="MKQ742" s="835"/>
      <c r="MKR742" s="835"/>
      <c r="MKS742" s="835"/>
      <c r="MKT742" s="835"/>
      <c r="MKU742" s="835"/>
      <c r="MKV742" s="835"/>
      <c r="MKW742" s="168"/>
      <c r="MKX742" s="168"/>
      <c r="MKY742" s="168"/>
      <c r="MKZ742" s="168"/>
      <c r="MLA742" s="168"/>
      <c r="MLB742" s="168"/>
      <c r="MLC742" s="168"/>
      <c r="MLD742" s="168"/>
      <c r="MLE742" s="168"/>
      <c r="MLF742" s="168"/>
      <c r="MLG742" s="168"/>
      <c r="MLH742" s="168"/>
      <c r="MLI742" s="168"/>
      <c r="MLJ742" s="168"/>
      <c r="MLK742" s="168"/>
      <c r="MLL742" s="168"/>
      <c r="MLM742" s="168"/>
      <c r="MLN742" s="168"/>
      <c r="MLO742" s="168"/>
      <c r="MLP742" s="168"/>
      <c r="MLQ742" s="168"/>
      <c r="MLR742" s="168"/>
      <c r="MLS742" s="168"/>
      <c r="MLT742" s="168"/>
      <c r="MLU742" s="168"/>
      <c r="MLV742" s="168"/>
      <c r="MLW742" s="168"/>
      <c r="MLX742" s="168"/>
      <c r="MLY742" s="168"/>
      <c r="MLZ742" s="168"/>
      <c r="MMA742" s="168"/>
      <c r="MMB742" s="168"/>
      <c r="MMC742" s="168"/>
      <c r="MMD742" s="168"/>
      <c r="MME742" s="168"/>
      <c r="MMF742" s="168"/>
      <c r="MMG742" s="168"/>
      <c r="MMH742" s="168"/>
      <c r="MMI742" s="168"/>
      <c r="MMJ742" s="168"/>
      <c r="MMK742" s="168"/>
      <c r="MML742" s="168"/>
      <c r="MMM742" s="168"/>
      <c r="MMN742" s="168"/>
      <c r="MMO742" s="835"/>
      <c r="MMP742" s="835"/>
      <c r="MMQ742" s="835"/>
      <c r="MMR742" s="835"/>
      <c r="MMS742" s="835"/>
      <c r="MMT742" s="835"/>
      <c r="MMU742" s="835"/>
      <c r="MMV742" s="835"/>
      <c r="MMW742" s="835"/>
      <c r="MMX742" s="835"/>
      <c r="MMY742" s="835"/>
      <c r="MMZ742" s="835"/>
      <c r="MNA742" s="835"/>
      <c r="MNB742" s="835"/>
      <c r="MNC742" s="835"/>
      <c r="MND742" s="835"/>
      <c r="MNE742" s="835"/>
      <c r="MNF742" s="835"/>
      <c r="MNG742" s="835"/>
      <c r="MNH742" s="835"/>
      <c r="MNI742" s="835"/>
      <c r="MNJ742" s="835"/>
      <c r="MNK742" s="835"/>
      <c r="MNL742" s="835"/>
      <c r="MNM742" s="89"/>
      <c r="MNN742" s="89"/>
      <c r="MNO742" s="89"/>
      <c r="MNP742" s="89"/>
      <c r="MNQ742" s="89"/>
      <c r="MNR742" s="835"/>
      <c r="MNS742" s="835"/>
      <c r="MNT742" s="89"/>
      <c r="MNU742" s="89"/>
      <c r="MNV742" s="835"/>
      <c r="MNW742" s="835"/>
      <c r="MNX742" s="89"/>
      <c r="MNY742" s="89"/>
      <c r="MNZ742" s="835"/>
      <c r="MOA742" s="835"/>
      <c r="MOB742" s="835"/>
      <c r="MOC742" s="835"/>
      <c r="MOD742" s="835"/>
      <c r="MOE742" s="835"/>
      <c r="MOF742" s="835"/>
      <c r="MOG742" s="89"/>
      <c r="MOH742" s="89"/>
      <c r="MOI742" s="835"/>
      <c r="MOJ742" s="835"/>
      <c r="MOK742" s="89"/>
      <c r="MOL742" s="89"/>
      <c r="MOM742" s="835"/>
      <c r="MON742" s="835"/>
      <c r="MOO742" s="835"/>
      <c r="MOP742" s="835"/>
      <c r="MOQ742" s="835"/>
      <c r="MOR742" s="203"/>
      <c r="MOS742" s="107"/>
      <c r="MOT742" s="835"/>
      <c r="MOU742" s="835"/>
      <c r="MOV742" s="835"/>
      <c r="MOW742" s="835"/>
      <c r="MOX742" s="835"/>
      <c r="MOY742" s="835"/>
      <c r="MOZ742" s="835"/>
      <c r="MPA742" s="168"/>
      <c r="MPB742" s="168"/>
      <c r="MPC742" s="168"/>
      <c r="MPD742" s="168"/>
      <c r="MPE742" s="168"/>
      <c r="MPF742" s="168"/>
      <c r="MPG742" s="168"/>
      <c r="MPH742" s="168"/>
      <c r="MPI742" s="168"/>
      <c r="MPJ742" s="168"/>
      <c r="MPK742" s="168"/>
      <c r="MPL742" s="168"/>
      <c r="MPM742" s="168"/>
      <c r="MPN742" s="168"/>
      <c r="MPO742" s="168"/>
      <c r="MPP742" s="168"/>
      <c r="MPQ742" s="168"/>
      <c r="MPR742" s="168"/>
      <c r="MPS742" s="168"/>
      <c r="MPT742" s="168"/>
      <c r="MPU742" s="168"/>
      <c r="MPV742" s="168"/>
      <c r="MPW742" s="168"/>
      <c r="MPX742" s="168"/>
      <c r="MPY742" s="168"/>
      <c r="MPZ742" s="168"/>
      <c r="MQA742" s="168"/>
      <c r="MQB742" s="168"/>
      <c r="MQC742" s="168"/>
      <c r="MQD742" s="168"/>
      <c r="MQE742" s="168"/>
      <c r="MQF742" s="168"/>
      <c r="MQG742" s="168"/>
      <c r="MQH742" s="168"/>
      <c r="MQI742" s="168"/>
      <c r="MQJ742" s="168"/>
      <c r="MQK742" s="168"/>
      <c r="MQL742" s="168"/>
      <c r="MQM742" s="168"/>
      <c r="MQN742" s="168"/>
      <c r="MQO742" s="168"/>
      <c r="MQP742" s="168"/>
      <c r="MQQ742" s="168"/>
      <c r="MQR742" s="168"/>
      <c r="MQS742" s="835"/>
      <c r="MQT742" s="835"/>
      <c r="MQU742" s="835"/>
      <c r="MQV742" s="835"/>
      <c r="MQW742" s="835"/>
      <c r="MQX742" s="835"/>
      <c r="MQY742" s="835"/>
      <c r="MQZ742" s="835"/>
      <c r="MRA742" s="835"/>
      <c r="MRB742" s="835"/>
      <c r="MRC742" s="835"/>
      <c r="MRD742" s="835"/>
      <c r="MRE742" s="835"/>
      <c r="MRF742" s="835"/>
      <c r="MRG742" s="835"/>
      <c r="MRH742" s="835"/>
      <c r="MRI742" s="835"/>
      <c r="MRJ742" s="835"/>
      <c r="MRK742" s="835"/>
      <c r="MRL742" s="835"/>
      <c r="MRM742" s="835"/>
      <c r="MRN742" s="835"/>
      <c r="MRO742" s="835"/>
      <c r="MRP742" s="835"/>
      <c r="MRQ742" s="89"/>
      <c r="MRR742" s="89"/>
      <c r="MRS742" s="89"/>
      <c r="MRT742" s="89"/>
      <c r="MRU742" s="89"/>
      <c r="MRV742" s="835"/>
      <c r="MRW742" s="835"/>
      <c r="MRX742" s="89"/>
      <c r="MRY742" s="89"/>
      <c r="MRZ742" s="835"/>
      <c r="MSA742" s="835"/>
      <c r="MSB742" s="89"/>
      <c r="MSC742" s="89"/>
      <c r="MSD742" s="835"/>
      <c r="MSE742" s="835"/>
      <c r="MSF742" s="835"/>
      <c r="MSG742" s="835"/>
      <c r="MSH742" s="835"/>
      <c r="MSI742" s="835"/>
      <c r="MSJ742" s="835"/>
      <c r="MSK742" s="89"/>
      <c r="MSL742" s="89"/>
      <c r="MSM742" s="835"/>
      <c r="MSN742" s="835"/>
      <c r="MSO742" s="89"/>
      <c r="MSP742" s="89"/>
      <c r="MSQ742" s="835"/>
      <c r="MSR742" s="835"/>
      <c r="MSS742" s="835"/>
      <c r="MST742" s="835"/>
      <c r="MSU742" s="835"/>
      <c r="MSV742" s="203"/>
      <c r="MSW742" s="107"/>
      <c r="MSX742" s="835"/>
      <c r="MSY742" s="835"/>
      <c r="MSZ742" s="835"/>
      <c r="MTA742" s="835"/>
      <c r="MTB742" s="835"/>
      <c r="MTC742" s="835"/>
      <c r="MTD742" s="835"/>
      <c r="MTE742" s="168"/>
      <c r="MTF742" s="168"/>
      <c r="MTG742" s="168"/>
      <c r="MTH742" s="168"/>
      <c r="MTI742" s="168"/>
      <c r="MTJ742" s="168"/>
      <c r="MTK742" s="168"/>
      <c r="MTL742" s="168"/>
      <c r="MTM742" s="168"/>
      <c r="MTN742" s="168"/>
      <c r="MTO742" s="168"/>
      <c r="MTP742" s="168"/>
      <c r="MTQ742" s="168"/>
      <c r="MTR742" s="168"/>
      <c r="MTS742" s="168"/>
      <c r="MTT742" s="168"/>
      <c r="MTU742" s="168"/>
      <c r="MTV742" s="168"/>
      <c r="MTW742" s="168"/>
      <c r="MTX742" s="168"/>
      <c r="MTY742" s="168"/>
      <c r="MTZ742" s="168"/>
      <c r="MUA742" s="168"/>
      <c r="MUB742" s="168"/>
      <c r="MUC742" s="168"/>
      <c r="MUD742" s="168"/>
      <c r="MUE742" s="168"/>
      <c r="MUF742" s="168"/>
      <c r="MUG742" s="168"/>
      <c r="MUH742" s="168"/>
      <c r="MUI742" s="168"/>
      <c r="MUJ742" s="168"/>
      <c r="MUK742" s="168"/>
      <c r="MUL742" s="168"/>
      <c r="MUM742" s="168"/>
      <c r="MUN742" s="168"/>
      <c r="MUO742" s="168"/>
      <c r="MUP742" s="168"/>
      <c r="MUQ742" s="168"/>
      <c r="MUR742" s="168"/>
      <c r="MUS742" s="168"/>
      <c r="MUT742" s="168"/>
      <c r="MUU742" s="168"/>
      <c r="MUV742" s="168"/>
      <c r="MUW742" s="835"/>
      <c r="MUX742" s="835"/>
      <c r="MUY742" s="835"/>
      <c r="MUZ742" s="835"/>
      <c r="MVA742" s="835"/>
      <c r="MVB742" s="835"/>
      <c r="MVC742" s="835"/>
      <c r="MVD742" s="835"/>
      <c r="MVE742" s="835"/>
      <c r="MVF742" s="835"/>
      <c r="MVG742" s="835"/>
      <c r="MVH742" s="835"/>
      <c r="MVI742" s="835"/>
      <c r="MVJ742" s="835"/>
      <c r="MVK742" s="835"/>
      <c r="MVL742" s="835"/>
      <c r="MVM742" s="835"/>
      <c r="MVN742" s="835"/>
      <c r="MVO742" s="835"/>
      <c r="MVP742" s="835"/>
      <c r="MVQ742" s="835"/>
      <c r="MVR742" s="835"/>
      <c r="MVS742" s="835"/>
      <c r="MVT742" s="835"/>
      <c r="MVU742" s="89"/>
      <c r="MVV742" s="89"/>
      <c r="MVW742" s="89"/>
      <c r="MVX742" s="89"/>
      <c r="MVY742" s="89"/>
      <c r="MVZ742" s="835"/>
      <c r="MWA742" s="835"/>
      <c r="MWB742" s="89"/>
      <c r="MWC742" s="89"/>
      <c r="MWD742" s="835"/>
      <c r="MWE742" s="835"/>
      <c r="MWF742" s="89"/>
      <c r="MWG742" s="89"/>
      <c r="MWH742" s="835"/>
      <c r="MWI742" s="835"/>
      <c r="MWJ742" s="835"/>
      <c r="MWK742" s="835"/>
      <c r="MWL742" s="835"/>
      <c r="MWM742" s="835"/>
      <c r="MWN742" s="835"/>
      <c r="MWO742" s="89"/>
      <c r="MWP742" s="89"/>
      <c r="MWQ742" s="835"/>
      <c r="MWR742" s="835"/>
      <c r="MWS742" s="89"/>
      <c r="MWT742" s="89"/>
      <c r="MWU742" s="835"/>
      <c r="MWV742" s="835"/>
      <c r="MWW742" s="835"/>
      <c r="MWX742" s="835"/>
      <c r="MWY742" s="835"/>
      <c r="MWZ742" s="203"/>
      <c r="MXA742" s="107"/>
      <c r="MXB742" s="835"/>
      <c r="MXC742" s="835"/>
      <c r="MXD742" s="835"/>
      <c r="MXE742" s="835"/>
      <c r="MXF742" s="835"/>
      <c r="MXG742" s="835"/>
      <c r="MXH742" s="835"/>
      <c r="MXI742" s="168"/>
      <c r="MXJ742" s="168"/>
      <c r="MXK742" s="168"/>
      <c r="MXL742" s="168"/>
      <c r="MXM742" s="168"/>
      <c r="MXN742" s="168"/>
      <c r="MXO742" s="168"/>
      <c r="MXP742" s="168"/>
      <c r="MXQ742" s="168"/>
      <c r="MXR742" s="168"/>
      <c r="MXS742" s="168"/>
      <c r="MXT742" s="168"/>
      <c r="MXU742" s="168"/>
      <c r="MXV742" s="168"/>
      <c r="MXW742" s="168"/>
      <c r="MXX742" s="168"/>
      <c r="MXY742" s="168"/>
      <c r="MXZ742" s="168"/>
      <c r="MYA742" s="168"/>
      <c r="MYB742" s="168"/>
      <c r="MYC742" s="168"/>
      <c r="MYD742" s="168"/>
      <c r="MYE742" s="168"/>
      <c r="MYF742" s="168"/>
      <c r="MYG742" s="168"/>
      <c r="MYH742" s="168"/>
      <c r="MYI742" s="168"/>
      <c r="MYJ742" s="168"/>
      <c r="MYK742" s="168"/>
      <c r="MYL742" s="168"/>
      <c r="MYM742" s="168"/>
      <c r="MYN742" s="168"/>
      <c r="MYO742" s="168"/>
      <c r="MYP742" s="168"/>
      <c r="MYQ742" s="168"/>
      <c r="MYR742" s="168"/>
      <c r="MYS742" s="168"/>
      <c r="MYT742" s="168"/>
      <c r="MYU742" s="168"/>
      <c r="MYV742" s="168"/>
      <c r="MYW742" s="168"/>
      <c r="MYX742" s="168"/>
      <c r="MYY742" s="168"/>
      <c r="MYZ742" s="168"/>
      <c r="MZA742" s="835"/>
      <c r="MZB742" s="835"/>
      <c r="MZC742" s="835"/>
      <c r="MZD742" s="835"/>
      <c r="MZE742" s="835"/>
      <c r="MZF742" s="835"/>
      <c r="MZG742" s="835"/>
      <c r="MZH742" s="835"/>
      <c r="MZI742" s="835"/>
      <c r="MZJ742" s="835"/>
      <c r="MZK742" s="835"/>
      <c r="MZL742" s="835"/>
      <c r="MZM742" s="835"/>
      <c r="MZN742" s="835"/>
      <c r="MZO742" s="835"/>
      <c r="MZP742" s="835"/>
      <c r="MZQ742" s="835"/>
      <c r="MZR742" s="835"/>
      <c r="MZS742" s="835"/>
      <c r="MZT742" s="835"/>
      <c r="MZU742" s="835"/>
      <c r="MZV742" s="835"/>
      <c r="MZW742" s="835"/>
      <c r="MZX742" s="835"/>
      <c r="MZY742" s="89"/>
      <c r="MZZ742" s="89"/>
      <c r="NAA742" s="89"/>
      <c r="NAB742" s="89"/>
      <c r="NAC742" s="89"/>
      <c r="NAD742" s="835"/>
      <c r="NAE742" s="835"/>
      <c r="NAF742" s="89"/>
      <c r="NAG742" s="89"/>
      <c r="NAH742" s="835"/>
      <c r="NAI742" s="835"/>
      <c r="NAJ742" s="89"/>
      <c r="NAK742" s="89"/>
      <c r="NAL742" s="835"/>
      <c r="NAM742" s="835"/>
      <c r="NAN742" s="835"/>
      <c r="NAO742" s="835"/>
      <c r="NAP742" s="835"/>
      <c r="NAQ742" s="835"/>
      <c r="NAR742" s="835"/>
      <c r="NAS742" s="89"/>
      <c r="NAT742" s="89"/>
      <c r="NAU742" s="835"/>
      <c r="NAV742" s="835"/>
      <c r="NAW742" s="89"/>
      <c r="NAX742" s="89"/>
      <c r="NAY742" s="835"/>
      <c r="NAZ742" s="835"/>
      <c r="NBA742" s="835"/>
      <c r="NBB742" s="835"/>
      <c r="NBC742" s="835"/>
      <c r="NBD742" s="203"/>
      <c r="NBE742" s="107"/>
      <c r="NBF742" s="835"/>
      <c r="NBG742" s="835"/>
      <c r="NBH742" s="835"/>
      <c r="NBI742" s="835"/>
      <c r="NBJ742" s="835"/>
      <c r="NBK742" s="835"/>
      <c r="NBL742" s="835"/>
      <c r="NBM742" s="168"/>
      <c r="NBN742" s="168"/>
      <c r="NBO742" s="168"/>
      <c r="NBP742" s="168"/>
      <c r="NBQ742" s="168"/>
      <c r="NBR742" s="168"/>
      <c r="NBS742" s="168"/>
      <c r="NBT742" s="168"/>
      <c r="NBU742" s="168"/>
      <c r="NBV742" s="168"/>
      <c r="NBW742" s="168"/>
      <c r="NBX742" s="168"/>
      <c r="NBY742" s="168"/>
      <c r="NBZ742" s="168"/>
      <c r="NCA742" s="168"/>
      <c r="NCB742" s="168"/>
      <c r="NCC742" s="168"/>
      <c r="NCD742" s="168"/>
      <c r="NCE742" s="168"/>
      <c r="NCF742" s="168"/>
      <c r="NCG742" s="168"/>
      <c r="NCH742" s="168"/>
      <c r="NCI742" s="168"/>
      <c r="NCJ742" s="168"/>
      <c r="NCK742" s="168"/>
      <c r="NCL742" s="168"/>
      <c r="NCM742" s="168"/>
      <c r="NCN742" s="168"/>
      <c r="NCO742" s="168"/>
      <c r="NCP742" s="168"/>
      <c r="NCQ742" s="168"/>
      <c r="NCR742" s="168"/>
      <c r="NCS742" s="168"/>
      <c r="NCT742" s="168"/>
      <c r="NCU742" s="168"/>
      <c r="NCV742" s="168"/>
      <c r="NCW742" s="168"/>
      <c r="NCX742" s="168"/>
      <c r="NCY742" s="168"/>
      <c r="NCZ742" s="168"/>
      <c r="NDA742" s="168"/>
      <c r="NDB742" s="168"/>
      <c r="NDC742" s="168"/>
      <c r="NDD742" s="168"/>
      <c r="NDE742" s="835"/>
      <c r="NDF742" s="835"/>
      <c r="NDG742" s="835"/>
      <c r="NDH742" s="835"/>
      <c r="NDI742" s="835"/>
      <c r="NDJ742" s="835"/>
      <c r="NDK742" s="835"/>
      <c r="NDL742" s="835"/>
      <c r="NDM742" s="835"/>
      <c r="NDN742" s="835"/>
      <c r="NDO742" s="835"/>
      <c r="NDP742" s="835"/>
      <c r="NDQ742" s="835"/>
      <c r="NDR742" s="835"/>
      <c r="NDS742" s="835"/>
      <c r="NDT742" s="835"/>
      <c r="NDU742" s="835"/>
      <c r="NDV742" s="835"/>
      <c r="NDW742" s="835"/>
      <c r="NDX742" s="835"/>
      <c r="NDY742" s="835"/>
      <c r="NDZ742" s="835"/>
      <c r="NEA742" s="835"/>
      <c r="NEB742" s="835"/>
      <c r="NEC742" s="89"/>
      <c r="NED742" s="89"/>
      <c r="NEE742" s="89"/>
      <c r="NEF742" s="89"/>
      <c r="NEG742" s="89"/>
      <c r="NEH742" s="835"/>
      <c r="NEI742" s="835"/>
      <c r="NEJ742" s="89"/>
      <c r="NEK742" s="89"/>
      <c r="NEL742" s="835"/>
      <c r="NEM742" s="835"/>
      <c r="NEN742" s="89"/>
      <c r="NEO742" s="89"/>
      <c r="NEP742" s="835"/>
      <c r="NEQ742" s="835"/>
      <c r="NER742" s="835"/>
      <c r="NES742" s="835"/>
      <c r="NET742" s="835"/>
      <c r="NEU742" s="835"/>
      <c r="NEV742" s="835"/>
      <c r="NEW742" s="89"/>
      <c r="NEX742" s="89"/>
      <c r="NEY742" s="835"/>
      <c r="NEZ742" s="835"/>
      <c r="NFA742" s="89"/>
      <c r="NFB742" s="89"/>
      <c r="NFC742" s="835"/>
      <c r="NFD742" s="835"/>
      <c r="NFE742" s="835"/>
      <c r="NFF742" s="835"/>
      <c r="NFG742" s="835"/>
      <c r="NFH742" s="203"/>
      <c r="NFI742" s="107"/>
      <c r="NFJ742" s="835"/>
      <c r="NFK742" s="835"/>
      <c r="NFL742" s="835"/>
      <c r="NFM742" s="835"/>
      <c r="NFN742" s="835"/>
      <c r="NFO742" s="835"/>
      <c r="NFP742" s="835"/>
      <c r="NFQ742" s="168"/>
      <c r="NFR742" s="168"/>
      <c r="NFS742" s="168"/>
      <c r="NFT742" s="168"/>
      <c r="NFU742" s="168"/>
      <c r="NFV742" s="168"/>
      <c r="NFW742" s="168"/>
      <c r="NFX742" s="168"/>
      <c r="NFY742" s="168"/>
      <c r="NFZ742" s="168"/>
      <c r="NGA742" s="168"/>
      <c r="NGB742" s="168"/>
      <c r="NGC742" s="168"/>
      <c r="NGD742" s="168"/>
      <c r="NGE742" s="168"/>
      <c r="NGF742" s="168"/>
      <c r="NGG742" s="168"/>
      <c r="NGH742" s="168"/>
      <c r="NGI742" s="168"/>
      <c r="NGJ742" s="168"/>
      <c r="NGK742" s="168"/>
      <c r="NGL742" s="168"/>
      <c r="NGM742" s="168"/>
      <c r="NGN742" s="168"/>
      <c r="NGO742" s="168"/>
      <c r="NGP742" s="168"/>
      <c r="NGQ742" s="168"/>
      <c r="NGR742" s="168"/>
      <c r="NGS742" s="168"/>
      <c r="NGT742" s="168"/>
      <c r="NGU742" s="168"/>
      <c r="NGV742" s="168"/>
      <c r="NGW742" s="168"/>
      <c r="NGX742" s="168"/>
      <c r="NGY742" s="168"/>
      <c r="NGZ742" s="168"/>
      <c r="NHA742" s="168"/>
      <c r="NHB742" s="168"/>
      <c r="NHC742" s="168"/>
      <c r="NHD742" s="168"/>
      <c r="NHE742" s="168"/>
      <c r="NHF742" s="168"/>
      <c r="NHG742" s="168"/>
      <c r="NHH742" s="168"/>
      <c r="NHI742" s="835"/>
      <c r="NHJ742" s="835"/>
      <c r="NHK742" s="835"/>
      <c r="NHL742" s="835"/>
      <c r="NHM742" s="835"/>
      <c r="NHN742" s="835"/>
      <c r="NHO742" s="835"/>
      <c r="NHP742" s="835"/>
      <c r="NHQ742" s="835"/>
      <c r="NHR742" s="835"/>
      <c r="NHS742" s="835"/>
      <c r="NHT742" s="835"/>
      <c r="NHU742" s="835"/>
      <c r="NHV742" s="835"/>
      <c r="NHW742" s="835"/>
      <c r="NHX742" s="835"/>
      <c r="NHY742" s="835"/>
      <c r="NHZ742" s="835"/>
      <c r="NIA742" s="835"/>
      <c r="NIB742" s="835"/>
      <c r="NIC742" s="835"/>
      <c r="NID742" s="835"/>
      <c r="NIE742" s="835"/>
      <c r="NIF742" s="835"/>
      <c r="NIG742" s="89"/>
      <c r="NIH742" s="89"/>
      <c r="NII742" s="89"/>
      <c r="NIJ742" s="89"/>
      <c r="NIK742" s="89"/>
      <c r="NIL742" s="835"/>
      <c r="NIM742" s="835"/>
      <c r="NIN742" s="89"/>
      <c r="NIO742" s="89"/>
      <c r="NIP742" s="835"/>
      <c r="NIQ742" s="835"/>
      <c r="NIR742" s="89"/>
      <c r="NIS742" s="89"/>
      <c r="NIT742" s="835"/>
      <c r="NIU742" s="835"/>
      <c r="NIV742" s="835"/>
      <c r="NIW742" s="835"/>
      <c r="NIX742" s="835"/>
      <c r="NIY742" s="835"/>
      <c r="NIZ742" s="835"/>
      <c r="NJA742" s="89"/>
      <c r="NJB742" s="89"/>
      <c r="NJC742" s="835"/>
      <c r="NJD742" s="835"/>
      <c r="NJE742" s="89"/>
      <c r="NJF742" s="89"/>
      <c r="NJG742" s="835"/>
      <c r="NJH742" s="835"/>
      <c r="NJI742" s="835"/>
      <c r="NJJ742" s="835"/>
      <c r="NJK742" s="835"/>
      <c r="NJL742" s="203"/>
      <c r="NJM742" s="107"/>
      <c r="NJN742" s="835"/>
      <c r="NJO742" s="835"/>
      <c r="NJP742" s="835"/>
      <c r="NJQ742" s="835"/>
      <c r="NJR742" s="835"/>
      <c r="NJS742" s="835"/>
      <c r="NJT742" s="835"/>
      <c r="NJU742" s="168"/>
      <c r="NJV742" s="168"/>
      <c r="NJW742" s="168"/>
      <c r="NJX742" s="168"/>
      <c r="NJY742" s="168"/>
      <c r="NJZ742" s="168"/>
      <c r="NKA742" s="168"/>
      <c r="NKB742" s="168"/>
      <c r="NKC742" s="168"/>
      <c r="NKD742" s="168"/>
      <c r="NKE742" s="168"/>
      <c r="NKF742" s="168"/>
      <c r="NKG742" s="168"/>
      <c r="NKH742" s="168"/>
      <c r="NKI742" s="168"/>
      <c r="NKJ742" s="168"/>
      <c r="NKK742" s="168"/>
      <c r="NKL742" s="168"/>
      <c r="NKM742" s="168"/>
      <c r="NKN742" s="168"/>
      <c r="NKO742" s="168"/>
      <c r="NKP742" s="168"/>
      <c r="NKQ742" s="168"/>
      <c r="NKR742" s="168"/>
      <c r="NKS742" s="168"/>
      <c r="NKT742" s="168"/>
      <c r="NKU742" s="168"/>
      <c r="NKV742" s="168"/>
      <c r="NKW742" s="168"/>
      <c r="NKX742" s="168"/>
      <c r="NKY742" s="168"/>
      <c r="NKZ742" s="168"/>
      <c r="NLA742" s="168"/>
      <c r="NLB742" s="168"/>
      <c r="NLC742" s="168"/>
      <c r="NLD742" s="168"/>
      <c r="NLE742" s="168"/>
      <c r="NLF742" s="168"/>
      <c r="NLG742" s="168"/>
      <c r="NLH742" s="168"/>
      <c r="NLI742" s="168"/>
      <c r="NLJ742" s="168"/>
      <c r="NLK742" s="168"/>
      <c r="NLL742" s="168"/>
      <c r="NLM742" s="835"/>
      <c r="NLN742" s="835"/>
      <c r="NLO742" s="835"/>
      <c r="NLP742" s="835"/>
      <c r="NLQ742" s="835"/>
      <c r="NLR742" s="835"/>
      <c r="NLS742" s="835"/>
      <c r="NLT742" s="835"/>
      <c r="NLU742" s="835"/>
      <c r="NLV742" s="835"/>
      <c r="NLW742" s="835"/>
      <c r="NLX742" s="835"/>
      <c r="NLY742" s="835"/>
      <c r="NLZ742" s="835"/>
      <c r="NMA742" s="835"/>
      <c r="NMB742" s="835"/>
      <c r="NMC742" s="835"/>
      <c r="NMD742" s="835"/>
      <c r="NME742" s="835"/>
      <c r="NMF742" s="835"/>
      <c r="NMG742" s="835"/>
      <c r="NMH742" s="835"/>
      <c r="NMI742" s="835"/>
      <c r="NMJ742" s="835"/>
      <c r="NMK742" s="89"/>
      <c r="NML742" s="89"/>
      <c r="NMM742" s="89"/>
      <c r="NMN742" s="89"/>
      <c r="NMO742" s="89"/>
      <c r="NMP742" s="835"/>
      <c r="NMQ742" s="835"/>
      <c r="NMR742" s="89"/>
      <c r="NMS742" s="89"/>
      <c r="NMT742" s="835"/>
      <c r="NMU742" s="835"/>
      <c r="NMV742" s="89"/>
      <c r="NMW742" s="89"/>
      <c r="NMX742" s="835"/>
      <c r="NMY742" s="835"/>
      <c r="NMZ742" s="835"/>
      <c r="NNA742" s="835"/>
      <c r="NNB742" s="835"/>
      <c r="NNC742" s="835"/>
      <c r="NND742" s="835"/>
      <c r="NNE742" s="89"/>
      <c r="NNF742" s="89"/>
      <c r="NNG742" s="835"/>
      <c r="NNH742" s="835"/>
      <c r="NNI742" s="89"/>
      <c r="NNJ742" s="89"/>
      <c r="NNK742" s="835"/>
      <c r="NNL742" s="835"/>
      <c r="NNM742" s="835"/>
      <c r="NNN742" s="835"/>
      <c r="NNO742" s="835"/>
      <c r="NNP742" s="203"/>
      <c r="NNQ742" s="107"/>
      <c r="NNR742" s="835"/>
      <c r="NNS742" s="835"/>
      <c r="NNT742" s="835"/>
      <c r="NNU742" s="835"/>
      <c r="NNV742" s="835"/>
      <c r="NNW742" s="835"/>
      <c r="NNX742" s="835"/>
      <c r="NNY742" s="168"/>
      <c r="NNZ742" s="168"/>
      <c r="NOA742" s="168"/>
      <c r="NOB742" s="168"/>
      <c r="NOC742" s="168"/>
      <c r="NOD742" s="168"/>
      <c r="NOE742" s="168"/>
      <c r="NOF742" s="168"/>
      <c r="NOG742" s="168"/>
      <c r="NOH742" s="168"/>
      <c r="NOI742" s="168"/>
      <c r="NOJ742" s="168"/>
      <c r="NOK742" s="168"/>
      <c r="NOL742" s="168"/>
      <c r="NOM742" s="168"/>
      <c r="NON742" s="168"/>
      <c r="NOO742" s="168"/>
      <c r="NOP742" s="168"/>
      <c r="NOQ742" s="168"/>
      <c r="NOR742" s="168"/>
      <c r="NOS742" s="168"/>
      <c r="NOT742" s="168"/>
      <c r="NOU742" s="168"/>
      <c r="NOV742" s="168"/>
      <c r="NOW742" s="168"/>
      <c r="NOX742" s="168"/>
      <c r="NOY742" s="168"/>
      <c r="NOZ742" s="168"/>
      <c r="NPA742" s="168"/>
      <c r="NPB742" s="168"/>
      <c r="NPC742" s="168"/>
      <c r="NPD742" s="168"/>
      <c r="NPE742" s="168"/>
      <c r="NPF742" s="168"/>
      <c r="NPG742" s="168"/>
      <c r="NPH742" s="168"/>
      <c r="NPI742" s="168"/>
      <c r="NPJ742" s="168"/>
      <c r="NPK742" s="168"/>
      <c r="NPL742" s="168"/>
      <c r="NPM742" s="168"/>
      <c r="NPN742" s="168"/>
      <c r="NPO742" s="168"/>
      <c r="NPP742" s="168"/>
      <c r="NPQ742" s="835"/>
      <c r="NPR742" s="835"/>
      <c r="NPS742" s="835"/>
      <c r="NPT742" s="835"/>
      <c r="NPU742" s="835"/>
      <c r="NPV742" s="835"/>
      <c r="NPW742" s="835"/>
      <c r="NPX742" s="835"/>
      <c r="NPY742" s="835"/>
      <c r="NPZ742" s="835"/>
      <c r="NQA742" s="835"/>
      <c r="NQB742" s="835"/>
      <c r="NQC742" s="835"/>
      <c r="NQD742" s="835"/>
      <c r="NQE742" s="835"/>
      <c r="NQF742" s="835"/>
      <c r="NQG742" s="835"/>
      <c r="NQH742" s="835"/>
      <c r="NQI742" s="835"/>
      <c r="NQJ742" s="835"/>
      <c r="NQK742" s="835"/>
      <c r="NQL742" s="835"/>
      <c r="NQM742" s="835"/>
      <c r="NQN742" s="835"/>
      <c r="NQO742" s="89"/>
      <c r="NQP742" s="89"/>
      <c r="NQQ742" s="89"/>
      <c r="NQR742" s="89"/>
      <c r="NQS742" s="89"/>
      <c r="NQT742" s="835"/>
      <c r="NQU742" s="835"/>
      <c r="NQV742" s="89"/>
      <c r="NQW742" s="89"/>
      <c r="NQX742" s="835"/>
      <c r="NQY742" s="835"/>
      <c r="NQZ742" s="89"/>
      <c r="NRA742" s="89"/>
      <c r="NRB742" s="835"/>
      <c r="NRC742" s="835"/>
      <c r="NRD742" s="835"/>
      <c r="NRE742" s="835"/>
      <c r="NRF742" s="835"/>
      <c r="NRG742" s="835"/>
      <c r="NRH742" s="835"/>
      <c r="NRI742" s="89"/>
      <c r="NRJ742" s="89"/>
      <c r="NRK742" s="835"/>
      <c r="NRL742" s="835"/>
      <c r="NRM742" s="89"/>
      <c r="NRN742" s="89"/>
      <c r="NRO742" s="835"/>
      <c r="NRP742" s="835"/>
      <c r="NRQ742" s="835"/>
      <c r="NRR742" s="835"/>
      <c r="NRS742" s="835"/>
      <c r="NRT742" s="203"/>
      <c r="NRU742" s="107"/>
      <c r="NRV742" s="835"/>
      <c r="NRW742" s="835"/>
      <c r="NRX742" s="835"/>
      <c r="NRY742" s="835"/>
      <c r="NRZ742" s="835"/>
      <c r="NSA742" s="835"/>
      <c r="NSB742" s="835"/>
      <c r="NSC742" s="168"/>
      <c r="NSD742" s="168"/>
      <c r="NSE742" s="168"/>
      <c r="NSF742" s="168"/>
      <c r="NSG742" s="168"/>
      <c r="NSH742" s="168"/>
      <c r="NSI742" s="168"/>
      <c r="NSJ742" s="168"/>
      <c r="NSK742" s="168"/>
      <c r="NSL742" s="168"/>
      <c r="NSM742" s="168"/>
      <c r="NSN742" s="168"/>
      <c r="NSO742" s="168"/>
      <c r="NSP742" s="168"/>
      <c r="NSQ742" s="168"/>
      <c r="NSR742" s="168"/>
      <c r="NSS742" s="168"/>
      <c r="NST742" s="168"/>
      <c r="NSU742" s="168"/>
      <c r="NSV742" s="168"/>
      <c r="NSW742" s="168"/>
      <c r="NSX742" s="168"/>
      <c r="NSY742" s="168"/>
      <c r="NSZ742" s="168"/>
      <c r="NTA742" s="168"/>
      <c r="NTB742" s="168"/>
      <c r="NTC742" s="168"/>
      <c r="NTD742" s="168"/>
      <c r="NTE742" s="168"/>
      <c r="NTF742" s="168"/>
      <c r="NTG742" s="168"/>
      <c r="NTH742" s="168"/>
      <c r="NTI742" s="168"/>
      <c r="NTJ742" s="168"/>
      <c r="NTK742" s="168"/>
      <c r="NTL742" s="168"/>
      <c r="NTM742" s="168"/>
      <c r="NTN742" s="168"/>
      <c r="NTO742" s="168"/>
      <c r="NTP742" s="168"/>
      <c r="NTQ742" s="168"/>
      <c r="NTR742" s="168"/>
      <c r="NTS742" s="168"/>
      <c r="NTT742" s="168"/>
      <c r="NTU742" s="835"/>
      <c r="NTV742" s="835"/>
      <c r="NTW742" s="835"/>
      <c r="NTX742" s="835"/>
      <c r="NTY742" s="835"/>
      <c r="NTZ742" s="835"/>
      <c r="NUA742" s="835"/>
      <c r="NUB742" s="835"/>
      <c r="NUC742" s="835"/>
      <c r="NUD742" s="835"/>
      <c r="NUE742" s="835"/>
      <c r="NUF742" s="835"/>
      <c r="NUG742" s="835"/>
      <c r="NUH742" s="835"/>
      <c r="NUI742" s="835"/>
      <c r="NUJ742" s="835"/>
      <c r="NUK742" s="835"/>
      <c r="NUL742" s="835"/>
      <c r="NUM742" s="835"/>
      <c r="NUN742" s="835"/>
      <c r="NUO742" s="835"/>
      <c r="NUP742" s="835"/>
      <c r="NUQ742" s="835"/>
      <c r="NUR742" s="835"/>
      <c r="NUS742" s="89"/>
      <c r="NUT742" s="89"/>
      <c r="NUU742" s="89"/>
      <c r="NUV742" s="89"/>
      <c r="NUW742" s="89"/>
      <c r="NUX742" s="835"/>
      <c r="NUY742" s="835"/>
      <c r="NUZ742" s="89"/>
      <c r="NVA742" s="89"/>
      <c r="NVB742" s="835"/>
      <c r="NVC742" s="835"/>
      <c r="NVD742" s="89"/>
      <c r="NVE742" s="89"/>
      <c r="NVF742" s="835"/>
      <c r="NVG742" s="835"/>
      <c r="NVH742" s="835"/>
      <c r="NVI742" s="835"/>
      <c r="NVJ742" s="835"/>
      <c r="NVK742" s="835"/>
      <c r="NVL742" s="835"/>
      <c r="NVM742" s="89"/>
      <c r="NVN742" s="89"/>
      <c r="NVO742" s="835"/>
      <c r="NVP742" s="835"/>
      <c r="NVQ742" s="89"/>
      <c r="NVR742" s="89"/>
      <c r="NVS742" s="835"/>
      <c r="NVT742" s="835"/>
      <c r="NVU742" s="835"/>
      <c r="NVV742" s="835"/>
      <c r="NVW742" s="835"/>
      <c r="NVX742" s="203"/>
      <c r="NVY742" s="107"/>
      <c r="NVZ742" s="835"/>
      <c r="NWA742" s="835"/>
      <c r="NWB742" s="835"/>
      <c r="NWC742" s="835"/>
      <c r="NWD742" s="835"/>
      <c r="NWE742" s="835"/>
      <c r="NWF742" s="835"/>
      <c r="NWG742" s="168"/>
      <c r="NWH742" s="168"/>
      <c r="NWI742" s="168"/>
      <c r="NWJ742" s="168"/>
      <c r="NWK742" s="168"/>
      <c r="NWL742" s="168"/>
      <c r="NWM742" s="168"/>
      <c r="NWN742" s="168"/>
      <c r="NWO742" s="168"/>
      <c r="NWP742" s="168"/>
      <c r="NWQ742" s="168"/>
      <c r="NWR742" s="168"/>
      <c r="NWS742" s="168"/>
      <c r="NWT742" s="168"/>
      <c r="NWU742" s="168"/>
      <c r="NWV742" s="168"/>
      <c r="NWW742" s="168"/>
      <c r="NWX742" s="168"/>
      <c r="NWY742" s="168"/>
      <c r="NWZ742" s="168"/>
      <c r="NXA742" s="168"/>
      <c r="NXB742" s="168"/>
      <c r="NXC742" s="168"/>
      <c r="NXD742" s="168"/>
      <c r="NXE742" s="168"/>
      <c r="NXF742" s="168"/>
      <c r="NXG742" s="168"/>
      <c r="NXH742" s="168"/>
      <c r="NXI742" s="168"/>
      <c r="NXJ742" s="168"/>
      <c r="NXK742" s="168"/>
      <c r="NXL742" s="168"/>
      <c r="NXM742" s="168"/>
      <c r="NXN742" s="168"/>
      <c r="NXO742" s="168"/>
      <c r="NXP742" s="168"/>
      <c r="NXQ742" s="168"/>
      <c r="NXR742" s="168"/>
      <c r="NXS742" s="168"/>
      <c r="NXT742" s="168"/>
      <c r="NXU742" s="168"/>
      <c r="NXV742" s="168"/>
      <c r="NXW742" s="168"/>
      <c r="NXX742" s="168"/>
      <c r="NXY742" s="835"/>
      <c r="NXZ742" s="835"/>
      <c r="NYA742" s="835"/>
      <c r="NYB742" s="835"/>
      <c r="NYC742" s="835"/>
      <c r="NYD742" s="835"/>
      <c r="NYE742" s="835"/>
      <c r="NYF742" s="835"/>
      <c r="NYG742" s="835"/>
      <c r="NYH742" s="835"/>
      <c r="NYI742" s="835"/>
      <c r="NYJ742" s="835"/>
      <c r="NYK742" s="835"/>
      <c r="NYL742" s="835"/>
      <c r="NYM742" s="835"/>
      <c r="NYN742" s="835"/>
      <c r="NYO742" s="835"/>
      <c r="NYP742" s="835"/>
      <c r="NYQ742" s="835"/>
      <c r="NYR742" s="835"/>
      <c r="NYS742" s="835"/>
      <c r="NYT742" s="835"/>
      <c r="NYU742" s="835"/>
      <c r="NYV742" s="835"/>
      <c r="NYW742" s="89"/>
      <c r="NYX742" s="89"/>
      <c r="NYY742" s="89"/>
      <c r="NYZ742" s="89"/>
      <c r="NZA742" s="89"/>
      <c r="NZB742" s="835"/>
      <c r="NZC742" s="835"/>
      <c r="NZD742" s="89"/>
      <c r="NZE742" s="89"/>
      <c r="NZF742" s="835"/>
      <c r="NZG742" s="835"/>
      <c r="NZH742" s="89"/>
      <c r="NZI742" s="89"/>
      <c r="NZJ742" s="835"/>
      <c r="NZK742" s="835"/>
      <c r="NZL742" s="835"/>
      <c r="NZM742" s="835"/>
      <c r="NZN742" s="835"/>
      <c r="NZO742" s="835"/>
      <c r="NZP742" s="835"/>
      <c r="NZQ742" s="89"/>
      <c r="NZR742" s="89"/>
      <c r="NZS742" s="835"/>
      <c r="NZT742" s="835"/>
      <c r="NZU742" s="89"/>
      <c r="NZV742" s="89"/>
      <c r="NZW742" s="835"/>
      <c r="NZX742" s="835"/>
      <c r="NZY742" s="835"/>
      <c r="NZZ742" s="835"/>
      <c r="OAA742" s="835"/>
      <c r="OAB742" s="203"/>
      <c r="OAC742" s="107"/>
      <c r="OAD742" s="835"/>
      <c r="OAE742" s="835"/>
      <c r="OAF742" s="835"/>
      <c r="OAG742" s="835"/>
      <c r="OAH742" s="835"/>
      <c r="OAI742" s="835"/>
      <c r="OAJ742" s="835"/>
      <c r="OAK742" s="168"/>
      <c r="OAL742" s="168"/>
      <c r="OAM742" s="168"/>
      <c r="OAN742" s="168"/>
      <c r="OAO742" s="168"/>
      <c r="OAP742" s="168"/>
      <c r="OAQ742" s="168"/>
      <c r="OAR742" s="168"/>
      <c r="OAS742" s="168"/>
      <c r="OAT742" s="168"/>
      <c r="OAU742" s="168"/>
      <c r="OAV742" s="168"/>
      <c r="OAW742" s="168"/>
      <c r="OAX742" s="168"/>
      <c r="OAY742" s="168"/>
      <c r="OAZ742" s="168"/>
      <c r="OBA742" s="168"/>
      <c r="OBB742" s="168"/>
      <c r="OBC742" s="168"/>
      <c r="OBD742" s="168"/>
      <c r="OBE742" s="168"/>
      <c r="OBF742" s="168"/>
      <c r="OBG742" s="168"/>
      <c r="OBH742" s="168"/>
      <c r="OBI742" s="168"/>
      <c r="OBJ742" s="168"/>
      <c r="OBK742" s="168"/>
      <c r="OBL742" s="168"/>
      <c r="OBM742" s="168"/>
      <c r="OBN742" s="168"/>
      <c r="OBO742" s="168"/>
      <c r="OBP742" s="168"/>
      <c r="OBQ742" s="168"/>
      <c r="OBR742" s="168"/>
      <c r="OBS742" s="168"/>
      <c r="OBT742" s="168"/>
      <c r="OBU742" s="168"/>
      <c r="OBV742" s="168"/>
      <c r="OBW742" s="168"/>
      <c r="OBX742" s="168"/>
      <c r="OBY742" s="168"/>
      <c r="OBZ742" s="168"/>
      <c r="OCA742" s="168"/>
      <c r="OCB742" s="168"/>
      <c r="OCC742" s="835"/>
      <c r="OCD742" s="835"/>
      <c r="OCE742" s="835"/>
      <c r="OCF742" s="835"/>
      <c r="OCG742" s="835"/>
      <c r="OCH742" s="835"/>
      <c r="OCI742" s="835"/>
      <c r="OCJ742" s="835"/>
      <c r="OCK742" s="835"/>
      <c r="OCL742" s="835"/>
      <c r="OCM742" s="835"/>
      <c r="OCN742" s="835"/>
      <c r="OCO742" s="835"/>
      <c r="OCP742" s="835"/>
      <c r="OCQ742" s="835"/>
      <c r="OCR742" s="835"/>
      <c r="OCS742" s="835"/>
      <c r="OCT742" s="835"/>
      <c r="OCU742" s="835"/>
      <c r="OCV742" s="835"/>
      <c r="OCW742" s="835"/>
      <c r="OCX742" s="835"/>
      <c r="OCY742" s="835"/>
      <c r="OCZ742" s="835"/>
      <c r="ODA742" s="89"/>
      <c r="ODB742" s="89"/>
      <c r="ODC742" s="89"/>
      <c r="ODD742" s="89"/>
      <c r="ODE742" s="89"/>
      <c r="ODF742" s="835"/>
      <c r="ODG742" s="835"/>
      <c r="ODH742" s="89"/>
      <c r="ODI742" s="89"/>
      <c r="ODJ742" s="835"/>
      <c r="ODK742" s="835"/>
      <c r="ODL742" s="89"/>
      <c r="ODM742" s="89"/>
      <c r="ODN742" s="835"/>
      <c r="ODO742" s="835"/>
      <c r="ODP742" s="835"/>
      <c r="ODQ742" s="835"/>
      <c r="ODR742" s="835"/>
      <c r="ODS742" s="835"/>
      <c r="ODT742" s="835"/>
      <c r="ODU742" s="89"/>
      <c r="ODV742" s="89"/>
      <c r="ODW742" s="835"/>
      <c r="ODX742" s="835"/>
      <c r="ODY742" s="89"/>
      <c r="ODZ742" s="89"/>
      <c r="OEA742" s="835"/>
      <c r="OEB742" s="835"/>
      <c r="OEC742" s="835"/>
      <c r="OED742" s="835"/>
      <c r="OEE742" s="835"/>
      <c r="OEF742" s="203"/>
      <c r="OEG742" s="107"/>
      <c r="OEH742" s="835"/>
      <c r="OEI742" s="835"/>
      <c r="OEJ742" s="835"/>
      <c r="OEK742" s="835"/>
      <c r="OEL742" s="835"/>
      <c r="OEM742" s="835"/>
      <c r="OEN742" s="835"/>
      <c r="OEO742" s="168"/>
      <c r="OEP742" s="168"/>
      <c r="OEQ742" s="168"/>
      <c r="OER742" s="168"/>
      <c r="OES742" s="168"/>
      <c r="OET742" s="168"/>
      <c r="OEU742" s="168"/>
      <c r="OEV742" s="168"/>
      <c r="OEW742" s="168"/>
      <c r="OEX742" s="168"/>
      <c r="OEY742" s="168"/>
      <c r="OEZ742" s="168"/>
      <c r="OFA742" s="168"/>
      <c r="OFB742" s="168"/>
      <c r="OFC742" s="168"/>
      <c r="OFD742" s="168"/>
      <c r="OFE742" s="168"/>
      <c r="OFF742" s="168"/>
      <c r="OFG742" s="168"/>
      <c r="OFH742" s="168"/>
      <c r="OFI742" s="168"/>
      <c r="OFJ742" s="168"/>
      <c r="OFK742" s="168"/>
      <c r="OFL742" s="168"/>
      <c r="OFM742" s="168"/>
      <c r="OFN742" s="168"/>
      <c r="OFO742" s="168"/>
      <c r="OFP742" s="168"/>
      <c r="OFQ742" s="168"/>
      <c r="OFR742" s="168"/>
      <c r="OFS742" s="168"/>
      <c r="OFT742" s="168"/>
      <c r="OFU742" s="168"/>
      <c r="OFV742" s="168"/>
      <c r="OFW742" s="168"/>
      <c r="OFX742" s="168"/>
      <c r="OFY742" s="168"/>
      <c r="OFZ742" s="168"/>
      <c r="OGA742" s="168"/>
      <c r="OGB742" s="168"/>
      <c r="OGC742" s="168"/>
      <c r="OGD742" s="168"/>
      <c r="OGE742" s="168"/>
      <c r="OGF742" s="168"/>
      <c r="OGG742" s="835"/>
      <c r="OGH742" s="835"/>
      <c r="OGI742" s="835"/>
      <c r="OGJ742" s="835"/>
      <c r="OGK742" s="835"/>
      <c r="OGL742" s="835"/>
      <c r="OGM742" s="835"/>
      <c r="OGN742" s="835"/>
      <c r="OGO742" s="835"/>
      <c r="OGP742" s="835"/>
      <c r="OGQ742" s="835"/>
      <c r="OGR742" s="835"/>
      <c r="OGS742" s="835"/>
      <c r="OGT742" s="835"/>
      <c r="OGU742" s="835"/>
      <c r="OGV742" s="835"/>
      <c r="OGW742" s="835"/>
      <c r="OGX742" s="835"/>
      <c r="OGY742" s="835"/>
      <c r="OGZ742" s="835"/>
      <c r="OHA742" s="835"/>
      <c r="OHB742" s="835"/>
      <c r="OHC742" s="835"/>
      <c r="OHD742" s="835"/>
      <c r="OHE742" s="89"/>
      <c r="OHF742" s="89"/>
      <c r="OHG742" s="89"/>
      <c r="OHH742" s="89"/>
      <c r="OHI742" s="89"/>
      <c r="OHJ742" s="835"/>
      <c r="OHK742" s="835"/>
      <c r="OHL742" s="89"/>
      <c r="OHM742" s="89"/>
      <c r="OHN742" s="835"/>
      <c r="OHO742" s="835"/>
      <c r="OHP742" s="89"/>
      <c r="OHQ742" s="89"/>
      <c r="OHR742" s="835"/>
      <c r="OHS742" s="835"/>
      <c r="OHT742" s="835"/>
      <c r="OHU742" s="835"/>
      <c r="OHV742" s="835"/>
      <c r="OHW742" s="835"/>
      <c r="OHX742" s="835"/>
      <c r="OHY742" s="89"/>
      <c r="OHZ742" s="89"/>
      <c r="OIA742" s="835"/>
      <c r="OIB742" s="835"/>
      <c r="OIC742" s="89"/>
      <c r="OID742" s="89"/>
      <c r="OIE742" s="835"/>
      <c r="OIF742" s="835"/>
      <c r="OIG742" s="835"/>
      <c r="OIH742" s="835"/>
      <c r="OII742" s="835"/>
      <c r="OIJ742" s="203"/>
      <c r="OIK742" s="107"/>
      <c r="OIL742" s="835"/>
      <c r="OIM742" s="835"/>
      <c r="OIN742" s="835"/>
      <c r="OIO742" s="835"/>
      <c r="OIP742" s="835"/>
      <c r="OIQ742" s="835"/>
      <c r="OIR742" s="835"/>
      <c r="OIS742" s="168"/>
      <c r="OIT742" s="168"/>
      <c r="OIU742" s="168"/>
      <c r="OIV742" s="168"/>
      <c r="OIW742" s="168"/>
      <c r="OIX742" s="168"/>
      <c r="OIY742" s="168"/>
      <c r="OIZ742" s="168"/>
      <c r="OJA742" s="168"/>
      <c r="OJB742" s="168"/>
      <c r="OJC742" s="168"/>
      <c r="OJD742" s="168"/>
      <c r="OJE742" s="168"/>
      <c r="OJF742" s="168"/>
      <c r="OJG742" s="168"/>
      <c r="OJH742" s="168"/>
      <c r="OJI742" s="168"/>
      <c r="OJJ742" s="168"/>
      <c r="OJK742" s="168"/>
      <c r="OJL742" s="168"/>
      <c r="OJM742" s="168"/>
      <c r="OJN742" s="168"/>
      <c r="OJO742" s="168"/>
      <c r="OJP742" s="168"/>
      <c r="OJQ742" s="168"/>
      <c r="OJR742" s="168"/>
      <c r="OJS742" s="168"/>
      <c r="OJT742" s="168"/>
      <c r="OJU742" s="168"/>
      <c r="OJV742" s="168"/>
      <c r="OJW742" s="168"/>
      <c r="OJX742" s="168"/>
      <c r="OJY742" s="168"/>
      <c r="OJZ742" s="168"/>
      <c r="OKA742" s="168"/>
      <c r="OKB742" s="168"/>
      <c r="OKC742" s="168"/>
      <c r="OKD742" s="168"/>
      <c r="OKE742" s="168"/>
      <c r="OKF742" s="168"/>
      <c r="OKG742" s="168"/>
      <c r="OKH742" s="168"/>
      <c r="OKI742" s="168"/>
      <c r="OKJ742" s="168"/>
      <c r="OKK742" s="835"/>
      <c r="OKL742" s="835"/>
      <c r="OKM742" s="835"/>
      <c r="OKN742" s="835"/>
      <c r="OKO742" s="835"/>
      <c r="OKP742" s="835"/>
      <c r="OKQ742" s="835"/>
      <c r="OKR742" s="835"/>
      <c r="OKS742" s="835"/>
      <c r="OKT742" s="835"/>
      <c r="OKU742" s="835"/>
      <c r="OKV742" s="835"/>
      <c r="OKW742" s="835"/>
      <c r="OKX742" s="835"/>
      <c r="OKY742" s="835"/>
      <c r="OKZ742" s="835"/>
      <c r="OLA742" s="835"/>
      <c r="OLB742" s="835"/>
      <c r="OLC742" s="835"/>
      <c r="OLD742" s="835"/>
      <c r="OLE742" s="835"/>
      <c r="OLF742" s="835"/>
      <c r="OLG742" s="835"/>
      <c r="OLH742" s="835"/>
      <c r="OLI742" s="89"/>
      <c r="OLJ742" s="89"/>
      <c r="OLK742" s="89"/>
      <c r="OLL742" s="89"/>
      <c r="OLM742" s="89"/>
      <c r="OLN742" s="835"/>
      <c r="OLO742" s="835"/>
      <c r="OLP742" s="89"/>
      <c r="OLQ742" s="89"/>
      <c r="OLR742" s="835"/>
      <c r="OLS742" s="835"/>
      <c r="OLT742" s="89"/>
      <c r="OLU742" s="89"/>
      <c r="OLV742" s="835"/>
      <c r="OLW742" s="835"/>
      <c r="OLX742" s="835"/>
      <c r="OLY742" s="835"/>
      <c r="OLZ742" s="835"/>
      <c r="OMA742" s="835"/>
      <c r="OMB742" s="835"/>
      <c r="OMC742" s="89"/>
      <c r="OMD742" s="89"/>
      <c r="OME742" s="835"/>
      <c r="OMF742" s="835"/>
      <c r="OMG742" s="89"/>
      <c r="OMH742" s="89"/>
      <c r="OMI742" s="835"/>
      <c r="OMJ742" s="835"/>
      <c r="OMK742" s="835"/>
      <c r="OML742" s="835"/>
      <c r="OMM742" s="835"/>
      <c r="OMN742" s="203"/>
      <c r="OMO742" s="107"/>
      <c r="OMP742" s="835"/>
      <c r="OMQ742" s="835"/>
      <c r="OMR742" s="835"/>
      <c r="OMS742" s="835"/>
      <c r="OMT742" s="835"/>
      <c r="OMU742" s="835"/>
      <c r="OMV742" s="835"/>
      <c r="OMW742" s="168"/>
      <c r="OMX742" s="168"/>
      <c r="OMY742" s="168"/>
      <c r="OMZ742" s="168"/>
      <c r="ONA742" s="168"/>
      <c r="ONB742" s="168"/>
      <c r="ONC742" s="168"/>
      <c r="OND742" s="168"/>
      <c r="ONE742" s="168"/>
      <c r="ONF742" s="168"/>
      <c r="ONG742" s="168"/>
      <c r="ONH742" s="168"/>
      <c r="ONI742" s="168"/>
      <c r="ONJ742" s="168"/>
      <c r="ONK742" s="168"/>
      <c r="ONL742" s="168"/>
      <c r="ONM742" s="168"/>
      <c r="ONN742" s="168"/>
      <c r="ONO742" s="168"/>
      <c r="ONP742" s="168"/>
      <c r="ONQ742" s="168"/>
      <c r="ONR742" s="168"/>
      <c r="ONS742" s="168"/>
      <c r="ONT742" s="168"/>
      <c r="ONU742" s="168"/>
      <c r="ONV742" s="168"/>
      <c r="ONW742" s="168"/>
      <c r="ONX742" s="168"/>
      <c r="ONY742" s="168"/>
      <c r="ONZ742" s="168"/>
      <c r="OOA742" s="168"/>
      <c r="OOB742" s="168"/>
      <c r="OOC742" s="168"/>
      <c r="OOD742" s="168"/>
      <c r="OOE742" s="168"/>
      <c r="OOF742" s="168"/>
      <c r="OOG742" s="168"/>
      <c r="OOH742" s="168"/>
      <c r="OOI742" s="168"/>
      <c r="OOJ742" s="168"/>
      <c r="OOK742" s="168"/>
      <c r="OOL742" s="168"/>
      <c r="OOM742" s="168"/>
      <c r="OON742" s="168"/>
      <c r="OOO742" s="835"/>
      <c r="OOP742" s="835"/>
      <c r="OOQ742" s="835"/>
      <c r="OOR742" s="835"/>
      <c r="OOS742" s="835"/>
      <c r="OOT742" s="835"/>
      <c r="OOU742" s="835"/>
      <c r="OOV742" s="835"/>
      <c r="OOW742" s="835"/>
      <c r="OOX742" s="835"/>
      <c r="OOY742" s="835"/>
      <c r="OOZ742" s="835"/>
      <c r="OPA742" s="835"/>
      <c r="OPB742" s="835"/>
      <c r="OPC742" s="835"/>
      <c r="OPD742" s="835"/>
      <c r="OPE742" s="835"/>
      <c r="OPF742" s="835"/>
      <c r="OPG742" s="835"/>
      <c r="OPH742" s="835"/>
      <c r="OPI742" s="835"/>
      <c r="OPJ742" s="835"/>
      <c r="OPK742" s="835"/>
      <c r="OPL742" s="835"/>
      <c r="OPM742" s="89"/>
      <c r="OPN742" s="89"/>
      <c r="OPO742" s="89"/>
      <c r="OPP742" s="89"/>
      <c r="OPQ742" s="89"/>
      <c r="OPR742" s="835"/>
      <c r="OPS742" s="835"/>
      <c r="OPT742" s="89"/>
      <c r="OPU742" s="89"/>
      <c r="OPV742" s="835"/>
      <c r="OPW742" s="835"/>
      <c r="OPX742" s="89"/>
      <c r="OPY742" s="89"/>
      <c r="OPZ742" s="835"/>
      <c r="OQA742" s="835"/>
      <c r="OQB742" s="835"/>
      <c r="OQC742" s="835"/>
      <c r="OQD742" s="835"/>
      <c r="OQE742" s="835"/>
      <c r="OQF742" s="835"/>
      <c r="OQG742" s="89"/>
      <c r="OQH742" s="89"/>
      <c r="OQI742" s="835"/>
      <c r="OQJ742" s="835"/>
      <c r="OQK742" s="89"/>
      <c r="OQL742" s="89"/>
      <c r="OQM742" s="835"/>
      <c r="OQN742" s="835"/>
      <c r="OQO742" s="835"/>
      <c r="OQP742" s="835"/>
      <c r="OQQ742" s="835"/>
      <c r="OQR742" s="203"/>
      <c r="OQS742" s="107"/>
      <c r="OQT742" s="835"/>
      <c r="OQU742" s="835"/>
      <c r="OQV742" s="835"/>
      <c r="OQW742" s="835"/>
      <c r="OQX742" s="835"/>
      <c r="OQY742" s="835"/>
      <c r="OQZ742" s="835"/>
      <c r="ORA742" s="168"/>
      <c r="ORB742" s="168"/>
      <c r="ORC742" s="168"/>
      <c r="ORD742" s="168"/>
      <c r="ORE742" s="168"/>
      <c r="ORF742" s="168"/>
      <c r="ORG742" s="168"/>
      <c r="ORH742" s="168"/>
      <c r="ORI742" s="168"/>
      <c r="ORJ742" s="168"/>
      <c r="ORK742" s="168"/>
      <c r="ORL742" s="168"/>
      <c r="ORM742" s="168"/>
      <c r="ORN742" s="168"/>
      <c r="ORO742" s="168"/>
      <c r="ORP742" s="168"/>
      <c r="ORQ742" s="168"/>
      <c r="ORR742" s="168"/>
      <c r="ORS742" s="168"/>
      <c r="ORT742" s="168"/>
      <c r="ORU742" s="168"/>
      <c r="ORV742" s="168"/>
      <c r="ORW742" s="168"/>
      <c r="ORX742" s="168"/>
      <c r="ORY742" s="168"/>
      <c r="ORZ742" s="168"/>
      <c r="OSA742" s="168"/>
      <c r="OSB742" s="168"/>
      <c r="OSC742" s="168"/>
      <c r="OSD742" s="168"/>
      <c r="OSE742" s="168"/>
      <c r="OSF742" s="168"/>
      <c r="OSG742" s="168"/>
      <c r="OSH742" s="168"/>
      <c r="OSI742" s="168"/>
      <c r="OSJ742" s="168"/>
      <c r="OSK742" s="168"/>
      <c r="OSL742" s="168"/>
      <c r="OSM742" s="168"/>
      <c r="OSN742" s="168"/>
      <c r="OSO742" s="168"/>
      <c r="OSP742" s="168"/>
      <c r="OSQ742" s="168"/>
      <c r="OSR742" s="168"/>
      <c r="OSS742" s="835"/>
      <c r="OST742" s="835"/>
      <c r="OSU742" s="835"/>
      <c r="OSV742" s="835"/>
      <c r="OSW742" s="835"/>
      <c r="OSX742" s="835"/>
      <c r="OSY742" s="835"/>
      <c r="OSZ742" s="835"/>
      <c r="OTA742" s="835"/>
      <c r="OTB742" s="835"/>
      <c r="OTC742" s="835"/>
      <c r="OTD742" s="835"/>
      <c r="OTE742" s="835"/>
      <c r="OTF742" s="835"/>
      <c r="OTG742" s="835"/>
      <c r="OTH742" s="835"/>
      <c r="OTI742" s="835"/>
      <c r="OTJ742" s="835"/>
      <c r="OTK742" s="835"/>
      <c r="OTL742" s="835"/>
      <c r="OTM742" s="835"/>
      <c r="OTN742" s="835"/>
      <c r="OTO742" s="835"/>
      <c r="OTP742" s="835"/>
      <c r="OTQ742" s="89"/>
      <c r="OTR742" s="89"/>
      <c r="OTS742" s="89"/>
      <c r="OTT742" s="89"/>
      <c r="OTU742" s="89"/>
      <c r="OTV742" s="835"/>
      <c r="OTW742" s="835"/>
      <c r="OTX742" s="89"/>
      <c r="OTY742" s="89"/>
      <c r="OTZ742" s="835"/>
      <c r="OUA742" s="835"/>
      <c r="OUB742" s="89"/>
      <c r="OUC742" s="89"/>
      <c r="OUD742" s="835"/>
      <c r="OUE742" s="835"/>
      <c r="OUF742" s="835"/>
      <c r="OUG742" s="835"/>
      <c r="OUH742" s="835"/>
      <c r="OUI742" s="835"/>
      <c r="OUJ742" s="835"/>
      <c r="OUK742" s="89"/>
      <c r="OUL742" s="89"/>
      <c r="OUM742" s="835"/>
      <c r="OUN742" s="835"/>
      <c r="OUO742" s="89"/>
      <c r="OUP742" s="89"/>
      <c r="OUQ742" s="835"/>
      <c r="OUR742" s="835"/>
      <c r="OUS742" s="835"/>
      <c r="OUT742" s="835"/>
      <c r="OUU742" s="835"/>
      <c r="OUV742" s="203"/>
      <c r="OUW742" s="107"/>
      <c r="OUX742" s="835"/>
      <c r="OUY742" s="835"/>
      <c r="OUZ742" s="835"/>
      <c r="OVA742" s="835"/>
      <c r="OVB742" s="835"/>
      <c r="OVC742" s="835"/>
      <c r="OVD742" s="835"/>
      <c r="OVE742" s="168"/>
      <c r="OVF742" s="168"/>
      <c r="OVG742" s="168"/>
      <c r="OVH742" s="168"/>
      <c r="OVI742" s="168"/>
      <c r="OVJ742" s="168"/>
      <c r="OVK742" s="168"/>
      <c r="OVL742" s="168"/>
      <c r="OVM742" s="168"/>
      <c r="OVN742" s="168"/>
      <c r="OVO742" s="168"/>
      <c r="OVP742" s="168"/>
      <c r="OVQ742" s="168"/>
      <c r="OVR742" s="168"/>
      <c r="OVS742" s="168"/>
      <c r="OVT742" s="168"/>
      <c r="OVU742" s="168"/>
      <c r="OVV742" s="168"/>
      <c r="OVW742" s="168"/>
      <c r="OVX742" s="168"/>
      <c r="OVY742" s="168"/>
      <c r="OVZ742" s="168"/>
      <c r="OWA742" s="168"/>
      <c r="OWB742" s="168"/>
      <c r="OWC742" s="168"/>
      <c r="OWD742" s="168"/>
      <c r="OWE742" s="168"/>
      <c r="OWF742" s="168"/>
      <c r="OWG742" s="168"/>
      <c r="OWH742" s="168"/>
      <c r="OWI742" s="168"/>
      <c r="OWJ742" s="168"/>
      <c r="OWK742" s="168"/>
      <c r="OWL742" s="168"/>
      <c r="OWM742" s="168"/>
      <c r="OWN742" s="168"/>
      <c r="OWO742" s="168"/>
      <c r="OWP742" s="168"/>
      <c r="OWQ742" s="168"/>
      <c r="OWR742" s="168"/>
      <c r="OWS742" s="168"/>
      <c r="OWT742" s="168"/>
      <c r="OWU742" s="168"/>
      <c r="OWV742" s="168"/>
      <c r="OWW742" s="835"/>
      <c r="OWX742" s="835"/>
      <c r="OWY742" s="835"/>
      <c r="OWZ742" s="835"/>
      <c r="OXA742" s="835"/>
      <c r="OXB742" s="835"/>
      <c r="OXC742" s="835"/>
      <c r="OXD742" s="835"/>
      <c r="OXE742" s="835"/>
      <c r="OXF742" s="835"/>
      <c r="OXG742" s="835"/>
      <c r="OXH742" s="835"/>
      <c r="OXI742" s="835"/>
      <c r="OXJ742" s="835"/>
      <c r="OXK742" s="835"/>
      <c r="OXL742" s="835"/>
      <c r="OXM742" s="835"/>
      <c r="OXN742" s="835"/>
      <c r="OXO742" s="835"/>
      <c r="OXP742" s="835"/>
      <c r="OXQ742" s="835"/>
      <c r="OXR742" s="835"/>
      <c r="OXS742" s="835"/>
      <c r="OXT742" s="835"/>
      <c r="OXU742" s="89"/>
      <c r="OXV742" s="89"/>
      <c r="OXW742" s="89"/>
      <c r="OXX742" s="89"/>
      <c r="OXY742" s="89"/>
      <c r="OXZ742" s="835"/>
      <c r="OYA742" s="835"/>
      <c r="OYB742" s="89"/>
      <c r="OYC742" s="89"/>
      <c r="OYD742" s="835"/>
      <c r="OYE742" s="835"/>
      <c r="OYF742" s="89"/>
      <c r="OYG742" s="89"/>
      <c r="OYH742" s="835"/>
      <c r="OYI742" s="835"/>
      <c r="OYJ742" s="835"/>
      <c r="OYK742" s="835"/>
      <c r="OYL742" s="835"/>
      <c r="OYM742" s="835"/>
      <c r="OYN742" s="835"/>
      <c r="OYO742" s="89"/>
      <c r="OYP742" s="89"/>
      <c r="OYQ742" s="835"/>
      <c r="OYR742" s="835"/>
      <c r="OYS742" s="89"/>
      <c r="OYT742" s="89"/>
      <c r="OYU742" s="835"/>
      <c r="OYV742" s="835"/>
      <c r="OYW742" s="835"/>
      <c r="OYX742" s="835"/>
      <c r="OYY742" s="835"/>
      <c r="OYZ742" s="203"/>
      <c r="OZA742" s="107"/>
      <c r="OZB742" s="835"/>
      <c r="OZC742" s="835"/>
      <c r="OZD742" s="835"/>
      <c r="OZE742" s="835"/>
      <c r="OZF742" s="835"/>
      <c r="OZG742" s="835"/>
      <c r="OZH742" s="835"/>
      <c r="OZI742" s="168"/>
      <c r="OZJ742" s="168"/>
      <c r="OZK742" s="168"/>
      <c r="OZL742" s="168"/>
      <c r="OZM742" s="168"/>
      <c r="OZN742" s="168"/>
      <c r="OZO742" s="168"/>
      <c r="OZP742" s="168"/>
      <c r="OZQ742" s="168"/>
      <c r="OZR742" s="168"/>
      <c r="OZS742" s="168"/>
      <c r="OZT742" s="168"/>
      <c r="OZU742" s="168"/>
      <c r="OZV742" s="168"/>
      <c r="OZW742" s="168"/>
      <c r="OZX742" s="168"/>
      <c r="OZY742" s="168"/>
      <c r="OZZ742" s="168"/>
      <c r="PAA742" s="168"/>
      <c r="PAB742" s="168"/>
      <c r="PAC742" s="168"/>
      <c r="PAD742" s="168"/>
      <c r="PAE742" s="168"/>
      <c r="PAF742" s="168"/>
      <c r="PAG742" s="168"/>
      <c r="PAH742" s="168"/>
      <c r="PAI742" s="168"/>
      <c r="PAJ742" s="168"/>
      <c r="PAK742" s="168"/>
      <c r="PAL742" s="168"/>
      <c r="PAM742" s="168"/>
      <c r="PAN742" s="168"/>
      <c r="PAO742" s="168"/>
      <c r="PAP742" s="168"/>
      <c r="PAQ742" s="168"/>
      <c r="PAR742" s="168"/>
      <c r="PAS742" s="168"/>
      <c r="PAT742" s="168"/>
      <c r="PAU742" s="168"/>
      <c r="PAV742" s="168"/>
      <c r="PAW742" s="168"/>
      <c r="PAX742" s="168"/>
      <c r="PAY742" s="168"/>
      <c r="PAZ742" s="168"/>
      <c r="PBA742" s="835"/>
      <c r="PBB742" s="835"/>
      <c r="PBC742" s="835"/>
      <c r="PBD742" s="835"/>
      <c r="PBE742" s="835"/>
      <c r="PBF742" s="835"/>
      <c r="PBG742" s="835"/>
      <c r="PBH742" s="835"/>
      <c r="PBI742" s="835"/>
      <c r="PBJ742" s="835"/>
      <c r="PBK742" s="835"/>
      <c r="PBL742" s="835"/>
      <c r="PBM742" s="835"/>
      <c r="PBN742" s="835"/>
      <c r="PBO742" s="835"/>
      <c r="PBP742" s="835"/>
      <c r="PBQ742" s="835"/>
      <c r="PBR742" s="835"/>
      <c r="PBS742" s="835"/>
      <c r="PBT742" s="835"/>
      <c r="PBU742" s="835"/>
      <c r="PBV742" s="835"/>
      <c r="PBW742" s="835"/>
      <c r="PBX742" s="835"/>
      <c r="PBY742" s="89"/>
      <c r="PBZ742" s="89"/>
      <c r="PCA742" s="89"/>
      <c r="PCB742" s="89"/>
      <c r="PCC742" s="89"/>
      <c r="PCD742" s="835"/>
      <c r="PCE742" s="835"/>
      <c r="PCF742" s="89"/>
      <c r="PCG742" s="89"/>
      <c r="PCH742" s="835"/>
      <c r="PCI742" s="835"/>
      <c r="PCJ742" s="89"/>
      <c r="PCK742" s="89"/>
      <c r="PCL742" s="835"/>
      <c r="PCM742" s="835"/>
      <c r="PCN742" s="835"/>
      <c r="PCO742" s="835"/>
      <c r="PCP742" s="835"/>
      <c r="PCQ742" s="835"/>
      <c r="PCR742" s="835"/>
      <c r="PCS742" s="89"/>
      <c r="PCT742" s="89"/>
      <c r="PCU742" s="835"/>
      <c r="PCV742" s="835"/>
      <c r="PCW742" s="89"/>
      <c r="PCX742" s="89"/>
      <c r="PCY742" s="835"/>
      <c r="PCZ742" s="835"/>
      <c r="PDA742" s="835"/>
      <c r="PDB742" s="835"/>
      <c r="PDC742" s="835"/>
      <c r="PDD742" s="203"/>
      <c r="PDE742" s="107"/>
      <c r="PDF742" s="835"/>
      <c r="PDG742" s="835"/>
      <c r="PDH742" s="835"/>
      <c r="PDI742" s="835"/>
      <c r="PDJ742" s="835"/>
      <c r="PDK742" s="835"/>
      <c r="PDL742" s="835"/>
      <c r="PDM742" s="168"/>
      <c r="PDN742" s="168"/>
      <c r="PDO742" s="168"/>
      <c r="PDP742" s="168"/>
      <c r="PDQ742" s="168"/>
      <c r="PDR742" s="168"/>
      <c r="PDS742" s="168"/>
      <c r="PDT742" s="168"/>
      <c r="PDU742" s="168"/>
      <c r="PDV742" s="168"/>
      <c r="PDW742" s="168"/>
      <c r="PDX742" s="168"/>
      <c r="PDY742" s="168"/>
      <c r="PDZ742" s="168"/>
      <c r="PEA742" s="168"/>
      <c r="PEB742" s="168"/>
      <c r="PEC742" s="168"/>
      <c r="PED742" s="168"/>
      <c r="PEE742" s="168"/>
      <c r="PEF742" s="168"/>
      <c r="PEG742" s="168"/>
      <c r="PEH742" s="168"/>
      <c r="PEI742" s="168"/>
      <c r="PEJ742" s="168"/>
      <c r="PEK742" s="168"/>
      <c r="PEL742" s="168"/>
      <c r="PEM742" s="168"/>
      <c r="PEN742" s="168"/>
      <c r="PEO742" s="168"/>
      <c r="PEP742" s="168"/>
      <c r="PEQ742" s="168"/>
      <c r="PER742" s="168"/>
      <c r="PES742" s="168"/>
      <c r="PET742" s="168"/>
      <c r="PEU742" s="168"/>
      <c r="PEV742" s="168"/>
      <c r="PEW742" s="168"/>
      <c r="PEX742" s="168"/>
      <c r="PEY742" s="168"/>
      <c r="PEZ742" s="168"/>
      <c r="PFA742" s="168"/>
      <c r="PFB742" s="168"/>
      <c r="PFC742" s="168"/>
      <c r="PFD742" s="168"/>
      <c r="PFE742" s="835"/>
      <c r="PFF742" s="835"/>
      <c r="PFG742" s="835"/>
      <c r="PFH742" s="835"/>
      <c r="PFI742" s="835"/>
      <c r="PFJ742" s="835"/>
      <c r="PFK742" s="835"/>
      <c r="PFL742" s="835"/>
      <c r="PFM742" s="835"/>
      <c r="PFN742" s="835"/>
      <c r="PFO742" s="835"/>
      <c r="PFP742" s="835"/>
      <c r="PFQ742" s="835"/>
      <c r="PFR742" s="835"/>
      <c r="PFS742" s="835"/>
      <c r="PFT742" s="835"/>
      <c r="PFU742" s="835"/>
      <c r="PFV742" s="835"/>
      <c r="PFW742" s="835"/>
      <c r="PFX742" s="835"/>
      <c r="PFY742" s="835"/>
      <c r="PFZ742" s="835"/>
      <c r="PGA742" s="835"/>
      <c r="PGB742" s="835"/>
      <c r="PGC742" s="89"/>
      <c r="PGD742" s="89"/>
      <c r="PGE742" s="89"/>
      <c r="PGF742" s="89"/>
      <c r="PGG742" s="89"/>
      <c r="PGH742" s="835"/>
      <c r="PGI742" s="835"/>
      <c r="PGJ742" s="89"/>
      <c r="PGK742" s="89"/>
      <c r="PGL742" s="835"/>
      <c r="PGM742" s="835"/>
      <c r="PGN742" s="89"/>
      <c r="PGO742" s="89"/>
      <c r="PGP742" s="835"/>
      <c r="PGQ742" s="835"/>
      <c r="PGR742" s="835"/>
      <c r="PGS742" s="835"/>
      <c r="PGT742" s="835"/>
      <c r="PGU742" s="835"/>
      <c r="PGV742" s="835"/>
      <c r="PGW742" s="89"/>
      <c r="PGX742" s="89"/>
      <c r="PGY742" s="835"/>
      <c r="PGZ742" s="835"/>
      <c r="PHA742" s="89"/>
      <c r="PHB742" s="89"/>
      <c r="PHC742" s="835"/>
      <c r="PHD742" s="835"/>
      <c r="PHE742" s="835"/>
      <c r="PHF742" s="835"/>
      <c r="PHG742" s="835"/>
      <c r="PHH742" s="203"/>
      <c r="PHI742" s="107"/>
      <c r="PHJ742" s="835"/>
      <c r="PHK742" s="835"/>
      <c r="PHL742" s="835"/>
      <c r="PHM742" s="835"/>
      <c r="PHN742" s="835"/>
      <c r="PHO742" s="835"/>
      <c r="PHP742" s="835"/>
      <c r="PHQ742" s="168"/>
      <c r="PHR742" s="168"/>
      <c r="PHS742" s="168"/>
      <c r="PHT742" s="168"/>
      <c r="PHU742" s="168"/>
      <c r="PHV742" s="168"/>
      <c r="PHW742" s="168"/>
      <c r="PHX742" s="168"/>
      <c r="PHY742" s="168"/>
      <c r="PHZ742" s="168"/>
      <c r="PIA742" s="168"/>
      <c r="PIB742" s="168"/>
      <c r="PIC742" s="168"/>
      <c r="PID742" s="168"/>
      <c r="PIE742" s="168"/>
      <c r="PIF742" s="168"/>
      <c r="PIG742" s="168"/>
      <c r="PIH742" s="168"/>
      <c r="PII742" s="168"/>
      <c r="PIJ742" s="168"/>
      <c r="PIK742" s="168"/>
      <c r="PIL742" s="168"/>
      <c r="PIM742" s="168"/>
      <c r="PIN742" s="168"/>
      <c r="PIO742" s="168"/>
      <c r="PIP742" s="168"/>
      <c r="PIQ742" s="168"/>
      <c r="PIR742" s="168"/>
      <c r="PIS742" s="168"/>
      <c r="PIT742" s="168"/>
      <c r="PIU742" s="168"/>
      <c r="PIV742" s="168"/>
      <c r="PIW742" s="168"/>
      <c r="PIX742" s="168"/>
      <c r="PIY742" s="168"/>
      <c r="PIZ742" s="168"/>
      <c r="PJA742" s="168"/>
      <c r="PJB742" s="168"/>
      <c r="PJC742" s="168"/>
      <c r="PJD742" s="168"/>
      <c r="PJE742" s="168"/>
      <c r="PJF742" s="168"/>
      <c r="PJG742" s="168"/>
      <c r="PJH742" s="168"/>
      <c r="PJI742" s="835"/>
      <c r="PJJ742" s="835"/>
      <c r="PJK742" s="835"/>
      <c r="PJL742" s="835"/>
      <c r="PJM742" s="835"/>
      <c r="PJN742" s="835"/>
      <c r="PJO742" s="835"/>
      <c r="PJP742" s="835"/>
      <c r="PJQ742" s="835"/>
      <c r="PJR742" s="835"/>
      <c r="PJS742" s="835"/>
      <c r="PJT742" s="835"/>
      <c r="PJU742" s="835"/>
      <c r="PJV742" s="835"/>
      <c r="PJW742" s="835"/>
      <c r="PJX742" s="835"/>
      <c r="PJY742" s="835"/>
      <c r="PJZ742" s="835"/>
      <c r="PKA742" s="835"/>
      <c r="PKB742" s="835"/>
      <c r="PKC742" s="835"/>
      <c r="PKD742" s="835"/>
      <c r="PKE742" s="835"/>
      <c r="PKF742" s="835"/>
      <c r="PKG742" s="89"/>
      <c r="PKH742" s="89"/>
      <c r="PKI742" s="89"/>
      <c r="PKJ742" s="89"/>
      <c r="PKK742" s="89"/>
      <c r="PKL742" s="835"/>
      <c r="PKM742" s="835"/>
      <c r="PKN742" s="89"/>
      <c r="PKO742" s="89"/>
      <c r="PKP742" s="835"/>
      <c r="PKQ742" s="835"/>
      <c r="PKR742" s="89"/>
      <c r="PKS742" s="89"/>
      <c r="PKT742" s="835"/>
      <c r="PKU742" s="835"/>
      <c r="PKV742" s="835"/>
      <c r="PKW742" s="835"/>
      <c r="PKX742" s="835"/>
      <c r="PKY742" s="835"/>
      <c r="PKZ742" s="835"/>
      <c r="PLA742" s="89"/>
      <c r="PLB742" s="89"/>
      <c r="PLC742" s="835"/>
      <c r="PLD742" s="835"/>
      <c r="PLE742" s="89"/>
      <c r="PLF742" s="89"/>
      <c r="PLG742" s="835"/>
      <c r="PLH742" s="835"/>
      <c r="PLI742" s="835"/>
      <c r="PLJ742" s="835"/>
      <c r="PLK742" s="835"/>
      <c r="PLL742" s="203"/>
      <c r="PLM742" s="107"/>
      <c r="PLN742" s="835"/>
      <c r="PLO742" s="835"/>
      <c r="PLP742" s="835"/>
      <c r="PLQ742" s="835"/>
      <c r="PLR742" s="835"/>
      <c r="PLS742" s="835"/>
      <c r="PLT742" s="835"/>
      <c r="PLU742" s="168"/>
      <c r="PLV742" s="168"/>
      <c r="PLW742" s="168"/>
      <c r="PLX742" s="168"/>
      <c r="PLY742" s="168"/>
      <c r="PLZ742" s="168"/>
      <c r="PMA742" s="168"/>
      <c r="PMB742" s="168"/>
      <c r="PMC742" s="168"/>
      <c r="PMD742" s="168"/>
      <c r="PME742" s="168"/>
      <c r="PMF742" s="168"/>
      <c r="PMG742" s="168"/>
      <c r="PMH742" s="168"/>
      <c r="PMI742" s="168"/>
      <c r="PMJ742" s="168"/>
      <c r="PMK742" s="168"/>
      <c r="PML742" s="168"/>
      <c r="PMM742" s="168"/>
      <c r="PMN742" s="168"/>
      <c r="PMO742" s="168"/>
      <c r="PMP742" s="168"/>
      <c r="PMQ742" s="168"/>
      <c r="PMR742" s="168"/>
      <c r="PMS742" s="168"/>
      <c r="PMT742" s="168"/>
      <c r="PMU742" s="168"/>
      <c r="PMV742" s="168"/>
      <c r="PMW742" s="168"/>
      <c r="PMX742" s="168"/>
      <c r="PMY742" s="168"/>
      <c r="PMZ742" s="168"/>
      <c r="PNA742" s="168"/>
      <c r="PNB742" s="168"/>
      <c r="PNC742" s="168"/>
      <c r="PND742" s="168"/>
      <c r="PNE742" s="168"/>
      <c r="PNF742" s="168"/>
      <c r="PNG742" s="168"/>
      <c r="PNH742" s="168"/>
      <c r="PNI742" s="168"/>
      <c r="PNJ742" s="168"/>
      <c r="PNK742" s="168"/>
      <c r="PNL742" s="168"/>
      <c r="PNM742" s="835"/>
      <c r="PNN742" s="835"/>
      <c r="PNO742" s="835"/>
      <c r="PNP742" s="835"/>
      <c r="PNQ742" s="835"/>
      <c r="PNR742" s="835"/>
      <c r="PNS742" s="835"/>
      <c r="PNT742" s="835"/>
      <c r="PNU742" s="835"/>
      <c r="PNV742" s="835"/>
      <c r="PNW742" s="835"/>
      <c r="PNX742" s="835"/>
      <c r="PNY742" s="835"/>
      <c r="PNZ742" s="835"/>
      <c r="POA742" s="835"/>
      <c r="POB742" s="835"/>
      <c r="POC742" s="835"/>
      <c r="POD742" s="835"/>
      <c r="POE742" s="835"/>
      <c r="POF742" s="835"/>
      <c r="POG742" s="835"/>
      <c r="POH742" s="835"/>
      <c r="POI742" s="835"/>
      <c r="POJ742" s="835"/>
      <c r="POK742" s="89"/>
      <c r="POL742" s="89"/>
      <c r="POM742" s="89"/>
      <c r="PON742" s="89"/>
      <c r="POO742" s="89"/>
      <c r="POP742" s="835"/>
      <c r="POQ742" s="835"/>
      <c r="POR742" s="89"/>
      <c r="POS742" s="89"/>
      <c r="POT742" s="835"/>
      <c r="POU742" s="835"/>
      <c r="POV742" s="89"/>
      <c r="POW742" s="89"/>
      <c r="POX742" s="835"/>
      <c r="POY742" s="835"/>
      <c r="POZ742" s="835"/>
      <c r="PPA742" s="835"/>
      <c r="PPB742" s="835"/>
      <c r="PPC742" s="835"/>
      <c r="PPD742" s="835"/>
      <c r="PPE742" s="89"/>
      <c r="PPF742" s="89"/>
      <c r="PPG742" s="835"/>
      <c r="PPH742" s="835"/>
      <c r="PPI742" s="89"/>
      <c r="PPJ742" s="89"/>
      <c r="PPK742" s="835"/>
      <c r="PPL742" s="835"/>
      <c r="PPM742" s="835"/>
      <c r="PPN742" s="835"/>
      <c r="PPO742" s="835"/>
      <c r="PPP742" s="203"/>
      <c r="PPQ742" s="107"/>
      <c r="PPR742" s="835"/>
      <c r="PPS742" s="835"/>
      <c r="PPT742" s="835"/>
      <c r="PPU742" s="835"/>
      <c r="PPV742" s="835"/>
      <c r="PPW742" s="835"/>
      <c r="PPX742" s="835"/>
      <c r="PPY742" s="168"/>
      <c r="PPZ742" s="168"/>
      <c r="PQA742" s="168"/>
      <c r="PQB742" s="168"/>
      <c r="PQC742" s="168"/>
      <c r="PQD742" s="168"/>
      <c r="PQE742" s="168"/>
      <c r="PQF742" s="168"/>
      <c r="PQG742" s="168"/>
      <c r="PQH742" s="168"/>
      <c r="PQI742" s="168"/>
      <c r="PQJ742" s="168"/>
      <c r="PQK742" s="168"/>
      <c r="PQL742" s="168"/>
      <c r="PQM742" s="168"/>
      <c r="PQN742" s="168"/>
      <c r="PQO742" s="168"/>
      <c r="PQP742" s="168"/>
      <c r="PQQ742" s="168"/>
      <c r="PQR742" s="168"/>
      <c r="PQS742" s="168"/>
      <c r="PQT742" s="168"/>
      <c r="PQU742" s="168"/>
      <c r="PQV742" s="168"/>
      <c r="PQW742" s="168"/>
      <c r="PQX742" s="168"/>
      <c r="PQY742" s="168"/>
      <c r="PQZ742" s="168"/>
      <c r="PRA742" s="168"/>
      <c r="PRB742" s="168"/>
      <c r="PRC742" s="168"/>
      <c r="PRD742" s="168"/>
      <c r="PRE742" s="168"/>
      <c r="PRF742" s="168"/>
      <c r="PRG742" s="168"/>
      <c r="PRH742" s="168"/>
      <c r="PRI742" s="168"/>
      <c r="PRJ742" s="168"/>
      <c r="PRK742" s="168"/>
      <c r="PRL742" s="168"/>
      <c r="PRM742" s="168"/>
      <c r="PRN742" s="168"/>
      <c r="PRO742" s="168"/>
      <c r="PRP742" s="168"/>
      <c r="PRQ742" s="835"/>
      <c r="PRR742" s="835"/>
      <c r="PRS742" s="835"/>
      <c r="PRT742" s="835"/>
      <c r="PRU742" s="835"/>
      <c r="PRV742" s="835"/>
      <c r="PRW742" s="835"/>
      <c r="PRX742" s="835"/>
      <c r="PRY742" s="835"/>
      <c r="PRZ742" s="835"/>
      <c r="PSA742" s="835"/>
      <c r="PSB742" s="835"/>
      <c r="PSC742" s="835"/>
      <c r="PSD742" s="835"/>
      <c r="PSE742" s="835"/>
      <c r="PSF742" s="835"/>
      <c r="PSG742" s="835"/>
      <c r="PSH742" s="835"/>
      <c r="PSI742" s="835"/>
      <c r="PSJ742" s="835"/>
      <c r="PSK742" s="835"/>
      <c r="PSL742" s="835"/>
      <c r="PSM742" s="835"/>
      <c r="PSN742" s="835"/>
      <c r="PSO742" s="89"/>
      <c r="PSP742" s="89"/>
      <c r="PSQ742" s="89"/>
      <c r="PSR742" s="89"/>
      <c r="PSS742" s="89"/>
      <c r="PST742" s="835"/>
      <c r="PSU742" s="835"/>
      <c r="PSV742" s="89"/>
      <c r="PSW742" s="89"/>
      <c r="PSX742" s="835"/>
      <c r="PSY742" s="835"/>
      <c r="PSZ742" s="89"/>
      <c r="PTA742" s="89"/>
      <c r="PTB742" s="835"/>
      <c r="PTC742" s="835"/>
      <c r="PTD742" s="835"/>
      <c r="PTE742" s="835"/>
      <c r="PTF742" s="835"/>
      <c r="PTG742" s="835"/>
      <c r="PTH742" s="835"/>
      <c r="PTI742" s="89"/>
      <c r="PTJ742" s="89"/>
      <c r="PTK742" s="835"/>
      <c r="PTL742" s="835"/>
      <c r="PTM742" s="89"/>
      <c r="PTN742" s="89"/>
      <c r="PTO742" s="835"/>
      <c r="PTP742" s="835"/>
      <c r="PTQ742" s="835"/>
      <c r="PTR742" s="835"/>
      <c r="PTS742" s="835"/>
      <c r="PTT742" s="203"/>
      <c r="PTU742" s="107"/>
      <c r="PTV742" s="835"/>
      <c r="PTW742" s="835"/>
      <c r="PTX742" s="835"/>
      <c r="PTY742" s="835"/>
      <c r="PTZ742" s="835"/>
      <c r="PUA742" s="835"/>
      <c r="PUB742" s="835"/>
      <c r="PUC742" s="168"/>
      <c r="PUD742" s="168"/>
      <c r="PUE742" s="168"/>
      <c r="PUF742" s="168"/>
      <c r="PUG742" s="168"/>
      <c r="PUH742" s="168"/>
      <c r="PUI742" s="168"/>
      <c r="PUJ742" s="168"/>
      <c r="PUK742" s="168"/>
      <c r="PUL742" s="168"/>
      <c r="PUM742" s="168"/>
      <c r="PUN742" s="168"/>
      <c r="PUO742" s="168"/>
      <c r="PUP742" s="168"/>
      <c r="PUQ742" s="168"/>
      <c r="PUR742" s="168"/>
      <c r="PUS742" s="168"/>
      <c r="PUT742" s="168"/>
      <c r="PUU742" s="168"/>
      <c r="PUV742" s="168"/>
      <c r="PUW742" s="168"/>
      <c r="PUX742" s="168"/>
      <c r="PUY742" s="168"/>
      <c r="PUZ742" s="168"/>
      <c r="PVA742" s="168"/>
      <c r="PVB742" s="168"/>
      <c r="PVC742" s="168"/>
      <c r="PVD742" s="168"/>
      <c r="PVE742" s="168"/>
      <c r="PVF742" s="168"/>
      <c r="PVG742" s="168"/>
      <c r="PVH742" s="168"/>
      <c r="PVI742" s="168"/>
      <c r="PVJ742" s="168"/>
      <c r="PVK742" s="168"/>
      <c r="PVL742" s="168"/>
      <c r="PVM742" s="168"/>
      <c r="PVN742" s="168"/>
      <c r="PVO742" s="168"/>
      <c r="PVP742" s="168"/>
      <c r="PVQ742" s="168"/>
      <c r="PVR742" s="168"/>
      <c r="PVS742" s="168"/>
      <c r="PVT742" s="168"/>
      <c r="PVU742" s="835"/>
      <c r="PVV742" s="835"/>
      <c r="PVW742" s="835"/>
      <c r="PVX742" s="835"/>
      <c r="PVY742" s="835"/>
      <c r="PVZ742" s="835"/>
      <c r="PWA742" s="835"/>
      <c r="PWB742" s="835"/>
      <c r="PWC742" s="835"/>
      <c r="PWD742" s="835"/>
      <c r="PWE742" s="835"/>
      <c r="PWF742" s="835"/>
      <c r="PWG742" s="835"/>
      <c r="PWH742" s="835"/>
      <c r="PWI742" s="835"/>
      <c r="PWJ742" s="835"/>
      <c r="PWK742" s="835"/>
      <c r="PWL742" s="835"/>
      <c r="PWM742" s="835"/>
      <c r="PWN742" s="835"/>
      <c r="PWO742" s="835"/>
      <c r="PWP742" s="835"/>
      <c r="PWQ742" s="835"/>
      <c r="PWR742" s="835"/>
      <c r="PWS742" s="89"/>
      <c r="PWT742" s="89"/>
      <c r="PWU742" s="89"/>
      <c r="PWV742" s="89"/>
      <c r="PWW742" s="89"/>
      <c r="PWX742" s="835"/>
      <c r="PWY742" s="835"/>
      <c r="PWZ742" s="89"/>
      <c r="PXA742" s="89"/>
      <c r="PXB742" s="835"/>
      <c r="PXC742" s="835"/>
      <c r="PXD742" s="89"/>
      <c r="PXE742" s="89"/>
      <c r="PXF742" s="835"/>
      <c r="PXG742" s="835"/>
      <c r="PXH742" s="835"/>
      <c r="PXI742" s="835"/>
      <c r="PXJ742" s="835"/>
      <c r="PXK742" s="835"/>
      <c r="PXL742" s="835"/>
      <c r="PXM742" s="89"/>
      <c r="PXN742" s="89"/>
      <c r="PXO742" s="835"/>
      <c r="PXP742" s="835"/>
      <c r="PXQ742" s="89"/>
      <c r="PXR742" s="89"/>
      <c r="PXS742" s="835"/>
      <c r="PXT742" s="835"/>
      <c r="PXU742" s="835"/>
      <c r="PXV742" s="835"/>
      <c r="PXW742" s="835"/>
      <c r="PXX742" s="203"/>
      <c r="PXY742" s="107"/>
      <c r="PXZ742" s="835"/>
      <c r="PYA742" s="835"/>
      <c r="PYB742" s="835"/>
      <c r="PYC742" s="835"/>
      <c r="PYD742" s="835"/>
      <c r="PYE742" s="835"/>
      <c r="PYF742" s="835"/>
      <c r="PYG742" s="168"/>
      <c r="PYH742" s="168"/>
      <c r="PYI742" s="168"/>
      <c r="PYJ742" s="168"/>
      <c r="PYK742" s="168"/>
      <c r="PYL742" s="168"/>
      <c r="PYM742" s="168"/>
      <c r="PYN742" s="168"/>
      <c r="PYO742" s="168"/>
      <c r="PYP742" s="168"/>
      <c r="PYQ742" s="168"/>
      <c r="PYR742" s="168"/>
      <c r="PYS742" s="168"/>
      <c r="PYT742" s="168"/>
      <c r="PYU742" s="168"/>
      <c r="PYV742" s="168"/>
      <c r="PYW742" s="168"/>
      <c r="PYX742" s="168"/>
      <c r="PYY742" s="168"/>
      <c r="PYZ742" s="168"/>
      <c r="PZA742" s="168"/>
      <c r="PZB742" s="168"/>
      <c r="PZC742" s="168"/>
      <c r="PZD742" s="168"/>
      <c r="PZE742" s="168"/>
      <c r="PZF742" s="168"/>
      <c r="PZG742" s="168"/>
      <c r="PZH742" s="168"/>
      <c r="PZI742" s="168"/>
      <c r="PZJ742" s="168"/>
      <c r="PZK742" s="168"/>
      <c r="PZL742" s="168"/>
      <c r="PZM742" s="168"/>
      <c r="PZN742" s="168"/>
      <c r="PZO742" s="168"/>
      <c r="PZP742" s="168"/>
      <c r="PZQ742" s="168"/>
      <c r="PZR742" s="168"/>
      <c r="PZS742" s="168"/>
      <c r="PZT742" s="168"/>
      <c r="PZU742" s="168"/>
      <c r="PZV742" s="168"/>
      <c r="PZW742" s="168"/>
      <c r="PZX742" s="168"/>
      <c r="PZY742" s="835"/>
      <c r="PZZ742" s="835"/>
      <c r="QAA742" s="835"/>
      <c r="QAB742" s="835"/>
      <c r="QAC742" s="835"/>
      <c r="QAD742" s="835"/>
      <c r="QAE742" s="835"/>
      <c r="QAF742" s="835"/>
      <c r="QAG742" s="835"/>
      <c r="QAH742" s="835"/>
      <c r="QAI742" s="835"/>
      <c r="QAJ742" s="835"/>
      <c r="QAK742" s="835"/>
      <c r="QAL742" s="835"/>
      <c r="QAM742" s="835"/>
      <c r="QAN742" s="835"/>
      <c r="QAO742" s="835"/>
      <c r="QAP742" s="835"/>
      <c r="QAQ742" s="835"/>
      <c r="QAR742" s="835"/>
      <c r="QAS742" s="835"/>
      <c r="QAT742" s="835"/>
      <c r="QAU742" s="835"/>
      <c r="QAV742" s="835"/>
      <c r="QAW742" s="89"/>
      <c r="QAX742" s="89"/>
      <c r="QAY742" s="89"/>
      <c r="QAZ742" s="89"/>
      <c r="QBA742" s="89"/>
      <c r="QBB742" s="835"/>
      <c r="QBC742" s="835"/>
      <c r="QBD742" s="89"/>
      <c r="QBE742" s="89"/>
      <c r="QBF742" s="835"/>
      <c r="QBG742" s="835"/>
      <c r="QBH742" s="89"/>
      <c r="QBI742" s="89"/>
      <c r="QBJ742" s="835"/>
      <c r="QBK742" s="835"/>
      <c r="QBL742" s="835"/>
      <c r="QBM742" s="835"/>
      <c r="QBN742" s="835"/>
      <c r="QBO742" s="835"/>
      <c r="QBP742" s="835"/>
      <c r="QBQ742" s="89"/>
      <c r="QBR742" s="89"/>
      <c r="QBS742" s="835"/>
      <c r="QBT742" s="835"/>
      <c r="QBU742" s="89"/>
      <c r="QBV742" s="89"/>
      <c r="QBW742" s="835"/>
      <c r="QBX742" s="835"/>
      <c r="QBY742" s="835"/>
      <c r="QBZ742" s="835"/>
      <c r="QCA742" s="835"/>
      <c r="QCB742" s="203"/>
      <c r="QCC742" s="107"/>
      <c r="QCD742" s="835"/>
      <c r="QCE742" s="835"/>
      <c r="QCF742" s="835"/>
      <c r="QCG742" s="835"/>
      <c r="QCH742" s="835"/>
      <c r="QCI742" s="835"/>
      <c r="QCJ742" s="835"/>
      <c r="QCK742" s="168"/>
      <c r="QCL742" s="168"/>
      <c r="QCM742" s="168"/>
      <c r="QCN742" s="168"/>
      <c r="QCO742" s="168"/>
      <c r="QCP742" s="168"/>
      <c r="QCQ742" s="168"/>
      <c r="QCR742" s="168"/>
      <c r="QCS742" s="168"/>
      <c r="QCT742" s="168"/>
      <c r="QCU742" s="168"/>
      <c r="QCV742" s="168"/>
      <c r="QCW742" s="168"/>
      <c r="QCX742" s="168"/>
      <c r="QCY742" s="168"/>
      <c r="QCZ742" s="168"/>
      <c r="QDA742" s="168"/>
      <c r="QDB742" s="168"/>
      <c r="QDC742" s="168"/>
      <c r="QDD742" s="168"/>
      <c r="QDE742" s="168"/>
      <c r="QDF742" s="168"/>
      <c r="QDG742" s="168"/>
      <c r="QDH742" s="168"/>
      <c r="QDI742" s="168"/>
      <c r="QDJ742" s="168"/>
      <c r="QDK742" s="168"/>
      <c r="QDL742" s="168"/>
      <c r="QDM742" s="168"/>
      <c r="QDN742" s="168"/>
      <c r="QDO742" s="168"/>
      <c r="QDP742" s="168"/>
      <c r="QDQ742" s="168"/>
      <c r="QDR742" s="168"/>
      <c r="QDS742" s="168"/>
      <c r="QDT742" s="168"/>
      <c r="QDU742" s="168"/>
      <c r="QDV742" s="168"/>
      <c r="QDW742" s="168"/>
      <c r="QDX742" s="168"/>
      <c r="QDY742" s="168"/>
      <c r="QDZ742" s="168"/>
      <c r="QEA742" s="168"/>
      <c r="QEB742" s="168"/>
      <c r="QEC742" s="835"/>
      <c r="QED742" s="835"/>
      <c r="QEE742" s="835"/>
      <c r="QEF742" s="835"/>
      <c r="QEG742" s="835"/>
      <c r="QEH742" s="835"/>
      <c r="QEI742" s="835"/>
      <c r="QEJ742" s="835"/>
      <c r="QEK742" s="835"/>
      <c r="QEL742" s="835"/>
      <c r="QEM742" s="835"/>
      <c r="QEN742" s="835"/>
      <c r="QEO742" s="835"/>
      <c r="QEP742" s="835"/>
      <c r="QEQ742" s="835"/>
      <c r="QER742" s="835"/>
      <c r="QES742" s="835"/>
      <c r="QET742" s="835"/>
      <c r="QEU742" s="835"/>
      <c r="QEV742" s="835"/>
      <c r="QEW742" s="835"/>
      <c r="QEX742" s="835"/>
      <c r="QEY742" s="835"/>
      <c r="QEZ742" s="835"/>
      <c r="QFA742" s="89"/>
      <c r="QFB742" s="89"/>
      <c r="QFC742" s="89"/>
      <c r="QFD742" s="89"/>
      <c r="QFE742" s="89"/>
      <c r="QFF742" s="835"/>
      <c r="QFG742" s="835"/>
      <c r="QFH742" s="89"/>
      <c r="QFI742" s="89"/>
      <c r="QFJ742" s="835"/>
      <c r="QFK742" s="835"/>
      <c r="QFL742" s="89"/>
      <c r="QFM742" s="89"/>
      <c r="QFN742" s="835"/>
      <c r="QFO742" s="835"/>
      <c r="QFP742" s="835"/>
      <c r="QFQ742" s="835"/>
      <c r="QFR742" s="835"/>
      <c r="QFS742" s="835"/>
      <c r="QFT742" s="835"/>
      <c r="QFU742" s="89"/>
      <c r="QFV742" s="89"/>
      <c r="QFW742" s="835"/>
      <c r="QFX742" s="835"/>
      <c r="QFY742" s="89"/>
      <c r="QFZ742" s="89"/>
      <c r="QGA742" s="835"/>
      <c r="QGB742" s="835"/>
      <c r="QGC742" s="835"/>
      <c r="QGD742" s="835"/>
      <c r="QGE742" s="835"/>
      <c r="QGF742" s="203"/>
      <c r="QGG742" s="107"/>
      <c r="QGH742" s="835"/>
      <c r="QGI742" s="835"/>
      <c r="QGJ742" s="835"/>
      <c r="QGK742" s="835"/>
      <c r="QGL742" s="835"/>
      <c r="QGM742" s="835"/>
      <c r="QGN742" s="835"/>
      <c r="QGO742" s="168"/>
      <c r="QGP742" s="168"/>
      <c r="QGQ742" s="168"/>
      <c r="QGR742" s="168"/>
      <c r="QGS742" s="168"/>
      <c r="QGT742" s="168"/>
      <c r="QGU742" s="168"/>
      <c r="QGV742" s="168"/>
      <c r="QGW742" s="168"/>
      <c r="QGX742" s="168"/>
      <c r="QGY742" s="168"/>
      <c r="QGZ742" s="168"/>
      <c r="QHA742" s="168"/>
      <c r="QHB742" s="168"/>
      <c r="QHC742" s="168"/>
      <c r="QHD742" s="168"/>
      <c r="QHE742" s="168"/>
      <c r="QHF742" s="168"/>
      <c r="QHG742" s="168"/>
      <c r="QHH742" s="168"/>
      <c r="QHI742" s="168"/>
      <c r="QHJ742" s="168"/>
      <c r="QHK742" s="168"/>
      <c r="QHL742" s="168"/>
      <c r="QHM742" s="168"/>
      <c r="QHN742" s="168"/>
      <c r="QHO742" s="168"/>
      <c r="QHP742" s="168"/>
      <c r="QHQ742" s="168"/>
      <c r="QHR742" s="168"/>
      <c r="QHS742" s="168"/>
      <c r="QHT742" s="168"/>
      <c r="QHU742" s="168"/>
      <c r="QHV742" s="168"/>
      <c r="QHW742" s="168"/>
      <c r="QHX742" s="168"/>
      <c r="QHY742" s="168"/>
      <c r="QHZ742" s="168"/>
      <c r="QIA742" s="168"/>
      <c r="QIB742" s="168"/>
      <c r="QIC742" s="168"/>
      <c r="QID742" s="168"/>
      <c r="QIE742" s="168"/>
      <c r="QIF742" s="168"/>
      <c r="QIG742" s="835"/>
      <c r="QIH742" s="835"/>
      <c r="QII742" s="835"/>
      <c r="QIJ742" s="835"/>
      <c r="QIK742" s="835"/>
      <c r="QIL742" s="835"/>
      <c r="QIM742" s="835"/>
      <c r="QIN742" s="835"/>
      <c r="QIO742" s="835"/>
      <c r="QIP742" s="835"/>
      <c r="QIQ742" s="835"/>
      <c r="QIR742" s="835"/>
      <c r="QIS742" s="835"/>
      <c r="QIT742" s="835"/>
      <c r="QIU742" s="835"/>
      <c r="QIV742" s="835"/>
      <c r="QIW742" s="835"/>
      <c r="QIX742" s="835"/>
      <c r="QIY742" s="835"/>
      <c r="QIZ742" s="835"/>
      <c r="QJA742" s="835"/>
      <c r="QJB742" s="835"/>
      <c r="QJC742" s="835"/>
      <c r="QJD742" s="835"/>
      <c r="QJE742" s="89"/>
      <c r="QJF742" s="89"/>
      <c r="QJG742" s="89"/>
      <c r="QJH742" s="89"/>
      <c r="QJI742" s="89"/>
      <c r="QJJ742" s="835"/>
      <c r="QJK742" s="835"/>
      <c r="QJL742" s="89"/>
      <c r="QJM742" s="89"/>
      <c r="QJN742" s="835"/>
      <c r="QJO742" s="835"/>
      <c r="QJP742" s="89"/>
      <c r="QJQ742" s="89"/>
      <c r="QJR742" s="835"/>
      <c r="QJS742" s="835"/>
      <c r="QJT742" s="835"/>
      <c r="QJU742" s="835"/>
      <c r="QJV742" s="835"/>
      <c r="QJW742" s="835"/>
      <c r="QJX742" s="835"/>
      <c r="QJY742" s="89"/>
      <c r="QJZ742" s="89"/>
      <c r="QKA742" s="835"/>
      <c r="QKB742" s="835"/>
      <c r="QKC742" s="89"/>
      <c r="QKD742" s="89"/>
      <c r="QKE742" s="835"/>
      <c r="QKF742" s="835"/>
      <c r="QKG742" s="835"/>
      <c r="QKH742" s="835"/>
      <c r="QKI742" s="835"/>
      <c r="QKJ742" s="203"/>
      <c r="QKK742" s="107"/>
      <c r="QKL742" s="835"/>
      <c r="QKM742" s="835"/>
      <c r="QKN742" s="835"/>
      <c r="QKO742" s="835"/>
      <c r="QKP742" s="835"/>
      <c r="QKQ742" s="835"/>
      <c r="QKR742" s="835"/>
      <c r="QKS742" s="168"/>
      <c r="QKT742" s="168"/>
      <c r="QKU742" s="168"/>
      <c r="QKV742" s="168"/>
      <c r="QKW742" s="168"/>
      <c r="QKX742" s="168"/>
      <c r="QKY742" s="168"/>
      <c r="QKZ742" s="168"/>
      <c r="QLA742" s="168"/>
      <c r="QLB742" s="168"/>
      <c r="QLC742" s="168"/>
      <c r="QLD742" s="168"/>
      <c r="QLE742" s="168"/>
      <c r="QLF742" s="168"/>
      <c r="QLG742" s="168"/>
      <c r="QLH742" s="168"/>
      <c r="QLI742" s="168"/>
      <c r="QLJ742" s="168"/>
      <c r="QLK742" s="168"/>
      <c r="QLL742" s="168"/>
      <c r="QLM742" s="168"/>
      <c r="QLN742" s="168"/>
      <c r="QLO742" s="168"/>
      <c r="QLP742" s="168"/>
      <c r="QLQ742" s="168"/>
      <c r="QLR742" s="168"/>
      <c r="QLS742" s="168"/>
      <c r="QLT742" s="168"/>
      <c r="QLU742" s="168"/>
      <c r="QLV742" s="168"/>
      <c r="QLW742" s="168"/>
      <c r="QLX742" s="168"/>
      <c r="QLY742" s="168"/>
      <c r="QLZ742" s="168"/>
      <c r="QMA742" s="168"/>
      <c r="QMB742" s="168"/>
      <c r="QMC742" s="168"/>
      <c r="QMD742" s="168"/>
      <c r="QME742" s="168"/>
      <c r="QMF742" s="168"/>
      <c r="QMG742" s="168"/>
      <c r="QMH742" s="168"/>
      <c r="QMI742" s="168"/>
      <c r="QMJ742" s="168"/>
      <c r="QMK742" s="835"/>
      <c r="QML742" s="835"/>
      <c r="QMM742" s="835"/>
      <c r="QMN742" s="835"/>
      <c r="QMO742" s="835"/>
      <c r="QMP742" s="835"/>
      <c r="QMQ742" s="835"/>
      <c r="QMR742" s="835"/>
      <c r="QMS742" s="835"/>
      <c r="QMT742" s="835"/>
      <c r="QMU742" s="835"/>
      <c r="QMV742" s="835"/>
      <c r="QMW742" s="835"/>
      <c r="QMX742" s="835"/>
      <c r="QMY742" s="835"/>
      <c r="QMZ742" s="835"/>
      <c r="QNA742" s="835"/>
      <c r="QNB742" s="835"/>
      <c r="QNC742" s="835"/>
      <c r="QND742" s="835"/>
      <c r="QNE742" s="835"/>
      <c r="QNF742" s="835"/>
      <c r="QNG742" s="835"/>
      <c r="QNH742" s="835"/>
      <c r="QNI742" s="89"/>
      <c r="QNJ742" s="89"/>
      <c r="QNK742" s="89"/>
      <c r="QNL742" s="89"/>
      <c r="QNM742" s="89"/>
      <c r="QNN742" s="835"/>
      <c r="QNO742" s="835"/>
      <c r="QNP742" s="89"/>
      <c r="QNQ742" s="89"/>
      <c r="QNR742" s="835"/>
      <c r="QNS742" s="835"/>
      <c r="QNT742" s="89"/>
      <c r="QNU742" s="89"/>
      <c r="QNV742" s="835"/>
      <c r="QNW742" s="835"/>
      <c r="QNX742" s="835"/>
      <c r="QNY742" s="835"/>
      <c r="QNZ742" s="835"/>
      <c r="QOA742" s="835"/>
      <c r="QOB742" s="835"/>
      <c r="QOC742" s="89"/>
      <c r="QOD742" s="89"/>
      <c r="QOE742" s="835"/>
      <c r="QOF742" s="835"/>
      <c r="QOG742" s="89"/>
      <c r="QOH742" s="89"/>
      <c r="QOI742" s="835"/>
      <c r="QOJ742" s="835"/>
      <c r="QOK742" s="835"/>
      <c r="QOL742" s="835"/>
      <c r="QOM742" s="835"/>
      <c r="QON742" s="203"/>
      <c r="QOO742" s="107"/>
      <c r="QOP742" s="835"/>
      <c r="QOQ742" s="835"/>
      <c r="QOR742" s="835"/>
      <c r="QOS742" s="835"/>
      <c r="QOT742" s="835"/>
      <c r="QOU742" s="835"/>
      <c r="QOV742" s="835"/>
      <c r="QOW742" s="168"/>
      <c r="QOX742" s="168"/>
      <c r="QOY742" s="168"/>
      <c r="QOZ742" s="168"/>
      <c r="QPA742" s="168"/>
      <c r="QPB742" s="168"/>
      <c r="QPC742" s="168"/>
      <c r="QPD742" s="168"/>
      <c r="QPE742" s="168"/>
      <c r="QPF742" s="168"/>
      <c r="QPG742" s="168"/>
      <c r="QPH742" s="168"/>
      <c r="QPI742" s="168"/>
      <c r="QPJ742" s="168"/>
      <c r="QPK742" s="168"/>
      <c r="QPL742" s="168"/>
      <c r="QPM742" s="168"/>
      <c r="QPN742" s="168"/>
      <c r="QPO742" s="168"/>
      <c r="QPP742" s="168"/>
      <c r="QPQ742" s="168"/>
      <c r="QPR742" s="168"/>
      <c r="QPS742" s="168"/>
      <c r="QPT742" s="168"/>
      <c r="QPU742" s="168"/>
      <c r="QPV742" s="168"/>
      <c r="QPW742" s="168"/>
      <c r="QPX742" s="168"/>
      <c r="QPY742" s="168"/>
      <c r="QPZ742" s="168"/>
      <c r="QQA742" s="168"/>
      <c r="QQB742" s="168"/>
      <c r="QQC742" s="168"/>
      <c r="QQD742" s="168"/>
      <c r="QQE742" s="168"/>
      <c r="QQF742" s="168"/>
      <c r="QQG742" s="168"/>
      <c r="QQH742" s="168"/>
      <c r="QQI742" s="168"/>
      <c r="QQJ742" s="168"/>
      <c r="QQK742" s="168"/>
      <c r="QQL742" s="168"/>
      <c r="QQM742" s="168"/>
      <c r="QQN742" s="168"/>
      <c r="QQO742" s="835"/>
      <c r="QQP742" s="835"/>
      <c r="QQQ742" s="835"/>
      <c r="QQR742" s="835"/>
      <c r="QQS742" s="835"/>
      <c r="QQT742" s="835"/>
      <c r="QQU742" s="835"/>
      <c r="QQV742" s="835"/>
      <c r="QQW742" s="835"/>
      <c r="QQX742" s="835"/>
      <c r="QQY742" s="835"/>
      <c r="QQZ742" s="835"/>
      <c r="QRA742" s="835"/>
      <c r="QRB742" s="835"/>
      <c r="QRC742" s="835"/>
      <c r="QRD742" s="835"/>
      <c r="QRE742" s="835"/>
      <c r="QRF742" s="835"/>
      <c r="QRG742" s="835"/>
      <c r="QRH742" s="835"/>
      <c r="QRI742" s="835"/>
      <c r="QRJ742" s="835"/>
      <c r="QRK742" s="835"/>
      <c r="QRL742" s="835"/>
      <c r="QRM742" s="89"/>
      <c r="QRN742" s="89"/>
      <c r="QRO742" s="89"/>
      <c r="QRP742" s="89"/>
      <c r="QRQ742" s="89"/>
      <c r="QRR742" s="835"/>
      <c r="QRS742" s="835"/>
      <c r="QRT742" s="89"/>
      <c r="QRU742" s="89"/>
      <c r="QRV742" s="835"/>
      <c r="QRW742" s="835"/>
      <c r="QRX742" s="89"/>
      <c r="QRY742" s="89"/>
      <c r="QRZ742" s="835"/>
      <c r="QSA742" s="835"/>
      <c r="QSB742" s="835"/>
      <c r="QSC742" s="835"/>
      <c r="QSD742" s="835"/>
      <c r="QSE742" s="835"/>
      <c r="QSF742" s="835"/>
      <c r="QSG742" s="89"/>
      <c r="QSH742" s="89"/>
      <c r="QSI742" s="835"/>
      <c r="QSJ742" s="835"/>
      <c r="QSK742" s="89"/>
      <c r="QSL742" s="89"/>
      <c r="QSM742" s="835"/>
      <c r="QSN742" s="835"/>
      <c r="QSO742" s="835"/>
      <c r="QSP742" s="835"/>
      <c r="QSQ742" s="835"/>
      <c r="QSR742" s="203"/>
      <c r="QSS742" s="107"/>
      <c r="QST742" s="835"/>
      <c r="QSU742" s="835"/>
      <c r="QSV742" s="835"/>
      <c r="QSW742" s="835"/>
      <c r="QSX742" s="835"/>
      <c r="QSY742" s="835"/>
      <c r="QSZ742" s="835"/>
      <c r="QTA742" s="168"/>
      <c r="QTB742" s="168"/>
      <c r="QTC742" s="168"/>
      <c r="QTD742" s="168"/>
      <c r="QTE742" s="168"/>
      <c r="QTF742" s="168"/>
      <c r="QTG742" s="168"/>
      <c r="QTH742" s="168"/>
      <c r="QTI742" s="168"/>
      <c r="QTJ742" s="168"/>
      <c r="QTK742" s="168"/>
      <c r="QTL742" s="168"/>
      <c r="QTM742" s="168"/>
      <c r="QTN742" s="168"/>
      <c r="QTO742" s="168"/>
      <c r="QTP742" s="168"/>
      <c r="QTQ742" s="168"/>
      <c r="QTR742" s="168"/>
      <c r="QTS742" s="168"/>
      <c r="QTT742" s="168"/>
      <c r="QTU742" s="168"/>
      <c r="QTV742" s="168"/>
      <c r="QTW742" s="168"/>
      <c r="QTX742" s="168"/>
      <c r="QTY742" s="168"/>
      <c r="QTZ742" s="168"/>
      <c r="QUA742" s="168"/>
      <c r="QUB742" s="168"/>
      <c r="QUC742" s="168"/>
      <c r="QUD742" s="168"/>
      <c r="QUE742" s="168"/>
      <c r="QUF742" s="168"/>
      <c r="QUG742" s="168"/>
      <c r="QUH742" s="168"/>
      <c r="QUI742" s="168"/>
      <c r="QUJ742" s="168"/>
      <c r="QUK742" s="168"/>
      <c r="QUL742" s="168"/>
      <c r="QUM742" s="168"/>
      <c r="QUN742" s="168"/>
      <c r="QUO742" s="168"/>
      <c r="QUP742" s="168"/>
      <c r="QUQ742" s="168"/>
      <c r="QUR742" s="168"/>
      <c r="QUS742" s="835"/>
      <c r="QUT742" s="835"/>
      <c r="QUU742" s="835"/>
      <c r="QUV742" s="835"/>
      <c r="QUW742" s="835"/>
      <c r="QUX742" s="835"/>
      <c r="QUY742" s="835"/>
      <c r="QUZ742" s="835"/>
      <c r="QVA742" s="835"/>
      <c r="QVB742" s="835"/>
      <c r="QVC742" s="835"/>
      <c r="QVD742" s="835"/>
      <c r="QVE742" s="835"/>
      <c r="QVF742" s="835"/>
      <c r="QVG742" s="835"/>
      <c r="QVH742" s="835"/>
      <c r="QVI742" s="835"/>
      <c r="QVJ742" s="835"/>
      <c r="QVK742" s="835"/>
      <c r="QVL742" s="835"/>
      <c r="QVM742" s="835"/>
      <c r="QVN742" s="835"/>
      <c r="QVO742" s="835"/>
      <c r="QVP742" s="835"/>
      <c r="QVQ742" s="89"/>
      <c r="QVR742" s="89"/>
      <c r="QVS742" s="89"/>
      <c r="QVT742" s="89"/>
      <c r="QVU742" s="89"/>
      <c r="QVV742" s="835"/>
      <c r="QVW742" s="835"/>
      <c r="QVX742" s="89"/>
      <c r="QVY742" s="89"/>
      <c r="QVZ742" s="835"/>
      <c r="QWA742" s="835"/>
      <c r="QWB742" s="89"/>
      <c r="QWC742" s="89"/>
      <c r="QWD742" s="835"/>
      <c r="QWE742" s="835"/>
      <c r="QWF742" s="835"/>
      <c r="QWG742" s="835"/>
      <c r="QWH742" s="835"/>
      <c r="QWI742" s="835"/>
      <c r="QWJ742" s="835"/>
      <c r="QWK742" s="89"/>
      <c r="QWL742" s="89"/>
      <c r="QWM742" s="835"/>
      <c r="QWN742" s="835"/>
      <c r="QWO742" s="89"/>
      <c r="QWP742" s="89"/>
      <c r="QWQ742" s="835"/>
      <c r="QWR742" s="835"/>
      <c r="QWS742" s="835"/>
      <c r="QWT742" s="835"/>
      <c r="QWU742" s="835"/>
      <c r="QWV742" s="203"/>
      <c r="QWW742" s="107"/>
      <c r="QWX742" s="835"/>
      <c r="QWY742" s="835"/>
      <c r="QWZ742" s="835"/>
      <c r="QXA742" s="835"/>
      <c r="QXB742" s="835"/>
      <c r="QXC742" s="835"/>
      <c r="QXD742" s="835"/>
      <c r="QXE742" s="168"/>
      <c r="QXF742" s="168"/>
      <c r="QXG742" s="168"/>
      <c r="QXH742" s="168"/>
      <c r="QXI742" s="168"/>
      <c r="QXJ742" s="168"/>
      <c r="QXK742" s="168"/>
      <c r="QXL742" s="168"/>
      <c r="QXM742" s="168"/>
      <c r="QXN742" s="168"/>
      <c r="QXO742" s="168"/>
      <c r="QXP742" s="168"/>
      <c r="QXQ742" s="168"/>
      <c r="QXR742" s="168"/>
      <c r="QXS742" s="168"/>
      <c r="QXT742" s="168"/>
      <c r="QXU742" s="168"/>
      <c r="QXV742" s="168"/>
      <c r="QXW742" s="168"/>
      <c r="QXX742" s="168"/>
      <c r="QXY742" s="168"/>
      <c r="QXZ742" s="168"/>
      <c r="QYA742" s="168"/>
      <c r="QYB742" s="168"/>
      <c r="QYC742" s="168"/>
      <c r="QYD742" s="168"/>
      <c r="QYE742" s="168"/>
      <c r="QYF742" s="168"/>
      <c r="QYG742" s="168"/>
      <c r="QYH742" s="168"/>
      <c r="QYI742" s="168"/>
      <c r="QYJ742" s="168"/>
      <c r="QYK742" s="168"/>
      <c r="QYL742" s="168"/>
      <c r="QYM742" s="168"/>
      <c r="QYN742" s="168"/>
      <c r="QYO742" s="168"/>
      <c r="QYP742" s="168"/>
      <c r="QYQ742" s="168"/>
      <c r="QYR742" s="168"/>
      <c r="QYS742" s="168"/>
      <c r="QYT742" s="168"/>
      <c r="QYU742" s="168"/>
      <c r="QYV742" s="168"/>
      <c r="QYW742" s="835"/>
      <c r="QYX742" s="835"/>
      <c r="QYY742" s="835"/>
      <c r="QYZ742" s="835"/>
      <c r="QZA742" s="835"/>
      <c r="QZB742" s="835"/>
      <c r="QZC742" s="835"/>
      <c r="QZD742" s="835"/>
      <c r="QZE742" s="835"/>
      <c r="QZF742" s="835"/>
      <c r="QZG742" s="835"/>
      <c r="QZH742" s="835"/>
      <c r="QZI742" s="835"/>
      <c r="QZJ742" s="835"/>
      <c r="QZK742" s="835"/>
      <c r="QZL742" s="835"/>
      <c r="QZM742" s="835"/>
      <c r="QZN742" s="835"/>
      <c r="QZO742" s="835"/>
      <c r="QZP742" s="835"/>
      <c r="QZQ742" s="835"/>
      <c r="QZR742" s="835"/>
      <c r="QZS742" s="835"/>
      <c r="QZT742" s="835"/>
      <c r="QZU742" s="89"/>
      <c r="QZV742" s="89"/>
      <c r="QZW742" s="89"/>
      <c r="QZX742" s="89"/>
      <c r="QZY742" s="89"/>
      <c r="QZZ742" s="835"/>
      <c r="RAA742" s="835"/>
      <c r="RAB742" s="89"/>
      <c r="RAC742" s="89"/>
      <c r="RAD742" s="835"/>
      <c r="RAE742" s="835"/>
      <c r="RAF742" s="89"/>
      <c r="RAG742" s="89"/>
      <c r="RAH742" s="835"/>
      <c r="RAI742" s="835"/>
      <c r="RAJ742" s="835"/>
      <c r="RAK742" s="835"/>
      <c r="RAL742" s="835"/>
      <c r="RAM742" s="835"/>
      <c r="RAN742" s="835"/>
      <c r="RAO742" s="89"/>
      <c r="RAP742" s="89"/>
      <c r="RAQ742" s="835"/>
      <c r="RAR742" s="835"/>
      <c r="RAS742" s="89"/>
      <c r="RAT742" s="89"/>
      <c r="RAU742" s="835"/>
      <c r="RAV742" s="835"/>
      <c r="RAW742" s="835"/>
      <c r="RAX742" s="835"/>
      <c r="RAY742" s="835"/>
      <c r="RAZ742" s="203"/>
      <c r="RBA742" s="107"/>
      <c r="RBB742" s="835"/>
      <c r="RBC742" s="835"/>
      <c r="RBD742" s="835"/>
      <c r="RBE742" s="835"/>
      <c r="RBF742" s="835"/>
      <c r="RBG742" s="835"/>
      <c r="RBH742" s="835"/>
      <c r="RBI742" s="168"/>
      <c r="RBJ742" s="168"/>
      <c r="RBK742" s="168"/>
      <c r="RBL742" s="168"/>
      <c r="RBM742" s="168"/>
      <c r="RBN742" s="168"/>
      <c r="RBO742" s="168"/>
      <c r="RBP742" s="168"/>
      <c r="RBQ742" s="168"/>
      <c r="RBR742" s="168"/>
      <c r="RBS742" s="168"/>
      <c r="RBT742" s="168"/>
      <c r="RBU742" s="168"/>
      <c r="RBV742" s="168"/>
      <c r="RBW742" s="168"/>
      <c r="RBX742" s="168"/>
      <c r="RBY742" s="168"/>
      <c r="RBZ742" s="168"/>
      <c r="RCA742" s="168"/>
      <c r="RCB742" s="168"/>
      <c r="RCC742" s="168"/>
      <c r="RCD742" s="168"/>
      <c r="RCE742" s="168"/>
      <c r="RCF742" s="168"/>
      <c r="RCG742" s="168"/>
      <c r="RCH742" s="168"/>
      <c r="RCI742" s="168"/>
      <c r="RCJ742" s="168"/>
      <c r="RCK742" s="168"/>
      <c r="RCL742" s="168"/>
      <c r="RCM742" s="168"/>
      <c r="RCN742" s="168"/>
      <c r="RCO742" s="168"/>
      <c r="RCP742" s="168"/>
      <c r="RCQ742" s="168"/>
      <c r="RCR742" s="168"/>
      <c r="RCS742" s="168"/>
      <c r="RCT742" s="168"/>
      <c r="RCU742" s="168"/>
      <c r="RCV742" s="168"/>
      <c r="RCW742" s="168"/>
      <c r="RCX742" s="168"/>
      <c r="RCY742" s="168"/>
      <c r="RCZ742" s="168"/>
      <c r="RDA742" s="835"/>
      <c r="RDB742" s="835"/>
      <c r="RDC742" s="835"/>
      <c r="RDD742" s="835"/>
      <c r="RDE742" s="835"/>
      <c r="RDF742" s="835"/>
      <c r="RDG742" s="835"/>
      <c r="RDH742" s="835"/>
      <c r="RDI742" s="835"/>
      <c r="RDJ742" s="835"/>
      <c r="RDK742" s="835"/>
      <c r="RDL742" s="835"/>
      <c r="RDM742" s="835"/>
      <c r="RDN742" s="835"/>
      <c r="RDO742" s="835"/>
      <c r="RDP742" s="835"/>
      <c r="RDQ742" s="835"/>
      <c r="RDR742" s="835"/>
      <c r="RDS742" s="835"/>
      <c r="RDT742" s="835"/>
      <c r="RDU742" s="835"/>
      <c r="RDV742" s="835"/>
      <c r="RDW742" s="835"/>
    </row>
    <row r="743" spans="1:12295" s="70" customFormat="1" ht="63.75" hidden="1" customHeight="1" x14ac:dyDescent="0.3">
      <c r="A743" s="203"/>
      <c r="B743" s="529" t="s">
        <v>13</v>
      </c>
      <c r="C743" s="99" t="s">
        <v>117</v>
      </c>
      <c r="D743" s="168">
        <f t="shared" ref="D743:D759" si="1389">I743</f>
        <v>0</v>
      </c>
      <c r="E743" s="168">
        <v>0</v>
      </c>
      <c r="F743" s="168"/>
      <c r="G743" s="168"/>
      <c r="H743" s="168"/>
      <c r="I743" s="168"/>
      <c r="J743" s="168">
        <v>0</v>
      </c>
      <c r="K743" s="168">
        <f t="shared" ref="K743:K759" si="1390">U743</f>
        <v>0</v>
      </c>
      <c r="L743" s="699" t="e">
        <f t="shared" si="1293"/>
        <v>#DIV/0!</v>
      </c>
      <c r="M743" s="168">
        <v>0</v>
      </c>
      <c r="N743" s="687"/>
      <c r="O743" s="632"/>
      <c r="P743" s="687"/>
      <c r="Q743" s="632"/>
      <c r="R743" s="687"/>
      <c r="S743" s="632"/>
      <c r="T743" s="687"/>
      <c r="U743" s="632"/>
      <c r="V743" s="632">
        <f t="shared" si="1330"/>
        <v>0</v>
      </c>
      <c r="W743" s="632"/>
      <c r="X743" s="632"/>
      <c r="Y743" s="632"/>
      <c r="Z743" s="632">
        <f t="shared" si="1331"/>
        <v>0</v>
      </c>
      <c r="AA743" s="632">
        <f>E743</f>
        <v>0</v>
      </c>
      <c r="AB743" s="632"/>
      <c r="AC743" s="632"/>
      <c r="AD743" s="687"/>
      <c r="AE743" s="168">
        <f t="shared" ref="AE743:AE759" si="1391">AO743</f>
        <v>0</v>
      </c>
      <c r="AF743" s="699" t="e">
        <f t="shared" si="1294"/>
        <v>#DIV/0!</v>
      </c>
      <c r="AG743" s="168">
        <v>0</v>
      </c>
      <c r="AH743" s="699" t="e">
        <f t="shared" si="1301"/>
        <v>#DIV/0!</v>
      </c>
      <c r="AI743" s="632"/>
      <c r="AJ743" s="687"/>
      <c r="AK743" s="632"/>
      <c r="AL743" s="687"/>
      <c r="AM743" s="632"/>
      <c r="AN743" s="687"/>
      <c r="AO743" s="632"/>
      <c r="AP743" s="632"/>
      <c r="AQ743" s="687"/>
      <c r="AR743" s="168">
        <f t="shared" ref="AR743:AR759" si="1392">BB743</f>
        <v>109000</v>
      </c>
      <c r="AS743" s="699" t="e">
        <f t="shared" si="1296"/>
        <v>#DIV/0!</v>
      </c>
      <c r="AT743" s="168">
        <v>0</v>
      </c>
      <c r="AU743" s="699" t="e">
        <f t="shared" si="1305"/>
        <v>#DIV/0!</v>
      </c>
      <c r="AV743" s="632"/>
      <c r="AW743" s="699" t="e">
        <f t="shared" si="1339"/>
        <v>#DIV/0!</v>
      </c>
      <c r="AX743" s="168"/>
      <c r="AY743" s="699" t="e">
        <f t="shared" si="1320"/>
        <v>#DIV/0!</v>
      </c>
      <c r="AZ743" s="632"/>
      <c r="BA743" s="699" t="e">
        <f t="shared" si="1321"/>
        <v>#DIV/0!</v>
      </c>
      <c r="BB743" s="632">
        <f>[11]Лист1!$D$58</f>
        <v>109000</v>
      </c>
      <c r="BC743" s="632">
        <f t="shared" si="1340"/>
        <v>0</v>
      </c>
      <c r="BD743" s="632">
        <f t="shared" si="1341"/>
        <v>0</v>
      </c>
      <c r="BE743" s="632">
        <f t="shared" si="1384"/>
        <v>0</v>
      </c>
      <c r="BF743" s="632">
        <v>0</v>
      </c>
      <c r="BG743" s="632"/>
      <c r="BH743" s="632"/>
      <c r="BI743" s="632"/>
      <c r="BJ743" s="632">
        <f t="shared" si="1343"/>
        <v>0</v>
      </c>
      <c r="BK743" s="632"/>
      <c r="BL743" s="632"/>
      <c r="BM743" s="632"/>
      <c r="BN743" s="632">
        <f t="shared" ref="BN743:BN759" si="1393">BS743</f>
        <v>109000</v>
      </c>
      <c r="BO743" s="632">
        <f t="shared" si="1383"/>
        <v>0</v>
      </c>
      <c r="BP743" s="632"/>
      <c r="BQ743" s="632"/>
      <c r="BR743" s="632">
        <f t="shared" si="1346"/>
        <v>0</v>
      </c>
      <c r="BS743" s="632">
        <f>[11]Лист1!$D$58</f>
        <v>109000</v>
      </c>
      <c r="BT743" s="632"/>
      <c r="BU743" s="632">
        <f t="shared" ref="BU743:BU759" si="1394">BZ743</f>
        <v>109000</v>
      </c>
      <c r="BV743" s="511">
        <v>0</v>
      </c>
      <c r="BW743" s="515"/>
      <c r="BX743" s="511"/>
      <c r="BY743" s="511"/>
      <c r="BZ743" s="541">
        <f>[11]Лист1!$D$58</f>
        <v>109000</v>
      </c>
      <c r="CA743" s="511"/>
      <c r="CB743" s="511"/>
      <c r="CC743" s="511"/>
      <c r="CD743" s="511"/>
      <c r="CE743" s="699" t="e">
        <f t="shared" si="1271"/>
        <v>#DIV/0!</v>
      </c>
      <c r="CF743" s="511"/>
      <c r="CG743" s="511"/>
      <c r="CH743" s="511"/>
      <c r="CI743" s="511"/>
      <c r="CJ743" s="511"/>
      <c r="CK743" s="511"/>
      <c r="CL743" s="511"/>
      <c r="CM743" s="511"/>
      <c r="CN743" s="511"/>
      <c r="CO743" s="89"/>
      <c r="CP743" s="89"/>
      <c r="CQ743" s="89"/>
      <c r="CR743" s="89"/>
      <c r="CS743" s="89"/>
      <c r="CT743" s="511"/>
      <c r="CU743" s="511"/>
      <c r="CV743" s="89"/>
      <c r="CW743" s="89"/>
      <c r="CX743" s="511"/>
      <c r="CY743" s="511"/>
      <c r="CZ743" s="89"/>
      <c r="DA743" s="89"/>
      <c r="DB743" s="511"/>
      <c r="DC743" s="511"/>
      <c r="DD743" s="511"/>
      <c r="DE743" s="511"/>
      <c r="DF743" s="511"/>
      <c r="DG743" s="511"/>
      <c r="DH743" s="511"/>
      <c r="DI743" s="89"/>
      <c r="DJ743" s="89"/>
      <c r="DK743" s="511"/>
      <c r="DL743" s="511"/>
      <c r="DM743" s="89"/>
      <c r="DN743" s="89"/>
      <c r="DO743" s="511"/>
      <c r="DP743" s="511"/>
      <c r="DQ743" s="511"/>
      <c r="DR743" s="511"/>
      <c r="DS743" s="511"/>
      <c r="DT743" s="203"/>
      <c r="DU743" s="107"/>
      <c r="DV743" s="511"/>
      <c r="DW743" s="511"/>
      <c r="DX743" s="511"/>
      <c r="DY743" s="511"/>
      <c r="DZ743" s="511"/>
      <c r="EA743" s="511"/>
      <c r="EB743" s="511"/>
      <c r="EC743" s="168"/>
      <c r="ED743" s="168"/>
      <c r="EE743" s="168"/>
      <c r="EF743" s="168"/>
      <c r="EG743" s="168"/>
      <c r="EH743" s="168"/>
      <c r="EI743" s="168"/>
      <c r="EJ743" s="168"/>
      <c r="EK743" s="168"/>
      <c r="EL743" s="168"/>
      <c r="EM743" s="168"/>
      <c r="EN743" s="168"/>
      <c r="EO743" s="168"/>
      <c r="EP743" s="168"/>
      <c r="EQ743" s="168"/>
      <c r="ER743" s="168"/>
      <c r="ES743" s="168"/>
      <c r="ET743" s="168"/>
      <c r="EU743" s="168"/>
      <c r="EV743" s="168"/>
      <c r="EW743" s="168"/>
      <c r="EX743" s="168"/>
      <c r="EY743" s="168"/>
      <c r="EZ743" s="168"/>
      <c r="FA743" s="168"/>
      <c r="FB743" s="168"/>
      <c r="FC743" s="168"/>
      <c r="FD743" s="168"/>
      <c r="FE743" s="168"/>
      <c r="FF743" s="168"/>
      <c r="FG743" s="168"/>
      <c r="FH743" s="168"/>
      <c r="FI743" s="168"/>
      <c r="FJ743" s="168"/>
      <c r="FK743" s="168"/>
      <c r="FL743" s="168"/>
      <c r="FM743" s="168"/>
      <c r="FN743" s="168"/>
      <c r="FO743" s="168"/>
      <c r="FP743" s="168"/>
      <c r="FQ743" s="168"/>
      <c r="FR743" s="168"/>
      <c r="FS743" s="168"/>
      <c r="FT743" s="168"/>
      <c r="FU743" s="511"/>
      <c r="FV743" s="511"/>
      <c r="FW743" s="511"/>
      <c r="FX743" s="511"/>
      <c r="FY743" s="511"/>
      <c r="FZ743" s="511"/>
      <c r="GA743" s="511"/>
      <c r="GB743" s="511"/>
      <c r="GC743" s="511"/>
      <c r="GD743" s="511"/>
      <c r="GE743" s="511"/>
      <c r="GF743" s="511"/>
      <c r="GG743" s="511"/>
      <c r="GH743" s="511"/>
      <c r="GI743" s="511"/>
      <c r="GJ743" s="511"/>
      <c r="GK743" s="511"/>
      <c r="GL743" s="511"/>
      <c r="GM743" s="511"/>
      <c r="GN743" s="511"/>
      <c r="GO743" s="511"/>
      <c r="GP743" s="511"/>
      <c r="GQ743" s="511"/>
      <c r="GR743" s="511"/>
      <c r="GS743" s="89"/>
      <c r="GT743" s="89"/>
      <c r="GU743" s="89"/>
      <c r="GV743" s="89"/>
      <c r="GW743" s="89"/>
      <c r="GX743" s="511"/>
      <c r="GY743" s="511"/>
      <c r="GZ743" s="89"/>
      <c r="HA743" s="89"/>
      <c r="HB743" s="511"/>
      <c r="HC743" s="511"/>
      <c r="HD743" s="89"/>
      <c r="HE743" s="89"/>
      <c r="HF743" s="511"/>
      <c r="HG743" s="511"/>
      <c r="HH743" s="511"/>
      <c r="HI743" s="511"/>
      <c r="HJ743" s="511"/>
      <c r="HK743" s="511"/>
      <c r="HL743" s="511"/>
      <c r="HM743" s="89"/>
      <c r="HN743" s="89"/>
      <c r="HO743" s="511"/>
      <c r="HP743" s="511"/>
      <c r="HQ743" s="89"/>
      <c r="HR743" s="89"/>
      <c r="HS743" s="511"/>
      <c r="HT743" s="511"/>
      <c r="HU743" s="511"/>
      <c r="HV743" s="511"/>
      <c r="HW743" s="511"/>
      <c r="HX743" s="203"/>
      <c r="HY743" s="107"/>
      <c r="HZ743" s="511"/>
      <c r="IA743" s="511"/>
      <c r="IB743" s="511"/>
      <c r="IC743" s="511"/>
      <c r="ID743" s="511"/>
      <c r="IE743" s="511"/>
      <c r="IF743" s="511"/>
      <c r="IG743" s="168"/>
      <c r="IH743" s="168"/>
      <c r="II743" s="168"/>
      <c r="IJ743" s="168"/>
      <c r="IK743" s="168"/>
      <c r="IL743" s="168"/>
      <c r="IM743" s="168"/>
      <c r="IN743" s="168"/>
      <c r="IO743" s="168"/>
      <c r="IP743" s="168"/>
      <c r="IQ743" s="168"/>
      <c r="IR743" s="168"/>
      <c r="IS743" s="168"/>
      <c r="IT743" s="168"/>
      <c r="IU743" s="168"/>
      <c r="IV743" s="168"/>
      <c r="IW743" s="168"/>
      <c r="IX743" s="168"/>
      <c r="IY743" s="168"/>
      <c r="IZ743" s="168"/>
      <c r="JA743" s="168"/>
      <c r="JB743" s="168"/>
      <c r="JC743" s="168"/>
      <c r="JD743" s="168"/>
      <c r="JE743" s="168"/>
      <c r="JF743" s="168"/>
      <c r="JG743" s="168"/>
      <c r="JH743" s="168"/>
      <c r="JI743" s="168"/>
      <c r="JJ743" s="168"/>
      <c r="JK743" s="168"/>
      <c r="JL743" s="168"/>
      <c r="JM743" s="168"/>
      <c r="JN743" s="168"/>
      <c r="JO743" s="168"/>
      <c r="JP743" s="168"/>
      <c r="JQ743" s="168"/>
      <c r="JR743" s="168"/>
      <c r="JS743" s="168"/>
      <c r="JT743" s="168"/>
      <c r="JU743" s="168"/>
      <c r="JV743" s="168"/>
      <c r="JW743" s="168"/>
      <c r="JX743" s="168"/>
      <c r="JY743" s="511"/>
      <c r="JZ743" s="511"/>
      <c r="KA743" s="511"/>
      <c r="KB743" s="511"/>
      <c r="KC743" s="511"/>
      <c r="KD743" s="511"/>
      <c r="KE743" s="511"/>
      <c r="KF743" s="511"/>
      <c r="KG743" s="511"/>
      <c r="KH743" s="511"/>
      <c r="KI743" s="511"/>
      <c r="KJ743" s="511"/>
      <c r="KK743" s="511"/>
      <c r="KL743" s="511"/>
      <c r="KM743" s="511"/>
      <c r="KN743" s="511"/>
      <c r="KO743" s="511"/>
      <c r="KP743" s="511"/>
      <c r="KQ743" s="511"/>
      <c r="KR743" s="511"/>
      <c r="KS743" s="511"/>
      <c r="KT743" s="511"/>
      <c r="KU743" s="511"/>
      <c r="KV743" s="511"/>
      <c r="KW743" s="89"/>
      <c r="KX743" s="89"/>
      <c r="KY743" s="89"/>
      <c r="KZ743" s="89"/>
      <c r="LA743" s="89"/>
      <c r="LB743" s="511"/>
      <c r="LC743" s="511"/>
      <c r="LD743" s="89"/>
      <c r="LE743" s="89"/>
      <c r="LF743" s="511"/>
      <c r="LG743" s="511"/>
      <c r="LH743" s="89"/>
      <c r="LI743" s="89"/>
      <c r="LJ743" s="511"/>
      <c r="LK743" s="511"/>
      <c r="LL743" s="511"/>
      <c r="LM743" s="511"/>
      <c r="LN743" s="511"/>
      <c r="LO743" s="511"/>
      <c r="LP743" s="511"/>
      <c r="LQ743" s="89"/>
      <c r="LR743" s="89"/>
      <c r="LS743" s="511"/>
      <c r="LT743" s="511"/>
      <c r="LU743" s="89"/>
      <c r="LV743" s="89"/>
      <c r="LW743" s="511"/>
      <c r="LX743" s="511"/>
      <c r="LY743" s="511"/>
      <c r="LZ743" s="511"/>
      <c r="MA743" s="511"/>
      <c r="MB743" s="203"/>
      <c r="MC743" s="107"/>
      <c r="MD743" s="511"/>
      <c r="ME743" s="511"/>
      <c r="MF743" s="511"/>
      <c r="MG743" s="511"/>
      <c r="MH743" s="511"/>
      <c r="MI743" s="511"/>
      <c r="MJ743" s="511"/>
      <c r="MK743" s="168"/>
      <c r="ML743" s="168"/>
      <c r="MM743" s="168"/>
      <c r="MN743" s="168"/>
      <c r="MO743" s="168"/>
      <c r="MP743" s="168"/>
      <c r="MQ743" s="168"/>
      <c r="MR743" s="168"/>
      <c r="MS743" s="168"/>
      <c r="MT743" s="168"/>
      <c r="MU743" s="168"/>
      <c r="MV743" s="168"/>
      <c r="MW743" s="168"/>
      <c r="MX743" s="168"/>
      <c r="MY743" s="168"/>
      <c r="MZ743" s="168"/>
      <c r="NA743" s="168"/>
      <c r="NB743" s="168"/>
      <c r="NC743" s="168"/>
      <c r="ND743" s="168"/>
      <c r="NE743" s="168"/>
      <c r="NF743" s="168"/>
      <c r="NG743" s="168"/>
      <c r="NH743" s="168"/>
      <c r="NI743" s="168"/>
      <c r="NJ743" s="168"/>
      <c r="NK743" s="168"/>
      <c r="NL743" s="168"/>
      <c r="NM743" s="168"/>
      <c r="NN743" s="168"/>
      <c r="NO743" s="168"/>
      <c r="NP743" s="168"/>
      <c r="NQ743" s="168"/>
      <c r="NR743" s="168"/>
      <c r="NS743" s="168"/>
      <c r="NT743" s="168"/>
      <c r="NU743" s="168"/>
      <c r="NV743" s="168"/>
      <c r="NW743" s="168"/>
      <c r="NX743" s="168"/>
      <c r="NY743" s="168"/>
      <c r="NZ743" s="168"/>
      <c r="OA743" s="168"/>
      <c r="OB743" s="168"/>
      <c r="OC743" s="511"/>
      <c r="OD743" s="511"/>
      <c r="OE743" s="511"/>
      <c r="OF743" s="511"/>
      <c r="OG743" s="511"/>
      <c r="OH743" s="511"/>
      <c r="OI743" s="511"/>
      <c r="OJ743" s="511"/>
      <c r="OK743" s="511"/>
      <c r="OL743" s="511"/>
      <c r="OM743" s="511"/>
      <c r="ON743" s="511"/>
      <c r="OO743" s="511"/>
      <c r="OP743" s="511"/>
      <c r="OQ743" s="511"/>
      <c r="OR743" s="511"/>
      <c r="OS743" s="511"/>
      <c r="OT743" s="511"/>
      <c r="OU743" s="511"/>
      <c r="OV743" s="511"/>
      <c r="OW743" s="511"/>
      <c r="OX743" s="511"/>
      <c r="OY743" s="511"/>
      <c r="OZ743" s="511"/>
      <c r="PA743" s="89"/>
      <c r="PB743" s="89"/>
      <c r="PC743" s="89"/>
      <c r="PD743" s="89"/>
      <c r="PE743" s="89"/>
      <c r="PF743" s="511"/>
      <c r="PG743" s="511"/>
      <c r="PH743" s="89"/>
      <c r="PI743" s="89"/>
      <c r="PJ743" s="511"/>
      <c r="PK743" s="511"/>
      <c r="PL743" s="89"/>
      <c r="PM743" s="89"/>
      <c r="PN743" s="511"/>
      <c r="PO743" s="511"/>
      <c r="PP743" s="511"/>
      <c r="PQ743" s="511"/>
      <c r="PR743" s="511"/>
      <c r="PS743" s="511"/>
      <c r="PT743" s="511"/>
      <c r="PU743" s="89"/>
      <c r="PV743" s="89"/>
      <c r="PW743" s="511"/>
      <c r="PX743" s="511"/>
      <c r="PY743" s="89"/>
      <c r="PZ743" s="89"/>
      <c r="QA743" s="511"/>
      <c r="QB743" s="511"/>
      <c r="QC743" s="511"/>
      <c r="QD743" s="511"/>
      <c r="QE743" s="511"/>
      <c r="QF743" s="203"/>
      <c r="QG743" s="107"/>
      <c r="QH743" s="511"/>
      <c r="QI743" s="511"/>
      <c r="QJ743" s="511"/>
      <c r="QK743" s="511"/>
      <c r="QL743" s="511"/>
      <c r="QM743" s="511"/>
      <c r="QN743" s="511"/>
      <c r="QO743" s="168"/>
      <c r="QP743" s="168"/>
      <c r="QQ743" s="168"/>
      <c r="QR743" s="168"/>
      <c r="QS743" s="168"/>
      <c r="QT743" s="168"/>
      <c r="QU743" s="168"/>
      <c r="QV743" s="168"/>
      <c r="QW743" s="168"/>
      <c r="QX743" s="168"/>
      <c r="QY743" s="168"/>
      <c r="QZ743" s="168"/>
      <c r="RA743" s="168"/>
      <c r="RB743" s="168"/>
      <c r="RC743" s="168"/>
      <c r="RD743" s="168"/>
      <c r="RE743" s="168"/>
      <c r="RF743" s="168"/>
      <c r="RG743" s="168"/>
      <c r="RH743" s="168"/>
      <c r="RI743" s="168"/>
      <c r="RJ743" s="168"/>
      <c r="RK743" s="168"/>
      <c r="RL743" s="168"/>
      <c r="RM743" s="168"/>
      <c r="RN743" s="168"/>
      <c r="RO743" s="168"/>
      <c r="RP743" s="168"/>
      <c r="RQ743" s="168"/>
      <c r="RR743" s="168"/>
      <c r="RS743" s="168"/>
      <c r="RT743" s="168"/>
      <c r="RU743" s="168"/>
      <c r="RV743" s="168"/>
      <c r="RW743" s="168"/>
      <c r="RX743" s="168"/>
      <c r="RY743" s="168"/>
      <c r="RZ743" s="168"/>
      <c r="SA743" s="168"/>
      <c r="SB743" s="168"/>
      <c r="SC743" s="168"/>
      <c r="SD743" s="168"/>
      <c r="SE743" s="168"/>
      <c r="SF743" s="168"/>
      <c r="SG743" s="511"/>
      <c r="SH743" s="511"/>
      <c r="SI743" s="511"/>
      <c r="SJ743" s="511"/>
      <c r="SK743" s="511"/>
      <c r="SL743" s="511"/>
      <c r="SM743" s="511"/>
      <c r="SN743" s="511"/>
      <c r="SO743" s="511"/>
      <c r="SP743" s="511"/>
      <c r="SQ743" s="511"/>
      <c r="SR743" s="511"/>
      <c r="SS743" s="511"/>
      <c r="ST743" s="511"/>
      <c r="SU743" s="511"/>
      <c r="SV743" s="511"/>
      <c r="SW743" s="511"/>
      <c r="SX743" s="511"/>
      <c r="SY743" s="511"/>
      <c r="SZ743" s="511"/>
      <c r="TA743" s="511"/>
      <c r="TB743" s="511"/>
      <c r="TC743" s="511"/>
      <c r="TD743" s="511"/>
      <c r="TE743" s="89"/>
      <c r="TF743" s="89"/>
      <c r="TG743" s="89"/>
      <c r="TH743" s="89"/>
      <c r="TI743" s="89"/>
      <c r="TJ743" s="511"/>
      <c r="TK743" s="511"/>
      <c r="TL743" s="89"/>
      <c r="TM743" s="89"/>
      <c r="TN743" s="511"/>
      <c r="TO743" s="511"/>
      <c r="TP743" s="89"/>
      <c r="TQ743" s="89"/>
      <c r="TR743" s="511"/>
      <c r="TS743" s="511"/>
      <c r="TT743" s="511"/>
      <c r="TU743" s="511"/>
      <c r="TV743" s="511"/>
      <c r="TW743" s="511"/>
      <c r="TX743" s="511"/>
      <c r="TY743" s="89"/>
      <c r="TZ743" s="89"/>
      <c r="UA743" s="511"/>
      <c r="UB743" s="511"/>
      <c r="UC743" s="89"/>
      <c r="UD743" s="89"/>
      <c r="UE743" s="511"/>
      <c r="UF743" s="511"/>
      <c r="UG743" s="511"/>
      <c r="UH743" s="511"/>
      <c r="UI743" s="511"/>
      <c r="UJ743" s="203"/>
      <c r="UK743" s="107"/>
      <c r="UL743" s="511"/>
      <c r="UM743" s="511"/>
      <c r="UN743" s="511"/>
      <c r="UO743" s="511"/>
      <c r="UP743" s="511"/>
      <c r="UQ743" s="511"/>
      <c r="UR743" s="511"/>
      <c r="US743" s="168"/>
      <c r="UT743" s="168"/>
      <c r="UU743" s="168"/>
      <c r="UV743" s="168"/>
      <c r="UW743" s="168"/>
      <c r="UX743" s="168"/>
      <c r="UY743" s="168"/>
      <c r="UZ743" s="168"/>
      <c r="VA743" s="168"/>
      <c r="VB743" s="168"/>
      <c r="VC743" s="168"/>
      <c r="VD743" s="168"/>
      <c r="VE743" s="168"/>
      <c r="VF743" s="168"/>
      <c r="VG743" s="168"/>
      <c r="VH743" s="168"/>
      <c r="VI743" s="168"/>
      <c r="VJ743" s="168"/>
      <c r="VK743" s="168"/>
      <c r="VL743" s="168"/>
      <c r="VM743" s="168"/>
      <c r="VN743" s="168"/>
      <c r="VO743" s="168"/>
      <c r="VP743" s="168"/>
      <c r="VQ743" s="168"/>
      <c r="VR743" s="168"/>
      <c r="VS743" s="168"/>
      <c r="VT743" s="168"/>
      <c r="VU743" s="168"/>
      <c r="VV743" s="168"/>
      <c r="VW743" s="168"/>
      <c r="VX743" s="168"/>
      <c r="VY743" s="168"/>
      <c r="VZ743" s="168"/>
      <c r="WA743" s="168"/>
      <c r="WB743" s="168"/>
      <c r="WC743" s="168"/>
      <c r="WD743" s="168"/>
      <c r="WE743" s="168"/>
      <c r="WF743" s="168"/>
      <c r="WG743" s="168"/>
      <c r="WH743" s="168"/>
      <c r="WI743" s="168"/>
      <c r="WJ743" s="168"/>
      <c r="WK743" s="511"/>
      <c r="WL743" s="511"/>
      <c r="WM743" s="511"/>
      <c r="WN743" s="511"/>
      <c r="WO743" s="511"/>
      <c r="WP743" s="511"/>
      <c r="WQ743" s="511"/>
      <c r="WR743" s="511"/>
      <c r="WS743" s="511"/>
      <c r="WT743" s="511"/>
      <c r="WU743" s="511"/>
      <c r="WV743" s="511"/>
      <c r="WW743" s="511"/>
      <c r="WX743" s="511"/>
      <c r="WY743" s="511"/>
      <c r="WZ743" s="511"/>
      <c r="XA743" s="511"/>
      <c r="XB743" s="511"/>
      <c r="XC743" s="511"/>
      <c r="XD743" s="511"/>
      <c r="XE743" s="511"/>
      <c r="XF743" s="511"/>
      <c r="XG743" s="511"/>
      <c r="XH743" s="511"/>
      <c r="XI743" s="89"/>
      <c r="XJ743" s="89"/>
      <c r="XK743" s="89"/>
      <c r="XL743" s="89"/>
      <c r="XM743" s="89"/>
      <c r="XN743" s="511"/>
      <c r="XO743" s="511"/>
      <c r="XP743" s="89"/>
      <c r="XQ743" s="89"/>
      <c r="XR743" s="511"/>
      <c r="XS743" s="511"/>
      <c r="XT743" s="89"/>
      <c r="XU743" s="89"/>
      <c r="XV743" s="511"/>
      <c r="XW743" s="511"/>
      <c r="XX743" s="511"/>
      <c r="XY743" s="511"/>
      <c r="XZ743" s="511"/>
      <c r="YA743" s="511"/>
      <c r="YB743" s="511"/>
      <c r="YC743" s="89"/>
      <c r="YD743" s="89"/>
      <c r="YE743" s="511"/>
      <c r="YF743" s="511"/>
      <c r="YG743" s="89"/>
      <c r="YH743" s="89"/>
      <c r="YI743" s="511"/>
      <c r="YJ743" s="511"/>
      <c r="YK743" s="511"/>
      <c r="YL743" s="511"/>
      <c r="YM743" s="511"/>
      <c r="YN743" s="203"/>
      <c r="YO743" s="107"/>
      <c r="YP743" s="511"/>
      <c r="YQ743" s="511"/>
      <c r="YR743" s="511"/>
      <c r="YS743" s="511"/>
      <c r="YT743" s="511"/>
      <c r="YU743" s="511"/>
      <c r="YV743" s="511"/>
      <c r="YW743" s="168"/>
      <c r="YX743" s="168"/>
      <c r="YY743" s="168"/>
      <c r="YZ743" s="168"/>
      <c r="ZA743" s="168"/>
      <c r="ZB743" s="168"/>
      <c r="ZC743" s="168"/>
      <c r="ZD743" s="168"/>
      <c r="ZE743" s="168"/>
      <c r="ZF743" s="168"/>
      <c r="ZG743" s="168"/>
      <c r="ZH743" s="168"/>
      <c r="ZI743" s="168"/>
      <c r="ZJ743" s="168"/>
      <c r="ZK743" s="168"/>
      <c r="ZL743" s="168"/>
      <c r="ZM743" s="168"/>
      <c r="ZN743" s="168"/>
      <c r="ZO743" s="168"/>
      <c r="ZP743" s="168"/>
      <c r="ZQ743" s="168"/>
      <c r="ZR743" s="168"/>
      <c r="ZS743" s="168"/>
      <c r="ZT743" s="168"/>
      <c r="ZU743" s="168"/>
      <c r="ZV743" s="168"/>
      <c r="ZW743" s="168"/>
      <c r="ZX743" s="168"/>
      <c r="ZY743" s="168"/>
      <c r="ZZ743" s="168"/>
      <c r="AAA743" s="168"/>
      <c r="AAB743" s="168"/>
      <c r="AAC743" s="168"/>
      <c r="AAD743" s="168"/>
      <c r="AAE743" s="168"/>
      <c r="AAF743" s="168"/>
      <c r="AAG743" s="168"/>
      <c r="AAH743" s="168"/>
      <c r="AAI743" s="168"/>
      <c r="AAJ743" s="168"/>
      <c r="AAK743" s="168"/>
      <c r="AAL743" s="168"/>
      <c r="AAM743" s="168"/>
      <c r="AAN743" s="168"/>
      <c r="AAO743" s="511"/>
      <c r="AAP743" s="511"/>
      <c r="AAQ743" s="511"/>
      <c r="AAR743" s="511"/>
      <c r="AAS743" s="511"/>
      <c r="AAT743" s="511"/>
      <c r="AAU743" s="511"/>
      <c r="AAV743" s="511"/>
      <c r="AAW743" s="511"/>
      <c r="AAX743" s="511"/>
      <c r="AAY743" s="511"/>
      <c r="AAZ743" s="511"/>
      <c r="ABA743" s="511"/>
      <c r="ABB743" s="511"/>
      <c r="ABC743" s="511"/>
      <c r="ABD743" s="511"/>
      <c r="ABE743" s="511"/>
      <c r="ABF743" s="511"/>
      <c r="ABG743" s="511"/>
      <c r="ABH743" s="511"/>
      <c r="ABI743" s="511"/>
      <c r="ABJ743" s="511"/>
      <c r="ABK743" s="511"/>
      <c r="ABL743" s="511"/>
      <c r="ABM743" s="89"/>
      <c r="ABN743" s="89"/>
      <c r="ABO743" s="89"/>
      <c r="ABP743" s="89"/>
      <c r="ABQ743" s="89"/>
      <c r="ABR743" s="511"/>
      <c r="ABS743" s="511"/>
      <c r="ABT743" s="89"/>
      <c r="ABU743" s="89"/>
      <c r="ABV743" s="511"/>
      <c r="ABW743" s="511"/>
      <c r="ABX743" s="89"/>
      <c r="ABY743" s="89"/>
      <c r="ABZ743" s="511"/>
      <c r="ACA743" s="511"/>
      <c r="ACB743" s="511"/>
      <c r="ACC743" s="511"/>
      <c r="ACD743" s="511"/>
      <c r="ACE743" s="511"/>
      <c r="ACF743" s="511"/>
      <c r="ACG743" s="89"/>
      <c r="ACH743" s="89"/>
      <c r="ACI743" s="511"/>
      <c r="ACJ743" s="511"/>
      <c r="ACK743" s="89"/>
      <c r="ACL743" s="89"/>
      <c r="ACM743" s="511"/>
      <c r="ACN743" s="511"/>
      <c r="ACO743" s="511"/>
      <c r="ACP743" s="511"/>
      <c r="ACQ743" s="511"/>
      <c r="ACR743" s="203"/>
      <c r="ACS743" s="107"/>
      <c r="ACT743" s="511"/>
      <c r="ACU743" s="511"/>
      <c r="ACV743" s="511"/>
      <c r="ACW743" s="511"/>
      <c r="ACX743" s="511"/>
      <c r="ACY743" s="511"/>
      <c r="ACZ743" s="511"/>
      <c r="ADA743" s="168"/>
      <c r="ADB743" s="168"/>
      <c r="ADC743" s="168"/>
      <c r="ADD743" s="168"/>
      <c r="ADE743" s="168"/>
      <c r="ADF743" s="168"/>
      <c r="ADG743" s="168"/>
      <c r="ADH743" s="168"/>
      <c r="ADI743" s="168"/>
      <c r="ADJ743" s="168"/>
      <c r="ADK743" s="168"/>
      <c r="ADL743" s="168"/>
      <c r="ADM743" s="168"/>
      <c r="ADN743" s="168"/>
      <c r="ADO743" s="168"/>
      <c r="ADP743" s="168"/>
      <c r="ADQ743" s="168"/>
      <c r="ADR743" s="168"/>
      <c r="ADS743" s="168"/>
      <c r="ADT743" s="168"/>
      <c r="ADU743" s="168"/>
      <c r="ADV743" s="168"/>
      <c r="ADW743" s="168"/>
      <c r="ADX743" s="168"/>
      <c r="ADY743" s="168"/>
      <c r="ADZ743" s="168"/>
      <c r="AEA743" s="168"/>
      <c r="AEB743" s="168"/>
      <c r="AEC743" s="168"/>
      <c r="AED743" s="168"/>
      <c r="AEE743" s="168"/>
      <c r="AEF743" s="168"/>
      <c r="AEG743" s="168"/>
      <c r="AEH743" s="168"/>
      <c r="AEI743" s="168"/>
      <c r="AEJ743" s="168"/>
      <c r="AEK743" s="168"/>
      <c r="AEL743" s="168"/>
      <c r="AEM743" s="168"/>
      <c r="AEN743" s="168"/>
      <c r="AEO743" s="168"/>
      <c r="AEP743" s="168"/>
      <c r="AEQ743" s="168"/>
      <c r="AER743" s="168"/>
      <c r="AES743" s="511"/>
      <c r="AET743" s="511"/>
      <c r="AEU743" s="511"/>
      <c r="AEV743" s="511"/>
      <c r="AEW743" s="511"/>
      <c r="AEX743" s="511"/>
      <c r="AEY743" s="511"/>
      <c r="AEZ743" s="511"/>
      <c r="AFA743" s="511"/>
      <c r="AFB743" s="511"/>
      <c r="AFC743" s="511"/>
      <c r="AFD743" s="511"/>
      <c r="AFE743" s="511"/>
      <c r="AFF743" s="511"/>
      <c r="AFG743" s="511"/>
      <c r="AFH743" s="511"/>
      <c r="AFI743" s="511"/>
      <c r="AFJ743" s="511"/>
      <c r="AFK743" s="511"/>
      <c r="AFL743" s="511"/>
      <c r="AFM743" s="511"/>
      <c r="AFN743" s="511"/>
      <c r="AFO743" s="511"/>
      <c r="AFP743" s="511"/>
      <c r="AFQ743" s="89"/>
      <c r="AFR743" s="89"/>
      <c r="AFS743" s="89"/>
      <c r="AFT743" s="89"/>
      <c r="AFU743" s="89"/>
      <c r="AFV743" s="511"/>
      <c r="AFW743" s="511"/>
      <c r="AFX743" s="89"/>
      <c r="AFY743" s="89"/>
      <c r="AFZ743" s="511"/>
      <c r="AGA743" s="511"/>
      <c r="AGB743" s="89"/>
      <c r="AGC743" s="89"/>
      <c r="AGD743" s="511"/>
      <c r="AGE743" s="511"/>
      <c r="AGF743" s="511"/>
      <c r="AGG743" s="511"/>
      <c r="AGH743" s="511"/>
      <c r="AGI743" s="511"/>
      <c r="AGJ743" s="511"/>
      <c r="AGK743" s="89"/>
      <c r="AGL743" s="89"/>
      <c r="AGM743" s="511"/>
      <c r="AGN743" s="511"/>
      <c r="AGO743" s="89"/>
      <c r="AGP743" s="89"/>
      <c r="AGQ743" s="511"/>
      <c r="AGR743" s="511"/>
      <c r="AGS743" s="511"/>
      <c r="AGT743" s="511"/>
      <c r="AGU743" s="511"/>
      <c r="AGV743" s="203"/>
      <c r="AGW743" s="107"/>
      <c r="AGX743" s="511"/>
      <c r="AGY743" s="511"/>
      <c r="AGZ743" s="511"/>
      <c r="AHA743" s="511"/>
      <c r="AHB743" s="511"/>
      <c r="AHC743" s="511"/>
      <c r="AHD743" s="511"/>
      <c r="AHE743" s="168"/>
      <c r="AHF743" s="168"/>
      <c r="AHG743" s="168"/>
      <c r="AHH743" s="168"/>
      <c r="AHI743" s="168"/>
      <c r="AHJ743" s="168"/>
      <c r="AHK743" s="168"/>
      <c r="AHL743" s="168"/>
      <c r="AHM743" s="168"/>
      <c r="AHN743" s="168"/>
      <c r="AHO743" s="168"/>
      <c r="AHP743" s="168"/>
      <c r="AHQ743" s="168"/>
      <c r="AHR743" s="168"/>
      <c r="AHS743" s="168"/>
      <c r="AHT743" s="168"/>
      <c r="AHU743" s="168"/>
      <c r="AHV743" s="168"/>
      <c r="AHW743" s="168"/>
      <c r="AHX743" s="168"/>
      <c r="AHY743" s="168"/>
      <c r="AHZ743" s="168"/>
      <c r="AIA743" s="168"/>
      <c r="AIB743" s="168"/>
      <c r="AIC743" s="168"/>
      <c r="AID743" s="168"/>
      <c r="AIE743" s="168"/>
      <c r="AIF743" s="168"/>
      <c r="AIG743" s="168"/>
      <c r="AIH743" s="168"/>
      <c r="AII743" s="168"/>
      <c r="AIJ743" s="168"/>
      <c r="AIK743" s="168"/>
      <c r="AIL743" s="168"/>
      <c r="AIM743" s="168"/>
      <c r="AIN743" s="168"/>
      <c r="AIO743" s="168"/>
      <c r="AIP743" s="168"/>
      <c r="AIQ743" s="168"/>
      <c r="AIR743" s="168"/>
      <c r="AIS743" s="168"/>
      <c r="AIT743" s="168"/>
      <c r="AIU743" s="168"/>
      <c r="AIV743" s="168"/>
      <c r="AIW743" s="511"/>
      <c r="AIX743" s="511"/>
      <c r="AIY743" s="511"/>
      <c r="AIZ743" s="511"/>
      <c r="AJA743" s="511"/>
      <c r="AJB743" s="511"/>
      <c r="AJC743" s="511"/>
      <c r="AJD743" s="511"/>
      <c r="AJE743" s="511"/>
      <c r="AJF743" s="511"/>
      <c r="AJG743" s="511"/>
      <c r="AJH743" s="511"/>
      <c r="AJI743" s="511"/>
      <c r="AJJ743" s="511"/>
      <c r="AJK743" s="511"/>
      <c r="AJL743" s="511"/>
      <c r="AJM743" s="511"/>
      <c r="AJN743" s="511"/>
      <c r="AJO743" s="511"/>
      <c r="AJP743" s="511"/>
      <c r="AJQ743" s="511"/>
      <c r="AJR743" s="511"/>
      <c r="AJS743" s="511"/>
      <c r="AJT743" s="511"/>
      <c r="AJU743" s="89"/>
      <c r="AJV743" s="89"/>
      <c r="AJW743" s="89"/>
      <c r="AJX743" s="89"/>
      <c r="AJY743" s="89"/>
      <c r="AJZ743" s="511"/>
      <c r="AKA743" s="511"/>
      <c r="AKB743" s="89"/>
      <c r="AKC743" s="89"/>
      <c r="AKD743" s="511"/>
      <c r="AKE743" s="511"/>
      <c r="AKF743" s="89"/>
      <c r="AKG743" s="89"/>
      <c r="AKH743" s="511"/>
      <c r="AKI743" s="511"/>
      <c r="AKJ743" s="511"/>
      <c r="AKK743" s="511"/>
      <c r="AKL743" s="511"/>
      <c r="AKM743" s="511"/>
      <c r="AKN743" s="511"/>
      <c r="AKO743" s="89"/>
      <c r="AKP743" s="89"/>
      <c r="AKQ743" s="511"/>
      <c r="AKR743" s="511"/>
      <c r="AKS743" s="89"/>
      <c r="AKT743" s="89"/>
      <c r="AKU743" s="511"/>
      <c r="AKV743" s="511"/>
      <c r="AKW743" s="511"/>
      <c r="AKX743" s="511"/>
      <c r="AKY743" s="511"/>
      <c r="AKZ743" s="203"/>
      <c r="ALA743" s="107"/>
      <c r="ALB743" s="511"/>
      <c r="ALC743" s="511"/>
      <c r="ALD743" s="511"/>
      <c r="ALE743" s="511"/>
      <c r="ALF743" s="511"/>
      <c r="ALG743" s="511"/>
      <c r="ALH743" s="511"/>
      <c r="ALI743" s="168"/>
      <c r="ALJ743" s="168"/>
      <c r="ALK743" s="168"/>
      <c r="ALL743" s="168"/>
      <c r="ALM743" s="168"/>
      <c r="ALN743" s="168"/>
      <c r="ALO743" s="168"/>
      <c r="ALP743" s="168"/>
      <c r="ALQ743" s="168"/>
      <c r="ALR743" s="168"/>
      <c r="ALS743" s="168"/>
      <c r="ALT743" s="168"/>
      <c r="ALU743" s="168"/>
      <c r="ALV743" s="168"/>
      <c r="ALW743" s="168"/>
      <c r="ALX743" s="168"/>
      <c r="ALY743" s="168"/>
      <c r="ALZ743" s="168"/>
      <c r="AMA743" s="168"/>
      <c r="AMB743" s="168"/>
      <c r="AMC743" s="168"/>
      <c r="AMD743" s="168"/>
      <c r="AME743" s="168"/>
      <c r="AMF743" s="168"/>
      <c r="AMG743" s="168"/>
      <c r="AMH743" s="168"/>
      <c r="AMI743" s="168"/>
      <c r="AMJ743" s="168"/>
      <c r="AMK743" s="168"/>
      <c r="AML743" s="168"/>
      <c r="AMM743" s="168"/>
      <c r="AMN743" s="168"/>
      <c r="AMO743" s="168"/>
      <c r="AMP743" s="168"/>
      <c r="AMQ743" s="168"/>
      <c r="AMR743" s="168"/>
      <c r="AMS743" s="168"/>
      <c r="AMT743" s="168"/>
      <c r="AMU743" s="168"/>
      <c r="AMV743" s="168"/>
      <c r="AMW743" s="168"/>
      <c r="AMX743" s="168"/>
      <c r="AMY743" s="168"/>
      <c r="AMZ743" s="168"/>
      <c r="ANA743" s="511"/>
      <c r="ANB743" s="511"/>
      <c r="ANC743" s="511"/>
      <c r="AND743" s="511"/>
      <c r="ANE743" s="511"/>
      <c r="ANF743" s="511"/>
      <c r="ANG743" s="511"/>
      <c r="ANH743" s="511"/>
      <c r="ANI743" s="511"/>
      <c r="ANJ743" s="511"/>
      <c r="ANK743" s="511"/>
      <c r="ANL743" s="511"/>
      <c r="ANM743" s="511"/>
      <c r="ANN743" s="511"/>
      <c r="ANO743" s="511"/>
      <c r="ANP743" s="511"/>
      <c r="ANQ743" s="511"/>
      <c r="ANR743" s="511"/>
      <c r="ANS743" s="511"/>
      <c r="ANT743" s="511"/>
      <c r="ANU743" s="511"/>
      <c r="ANV743" s="511"/>
      <c r="ANW743" s="511"/>
      <c r="ANX743" s="511"/>
      <c r="ANY743" s="89"/>
      <c r="ANZ743" s="89"/>
      <c r="AOA743" s="89"/>
      <c r="AOB743" s="89"/>
      <c r="AOC743" s="89"/>
      <c r="AOD743" s="511"/>
      <c r="AOE743" s="511"/>
      <c r="AOF743" s="89"/>
      <c r="AOG743" s="89"/>
      <c r="AOH743" s="511"/>
      <c r="AOI743" s="511"/>
      <c r="AOJ743" s="89"/>
      <c r="AOK743" s="89"/>
      <c r="AOL743" s="511"/>
      <c r="AOM743" s="511"/>
      <c r="AON743" s="511"/>
      <c r="AOO743" s="511"/>
      <c r="AOP743" s="511"/>
      <c r="AOQ743" s="511"/>
      <c r="AOR743" s="511"/>
      <c r="AOS743" s="89"/>
      <c r="AOT743" s="89"/>
      <c r="AOU743" s="511"/>
      <c r="AOV743" s="511"/>
      <c r="AOW743" s="89"/>
      <c r="AOX743" s="89"/>
      <c r="AOY743" s="511"/>
      <c r="AOZ743" s="511"/>
      <c r="APA743" s="511"/>
      <c r="APB743" s="511"/>
      <c r="APC743" s="511"/>
      <c r="APD743" s="203"/>
      <c r="APE743" s="107"/>
      <c r="APF743" s="511"/>
      <c r="APG743" s="511"/>
      <c r="APH743" s="511"/>
      <c r="API743" s="511"/>
      <c r="APJ743" s="511"/>
      <c r="APK743" s="511"/>
      <c r="APL743" s="511"/>
      <c r="APM743" s="168"/>
      <c r="APN743" s="168"/>
      <c r="APO743" s="168"/>
      <c r="APP743" s="168"/>
      <c r="APQ743" s="168"/>
      <c r="APR743" s="168"/>
      <c r="APS743" s="168"/>
      <c r="APT743" s="168"/>
      <c r="APU743" s="168"/>
      <c r="APV743" s="168"/>
      <c r="APW743" s="168"/>
      <c r="APX743" s="168"/>
      <c r="APY743" s="168"/>
      <c r="APZ743" s="168"/>
      <c r="AQA743" s="168"/>
      <c r="AQB743" s="168"/>
      <c r="AQC743" s="168"/>
      <c r="AQD743" s="168"/>
      <c r="AQE743" s="168"/>
      <c r="AQF743" s="168"/>
      <c r="AQG743" s="168"/>
      <c r="AQH743" s="168"/>
      <c r="AQI743" s="168"/>
      <c r="AQJ743" s="168"/>
      <c r="AQK743" s="168"/>
      <c r="AQL743" s="168"/>
      <c r="AQM743" s="168"/>
      <c r="AQN743" s="168"/>
      <c r="AQO743" s="168"/>
      <c r="AQP743" s="168"/>
      <c r="AQQ743" s="168"/>
      <c r="AQR743" s="168"/>
      <c r="AQS743" s="168"/>
      <c r="AQT743" s="168"/>
      <c r="AQU743" s="168"/>
      <c r="AQV743" s="168"/>
      <c r="AQW743" s="168"/>
      <c r="AQX743" s="168"/>
      <c r="AQY743" s="168"/>
      <c r="AQZ743" s="168"/>
      <c r="ARA743" s="168"/>
      <c r="ARB743" s="168"/>
      <c r="ARC743" s="168"/>
      <c r="ARD743" s="168"/>
      <c r="ARE743" s="511"/>
      <c r="ARF743" s="511"/>
      <c r="ARG743" s="511"/>
      <c r="ARH743" s="511"/>
      <c r="ARI743" s="511"/>
      <c r="ARJ743" s="511"/>
      <c r="ARK743" s="511"/>
      <c r="ARL743" s="511"/>
      <c r="ARM743" s="511"/>
      <c r="ARN743" s="511"/>
      <c r="ARO743" s="511"/>
      <c r="ARP743" s="511"/>
      <c r="ARQ743" s="511"/>
      <c r="ARR743" s="511"/>
      <c r="ARS743" s="511"/>
      <c r="ART743" s="511"/>
      <c r="ARU743" s="511"/>
      <c r="ARV743" s="511"/>
      <c r="ARW743" s="511"/>
      <c r="ARX743" s="511"/>
      <c r="ARY743" s="511"/>
      <c r="ARZ743" s="511"/>
      <c r="ASA743" s="511"/>
      <c r="ASB743" s="511"/>
      <c r="ASC743" s="89"/>
      <c r="ASD743" s="89"/>
      <c r="ASE743" s="89"/>
      <c r="ASF743" s="89"/>
      <c r="ASG743" s="89"/>
      <c r="ASH743" s="511"/>
      <c r="ASI743" s="511"/>
      <c r="ASJ743" s="89"/>
      <c r="ASK743" s="89"/>
      <c r="ASL743" s="511"/>
      <c r="ASM743" s="511"/>
      <c r="ASN743" s="89"/>
      <c r="ASO743" s="89"/>
      <c r="ASP743" s="511"/>
      <c r="ASQ743" s="511"/>
      <c r="ASR743" s="511"/>
      <c r="ASS743" s="511"/>
      <c r="AST743" s="511"/>
      <c r="ASU743" s="511"/>
      <c r="ASV743" s="511"/>
      <c r="ASW743" s="89"/>
      <c r="ASX743" s="89"/>
      <c r="ASY743" s="511"/>
      <c r="ASZ743" s="511"/>
      <c r="ATA743" s="89"/>
      <c r="ATB743" s="89"/>
      <c r="ATC743" s="511"/>
      <c r="ATD743" s="511"/>
      <c r="ATE743" s="511"/>
      <c r="ATF743" s="511"/>
      <c r="ATG743" s="511"/>
      <c r="ATH743" s="203"/>
      <c r="ATI743" s="107"/>
      <c r="ATJ743" s="511"/>
      <c r="ATK743" s="511"/>
      <c r="ATL743" s="511"/>
      <c r="ATM743" s="511"/>
      <c r="ATN743" s="511"/>
      <c r="ATO743" s="511"/>
      <c r="ATP743" s="511"/>
      <c r="ATQ743" s="168"/>
      <c r="ATR743" s="168"/>
      <c r="ATS743" s="168"/>
      <c r="ATT743" s="168"/>
      <c r="ATU743" s="168"/>
      <c r="ATV743" s="168"/>
      <c r="ATW743" s="168"/>
      <c r="ATX743" s="168"/>
      <c r="ATY743" s="168"/>
      <c r="ATZ743" s="168"/>
      <c r="AUA743" s="168"/>
      <c r="AUB743" s="168"/>
      <c r="AUC743" s="168"/>
      <c r="AUD743" s="168"/>
      <c r="AUE743" s="168"/>
      <c r="AUF743" s="168"/>
      <c r="AUG743" s="168"/>
      <c r="AUH743" s="168"/>
      <c r="AUI743" s="168"/>
      <c r="AUJ743" s="168"/>
      <c r="AUK743" s="168"/>
      <c r="AUL743" s="168"/>
      <c r="AUM743" s="168"/>
      <c r="AUN743" s="168"/>
      <c r="AUO743" s="168"/>
      <c r="AUP743" s="168"/>
      <c r="AUQ743" s="168"/>
      <c r="AUR743" s="168"/>
      <c r="AUS743" s="168"/>
      <c r="AUT743" s="168"/>
      <c r="AUU743" s="168"/>
      <c r="AUV743" s="168"/>
      <c r="AUW743" s="168"/>
      <c r="AUX743" s="168"/>
      <c r="AUY743" s="168"/>
      <c r="AUZ743" s="168"/>
      <c r="AVA743" s="168"/>
      <c r="AVB743" s="168"/>
      <c r="AVC743" s="168"/>
      <c r="AVD743" s="168"/>
      <c r="AVE743" s="168"/>
      <c r="AVF743" s="168"/>
      <c r="AVG743" s="168"/>
      <c r="AVH743" s="168"/>
      <c r="AVI743" s="511"/>
      <c r="AVJ743" s="511"/>
      <c r="AVK743" s="511"/>
      <c r="AVL743" s="511"/>
      <c r="AVM743" s="511"/>
      <c r="AVN743" s="511"/>
      <c r="AVO743" s="511"/>
      <c r="AVP743" s="511"/>
      <c r="AVQ743" s="511"/>
      <c r="AVR743" s="511"/>
      <c r="AVS743" s="511"/>
      <c r="AVT743" s="511"/>
      <c r="AVU743" s="511"/>
      <c r="AVV743" s="511"/>
      <c r="AVW743" s="511"/>
      <c r="AVX743" s="511"/>
      <c r="AVY743" s="511"/>
      <c r="AVZ743" s="511"/>
      <c r="AWA743" s="511"/>
      <c r="AWB743" s="511"/>
      <c r="AWC743" s="511"/>
      <c r="AWD743" s="511"/>
      <c r="AWE743" s="511"/>
      <c r="AWF743" s="511"/>
      <c r="AWG743" s="89"/>
      <c r="AWH743" s="89"/>
      <c r="AWI743" s="89"/>
      <c r="AWJ743" s="89"/>
      <c r="AWK743" s="89"/>
      <c r="AWL743" s="511"/>
      <c r="AWM743" s="511"/>
      <c r="AWN743" s="89"/>
      <c r="AWO743" s="89"/>
      <c r="AWP743" s="511"/>
      <c r="AWQ743" s="511"/>
      <c r="AWR743" s="89"/>
      <c r="AWS743" s="89"/>
      <c r="AWT743" s="511"/>
      <c r="AWU743" s="511"/>
      <c r="AWV743" s="511"/>
      <c r="AWW743" s="511"/>
      <c r="AWX743" s="511"/>
      <c r="AWY743" s="511"/>
      <c r="AWZ743" s="511"/>
      <c r="AXA743" s="89"/>
      <c r="AXB743" s="89"/>
      <c r="AXC743" s="511"/>
      <c r="AXD743" s="511"/>
      <c r="AXE743" s="89"/>
      <c r="AXF743" s="89"/>
      <c r="AXG743" s="511"/>
      <c r="AXH743" s="511"/>
      <c r="AXI743" s="511"/>
      <c r="AXJ743" s="511"/>
      <c r="AXK743" s="511"/>
      <c r="AXL743" s="203"/>
      <c r="AXM743" s="107"/>
      <c r="AXN743" s="511"/>
      <c r="AXO743" s="511"/>
      <c r="AXP743" s="511"/>
      <c r="AXQ743" s="511"/>
      <c r="AXR743" s="511"/>
      <c r="AXS743" s="511"/>
      <c r="AXT743" s="511"/>
      <c r="AXU743" s="168"/>
      <c r="AXV743" s="168"/>
      <c r="AXW743" s="168"/>
      <c r="AXX743" s="168"/>
      <c r="AXY743" s="168"/>
      <c r="AXZ743" s="168"/>
      <c r="AYA743" s="168"/>
      <c r="AYB743" s="168"/>
      <c r="AYC743" s="168"/>
      <c r="AYD743" s="168"/>
      <c r="AYE743" s="168"/>
      <c r="AYF743" s="168"/>
      <c r="AYG743" s="168"/>
      <c r="AYH743" s="168"/>
      <c r="AYI743" s="168"/>
      <c r="AYJ743" s="168"/>
      <c r="AYK743" s="168"/>
      <c r="AYL743" s="168"/>
      <c r="AYM743" s="168"/>
      <c r="AYN743" s="168"/>
      <c r="AYO743" s="168"/>
      <c r="AYP743" s="168"/>
      <c r="AYQ743" s="168"/>
      <c r="AYR743" s="168"/>
      <c r="AYS743" s="168"/>
      <c r="AYT743" s="168"/>
      <c r="AYU743" s="168"/>
      <c r="AYV743" s="168"/>
      <c r="AYW743" s="168"/>
      <c r="AYX743" s="168"/>
      <c r="AYY743" s="168"/>
      <c r="AYZ743" s="168"/>
      <c r="AZA743" s="168"/>
      <c r="AZB743" s="168"/>
      <c r="AZC743" s="168"/>
      <c r="AZD743" s="168"/>
      <c r="AZE743" s="168"/>
      <c r="AZF743" s="168"/>
      <c r="AZG743" s="168"/>
      <c r="AZH743" s="168"/>
      <c r="AZI743" s="168"/>
      <c r="AZJ743" s="168"/>
      <c r="AZK743" s="168"/>
      <c r="AZL743" s="168"/>
      <c r="AZM743" s="511"/>
      <c r="AZN743" s="511"/>
      <c r="AZO743" s="511"/>
      <c r="AZP743" s="511"/>
      <c r="AZQ743" s="511"/>
      <c r="AZR743" s="511"/>
      <c r="AZS743" s="511"/>
      <c r="AZT743" s="511"/>
      <c r="AZU743" s="511"/>
      <c r="AZV743" s="511"/>
      <c r="AZW743" s="511"/>
      <c r="AZX743" s="511"/>
      <c r="AZY743" s="511"/>
      <c r="AZZ743" s="511"/>
      <c r="BAA743" s="511"/>
      <c r="BAB743" s="511"/>
      <c r="BAC743" s="511"/>
      <c r="BAD743" s="511"/>
      <c r="BAE743" s="511"/>
      <c r="BAF743" s="511"/>
      <c r="BAG743" s="511"/>
      <c r="BAH743" s="511"/>
      <c r="BAI743" s="511"/>
      <c r="BAJ743" s="511"/>
      <c r="BAK743" s="89"/>
      <c r="BAL743" s="89"/>
      <c r="BAM743" s="89"/>
      <c r="BAN743" s="89"/>
      <c r="BAO743" s="89"/>
      <c r="BAP743" s="511"/>
      <c r="BAQ743" s="511"/>
      <c r="BAR743" s="89"/>
      <c r="BAS743" s="89"/>
      <c r="BAT743" s="511"/>
      <c r="BAU743" s="511"/>
      <c r="BAV743" s="89"/>
      <c r="BAW743" s="89"/>
      <c r="BAX743" s="511"/>
      <c r="BAY743" s="511"/>
      <c r="BAZ743" s="511"/>
      <c r="BBA743" s="511"/>
      <c r="BBB743" s="511"/>
      <c r="BBC743" s="511"/>
      <c r="BBD743" s="511"/>
      <c r="BBE743" s="89"/>
      <c r="BBF743" s="89"/>
      <c r="BBG743" s="511"/>
      <c r="BBH743" s="511"/>
      <c r="BBI743" s="89"/>
      <c r="BBJ743" s="89"/>
      <c r="BBK743" s="511"/>
      <c r="BBL743" s="511"/>
      <c r="BBM743" s="511"/>
      <c r="BBN743" s="511"/>
      <c r="BBO743" s="511"/>
      <c r="BBP743" s="203"/>
      <c r="BBQ743" s="107"/>
      <c r="BBR743" s="511"/>
      <c r="BBS743" s="511"/>
      <c r="BBT743" s="511"/>
      <c r="BBU743" s="511"/>
      <c r="BBV743" s="511"/>
      <c r="BBW743" s="511"/>
      <c r="BBX743" s="511"/>
      <c r="BBY743" s="168"/>
      <c r="BBZ743" s="168"/>
      <c r="BCA743" s="168"/>
      <c r="BCB743" s="168"/>
      <c r="BCC743" s="168"/>
      <c r="BCD743" s="168"/>
      <c r="BCE743" s="168"/>
      <c r="BCF743" s="168"/>
      <c r="BCG743" s="168"/>
      <c r="BCH743" s="168"/>
      <c r="BCI743" s="168"/>
      <c r="BCJ743" s="168"/>
      <c r="BCK743" s="168"/>
      <c r="BCL743" s="168"/>
      <c r="BCM743" s="168"/>
      <c r="BCN743" s="168"/>
      <c r="BCO743" s="168"/>
      <c r="BCP743" s="168"/>
      <c r="BCQ743" s="168"/>
      <c r="BCR743" s="168"/>
      <c r="BCS743" s="168"/>
      <c r="BCT743" s="168"/>
      <c r="BCU743" s="168"/>
      <c r="BCV743" s="168"/>
      <c r="BCW743" s="168"/>
      <c r="BCX743" s="168"/>
      <c r="BCY743" s="168"/>
      <c r="BCZ743" s="168"/>
      <c r="BDA743" s="168"/>
      <c r="BDB743" s="168"/>
      <c r="BDC743" s="168"/>
      <c r="BDD743" s="168"/>
      <c r="BDE743" s="168"/>
      <c r="BDF743" s="168"/>
      <c r="BDG743" s="168"/>
      <c r="BDH743" s="168"/>
      <c r="BDI743" s="168"/>
      <c r="BDJ743" s="168"/>
      <c r="BDK743" s="168"/>
      <c r="BDL743" s="168"/>
      <c r="BDM743" s="168"/>
      <c r="BDN743" s="168"/>
      <c r="BDO743" s="168"/>
      <c r="BDP743" s="168"/>
      <c r="BDQ743" s="511"/>
      <c r="BDR743" s="511"/>
      <c r="BDS743" s="511"/>
      <c r="BDT743" s="511"/>
      <c r="BDU743" s="511"/>
      <c r="BDV743" s="511"/>
      <c r="BDW743" s="511"/>
      <c r="BDX743" s="511"/>
      <c r="BDY743" s="511"/>
      <c r="BDZ743" s="511"/>
      <c r="BEA743" s="511"/>
      <c r="BEB743" s="511"/>
      <c r="BEC743" s="511"/>
      <c r="BED743" s="511"/>
      <c r="BEE743" s="511"/>
      <c r="BEF743" s="511"/>
      <c r="BEG743" s="511"/>
      <c r="BEH743" s="511"/>
      <c r="BEI743" s="511"/>
      <c r="BEJ743" s="511"/>
      <c r="BEK743" s="511"/>
      <c r="BEL743" s="511"/>
      <c r="BEM743" s="511"/>
      <c r="BEN743" s="511"/>
      <c r="BEO743" s="89"/>
      <c r="BEP743" s="89"/>
      <c r="BEQ743" s="89"/>
      <c r="BER743" s="89"/>
      <c r="BES743" s="89"/>
      <c r="BET743" s="511"/>
      <c r="BEU743" s="511"/>
      <c r="BEV743" s="89"/>
      <c r="BEW743" s="89"/>
      <c r="BEX743" s="511"/>
      <c r="BEY743" s="511"/>
      <c r="BEZ743" s="89"/>
      <c r="BFA743" s="89"/>
      <c r="BFB743" s="511"/>
      <c r="BFC743" s="511"/>
      <c r="BFD743" s="511"/>
      <c r="BFE743" s="511"/>
      <c r="BFF743" s="511"/>
      <c r="BFG743" s="511"/>
      <c r="BFH743" s="511"/>
      <c r="BFI743" s="89"/>
      <c r="BFJ743" s="89"/>
      <c r="BFK743" s="511"/>
      <c r="BFL743" s="511"/>
      <c r="BFM743" s="89"/>
      <c r="BFN743" s="89"/>
      <c r="BFO743" s="511"/>
      <c r="BFP743" s="511"/>
      <c r="BFQ743" s="511"/>
      <c r="BFR743" s="511"/>
      <c r="BFS743" s="511"/>
      <c r="BFT743" s="203"/>
      <c r="BFU743" s="107"/>
      <c r="BFV743" s="511"/>
      <c r="BFW743" s="511"/>
      <c r="BFX743" s="511"/>
      <c r="BFY743" s="511"/>
      <c r="BFZ743" s="511"/>
      <c r="BGA743" s="511"/>
      <c r="BGB743" s="511"/>
      <c r="BGC743" s="168"/>
      <c r="BGD743" s="168"/>
      <c r="BGE743" s="168"/>
      <c r="BGF743" s="168"/>
      <c r="BGG743" s="168"/>
      <c r="BGH743" s="168"/>
      <c r="BGI743" s="168"/>
      <c r="BGJ743" s="168"/>
      <c r="BGK743" s="168"/>
      <c r="BGL743" s="168"/>
      <c r="BGM743" s="168"/>
      <c r="BGN743" s="168"/>
      <c r="BGO743" s="168"/>
      <c r="BGP743" s="168"/>
      <c r="BGQ743" s="168"/>
      <c r="BGR743" s="168"/>
      <c r="BGS743" s="168"/>
      <c r="BGT743" s="168"/>
      <c r="BGU743" s="168"/>
      <c r="BGV743" s="168"/>
      <c r="BGW743" s="168"/>
      <c r="BGX743" s="168"/>
      <c r="BGY743" s="168"/>
      <c r="BGZ743" s="168"/>
      <c r="BHA743" s="168"/>
      <c r="BHB743" s="168"/>
      <c r="BHC743" s="168"/>
      <c r="BHD743" s="168"/>
      <c r="BHE743" s="168"/>
      <c r="BHF743" s="168"/>
      <c r="BHG743" s="168"/>
      <c r="BHH743" s="168"/>
      <c r="BHI743" s="168"/>
      <c r="BHJ743" s="168"/>
      <c r="BHK743" s="168"/>
      <c r="BHL743" s="168"/>
      <c r="BHM743" s="168"/>
      <c r="BHN743" s="168"/>
      <c r="BHO743" s="168"/>
      <c r="BHP743" s="168"/>
      <c r="BHQ743" s="168"/>
      <c r="BHR743" s="168"/>
      <c r="BHS743" s="168"/>
      <c r="BHT743" s="168"/>
      <c r="BHU743" s="511"/>
      <c r="BHV743" s="511"/>
      <c r="BHW743" s="511"/>
      <c r="BHX743" s="511"/>
      <c r="BHY743" s="511"/>
      <c r="BHZ743" s="511"/>
      <c r="BIA743" s="511"/>
      <c r="BIB743" s="511"/>
      <c r="BIC743" s="511"/>
      <c r="BID743" s="511"/>
      <c r="BIE743" s="511"/>
      <c r="BIF743" s="511"/>
      <c r="BIG743" s="511"/>
      <c r="BIH743" s="511"/>
      <c r="BII743" s="511"/>
      <c r="BIJ743" s="511"/>
      <c r="BIK743" s="511"/>
      <c r="BIL743" s="511"/>
      <c r="BIM743" s="511"/>
      <c r="BIN743" s="511"/>
      <c r="BIO743" s="511"/>
      <c r="BIP743" s="511"/>
      <c r="BIQ743" s="511"/>
      <c r="BIR743" s="511"/>
      <c r="BIS743" s="89"/>
      <c r="BIT743" s="89"/>
      <c r="BIU743" s="89"/>
      <c r="BIV743" s="89"/>
      <c r="BIW743" s="89"/>
      <c r="BIX743" s="511"/>
      <c r="BIY743" s="511"/>
      <c r="BIZ743" s="89"/>
      <c r="BJA743" s="89"/>
      <c r="BJB743" s="511"/>
      <c r="BJC743" s="511"/>
      <c r="BJD743" s="89"/>
      <c r="BJE743" s="89"/>
      <c r="BJF743" s="511"/>
      <c r="BJG743" s="511"/>
      <c r="BJH743" s="511"/>
      <c r="BJI743" s="511"/>
      <c r="BJJ743" s="511"/>
      <c r="BJK743" s="511"/>
      <c r="BJL743" s="511"/>
      <c r="BJM743" s="89"/>
      <c r="BJN743" s="89"/>
      <c r="BJO743" s="511"/>
      <c r="BJP743" s="511"/>
      <c r="BJQ743" s="89"/>
      <c r="BJR743" s="89"/>
      <c r="BJS743" s="511"/>
      <c r="BJT743" s="511"/>
      <c r="BJU743" s="511"/>
      <c r="BJV743" s="511"/>
      <c r="BJW743" s="511"/>
      <c r="BJX743" s="203"/>
      <c r="BJY743" s="107"/>
      <c r="BJZ743" s="511"/>
      <c r="BKA743" s="511"/>
      <c r="BKB743" s="511"/>
      <c r="BKC743" s="511"/>
      <c r="BKD743" s="511"/>
      <c r="BKE743" s="511"/>
      <c r="BKF743" s="511"/>
      <c r="BKG743" s="168"/>
      <c r="BKH743" s="168"/>
      <c r="BKI743" s="168"/>
      <c r="BKJ743" s="168"/>
      <c r="BKK743" s="168"/>
      <c r="BKL743" s="168"/>
      <c r="BKM743" s="168"/>
      <c r="BKN743" s="168"/>
      <c r="BKO743" s="168"/>
      <c r="BKP743" s="168"/>
      <c r="BKQ743" s="168"/>
      <c r="BKR743" s="168"/>
      <c r="BKS743" s="168"/>
      <c r="BKT743" s="168"/>
      <c r="BKU743" s="168"/>
      <c r="BKV743" s="168"/>
      <c r="BKW743" s="168"/>
      <c r="BKX743" s="168"/>
      <c r="BKY743" s="168"/>
      <c r="BKZ743" s="168"/>
      <c r="BLA743" s="168"/>
      <c r="BLB743" s="168"/>
      <c r="BLC743" s="168"/>
      <c r="BLD743" s="168"/>
      <c r="BLE743" s="168"/>
      <c r="BLF743" s="168"/>
      <c r="BLG743" s="168"/>
      <c r="BLH743" s="168"/>
      <c r="BLI743" s="168"/>
      <c r="BLJ743" s="168"/>
      <c r="BLK743" s="168"/>
      <c r="BLL743" s="168"/>
      <c r="BLM743" s="168"/>
      <c r="BLN743" s="168"/>
      <c r="BLO743" s="168"/>
      <c r="BLP743" s="168"/>
      <c r="BLQ743" s="168"/>
      <c r="BLR743" s="168"/>
      <c r="BLS743" s="168"/>
      <c r="BLT743" s="168"/>
      <c r="BLU743" s="168"/>
      <c r="BLV743" s="168"/>
      <c r="BLW743" s="168"/>
      <c r="BLX743" s="168"/>
      <c r="BLY743" s="511"/>
      <c r="BLZ743" s="511"/>
      <c r="BMA743" s="511"/>
      <c r="BMB743" s="511"/>
      <c r="BMC743" s="511"/>
      <c r="BMD743" s="511"/>
      <c r="BME743" s="511"/>
      <c r="BMF743" s="511"/>
      <c r="BMG743" s="511"/>
      <c r="BMH743" s="511"/>
      <c r="BMI743" s="511"/>
      <c r="BMJ743" s="511"/>
      <c r="BMK743" s="511"/>
      <c r="BML743" s="511"/>
      <c r="BMM743" s="511"/>
      <c r="BMN743" s="511"/>
      <c r="BMO743" s="511"/>
      <c r="BMP743" s="511"/>
      <c r="BMQ743" s="511"/>
      <c r="BMR743" s="511"/>
      <c r="BMS743" s="511"/>
      <c r="BMT743" s="511"/>
      <c r="BMU743" s="511"/>
      <c r="BMV743" s="511"/>
      <c r="BMW743" s="89"/>
      <c r="BMX743" s="89"/>
      <c r="BMY743" s="89"/>
      <c r="BMZ743" s="89"/>
      <c r="BNA743" s="89"/>
      <c r="BNB743" s="511"/>
      <c r="BNC743" s="511"/>
      <c r="BND743" s="89"/>
      <c r="BNE743" s="89"/>
      <c r="BNF743" s="511"/>
      <c r="BNG743" s="511"/>
      <c r="BNH743" s="89"/>
      <c r="BNI743" s="89"/>
      <c r="BNJ743" s="511"/>
      <c r="BNK743" s="511"/>
      <c r="BNL743" s="511"/>
      <c r="BNM743" s="511"/>
      <c r="BNN743" s="511"/>
      <c r="BNO743" s="511"/>
      <c r="BNP743" s="511"/>
      <c r="BNQ743" s="89"/>
      <c r="BNR743" s="89"/>
      <c r="BNS743" s="511"/>
      <c r="BNT743" s="511"/>
      <c r="BNU743" s="89"/>
      <c r="BNV743" s="89"/>
      <c r="BNW743" s="511"/>
      <c r="BNX743" s="511"/>
      <c r="BNY743" s="511"/>
      <c r="BNZ743" s="511"/>
      <c r="BOA743" s="511"/>
      <c r="BOB743" s="203"/>
      <c r="BOC743" s="107"/>
      <c r="BOD743" s="511"/>
      <c r="BOE743" s="511"/>
      <c r="BOF743" s="511"/>
      <c r="BOG743" s="511"/>
      <c r="BOH743" s="511"/>
      <c r="BOI743" s="511"/>
      <c r="BOJ743" s="511"/>
      <c r="BOK743" s="168"/>
      <c r="BOL743" s="168"/>
      <c r="BOM743" s="168"/>
      <c r="BON743" s="168"/>
      <c r="BOO743" s="168"/>
      <c r="BOP743" s="168"/>
      <c r="BOQ743" s="168"/>
      <c r="BOR743" s="168"/>
      <c r="BOS743" s="168"/>
      <c r="BOT743" s="168"/>
      <c r="BOU743" s="168"/>
      <c r="BOV743" s="168"/>
      <c r="BOW743" s="168"/>
      <c r="BOX743" s="168"/>
      <c r="BOY743" s="168"/>
      <c r="BOZ743" s="168"/>
      <c r="BPA743" s="168"/>
      <c r="BPB743" s="168"/>
      <c r="BPC743" s="168"/>
      <c r="BPD743" s="168"/>
      <c r="BPE743" s="168"/>
      <c r="BPF743" s="168"/>
      <c r="BPG743" s="168"/>
      <c r="BPH743" s="168"/>
      <c r="BPI743" s="168"/>
      <c r="BPJ743" s="168"/>
      <c r="BPK743" s="168"/>
      <c r="BPL743" s="168"/>
      <c r="BPM743" s="168"/>
      <c r="BPN743" s="168"/>
      <c r="BPO743" s="168"/>
      <c r="BPP743" s="168"/>
      <c r="BPQ743" s="168"/>
      <c r="BPR743" s="168"/>
      <c r="BPS743" s="168"/>
      <c r="BPT743" s="168"/>
      <c r="BPU743" s="168"/>
      <c r="BPV743" s="168"/>
      <c r="BPW743" s="168"/>
      <c r="BPX743" s="168"/>
      <c r="BPY743" s="168"/>
      <c r="BPZ743" s="168"/>
      <c r="BQA743" s="168"/>
      <c r="BQB743" s="168"/>
      <c r="BQC743" s="511"/>
      <c r="BQD743" s="511"/>
      <c r="BQE743" s="511"/>
      <c r="BQF743" s="511"/>
      <c r="BQG743" s="511"/>
      <c r="BQH743" s="511"/>
      <c r="BQI743" s="511"/>
      <c r="BQJ743" s="511"/>
      <c r="BQK743" s="511"/>
      <c r="BQL743" s="511"/>
      <c r="BQM743" s="511"/>
      <c r="BQN743" s="511"/>
      <c r="BQO743" s="511"/>
      <c r="BQP743" s="511"/>
      <c r="BQQ743" s="511"/>
      <c r="BQR743" s="511"/>
      <c r="BQS743" s="511"/>
      <c r="BQT743" s="511"/>
      <c r="BQU743" s="511"/>
      <c r="BQV743" s="511"/>
      <c r="BQW743" s="511"/>
      <c r="BQX743" s="511"/>
      <c r="BQY743" s="511"/>
      <c r="BQZ743" s="511"/>
      <c r="BRA743" s="89"/>
      <c r="BRB743" s="89"/>
      <c r="BRC743" s="89"/>
      <c r="BRD743" s="89"/>
      <c r="BRE743" s="89"/>
      <c r="BRF743" s="511"/>
      <c r="BRG743" s="511"/>
      <c r="BRH743" s="89"/>
      <c r="BRI743" s="89"/>
      <c r="BRJ743" s="511"/>
      <c r="BRK743" s="511"/>
      <c r="BRL743" s="89"/>
      <c r="BRM743" s="89"/>
      <c r="BRN743" s="511"/>
      <c r="BRO743" s="511"/>
      <c r="BRP743" s="511"/>
      <c r="BRQ743" s="511"/>
      <c r="BRR743" s="511"/>
      <c r="BRS743" s="511"/>
      <c r="BRT743" s="511"/>
      <c r="BRU743" s="89"/>
      <c r="BRV743" s="89"/>
      <c r="BRW743" s="511"/>
      <c r="BRX743" s="511"/>
      <c r="BRY743" s="89"/>
      <c r="BRZ743" s="89"/>
      <c r="BSA743" s="511"/>
      <c r="BSB743" s="511"/>
      <c r="BSC743" s="511"/>
      <c r="BSD743" s="511"/>
      <c r="BSE743" s="511"/>
      <c r="BSF743" s="203"/>
      <c r="BSG743" s="107"/>
      <c r="BSH743" s="511"/>
      <c r="BSI743" s="511"/>
      <c r="BSJ743" s="511"/>
      <c r="BSK743" s="511"/>
      <c r="BSL743" s="511"/>
      <c r="BSM743" s="511"/>
      <c r="BSN743" s="511"/>
      <c r="BSO743" s="168"/>
      <c r="BSP743" s="168"/>
      <c r="BSQ743" s="168"/>
      <c r="BSR743" s="168"/>
      <c r="BSS743" s="168"/>
      <c r="BST743" s="168"/>
      <c r="BSU743" s="168"/>
      <c r="BSV743" s="168"/>
      <c r="BSW743" s="168"/>
      <c r="BSX743" s="168"/>
      <c r="BSY743" s="168"/>
      <c r="BSZ743" s="168"/>
      <c r="BTA743" s="168"/>
      <c r="BTB743" s="168"/>
      <c r="BTC743" s="168"/>
      <c r="BTD743" s="168"/>
      <c r="BTE743" s="168"/>
      <c r="BTF743" s="168"/>
      <c r="BTG743" s="168"/>
      <c r="BTH743" s="168"/>
      <c r="BTI743" s="168"/>
      <c r="BTJ743" s="168"/>
      <c r="BTK743" s="168"/>
      <c r="BTL743" s="168"/>
      <c r="BTM743" s="168"/>
      <c r="BTN743" s="168"/>
      <c r="BTO743" s="168"/>
      <c r="BTP743" s="168"/>
      <c r="BTQ743" s="168"/>
      <c r="BTR743" s="168"/>
      <c r="BTS743" s="168"/>
      <c r="BTT743" s="168"/>
      <c r="BTU743" s="168"/>
      <c r="BTV743" s="168"/>
      <c r="BTW743" s="168"/>
      <c r="BTX743" s="168"/>
      <c r="BTY743" s="168"/>
      <c r="BTZ743" s="168"/>
      <c r="BUA743" s="168"/>
      <c r="BUB743" s="168"/>
      <c r="BUC743" s="168"/>
      <c r="BUD743" s="168"/>
      <c r="BUE743" s="168"/>
      <c r="BUF743" s="168"/>
      <c r="BUG743" s="511"/>
      <c r="BUH743" s="511"/>
      <c r="BUI743" s="511"/>
      <c r="BUJ743" s="511"/>
      <c r="BUK743" s="511"/>
      <c r="BUL743" s="511"/>
      <c r="BUM743" s="511"/>
      <c r="BUN743" s="511"/>
      <c r="BUO743" s="511"/>
      <c r="BUP743" s="511"/>
      <c r="BUQ743" s="511"/>
      <c r="BUR743" s="511"/>
      <c r="BUS743" s="511"/>
      <c r="BUT743" s="511"/>
      <c r="BUU743" s="511"/>
      <c r="BUV743" s="511"/>
      <c r="BUW743" s="511"/>
      <c r="BUX743" s="511"/>
      <c r="BUY743" s="511"/>
      <c r="BUZ743" s="511"/>
      <c r="BVA743" s="511"/>
      <c r="BVB743" s="511"/>
      <c r="BVC743" s="511"/>
      <c r="BVD743" s="511"/>
      <c r="BVE743" s="89"/>
      <c r="BVF743" s="89"/>
      <c r="BVG743" s="89"/>
      <c r="BVH743" s="89"/>
      <c r="BVI743" s="89"/>
      <c r="BVJ743" s="511"/>
      <c r="BVK743" s="511"/>
      <c r="BVL743" s="89"/>
      <c r="BVM743" s="89"/>
      <c r="BVN743" s="511"/>
      <c r="BVO743" s="511"/>
      <c r="BVP743" s="89"/>
      <c r="BVQ743" s="89"/>
      <c r="BVR743" s="511"/>
      <c r="BVS743" s="511"/>
      <c r="BVT743" s="511"/>
      <c r="BVU743" s="511"/>
      <c r="BVV743" s="511"/>
      <c r="BVW743" s="511"/>
      <c r="BVX743" s="511"/>
      <c r="BVY743" s="89"/>
      <c r="BVZ743" s="89"/>
      <c r="BWA743" s="511"/>
      <c r="BWB743" s="511"/>
      <c r="BWC743" s="89"/>
      <c r="BWD743" s="89"/>
      <c r="BWE743" s="511"/>
      <c r="BWF743" s="511"/>
      <c r="BWG743" s="511"/>
      <c r="BWH743" s="511"/>
      <c r="BWI743" s="511"/>
      <c r="BWJ743" s="203"/>
      <c r="BWK743" s="107"/>
      <c r="BWL743" s="511"/>
      <c r="BWM743" s="511"/>
      <c r="BWN743" s="511"/>
      <c r="BWO743" s="511"/>
      <c r="BWP743" s="511"/>
      <c r="BWQ743" s="511"/>
      <c r="BWR743" s="511"/>
      <c r="BWS743" s="168"/>
      <c r="BWT743" s="168"/>
      <c r="BWU743" s="168"/>
      <c r="BWV743" s="168"/>
      <c r="BWW743" s="168"/>
      <c r="BWX743" s="168"/>
      <c r="BWY743" s="168"/>
      <c r="BWZ743" s="168"/>
      <c r="BXA743" s="168"/>
      <c r="BXB743" s="168"/>
      <c r="BXC743" s="168"/>
      <c r="BXD743" s="168"/>
      <c r="BXE743" s="168"/>
      <c r="BXF743" s="168"/>
      <c r="BXG743" s="168"/>
      <c r="BXH743" s="168"/>
      <c r="BXI743" s="168"/>
      <c r="BXJ743" s="168"/>
      <c r="BXK743" s="168"/>
      <c r="BXL743" s="168"/>
      <c r="BXM743" s="168"/>
      <c r="BXN743" s="168"/>
      <c r="BXO743" s="168"/>
      <c r="BXP743" s="168"/>
      <c r="BXQ743" s="168"/>
      <c r="BXR743" s="168"/>
      <c r="BXS743" s="168"/>
      <c r="BXT743" s="168"/>
      <c r="BXU743" s="168"/>
      <c r="BXV743" s="168"/>
      <c r="BXW743" s="168"/>
      <c r="BXX743" s="168"/>
      <c r="BXY743" s="168"/>
      <c r="BXZ743" s="168"/>
      <c r="BYA743" s="168"/>
      <c r="BYB743" s="168"/>
      <c r="BYC743" s="168"/>
      <c r="BYD743" s="168"/>
      <c r="BYE743" s="168"/>
      <c r="BYF743" s="168"/>
      <c r="BYG743" s="168"/>
      <c r="BYH743" s="168"/>
      <c r="BYI743" s="168"/>
      <c r="BYJ743" s="168"/>
      <c r="BYK743" s="511"/>
      <c r="BYL743" s="511"/>
      <c r="BYM743" s="511"/>
      <c r="BYN743" s="511"/>
      <c r="BYO743" s="511"/>
      <c r="BYP743" s="511"/>
      <c r="BYQ743" s="511"/>
      <c r="BYR743" s="511"/>
      <c r="BYS743" s="511"/>
      <c r="BYT743" s="511"/>
      <c r="BYU743" s="511"/>
      <c r="BYV743" s="511"/>
      <c r="BYW743" s="511"/>
      <c r="BYX743" s="511"/>
      <c r="BYY743" s="511"/>
      <c r="BYZ743" s="511"/>
      <c r="BZA743" s="511"/>
      <c r="BZB743" s="511"/>
      <c r="BZC743" s="511"/>
      <c r="BZD743" s="511"/>
      <c r="BZE743" s="511"/>
      <c r="BZF743" s="511"/>
      <c r="BZG743" s="511"/>
      <c r="BZH743" s="511"/>
      <c r="BZI743" s="89"/>
      <c r="BZJ743" s="89"/>
      <c r="BZK743" s="89"/>
      <c r="BZL743" s="89"/>
      <c r="BZM743" s="89"/>
      <c r="BZN743" s="511"/>
      <c r="BZO743" s="511"/>
      <c r="BZP743" s="89"/>
      <c r="BZQ743" s="89"/>
      <c r="BZR743" s="511"/>
      <c r="BZS743" s="511"/>
      <c r="BZT743" s="89"/>
      <c r="BZU743" s="89"/>
      <c r="BZV743" s="511"/>
      <c r="BZW743" s="511"/>
      <c r="BZX743" s="511"/>
      <c r="BZY743" s="511"/>
      <c r="BZZ743" s="511"/>
      <c r="CAA743" s="511"/>
      <c r="CAB743" s="511"/>
      <c r="CAC743" s="89"/>
      <c r="CAD743" s="89"/>
      <c r="CAE743" s="511"/>
      <c r="CAF743" s="511"/>
      <c r="CAG743" s="89"/>
      <c r="CAH743" s="89"/>
      <c r="CAI743" s="511"/>
      <c r="CAJ743" s="511"/>
      <c r="CAK743" s="511"/>
      <c r="CAL743" s="511"/>
      <c r="CAM743" s="511"/>
      <c r="CAN743" s="203"/>
      <c r="CAO743" s="107"/>
      <c r="CAP743" s="511"/>
      <c r="CAQ743" s="511"/>
      <c r="CAR743" s="511"/>
      <c r="CAS743" s="511"/>
      <c r="CAT743" s="511"/>
      <c r="CAU743" s="511"/>
      <c r="CAV743" s="511"/>
      <c r="CAW743" s="168"/>
      <c r="CAX743" s="168"/>
      <c r="CAY743" s="168"/>
      <c r="CAZ743" s="168"/>
      <c r="CBA743" s="168"/>
      <c r="CBB743" s="168"/>
      <c r="CBC743" s="168"/>
      <c r="CBD743" s="168"/>
      <c r="CBE743" s="168"/>
      <c r="CBF743" s="168"/>
      <c r="CBG743" s="168"/>
      <c r="CBH743" s="168"/>
      <c r="CBI743" s="168"/>
      <c r="CBJ743" s="168"/>
      <c r="CBK743" s="168"/>
      <c r="CBL743" s="168"/>
      <c r="CBM743" s="168"/>
      <c r="CBN743" s="168"/>
      <c r="CBO743" s="168"/>
      <c r="CBP743" s="168"/>
      <c r="CBQ743" s="168"/>
      <c r="CBR743" s="168"/>
      <c r="CBS743" s="168"/>
      <c r="CBT743" s="168"/>
      <c r="CBU743" s="168"/>
      <c r="CBV743" s="168"/>
      <c r="CBW743" s="168"/>
      <c r="CBX743" s="168"/>
      <c r="CBY743" s="168"/>
      <c r="CBZ743" s="168"/>
      <c r="CCA743" s="168"/>
      <c r="CCB743" s="168"/>
      <c r="CCC743" s="168"/>
      <c r="CCD743" s="168"/>
      <c r="CCE743" s="168"/>
      <c r="CCF743" s="168"/>
      <c r="CCG743" s="168"/>
      <c r="CCH743" s="168"/>
      <c r="CCI743" s="168"/>
      <c r="CCJ743" s="168"/>
      <c r="CCK743" s="168"/>
      <c r="CCL743" s="168"/>
      <c r="CCM743" s="168"/>
      <c r="CCN743" s="168"/>
      <c r="CCO743" s="511"/>
      <c r="CCP743" s="511"/>
      <c r="CCQ743" s="511"/>
      <c r="CCR743" s="511"/>
      <c r="CCS743" s="511"/>
      <c r="CCT743" s="511"/>
      <c r="CCU743" s="511"/>
      <c r="CCV743" s="511"/>
      <c r="CCW743" s="511"/>
      <c r="CCX743" s="511"/>
      <c r="CCY743" s="511"/>
      <c r="CCZ743" s="511"/>
      <c r="CDA743" s="511"/>
      <c r="CDB743" s="511"/>
      <c r="CDC743" s="511"/>
      <c r="CDD743" s="511"/>
      <c r="CDE743" s="511"/>
      <c r="CDF743" s="511"/>
      <c r="CDG743" s="511"/>
      <c r="CDH743" s="511"/>
      <c r="CDI743" s="511"/>
      <c r="CDJ743" s="511"/>
      <c r="CDK743" s="511"/>
      <c r="CDL743" s="511"/>
      <c r="CDM743" s="89"/>
      <c r="CDN743" s="89"/>
      <c r="CDO743" s="89"/>
      <c r="CDP743" s="89"/>
      <c r="CDQ743" s="89"/>
      <c r="CDR743" s="511"/>
      <c r="CDS743" s="511"/>
      <c r="CDT743" s="89"/>
      <c r="CDU743" s="89"/>
      <c r="CDV743" s="511"/>
      <c r="CDW743" s="511"/>
      <c r="CDX743" s="89"/>
      <c r="CDY743" s="89"/>
      <c r="CDZ743" s="511"/>
      <c r="CEA743" s="511"/>
      <c r="CEB743" s="511"/>
      <c r="CEC743" s="511"/>
      <c r="CED743" s="511"/>
      <c r="CEE743" s="511"/>
      <c r="CEF743" s="511"/>
      <c r="CEG743" s="89"/>
      <c r="CEH743" s="89"/>
      <c r="CEI743" s="511"/>
      <c r="CEJ743" s="511"/>
      <c r="CEK743" s="89"/>
      <c r="CEL743" s="89"/>
      <c r="CEM743" s="511"/>
      <c r="CEN743" s="511"/>
      <c r="CEO743" s="511"/>
      <c r="CEP743" s="511"/>
      <c r="CEQ743" s="511"/>
      <c r="CER743" s="203"/>
      <c r="CES743" s="107"/>
      <c r="CET743" s="511"/>
      <c r="CEU743" s="511"/>
      <c r="CEV743" s="511"/>
      <c r="CEW743" s="511"/>
      <c r="CEX743" s="511"/>
      <c r="CEY743" s="511"/>
      <c r="CEZ743" s="511"/>
      <c r="CFA743" s="168"/>
      <c r="CFB743" s="168"/>
      <c r="CFC743" s="168"/>
      <c r="CFD743" s="168"/>
      <c r="CFE743" s="168"/>
      <c r="CFF743" s="168"/>
      <c r="CFG743" s="168"/>
      <c r="CFH743" s="168"/>
      <c r="CFI743" s="168"/>
      <c r="CFJ743" s="168"/>
      <c r="CFK743" s="168"/>
      <c r="CFL743" s="168"/>
      <c r="CFM743" s="168"/>
      <c r="CFN743" s="168"/>
      <c r="CFO743" s="168"/>
      <c r="CFP743" s="168"/>
      <c r="CFQ743" s="168"/>
      <c r="CFR743" s="168"/>
      <c r="CFS743" s="168"/>
      <c r="CFT743" s="168"/>
      <c r="CFU743" s="168"/>
      <c r="CFV743" s="168"/>
      <c r="CFW743" s="168"/>
      <c r="CFX743" s="168"/>
      <c r="CFY743" s="168"/>
      <c r="CFZ743" s="168"/>
      <c r="CGA743" s="168"/>
      <c r="CGB743" s="168"/>
      <c r="CGC743" s="168"/>
      <c r="CGD743" s="168"/>
      <c r="CGE743" s="168"/>
      <c r="CGF743" s="168"/>
      <c r="CGG743" s="168"/>
      <c r="CGH743" s="168"/>
      <c r="CGI743" s="168"/>
      <c r="CGJ743" s="168"/>
      <c r="CGK743" s="168"/>
      <c r="CGL743" s="168"/>
      <c r="CGM743" s="168"/>
      <c r="CGN743" s="168"/>
      <c r="CGO743" s="168"/>
      <c r="CGP743" s="168"/>
      <c r="CGQ743" s="168"/>
      <c r="CGR743" s="168"/>
      <c r="CGS743" s="511"/>
      <c r="CGT743" s="511"/>
      <c r="CGU743" s="511"/>
      <c r="CGV743" s="511"/>
      <c r="CGW743" s="511"/>
      <c r="CGX743" s="511"/>
      <c r="CGY743" s="511"/>
      <c r="CGZ743" s="511"/>
      <c r="CHA743" s="511"/>
      <c r="CHB743" s="511"/>
      <c r="CHC743" s="511"/>
      <c r="CHD743" s="511"/>
      <c r="CHE743" s="511"/>
      <c r="CHF743" s="511"/>
      <c r="CHG743" s="511"/>
      <c r="CHH743" s="511"/>
      <c r="CHI743" s="511"/>
      <c r="CHJ743" s="511"/>
      <c r="CHK743" s="511"/>
      <c r="CHL743" s="511"/>
      <c r="CHM743" s="511"/>
      <c r="CHN743" s="511"/>
      <c r="CHO743" s="511"/>
      <c r="CHP743" s="511"/>
      <c r="CHQ743" s="89"/>
      <c r="CHR743" s="89"/>
      <c r="CHS743" s="89"/>
      <c r="CHT743" s="89"/>
      <c r="CHU743" s="89"/>
      <c r="CHV743" s="511"/>
      <c r="CHW743" s="511"/>
      <c r="CHX743" s="89"/>
      <c r="CHY743" s="89"/>
      <c r="CHZ743" s="511"/>
      <c r="CIA743" s="511"/>
      <c r="CIB743" s="89"/>
      <c r="CIC743" s="89"/>
      <c r="CID743" s="511"/>
      <c r="CIE743" s="511"/>
      <c r="CIF743" s="511"/>
      <c r="CIG743" s="511"/>
      <c r="CIH743" s="511"/>
      <c r="CII743" s="511"/>
      <c r="CIJ743" s="511"/>
      <c r="CIK743" s="89"/>
      <c r="CIL743" s="89"/>
      <c r="CIM743" s="511"/>
      <c r="CIN743" s="511"/>
      <c r="CIO743" s="89"/>
      <c r="CIP743" s="89"/>
      <c r="CIQ743" s="511"/>
      <c r="CIR743" s="511"/>
      <c r="CIS743" s="511"/>
      <c r="CIT743" s="511"/>
      <c r="CIU743" s="511"/>
      <c r="CIV743" s="203"/>
      <c r="CIW743" s="107"/>
      <c r="CIX743" s="511"/>
      <c r="CIY743" s="511"/>
      <c r="CIZ743" s="511"/>
      <c r="CJA743" s="511"/>
      <c r="CJB743" s="511"/>
      <c r="CJC743" s="511"/>
      <c r="CJD743" s="511"/>
      <c r="CJE743" s="168"/>
      <c r="CJF743" s="168"/>
      <c r="CJG743" s="168"/>
      <c r="CJH743" s="168"/>
      <c r="CJI743" s="168"/>
      <c r="CJJ743" s="168"/>
      <c r="CJK743" s="168"/>
      <c r="CJL743" s="168"/>
      <c r="CJM743" s="168"/>
      <c r="CJN743" s="168"/>
      <c r="CJO743" s="168"/>
      <c r="CJP743" s="168"/>
      <c r="CJQ743" s="168"/>
      <c r="CJR743" s="168"/>
      <c r="CJS743" s="168"/>
      <c r="CJT743" s="168"/>
      <c r="CJU743" s="168"/>
      <c r="CJV743" s="168"/>
      <c r="CJW743" s="168"/>
      <c r="CJX743" s="168"/>
      <c r="CJY743" s="168"/>
      <c r="CJZ743" s="168"/>
      <c r="CKA743" s="168"/>
      <c r="CKB743" s="168"/>
      <c r="CKC743" s="168"/>
      <c r="CKD743" s="168"/>
      <c r="CKE743" s="168"/>
      <c r="CKF743" s="168"/>
      <c r="CKG743" s="168"/>
      <c r="CKH743" s="168"/>
      <c r="CKI743" s="168"/>
      <c r="CKJ743" s="168"/>
      <c r="CKK743" s="168"/>
      <c r="CKL743" s="168"/>
      <c r="CKM743" s="168"/>
      <c r="CKN743" s="168"/>
      <c r="CKO743" s="168"/>
      <c r="CKP743" s="168"/>
      <c r="CKQ743" s="168"/>
      <c r="CKR743" s="168"/>
      <c r="CKS743" s="168"/>
      <c r="CKT743" s="168"/>
      <c r="CKU743" s="168"/>
      <c r="CKV743" s="168"/>
      <c r="CKW743" s="511"/>
      <c r="CKX743" s="511"/>
      <c r="CKY743" s="511"/>
      <c r="CKZ743" s="511"/>
      <c r="CLA743" s="511"/>
      <c r="CLB743" s="511"/>
      <c r="CLC743" s="511"/>
      <c r="CLD743" s="511"/>
      <c r="CLE743" s="511"/>
      <c r="CLF743" s="511"/>
      <c r="CLG743" s="511"/>
      <c r="CLH743" s="511"/>
      <c r="CLI743" s="511"/>
      <c r="CLJ743" s="511"/>
      <c r="CLK743" s="511"/>
      <c r="CLL743" s="511"/>
      <c r="CLM743" s="511"/>
      <c r="CLN743" s="511"/>
      <c r="CLO743" s="511"/>
      <c r="CLP743" s="511"/>
      <c r="CLQ743" s="511"/>
      <c r="CLR743" s="511"/>
      <c r="CLS743" s="511"/>
      <c r="CLT743" s="511"/>
      <c r="CLU743" s="89"/>
      <c r="CLV743" s="89"/>
      <c r="CLW743" s="89"/>
      <c r="CLX743" s="89"/>
      <c r="CLY743" s="89"/>
      <c r="CLZ743" s="511"/>
      <c r="CMA743" s="511"/>
      <c r="CMB743" s="89"/>
      <c r="CMC743" s="89"/>
      <c r="CMD743" s="511"/>
      <c r="CME743" s="511"/>
      <c r="CMF743" s="89"/>
      <c r="CMG743" s="89"/>
      <c r="CMH743" s="511"/>
      <c r="CMI743" s="511"/>
      <c r="CMJ743" s="511"/>
      <c r="CMK743" s="511"/>
      <c r="CML743" s="511"/>
      <c r="CMM743" s="511"/>
      <c r="CMN743" s="511"/>
      <c r="CMO743" s="89"/>
      <c r="CMP743" s="89"/>
      <c r="CMQ743" s="511"/>
      <c r="CMR743" s="511"/>
      <c r="CMS743" s="89"/>
      <c r="CMT743" s="89"/>
      <c r="CMU743" s="511"/>
      <c r="CMV743" s="511"/>
      <c r="CMW743" s="511"/>
      <c r="CMX743" s="511"/>
      <c r="CMY743" s="511"/>
      <c r="CMZ743" s="203"/>
      <c r="CNA743" s="107"/>
      <c r="CNB743" s="511"/>
      <c r="CNC743" s="511"/>
      <c r="CND743" s="511"/>
      <c r="CNE743" s="511"/>
      <c r="CNF743" s="511"/>
      <c r="CNG743" s="511"/>
      <c r="CNH743" s="511"/>
      <c r="CNI743" s="168"/>
      <c r="CNJ743" s="168"/>
      <c r="CNK743" s="168"/>
      <c r="CNL743" s="168"/>
      <c r="CNM743" s="168"/>
      <c r="CNN743" s="168"/>
      <c r="CNO743" s="168"/>
      <c r="CNP743" s="168"/>
      <c r="CNQ743" s="168"/>
      <c r="CNR743" s="168"/>
      <c r="CNS743" s="168"/>
      <c r="CNT743" s="168"/>
      <c r="CNU743" s="168"/>
      <c r="CNV743" s="168"/>
      <c r="CNW743" s="168"/>
      <c r="CNX743" s="168"/>
      <c r="CNY743" s="168"/>
      <c r="CNZ743" s="168"/>
      <c r="COA743" s="168"/>
      <c r="COB743" s="168"/>
      <c r="COC743" s="168"/>
      <c r="COD743" s="168"/>
      <c r="COE743" s="168"/>
      <c r="COF743" s="168"/>
      <c r="COG743" s="168"/>
      <c r="COH743" s="168"/>
      <c r="COI743" s="168"/>
      <c r="COJ743" s="168"/>
      <c r="COK743" s="168"/>
      <c r="COL743" s="168"/>
      <c r="COM743" s="168"/>
      <c r="CON743" s="168"/>
      <c r="COO743" s="168"/>
      <c r="COP743" s="168"/>
      <c r="COQ743" s="168"/>
      <c r="COR743" s="168"/>
      <c r="COS743" s="168"/>
      <c r="COT743" s="168"/>
      <c r="COU743" s="168"/>
      <c r="COV743" s="168"/>
      <c r="COW743" s="168"/>
      <c r="COX743" s="168"/>
      <c r="COY743" s="168"/>
      <c r="COZ743" s="168"/>
      <c r="CPA743" s="511"/>
      <c r="CPB743" s="511"/>
      <c r="CPC743" s="511"/>
      <c r="CPD743" s="511"/>
      <c r="CPE743" s="511"/>
      <c r="CPF743" s="511"/>
      <c r="CPG743" s="511"/>
      <c r="CPH743" s="511"/>
      <c r="CPI743" s="511"/>
      <c r="CPJ743" s="511"/>
      <c r="CPK743" s="511"/>
      <c r="CPL743" s="511"/>
      <c r="CPM743" s="511"/>
      <c r="CPN743" s="511"/>
      <c r="CPO743" s="511"/>
      <c r="CPP743" s="511"/>
      <c r="CPQ743" s="511"/>
      <c r="CPR743" s="511"/>
      <c r="CPS743" s="511"/>
      <c r="CPT743" s="511"/>
      <c r="CPU743" s="511"/>
      <c r="CPV743" s="511"/>
      <c r="CPW743" s="511"/>
      <c r="CPX743" s="511"/>
      <c r="CPY743" s="89"/>
      <c r="CPZ743" s="89"/>
      <c r="CQA743" s="89"/>
      <c r="CQB743" s="89"/>
      <c r="CQC743" s="89"/>
      <c r="CQD743" s="511"/>
      <c r="CQE743" s="511"/>
      <c r="CQF743" s="89"/>
      <c r="CQG743" s="89"/>
      <c r="CQH743" s="511"/>
      <c r="CQI743" s="511"/>
      <c r="CQJ743" s="89"/>
      <c r="CQK743" s="89"/>
      <c r="CQL743" s="511"/>
      <c r="CQM743" s="511"/>
      <c r="CQN743" s="511"/>
      <c r="CQO743" s="511"/>
      <c r="CQP743" s="511"/>
      <c r="CQQ743" s="511"/>
      <c r="CQR743" s="511"/>
      <c r="CQS743" s="89"/>
      <c r="CQT743" s="89"/>
      <c r="CQU743" s="511"/>
      <c r="CQV743" s="511"/>
      <c r="CQW743" s="89"/>
      <c r="CQX743" s="89"/>
      <c r="CQY743" s="511"/>
      <c r="CQZ743" s="511"/>
      <c r="CRA743" s="511"/>
      <c r="CRB743" s="511"/>
      <c r="CRC743" s="511"/>
      <c r="CRD743" s="203"/>
      <c r="CRE743" s="107"/>
      <c r="CRF743" s="511"/>
      <c r="CRG743" s="511"/>
      <c r="CRH743" s="511"/>
      <c r="CRI743" s="511"/>
      <c r="CRJ743" s="511"/>
      <c r="CRK743" s="511"/>
      <c r="CRL743" s="511"/>
      <c r="CRM743" s="168"/>
      <c r="CRN743" s="168"/>
      <c r="CRO743" s="168"/>
      <c r="CRP743" s="168"/>
      <c r="CRQ743" s="168"/>
      <c r="CRR743" s="168"/>
      <c r="CRS743" s="168"/>
      <c r="CRT743" s="168"/>
      <c r="CRU743" s="168"/>
      <c r="CRV743" s="168"/>
      <c r="CRW743" s="168"/>
      <c r="CRX743" s="168"/>
      <c r="CRY743" s="168"/>
      <c r="CRZ743" s="168"/>
      <c r="CSA743" s="168"/>
      <c r="CSB743" s="168"/>
      <c r="CSC743" s="168"/>
      <c r="CSD743" s="168"/>
      <c r="CSE743" s="168"/>
      <c r="CSF743" s="168"/>
      <c r="CSG743" s="168"/>
      <c r="CSH743" s="168"/>
      <c r="CSI743" s="168"/>
      <c r="CSJ743" s="168"/>
      <c r="CSK743" s="168"/>
      <c r="CSL743" s="168"/>
      <c r="CSM743" s="168"/>
      <c r="CSN743" s="168"/>
      <c r="CSO743" s="168"/>
      <c r="CSP743" s="168"/>
      <c r="CSQ743" s="168"/>
      <c r="CSR743" s="168"/>
      <c r="CSS743" s="168"/>
      <c r="CST743" s="168"/>
      <c r="CSU743" s="168"/>
      <c r="CSV743" s="168"/>
      <c r="CSW743" s="168"/>
      <c r="CSX743" s="168"/>
      <c r="CSY743" s="168"/>
      <c r="CSZ743" s="168"/>
      <c r="CTA743" s="168"/>
      <c r="CTB743" s="168"/>
      <c r="CTC743" s="168"/>
      <c r="CTD743" s="168"/>
      <c r="CTE743" s="511"/>
      <c r="CTF743" s="511"/>
      <c r="CTG743" s="511"/>
      <c r="CTH743" s="511"/>
      <c r="CTI743" s="511"/>
      <c r="CTJ743" s="511"/>
      <c r="CTK743" s="511"/>
      <c r="CTL743" s="511"/>
      <c r="CTM743" s="511"/>
      <c r="CTN743" s="511"/>
      <c r="CTO743" s="511"/>
      <c r="CTP743" s="511"/>
      <c r="CTQ743" s="511"/>
      <c r="CTR743" s="511"/>
      <c r="CTS743" s="511"/>
      <c r="CTT743" s="511"/>
      <c r="CTU743" s="511"/>
      <c r="CTV743" s="511"/>
      <c r="CTW743" s="511"/>
      <c r="CTX743" s="511"/>
      <c r="CTY743" s="511"/>
      <c r="CTZ743" s="511"/>
      <c r="CUA743" s="511"/>
      <c r="CUB743" s="511"/>
      <c r="CUC743" s="89"/>
      <c r="CUD743" s="89"/>
      <c r="CUE743" s="89"/>
      <c r="CUF743" s="89"/>
      <c r="CUG743" s="89"/>
      <c r="CUH743" s="511"/>
      <c r="CUI743" s="511"/>
      <c r="CUJ743" s="89"/>
      <c r="CUK743" s="89"/>
      <c r="CUL743" s="511"/>
      <c r="CUM743" s="511"/>
      <c r="CUN743" s="89"/>
      <c r="CUO743" s="89"/>
      <c r="CUP743" s="511"/>
      <c r="CUQ743" s="511"/>
      <c r="CUR743" s="511"/>
      <c r="CUS743" s="511"/>
      <c r="CUT743" s="511"/>
      <c r="CUU743" s="511"/>
      <c r="CUV743" s="511"/>
      <c r="CUW743" s="89"/>
      <c r="CUX743" s="89"/>
      <c r="CUY743" s="511"/>
      <c r="CUZ743" s="511"/>
      <c r="CVA743" s="89"/>
      <c r="CVB743" s="89"/>
      <c r="CVC743" s="511"/>
      <c r="CVD743" s="511"/>
      <c r="CVE743" s="511"/>
      <c r="CVF743" s="511"/>
      <c r="CVG743" s="511"/>
      <c r="CVH743" s="203"/>
      <c r="CVI743" s="107"/>
      <c r="CVJ743" s="511"/>
      <c r="CVK743" s="511"/>
      <c r="CVL743" s="511"/>
      <c r="CVM743" s="511"/>
      <c r="CVN743" s="511"/>
      <c r="CVO743" s="511"/>
      <c r="CVP743" s="511"/>
      <c r="CVQ743" s="168"/>
      <c r="CVR743" s="168"/>
      <c r="CVS743" s="168"/>
      <c r="CVT743" s="168"/>
      <c r="CVU743" s="168"/>
      <c r="CVV743" s="168"/>
      <c r="CVW743" s="168"/>
      <c r="CVX743" s="168"/>
      <c r="CVY743" s="168"/>
      <c r="CVZ743" s="168"/>
      <c r="CWA743" s="168"/>
      <c r="CWB743" s="168"/>
      <c r="CWC743" s="168"/>
      <c r="CWD743" s="168"/>
      <c r="CWE743" s="168"/>
      <c r="CWF743" s="168"/>
      <c r="CWG743" s="168"/>
      <c r="CWH743" s="168"/>
      <c r="CWI743" s="168"/>
      <c r="CWJ743" s="168"/>
      <c r="CWK743" s="168"/>
      <c r="CWL743" s="168"/>
      <c r="CWM743" s="168"/>
      <c r="CWN743" s="168"/>
      <c r="CWO743" s="168"/>
      <c r="CWP743" s="168"/>
      <c r="CWQ743" s="168"/>
      <c r="CWR743" s="168"/>
      <c r="CWS743" s="168"/>
      <c r="CWT743" s="168"/>
      <c r="CWU743" s="168"/>
      <c r="CWV743" s="168"/>
      <c r="CWW743" s="168"/>
      <c r="CWX743" s="168"/>
      <c r="CWY743" s="168"/>
      <c r="CWZ743" s="168"/>
      <c r="CXA743" s="168"/>
      <c r="CXB743" s="168"/>
      <c r="CXC743" s="168"/>
      <c r="CXD743" s="168"/>
      <c r="CXE743" s="168"/>
      <c r="CXF743" s="168"/>
      <c r="CXG743" s="168"/>
      <c r="CXH743" s="168"/>
      <c r="CXI743" s="511"/>
      <c r="CXJ743" s="511"/>
      <c r="CXK743" s="511"/>
      <c r="CXL743" s="511"/>
      <c r="CXM743" s="511"/>
      <c r="CXN743" s="511"/>
      <c r="CXO743" s="511"/>
      <c r="CXP743" s="511"/>
      <c r="CXQ743" s="511"/>
      <c r="CXR743" s="511"/>
      <c r="CXS743" s="511"/>
      <c r="CXT743" s="511"/>
      <c r="CXU743" s="511"/>
      <c r="CXV743" s="511"/>
      <c r="CXW743" s="511"/>
      <c r="CXX743" s="511"/>
      <c r="CXY743" s="511"/>
      <c r="CXZ743" s="511"/>
      <c r="CYA743" s="511"/>
      <c r="CYB743" s="511"/>
      <c r="CYC743" s="511"/>
      <c r="CYD743" s="511"/>
      <c r="CYE743" s="511"/>
      <c r="CYF743" s="511"/>
      <c r="CYG743" s="89"/>
      <c r="CYH743" s="89"/>
      <c r="CYI743" s="89"/>
      <c r="CYJ743" s="89"/>
      <c r="CYK743" s="89"/>
      <c r="CYL743" s="511"/>
      <c r="CYM743" s="511"/>
      <c r="CYN743" s="89"/>
      <c r="CYO743" s="89"/>
      <c r="CYP743" s="511"/>
      <c r="CYQ743" s="511"/>
      <c r="CYR743" s="89"/>
      <c r="CYS743" s="89"/>
      <c r="CYT743" s="511"/>
      <c r="CYU743" s="511"/>
      <c r="CYV743" s="511"/>
      <c r="CYW743" s="511"/>
      <c r="CYX743" s="511"/>
      <c r="CYY743" s="511"/>
      <c r="CYZ743" s="511"/>
      <c r="CZA743" s="89"/>
      <c r="CZB743" s="89"/>
      <c r="CZC743" s="511"/>
      <c r="CZD743" s="511"/>
      <c r="CZE743" s="89"/>
      <c r="CZF743" s="89"/>
      <c r="CZG743" s="511"/>
      <c r="CZH743" s="511"/>
      <c r="CZI743" s="511"/>
      <c r="CZJ743" s="511"/>
      <c r="CZK743" s="511"/>
      <c r="CZL743" s="203"/>
      <c r="CZM743" s="107"/>
      <c r="CZN743" s="511"/>
      <c r="CZO743" s="511"/>
      <c r="CZP743" s="511"/>
      <c r="CZQ743" s="511"/>
      <c r="CZR743" s="511"/>
      <c r="CZS743" s="511"/>
      <c r="CZT743" s="511"/>
      <c r="CZU743" s="168"/>
      <c r="CZV743" s="168"/>
      <c r="CZW743" s="168"/>
      <c r="CZX743" s="168"/>
      <c r="CZY743" s="168"/>
      <c r="CZZ743" s="168"/>
      <c r="DAA743" s="168"/>
      <c r="DAB743" s="168"/>
      <c r="DAC743" s="168"/>
      <c r="DAD743" s="168"/>
      <c r="DAE743" s="168"/>
      <c r="DAF743" s="168"/>
      <c r="DAG743" s="168"/>
      <c r="DAH743" s="168"/>
      <c r="DAI743" s="168"/>
      <c r="DAJ743" s="168"/>
      <c r="DAK743" s="168"/>
      <c r="DAL743" s="168"/>
      <c r="DAM743" s="168"/>
      <c r="DAN743" s="168"/>
      <c r="DAO743" s="168"/>
      <c r="DAP743" s="168"/>
      <c r="DAQ743" s="168"/>
      <c r="DAR743" s="168"/>
      <c r="DAS743" s="168"/>
      <c r="DAT743" s="168"/>
      <c r="DAU743" s="168"/>
      <c r="DAV743" s="168"/>
      <c r="DAW743" s="168"/>
      <c r="DAX743" s="168"/>
      <c r="DAY743" s="168"/>
      <c r="DAZ743" s="168"/>
      <c r="DBA743" s="168"/>
      <c r="DBB743" s="168"/>
      <c r="DBC743" s="168"/>
      <c r="DBD743" s="168"/>
      <c r="DBE743" s="168"/>
      <c r="DBF743" s="168"/>
      <c r="DBG743" s="168"/>
      <c r="DBH743" s="168"/>
      <c r="DBI743" s="168"/>
      <c r="DBJ743" s="168"/>
      <c r="DBK743" s="168"/>
      <c r="DBL743" s="168"/>
      <c r="DBM743" s="511"/>
      <c r="DBN743" s="511"/>
      <c r="DBO743" s="511"/>
      <c r="DBP743" s="511"/>
      <c r="DBQ743" s="511"/>
      <c r="DBR743" s="511"/>
      <c r="DBS743" s="511"/>
      <c r="DBT743" s="511"/>
      <c r="DBU743" s="511"/>
      <c r="DBV743" s="511"/>
      <c r="DBW743" s="511"/>
      <c r="DBX743" s="511"/>
      <c r="DBY743" s="511"/>
      <c r="DBZ743" s="511"/>
      <c r="DCA743" s="511"/>
      <c r="DCB743" s="511"/>
      <c r="DCC743" s="511"/>
      <c r="DCD743" s="511"/>
      <c r="DCE743" s="511"/>
      <c r="DCF743" s="511"/>
      <c r="DCG743" s="511"/>
      <c r="DCH743" s="511"/>
      <c r="DCI743" s="511"/>
      <c r="DCJ743" s="511"/>
      <c r="DCK743" s="89"/>
      <c r="DCL743" s="89"/>
      <c r="DCM743" s="89"/>
      <c r="DCN743" s="89"/>
      <c r="DCO743" s="89"/>
      <c r="DCP743" s="511"/>
      <c r="DCQ743" s="511"/>
      <c r="DCR743" s="89"/>
      <c r="DCS743" s="89"/>
      <c r="DCT743" s="511"/>
      <c r="DCU743" s="511"/>
      <c r="DCV743" s="89"/>
      <c r="DCW743" s="89"/>
      <c r="DCX743" s="511"/>
      <c r="DCY743" s="511"/>
      <c r="DCZ743" s="511"/>
      <c r="DDA743" s="511"/>
      <c r="DDB743" s="511"/>
      <c r="DDC743" s="511"/>
      <c r="DDD743" s="511"/>
      <c r="DDE743" s="89"/>
      <c r="DDF743" s="89"/>
      <c r="DDG743" s="511"/>
      <c r="DDH743" s="511"/>
      <c r="DDI743" s="89"/>
      <c r="DDJ743" s="89"/>
      <c r="DDK743" s="511"/>
      <c r="DDL743" s="511"/>
      <c r="DDM743" s="511"/>
      <c r="DDN743" s="511"/>
      <c r="DDO743" s="511"/>
      <c r="DDP743" s="203"/>
      <c r="DDQ743" s="107"/>
      <c r="DDR743" s="511"/>
      <c r="DDS743" s="511"/>
      <c r="DDT743" s="511"/>
      <c r="DDU743" s="511"/>
      <c r="DDV743" s="511"/>
      <c r="DDW743" s="511"/>
      <c r="DDX743" s="511"/>
      <c r="DDY743" s="168"/>
      <c r="DDZ743" s="168"/>
      <c r="DEA743" s="168"/>
      <c r="DEB743" s="168"/>
      <c r="DEC743" s="168"/>
      <c r="DED743" s="168"/>
      <c r="DEE743" s="168"/>
      <c r="DEF743" s="168"/>
      <c r="DEG743" s="168"/>
      <c r="DEH743" s="168"/>
      <c r="DEI743" s="168"/>
      <c r="DEJ743" s="168"/>
      <c r="DEK743" s="168"/>
      <c r="DEL743" s="168"/>
      <c r="DEM743" s="168"/>
      <c r="DEN743" s="168"/>
      <c r="DEO743" s="168"/>
      <c r="DEP743" s="168"/>
      <c r="DEQ743" s="168"/>
      <c r="DER743" s="168"/>
      <c r="DES743" s="168"/>
      <c r="DET743" s="168"/>
      <c r="DEU743" s="168"/>
      <c r="DEV743" s="168"/>
      <c r="DEW743" s="168"/>
      <c r="DEX743" s="168"/>
      <c r="DEY743" s="168"/>
      <c r="DEZ743" s="168"/>
      <c r="DFA743" s="168"/>
      <c r="DFB743" s="168"/>
      <c r="DFC743" s="168"/>
      <c r="DFD743" s="168"/>
      <c r="DFE743" s="168"/>
      <c r="DFF743" s="168"/>
      <c r="DFG743" s="168"/>
      <c r="DFH743" s="168"/>
      <c r="DFI743" s="168"/>
      <c r="DFJ743" s="168"/>
      <c r="DFK743" s="168"/>
      <c r="DFL743" s="168"/>
      <c r="DFM743" s="168"/>
      <c r="DFN743" s="168"/>
      <c r="DFO743" s="168"/>
      <c r="DFP743" s="168"/>
      <c r="DFQ743" s="511"/>
      <c r="DFR743" s="511"/>
      <c r="DFS743" s="511"/>
      <c r="DFT743" s="511"/>
      <c r="DFU743" s="511"/>
      <c r="DFV743" s="511"/>
      <c r="DFW743" s="511"/>
      <c r="DFX743" s="511"/>
      <c r="DFY743" s="511"/>
      <c r="DFZ743" s="511"/>
      <c r="DGA743" s="511"/>
      <c r="DGB743" s="511"/>
      <c r="DGC743" s="511"/>
      <c r="DGD743" s="511"/>
      <c r="DGE743" s="511"/>
      <c r="DGF743" s="511"/>
      <c r="DGG743" s="511"/>
      <c r="DGH743" s="511"/>
      <c r="DGI743" s="511"/>
      <c r="DGJ743" s="511"/>
      <c r="DGK743" s="511"/>
      <c r="DGL743" s="511"/>
      <c r="DGM743" s="511"/>
      <c r="DGN743" s="511"/>
      <c r="DGO743" s="89"/>
      <c r="DGP743" s="89"/>
      <c r="DGQ743" s="89"/>
      <c r="DGR743" s="89"/>
      <c r="DGS743" s="89"/>
      <c r="DGT743" s="511"/>
      <c r="DGU743" s="511"/>
      <c r="DGV743" s="89"/>
      <c r="DGW743" s="89"/>
      <c r="DGX743" s="511"/>
      <c r="DGY743" s="511"/>
      <c r="DGZ743" s="89"/>
      <c r="DHA743" s="89"/>
      <c r="DHB743" s="511"/>
      <c r="DHC743" s="511"/>
      <c r="DHD743" s="511"/>
      <c r="DHE743" s="511"/>
      <c r="DHF743" s="511"/>
      <c r="DHG743" s="511"/>
      <c r="DHH743" s="511"/>
      <c r="DHI743" s="89"/>
      <c r="DHJ743" s="89"/>
      <c r="DHK743" s="511"/>
      <c r="DHL743" s="511"/>
      <c r="DHM743" s="89"/>
      <c r="DHN743" s="89"/>
      <c r="DHO743" s="511"/>
      <c r="DHP743" s="511"/>
      <c r="DHQ743" s="511"/>
      <c r="DHR743" s="511"/>
      <c r="DHS743" s="511"/>
      <c r="DHT743" s="203"/>
      <c r="DHU743" s="107"/>
      <c r="DHV743" s="511"/>
      <c r="DHW743" s="511"/>
      <c r="DHX743" s="511"/>
      <c r="DHY743" s="511"/>
      <c r="DHZ743" s="511"/>
      <c r="DIA743" s="511"/>
      <c r="DIB743" s="511"/>
      <c r="DIC743" s="168"/>
      <c r="DID743" s="168"/>
      <c r="DIE743" s="168"/>
      <c r="DIF743" s="168"/>
      <c r="DIG743" s="168"/>
      <c r="DIH743" s="168"/>
      <c r="DII743" s="168"/>
      <c r="DIJ743" s="168"/>
      <c r="DIK743" s="168"/>
      <c r="DIL743" s="168"/>
      <c r="DIM743" s="168"/>
      <c r="DIN743" s="168"/>
      <c r="DIO743" s="168"/>
      <c r="DIP743" s="168"/>
      <c r="DIQ743" s="168"/>
      <c r="DIR743" s="168"/>
      <c r="DIS743" s="168"/>
      <c r="DIT743" s="168"/>
      <c r="DIU743" s="168"/>
      <c r="DIV743" s="168"/>
      <c r="DIW743" s="168"/>
      <c r="DIX743" s="168"/>
      <c r="DIY743" s="168"/>
      <c r="DIZ743" s="168"/>
      <c r="DJA743" s="168"/>
      <c r="DJB743" s="168"/>
      <c r="DJC743" s="168"/>
      <c r="DJD743" s="168"/>
      <c r="DJE743" s="168"/>
      <c r="DJF743" s="168"/>
      <c r="DJG743" s="168"/>
      <c r="DJH743" s="168"/>
      <c r="DJI743" s="168"/>
      <c r="DJJ743" s="168"/>
      <c r="DJK743" s="168"/>
      <c r="DJL743" s="168"/>
      <c r="DJM743" s="168"/>
      <c r="DJN743" s="168"/>
      <c r="DJO743" s="168"/>
      <c r="DJP743" s="168"/>
      <c r="DJQ743" s="168"/>
      <c r="DJR743" s="168"/>
      <c r="DJS743" s="168"/>
      <c r="DJT743" s="168"/>
      <c r="DJU743" s="511"/>
      <c r="DJV743" s="511"/>
      <c r="DJW743" s="511"/>
      <c r="DJX743" s="511"/>
      <c r="DJY743" s="511"/>
      <c r="DJZ743" s="511"/>
      <c r="DKA743" s="511"/>
      <c r="DKB743" s="511"/>
      <c r="DKC743" s="511"/>
      <c r="DKD743" s="511"/>
      <c r="DKE743" s="511"/>
      <c r="DKF743" s="511"/>
      <c r="DKG743" s="511"/>
      <c r="DKH743" s="511"/>
      <c r="DKI743" s="511"/>
      <c r="DKJ743" s="511"/>
      <c r="DKK743" s="511"/>
      <c r="DKL743" s="511"/>
      <c r="DKM743" s="511"/>
      <c r="DKN743" s="511"/>
      <c r="DKO743" s="511"/>
      <c r="DKP743" s="511"/>
      <c r="DKQ743" s="511"/>
      <c r="DKR743" s="511"/>
      <c r="DKS743" s="89"/>
      <c r="DKT743" s="89"/>
      <c r="DKU743" s="89"/>
      <c r="DKV743" s="89"/>
      <c r="DKW743" s="89"/>
      <c r="DKX743" s="511"/>
      <c r="DKY743" s="511"/>
      <c r="DKZ743" s="89"/>
      <c r="DLA743" s="89"/>
      <c r="DLB743" s="511"/>
      <c r="DLC743" s="511"/>
      <c r="DLD743" s="89"/>
      <c r="DLE743" s="89"/>
      <c r="DLF743" s="511"/>
      <c r="DLG743" s="511"/>
      <c r="DLH743" s="511"/>
      <c r="DLI743" s="511"/>
      <c r="DLJ743" s="511"/>
      <c r="DLK743" s="511"/>
      <c r="DLL743" s="511"/>
      <c r="DLM743" s="89"/>
      <c r="DLN743" s="89"/>
      <c r="DLO743" s="511"/>
      <c r="DLP743" s="511"/>
      <c r="DLQ743" s="89"/>
      <c r="DLR743" s="89"/>
      <c r="DLS743" s="511"/>
      <c r="DLT743" s="511"/>
      <c r="DLU743" s="511"/>
      <c r="DLV743" s="511"/>
      <c r="DLW743" s="511"/>
      <c r="DLX743" s="203"/>
      <c r="DLY743" s="107"/>
      <c r="DLZ743" s="511"/>
      <c r="DMA743" s="511"/>
      <c r="DMB743" s="511"/>
      <c r="DMC743" s="511"/>
      <c r="DMD743" s="511"/>
      <c r="DME743" s="511"/>
      <c r="DMF743" s="511"/>
      <c r="DMG743" s="168"/>
      <c r="DMH743" s="168"/>
      <c r="DMI743" s="168"/>
      <c r="DMJ743" s="168"/>
      <c r="DMK743" s="168"/>
      <c r="DML743" s="168"/>
      <c r="DMM743" s="168"/>
      <c r="DMN743" s="168"/>
      <c r="DMO743" s="168"/>
      <c r="DMP743" s="168"/>
      <c r="DMQ743" s="168"/>
      <c r="DMR743" s="168"/>
      <c r="DMS743" s="168"/>
      <c r="DMT743" s="168"/>
      <c r="DMU743" s="168"/>
      <c r="DMV743" s="168"/>
      <c r="DMW743" s="168"/>
      <c r="DMX743" s="168"/>
      <c r="DMY743" s="168"/>
      <c r="DMZ743" s="168"/>
      <c r="DNA743" s="168"/>
      <c r="DNB743" s="168"/>
      <c r="DNC743" s="168"/>
      <c r="DND743" s="168"/>
      <c r="DNE743" s="168"/>
      <c r="DNF743" s="168"/>
      <c r="DNG743" s="168"/>
      <c r="DNH743" s="168"/>
      <c r="DNI743" s="168"/>
      <c r="DNJ743" s="168"/>
      <c r="DNK743" s="168"/>
      <c r="DNL743" s="168"/>
      <c r="DNM743" s="168"/>
      <c r="DNN743" s="168"/>
      <c r="DNO743" s="168"/>
      <c r="DNP743" s="168"/>
      <c r="DNQ743" s="168"/>
      <c r="DNR743" s="168"/>
      <c r="DNS743" s="168"/>
      <c r="DNT743" s="168"/>
      <c r="DNU743" s="168"/>
      <c r="DNV743" s="168"/>
      <c r="DNW743" s="168"/>
      <c r="DNX743" s="168"/>
      <c r="DNY743" s="511"/>
      <c r="DNZ743" s="511"/>
      <c r="DOA743" s="511"/>
      <c r="DOB743" s="511"/>
      <c r="DOC743" s="511"/>
      <c r="DOD743" s="511"/>
      <c r="DOE743" s="511"/>
      <c r="DOF743" s="511"/>
      <c r="DOG743" s="511"/>
      <c r="DOH743" s="511"/>
      <c r="DOI743" s="511"/>
      <c r="DOJ743" s="511"/>
      <c r="DOK743" s="511"/>
      <c r="DOL743" s="511"/>
      <c r="DOM743" s="511"/>
      <c r="DON743" s="511"/>
      <c r="DOO743" s="511"/>
      <c r="DOP743" s="511"/>
      <c r="DOQ743" s="511"/>
      <c r="DOR743" s="511"/>
      <c r="DOS743" s="511"/>
      <c r="DOT743" s="511"/>
      <c r="DOU743" s="511"/>
      <c r="DOV743" s="511"/>
      <c r="DOW743" s="89"/>
      <c r="DOX743" s="89"/>
      <c r="DOY743" s="89"/>
      <c r="DOZ743" s="89"/>
      <c r="DPA743" s="89"/>
      <c r="DPB743" s="511"/>
      <c r="DPC743" s="511"/>
      <c r="DPD743" s="89"/>
      <c r="DPE743" s="89"/>
      <c r="DPF743" s="511"/>
      <c r="DPG743" s="511"/>
      <c r="DPH743" s="89"/>
      <c r="DPI743" s="89"/>
      <c r="DPJ743" s="511"/>
      <c r="DPK743" s="511"/>
      <c r="DPL743" s="511"/>
      <c r="DPM743" s="511"/>
      <c r="DPN743" s="511"/>
      <c r="DPO743" s="511"/>
      <c r="DPP743" s="511"/>
      <c r="DPQ743" s="89"/>
      <c r="DPR743" s="89"/>
      <c r="DPS743" s="511"/>
      <c r="DPT743" s="511"/>
      <c r="DPU743" s="89"/>
      <c r="DPV743" s="89"/>
      <c r="DPW743" s="511"/>
      <c r="DPX743" s="511"/>
      <c r="DPY743" s="511"/>
      <c r="DPZ743" s="511"/>
      <c r="DQA743" s="511"/>
      <c r="DQB743" s="203"/>
      <c r="DQC743" s="107"/>
      <c r="DQD743" s="511"/>
      <c r="DQE743" s="511"/>
      <c r="DQF743" s="511"/>
      <c r="DQG743" s="511"/>
      <c r="DQH743" s="511"/>
      <c r="DQI743" s="511"/>
      <c r="DQJ743" s="511"/>
      <c r="DQK743" s="168"/>
      <c r="DQL743" s="168"/>
      <c r="DQM743" s="168"/>
      <c r="DQN743" s="168"/>
      <c r="DQO743" s="168"/>
      <c r="DQP743" s="168"/>
      <c r="DQQ743" s="168"/>
      <c r="DQR743" s="168"/>
      <c r="DQS743" s="168"/>
      <c r="DQT743" s="168"/>
      <c r="DQU743" s="168"/>
      <c r="DQV743" s="168"/>
      <c r="DQW743" s="168"/>
      <c r="DQX743" s="168"/>
      <c r="DQY743" s="168"/>
      <c r="DQZ743" s="168"/>
      <c r="DRA743" s="168"/>
      <c r="DRB743" s="168"/>
      <c r="DRC743" s="168"/>
      <c r="DRD743" s="168"/>
      <c r="DRE743" s="168"/>
      <c r="DRF743" s="168"/>
      <c r="DRG743" s="168"/>
      <c r="DRH743" s="168"/>
      <c r="DRI743" s="168"/>
      <c r="DRJ743" s="168"/>
      <c r="DRK743" s="168"/>
      <c r="DRL743" s="168"/>
      <c r="DRM743" s="168"/>
      <c r="DRN743" s="168"/>
      <c r="DRO743" s="168"/>
      <c r="DRP743" s="168"/>
      <c r="DRQ743" s="168"/>
      <c r="DRR743" s="168"/>
      <c r="DRS743" s="168"/>
      <c r="DRT743" s="168"/>
      <c r="DRU743" s="168"/>
      <c r="DRV743" s="168"/>
      <c r="DRW743" s="168"/>
      <c r="DRX743" s="168"/>
      <c r="DRY743" s="168"/>
      <c r="DRZ743" s="168"/>
      <c r="DSA743" s="168"/>
      <c r="DSB743" s="168"/>
      <c r="DSC743" s="511"/>
      <c r="DSD743" s="511"/>
      <c r="DSE743" s="511"/>
      <c r="DSF743" s="511"/>
      <c r="DSG743" s="511"/>
      <c r="DSH743" s="511"/>
      <c r="DSI743" s="511"/>
      <c r="DSJ743" s="511"/>
      <c r="DSK743" s="511"/>
      <c r="DSL743" s="511"/>
      <c r="DSM743" s="511"/>
      <c r="DSN743" s="511"/>
      <c r="DSO743" s="511"/>
      <c r="DSP743" s="511"/>
      <c r="DSQ743" s="511"/>
      <c r="DSR743" s="511"/>
      <c r="DSS743" s="511"/>
      <c r="DST743" s="511"/>
      <c r="DSU743" s="511"/>
      <c r="DSV743" s="511"/>
      <c r="DSW743" s="511"/>
      <c r="DSX743" s="511"/>
      <c r="DSY743" s="511"/>
      <c r="DSZ743" s="511"/>
      <c r="DTA743" s="89"/>
      <c r="DTB743" s="89"/>
      <c r="DTC743" s="89"/>
      <c r="DTD743" s="89"/>
      <c r="DTE743" s="89"/>
      <c r="DTF743" s="511"/>
      <c r="DTG743" s="511"/>
      <c r="DTH743" s="89"/>
      <c r="DTI743" s="89"/>
      <c r="DTJ743" s="511"/>
      <c r="DTK743" s="511"/>
      <c r="DTL743" s="89"/>
      <c r="DTM743" s="89"/>
      <c r="DTN743" s="511"/>
      <c r="DTO743" s="511"/>
      <c r="DTP743" s="511"/>
      <c r="DTQ743" s="511"/>
      <c r="DTR743" s="511"/>
      <c r="DTS743" s="511"/>
      <c r="DTT743" s="511"/>
      <c r="DTU743" s="89"/>
      <c r="DTV743" s="89"/>
      <c r="DTW743" s="511"/>
      <c r="DTX743" s="511"/>
      <c r="DTY743" s="89"/>
      <c r="DTZ743" s="89"/>
      <c r="DUA743" s="511"/>
      <c r="DUB743" s="511"/>
      <c r="DUC743" s="511"/>
      <c r="DUD743" s="511"/>
      <c r="DUE743" s="511"/>
      <c r="DUF743" s="203"/>
      <c r="DUG743" s="107"/>
      <c r="DUH743" s="511"/>
      <c r="DUI743" s="511"/>
      <c r="DUJ743" s="511"/>
      <c r="DUK743" s="511"/>
      <c r="DUL743" s="511"/>
      <c r="DUM743" s="511"/>
      <c r="DUN743" s="511"/>
      <c r="DUO743" s="168"/>
      <c r="DUP743" s="168"/>
      <c r="DUQ743" s="168"/>
      <c r="DUR743" s="168"/>
      <c r="DUS743" s="168"/>
      <c r="DUT743" s="168"/>
      <c r="DUU743" s="168"/>
      <c r="DUV743" s="168"/>
      <c r="DUW743" s="168"/>
      <c r="DUX743" s="168"/>
      <c r="DUY743" s="168"/>
      <c r="DUZ743" s="168"/>
      <c r="DVA743" s="168"/>
      <c r="DVB743" s="168"/>
      <c r="DVC743" s="168"/>
      <c r="DVD743" s="168"/>
      <c r="DVE743" s="168"/>
      <c r="DVF743" s="168"/>
      <c r="DVG743" s="168"/>
      <c r="DVH743" s="168"/>
      <c r="DVI743" s="168"/>
      <c r="DVJ743" s="168"/>
      <c r="DVK743" s="168"/>
      <c r="DVL743" s="168"/>
      <c r="DVM743" s="168"/>
      <c r="DVN743" s="168"/>
      <c r="DVO743" s="168"/>
      <c r="DVP743" s="168"/>
      <c r="DVQ743" s="168"/>
      <c r="DVR743" s="168"/>
      <c r="DVS743" s="168"/>
      <c r="DVT743" s="168"/>
      <c r="DVU743" s="168"/>
      <c r="DVV743" s="168"/>
      <c r="DVW743" s="168"/>
      <c r="DVX743" s="168"/>
      <c r="DVY743" s="168"/>
      <c r="DVZ743" s="168"/>
      <c r="DWA743" s="168"/>
      <c r="DWB743" s="168"/>
      <c r="DWC743" s="168"/>
      <c r="DWD743" s="168"/>
      <c r="DWE743" s="168"/>
      <c r="DWF743" s="168"/>
      <c r="DWG743" s="511"/>
      <c r="DWH743" s="511"/>
      <c r="DWI743" s="511"/>
      <c r="DWJ743" s="511"/>
      <c r="DWK743" s="511"/>
      <c r="DWL743" s="511"/>
      <c r="DWM743" s="511"/>
      <c r="DWN743" s="511"/>
      <c r="DWO743" s="511"/>
      <c r="DWP743" s="511"/>
      <c r="DWQ743" s="511"/>
      <c r="DWR743" s="511"/>
      <c r="DWS743" s="511"/>
      <c r="DWT743" s="511"/>
      <c r="DWU743" s="511"/>
      <c r="DWV743" s="511"/>
      <c r="DWW743" s="511"/>
      <c r="DWX743" s="511"/>
      <c r="DWY743" s="511"/>
      <c r="DWZ743" s="511"/>
      <c r="DXA743" s="511"/>
      <c r="DXB743" s="511"/>
      <c r="DXC743" s="511"/>
      <c r="DXD743" s="511"/>
      <c r="DXE743" s="89"/>
      <c r="DXF743" s="89"/>
      <c r="DXG743" s="89"/>
      <c r="DXH743" s="89"/>
      <c r="DXI743" s="89"/>
      <c r="DXJ743" s="511"/>
      <c r="DXK743" s="511"/>
      <c r="DXL743" s="89"/>
      <c r="DXM743" s="89"/>
      <c r="DXN743" s="511"/>
      <c r="DXO743" s="511"/>
      <c r="DXP743" s="89"/>
      <c r="DXQ743" s="89"/>
      <c r="DXR743" s="511"/>
      <c r="DXS743" s="511"/>
      <c r="DXT743" s="511"/>
      <c r="DXU743" s="511"/>
      <c r="DXV743" s="511"/>
      <c r="DXW743" s="511"/>
      <c r="DXX743" s="511"/>
      <c r="DXY743" s="89"/>
      <c r="DXZ743" s="89"/>
      <c r="DYA743" s="511"/>
      <c r="DYB743" s="511"/>
      <c r="DYC743" s="89"/>
      <c r="DYD743" s="89"/>
      <c r="DYE743" s="511"/>
      <c r="DYF743" s="511"/>
      <c r="DYG743" s="511"/>
      <c r="DYH743" s="511"/>
      <c r="DYI743" s="511"/>
      <c r="DYJ743" s="203"/>
      <c r="DYK743" s="107"/>
      <c r="DYL743" s="511"/>
      <c r="DYM743" s="511"/>
      <c r="DYN743" s="511"/>
      <c r="DYO743" s="511"/>
      <c r="DYP743" s="511"/>
      <c r="DYQ743" s="511"/>
      <c r="DYR743" s="511"/>
      <c r="DYS743" s="168"/>
      <c r="DYT743" s="168"/>
      <c r="DYU743" s="168"/>
      <c r="DYV743" s="168"/>
      <c r="DYW743" s="168"/>
      <c r="DYX743" s="168"/>
      <c r="DYY743" s="168"/>
      <c r="DYZ743" s="168"/>
      <c r="DZA743" s="168"/>
      <c r="DZB743" s="168"/>
      <c r="DZC743" s="168"/>
      <c r="DZD743" s="168"/>
      <c r="DZE743" s="168"/>
      <c r="DZF743" s="168"/>
      <c r="DZG743" s="168"/>
      <c r="DZH743" s="168"/>
      <c r="DZI743" s="168"/>
      <c r="DZJ743" s="168"/>
      <c r="DZK743" s="168"/>
      <c r="DZL743" s="168"/>
      <c r="DZM743" s="168"/>
      <c r="DZN743" s="168"/>
      <c r="DZO743" s="168"/>
      <c r="DZP743" s="168"/>
      <c r="DZQ743" s="168"/>
      <c r="DZR743" s="168"/>
      <c r="DZS743" s="168"/>
      <c r="DZT743" s="168"/>
      <c r="DZU743" s="168"/>
      <c r="DZV743" s="168"/>
      <c r="DZW743" s="168"/>
      <c r="DZX743" s="168"/>
      <c r="DZY743" s="168"/>
      <c r="DZZ743" s="168"/>
      <c r="EAA743" s="168"/>
      <c r="EAB743" s="168"/>
      <c r="EAC743" s="168"/>
      <c r="EAD743" s="168"/>
      <c r="EAE743" s="168"/>
      <c r="EAF743" s="168"/>
      <c r="EAG743" s="168"/>
      <c r="EAH743" s="168"/>
      <c r="EAI743" s="168"/>
      <c r="EAJ743" s="168"/>
      <c r="EAK743" s="511"/>
      <c r="EAL743" s="511"/>
      <c r="EAM743" s="511"/>
      <c r="EAN743" s="511"/>
      <c r="EAO743" s="511"/>
      <c r="EAP743" s="511"/>
      <c r="EAQ743" s="511"/>
      <c r="EAR743" s="511"/>
      <c r="EAS743" s="511"/>
      <c r="EAT743" s="511"/>
      <c r="EAU743" s="511"/>
      <c r="EAV743" s="511"/>
      <c r="EAW743" s="511"/>
      <c r="EAX743" s="511"/>
      <c r="EAY743" s="511"/>
      <c r="EAZ743" s="511"/>
      <c r="EBA743" s="511"/>
      <c r="EBB743" s="511"/>
      <c r="EBC743" s="511"/>
      <c r="EBD743" s="511"/>
      <c r="EBE743" s="511"/>
      <c r="EBF743" s="511"/>
      <c r="EBG743" s="511"/>
      <c r="EBH743" s="511"/>
      <c r="EBI743" s="89"/>
      <c r="EBJ743" s="89"/>
      <c r="EBK743" s="89"/>
      <c r="EBL743" s="89"/>
      <c r="EBM743" s="89"/>
      <c r="EBN743" s="511"/>
      <c r="EBO743" s="511"/>
      <c r="EBP743" s="89"/>
      <c r="EBQ743" s="89"/>
      <c r="EBR743" s="511"/>
      <c r="EBS743" s="511"/>
      <c r="EBT743" s="89"/>
      <c r="EBU743" s="89"/>
      <c r="EBV743" s="511"/>
      <c r="EBW743" s="511"/>
      <c r="EBX743" s="511"/>
      <c r="EBY743" s="511"/>
      <c r="EBZ743" s="511"/>
      <c r="ECA743" s="511"/>
      <c r="ECB743" s="511"/>
      <c r="ECC743" s="89"/>
      <c r="ECD743" s="89"/>
      <c r="ECE743" s="511"/>
      <c r="ECF743" s="511"/>
      <c r="ECG743" s="89"/>
      <c r="ECH743" s="89"/>
      <c r="ECI743" s="511"/>
      <c r="ECJ743" s="511"/>
      <c r="ECK743" s="511"/>
      <c r="ECL743" s="511"/>
      <c r="ECM743" s="511"/>
      <c r="ECN743" s="203"/>
      <c r="ECO743" s="107"/>
      <c r="ECP743" s="511"/>
      <c r="ECQ743" s="511"/>
      <c r="ECR743" s="511"/>
      <c r="ECS743" s="511"/>
      <c r="ECT743" s="511"/>
      <c r="ECU743" s="511"/>
      <c r="ECV743" s="511"/>
      <c r="ECW743" s="168"/>
      <c r="ECX743" s="168"/>
      <c r="ECY743" s="168"/>
      <c r="ECZ743" s="168"/>
      <c r="EDA743" s="168"/>
      <c r="EDB743" s="168"/>
      <c r="EDC743" s="168"/>
      <c r="EDD743" s="168"/>
      <c r="EDE743" s="168"/>
      <c r="EDF743" s="168"/>
      <c r="EDG743" s="168"/>
      <c r="EDH743" s="168"/>
      <c r="EDI743" s="168"/>
      <c r="EDJ743" s="168"/>
      <c r="EDK743" s="168"/>
      <c r="EDL743" s="168"/>
      <c r="EDM743" s="168"/>
      <c r="EDN743" s="168"/>
      <c r="EDO743" s="168"/>
      <c r="EDP743" s="168"/>
      <c r="EDQ743" s="168"/>
      <c r="EDR743" s="168"/>
      <c r="EDS743" s="168"/>
      <c r="EDT743" s="168"/>
      <c r="EDU743" s="168"/>
      <c r="EDV743" s="168"/>
      <c r="EDW743" s="168"/>
      <c r="EDX743" s="168"/>
      <c r="EDY743" s="168"/>
      <c r="EDZ743" s="168"/>
      <c r="EEA743" s="168"/>
      <c r="EEB743" s="168"/>
      <c r="EEC743" s="168"/>
      <c r="EED743" s="168"/>
      <c r="EEE743" s="168"/>
      <c r="EEF743" s="168"/>
      <c r="EEG743" s="168"/>
      <c r="EEH743" s="168"/>
      <c r="EEI743" s="168"/>
      <c r="EEJ743" s="168"/>
      <c r="EEK743" s="168"/>
      <c r="EEL743" s="168"/>
      <c r="EEM743" s="168"/>
      <c r="EEN743" s="168"/>
      <c r="EEO743" s="511"/>
      <c r="EEP743" s="511"/>
      <c r="EEQ743" s="511"/>
      <c r="EER743" s="511"/>
      <c r="EES743" s="511"/>
      <c r="EET743" s="511"/>
      <c r="EEU743" s="511"/>
      <c r="EEV743" s="511"/>
      <c r="EEW743" s="511"/>
      <c r="EEX743" s="511"/>
      <c r="EEY743" s="511"/>
      <c r="EEZ743" s="511"/>
      <c r="EFA743" s="511"/>
      <c r="EFB743" s="511"/>
      <c r="EFC743" s="511"/>
      <c r="EFD743" s="511"/>
      <c r="EFE743" s="511"/>
      <c r="EFF743" s="511"/>
      <c r="EFG743" s="511"/>
      <c r="EFH743" s="511"/>
      <c r="EFI743" s="511"/>
      <c r="EFJ743" s="511"/>
      <c r="EFK743" s="511"/>
      <c r="EFL743" s="511"/>
      <c r="EFM743" s="89"/>
      <c r="EFN743" s="89"/>
      <c r="EFO743" s="89"/>
      <c r="EFP743" s="89"/>
      <c r="EFQ743" s="89"/>
      <c r="EFR743" s="511"/>
      <c r="EFS743" s="511"/>
      <c r="EFT743" s="89"/>
      <c r="EFU743" s="89"/>
      <c r="EFV743" s="511"/>
      <c r="EFW743" s="511"/>
      <c r="EFX743" s="89"/>
      <c r="EFY743" s="89"/>
      <c r="EFZ743" s="511"/>
      <c r="EGA743" s="511"/>
      <c r="EGB743" s="511"/>
      <c r="EGC743" s="511"/>
      <c r="EGD743" s="511"/>
      <c r="EGE743" s="511"/>
      <c r="EGF743" s="511"/>
      <c r="EGG743" s="89"/>
      <c r="EGH743" s="89"/>
      <c r="EGI743" s="511"/>
      <c r="EGJ743" s="511"/>
      <c r="EGK743" s="89"/>
      <c r="EGL743" s="89"/>
      <c r="EGM743" s="511"/>
      <c r="EGN743" s="511"/>
      <c r="EGO743" s="511"/>
      <c r="EGP743" s="511"/>
      <c r="EGQ743" s="511"/>
      <c r="EGR743" s="203"/>
      <c r="EGS743" s="107"/>
      <c r="EGT743" s="511"/>
      <c r="EGU743" s="511"/>
      <c r="EGV743" s="511"/>
      <c r="EGW743" s="511"/>
      <c r="EGX743" s="511"/>
      <c r="EGY743" s="511"/>
      <c r="EGZ743" s="511"/>
      <c r="EHA743" s="168"/>
      <c r="EHB743" s="168"/>
      <c r="EHC743" s="168"/>
      <c r="EHD743" s="168"/>
      <c r="EHE743" s="168"/>
      <c r="EHF743" s="168"/>
      <c r="EHG743" s="168"/>
      <c r="EHH743" s="168"/>
      <c r="EHI743" s="168"/>
      <c r="EHJ743" s="168"/>
      <c r="EHK743" s="168"/>
      <c r="EHL743" s="168"/>
      <c r="EHM743" s="168"/>
      <c r="EHN743" s="168"/>
      <c r="EHO743" s="168"/>
      <c r="EHP743" s="168"/>
      <c r="EHQ743" s="168"/>
      <c r="EHR743" s="168"/>
      <c r="EHS743" s="168"/>
      <c r="EHT743" s="168"/>
      <c r="EHU743" s="168"/>
      <c r="EHV743" s="168"/>
      <c r="EHW743" s="168"/>
      <c r="EHX743" s="168"/>
      <c r="EHY743" s="168"/>
      <c r="EHZ743" s="168"/>
      <c r="EIA743" s="168"/>
      <c r="EIB743" s="168"/>
      <c r="EIC743" s="168"/>
      <c r="EID743" s="168"/>
      <c r="EIE743" s="168"/>
      <c r="EIF743" s="168"/>
      <c r="EIG743" s="168"/>
      <c r="EIH743" s="168"/>
      <c r="EII743" s="168"/>
      <c r="EIJ743" s="168"/>
      <c r="EIK743" s="168"/>
      <c r="EIL743" s="168"/>
      <c r="EIM743" s="168"/>
      <c r="EIN743" s="168"/>
      <c r="EIO743" s="168"/>
      <c r="EIP743" s="168"/>
      <c r="EIQ743" s="168"/>
      <c r="EIR743" s="168"/>
      <c r="EIS743" s="511"/>
      <c r="EIT743" s="511"/>
      <c r="EIU743" s="511"/>
      <c r="EIV743" s="511"/>
      <c r="EIW743" s="511"/>
      <c r="EIX743" s="511"/>
      <c r="EIY743" s="511"/>
      <c r="EIZ743" s="511"/>
      <c r="EJA743" s="511"/>
      <c r="EJB743" s="511"/>
      <c r="EJC743" s="511"/>
      <c r="EJD743" s="511"/>
      <c r="EJE743" s="511"/>
      <c r="EJF743" s="511"/>
      <c r="EJG743" s="511"/>
      <c r="EJH743" s="511"/>
      <c r="EJI743" s="511"/>
      <c r="EJJ743" s="511"/>
      <c r="EJK743" s="511"/>
      <c r="EJL743" s="511"/>
      <c r="EJM743" s="511"/>
      <c r="EJN743" s="511"/>
      <c r="EJO743" s="511"/>
      <c r="EJP743" s="511"/>
      <c r="EJQ743" s="89"/>
      <c r="EJR743" s="89"/>
      <c r="EJS743" s="89"/>
      <c r="EJT743" s="89"/>
      <c r="EJU743" s="89"/>
      <c r="EJV743" s="511"/>
      <c r="EJW743" s="511"/>
      <c r="EJX743" s="89"/>
      <c r="EJY743" s="89"/>
      <c r="EJZ743" s="511"/>
      <c r="EKA743" s="511"/>
      <c r="EKB743" s="89"/>
      <c r="EKC743" s="89"/>
      <c r="EKD743" s="511"/>
      <c r="EKE743" s="511"/>
      <c r="EKF743" s="511"/>
      <c r="EKG743" s="511"/>
      <c r="EKH743" s="511"/>
      <c r="EKI743" s="511"/>
      <c r="EKJ743" s="511"/>
      <c r="EKK743" s="89"/>
      <c r="EKL743" s="89"/>
      <c r="EKM743" s="511"/>
      <c r="EKN743" s="511"/>
      <c r="EKO743" s="89"/>
      <c r="EKP743" s="89"/>
      <c r="EKQ743" s="511"/>
      <c r="EKR743" s="511"/>
      <c r="EKS743" s="511"/>
      <c r="EKT743" s="511"/>
      <c r="EKU743" s="511"/>
      <c r="EKV743" s="203"/>
      <c r="EKW743" s="107"/>
      <c r="EKX743" s="511"/>
      <c r="EKY743" s="511"/>
      <c r="EKZ743" s="511"/>
      <c r="ELA743" s="511"/>
      <c r="ELB743" s="511"/>
      <c r="ELC743" s="511"/>
      <c r="ELD743" s="511"/>
      <c r="ELE743" s="168"/>
      <c r="ELF743" s="168"/>
      <c r="ELG743" s="168"/>
      <c r="ELH743" s="168"/>
      <c r="ELI743" s="168"/>
      <c r="ELJ743" s="168"/>
      <c r="ELK743" s="168"/>
      <c r="ELL743" s="168"/>
      <c r="ELM743" s="168"/>
      <c r="ELN743" s="168"/>
      <c r="ELO743" s="168"/>
      <c r="ELP743" s="168"/>
      <c r="ELQ743" s="168"/>
      <c r="ELR743" s="168"/>
      <c r="ELS743" s="168"/>
      <c r="ELT743" s="168"/>
      <c r="ELU743" s="168"/>
      <c r="ELV743" s="168"/>
      <c r="ELW743" s="168"/>
      <c r="ELX743" s="168"/>
      <c r="ELY743" s="168"/>
      <c r="ELZ743" s="168"/>
      <c r="EMA743" s="168"/>
      <c r="EMB743" s="168"/>
      <c r="EMC743" s="168"/>
      <c r="EMD743" s="168"/>
      <c r="EME743" s="168"/>
      <c r="EMF743" s="168"/>
      <c r="EMG743" s="168"/>
      <c r="EMH743" s="168"/>
      <c r="EMI743" s="168"/>
      <c r="EMJ743" s="168"/>
      <c r="EMK743" s="168"/>
      <c r="EML743" s="168"/>
      <c r="EMM743" s="168"/>
      <c r="EMN743" s="168"/>
      <c r="EMO743" s="168"/>
      <c r="EMP743" s="168"/>
      <c r="EMQ743" s="168"/>
      <c r="EMR743" s="168"/>
      <c r="EMS743" s="168"/>
      <c r="EMT743" s="168"/>
      <c r="EMU743" s="168"/>
      <c r="EMV743" s="168"/>
      <c r="EMW743" s="511"/>
      <c r="EMX743" s="511"/>
      <c r="EMY743" s="511"/>
      <c r="EMZ743" s="511"/>
      <c r="ENA743" s="511"/>
      <c r="ENB743" s="511"/>
      <c r="ENC743" s="511"/>
      <c r="END743" s="511"/>
      <c r="ENE743" s="511"/>
      <c r="ENF743" s="511"/>
      <c r="ENG743" s="511"/>
      <c r="ENH743" s="511"/>
      <c r="ENI743" s="511"/>
      <c r="ENJ743" s="511"/>
      <c r="ENK743" s="511"/>
      <c r="ENL743" s="511"/>
      <c r="ENM743" s="511"/>
      <c r="ENN743" s="511"/>
      <c r="ENO743" s="511"/>
      <c r="ENP743" s="511"/>
      <c r="ENQ743" s="511"/>
      <c r="ENR743" s="511"/>
      <c r="ENS743" s="511"/>
      <c r="ENT743" s="511"/>
      <c r="ENU743" s="89"/>
      <c r="ENV743" s="89"/>
      <c r="ENW743" s="89"/>
      <c r="ENX743" s="89"/>
      <c r="ENY743" s="89"/>
      <c r="ENZ743" s="511"/>
      <c r="EOA743" s="511"/>
      <c r="EOB743" s="89"/>
      <c r="EOC743" s="89"/>
      <c r="EOD743" s="511"/>
      <c r="EOE743" s="511"/>
      <c r="EOF743" s="89"/>
      <c r="EOG743" s="89"/>
      <c r="EOH743" s="511"/>
      <c r="EOI743" s="511"/>
      <c r="EOJ743" s="511"/>
      <c r="EOK743" s="511"/>
      <c r="EOL743" s="511"/>
      <c r="EOM743" s="511"/>
      <c r="EON743" s="511"/>
      <c r="EOO743" s="89"/>
      <c r="EOP743" s="89"/>
      <c r="EOQ743" s="511"/>
      <c r="EOR743" s="511"/>
      <c r="EOS743" s="89"/>
      <c r="EOT743" s="89"/>
      <c r="EOU743" s="511"/>
      <c r="EOV743" s="511"/>
      <c r="EOW743" s="511"/>
      <c r="EOX743" s="511"/>
      <c r="EOY743" s="511"/>
      <c r="EOZ743" s="203"/>
      <c r="EPA743" s="107"/>
      <c r="EPB743" s="511"/>
      <c r="EPC743" s="511"/>
      <c r="EPD743" s="511"/>
      <c r="EPE743" s="511"/>
      <c r="EPF743" s="511"/>
      <c r="EPG743" s="511"/>
      <c r="EPH743" s="511"/>
      <c r="EPI743" s="168"/>
      <c r="EPJ743" s="168"/>
      <c r="EPK743" s="168"/>
      <c r="EPL743" s="168"/>
      <c r="EPM743" s="168"/>
      <c r="EPN743" s="168"/>
      <c r="EPO743" s="168"/>
      <c r="EPP743" s="168"/>
      <c r="EPQ743" s="168"/>
      <c r="EPR743" s="168"/>
      <c r="EPS743" s="168"/>
      <c r="EPT743" s="168"/>
      <c r="EPU743" s="168"/>
      <c r="EPV743" s="168"/>
      <c r="EPW743" s="168"/>
      <c r="EPX743" s="168"/>
      <c r="EPY743" s="168"/>
      <c r="EPZ743" s="168"/>
      <c r="EQA743" s="168"/>
      <c r="EQB743" s="168"/>
      <c r="EQC743" s="168"/>
      <c r="EQD743" s="168"/>
      <c r="EQE743" s="168"/>
      <c r="EQF743" s="168"/>
      <c r="EQG743" s="168"/>
      <c r="EQH743" s="168"/>
      <c r="EQI743" s="168"/>
      <c r="EQJ743" s="168"/>
      <c r="EQK743" s="168"/>
      <c r="EQL743" s="168"/>
      <c r="EQM743" s="168"/>
      <c r="EQN743" s="168"/>
      <c r="EQO743" s="168"/>
      <c r="EQP743" s="168"/>
      <c r="EQQ743" s="168"/>
      <c r="EQR743" s="168"/>
      <c r="EQS743" s="168"/>
      <c r="EQT743" s="168"/>
      <c r="EQU743" s="168"/>
      <c r="EQV743" s="168"/>
      <c r="EQW743" s="168"/>
      <c r="EQX743" s="168"/>
      <c r="EQY743" s="168"/>
      <c r="EQZ743" s="168"/>
      <c r="ERA743" s="511"/>
      <c r="ERB743" s="511"/>
      <c r="ERC743" s="511"/>
      <c r="ERD743" s="511"/>
      <c r="ERE743" s="511"/>
      <c r="ERF743" s="511"/>
      <c r="ERG743" s="511"/>
      <c r="ERH743" s="511"/>
      <c r="ERI743" s="511"/>
      <c r="ERJ743" s="511"/>
      <c r="ERK743" s="511"/>
      <c r="ERL743" s="511"/>
      <c r="ERM743" s="511"/>
      <c r="ERN743" s="511"/>
      <c r="ERO743" s="511"/>
      <c r="ERP743" s="511"/>
      <c r="ERQ743" s="511"/>
      <c r="ERR743" s="511"/>
      <c r="ERS743" s="511"/>
      <c r="ERT743" s="511"/>
      <c r="ERU743" s="511"/>
      <c r="ERV743" s="511"/>
      <c r="ERW743" s="511"/>
      <c r="ERX743" s="511"/>
      <c r="ERY743" s="89"/>
      <c r="ERZ743" s="89"/>
      <c r="ESA743" s="89"/>
      <c r="ESB743" s="89"/>
      <c r="ESC743" s="89"/>
      <c r="ESD743" s="511"/>
      <c r="ESE743" s="511"/>
      <c r="ESF743" s="89"/>
      <c r="ESG743" s="89"/>
      <c r="ESH743" s="511"/>
      <c r="ESI743" s="511"/>
      <c r="ESJ743" s="89"/>
      <c r="ESK743" s="89"/>
      <c r="ESL743" s="511"/>
      <c r="ESM743" s="511"/>
      <c r="ESN743" s="511"/>
      <c r="ESO743" s="511"/>
      <c r="ESP743" s="511"/>
      <c r="ESQ743" s="511"/>
      <c r="ESR743" s="511"/>
      <c r="ESS743" s="89"/>
      <c r="EST743" s="89"/>
      <c r="ESU743" s="511"/>
      <c r="ESV743" s="511"/>
      <c r="ESW743" s="89"/>
      <c r="ESX743" s="89"/>
      <c r="ESY743" s="511"/>
      <c r="ESZ743" s="511"/>
      <c r="ETA743" s="511"/>
      <c r="ETB743" s="511"/>
      <c r="ETC743" s="511"/>
      <c r="ETD743" s="203"/>
      <c r="ETE743" s="107"/>
      <c r="ETF743" s="511"/>
      <c r="ETG743" s="511"/>
      <c r="ETH743" s="511"/>
      <c r="ETI743" s="511"/>
      <c r="ETJ743" s="511"/>
      <c r="ETK743" s="511"/>
      <c r="ETL743" s="511"/>
      <c r="ETM743" s="168"/>
      <c r="ETN743" s="168"/>
      <c r="ETO743" s="168"/>
      <c r="ETP743" s="168"/>
      <c r="ETQ743" s="168"/>
      <c r="ETR743" s="168"/>
      <c r="ETS743" s="168"/>
      <c r="ETT743" s="168"/>
      <c r="ETU743" s="168"/>
      <c r="ETV743" s="168"/>
      <c r="ETW743" s="168"/>
      <c r="ETX743" s="168"/>
      <c r="ETY743" s="168"/>
      <c r="ETZ743" s="168"/>
      <c r="EUA743" s="168"/>
      <c r="EUB743" s="168"/>
      <c r="EUC743" s="168"/>
      <c r="EUD743" s="168"/>
      <c r="EUE743" s="168"/>
      <c r="EUF743" s="168"/>
      <c r="EUG743" s="168"/>
      <c r="EUH743" s="168"/>
      <c r="EUI743" s="168"/>
      <c r="EUJ743" s="168"/>
      <c r="EUK743" s="168"/>
      <c r="EUL743" s="168"/>
      <c r="EUM743" s="168"/>
      <c r="EUN743" s="168"/>
      <c r="EUO743" s="168"/>
      <c r="EUP743" s="168"/>
      <c r="EUQ743" s="168"/>
      <c r="EUR743" s="168"/>
      <c r="EUS743" s="168"/>
      <c r="EUT743" s="168"/>
      <c r="EUU743" s="168"/>
      <c r="EUV743" s="168"/>
      <c r="EUW743" s="168"/>
      <c r="EUX743" s="168"/>
      <c r="EUY743" s="168"/>
      <c r="EUZ743" s="168"/>
      <c r="EVA743" s="168"/>
      <c r="EVB743" s="168"/>
      <c r="EVC743" s="168"/>
      <c r="EVD743" s="168"/>
      <c r="EVE743" s="511"/>
      <c r="EVF743" s="511"/>
      <c r="EVG743" s="511"/>
      <c r="EVH743" s="511"/>
      <c r="EVI743" s="511"/>
      <c r="EVJ743" s="511"/>
      <c r="EVK743" s="511"/>
      <c r="EVL743" s="511"/>
      <c r="EVM743" s="511"/>
      <c r="EVN743" s="511"/>
      <c r="EVO743" s="511"/>
      <c r="EVP743" s="511"/>
      <c r="EVQ743" s="511"/>
      <c r="EVR743" s="511"/>
      <c r="EVS743" s="511"/>
      <c r="EVT743" s="511"/>
      <c r="EVU743" s="511"/>
      <c r="EVV743" s="511"/>
      <c r="EVW743" s="511"/>
      <c r="EVX743" s="511"/>
      <c r="EVY743" s="511"/>
      <c r="EVZ743" s="511"/>
      <c r="EWA743" s="511"/>
      <c r="EWB743" s="511"/>
      <c r="EWC743" s="89"/>
      <c r="EWD743" s="89"/>
      <c r="EWE743" s="89"/>
      <c r="EWF743" s="89"/>
      <c r="EWG743" s="89"/>
      <c r="EWH743" s="511"/>
      <c r="EWI743" s="511"/>
      <c r="EWJ743" s="89"/>
      <c r="EWK743" s="89"/>
      <c r="EWL743" s="511"/>
      <c r="EWM743" s="511"/>
      <c r="EWN743" s="89"/>
      <c r="EWO743" s="89"/>
      <c r="EWP743" s="511"/>
      <c r="EWQ743" s="511"/>
      <c r="EWR743" s="511"/>
      <c r="EWS743" s="511"/>
      <c r="EWT743" s="511"/>
      <c r="EWU743" s="511"/>
      <c r="EWV743" s="511"/>
      <c r="EWW743" s="89"/>
      <c r="EWX743" s="89"/>
      <c r="EWY743" s="511"/>
      <c r="EWZ743" s="511"/>
      <c r="EXA743" s="89"/>
      <c r="EXB743" s="89"/>
      <c r="EXC743" s="511"/>
      <c r="EXD743" s="511"/>
      <c r="EXE743" s="511"/>
      <c r="EXF743" s="511"/>
      <c r="EXG743" s="511"/>
      <c r="EXH743" s="203"/>
      <c r="EXI743" s="107"/>
      <c r="EXJ743" s="511"/>
      <c r="EXK743" s="511"/>
      <c r="EXL743" s="511"/>
      <c r="EXM743" s="511"/>
      <c r="EXN743" s="511"/>
      <c r="EXO743" s="511"/>
      <c r="EXP743" s="511"/>
      <c r="EXQ743" s="168"/>
      <c r="EXR743" s="168"/>
      <c r="EXS743" s="168"/>
      <c r="EXT743" s="168"/>
      <c r="EXU743" s="168"/>
      <c r="EXV743" s="168"/>
      <c r="EXW743" s="168"/>
      <c r="EXX743" s="168"/>
      <c r="EXY743" s="168"/>
      <c r="EXZ743" s="168"/>
      <c r="EYA743" s="168"/>
      <c r="EYB743" s="168"/>
      <c r="EYC743" s="168"/>
      <c r="EYD743" s="168"/>
      <c r="EYE743" s="168"/>
      <c r="EYF743" s="168"/>
      <c r="EYG743" s="168"/>
      <c r="EYH743" s="168"/>
      <c r="EYI743" s="168"/>
      <c r="EYJ743" s="168"/>
      <c r="EYK743" s="168"/>
      <c r="EYL743" s="168"/>
      <c r="EYM743" s="168"/>
      <c r="EYN743" s="168"/>
      <c r="EYO743" s="168"/>
      <c r="EYP743" s="168"/>
      <c r="EYQ743" s="168"/>
      <c r="EYR743" s="168"/>
      <c r="EYS743" s="168"/>
      <c r="EYT743" s="168"/>
      <c r="EYU743" s="168"/>
      <c r="EYV743" s="168"/>
      <c r="EYW743" s="168"/>
      <c r="EYX743" s="168"/>
      <c r="EYY743" s="168"/>
      <c r="EYZ743" s="168"/>
      <c r="EZA743" s="168"/>
      <c r="EZB743" s="168"/>
      <c r="EZC743" s="168"/>
      <c r="EZD743" s="168"/>
      <c r="EZE743" s="168"/>
      <c r="EZF743" s="168"/>
      <c r="EZG743" s="168"/>
      <c r="EZH743" s="168"/>
      <c r="EZI743" s="511"/>
      <c r="EZJ743" s="511"/>
      <c r="EZK743" s="511"/>
      <c r="EZL743" s="511"/>
      <c r="EZM743" s="511"/>
      <c r="EZN743" s="511"/>
      <c r="EZO743" s="511"/>
      <c r="EZP743" s="511"/>
      <c r="EZQ743" s="511"/>
      <c r="EZR743" s="511"/>
      <c r="EZS743" s="511"/>
      <c r="EZT743" s="511"/>
      <c r="EZU743" s="511"/>
      <c r="EZV743" s="511"/>
      <c r="EZW743" s="511"/>
      <c r="EZX743" s="511"/>
      <c r="EZY743" s="511"/>
      <c r="EZZ743" s="511"/>
      <c r="FAA743" s="511"/>
      <c r="FAB743" s="511"/>
      <c r="FAC743" s="511"/>
      <c r="FAD743" s="511"/>
      <c r="FAE743" s="511"/>
      <c r="FAF743" s="511"/>
      <c r="FAG743" s="89"/>
      <c r="FAH743" s="89"/>
      <c r="FAI743" s="89"/>
      <c r="FAJ743" s="89"/>
      <c r="FAK743" s="89"/>
      <c r="FAL743" s="511"/>
      <c r="FAM743" s="511"/>
      <c r="FAN743" s="89"/>
      <c r="FAO743" s="89"/>
      <c r="FAP743" s="511"/>
      <c r="FAQ743" s="511"/>
      <c r="FAR743" s="89"/>
      <c r="FAS743" s="89"/>
      <c r="FAT743" s="511"/>
      <c r="FAU743" s="511"/>
      <c r="FAV743" s="511"/>
      <c r="FAW743" s="511"/>
      <c r="FAX743" s="511"/>
      <c r="FAY743" s="511"/>
      <c r="FAZ743" s="511"/>
      <c r="FBA743" s="89"/>
      <c r="FBB743" s="89"/>
      <c r="FBC743" s="511"/>
      <c r="FBD743" s="511"/>
      <c r="FBE743" s="89"/>
      <c r="FBF743" s="89"/>
      <c r="FBG743" s="511"/>
      <c r="FBH743" s="511"/>
      <c r="FBI743" s="511"/>
      <c r="FBJ743" s="511"/>
      <c r="FBK743" s="511"/>
      <c r="FBL743" s="203"/>
      <c r="FBM743" s="107"/>
      <c r="FBN743" s="511"/>
      <c r="FBO743" s="511"/>
      <c r="FBP743" s="511"/>
      <c r="FBQ743" s="511"/>
      <c r="FBR743" s="511"/>
      <c r="FBS743" s="511"/>
      <c r="FBT743" s="511"/>
      <c r="FBU743" s="168"/>
      <c r="FBV743" s="168"/>
      <c r="FBW743" s="168"/>
      <c r="FBX743" s="168"/>
      <c r="FBY743" s="168"/>
      <c r="FBZ743" s="168"/>
      <c r="FCA743" s="168"/>
      <c r="FCB743" s="168"/>
      <c r="FCC743" s="168"/>
      <c r="FCD743" s="168"/>
      <c r="FCE743" s="168"/>
      <c r="FCF743" s="168"/>
      <c r="FCG743" s="168"/>
      <c r="FCH743" s="168"/>
      <c r="FCI743" s="168"/>
      <c r="FCJ743" s="168"/>
      <c r="FCK743" s="168"/>
      <c r="FCL743" s="168"/>
      <c r="FCM743" s="168"/>
      <c r="FCN743" s="168"/>
      <c r="FCO743" s="168"/>
      <c r="FCP743" s="168"/>
      <c r="FCQ743" s="168"/>
      <c r="FCR743" s="168"/>
      <c r="FCS743" s="168"/>
      <c r="FCT743" s="168"/>
      <c r="FCU743" s="168"/>
      <c r="FCV743" s="168"/>
      <c r="FCW743" s="168"/>
      <c r="FCX743" s="168"/>
      <c r="FCY743" s="168"/>
      <c r="FCZ743" s="168"/>
      <c r="FDA743" s="168"/>
      <c r="FDB743" s="168"/>
      <c r="FDC743" s="168"/>
      <c r="FDD743" s="168"/>
      <c r="FDE743" s="168"/>
      <c r="FDF743" s="168"/>
      <c r="FDG743" s="168"/>
      <c r="FDH743" s="168"/>
      <c r="FDI743" s="168"/>
      <c r="FDJ743" s="168"/>
      <c r="FDK743" s="168"/>
      <c r="FDL743" s="168"/>
      <c r="FDM743" s="511"/>
      <c r="FDN743" s="511"/>
      <c r="FDO743" s="511"/>
      <c r="FDP743" s="511"/>
      <c r="FDQ743" s="511"/>
      <c r="FDR743" s="511"/>
      <c r="FDS743" s="511"/>
      <c r="FDT743" s="511"/>
      <c r="FDU743" s="511"/>
      <c r="FDV743" s="511"/>
      <c r="FDW743" s="511"/>
      <c r="FDX743" s="511"/>
      <c r="FDY743" s="511"/>
      <c r="FDZ743" s="511"/>
      <c r="FEA743" s="511"/>
      <c r="FEB743" s="511"/>
      <c r="FEC743" s="511"/>
      <c r="FED743" s="511"/>
      <c r="FEE743" s="511"/>
      <c r="FEF743" s="511"/>
      <c r="FEG743" s="511"/>
      <c r="FEH743" s="511"/>
      <c r="FEI743" s="511"/>
      <c r="FEJ743" s="511"/>
      <c r="FEK743" s="89"/>
      <c r="FEL743" s="89"/>
      <c r="FEM743" s="89"/>
      <c r="FEN743" s="89"/>
      <c r="FEO743" s="89"/>
      <c r="FEP743" s="511"/>
      <c r="FEQ743" s="511"/>
      <c r="FER743" s="89"/>
      <c r="FES743" s="89"/>
      <c r="FET743" s="511"/>
      <c r="FEU743" s="511"/>
      <c r="FEV743" s="89"/>
      <c r="FEW743" s="89"/>
      <c r="FEX743" s="511"/>
      <c r="FEY743" s="511"/>
      <c r="FEZ743" s="511"/>
      <c r="FFA743" s="511"/>
      <c r="FFB743" s="511"/>
      <c r="FFC743" s="511"/>
      <c r="FFD743" s="511"/>
      <c r="FFE743" s="89"/>
      <c r="FFF743" s="89"/>
      <c r="FFG743" s="511"/>
      <c r="FFH743" s="511"/>
      <c r="FFI743" s="89"/>
      <c r="FFJ743" s="89"/>
      <c r="FFK743" s="511"/>
      <c r="FFL743" s="511"/>
      <c r="FFM743" s="511"/>
      <c r="FFN743" s="511"/>
      <c r="FFO743" s="511"/>
      <c r="FFP743" s="203"/>
      <c r="FFQ743" s="107"/>
      <c r="FFR743" s="511"/>
      <c r="FFS743" s="511"/>
      <c r="FFT743" s="511"/>
      <c r="FFU743" s="511"/>
      <c r="FFV743" s="511"/>
      <c r="FFW743" s="511"/>
      <c r="FFX743" s="511"/>
      <c r="FFY743" s="168"/>
      <c r="FFZ743" s="168"/>
      <c r="FGA743" s="168"/>
      <c r="FGB743" s="168"/>
      <c r="FGC743" s="168"/>
      <c r="FGD743" s="168"/>
      <c r="FGE743" s="168"/>
      <c r="FGF743" s="168"/>
      <c r="FGG743" s="168"/>
      <c r="FGH743" s="168"/>
      <c r="FGI743" s="168"/>
      <c r="FGJ743" s="168"/>
      <c r="FGK743" s="168"/>
      <c r="FGL743" s="168"/>
      <c r="FGM743" s="168"/>
      <c r="FGN743" s="168"/>
      <c r="FGO743" s="168"/>
      <c r="FGP743" s="168"/>
      <c r="FGQ743" s="168"/>
      <c r="FGR743" s="168"/>
      <c r="FGS743" s="168"/>
      <c r="FGT743" s="168"/>
      <c r="FGU743" s="168"/>
      <c r="FGV743" s="168"/>
      <c r="FGW743" s="168"/>
      <c r="FGX743" s="168"/>
      <c r="FGY743" s="168"/>
      <c r="FGZ743" s="168"/>
      <c r="FHA743" s="168"/>
      <c r="FHB743" s="168"/>
      <c r="FHC743" s="168"/>
      <c r="FHD743" s="168"/>
      <c r="FHE743" s="168"/>
      <c r="FHF743" s="168"/>
      <c r="FHG743" s="168"/>
      <c r="FHH743" s="168"/>
      <c r="FHI743" s="168"/>
      <c r="FHJ743" s="168"/>
      <c r="FHK743" s="168"/>
      <c r="FHL743" s="168"/>
      <c r="FHM743" s="168"/>
      <c r="FHN743" s="168"/>
      <c r="FHO743" s="168"/>
      <c r="FHP743" s="168"/>
      <c r="FHQ743" s="511"/>
      <c r="FHR743" s="511"/>
      <c r="FHS743" s="511"/>
      <c r="FHT743" s="511"/>
      <c r="FHU743" s="511"/>
      <c r="FHV743" s="511"/>
      <c r="FHW743" s="511"/>
      <c r="FHX743" s="511"/>
      <c r="FHY743" s="511"/>
      <c r="FHZ743" s="511"/>
      <c r="FIA743" s="511"/>
      <c r="FIB743" s="511"/>
      <c r="FIC743" s="511"/>
      <c r="FID743" s="511"/>
      <c r="FIE743" s="511"/>
      <c r="FIF743" s="511"/>
      <c r="FIG743" s="511"/>
      <c r="FIH743" s="511"/>
      <c r="FII743" s="511"/>
      <c r="FIJ743" s="511"/>
      <c r="FIK743" s="511"/>
      <c r="FIL743" s="511"/>
      <c r="FIM743" s="511"/>
      <c r="FIN743" s="511"/>
      <c r="FIO743" s="89"/>
      <c r="FIP743" s="89"/>
      <c r="FIQ743" s="89"/>
      <c r="FIR743" s="89"/>
      <c r="FIS743" s="89"/>
      <c r="FIT743" s="511"/>
      <c r="FIU743" s="511"/>
      <c r="FIV743" s="89"/>
      <c r="FIW743" s="89"/>
      <c r="FIX743" s="511"/>
      <c r="FIY743" s="511"/>
      <c r="FIZ743" s="89"/>
      <c r="FJA743" s="89"/>
      <c r="FJB743" s="511"/>
      <c r="FJC743" s="511"/>
      <c r="FJD743" s="511"/>
      <c r="FJE743" s="511"/>
      <c r="FJF743" s="511"/>
      <c r="FJG743" s="511"/>
      <c r="FJH743" s="511"/>
      <c r="FJI743" s="89"/>
      <c r="FJJ743" s="89"/>
      <c r="FJK743" s="511"/>
      <c r="FJL743" s="511"/>
      <c r="FJM743" s="89"/>
      <c r="FJN743" s="89"/>
      <c r="FJO743" s="511"/>
      <c r="FJP743" s="511"/>
      <c r="FJQ743" s="511"/>
      <c r="FJR743" s="511"/>
      <c r="FJS743" s="511"/>
      <c r="FJT743" s="203"/>
      <c r="FJU743" s="107"/>
      <c r="FJV743" s="511"/>
      <c r="FJW743" s="511"/>
      <c r="FJX743" s="511"/>
      <c r="FJY743" s="511"/>
      <c r="FJZ743" s="511"/>
      <c r="FKA743" s="511"/>
      <c r="FKB743" s="511"/>
      <c r="FKC743" s="168"/>
      <c r="FKD743" s="168"/>
      <c r="FKE743" s="168"/>
      <c r="FKF743" s="168"/>
      <c r="FKG743" s="168"/>
      <c r="FKH743" s="168"/>
      <c r="FKI743" s="168"/>
      <c r="FKJ743" s="168"/>
      <c r="FKK743" s="168"/>
      <c r="FKL743" s="168"/>
      <c r="FKM743" s="168"/>
      <c r="FKN743" s="168"/>
      <c r="FKO743" s="168"/>
      <c r="FKP743" s="168"/>
      <c r="FKQ743" s="168"/>
      <c r="FKR743" s="168"/>
      <c r="FKS743" s="168"/>
      <c r="FKT743" s="168"/>
      <c r="FKU743" s="168"/>
      <c r="FKV743" s="168"/>
      <c r="FKW743" s="168"/>
      <c r="FKX743" s="168"/>
      <c r="FKY743" s="168"/>
      <c r="FKZ743" s="168"/>
      <c r="FLA743" s="168"/>
      <c r="FLB743" s="168"/>
      <c r="FLC743" s="168"/>
      <c r="FLD743" s="168"/>
      <c r="FLE743" s="168"/>
      <c r="FLF743" s="168"/>
      <c r="FLG743" s="168"/>
      <c r="FLH743" s="168"/>
      <c r="FLI743" s="168"/>
      <c r="FLJ743" s="168"/>
      <c r="FLK743" s="168"/>
      <c r="FLL743" s="168"/>
      <c r="FLM743" s="168"/>
      <c r="FLN743" s="168"/>
      <c r="FLO743" s="168"/>
      <c r="FLP743" s="168"/>
      <c r="FLQ743" s="168"/>
      <c r="FLR743" s="168"/>
      <c r="FLS743" s="168"/>
      <c r="FLT743" s="168"/>
      <c r="FLU743" s="511"/>
      <c r="FLV743" s="511"/>
      <c r="FLW743" s="511"/>
      <c r="FLX743" s="511"/>
      <c r="FLY743" s="511"/>
      <c r="FLZ743" s="511"/>
      <c r="FMA743" s="511"/>
      <c r="FMB743" s="511"/>
      <c r="FMC743" s="511"/>
      <c r="FMD743" s="511"/>
      <c r="FME743" s="511"/>
      <c r="FMF743" s="511"/>
      <c r="FMG743" s="511"/>
      <c r="FMH743" s="511"/>
      <c r="FMI743" s="511"/>
      <c r="FMJ743" s="511"/>
      <c r="FMK743" s="511"/>
      <c r="FML743" s="511"/>
      <c r="FMM743" s="511"/>
      <c r="FMN743" s="511"/>
      <c r="FMO743" s="511"/>
      <c r="FMP743" s="511"/>
      <c r="FMQ743" s="511"/>
      <c r="FMR743" s="511"/>
      <c r="FMS743" s="89"/>
      <c r="FMT743" s="89"/>
      <c r="FMU743" s="89"/>
      <c r="FMV743" s="89"/>
      <c r="FMW743" s="89"/>
      <c r="FMX743" s="511"/>
      <c r="FMY743" s="511"/>
      <c r="FMZ743" s="89"/>
      <c r="FNA743" s="89"/>
      <c r="FNB743" s="511"/>
      <c r="FNC743" s="511"/>
      <c r="FND743" s="89"/>
      <c r="FNE743" s="89"/>
      <c r="FNF743" s="511"/>
      <c r="FNG743" s="511"/>
      <c r="FNH743" s="511"/>
      <c r="FNI743" s="511"/>
      <c r="FNJ743" s="511"/>
      <c r="FNK743" s="511"/>
      <c r="FNL743" s="511"/>
      <c r="FNM743" s="89"/>
      <c r="FNN743" s="89"/>
      <c r="FNO743" s="511"/>
      <c r="FNP743" s="511"/>
      <c r="FNQ743" s="89"/>
      <c r="FNR743" s="89"/>
      <c r="FNS743" s="511"/>
      <c r="FNT743" s="511"/>
      <c r="FNU743" s="511"/>
      <c r="FNV743" s="511"/>
      <c r="FNW743" s="511"/>
      <c r="FNX743" s="203"/>
      <c r="FNY743" s="107"/>
      <c r="FNZ743" s="511"/>
      <c r="FOA743" s="511"/>
      <c r="FOB743" s="511"/>
      <c r="FOC743" s="511"/>
      <c r="FOD743" s="511"/>
      <c r="FOE743" s="511"/>
      <c r="FOF743" s="511"/>
      <c r="FOG743" s="168"/>
      <c r="FOH743" s="168"/>
      <c r="FOI743" s="168"/>
      <c r="FOJ743" s="168"/>
      <c r="FOK743" s="168"/>
      <c r="FOL743" s="168"/>
      <c r="FOM743" s="168"/>
      <c r="FON743" s="168"/>
      <c r="FOO743" s="168"/>
      <c r="FOP743" s="168"/>
      <c r="FOQ743" s="168"/>
      <c r="FOR743" s="168"/>
      <c r="FOS743" s="168"/>
      <c r="FOT743" s="168"/>
      <c r="FOU743" s="168"/>
      <c r="FOV743" s="168"/>
      <c r="FOW743" s="168"/>
      <c r="FOX743" s="168"/>
      <c r="FOY743" s="168"/>
      <c r="FOZ743" s="168"/>
      <c r="FPA743" s="168"/>
      <c r="FPB743" s="168"/>
      <c r="FPC743" s="168"/>
      <c r="FPD743" s="168"/>
      <c r="FPE743" s="168"/>
      <c r="FPF743" s="168"/>
      <c r="FPG743" s="168"/>
      <c r="FPH743" s="168"/>
      <c r="FPI743" s="168"/>
      <c r="FPJ743" s="168"/>
      <c r="FPK743" s="168"/>
      <c r="FPL743" s="168"/>
      <c r="FPM743" s="168"/>
      <c r="FPN743" s="168"/>
      <c r="FPO743" s="168"/>
      <c r="FPP743" s="168"/>
      <c r="FPQ743" s="168"/>
      <c r="FPR743" s="168"/>
      <c r="FPS743" s="168"/>
      <c r="FPT743" s="168"/>
      <c r="FPU743" s="168"/>
      <c r="FPV743" s="168"/>
      <c r="FPW743" s="168"/>
      <c r="FPX743" s="168"/>
      <c r="FPY743" s="511"/>
      <c r="FPZ743" s="511"/>
      <c r="FQA743" s="511"/>
      <c r="FQB743" s="511"/>
      <c r="FQC743" s="511"/>
      <c r="FQD743" s="511"/>
      <c r="FQE743" s="511"/>
      <c r="FQF743" s="511"/>
      <c r="FQG743" s="511"/>
      <c r="FQH743" s="511"/>
      <c r="FQI743" s="511"/>
      <c r="FQJ743" s="511"/>
      <c r="FQK743" s="511"/>
      <c r="FQL743" s="511"/>
      <c r="FQM743" s="511"/>
      <c r="FQN743" s="511"/>
      <c r="FQO743" s="511"/>
      <c r="FQP743" s="511"/>
      <c r="FQQ743" s="511"/>
      <c r="FQR743" s="511"/>
      <c r="FQS743" s="511"/>
      <c r="FQT743" s="511"/>
      <c r="FQU743" s="511"/>
      <c r="FQV743" s="511"/>
      <c r="FQW743" s="89"/>
      <c r="FQX743" s="89"/>
      <c r="FQY743" s="89"/>
      <c r="FQZ743" s="89"/>
      <c r="FRA743" s="89"/>
      <c r="FRB743" s="511"/>
      <c r="FRC743" s="511"/>
      <c r="FRD743" s="89"/>
      <c r="FRE743" s="89"/>
      <c r="FRF743" s="511"/>
      <c r="FRG743" s="511"/>
      <c r="FRH743" s="89"/>
      <c r="FRI743" s="89"/>
      <c r="FRJ743" s="511"/>
      <c r="FRK743" s="511"/>
      <c r="FRL743" s="511"/>
      <c r="FRM743" s="511"/>
      <c r="FRN743" s="511"/>
      <c r="FRO743" s="511"/>
      <c r="FRP743" s="511"/>
      <c r="FRQ743" s="89"/>
      <c r="FRR743" s="89"/>
      <c r="FRS743" s="511"/>
      <c r="FRT743" s="511"/>
      <c r="FRU743" s="89"/>
      <c r="FRV743" s="89"/>
      <c r="FRW743" s="511"/>
      <c r="FRX743" s="511"/>
      <c r="FRY743" s="511"/>
      <c r="FRZ743" s="511"/>
      <c r="FSA743" s="511"/>
      <c r="FSB743" s="203"/>
      <c r="FSC743" s="107"/>
      <c r="FSD743" s="511"/>
      <c r="FSE743" s="511"/>
      <c r="FSF743" s="511"/>
      <c r="FSG743" s="511"/>
      <c r="FSH743" s="511"/>
      <c r="FSI743" s="511"/>
      <c r="FSJ743" s="511"/>
      <c r="FSK743" s="168"/>
      <c r="FSL743" s="168"/>
      <c r="FSM743" s="168"/>
      <c r="FSN743" s="168"/>
      <c r="FSO743" s="168"/>
      <c r="FSP743" s="168"/>
      <c r="FSQ743" s="168"/>
      <c r="FSR743" s="168"/>
      <c r="FSS743" s="168"/>
      <c r="FST743" s="168"/>
      <c r="FSU743" s="168"/>
      <c r="FSV743" s="168"/>
      <c r="FSW743" s="168"/>
      <c r="FSX743" s="168"/>
      <c r="FSY743" s="168"/>
      <c r="FSZ743" s="168"/>
      <c r="FTA743" s="168"/>
      <c r="FTB743" s="168"/>
      <c r="FTC743" s="168"/>
      <c r="FTD743" s="168"/>
      <c r="FTE743" s="168"/>
      <c r="FTF743" s="168"/>
      <c r="FTG743" s="168"/>
      <c r="FTH743" s="168"/>
      <c r="FTI743" s="168"/>
      <c r="FTJ743" s="168"/>
      <c r="FTK743" s="168"/>
      <c r="FTL743" s="168"/>
      <c r="FTM743" s="168"/>
      <c r="FTN743" s="168"/>
      <c r="FTO743" s="168"/>
      <c r="FTP743" s="168"/>
      <c r="FTQ743" s="168"/>
      <c r="FTR743" s="168"/>
      <c r="FTS743" s="168"/>
      <c r="FTT743" s="168"/>
      <c r="FTU743" s="168"/>
      <c r="FTV743" s="168"/>
      <c r="FTW743" s="168"/>
      <c r="FTX743" s="168"/>
      <c r="FTY743" s="168"/>
      <c r="FTZ743" s="168"/>
      <c r="FUA743" s="168"/>
      <c r="FUB743" s="168"/>
      <c r="FUC743" s="511"/>
      <c r="FUD743" s="511"/>
      <c r="FUE743" s="511"/>
      <c r="FUF743" s="511"/>
      <c r="FUG743" s="511"/>
      <c r="FUH743" s="511"/>
      <c r="FUI743" s="511"/>
      <c r="FUJ743" s="511"/>
      <c r="FUK743" s="511"/>
      <c r="FUL743" s="511"/>
      <c r="FUM743" s="511"/>
      <c r="FUN743" s="511"/>
      <c r="FUO743" s="511"/>
      <c r="FUP743" s="511"/>
      <c r="FUQ743" s="511"/>
      <c r="FUR743" s="511"/>
      <c r="FUS743" s="511"/>
      <c r="FUT743" s="511"/>
      <c r="FUU743" s="511"/>
      <c r="FUV743" s="511"/>
      <c r="FUW743" s="511"/>
      <c r="FUX743" s="511"/>
      <c r="FUY743" s="511"/>
      <c r="FUZ743" s="511"/>
      <c r="FVA743" s="89"/>
      <c r="FVB743" s="89"/>
      <c r="FVC743" s="89"/>
      <c r="FVD743" s="89"/>
      <c r="FVE743" s="89"/>
      <c r="FVF743" s="511"/>
      <c r="FVG743" s="511"/>
      <c r="FVH743" s="89"/>
      <c r="FVI743" s="89"/>
      <c r="FVJ743" s="511"/>
      <c r="FVK743" s="511"/>
      <c r="FVL743" s="89"/>
      <c r="FVM743" s="89"/>
      <c r="FVN743" s="511"/>
      <c r="FVO743" s="511"/>
      <c r="FVP743" s="511"/>
      <c r="FVQ743" s="511"/>
      <c r="FVR743" s="511"/>
      <c r="FVS743" s="511"/>
      <c r="FVT743" s="511"/>
      <c r="FVU743" s="89"/>
      <c r="FVV743" s="89"/>
      <c r="FVW743" s="511"/>
      <c r="FVX743" s="511"/>
      <c r="FVY743" s="89"/>
      <c r="FVZ743" s="89"/>
      <c r="FWA743" s="511"/>
      <c r="FWB743" s="511"/>
      <c r="FWC743" s="511"/>
      <c r="FWD743" s="511"/>
      <c r="FWE743" s="511"/>
      <c r="FWF743" s="203"/>
      <c r="FWG743" s="107"/>
      <c r="FWH743" s="511"/>
      <c r="FWI743" s="511"/>
      <c r="FWJ743" s="511"/>
      <c r="FWK743" s="511"/>
      <c r="FWL743" s="511"/>
      <c r="FWM743" s="511"/>
      <c r="FWN743" s="511"/>
      <c r="FWO743" s="168"/>
      <c r="FWP743" s="168"/>
      <c r="FWQ743" s="168"/>
      <c r="FWR743" s="168"/>
      <c r="FWS743" s="168"/>
      <c r="FWT743" s="168"/>
      <c r="FWU743" s="168"/>
      <c r="FWV743" s="168"/>
      <c r="FWW743" s="168"/>
      <c r="FWX743" s="168"/>
      <c r="FWY743" s="168"/>
      <c r="FWZ743" s="168"/>
      <c r="FXA743" s="168"/>
      <c r="FXB743" s="168"/>
      <c r="FXC743" s="168"/>
      <c r="FXD743" s="168"/>
      <c r="FXE743" s="168"/>
      <c r="FXF743" s="168"/>
      <c r="FXG743" s="168"/>
      <c r="FXH743" s="168"/>
      <c r="FXI743" s="168"/>
      <c r="FXJ743" s="168"/>
      <c r="FXK743" s="168"/>
      <c r="FXL743" s="168"/>
      <c r="FXM743" s="168"/>
      <c r="FXN743" s="168"/>
      <c r="FXO743" s="168"/>
      <c r="FXP743" s="168"/>
      <c r="FXQ743" s="168"/>
      <c r="FXR743" s="168"/>
      <c r="FXS743" s="168"/>
      <c r="FXT743" s="168"/>
      <c r="FXU743" s="168"/>
      <c r="FXV743" s="168"/>
      <c r="FXW743" s="168"/>
      <c r="FXX743" s="168"/>
      <c r="FXY743" s="168"/>
      <c r="FXZ743" s="168"/>
      <c r="FYA743" s="168"/>
      <c r="FYB743" s="168"/>
      <c r="FYC743" s="168"/>
      <c r="FYD743" s="168"/>
      <c r="FYE743" s="168"/>
      <c r="FYF743" s="168"/>
      <c r="FYG743" s="511"/>
      <c r="FYH743" s="511"/>
      <c r="FYI743" s="511"/>
      <c r="FYJ743" s="511"/>
      <c r="FYK743" s="511"/>
      <c r="FYL743" s="511"/>
      <c r="FYM743" s="511"/>
      <c r="FYN743" s="511"/>
      <c r="FYO743" s="511"/>
      <c r="FYP743" s="511"/>
      <c r="FYQ743" s="511"/>
      <c r="FYR743" s="511"/>
      <c r="FYS743" s="511"/>
      <c r="FYT743" s="511"/>
      <c r="FYU743" s="511"/>
      <c r="FYV743" s="511"/>
      <c r="FYW743" s="511"/>
      <c r="FYX743" s="511"/>
      <c r="FYY743" s="511"/>
      <c r="FYZ743" s="511"/>
      <c r="FZA743" s="511"/>
      <c r="FZB743" s="511"/>
      <c r="FZC743" s="511"/>
      <c r="FZD743" s="511"/>
      <c r="FZE743" s="89"/>
      <c r="FZF743" s="89"/>
      <c r="FZG743" s="89"/>
      <c r="FZH743" s="89"/>
      <c r="FZI743" s="89"/>
      <c r="FZJ743" s="511"/>
      <c r="FZK743" s="511"/>
      <c r="FZL743" s="89"/>
      <c r="FZM743" s="89"/>
      <c r="FZN743" s="511"/>
      <c r="FZO743" s="511"/>
      <c r="FZP743" s="89"/>
      <c r="FZQ743" s="89"/>
      <c r="FZR743" s="511"/>
      <c r="FZS743" s="511"/>
      <c r="FZT743" s="511"/>
      <c r="FZU743" s="511"/>
      <c r="FZV743" s="511"/>
      <c r="FZW743" s="511"/>
      <c r="FZX743" s="511"/>
      <c r="FZY743" s="89"/>
      <c r="FZZ743" s="89"/>
      <c r="GAA743" s="511"/>
      <c r="GAB743" s="511"/>
      <c r="GAC743" s="89"/>
      <c r="GAD743" s="89"/>
      <c r="GAE743" s="511"/>
      <c r="GAF743" s="511"/>
      <c r="GAG743" s="511"/>
      <c r="GAH743" s="511"/>
      <c r="GAI743" s="511"/>
      <c r="GAJ743" s="203"/>
      <c r="GAK743" s="107"/>
      <c r="GAL743" s="511"/>
      <c r="GAM743" s="511"/>
      <c r="GAN743" s="511"/>
      <c r="GAO743" s="511"/>
      <c r="GAP743" s="511"/>
      <c r="GAQ743" s="511"/>
      <c r="GAR743" s="511"/>
      <c r="GAS743" s="168"/>
      <c r="GAT743" s="168"/>
      <c r="GAU743" s="168"/>
      <c r="GAV743" s="168"/>
      <c r="GAW743" s="168"/>
      <c r="GAX743" s="168"/>
      <c r="GAY743" s="168"/>
      <c r="GAZ743" s="168"/>
      <c r="GBA743" s="168"/>
      <c r="GBB743" s="168"/>
      <c r="GBC743" s="168"/>
      <c r="GBD743" s="168"/>
      <c r="GBE743" s="168"/>
      <c r="GBF743" s="168"/>
      <c r="GBG743" s="168"/>
      <c r="GBH743" s="168"/>
      <c r="GBI743" s="168"/>
      <c r="GBJ743" s="168"/>
      <c r="GBK743" s="168"/>
      <c r="GBL743" s="168"/>
      <c r="GBM743" s="168"/>
      <c r="GBN743" s="168"/>
      <c r="GBO743" s="168"/>
      <c r="GBP743" s="168"/>
      <c r="GBQ743" s="168"/>
      <c r="GBR743" s="168"/>
      <c r="GBS743" s="168"/>
      <c r="GBT743" s="168"/>
      <c r="GBU743" s="168"/>
      <c r="GBV743" s="168"/>
      <c r="GBW743" s="168"/>
      <c r="GBX743" s="168"/>
      <c r="GBY743" s="168"/>
      <c r="GBZ743" s="168"/>
      <c r="GCA743" s="168"/>
      <c r="GCB743" s="168"/>
      <c r="GCC743" s="168"/>
      <c r="GCD743" s="168"/>
      <c r="GCE743" s="168"/>
      <c r="GCF743" s="168"/>
      <c r="GCG743" s="168"/>
      <c r="GCH743" s="168"/>
      <c r="GCI743" s="168"/>
      <c r="GCJ743" s="168"/>
      <c r="GCK743" s="511"/>
      <c r="GCL743" s="511"/>
      <c r="GCM743" s="511"/>
      <c r="GCN743" s="511"/>
      <c r="GCO743" s="511"/>
      <c r="GCP743" s="511"/>
      <c r="GCQ743" s="511"/>
      <c r="GCR743" s="511"/>
      <c r="GCS743" s="511"/>
      <c r="GCT743" s="511"/>
      <c r="GCU743" s="511"/>
      <c r="GCV743" s="511"/>
      <c r="GCW743" s="511"/>
      <c r="GCX743" s="511"/>
      <c r="GCY743" s="511"/>
      <c r="GCZ743" s="511"/>
      <c r="GDA743" s="511"/>
      <c r="GDB743" s="511"/>
      <c r="GDC743" s="511"/>
      <c r="GDD743" s="511"/>
      <c r="GDE743" s="511"/>
      <c r="GDF743" s="511"/>
      <c r="GDG743" s="511"/>
      <c r="GDH743" s="511"/>
      <c r="GDI743" s="89"/>
      <c r="GDJ743" s="89"/>
      <c r="GDK743" s="89"/>
      <c r="GDL743" s="89"/>
      <c r="GDM743" s="89"/>
      <c r="GDN743" s="511"/>
      <c r="GDO743" s="511"/>
      <c r="GDP743" s="89"/>
      <c r="GDQ743" s="89"/>
      <c r="GDR743" s="511"/>
      <c r="GDS743" s="511"/>
      <c r="GDT743" s="89"/>
      <c r="GDU743" s="89"/>
      <c r="GDV743" s="511"/>
      <c r="GDW743" s="511"/>
      <c r="GDX743" s="511"/>
      <c r="GDY743" s="511"/>
      <c r="GDZ743" s="511"/>
      <c r="GEA743" s="511"/>
      <c r="GEB743" s="511"/>
      <c r="GEC743" s="89"/>
      <c r="GED743" s="89"/>
      <c r="GEE743" s="511"/>
      <c r="GEF743" s="511"/>
      <c r="GEG743" s="89"/>
      <c r="GEH743" s="89"/>
      <c r="GEI743" s="511"/>
      <c r="GEJ743" s="511"/>
      <c r="GEK743" s="511"/>
      <c r="GEL743" s="511"/>
      <c r="GEM743" s="511"/>
      <c r="GEN743" s="203"/>
      <c r="GEO743" s="107"/>
      <c r="GEP743" s="511"/>
      <c r="GEQ743" s="511"/>
      <c r="GER743" s="511"/>
      <c r="GES743" s="511"/>
      <c r="GET743" s="511"/>
      <c r="GEU743" s="511"/>
      <c r="GEV743" s="511"/>
      <c r="GEW743" s="168"/>
      <c r="GEX743" s="168"/>
      <c r="GEY743" s="168"/>
      <c r="GEZ743" s="168"/>
      <c r="GFA743" s="168"/>
      <c r="GFB743" s="168"/>
      <c r="GFC743" s="168"/>
      <c r="GFD743" s="168"/>
      <c r="GFE743" s="168"/>
      <c r="GFF743" s="168"/>
      <c r="GFG743" s="168"/>
      <c r="GFH743" s="168"/>
      <c r="GFI743" s="168"/>
      <c r="GFJ743" s="168"/>
      <c r="GFK743" s="168"/>
      <c r="GFL743" s="168"/>
      <c r="GFM743" s="168"/>
      <c r="GFN743" s="168"/>
      <c r="GFO743" s="168"/>
      <c r="GFP743" s="168"/>
      <c r="GFQ743" s="168"/>
      <c r="GFR743" s="168"/>
      <c r="GFS743" s="168"/>
      <c r="GFT743" s="168"/>
      <c r="GFU743" s="168"/>
      <c r="GFV743" s="168"/>
      <c r="GFW743" s="168"/>
      <c r="GFX743" s="168"/>
      <c r="GFY743" s="168"/>
      <c r="GFZ743" s="168"/>
      <c r="GGA743" s="168"/>
      <c r="GGB743" s="168"/>
      <c r="GGC743" s="168"/>
      <c r="GGD743" s="168"/>
      <c r="GGE743" s="168"/>
      <c r="GGF743" s="168"/>
      <c r="GGG743" s="168"/>
      <c r="GGH743" s="168"/>
      <c r="GGI743" s="168"/>
      <c r="GGJ743" s="168"/>
      <c r="GGK743" s="168"/>
      <c r="GGL743" s="168"/>
      <c r="GGM743" s="168"/>
      <c r="GGN743" s="168"/>
      <c r="GGO743" s="511"/>
      <c r="GGP743" s="511"/>
      <c r="GGQ743" s="511"/>
      <c r="GGR743" s="511"/>
      <c r="GGS743" s="511"/>
      <c r="GGT743" s="511"/>
      <c r="GGU743" s="511"/>
      <c r="GGV743" s="511"/>
      <c r="GGW743" s="511"/>
      <c r="GGX743" s="511"/>
      <c r="GGY743" s="511"/>
      <c r="GGZ743" s="511"/>
      <c r="GHA743" s="511"/>
      <c r="GHB743" s="511"/>
      <c r="GHC743" s="511"/>
      <c r="GHD743" s="511"/>
      <c r="GHE743" s="511"/>
      <c r="GHF743" s="511"/>
      <c r="GHG743" s="511"/>
      <c r="GHH743" s="511"/>
      <c r="GHI743" s="511"/>
      <c r="GHJ743" s="511"/>
      <c r="GHK743" s="511"/>
      <c r="GHL743" s="511"/>
      <c r="GHM743" s="89"/>
      <c r="GHN743" s="89"/>
      <c r="GHO743" s="89"/>
      <c r="GHP743" s="89"/>
      <c r="GHQ743" s="89"/>
      <c r="GHR743" s="511"/>
      <c r="GHS743" s="511"/>
      <c r="GHT743" s="89"/>
      <c r="GHU743" s="89"/>
      <c r="GHV743" s="511"/>
      <c r="GHW743" s="511"/>
      <c r="GHX743" s="89"/>
      <c r="GHY743" s="89"/>
      <c r="GHZ743" s="511"/>
      <c r="GIA743" s="511"/>
      <c r="GIB743" s="511"/>
      <c r="GIC743" s="511"/>
      <c r="GID743" s="511"/>
      <c r="GIE743" s="511"/>
      <c r="GIF743" s="511"/>
      <c r="GIG743" s="89"/>
      <c r="GIH743" s="89"/>
      <c r="GII743" s="511"/>
      <c r="GIJ743" s="511"/>
      <c r="GIK743" s="89"/>
      <c r="GIL743" s="89"/>
      <c r="GIM743" s="511"/>
      <c r="GIN743" s="511"/>
      <c r="GIO743" s="511"/>
      <c r="GIP743" s="511"/>
      <c r="GIQ743" s="511"/>
      <c r="GIR743" s="203"/>
      <c r="GIS743" s="107"/>
      <c r="GIT743" s="511"/>
      <c r="GIU743" s="511"/>
      <c r="GIV743" s="511"/>
      <c r="GIW743" s="511"/>
      <c r="GIX743" s="511"/>
      <c r="GIY743" s="511"/>
      <c r="GIZ743" s="511"/>
      <c r="GJA743" s="168"/>
      <c r="GJB743" s="168"/>
      <c r="GJC743" s="168"/>
      <c r="GJD743" s="168"/>
      <c r="GJE743" s="168"/>
      <c r="GJF743" s="168"/>
      <c r="GJG743" s="168"/>
      <c r="GJH743" s="168"/>
      <c r="GJI743" s="168"/>
      <c r="GJJ743" s="168"/>
      <c r="GJK743" s="168"/>
      <c r="GJL743" s="168"/>
      <c r="GJM743" s="168"/>
      <c r="GJN743" s="168"/>
      <c r="GJO743" s="168"/>
      <c r="GJP743" s="168"/>
      <c r="GJQ743" s="168"/>
      <c r="GJR743" s="168"/>
      <c r="GJS743" s="168"/>
      <c r="GJT743" s="168"/>
      <c r="GJU743" s="168"/>
      <c r="GJV743" s="168"/>
      <c r="GJW743" s="168"/>
      <c r="GJX743" s="168"/>
      <c r="GJY743" s="168"/>
      <c r="GJZ743" s="168"/>
      <c r="GKA743" s="168"/>
      <c r="GKB743" s="168"/>
      <c r="GKC743" s="168"/>
      <c r="GKD743" s="168"/>
      <c r="GKE743" s="168"/>
      <c r="GKF743" s="168"/>
      <c r="GKG743" s="168"/>
      <c r="GKH743" s="168"/>
      <c r="GKI743" s="168"/>
      <c r="GKJ743" s="168"/>
      <c r="GKK743" s="168"/>
      <c r="GKL743" s="168"/>
      <c r="GKM743" s="168"/>
      <c r="GKN743" s="168"/>
      <c r="GKO743" s="168"/>
      <c r="GKP743" s="168"/>
      <c r="GKQ743" s="168"/>
      <c r="GKR743" s="168"/>
      <c r="GKS743" s="511"/>
      <c r="GKT743" s="511"/>
      <c r="GKU743" s="511"/>
      <c r="GKV743" s="511"/>
      <c r="GKW743" s="511"/>
      <c r="GKX743" s="511"/>
      <c r="GKY743" s="511"/>
      <c r="GKZ743" s="511"/>
      <c r="GLA743" s="511"/>
      <c r="GLB743" s="511"/>
      <c r="GLC743" s="511"/>
      <c r="GLD743" s="511"/>
      <c r="GLE743" s="511"/>
      <c r="GLF743" s="511"/>
      <c r="GLG743" s="511"/>
      <c r="GLH743" s="511"/>
      <c r="GLI743" s="511"/>
      <c r="GLJ743" s="511"/>
      <c r="GLK743" s="511"/>
      <c r="GLL743" s="511"/>
      <c r="GLM743" s="511"/>
      <c r="GLN743" s="511"/>
      <c r="GLO743" s="511"/>
      <c r="GLP743" s="511"/>
      <c r="GLQ743" s="89"/>
      <c r="GLR743" s="89"/>
      <c r="GLS743" s="89"/>
      <c r="GLT743" s="89"/>
      <c r="GLU743" s="89"/>
      <c r="GLV743" s="511"/>
      <c r="GLW743" s="511"/>
      <c r="GLX743" s="89"/>
      <c r="GLY743" s="89"/>
      <c r="GLZ743" s="511"/>
      <c r="GMA743" s="511"/>
      <c r="GMB743" s="89"/>
      <c r="GMC743" s="89"/>
      <c r="GMD743" s="511"/>
      <c r="GME743" s="511"/>
      <c r="GMF743" s="511"/>
      <c r="GMG743" s="511"/>
      <c r="GMH743" s="511"/>
      <c r="GMI743" s="511"/>
      <c r="GMJ743" s="511"/>
      <c r="GMK743" s="89"/>
      <c r="GML743" s="89"/>
      <c r="GMM743" s="511"/>
      <c r="GMN743" s="511"/>
      <c r="GMO743" s="89"/>
      <c r="GMP743" s="89"/>
      <c r="GMQ743" s="511"/>
      <c r="GMR743" s="511"/>
      <c r="GMS743" s="511"/>
      <c r="GMT743" s="511"/>
      <c r="GMU743" s="511"/>
      <c r="GMV743" s="203"/>
      <c r="GMW743" s="107"/>
      <c r="GMX743" s="511"/>
      <c r="GMY743" s="511"/>
      <c r="GMZ743" s="511"/>
      <c r="GNA743" s="511"/>
      <c r="GNB743" s="511"/>
      <c r="GNC743" s="511"/>
      <c r="GND743" s="511"/>
      <c r="GNE743" s="168"/>
      <c r="GNF743" s="168"/>
      <c r="GNG743" s="168"/>
      <c r="GNH743" s="168"/>
      <c r="GNI743" s="168"/>
      <c r="GNJ743" s="168"/>
      <c r="GNK743" s="168"/>
      <c r="GNL743" s="168"/>
      <c r="GNM743" s="168"/>
      <c r="GNN743" s="168"/>
      <c r="GNO743" s="168"/>
      <c r="GNP743" s="168"/>
      <c r="GNQ743" s="168"/>
      <c r="GNR743" s="168"/>
      <c r="GNS743" s="168"/>
      <c r="GNT743" s="168"/>
      <c r="GNU743" s="168"/>
      <c r="GNV743" s="168"/>
      <c r="GNW743" s="168"/>
      <c r="GNX743" s="168"/>
      <c r="GNY743" s="168"/>
      <c r="GNZ743" s="168"/>
      <c r="GOA743" s="168"/>
      <c r="GOB743" s="168"/>
      <c r="GOC743" s="168"/>
      <c r="GOD743" s="168"/>
      <c r="GOE743" s="168"/>
      <c r="GOF743" s="168"/>
      <c r="GOG743" s="168"/>
      <c r="GOH743" s="168"/>
      <c r="GOI743" s="168"/>
      <c r="GOJ743" s="168"/>
      <c r="GOK743" s="168"/>
      <c r="GOL743" s="168"/>
      <c r="GOM743" s="168"/>
      <c r="GON743" s="168"/>
      <c r="GOO743" s="168"/>
      <c r="GOP743" s="168"/>
      <c r="GOQ743" s="168"/>
      <c r="GOR743" s="168"/>
      <c r="GOS743" s="168"/>
      <c r="GOT743" s="168"/>
      <c r="GOU743" s="168"/>
      <c r="GOV743" s="168"/>
      <c r="GOW743" s="511"/>
      <c r="GOX743" s="511"/>
      <c r="GOY743" s="511"/>
      <c r="GOZ743" s="511"/>
      <c r="GPA743" s="511"/>
      <c r="GPB743" s="511"/>
      <c r="GPC743" s="511"/>
      <c r="GPD743" s="511"/>
      <c r="GPE743" s="511"/>
      <c r="GPF743" s="511"/>
      <c r="GPG743" s="511"/>
      <c r="GPH743" s="511"/>
      <c r="GPI743" s="511"/>
      <c r="GPJ743" s="511"/>
      <c r="GPK743" s="511"/>
      <c r="GPL743" s="511"/>
      <c r="GPM743" s="511"/>
      <c r="GPN743" s="511"/>
      <c r="GPO743" s="511"/>
      <c r="GPP743" s="511"/>
      <c r="GPQ743" s="511"/>
      <c r="GPR743" s="511"/>
      <c r="GPS743" s="511"/>
      <c r="GPT743" s="511"/>
      <c r="GPU743" s="89"/>
      <c r="GPV743" s="89"/>
      <c r="GPW743" s="89"/>
      <c r="GPX743" s="89"/>
      <c r="GPY743" s="89"/>
      <c r="GPZ743" s="511"/>
      <c r="GQA743" s="511"/>
      <c r="GQB743" s="89"/>
      <c r="GQC743" s="89"/>
      <c r="GQD743" s="511"/>
      <c r="GQE743" s="511"/>
      <c r="GQF743" s="89"/>
      <c r="GQG743" s="89"/>
      <c r="GQH743" s="511"/>
      <c r="GQI743" s="511"/>
      <c r="GQJ743" s="511"/>
      <c r="GQK743" s="511"/>
      <c r="GQL743" s="511"/>
      <c r="GQM743" s="511"/>
      <c r="GQN743" s="511"/>
      <c r="GQO743" s="89"/>
      <c r="GQP743" s="89"/>
      <c r="GQQ743" s="511"/>
      <c r="GQR743" s="511"/>
      <c r="GQS743" s="89"/>
      <c r="GQT743" s="89"/>
      <c r="GQU743" s="511"/>
      <c r="GQV743" s="511"/>
      <c r="GQW743" s="511"/>
      <c r="GQX743" s="511"/>
      <c r="GQY743" s="511"/>
      <c r="GQZ743" s="203"/>
      <c r="GRA743" s="107"/>
      <c r="GRB743" s="511"/>
      <c r="GRC743" s="511"/>
      <c r="GRD743" s="511"/>
      <c r="GRE743" s="511"/>
      <c r="GRF743" s="511"/>
      <c r="GRG743" s="511"/>
      <c r="GRH743" s="511"/>
      <c r="GRI743" s="168"/>
      <c r="GRJ743" s="168"/>
      <c r="GRK743" s="168"/>
      <c r="GRL743" s="168"/>
      <c r="GRM743" s="168"/>
      <c r="GRN743" s="168"/>
      <c r="GRO743" s="168"/>
      <c r="GRP743" s="168"/>
      <c r="GRQ743" s="168"/>
      <c r="GRR743" s="168"/>
      <c r="GRS743" s="168"/>
      <c r="GRT743" s="168"/>
      <c r="GRU743" s="168"/>
      <c r="GRV743" s="168"/>
      <c r="GRW743" s="168"/>
      <c r="GRX743" s="168"/>
      <c r="GRY743" s="168"/>
      <c r="GRZ743" s="168"/>
      <c r="GSA743" s="168"/>
      <c r="GSB743" s="168"/>
      <c r="GSC743" s="168"/>
      <c r="GSD743" s="168"/>
      <c r="GSE743" s="168"/>
      <c r="GSF743" s="168"/>
      <c r="GSG743" s="168"/>
      <c r="GSH743" s="168"/>
      <c r="GSI743" s="168"/>
      <c r="GSJ743" s="168"/>
      <c r="GSK743" s="168"/>
      <c r="GSL743" s="168"/>
      <c r="GSM743" s="168"/>
      <c r="GSN743" s="168"/>
      <c r="GSO743" s="168"/>
      <c r="GSP743" s="168"/>
      <c r="GSQ743" s="168"/>
      <c r="GSR743" s="168"/>
      <c r="GSS743" s="168"/>
      <c r="GST743" s="168"/>
      <c r="GSU743" s="168"/>
      <c r="GSV743" s="168"/>
      <c r="GSW743" s="168"/>
      <c r="GSX743" s="168"/>
      <c r="GSY743" s="168"/>
      <c r="GSZ743" s="168"/>
      <c r="GTA743" s="511"/>
      <c r="GTB743" s="511"/>
      <c r="GTC743" s="511"/>
      <c r="GTD743" s="511"/>
      <c r="GTE743" s="511"/>
      <c r="GTF743" s="511"/>
      <c r="GTG743" s="511"/>
      <c r="GTH743" s="511"/>
      <c r="GTI743" s="511"/>
      <c r="GTJ743" s="511"/>
      <c r="GTK743" s="511"/>
      <c r="GTL743" s="511"/>
      <c r="GTM743" s="511"/>
      <c r="GTN743" s="511"/>
      <c r="GTO743" s="511"/>
      <c r="GTP743" s="511"/>
      <c r="GTQ743" s="511"/>
      <c r="GTR743" s="511"/>
      <c r="GTS743" s="511"/>
      <c r="GTT743" s="511"/>
      <c r="GTU743" s="511"/>
      <c r="GTV743" s="511"/>
      <c r="GTW743" s="511"/>
      <c r="GTX743" s="511"/>
      <c r="GTY743" s="89"/>
      <c r="GTZ743" s="89"/>
      <c r="GUA743" s="89"/>
      <c r="GUB743" s="89"/>
      <c r="GUC743" s="89"/>
      <c r="GUD743" s="511"/>
      <c r="GUE743" s="511"/>
      <c r="GUF743" s="89"/>
      <c r="GUG743" s="89"/>
      <c r="GUH743" s="511"/>
      <c r="GUI743" s="511"/>
      <c r="GUJ743" s="89"/>
      <c r="GUK743" s="89"/>
      <c r="GUL743" s="511"/>
      <c r="GUM743" s="511"/>
      <c r="GUN743" s="511"/>
      <c r="GUO743" s="511"/>
      <c r="GUP743" s="511"/>
      <c r="GUQ743" s="511"/>
      <c r="GUR743" s="511"/>
      <c r="GUS743" s="89"/>
      <c r="GUT743" s="89"/>
      <c r="GUU743" s="511"/>
      <c r="GUV743" s="511"/>
      <c r="GUW743" s="89"/>
      <c r="GUX743" s="89"/>
      <c r="GUY743" s="511"/>
      <c r="GUZ743" s="511"/>
      <c r="GVA743" s="511"/>
      <c r="GVB743" s="511"/>
      <c r="GVC743" s="511"/>
      <c r="GVD743" s="203"/>
      <c r="GVE743" s="107"/>
      <c r="GVF743" s="511"/>
      <c r="GVG743" s="511"/>
      <c r="GVH743" s="511"/>
      <c r="GVI743" s="511"/>
      <c r="GVJ743" s="511"/>
      <c r="GVK743" s="511"/>
      <c r="GVL743" s="511"/>
      <c r="GVM743" s="168"/>
      <c r="GVN743" s="168"/>
      <c r="GVO743" s="168"/>
      <c r="GVP743" s="168"/>
      <c r="GVQ743" s="168"/>
      <c r="GVR743" s="168"/>
      <c r="GVS743" s="168"/>
      <c r="GVT743" s="168"/>
      <c r="GVU743" s="168"/>
      <c r="GVV743" s="168"/>
      <c r="GVW743" s="168"/>
      <c r="GVX743" s="168"/>
      <c r="GVY743" s="168"/>
      <c r="GVZ743" s="168"/>
      <c r="GWA743" s="168"/>
      <c r="GWB743" s="168"/>
      <c r="GWC743" s="168"/>
      <c r="GWD743" s="168"/>
      <c r="GWE743" s="168"/>
      <c r="GWF743" s="168"/>
      <c r="GWG743" s="168"/>
      <c r="GWH743" s="168"/>
      <c r="GWI743" s="168"/>
      <c r="GWJ743" s="168"/>
      <c r="GWK743" s="168"/>
      <c r="GWL743" s="168"/>
      <c r="GWM743" s="168"/>
      <c r="GWN743" s="168"/>
      <c r="GWO743" s="168"/>
      <c r="GWP743" s="168"/>
      <c r="GWQ743" s="168"/>
      <c r="GWR743" s="168"/>
      <c r="GWS743" s="168"/>
      <c r="GWT743" s="168"/>
      <c r="GWU743" s="168"/>
      <c r="GWV743" s="168"/>
      <c r="GWW743" s="168"/>
      <c r="GWX743" s="168"/>
      <c r="GWY743" s="168"/>
      <c r="GWZ743" s="168"/>
      <c r="GXA743" s="168"/>
      <c r="GXB743" s="168"/>
      <c r="GXC743" s="168"/>
      <c r="GXD743" s="168"/>
      <c r="GXE743" s="511"/>
      <c r="GXF743" s="511"/>
      <c r="GXG743" s="511"/>
      <c r="GXH743" s="511"/>
      <c r="GXI743" s="511"/>
      <c r="GXJ743" s="511"/>
      <c r="GXK743" s="511"/>
      <c r="GXL743" s="511"/>
      <c r="GXM743" s="511"/>
      <c r="GXN743" s="511"/>
      <c r="GXO743" s="511"/>
      <c r="GXP743" s="511"/>
      <c r="GXQ743" s="511"/>
      <c r="GXR743" s="511"/>
      <c r="GXS743" s="511"/>
      <c r="GXT743" s="511"/>
      <c r="GXU743" s="511"/>
      <c r="GXV743" s="511"/>
      <c r="GXW743" s="511"/>
      <c r="GXX743" s="511"/>
      <c r="GXY743" s="511"/>
      <c r="GXZ743" s="511"/>
      <c r="GYA743" s="511"/>
      <c r="GYB743" s="511"/>
      <c r="GYC743" s="89"/>
      <c r="GYD743" s="89"/>
      <c r="GYE743" s="89"/>
      <c r="GYF743" s="89"/>
      <c r="GYG743" s="89"/>
      <c r="GYH743" s="511"/>
      <c r="GYI743" s="511"/>
      <c r="GYJ743" s="89"/>
      <c r="GYK743" s="89"/>
      <c r="GYL743" s="511"/>
      <c r="GYM743" s="511"/>
      <c r="GYN743" s="89"/>
      <c r="GYO743" s="89"/>
      <c r="GYP743" s="511"/>
      <c r="GYQ743" s="511"/>
      <c r="GYR743" s="511"/>
      <c r="GYS743" s="511"/>
      <c r="GYT743" s="511"/>
      <c r="GYU743" s="511"/>
      <c r="GYV743" s="511"/>
      <c r="GYW743" s="89"/>
      <c r="GYX743" s="89"/>
      <c r="GYY743" s="511"/>
      <c r="GYZ743" s="511"/>
      <c r="GZA743" s="89"/>
      <c r="GZB743" s="89"/>
      <c r="GZC743" s="511"/>
      <c r="GZD743" s="511"/>
      <c r="GZE743" s="511"/>
      <c r="GZF743" s="511"/>
      <c r="GZG743" s="511"/>
      <c r="GZH743" s="203"/>
      <c r="GZI743" s="107"/>
      <c r="GZJ743" s="511"/>
      <c r="GZK743" s="511"/>
      <c r="GZL743" s="511"/>
      <c r="GZM743" s="511"/>
      <c r="GZN743" s="511"/>
      <c r="GZO743" s="511"/>
      <c r="GZP743" s="511"/>
      <c r="GZQ743" s="168"/>
      <c r="GZR743" s="168"/>
      <c r="GZS743" s="168"/>
      <c r="GZT743" s="168"/>
      <c r="GZU743" s="168"/>
      <c r="GZV743" s="168"/>
      <c r="GZW743" s="168"/>
      <c r="GZX743" s="168"/>
      <c r="GZY743" s="168"/>
      <c r="GZZ743" s="168"/>
      <c r="HAA743" s="168"/>
      <c r="HAB743" s="168"/>
      <c r="HAC743" s="168"/>
      <c r="HAD743" s="168"/>
      <c r="HAE743" s="168"/>
      <c r="HAF743" s="168"/>
      <c r="HAG743" s="168"/>
      <c r="HAH743" s="168"/>
      <c r="HAI743" s="168"/>
      <c r="HAJ743" s="168"/>
      <c r="HAK743" s="168"/>
      <c r="HAL743" s="168"/>
      <c r="HAM743" s="168"/>
      <c r="HAN743" s="168"/>
      <c r="HAO743" s="168"/>
      <c r="HAP743" s="168"/>
      <c r="HAQ743" s="168"/>
      <c r="HAR743" s="168"/>
      <c r="HAS743" s="168"/>
      <c r="HAT743" s="168"/>
      <c r="HAU743" s="168"/>
      <c r="HAV743" s="168"/>
      <c r="HAW743" s="168"/>
      <c r="HAX743" s="168"/>
      <c r="HAY743" s="168"/>
      <c r="HAZ743" s="168"/>
      <c r="HBA743" s="168"/>
      <c r="HBB743" s="168"/>
      <c r="HBC743" s="168"/>
      <c r="HBD743" s="168"/>
      <c r="HBE743" s="168"/>
      <c r="HBF743" s="168"/>
      <c r="HBG743" s="168"/>
      <c r="HBH743" s="168"/>
      <c r="HBI743" s="511"/>
      <c r="HBJ743" s="511"/>
      <c r="HBK743" s="511"/>
      <c r="HBL743" s="511"/>
      <c r="HBM743" s="511"/>
      <c r="HBN743" s="511"/>
      <c r="HBO743" s="511"/>
      <c r="HBP743" s="511"/>
      <c r="HBQ743" s="511"/>
      <c r="HBR743" s="511"/>
      <c r="HBS743" s="511"/>
      <c r="HBT743" s="511"/>
      <c r="HBU743" s="511"/>
      <c r="HBV743" s="511"/>
      <c r="HBW743" s="511"/>
      <c r="HBX743" s="511"/>
      <c r="HBY743" s="511"/>
      <c r="HBZ743" s="511"/>
      <c r="HCA743" s="511"/>
      <c r="HCB743" s="511"/>
      <c r="HCC743" s="511"/>
      <c r="HCD743" s="511"/>
      <c r="HCE743" s="511"/>
      <c r="HCF743" s="511"/>
      <c r="HCG743" s="89"/>
      <c r="HCH743" s="89"/>
      <c r="HCI743" s="89"/>
      <c r="HCJ743" s="89"/>
      <c r="HCK743" s="89"/>
      <c r="HCL743" s="511"/>
      <c r="HCM743" s="511"/>
      <c r="HCN743" s="89"/>
      <c r="HCO743" s="89"/>
      <c r="HCP743" s="511"/>
      <c r="HCQ743" s="511"/>
      <c r="HCR743" s="89"/>
      <c r="HCS743" s="89"/>
      <c r="HCT743" s="511"/>
      <c r="HCU743" s="511"/>
      <c r="HCV743" s="511"/>
      <c r="HCW743" s="511"/>
      <c r="HCX743" s="511"/>
      <c r="HCY743" s="511"/>
      <c r="HCZ743" s="511"/>
      <c r="HDA743" s="89"/>
      <c r="HDB743" s="89"/>
      <c r="HDC743" s="511"/>
      <c r="HDD743" s="511"/>
      <c r="HDE743" s="89"/>
      <c r="HDF743" s="89"/>
      <c r="HDG743" s="511"/>
      <c r="HDH743" s="511"/>
      <c r="HDI743" s="511"/>
      <c r="HDJ743" s="511"/>
      <c r="HDK743" s="511"/>
      <c r="HDL743" s="203"/>
      <c r="HDM743" s="107"/>
      <c r="HDN743" s="511"/>
      <c r="HDO743" s="511"/>
      <c r="HDP743" s="511"/>
      <c r="HDQ743" s="511"/>
      <c r="HDR743" s="511"/>
      <c r="HDS743" s="511"/>
      <c r="HDT743" s="511"/>
      <c r="HDU743" s="168"/>
      <c r="HDV743" s="168"/>
      <c r="HDW743" s="168"/>
      <c r="HDX743" s="168"/>
      <c r="HDY743" s="168"/>
      <c r="HDZ743" s="168"/>
      <c r="HEA743" s="168"/>
      <c r="HEB743" s="168"/>
      <c r="HEC743" s="168"/>
      <c r="HED743" s="168"/>
      <c r="HEE743" s="168"/>
      <c r="HEF743" s="168"/>
      <c r="HEG743" s="168"/>
      <c r="HEH743" s="168"/>
      <c r="HEI743" s="168"/>
      <c r="HEJ743" s="168"/>
      <c r="HEK743" s="168"/>
      <c r="HEL743" s="168"/>
      <c r="HEM743" s="168"/>
      <c r="HEN743" s="168"/>
      <c r="HEO743" s="168"/>
      <c r="HEP743" s="168"/>
      <c r="HEQ743" s="168"/>
      <c r="HER743" s="168"/>
      <c r="HES743" s="168"/>
      <c r="HET743" s="168"/>
      <c r="HEU743" s="168"/>
      <c r="HEV743" s="168"/>
      <c r="HEW743" s="168"/>
      <c r="HEX743" s="168"/>
      <c r="HEY743" s="168"/>
      <c r="HEZ743" s="168"/>
      <c r="HFA743" s="168"/>
      <c r="HFB743" s="168"/>
      <c r="HFC743" s="168"/>
      <c r="HFD743" s="168"/>
      <c r="HFE743" s="168"/>
      <c r="HFF743" s="168"/>
      <c r="HFG743" s="168"/>
      <c r="HFH743" s="168"/>
      <c r="HFI743" s="168"/>
      <c r="HFJ743" s="168"/>
      <c r="HFK743" s="168"/>
      <c r="HFL743" s="168"/>
      <c r="HFM743" s="511"/>
      <c r="HFN743" s="511"/>
      <c r="HFO743" s="511"/>
      <c r="HFP743" s="511"/>
      <c r="HFQ743" s="511"/>
      <c r="HFR743" s="511"/>
      <c r="HFS743" s="511"/>
      <c r="HFT743" s="511"/>
      <c r="HFU743" s="511"/>
      <c r="HFV743" s="511"/>
      <c r="HFW743" s="511"/>
      <c r="HFX743" s="511"/>
      <c r="HFY743" s="511"/>
      <c r="HFZ743" s="511"/>
      <c r="HGA743" s="511"/>
      <c r="HGB743" s="511"/>
      <c r="HGC743" s="511"/>
      <c r="HGD743" s="511"/>
      <c r="HGE743" s="511"/>
      <c r="HGF743" s="511"/>
      <c r="HGG743" s="511"/>
      <c r="HGH743" s="511"/>
      <c r="HGI743" s="511"/>
      <c r="HGJ743" s="511"/>
      <c r="HGK743" s="89"/>
      <c r="HGL743" s="89"/>
      <c r="HGM743" s="89"/>
      <c r="HGN743" s="89"/>
      <c r="HGO743" s="89"/>
      <c r="HGP743" s="511"/>
      <c r="HGQ743" s="511"/>
      <c r="HGR743" s="89"/>
      <c r="HGS743" s="89"/>
      <c r="HGT743" s="511"/>
      <c r="HGU743" s="511"/>
      <c r="HGV743" s="89"/>
      <c r="HGW743" s="89"/>
      <c r="HGX743" s="511"/>
      <c r="HGY743" s="511"/>
      <c r="HGZ743" s="511"/>
      <c r="HHA743" s="511"/>
      <c r="HHB743" s="511"/>
      <c r="HHC743" s="511"/>
      <c r="HHD743" s="511"/>
      <c r="HHE743" s="89"/>
      <c r="HHF743" s="89"/>
      <c r="HHG743" s="511"/>
      <c r="HHH743" s="511"/>
      <c r="HHI743" s="89"/>
      <c r="HHJ743" s="89"/>
      <c r="HHK743" s="511"/>
      <c r="HHL743" s="511"/>
      <c r="HHM743" s="511"/>
      <c r="HHN743" s="511"/>
      <c r="HHO743" s="511"/>
      <c r="HHP743" s="203"/>
      <c r="HHQ743" s="107"/>
      <c r="HHR743" s="511"/>
      <c r="HHS743" s="511"/>
      <c r="HHT743" s="511"/>
      <c r="HHU743" s="511"/>
      <c r="HHV743" s="511"/>
      <c r="HHW743" s="511"/>
      <c r="HHX743" s="511"/>
      <c r="HHY743" s="168"/>
      <c r="HHZ743" s="168"/>
      <c r="HIA743" s="168"/>
      <c r="HIB743" s="168"/>
      <c r="HIC743" s="168"/>
      <c r="HID743" s="168"/>
      <c r="HIE743" s="168"/>
      <c r="HIF743" s="168"/>
      <c r="HIG743" s="168"/>
      <c r="HIH743" s="168"/>
      <c r="HII743" s="168"/>
      <c r="HIJ743" s="168"/>
      <c r="HIK743" s="168"/>
      <c r="HIL743" s="168"/>
      <c r="HIM743" s="168"/>
      <c r="HIN743" s="168"/>
      <c r="HIO743" s="168"/>
      <c r="HIP743" s="168"/>
      <c r="HIQ743" s="168"/>
      <c r="HIR743" s="168"/>
      <c r="HIS743" s="168"/>
      <c r="HIT743" s="168"/>
      <c r="HIU743" s="168"/>
      <c r="HIV743" s="168"/>
      <c r="HIW743" s="168"/>
      <c r="HIX743" s="168"/>
      <c r="HIY743" s="168"/>
      <c r="HIZ743" s="168"/>
      <c r="HJA743" s="168"/>
      <c r="HJB743" s="168"/>
      <c r="HJC743" s="168"/>
      <c r="HJD743" s="168"/>
      <c r="HJE743" s="168"/>
      <c r="HJF743" s="168"/>
      <c r="HJG743" s="168"/>
      <c r="HJH743" s="168"/>
      <c r="HJI743" s="168"/>
      <c r="HJJ743" s="168"/>
      <c r="HJK743" s="168"/>
      <c r="HJL743" s="168"/>
      <c r="HJM743" s="168"/>
      <c r="HJN743" s="168"/>
      <c r="HJO743" s="168"/>
      <c r="HJP743" s="168"/>
      <c r="HJQ743" s="511"/>
      <c r="HJR743" s="511"/>
      <c r="HJS743" s="511"/>
      <c r="HJT743" s="511"/>
      <c r="HJU743" s="511"/>
      <c r="HJV743" s="511"/>
      <c r="HJW743" s="511"/>
      <c r="HJX743" s="511"/>
      <c r="HJY743" s="511"/>
      <c r="HJZ743" s="511"/>
      <c r="HKA743" s="511"/>
      <c r="HKB743" s="511"/>
      <c r="HKC743" s="511"/>
      <c r="HKD743" s="511"/>
      <c r="HKE743" s="511"/>
      <c r="HKF743" s="511"/>
      <c r="HKG743" s="511"/>
      <c r="HKH743" s="511"/>
      <c r="HKI743" s="511"/>
      <c r="HKJ743" s="511"/>
      <c r="HKK743" s="511"/>
      <c r="HKL743" s="511"/>
      <c r="HKM743" s="511"/>
      <c r="HKN743" s="511"/>
      <c r="HKO743" s="89"/>
      <c r="HKP743" s="89"/>
      <c r="HKQ743" s="89"/>
      <c r="HKR743" s="89"/>
      <c r="HKS743" s="89"/>
      <c r="HKT743" s="511"/>
      <c r="HKU743" s="511"/>
      <c r="HKV743" s="89"/>
      <c r="HKW743" s="89"/>
      <c r="HKX743" s="511"/>
      <c r="HKY743" s="511"/>
      <c r="HKZ743" s="89"/>
      <c r="HLA743" s="89"/>
      <c r="HLB743" s="511"/>
      <c r="HLC743" s="511"/>
      <c r="HLD743" s="511"/>
      <c r="HLE743" s="511"/>
      <c r="HLF743" s="511"/>
      <c r="HLG743" s="511"/>
      <c r="HLH743" s="511"/>
      <c r="HLI743" s="89"/>
      <c r="HLJ743" s="89"/>
      <c r="HLK743" s="511"/>
      <c r="HLL743" s="511"/>
      <c r="HLM743" s="89"/>
      <c r="HLN743" s="89"/>
      <c r="HLO743" s="511"/>
      <c r="HLP743" s="511"/>
      <c r="HLQ743" s="511"/>
      <c r="HLR743" s="511"/>
      <c r="HLS743" s="511"/>
      <c r="HLT743" s="203"/>
      <c r="HLU743" s="107"/>
      <c r="HLV743" s="511"/>
      <c r="HLW743" s="511"/>
      <c r="HLX743" s="511"/>
      <c r="HLY743" s="511"/>
      <c r="HLZ743" s="511"/>
      <c r="HMA743" s="511"/>
      <c r="HMB743" s="511"/>
      <c r="HMC743" s="168"/>
      <c r="HMD743" s="168"/>
      <c r="HME743" s="168"/>
      <c r="HMF743" s="168"/>
      <c r="HMG743" s="168"/>
      <c r="HMH743" s="168"/>
      <c r="HMI743" s="168"/>
      <c r="HMJ743" s="168"/>
      <c r="HMK743" s="168"/>
      <c r="HML743" s="168"/>
      <c r="HMM743" s="168"/>
      <c r="HMN743" s="168"/>
      <c r="HMO743" s="168"/>
      <c r="HMP743" s="168"/>
      <c r="HMQ743" s="168"/>
      <c r="HMR743" s="168"/>
      <c r="HMS743" s="168"/>
      <c r="HMT743" s="168"/>
      <c r="HMU743" s="168"/>
      <c r="HMV743" s="168"/>
      <c r="HMW743" s="168"/>
      <c r="HMX743" s="168"/>
      <c r="HMY743" s="168"/>
      <c r="HMZ743" s="168"/>
      <c r="HNA743" s="168"/>
      <c r="HNB743" s="168"/>
      <c r="HNC743" s="168"/>
      <c r="HND743" s="168"/>
      <c r="HNE743" s="168"/>
      <c r="HNF743" s="168"/>
      <c r="HNG743" s="168"/>
      <c r="HNH743" s="168"/>
      <c r="HNI743" s="168"/>
      <c r="HNJ743" s="168"/>
      <c r="HNK743" s="168"/>
      <c r="HNL743" s="168"/>
      <c r="HNM743" s="168"/>
      <c r="HNN743" s="168"/>
      <c r="HNO743" s="168"/>
      <c r="HNP743" s="168"/>
      <c r="HNQ743" s="168"/>
      <c r="HNR743" s="168"/>
      <c r="HNS743" s="168"/>
      <c r="HNT743" s="168"/>
      <c r="HNU743" s="511"/>
      <c r="HNV743" s="511"/>
      <c r="HNW743" s="511"/>
      <c r="HNX743" s="511"/>
      <c r="HNY743" s="511"/>
      <c r="HNZ743" s="511"/>
      <c r="HOA743" s="511"/>
      <c r="HOB743" s="511"/>
      <c r="HOC743" s="511"/>
      <c r="HOD743" s="511"/>
      <c r="HOE743" s="511"/>
      <c r="HOF743" s="511"/>
      <c r="HOG743" s="511"/>
      <c r="HOH743" s="511"/>
      <c r="HOI743" s="511"/>
      <c r="HOJ743" s="511"/>
      <c r="HOK743" s="511"/>
      <c r="HOL743" s="511"/>
      <c r="HOM743" s="511"/>
      <c r="HON743" s="511"/>
      <c r="HOO743" s="511"/>
      <c r="HOP743" s="511"/>
      <c r="HOQ743" s="511"/>
      <c r="HOR743" s="511"/>
      <c r="HOS743" s="89"/>
      <c r="HOT743" s="89"/>
      <c r="HOU743" s="89"/>
      <c r="HOV743" s="89"/>
      <c r="HOW743" s="89"/>
      <c r="HOX743" s="511"/>
      <c r="HOY743" s="511"/>
      <c r="HOZ743" s="89"/>
      <c r="HPA743" s="89"/>
      <c r="HPB743" s="511"/>
      <c r="HPC743" s="511"/>
      <c r="HPD743" s="89"/>
      <c r="HPE743" s="89"/>
      <c r="HPF743" s="511"/>
      <c r="HPG743" s="511"/>
      <c r="HPH743" s="511"/>
      <c r="HPI743" s="511"/>
      <c r="HPJ743" s="511"/>
      <c r="HPK743" s="511"/>
      <c r="HPL743" s="511"/>
      <c r="HPM743" s="89"/>
      <c r="HPN743" s="89"/>
      <c r="HPO743" s="511"/>
      <c r="HPP743" s="511"/>
      <c r="HPQ743" s="89"/>
      <c r="HPR743" s="89"/>
      <c r="HPS743" s="511"/>
      <c r="HPT743" s="511"/>
      <c r="HPU743" s="511"/>
      <c r="HPV743" s="511"/>
      <c r="HPW743" s="511"/>
      <c r="HPX743" s="203"/>
      <c r="HPY743" s="107"/>
      <c r="HPZ743" s="511"/>
      <c r="HQA743" s="511"/>
      <c r="HQB743" s="511"/>
      <c r="HQC743" s="511"/>
      <c r="HQD743" s="511"/>
      <c r="HQE743" s="511"/>
      <c r="HQF743" s="511"/>
      <c r="HQG743" s="168"/>
      <c r="HQH743" s="168"/>
      <c r="HQI743" s="168"/>
      <c r="HQJ743" s="168"/>
      <c r="HQK743" s="168"/>
      <c r="HQL743" s="168"/>
      <c r="HQM743" s="168"/>
      <c r="HQN743" s="168"/>
      <c r="HQO743" s="168"/>
      <c r="HQP743" s="168"/>
      <c r="HQQ743" s="168"/>
      <c r="HQR743" s="168"/>
      <c r="HQS743" s="168"/>
      <c r="HQT743" s="168"/>
      <c r="HQU743" s="168"/>
      <c r="HQV743" s="168"/>
      <c r="HQW743" s="168"/>
      <c r="HQX743" s="168"/>
      <c r="HQY743" s="168"/>
      <c r="HQZ743" s="168"/>
      <c r="HRA743" s="168"/>
      <c r="HRB743" s="168"/>
      <c r="HRC743" s="168"/>
      <c r="HRD743" s="168"/>
      <c r="HRE743" s="168"/>
      <c r="HRF743" s="168"/>
      <c r="HRG743" s="168"/>
      <c r="HRH743" s="168"/>
      <c r="HRI743" s="168"/>
      <c r="HRJ743" s="168"/>
      <c r="HRK743" s="168"/>
      <c r="HRL743" s="168"/>
      <c r="HRM743" s="168"/>
      <c r="HRN743" s="168"/>
      <c r="HRO743" s="168"/>
      <c r="HRP743" s="168"/>
      <c r="HRQ743" s="168"/>
      <c r="HRR743" s="168"/>
      <c r="HRS743" s="168"/>
      <c r="HRT743" s="168"/>
      <c r="HRU743" s="168"/>
      <c r="HRV743" s="168"/>
      <c r="HRW743" s="168"/>
      <c r="HRX743" s="168"/>
      <c r="HRY743" s="511"/>
      <c r="HRZ743" s="511"/>
      <c r="HSA743" s="511"/>
      <c r="HSB743" s="511"/>
      <c r="HSC743" s="511"/>
      <c r="HSD743" s="511"/>
      <c r="HSE743" s="511"/>
      <c r="HSF743" s="511"/>
      <c r="HSG743" s="511"/>
      <c r="HSH743" s="511"/>
      <c r="HSI743" s="511"/>
      <c r="HSJ743" s="511"/>
      <c r="HSK743" s="511"/>
      <c r="HSL743" s="511"/>
      <c r="HSM743" s="511"/>
      <c r="HSN743" s="511"/>
      <c r="HSO743" s="511"/>
      <c r="HSP743" s="511"/>
      <c r="HSQ743" s="511"/>
      <c r="HSR743" s="511"/>
      <c r="HSS743" s="511"/>
      <c r="HST743" s="511"/>
      <c r="HSU743" s="511"/>
      <c r="HSV743" s="511"/>
      <c r="HSW743" s="89"/>
      <c r="HSX743" s="89"/>
      <c r="HSY743" s="89"/>
      <c r="HSZ743" s="89"/>
      <c r="HTA743" s="89"/>
      <c r="HTB743" s="511"/>
      <c r="HTC743" s="511"/>
      <c r="HTD743" s="89"/>
      <c r="HTE743" s="89"/>
      <c r="HTF743" s="511"/>
      <c r="HTG743" s="511"/>
      <c r="HTH743" s="89"/>
      <c r="HTI743" s="89"/>
      <c r="HTJ743" s="511"/>
      <c r="HTK743" s="511"/>
      <c r="HTL743" s="511"/>
      <c r="HTM743" s="511"/>
      <c r="HTN743" s="511"/>
      <c r="HTO743" s="511"/>
      <c r="HTP743" s="511"/>
      <c r="HTQ743" s="89"/>
      <c r="HTR743" s="89"/>
      <c r="HTS743" s="511"/>
      <c r="HTT743" s="511"/>
      <c r="HTU743" s="89"/>
      <c r="HTV743" s="89"/>
      <c r="HTW743" s="511"/>
      <c r="HTX743" s="511"/>
      <c r="HTY743" s="511"/>
      <c r="HTZ743" s="511"/>
      <c r="HUA743" s="511"/>
      <c r="HUB743" s="203"/>
      <c r="HUC743" s="107"/>
      <c r="HUD743" s="511"/>
      <c r="HUE743" s="511"/>
      <c r="HUF743" s="511"/>
      <c r="HUG743" s="511"/>
      <c r="HUH743" s="511"/>
      <c r="HUI743" s="511"/>
      <c r="HUJ743" s="511"/>
      <c r="HUK743" s="168"/>
      <c r="HUL743" s="168"/>
      <c r="HUM743" s="168"/>
      <c r="HUN743" s="168"/>
      <c r="HUO743" s="168"/>
      <c r="HUP743" s="168"/>
      <c r="HUQ743" s="168"/>
      <c r="HUR743" s="168"/>
      <c r="HUS743" s="168"/>
      <c r="HUT743" s="168"/>
      <c r="HUU743" s="168"/>
      <c r="HUV743" s="168"/>
      <c r="HUW743" s="168"/>
      <c r="HUX743" s="168"/>
      <c r="HUY743" s="168"/>
      <c r="HUZ743" s="168"/>
      <c r="HVA743" s="168"/>
      <c r="HVB743" s="168"/>
      <c r="HVC743" s="168"/>
      <c r="HVD743" s="168"/>
      <c r="HVE743" s="168"/>
      <c r="HVF743" s="168"/>
      <c r="HVG743" s="168"/>
      <c r="HVH743" s="168"/>
      <c r="HVI743" s="168"/>
      <c r="HVJ743" s="168"/>
      <c r="HVK743" s="168"/>
      <c r="HVL743" s="168"/>
      <c r="HVM743" s="168"/>
      <c r="HVN743" s="168"/>
      <c r="HVO743" s="168"/>
      <c r="HVP743" s="168"/>
      <c r="HVQ743" s="168"/>
      <c r="HVR743" s="168"/>
      <c r="HVS743" s="168"/>
      <c r="HVT743" s="168"/>
      <c r="HVU743" s="168"/>
      <c r="HVV743" s="168"/>
      <c r="HVW743" s="168"/>
      <c r="HVX743" s="168"/>
      <c r="HVY743" s="168"/>
      <c r="HVZ743" s="168"/>
      <c r="HWA743" s="168"/>
      <c r="HWB743" s="168"/>
      <c r="HWC743" s="511"/>
      <c r="HWD743" s="511"/>
      <c r="HWE743" s="511"/>
      <c r="HWF743" s="511"/>
      <c r="HWG743" s="511"/>
      <c r="HWH743" s="511"/>
      <c r="HWI743" s="511"/>
      <c r="HWJ743" s="511"/>
      <c r="HWK743" s="511"/>
      <c r="HWL743" s="511"/>
      <c r="HWM743" s="511"/>
      <c r="HWN743" s="511"/>
      <c r="HWO743" s="511"/>
      <c r="HWP743" s="511"/>
      <c r="HWQ743" s="511"/>
      <c r="HWR743" s="511"/>
      <c r="HWS743" s="511"/>
      <c r="HWT743" s="511"/>
      <c r="HWU743" s="511"/>
      <c r="HWV743" s="511"/>
      <c r="HWW743" s="511"/>
      <c r="HWX743" s="511"/>
      <c r="HWY743" s="511"/>
      <c r="HWZ743" s="511"/>
      <c r="HXA743" s="89"/>
      <c r="HXB743" s="89"/>
      <c r="HXC743" s="89"/>
      <c r="HXD743" s="89"/>
      <c r="HXE743" s="89"/>
      <c r="HXF743" s="511"/>
      <c r="HXG743" s="511"/>
      <c r="HXH743" s="89"/>
      <c r="HXI743" s="89"/>
      <c r="HXJ743" s="511"/>
      <c r="HXK743" s="511"/>
      <c r="HXL743" s="89"/>
      <c r="HXM743" s="89"/>
      <c r="HXN743" s="511"/>
      <c r="HXO743" s="511"/>
      <c r="HXP743" s="511"/>
      <c r="HXQ743" s="511"/>
      <c r="HXR743" s="511"/>
      <c r="HXS743" s="511"/>
      <c r="HXT743" s="511"/>
      <c r="HXU743" s="89"/>
      <c r="HXV743" s="89"/>
      <c r="HXW743" s="511"/>
      <c r="HXX743" s="511"/>
      <c r="HXY743" s="89"/>
      <c r="HXZ743" s="89"/>
      <c r="HYA743" s="511"/>
      <c r="HYB743" s="511"/>
      <c r="HYC743" s="511"/>
      <c r="HYD743" s="511"/>
      <c r="HYE743" s="511"/>
      <c r="HYF743" s="203"/>
      <c r="HYG743" s="107"/>
      <c r="HYH743" s="511"/>
      <c r="HYI743" s="511"/>
      <c r="HYJ743" s="511"/>
      <c r="HYK743" s="511"/>
      <c r="HYL743" s="511"/>
      <c r="HYM743" s="511"/>
      <c r="HYN743" s="511"/>
      <c r="HYO743" s="168"/>
      <c r="HYP743" s="168"/>
      <c r="HYQ743" s="168"/>
      <c r="HYR743" s="168"/>
      <c r="HYS743" s="168"/>
      <c r="HYT743" s="168"/>
      <c r="HYU743" s="168"/>
      <c r="HYV743" s="168"/>
      <c r="HYW743" s="168"/>
      <c r="HYX743" s="168"/>
      <c r="HYY743" s="168"/>
      <c r="HYZ743" s="168"/>
      <c r="HZA743" s="168"/>
      <c r="HZB743" s="168"/>
      <c r="HZC743" s="168"/>
      <c r="HZD743" s="168"/>
      <c r="HZE743" s="168"/>
      <c r="HZF743" s="168"/>
      <c r="HZG743" s="168"/>
      <c r="HZH743" s="168"/>
      <c r="HZI743" s="168"/>
      <c r="HZJ743" s="168"/>
      <c r="HZK743" s="168"/>
      <c r="HZL743" s="168"/>
      <c r="HZM743" s="168"/>
      <c r="HZN743" s="168"/>
      <c r="HZO743" s="168"/>
      <c r="HZP743" s="168"/>
      <c r="HZQ743" s="168"/>
      <c r="HZR743" s="168"/>
      <c r="HZS743" s="168"/>
      <c r="HZT743" s="168"/>
      <c r="HZU743" s="168"/>
      <c r="HZV743" s="168"/>
      <c r="HZW743" s="168"/>
      <c r="HZX743" s="168"/>
      <c r="HZY743" s="168"/>
      <c r="HZZ743" s="168"/>
      <c r="IAA743" s="168"/>
      <c r="IAB743" s="168"/>
      <c r="IAC743" s="168"/>
      <c r="IAD743" s="168"/>
      <c r="IAE743" s="168"/>
      <c r="IAF743" s="168"/>
      <c r="IAG743" s="511"/>
      <c r="IAH743" s="511"/>
      <c r="IAI743" s="511"/>
      <c r="IAJ743" s="511"/>
      <c r="IAK743" s="511"/>
      <c r="IAL743" s="511"/>
      <c r="IAM743" s="511"/>
      <c r="IAN743" s="511"/>
      <c r="IAO743" s="511"/>
      <c r="IAP743" s="511"/>
      <c r="IAQ743" s="511"/>
      <c r="IAR743" s="511"/>
      <c r="IAS743" s="511"/>
      <c r="IAT743" s="511"/>
      <c r="IAU743" s="511"/>
      <c r="IAV743" s="511"/>
      <c r="IAW743" s="511"/>
      <c r="IAX743" s="511"/>
      <c r="IAY743" s="511"/>
      <c r="IAZ743" s="511"/>
      <c r="IBA743" s="511"/>
      <c r="IBB743" s="511"/>
      <c r="IBC743" s="511"/>
      <c r="IBD743" s="511"/>
      <c r="IBE743" s="89"/>
      <c r="IBF743" s="89"/>
      <c r="IBG743" s="89"/>
      <c r="IBH743" s="89"/>
      <c r="IBI743" s="89"/>
      <c r="IBJ743" s="511"/>
      <c r="IBK743" s="511"/>
      <c r="IBL743" s="89"/>
      <c r="IBM743" s="89"/>
      <c r="IBN743" s="511"/>
      <c r="IBO743" s="511"/>
      <c r="IBP743" s="89"/>
      <c r="IBQ743" s="89"/>
      <c r="IBR743" s="511"/>
      <c r="IBS743" s="511"/>
      <c r="IBT743" s="511"/>
      <c r="IBU743" s="511"/>
      <c r="IBV743" s="511"/>
      <c r="IBW743" s="511"/>
      <c r="IBX743" s="511"/>
      <c r="IBY743" s="89"/>
      <c r="IBZ743" s="89"/>
      <c r="ICA743" s="511"/>
      <c r="ICB743" s="511"/>
      <c r="ICC743" s="89"/>
      <c r="ICD743" s="89"/>
      <c r="ICE743" s="511"/>
      <c r="ICF743" s="511"/>
      <c r="ICG743" s="511"/>
      <c r="ICH743" s="511"/>
      <c r="ICI743" s="511"/>
      <c r="ICJ743" s="203"/>
      <c r="ICK743" s="107"/>
      <c r="ICL743" s="511"/>
      <c r="ICM743" s="511"/>
      <c r="ICN743" s="511"/>
      <c r="ICO743" s="511"/>
      <c r="ICP743" s="511"/>
      <c r="ICQ743" s="511"/>
      <c r="ICR743" s="511"/>
      <c r="ICS743" s="168"/>
      <c r="ICT743" s="168"/>
      <c r="ICU743" s="168"/>
      <c r="ICV743" s="168"/>
      <c r="ICW743" s="168"/>
      <c r="ICX743" s="168"/>
      <c r="ICY743" s="168"/>
      <c r="ICZ743" s="168"/>
      <c r="IDA743" s="168"/>
      <c r="IDB743" s="168"/>
      <c r="IDC743" s="168"/>
      <c r="IDD743" s="168"/>
      <c r="IDE743" s="168"/>
      <c r="IDF743" s="168"/>
      <c r="IDG743" s="168"/>
      <c r="IDH743" s="168"/>
      <c r="IDI743" s="168"/>
      <c r="IDJ743" s="168"/>
      <c r="IDK743" s="168"/>
      <c r="IDL743" s="168"/>
      <c r="IDM743" s="168"/>
      <c r="IDN743" s="168"/>
      <c r="IDO743" s="168"/>
      <c r="IDP743" s="168"/>
      <c r="IDQ743" s="168"/>
      <c r="IDR743" s="168"/>
      <c r="IDS743" s="168"/>
      <c r="IDT743" s="168"/>
      <c r="IDU743" s="168"/>
      <c r="IDV743" s="168"/>
      <c r="IDW743" s="168"/>
      <c r="IDX743" s="168"/>
      <c r="IDY743" s="168"/>
      <c r="IDZ743" s="168"/>
      <c r="IEA743" s="168"/>
      <c r="IEB743" s="168"/>
      <c r="IEC743" s="168"/>
      <c r="IED743" s="168"/>
      <c r="IEE743" s="168"/>
      <c r="IEF743" s="168"/>
      <c r="IEG743" s="168"/>
      <c r="IEH743" s="168"/>
      <c r="IEI743" s="168"/>
      <c r="IEJ743" s="168"/>
      <c r="IEK743" s="511"/>
      <c r="IEL743" s="511"/>
      <c r="IEM743" s="511"/>
      <c r="IEN743" s="511"/>
      <c r="IEO743" s="511"/>
      <c r="IEP743" s="511"/>
      <c r="IEQ743" s="511"/>
      <c r="IER743" s="511"/>
      <c r="IES743" s="511"/>
      <c r="IET743" s="511"/>
      <c r="IEU743" s="511"/>
      <c r="IEV743" s="511"/>
      <c r="IEW743" s="511"/>
      <c r="IEX743" s="511"/>
      <c r="IEY743" s="511"/>
      <c r="IEZ743" s="511"/>
      <c r="IFA743" s="511"/>
      <c r="IFB743" s="511"/>
      <c r="IFC743" s="511"/>
      <c r="IFD743" s="511"/>
      <c r="IFE743" s="511"/>
      <c r="IFF743" s="511"/>
      <c r="IFG743" s="511"/>
      <c r="IFH743" s="511"/>
      <c r="IFI743" s="89"/>
      <c r="IFJ743" s="89"/>
      <c r="IFK743" s="89"/>
      <c r="IFL743" s="89"/>
      <c r="IFM743" s="89"/>
      <c r="IFN743" s="511"/>
      <c r="IFO743" s="511"/>
      <c r="IFP743" s="89"/>
      <c r="IFQ743" s="89"/>
      <c r="IFR743" s="511"/>
      <c r="IFS743" s="511"/>
      <c r="IFT743" s="89"/>
      <c r="IFU743" s="89"/>
      <c r="IFV743" s="511"/>
      <c r="IFW743" s="511"/>
      <c r="IFX743" s="511"/>
      <c r="IFY743" s="511"/>
      <c r="IFZ743" s="511"/>
      <c r="IGA743" s="511"/>
      <c r="IGB743" s="511"/>
      <c r="IGC743" s="89"/>
      <c r="IGD743" s="89"/>
      <c r="IGE743" s="511"/>
      <c r="IGF743" s="511"/>
      <c r="IGG743" s="89"/>
      <c r="IGH743" s="89"/>
      <c r="IGI743" s="511"/>
      <c r="IGJ743" s="511"/>
      <c r="IGK743" s="511"/>
      <c r="IGL743" s="511"/>
      <c r="IGM743" s="511"/>
      <c r="IGN743" s="203"/>
      <c r="IGO743" s="107"/>
      <c r="IGP743" s="511"/>
      <c r="IGQ743" s="511"/>
      <c r="IGR743" s="511"/>
      <c r="IGS743" s="511"/>
      <c r="IGT743" s="511"/>
      <c r="IGU743" s="511"/>
      <c r="IGV743" s="511"/>
      <c r="IGW743" s="168"/>
      <c r="IGX743" s="168"/>
      <c r="IGY743" s="168"/>
      <c r="IGZ743" s="168"/>
      <c r="IHA743" s="168"/>
      <c r="IHB743" s="168"/>
      <c r="IHC743" s="168"/>
      <c r="IHD743" s="168"/>
      <c r="IHE743" s="168"/>
      <c r="IHF743" s="168"/>
      <c r="IHG743" s="168"/>
      <c r="IHH743" s="168"/>
      <c r="IHI743" s="168"/>
      <c r="IHJ743" s="168"/>
      <c r="IHK743" s="168"/>
      <c r="IHL743" s="168"/>
      <c r="IHM743" s="168"/>
      <c r="IHN743" s="168"/>
      <c r="IHO743" s="168"/>
      <c r="IHP743" s="168"/>
      <c r="IHQ743" s="168"/>
      <c r="IHR743" s="168"/>
      <c r="IHS743" s="168"/>
      <c r="IHT743" s="168"/>
      <c r="IHU743" s="168"/>
      <c r="IHV743" s="168"/>
      <c r="IHW743" s="168"/>
      <c r="IHX743" s="168"/>
      <c r="IHY743" s="168"/>
      <c r="IHZ743" s="168"/>
      <c r="IIA743" s="168"/>
      <c r="IIB743" s="168"/>
      <c r="IIC743" s="168"/>
      <c r="IID743" s="168"/>
      <c r="IIE743" s="168"/>
      <c r="IIF743" s="168"/>
      <c r="IIG743" s="168"/>
      <c r="IIH743" s="168"/>
      <c r="III743" s="168"/>
      <c r="IIJ743" s="168"/>
      <c r="IIK743" s="168"/>
      <c r="IIL743" s="168"/>
      <c r="IIM743" s="168"/>
      <c r="IIN743" s="168"/>
      <c r="IIO743" s="511"/>
      <c r="IIP743" s="511"/>
      <c r="IIQ743" s="511"/>
      <c r="IIR743" s="511"/>
      <c r="IIS743" s="511"/>
      <c r="IIT743" s="511"/>
      <c r="IIU743" s="511"/>
      <c r="IIV743" s="511"/>
      <c r="IIW743" s="511"/>
      <c r="IIX743" s="511"/>
      <c r="IIY743" s="511"/>
      <c r="IIZ743" s="511"/>
      <c r="IJA743" s="511"/>
      <c r="IJB743" s="511"/>
      <c r="IJC743" s="511"/>
      <c r="IJD743" s="511"/>
      <c r="IJE743" s="511"/>
      <c r="IJF743" s="511"/>
      <c r="IJG743" s="511"/>
      <c r="IJH743" s="511"/>
      <c r="IJI743" s="511"/>
      <c r="IJJ743" s="511"/>
      <c r="IJK743" s="511"/>
      <c r="IJL743" s="511"/>
      <c r="IJM743" s="89"/>
      <c r="IJN743" s="89"/>
      <c r="IJO743" s="89"/>
      <c r="IJP743" s="89"/>
      <c r="IJQ743" s="89"/>
      <c r="IJR743" s="511"/>
      <c r="IJS743" s="511"/>
      <c r="IJT743" s="89"/>
      <c r="IJU743" s="89"/>
      <c r="IJV743" s="511"/>
      <c r="IJW743" s="511"/>
      <c r="IJX743" s="89"/>
      <c r="IJY743" s="89"/>
      <c r="IJZ743" s="511"/>
      <c r="IKA743" s="511"/>
      <c r="IKB743" s="511"/>
      <c r="IKC743" s="511"/>
      <c r="IKD743" s="511"/>
      <c r="IKE743" s="511"/>
      <c r="IKF743" s="511"/>
      <c r="IKG743" s="89"/>
      <c r="IKH743" s="89"/>
      <c r="IKI743" s="511"/>
      <c r="IKJ743" s="511"/>
      <c r="IKK743" s="89"/>
      <c r="IKL743" s="89"/>
      <c r="IKM743" s="511"/>
      <c r="IKN743" s="511"/>
      <c r="IKO743" s="511"/>
      <c r="IKP743" s="511"/>
      <c r="IKQ743" s="511"/>
      <c r="IKR743" s="203"/>
      <c r="IKS743" s="107"/>
      <c r="IKT743" s="511"/>
      <c r="IKU743" s="511"/>
      <c r="IKV743" s="511"/>
      <c r="IKW743" s="511"/>
      <c r="IKX743" s="511"/>
      <c r="IKY743" s="511"/>
      <c r="IKZ743" s="511"/>
      <c r="ILA743" s="168"/>
      <c r="ILB743" s="168"/>
      <c r="ILC743" s="168"/>
      <c r="ILD743" s="168"/>
      <c r="ILE743" s="168"/>
      <c r="ILF743" s="168"/>
      <c r="ILG743" s="168"/>
      <c r="ILH743" s="168"/>
      <c r="ILI743" s="168"/>
      <c r="ILJ743" s="168"/>
      <c r="ILK743" s="168"/>
      <c r="ILL743" s="168"/>
      <c r="ILM743" s="168"/>
      <c r="ILN743" s="168"/>
      <c r="ILO743" s="168"/>
      <c r="ILP743" s="168"/>
      <c r="ILQ743" s="168"/>
      <c r="ILR743" s="168"/>
      <c r="ILS743" s="168"/>
      <c r="ILT743" s="168"/>
      <c r="ILU743" s="168"/>
      <c r="ILV743" s="168"/>
      <c r="ILW743" s="168"/>
      <c r="ILX743" s="168"/>
      <c r="ILY743" s="168"/>
      <c r="ILZ743" s="168"/>
      <c r="IMA743" s="168"/>
      <c r="IMB743" s="168"/>
      <c r="IMC743" s="168"/>
      <c r="IMD743" s="168"/>
      <c r="IME743" s="168"/>
      <c r="IMF743" s="168"/>
      <c r="IMG743" s="168"/>
      <c r="IMH743" s="168"/>
      <c r="IMI743" s="168"/>
      <c r="IMJ743" s="168"/>
      <c r="IMK743" s="168"/>
      <c r="IML743" s="168"/>
      <c r="IMM743" s="168"/>
      <c r="IMN743" s="168"/>
      <c r="IMO743" s="168"/>
      <c r="IMP743" s="168"/>
      <c r="IMQ743" s="168"/>
      <c r="IMR743" s="168"/>
      <c r="IMS743" s="511"/>
      <c r="IMT743" s="511"/>
      <c r="IMU743" s="511"/>
      <c r="IMV743" s="511"/>
      <c r="IMW743" s="511"/>
      <c r="IMX743" s="511"/>
      <c r="IMY743" s="511"/>
      <c r="IMZ743" s="511"/>
      <c r="INA743" s="511"/>
      <c r="INB743" s="511"/>
      <c r="INC743" s="511"/>
      <c r="IND743" s="511"/>
      <c r="INE743" s="511"/>
      <c r="INF743" s="511"/>
      <c r="ING743" s="511"/>
      <c r="INH743" s="511"/>
      <c r="INI743" s="511"/>
      <c r="INJ743" s="511"/>
      <c r="INK743" s="511"/>
      <c r="INL743" s="511"/>
      <c r="INM743" s="511"/>
      <c r="INN743" s="511"/>
      <c r="INO743" s="511"/>
      <c r="INP743" s="511"/>
      <c r="INQ743" s="89"/>
      <c r="INR743" s="89"/>
      <c r="INS743" s="89"/>
      <c r="INT743" s="89"/>
      <c r="INU743" s="89"/>
      <c r="INV743" s="511"/>
      <c r="INW743" s="511"/>
      <c r="INX743" s="89"/>
      <c r="INY743" s="89"/>
      <c r="INZ743" s="511"/>
      <c r="IOA743" s="511"/>
      <c r="IOB743" s="89"/>
      <c r="IOC743" s="89"/>
      <c r="IOD743" s="511"/>
      <c r="IOE743" s="511"/>
      <c r="IOF743" s="511"/>
      <c r="IOG743" s="511"/>
      <c r="IOH743" s="511"/>
      <c r="IOI743" s="511"/>
      <c r="IOJ743" s="511"/>
      <c r="IOK743" s="89"/>
      <c r="IOL743" s="89"/>
      <c r="IOM743" s="511"/>
      <c r="ION743" s="511"/>
      <c r="IOO743" s="89"/>
      <c r="IOP743" s="89"/>
      <c r="IOQ743" s="511"/>
      <c r="IOR743" s="511"/>
      <c r="IOS743" s="511"/>
      <c r="IOT743" s="511"/>
      <c r="IOU743" s="511"/>
      <c r="IOV743" s="203"/>
      <c r="IOW743" s="107"/>
      <c r="IOX743" s="511"/>
      <c r="IOY743" s="511"/>
      <c r="IOZ743" s="511"/>
      <c r="IPA743" s="511"/>
      <c r="IPB743" s="511"/>
      <c r="IPC743" s="511"/>
      <c r="IPD743" s="511"/>
      <c r="IPE743" s="168"/>
      <c r="IPF743" s="168"/>
      <c r="IPG743" s="168"/>
      <c r="IPH743" s="168"/>
      <c r="IPI743" s="168"/>
      <c r="IPJ743" s="168"/>
      <c r="IPK743" s="168"/>
      <c r="IPL743" s="168"/>
      <c r="IPM743" s="168"/>
      <c r="IPN743" s="168"/>
      <c r="IPO743" s="168"/>
      <c r="IPP743" s="168"/>
      <c r="IPQ743" s="168"/>
      <c r="IPR743" s="168"/>
      <c r="IPS743" s="168"/>
      <c r="IPT743" s="168"/>
      <c r="IPU743" s="168"/>
      <c r="IPV743" s="168"/>
      <c r="IPW743" s="168"/>
      <c r="IPX743" s="168"/>
      <c r="IPY743" s="168"/>
      <c r="IPZ743" s="168"/>
      <c r="IQA743" s="168"/>
      <c r="IQB743" s="168"/>
      <c r="IQC743" s="168"/>
      <c r="IQD743" s="168"/>
      <c r="IQE743" s="168"/>
      <c r="IQF743" s="168"/>
      <c r="IQG743" s="168"/>
      <c r="IQH743" s="168"/>
      <c r="IQI743" s="168"/>
      <c r="IQJ743" s="168"/>
      <c r="IQK743" s="168"/>
      <c r="IQL743" s="168"/>
      <c r="IQM743" s="168"/>
      <c r="IQN743" s="168"/>
      <c r="IQO743" s="168"/>
      <c r="IQP743" s="168"/>
      <c r="IQQ743" s="168"/>
      <c r="IQR743" s="168"/>
      <c r="IQS743" s="168"/>
      <c r="IQT743" s="168"/>
      <c r="IQU743" s="168"/>
      <c r="IQV743" s="168"/>
      <c r="IQW743" s="511"/>
      <c r="IQX743" s="511"/>
      <c r="IQY743" s="511"/>
      <c r="IQZ743" s="511"/>
      <c r="IRA743" s="511"/>
      <c r="IRB743" s="511"/>
      <c r="IRC743" s="511"/>
      <c r="IRD743" s="511"/>
      <c r="IRE743" s="511"/>
      <c r="IRF743" s="511"/>
      <c r="IRG743" s="511"/>
      <c r="IRH743" s="511"/>
      <c r="IRI743" s="511"/>
      <c r="IRJ743" s="511"/>
      <c r="IRK743" s="511"/>
      <c r="IRL743" s="511"/>
      <c r="IRM743" s="511"/>
      <c r="IRN743" s="511"/>
      <c r="IRO743" s="511"/>
      <c r="IRP743" s="511"/>
      <c r="IRQ743" s="511"/>
      <c r="IRR743" s="511"/>
      <c r="IRS743" s="511"/>
      <c r="IRT743" s="511"/>
      <c r="IRU743" s="89"/>
      <c r="IRV743" s="89"/>
      <c r="IRW743" s="89"/>
      <c r="IRX743" s="89"/>
      <c r="IRY743" s="89"/>
      <c r="IRZ743" s="511"/>
      <c r="ISA743" s="511"/>
      <c r="ISB743" s="89"/>
      <c r="ISC743" s="89"/>
      <c r="ISD743" s="511"/>
      <c r="ISE743" s="511"/>
      <c r="ISF743" s="89"/>
      <c r="ISG743" s="89"/>
      <c r="ISH743" s="511"/>
      <c r="ISI743" s="511"/>
      <c r="ISJ743" s="511"/>
      <c r="ISK743" s="511"/>
      <c r="ISL743" s="511"/>
      <c r="ISM743" s="511"/>
      <c r="ISN743" s="511"/>
      <c r="ISO743" s="89"/>
      <c r="ISP743" s="89"/>
      <c r="ISQ743" s="511"/>
      <c r="ISR743" s="511"/>
      <c r="ISS743" s="89"/>
      <c r="IST743" s="89"/>
      <c r="ISU743" s="511"/>
      <c r="ISV743" s="511"/>
      <c r="ISW743" s="511"/>
      <c r="ISX743" s="511"/>
      <c r="ISY743" s="511"/>
      <c r="ISZ743" s="203"/>
      <c r="ITA743" s="107"/>
      <c r="ITB743" s="511"/>
      <c r="ITC743" s="511"/>
      <c r="ITD743" s="511"/>
      <c r="ITE743" s="511"/>
      <c r="ITF743" s="511"/>
      <c r="ITG743" s="511"/>
      <c r="ITH743" s="511"/>
      <c r="ITI743" s="168"/>
      <c r="ITJ743" s="168"/>
      <c r="ITK743" s="168"/>
      <c r="ITL743" s="168"/>
      <c r="ITM743" s="168"/>
      <c r="ITN743" s="168"/>
      <c r="ITO743" s="168"/>
      <c r="ITP743" s="168"/>
      <c r="ITQ743" s="168"/>
      <c r="ITR743" s="168"/>
      <c r="ITS743" s="168"/>
      <c r="ITT743" s="168"/>
      <c r="ITU743" s="168"/>
      <c r="ITV743" s="168"/>
      <c r="ITW743" s="168"/>
      <c r="ITX743" s="168"/>
      <c r="ITY743" s="168"/>
      <c r="ITZ743" s="168"/>
      <c r="IUA743" s="168"/>
      <c r="IUB743" s="168"/>
      <c r="IUC743" s="168"/>
      <c r="IUD743" s="168"/>
      <c r="IUE743" s="168"/>
      <c r="IUF743" s="168"/>
      <c r="IUG743" s="168"/>
      <c r="IUH743" s="168"/>
      <c r="IUI743" s="168"/>
      <c r="IUJ743" s="168"/>
      <c r="IUK743" s="168"/>
      <c r="IUL743" s="168"/>
      <c r="IUM743" s="168"/>
      <c r="IUN743" s="168"/>
      <c r="IUO743" s="168"/>
      <c r="IUP743" s="168"/>
      <c r="IUQ743" s="168"/>
      <c r="IUR743" s="168"/>
      <c r="IUS743" s="168"/>
      <c r="IUT743" s="168"/>
      <c r="IUU743" s="168"/>
      <c r="IUV743" s="168"/>
      <c r="IUW743" s="168"/>
      <c r="IUX743" s="168"/>
      <c r="IUY743" s="168"/>
      <c r="IUZ743" s="168"/>
      <c r="IVA743" s="511"/>
      <c r="IVB743" s="511"/>
      <c r="IVC743" s="511"/>
      <c r="IVD743" s="511"/>
      <c r="IVE743" s="511"/>
      <c r="IVF743" s="511"/>
      <c r="IVG743" s="511"/>
      <c r="IVH743" s="511"/>
      <c r="IVI743" s="511"/>
      <c r="IVJ743" s="511"/>
      <c r="IVK743" s="511"/>
      <c r="IVL743" s="511"/>
      <c r="IVM743" s="511"/>
      <c r="IVN743" s="511"/>
      <c r="IVO743" s="511"/>
      <c r="IVP743" s="511"/>
      <c r="IVQ743" s="511"/>
      <c r="IVR743" s="511"/>
      <c r="IVS743" s="511"/>
      <c r="IVT743" s="511"/>
      <c r="IVU743" s="511"/>
      <c r="IVV743" s="511"/>
      <c r="IVW743" s="511"/>
      <c r="IVX743" s="511"/>
      <c r="IVY743" s="89"/>
      <c r="IVZ743" s="89"/>
      <c r="IWA743" s="89"/>
      <c r="IWB743" s="89"/>
      <c r="IWC743" s="89"/>
      <c r="IWD743" s="511"/>
      <c r="IWE743" s="511"/>
      <c r="IWF743" s="89"/>
      <c r="IWG743" s="89"/>
      <c r="IWH743" s="511"/>
      <c r="IWI743" s="511"/>
      <c r="IWJ743" s="89"/>
      <c r="IWK743" s="89"/>
      <c r="IWL743" s="511"/>
      <c r="IWM743" s="511"/>
      <c r="IWN743" s="511"/>
      <c r="IWO743" s="511"/>
      <c r="IWP743" s="511"/>
      <c r="IWQ743" s="511"/>
      <c r="IWR743" s="511"/>
      <c r="IWS743" s="89"/>
      <c r="IWT743" s="89"/>
      <c r="IWU743" s="511"/>
      <c r="IWV743" s="511"/>
      <c r="IWW743" s="89"/>
      <c r="IWX743" s="89"/>
      <c r="IWY743" s="511"/>
      <c r="IWZ743" s="511"/>
      <c r="IXA743" s="511"/>
      <c r="IXB743" s="511"/>
      <c r="IXC743" s="511"/>
      <c r="IXD743" s="203"/>
      <c r="IXE743" s="107"/>
      <c r="IXF743" s="511"/>
      <c r="IXG743" s="511"/>
      <c r="IXH743" s="511"/>
      <c r="IXI743" s="511"/>
      <c r="IXJ743" s="511"/>
      <c r="IXK743" s="511"/>
      <c r="IXL743" s="511"/>
      <c r="IXM743" s="168"/>
      <c r="IXN743" s="168"/>
      <c r="IXO743" s="168"/>
      <c r="IXP743" s="168"/>
      <c r="IXQ743" s="168"/>
      <c r="IXR743" s="168"/>
      <c r="IXS743" s="168"/>
      <c r="IXT743" s="168"/>
      <c r="IXU743" s="168"/>
      <c r="IXV743" s="168"/>
      <c r="IXW743" s="168"/>
      <c r="IXX743" s="168"/>
      <c r="IXY743" s="168"/>
      <c r="IXZ743" s="168"/>
      <c r="IYA743" s="168"/>
      <c r="IYB743" s="168"/>
      <c r="IYC743" s="168"/>
      <c r="IYD743" s="168"/>
      <c r="IYE743" s="168"/>
      <c r="IYF743" s="168"/>
      <c r="IYG743" s="168"/>
      <c r="IYH743" s="168"/>
      <c r="IYI743" s="168"/>
      <c r="IYJ743" s="168"/>
      <c r="IYK743" s="168"/>
      <c r="IYL743" s="168"/>
      <c r="IYM743" s="168"/>
      <c r="IYN743" s="168"/>
      <c r="IYO743" s="168"/>
      <c r="IYP743" s="168"/>
      <c r="IYQ743" s="168"/>
      <c r="IYR743" s="168"/>
      <c r="IYS743" s="168"/>
      <c r="IYT743" s="168"/>
      <c r="IYU743" s="168"/>
      <c r="IYV743" s="168"/>
      <c r="IYW743" s="168"/>
      <c r="IYX743" s="168"/>
      <c r="IYY743" s="168"/>
      <c r="IYZ743" s="168"/>
      <c r="IZA743" s="168"/>
      <c r="IZB743" s="168"/>
      <c r="IZC743" s="168"/>
      <c r="IZD743" s="168"/>
      <c r="IZE743" s="511"/>
      <c r="IZF743" s="511"/>
      <c r="IZG743" s="511"/>
      <c r="IZH743" s="511"/>
      <c r="IZI743" s="511"/>
      <c r="IZJ743" s="511"/>
      <c r="IZK743" s="511"/>
      <c r="IZL743" s="511"/>
      <c r="IZM743" s="511"/>
      <c r="IZN743" s="511"/>
      <c r="IZO743" s="511"/>
      <c r="IZP743" s="511"/>
      <c r="IZQ743" s="511"/>
      <c r="IZR743" s="511"/>
      <c r="IZS743" s="511"/>
      <c r="IZT743" s="511"/>
      <c r="IZU743" s="511"/>
      <c r="IZV743" s="511"/>
      <c r="IZW743" s="511"/>
      <c r="IZX743" s="511"/>
      <c r="IZY743" s="511"/>
      <c r="IZZ743" s="511"/>
      <c r="JAA743" s="511"/>
      <c r="JAB743" s="511"/>
      <c r="JAC743" s="89"/>
      <c r="JAD743" s="89"/>
      <c r="JAE743" s="89"/>
      <c r="JAF743" s="89"/>
      <c r="JAG743" s="89"/>
      <c r="JAH743" s="511"/>
      <c r="JAI743" s="511"/>
      <c r="JAJ743" s="89"/>
      <c r="JAK743" s="89"/>
      <c r="JAL743" s="511"/>
      <c r="JAM743" s="511"/>
      <c r="JAN743" s="89"/>
      <c r="JAO743" s="89"/>
      <c r="JAP743" s="511"/>
      <c r="JAQ743" s="511"/>
      <c r="JAR743" s="511"/>
      <c r="JAS743" s="511"/>
      <c r="JAT743" s="511"/>
      <c r="JAU743" s="511"/>
      <c r="JAV743" s="511"/>
      <c r="JAW743" s="89"/>
      <c r="JAX743" s="89"/>
      <c r="JAY743" s="511"/>
      <c r="JAZ743" s="511"/>
      <c r="JBA743" s="89"/>
      <c r="JBB743" s="89"/>
      <c r="JBC743" s="511"/>
      <c r="JBD743" s="511"/>
      <c r="JBE743" s="511"/>
      <c r="JBF743" s="511"/>
      <c r="JBG743" s="511"/>
      <c r="JBH743" s="203"/>
      <c r="JBI743" s="107"/>
      <c r="JBJ743" s="511"/>
      <c r="JBK743" s="511"/>
      <c r="JBL743" s="511"/>
      <c r="JBM743" s="511"/>
      <c r="JBN743" s="511"/>
      <c r="JBO743" s="511"/>
      <c r="JBP743" s="511"/>
      <c r="JBQ743" s="168"/>
      <c r="JBR743" s="168"/>
      <c r="JBS743" s="168"/>
      <c r="JBT743" s="168"/>
      <c r="JBU743" s="168"/>
      <c r="JBV743" s="168"/>
      <c r="JBW743" s="168"/>
      <c r="JBX743" s="168"/>
      <c r="JBY743" s="168"/>
      <c r="JBZ743" s="168"/>
      <c r="JCA743" s="168"/>
      <c r="JCB743" s="168"/>
      <c r="JCC743" s="168"/>
      <c r="JCD743" s="168"/>
      <c r="JCE743" s="168"/>
      <c r="JCF743" s="168"/>
      <c r="JCG743" s="168"/>
      <c r="JCH743" s="168"/>
      <c r="JCI743" s="168"/>
      <c r="JCJ743" s="168"/>
      <c r="JCK743" s="168"/>
      <c r="JCL743" s="168"/>
      <c r="JCM743" s="168"/>
      <c r="JCN743" s="168"/>
      <c r="JCO743" s="168"/>
      <c r="JCP743" s="168"/>
      <c r="JCQ743" s="168"/>
      <c r="JCR743" s="168"/>
      <c r="JCS743" s="168"/>
      <c r="JCT743" s="168"/>
      <c r="JCU743" s="168"/>
      <c r="JCV743" s="168"/>
      <c r="JCW743" s="168"/>
      <c r="JCX743" s="168"/>
      <c r="JCY743" s="168"/>
      <c r="JCZ743" s="168"/>
      <c r="JDA743" s="168"/>
      <c r="JDB743" s="168"/>
      <c r="JDC743" s="168"/>
      <c r="JDD743" s="168"/>
      <c r="JDE743" s="168"/>
      <c r="JDF743" s="168"/>
      <c r="JDG743" s="168"/>
      <c r="JDH743" s="168"/>
      <c r="JDI743" s="511"/>
      <c r="JDJ743" s="511"/>
      <c r="JDK743" s="511"/>
      <c r="JDL743" s="511"/>
      <c r="JDM743" s="511"/>
      <c r="JDN743" s="511"/>
      <c r="JDO743" s="511"/>
      <c r="JDP743" s="511"/>
      <c r="JDQ743" s="511"/>
      <c r="JDR743" s="511"/>
      <c r="JDS743" s="511"/>
      <c r="JDT743" s="511"/>
      <c r="JDU743" s="511"/>
      <c r="JDV743" s="511"/>
      <c r="JDW743" s="511"/>
      <c r="JDX743" s="511"/>
      <c r="JDY743" s="511"/>
      <c r="JDZ743" s="511"/>
      <c r="JEA743" s="511"/>
      <c r="JEB743" s="511"/>
      <c r="JEC743" s="511"/>
      <c r="JED743" s="511"/>
      <c r="JEE743" s="511"/>
      <c r="JEF743" s="511"/>
      <c r="JEG743" s="89"/>
      <c r="JEH743" s="89"/>
      <c r="JEI743" s="89"/>
      <c r="JEJ743" s="89"/>
      <c r="JEK743" s="89"/>
      <c r="JEL743" s="511"/>
      <c r="JEM743" s="511"/>
      <c r="JEN743" s="89"/>
      <c r="JEO743" s="89"/>
      <c r="JEP743" s="511"/>
      <c r="JEQ743" s="511"/>
      <c r="JER743" s="89"/>
      <c r="JES743" s="89"/>
      <c r="JET743" s="511"/>
      <c r="JEU743" s="511"/>
      <c r="JEV743" s="511"/>
      <c r="JEW743" s="511"/>
      <c r="JEX743" s="511"/>
      <c r="JEY743" s="511"/>
      <c r="JEZ743" s="511"/>
      <c r="JFA743" s="89"/>
      <c r="JFB743" s="89"/>
      <c r="JFC743" s="511"/>
      <c r="JFD743" s="511"/>
      <c r="JFE743" s="89"/>
      <c r="JFF743" s="89"/>
      <c r="JFG743" s="511"/>
      <c r="JFH743" s="511"/>
      <c r="JFI743" s="511"/>
      <c r="JFJ743" s="511"/>
      <c r="JFK743" s="511"/>
      <c r="JFL743" s="203"/>
      <c r="JFM743" s="107"/>
      <c r="JFN743" s="511"/>
      <c r="JFO743" s="511"/>
      <c r="JFP743" s="511"/>
      <c r="JFQ743" s="511"/>
      <c r="JFR743" s="511"/>
      <c r="JFS743" s="511"/>
      <c r="JFT743" s="511"/>
      <c r="JFU743" s="168"/>
      <c r="JFV743" s="168"/>
      <c r="JFW743" s="168"/>
      <c r="JFX743" s="168"/>
      <c r="JFY743" s="168"/>
      <c r="JFZ743" s="168"/>
      <c r="JGA743" s="168"/>
      <c r="JGB743" s="168"/>
      <c r="JGC743" s="168"/>
      <c r="JGD743" s="168"/>
      <c r="JGE743" s="168"/>
      <c r="JGF743" s="168"/>
      <c r="JGG743" s="168"/>
      <c r="JGH743" s="168"/>
      <c r="JGI743" s="168"/>
      <c r="JGJ743" s="168"/>
      <c r="JGK743" s="168"/>
      <c r="JGL743" s="168"/>
      <c r="JGM743" s="168"/>
      <c r="JGN743" s="168"/>
      <c r="JGO743" s="168"/>
      <c r="JGP743" s="168"/>
      <c r="JGQ743" s="168"/>
      <c r="JGR743" s="168"/>
      <c r="JGS743" s="168"/>
      <c r="JGT743" s="168"/>
      <c r="JGU743" s="168"/>
      <c r="JGV743" s="168"/>
      <c r="JGW743" s="168"/>
      <c r="JGX743" s="168"/>
      <c r="JGY743" s="168"/>
      <c r="JGZ743" s="168"/>
      <c r="JHA743" s="168"/>
      <c r="JHB743" s="168"/>
      <c r="JHC743" s="168"/>
      <c r="JHD743" s="168"/>
      <c r="JHE743" s="168"/>
      <c r="JHF743" s="168"/>
      <c r="JHG743" s="168"/>
      <c r="JHH743" s="168"/>
      <c r="JHI743" s="168"/>
      <c r="JHJ743" s="168"/>
      <c r="JHK743" s="168"/>
      <c r="JHL743" s="168"/>
      <c r="JHM743" s="511"/>
      <c r="JHN743" s="511"/>
      <c r="JHO743" s="511"/>
      <c r="JHP743" s="511"/>
      <c r="JHQ743" s="511"/>
      <c r="JHR743" s="511"/>
      <c r="JHS743" s="511"/>
      <c r="JHT743" s="511"/>
      <c r="JHU743" s="511"/>
      <c r="JHV743" s="511"/>
      <c r="JHW743" s="511"/>
      <c r="JHX743" s="511"/>
      <c r="JHY743" s="511"/>
      <c r="JHZ743" s="511"/>
      <c r="JIA743" s="511"/>
      <c r="JIB743" s="511"/>
      <c r="JIC743" s="511"/>
      <c r="JID743" s="511"/>
      <c r="JIE743" s="511"/>
      <c r="JIF743" s="511"/>
      <c r="JIG743" s="511"/>
      <c r="JIH743" s="511"/>
      <c r="JII743" s="511"/>
      <c r="JIJ743" s="511"/>
      <c r="JIK743" s="89"/>
      <c r="JIL743" s="89"/>
      <c r="JIM743" s="89"/>
      <c r="JIN743" s="89"/>
      <c r="JIO743" s="89"/>
      <c r="JIP743" s="511"/>
      <c r="JIQ743" s="511"/>
      <c r="JIR743" s="89"/>
      <c r="JIS743" s="89"/>
      <c r="JIT743" s="511"/>
      <c r="JIU743" s="511"/>
      <c r="JIV743" s="89"/>
      <c r="JIW743" s="89"/>
      <c r="JIX743" s="511"/>
      <c r="JIY743" s="511"/>
      <c r="JIZ743" s="511"/>
      <c r="JJA743" s="511"/>
      <c r="JJB743" s="511"/>
      <c r="JJC743" s="511"/>
      <c r="JJD743" s="511"/>
      <c r="JJE743" s="89"/>
      <c r="JJF743" s="89"/>
      <c r="JJG743" s="511"/>
      <c r="JJH743" s="511"/>
      <c r="JJI743" s="89"/>
      <c r="JJJ743" s="89"/>
      <c r="JJK743" s="511"/>
      <c r="JJL743" s="511"/>
      <c r="JJM743" s="511"/>
      <c r="JJN743" s="511"/>
      <c r="JJO743" s="511"/>
      <c r="JJP743" s="203"/>
      <c r="JJQ743" s="107"/>
      <c r="JJR743" s="511"/>
      <c r="JJS743" s="511"/>
      <c r="JJT743" s="511"/>
      <c r="JJU743" s="511"/>
      <c r="JJV743" s="511"/>
      <c r="JJW743" s="511"/>
      <c r="JJX743" s="511"/>
      <c r="JJY743" s="168"/>
      <c r="JJZ743" s="168"/>
      <c r="JKA743" s="168"/>
      <c r="JKB743" s="168"/>
      <c r="JKC743" s="168"/>
      <c r="JKD743" s="168"/>
      <c r="JKE743" s="168"/>
      <c r="JKF743" s="168"/>
      <c r="JKG743" s="168"/>
      <c r="JKH743" s="168"/>
      <c r="JKI743" s="168"/>
      <c r="JKJ743" s="168"/>
      <c r="JKK743" s="168"/>
      <c r="JKL743" s="168"/>
      <c r="JKM743" s="168"/>
      <c r="JKN743" s="168"/>
      <c r="JKO743" s="168"/>
      <c r="JKP743" s="168"/>
      <c r="JKQ743" s="168"/>
      <c r="JKR743" s="168"/>
      <c r="JKS743" s="168"/>
      <c r="JKT743" s="168"/>
      <c r="JKU743" s="168"/>
      <c r="JKV743" s="168"/>
      <c r="JKW743" s="168"/>
      <c r="JKX743" s="168"/>
      <c r="JKY743" s="168"/>
      <c r="JKZ743" s="168"/>
      <c r="JLA743" s="168"/>
      <c r="JLB743" s="168"/>
      <c r="JLC743" s="168"/>
      <c r="JLD743" s="168"/>
      <c r="JLE743" s="168"/>
      <c r="JLF743" s="168"/>
      <c r="JLG743" s="168"/>
      <c r="JLH743" s="168"/>
      <c r="JLI743" s="168"/>
      <c r="JLJ743" s="168"/>
      <c r="JLK743" s="168"/>
      <c r="JLL743" s="168"/>
      <c r="JLM743" s="168"/>
      <c r="JLN743" s="168"/>
      <c r="JLO743" s="168"/>
      <c r="JLP743" s="168"/>
      <c r="JLQ743" s="511"/>
      <c r="JLR743" s="511"/>
      <c r="JLS743" s="511"/>
      <c r="JLT743" s="511"/>
      <c r="JLU743" s="511"/>
      <c r="JLV743" s="511"/>
      <c r="JLW743" s="511"/>
      <c r="JLX743" s="511"/>
      <c r="JLY743" s="511"/>
      <c r="JLZ743" s="511"/>
      <c r="JMA743" s="511"/>
      <c r="JMB743" s="511"/>
      <c r="JMC743" s="511"/>
      <c r="JMD743" s="511"/>
      <c r="JME743" s="511"/>
      <c r="JMF743" s="511"/>
      <c r="JMG743" s="511"/>
      <c r="JMH743" s="511"/>
      <c r="JMI743" s="511"/>
      <c r="JMJ743" s="511"/>
      <c r="JMK743" s="511"/>
      <c r="JML743" s="511"/>
      <c r="JMM743" s="511"/>
      <c r="JMN743" s="511"/>
      <c r="JMO743" s="89"/>
      <c r="JMP743" s="89"/>
      <c r="JMQ743" s="89"/>
      <c r="JMR743" s="89"/>
      <c r="JMS743" s="89"/>
      <c r="JMT743" s="511"/>
      <c r="JMU743" s="511"/>
      <c r="JMV743" s="89"/>
      <c r="JMW743" s="89"/>
      <c r="JMX743" s="511"/>
      <c r="JMY743" s="511"/>
      <c r="JMZ743" s="89"/>
      <c r="JNA743" s="89"/>
      <c r="JNB743" s="511"/>
      <c r="JNC743" s="511"/>
      <c r="JND743" s="511"/>
      <c r="JNE743" s="511"/>
      <c r="JNF743" s="511"/>
      <c r="JNG743" s="511"/>
      <c r="JNH743" s="511"/>
      <c r="JNI743" s="89"/>
      <c r="JNJ743" s="89"/>
      <c r="JNK743" s="511"/>
      <c r="JNL743" s="511"/>
      <c r="JNM743" s="89"/>
      <c r="JNN743" s="89"/>
      <c r="JNO743" s="511"/>
      <c r="JNP743" s="511"/>
      <c r="JNQ743" s="511"/>
      <c r="JNR743" s="511"/>
      <c r="JNS743" s="511"/>
      <c r="JNT743" s="203"/>
      <c r="JNU743" s="107"/>
      <c r="JNV743" s="511"/>
      <c r="JNW743" s="511"/>
      <c r="JNX743" s="511"/>
      <c r="JNY743" s="511"/>
      <c r="JNZ743" s="511"/>
      <c r="JOA743" s="511"/>
      <c r="JOB743" s="511"/>
      <c r="JOC743" s="168"/>
      <c r="JOD743" s="168"/>
      <c r="JOE743" s="168"/>
      <c r="JOF743" s="168"/>
      <c r="JOG743" s="168"/>
      <c r="JOH743" s="168"/>
      <c r="JOI743" s="168"/>
      <c r="JOJ743" s="168"/>
      <c r="JOK743" s="168"/>
      <c r="JOL743" s="168"/>
      <c r="JOM743" s="168"/>
      <c r="JON743" s="168"/>
      <c r="JOO743" s="168"/>
      <c r="JOP743" s="168"/>
      <c r="JOQ743" s="168"/>
      <c r="JOR743" s="168"/>
      <c r="JOS743" s="168"/>
      <c r="JOT743" s="168"/>
      <c r="JOU743" s="168"/>
      <c r="JOV743" s="168"/>
      <c r="JOW743" s="168"/>
      <c r="JOX743" s="168"/>
      <c r="JOY743" s="168"/>
      <c r="JOZ743" s="168"/>
      <c r="JPA743" s="168"/>
      <c r="JPB743" s="168"/>
      <c r="JPC743" s="168"/>
      <c r="JPD743" s="168"/>
      <c r="JPE743" s="168"/>
      <c r="JPF743" s="168"/>
      <c r="JPG743" s="168"/>
      <c r="JPH743" s="168"/>
      <c r="JPI743" s="168"/>
      <c r="JPJ743" s="168"/>
      <c r="JPK743" s="168"/>
      <c r="JPL743" s="168"/>
      <c r="JPM743" s="168"/>
      <c r="JPN743" s="168"/>
      <c r="JPO743" s="168"/>
      <c r="JPP743" s="168"/>
      <c r="JPQ743" s="168"/>
      <c r="JPR743" s="168"/>
      <c r="JPS743" s="168"/>
      <c r="JPT743" s="168"/>
      <c r="JPU743" s="511"/>
      <c r="JPV743" s="511"/>
      <c r="JPW743" s="511"/>
      <c r="JPX743" s="511"/>
      <c r="JPY743" s="511"/>
      <c r="JPZ743" s="511"/>
      <c r="JQA743" s="511"/>
      <c r="JQB743" s="511"/>
      <c r="JQC743" s="511"/>
      <c r="JQD743" s="511"/>
      <c r="JQE743" s="511"/>
      <c r="JQF743" s="511"/>
      <c r="JQG743" s="511"/>
      <c r="JQH743" s="511"/>
      <c r="JQI743" s="511"/>
      <c r="JQJ743" s="511"/>
      <c r="JQK743" s="511"/>
      <c r="JQL743" s="511"/>
      <c r="JQM743" s="511"/>
      <c r="JQN743" s="511"/>
      <c r="JQO743" s="511"/>
      <c r="JQP743" s="511"/>
      <c r="JQQ743" s="511"/>
      <c r="JQR743" s="511"/>
      <c r="JQS743" s="89"/>
      <c r="JQT743" s="89"/>
      <c r="JQU743" s="89"/>
      <c r="JQV743" s="89"/>
      <c r="JQW743" s="89"/>
      <c r="JQX743" s="511"/>
      <c r="JQY743" s="511"/>
      <c r="JQZ743" s="89"/>
      <c r="JRA743" s="89"/>
      <c r="JRB743" s="511"/>
      <c r="JRC743" s="511"/>
      <c r="JRD743" s="89"/>
      <c r="JRE743" s="89"/>
      <c r="JRF743" s="511"/>
      <c r="JRG743" s="511"/>
      <c r="JRH743" s="511"/>
      <c r="JRI743" s="511"/>
      <c r="JRJ743" s="511"/>
      <c r="JRK743" s="511"/>
      <c r="JRL743" s="511"/>
      <c r="JRM743" s="89"/>
      <c r="JRN743" s="89"/>
      <c r="JRO743" s="511"/>
      <c r="JRP743" s="511"/>
      <c r="JRQ743" s="89"/>
      <c r="JRR743" s="89"/>
      <c r="JRS743" s="511"/>
      <c r="JRT743" s="511"/>
      <c r="JRU743" s="511"/>
      <c r="JRV743" s="511"/>
      <c r="JRW743" s="511"/>
      <c r="JRX743" s="203"/>
      <c r="JRY743" s="107"/>
      <c r="JRZ743" s="511"/>
      <c r="JSA743" s="511"/>
      <c r="JSB743" s="511"/>
      <c r="JSC743" s="511"/>
      <c r="JSD743" s="511"/>
      <c r="JSE743" s="511"/>
      <c r="JSF743" s="511"/>
      <c r="JSG743" s="168"/>
      <c r="JSH743" s="168"/>
      <c r="JSI743" s="168"/>
      <c r="JSJ743" s="168"/>
      <c r="JSK743" s="168"/>
      <c r="JSL743" s="168"/>
      <c r="JSM743" s="168"/>
      <c r="JSN743" s="168"/>
      <c r="JSO743" s="168"/>
      <c r="JSP743" s="168"/>
      <c r="JSQ743" s="168"/>
      <c r="JSR743" s="168"/>
      <c r="JSS743" s="168"/>
      <c r="JST743" s="168"/>
      <c r="JSU743" s="168"/>
      <c r="JSV743" s="168"/>
      <c r="JSW743" s="168"/>
      <c r="JSX743" s="168"/>
      <c r="JSY743" s="168"/>
      <c r="JSZ743" s="168"/>
      <c r="JTA743" s="168"/>
      <c r="JTB743" s="168"/>
      <c r="JTC743" s="168"/>
      <c r="JTD743" s="168"/>
      <c r="JTE743" s="168"/>
      <c r="JTF743" s="168"/>
      <c r="JTG743" s="168"/>
      <c r="JTH743" s="168"/>
      <c r="JTI743" s="168"/>
      <c r="JTJ743" s="168"/>
      <c r="JTK743" s="168"/>
      <c r="JTL743" s="168"/>
      <c r="JTM743" s="168"/>
      <c r="JTN743" s="168"/>
      <c r="JTO743" s="168"/>
      <c r="JTP743" s="168"/>
      <c r="JTQ743" s="168"/>
      <c r="JTR743" s="168"/>
      <c r="JTS743" s="168"/>
      <c r="JTT743" s="168"/>
      <c r="JTU743" s="168"/>
      <c r="JTV743" s="168"/>
      <c r="JTW743" s="168"/>
      <c r="JTX743" s="168"/>
      <c r="JTY743" s="511"/>
      <c r="JTZ743" s="511"/>
      <c r="JUA743" s="511"/>
      <c r="JUB743" s="511"/>
      <c r="JUC743" s="511"/>
      <c r="JUD743" s="511"/>
      <c r="JUE743" s="511"/>
      <c r="JUF743" s="511"/>
      <c r="JUG743" s="511"/>
      <c r="JUH743" s="511"/>
      <c r="JUI743" s="511"/>
      <c r="JUJ743" s="511"/>
      <c r="JUK743" s="511"/>
      <c r="JUL743" s="511"/>
      <c r="JUM743" s="511"/>
      <c r="JUN743" s="511"/>
      <c r="JUO743" s="511"/>
      <c r="JUP743" s="511"/>
      <c r="JUQ743" s="511"/>
      <c r="JUR743" s="511"/>
      <c r="JUS743" s="511"/>
      <c r="JUT743" s="511"/>
      <c r="JUU743" s="511"/>
      <c r="JUV743" s="511"/>
      <c r="JUW743" s="89"/>
      <c r="JUX743" s="89"/>
      <c r="JUY743" s="89"/>
      <c r="JUZ743" s="89"/>
      <c r="JVA743" s="89"/>
      <c r="JVB743" s="511"/>
      <c r="JVC743" s="511"/>
      <c r="JVD743" s="89"/>
      <c r="JVE743" s="89"/>
      <c r="JVF743" s="511"/>
      <c r="JVG743" s="511"/>
      <c r="JVH743" s="89"/>
      <c r="JVI743" s="89"/>
      <c r="JVJ743" s="511"/>
      <c r="JVK743" s="511"/>
      <c r="JVL743" s="511"/>
      <c r="JVM743" s="511"/>
      <c r="JVN743" s="511"/>
      <c r="JVO743" s="511"/>
      <c r="JVP743" s="511"/>
      <c r="JVQ743" s="89"/>
      <c r="JVR743" s="89"/>
      <c r="JVS743" s="511"/>
      <c r="JVT743" s="511"/>
      <c r="JVU743" s="89"/>
      <c r="JVV743" s="89"/>
      <c r="JVW743" s="511"/>
      <c r="JVX743" s="511"/>
      <c r="JVY743" s="511"/>
      <c r="JVZ743" s="511"/>
      <c r="JWA743" s="511"/>
      <c r="JWB743" s="203"/>
      <c r="JWC743" s="107"/>
      <c r="JWD743" s="511"/>
      <c r="JWE743" s="511"/>
      <c r="JWF743" s="511"/>
      <c r="JWG743" s="511"/>
      <c r="JWH743" s="511"/>
      <c r="JWI743" s="511"/>
      <c r="JWJ743" s="511"/>
      <c r="JWK743" s="168"/>
      <c r="JWL743" s="168"/>
      <c r="JWM743" s="168"/>
      <c r="JWN743" s="168"/>
      <c r="JWO743" s="168"/>
      <c r="JWP743" s="168"/>
      <c r="JWQ743" s="168"/>
      <c r="JWR743" s="168"/>
      <c r="JWS743" s="168"/>
      <c r="JWT743" s="168"/>
      <c r="JWU743" s="168"/>
      <c r="JWV743" s="168"/>
      <c r="JWW743" s="168"/>
      <c r="JWX743" s="168"/>
      <c r="JWY743" s="168"/>
      <c r="JWZ743" s="168"/>
      <c r="JXA743" s="168"/>
      <c r="JXB743" s="168"/>
      <c r="JXC743" s="168"/>
      <c r="JXD743" s="168"/>
      <c r="JXE743" s="168"/>
      <c r="JXF743" s="168"/>
      <c r="JXG743" s="168"/>
      <c r="JXH743" s="168"/>
      <c r="JXI743" s="168"/>
      <c r="JXJ743" s="168"/>
      <c r="JXK743" s="168"/>
      <c r="JXL743" s="168"/>
      <c r="JXM743" s="168"/>
      <c r="JXN743" s="168"/>
      <c r="JXO743" s="168"/>
      <c r="JXP743" s="168"/>
      <c r="JXQ743" s="168"/>
      <c r="JXR743" s="168"/>
      <c r="JXS743" s="168"/>
      <c r="JXT743" s="168"/>
      <c r="JXU743" s="168"/>
      <c r="JXV743" s="168"/>
      <c r="JXW743" s="168"/>
      <c r="JXX743" s="168"/>
      <c r="JXY743" s="168"/>
      <c r="JXZ743" s="168"/>
      <c r="JYA743" s="168"/>
      <c r="JYB743" s="168"/>
      <c r="JYC743" s="511"/>
      <c r="JYD743" s="511"/>
      <c r="JYE743" s="511"/>
      <c r="JYF743" s="511"/>
      <c r="JYG743" s="511"/>
      <c r="JYH743" s="511"/>
      <c r="JYI743" s="511"/>
      <c r="JYJ743" s="511"/>
      <c r="JYK743" s="511"/>
      <c r="JYL743" s="511"/>
      <c r="JYM743" s="511"/>
      <c r="JYN743" s="511"/>
      <c r="JYO743" s="511"/>
      <c r="JYP743" s="511"/>
      <c r="JYQ743" s="511"/>
      <c r="JYR743" s="511"/>
      <c r="JYS743" s="511"/>
      <c r="JYT743" s="511"/>
      <c r="JYU743" s="511"/>
      <c r="JYV743" s="511"/>
      <c r="JYW743" s="511"/>
      <c r="JYX743" s="511"/>
      <c r="JYY743" s="511"/>
      <c r="JYZ743" s="511"/>
      <c r="JZA743" s="89"/>
      <c r="JZB743" s="89"/>
      <c r="JZC743" s="89"/>
      <c r="JZD743" s="89"/>
      <c r="JZE743" s="89"/>
      <c r="JZF743" s="511"/>
      <c r="JZG743" s="511"/>
      <c r="JZH743" s="89"/>
      <c r="JZI743" s="89"/>
      <c r="JZJ743" s="511"/>
      <c r="JZK743" s="511"/>
      <c r="JZL743" s="89"/>
      <c r="JZM743" s="89"/>
      <c r="JZN743" s="511"/>
      <c r="JZO743" s="511"/>
      <c r="JZP743" s="511"/>
      <c r="JZQ743" s="511"/>
      <c r="JZR743" s="511"/>
      <c r="JZS743" s="511"/>
      <c r="JZT743" s="511"/>
      <c r="JZU743" s="89"/>
      <c r="JZV743" s="89"/>
      <c r="JZW743" s="511"/>
      <c r="JZX743" s="511"/>
      <c r="JZY743" s="89"/>
      <c r="JZZ743" s="89"/>
      <c r="KAA743" s="511"/>
      <c r="KAB743" s="511"/>
      <c r="KAC743" s="511"/>
      <c r="KAD743" s="511"/>
      <c r="KAE743" s="511"/>
      <c r="KAF743" s="203"/>
      <c r="KAG743" s="107"/>
      <c r="KAH743" s="511"/>
      <c r="KAI743" s="511"/>
      <c r="KAJ743" s="511"/>
      <c r="KAK743" s="511"/>
      <c r="KAL743" s="511"/>
      <c r="KAM743" s="511"/>
      <c r="KAN743" s="511"/>
      <c r="KAO743" s="168"/>
      <c r="KAP743" s="168"/>
      <c r="KAQ743" s="168"/>
      <c r="KAR743" s="168"/>
      <c r="KAS743" s="168"/>
      <c r="KAT743" s="168"/>
      <c r="KAU743" s="168"/>
      <c r="KAV743" s="168"/>
      <c r="KAW743" s="168"/>
      <c r="KAX743" s="168"/>
      <c r="KAY743" s="168"/>
      <c r="KAZ743" s="168"/>
      <c r="KBA743" s="168"/>
      <c r="KBB743" s="168"/>
      <c r="KBC743" s="168"/>
      <c r="KBD743" s="168"/>
      <c r="KBE743" s="168"/>
      <c r="KBF743" s="168"/>
      <c r="KBG743" s="168"/>
      <c r="KBH743" s="168"/>
      <c r="KBI743" s="168"/>
      <c r="KBJ743" s="168"/>
      <c r="KBK743" s="168"/>
      <c r="KBL743" s="168"/>
      <c r="KBM743" s="168"/>
      <c r="KBN743" s="168"/>
      <c r="KBO743" s="168"/>
      <c r="KBP743" s="168"/>
      <c r="KBQ743" s="168"/>
      <c r="KBR743" s="168"/>
      <c r="KBS743" s="168"/>
      <c r="KBT743" s="168"/>
      <c r="KBU743" s="168"/>
      <c r="KBV743" s="168"/>
      <c r="KBW743" s="168"/>
      <c r="KBX743" s="168"/>
      <c r="KBY743" s="168"/>
      <c r="KBZ743" s="168"/>
      <c r="KCA743" s="168"/>
      <c r="KCB743" s="168"/>
      <c r="KCC743" s="168"/>
      <c r="KCD743" s="168"/>
      <c r="KCE743" s="168"/>
      <c r="KCF743" s="168"/>
      <c r="KCG743" s="511"/>
      <c r="KCH743" s="511"/>
      <c r="KCI743" s="511"/>
      <c r="KCJ743" s="511"/>
      <c r="KCK743" s="511"/>
      <c r="KCL743" s="511"/>
      <c r="KCM743" s="511"/>
      <c r="KCN743" s="511"/>
      <c r="KCO743" s="511"/>
      <c r="KCP743" s="511"/>
      <c r="KCQ743" s="511"/>
      <c r="KCR743" s="511"/>
      <c r="KCS743" s="511"/>
      <c r="KCT743" s="511"/>
      <c r="KCU743" s="511"/>
      <c r="KCV743" s="511"/>
      <c r="KCW743" s="511"/>
      <c r="KCX743" s="511"/>
      <c r="KCY743" s="511"/>
      <c r="KCZ743" s="511"/>
      <c r="KDA743" s="511"/>
      <c r="KDB743" s="511"/>
      <c r="KDC743" s="511"/>
      <c r="KDD743" s="511"/>
      <c r="KDE743" s="89"/>
      <c r="KDF743" s="89"/>
      <c r="KDG743" s="89"/>
      <c r="KDH743" s="89"/>
      <c r="KDI743" s="89"/>
      <c r="KDJ743" s="511"/>
      <c r="KDK743" s="511"/>
      <c r="KDL743" s="89"/>
      <c r="KDM743" s="89"/>
      <c r="KDN743" s="511"/>
      <c r="KDO743" s="511"/>
      <c r="KDP743" s="89"/>
      <c r="KDQ743" s="89"/>
      <c r="KDR743" s="511"/>
      <c r="KDS743" s="511"/>
      <c r="KDT743" s="511"/>
      <c r="KDU743" s="511"/>
      <c r="KDV743" s="511"/>
      <c r="KDW743" s="511"/>
      <c r="KDX743" s="511"/>
      <c r="KDY743" s="89"/>
      <c r="KDZ743" s="89"/>
      <c r="KEA743" s="511"/>
      <c r="KEB743" s="511"/>
      <c r="KEC743" s="89"/>
      <c r="KED743" s="89"/>
      <c r="KEE743" s="511"/>
      <c r="KEF743" s="511"/>
      <c r="KEG743" s="511"/>
      <c r="KEH743" s="511"/>
      <c r="KEI743" s="511"/>
      <c r="KEJ743" s="203"/>
      <c r="KEK743" s="107"/>
      <c r="KEL743" s="511"/>
      <c r="KEM743" s="511"/>
      <c r="KEN743" s="511"/>
      <c r="KEO743" s="511"/>
      <c r="KEP743" s="511"/>
      <c r="KEQ743" s="511"/>
      <c r="KER743" s="511"/>
      <c r="KES743" s="168"/>
      <c r="KET743" s="168"/>
      <c r="KEU743" s="168"/>
      <c r="KEV743" s="168"/>
      <c r="KEW743" s="168"/>
      <c r="KEX743" s="168"/>
      <c r="KEY743" s="168"/>
      <c r="KEZ743" s="168"/>
      <c r="KFA743" s="168"/>
      <c r="KFB743" s="168"/>
      <c r="KFC743" s="168"/>
      <c r="KFD743" s="168"/>
      <c r="KFE743" s="168"/>
      <c r="KFF743" s="168"/>
      <c r="KFG743" s="168"/>
      <c r="KFH743" s="168"/>
      <c r="KFI743" s="168"/>
      <c r="KFJ743" s="168"/>
      <c r="KFK743" s="168"/>
      <c r="KFL743" s="168"/>
      <c r="KFM743" s="168"/>
      <c r="KFN743" s="168"/>
      <c r="KFO743" s="168"/>
      <c r="KFP743" s="168"/>
      <c r="KFQ743" s="168"/>
      <c r="KFR743" s="168"/>
      <c r="KFS743" s="168"/>
      <c r="KFT743" s="168"/>
      <c r="KFU743" s="168"/>
      <c r="KFV743" s="168"/>
      <c r="KFW743" s="168"/>
      <c r="KFX743" s="168"/>
      <c r="KFY743" s="168"/>
      <c r="KFZ743" s="168"/>
      <c r="KGA743" s="168"/>
      <c r="KGB743" s="168"/>
      <c r="KGC743" s="168"/>
      <c r="KGD743" s="168"/>
      <c r="KGE743" s="168"/>
      <c r="KGF743" s="168"/>
      <c r="KGG743" s="168"/>
      <c r="KGH743" s="168"/>
      <c r="KGI743" s="168"/>
      <c r="KGJ743" s="168"/>
      <c r="KGK743" s="511"/>
      <c r="KGL743" s="511"/>
      <c r="KGM743" s="511"/>
      <c r="KGN743" s="511"/>
      <c r="KGO743" s="511"/>
      <c r="KGP743" s="511"/>
      <c r="KGQ743" s="511"/>
      <c r="KGR743" s="511"/>
      <c r="KGS743" s="511"/>
      <c r="KGT743" s="511"/>
      <c r="KGU743" s="511"/>
      <c r="KGV743" s="511"/>
      <c r="KGW743" s="511"/>
      <c r="KGX743" s="511"/>
      <c r="KGY743" s="511"/>
      <c r="KGZ743" s="511"/>
      <c r="KHA743" s="511"/>
      <c r="KHB743" s="511"/>
      <c r="KHC743" s="511"/>
      <c r="KHD743" s="511"/>
      <c r="KHE743" s="511"/>
      <c r="KHF743" s="511"/>
      <c r="KHG743" s="511"/>
      <c r="KHH743" s="511"/>
      <c r="KHI743" s="89"/>
      <c r="KHJ743" s="89"/>
      <c r="KHK743" s="89"/>
      <c r="KHL743" s="89"/>
      <c r="KHM743" s="89"/>
      <c r="KHN743" s="511"/>
      <c r="KHO743" s="511"/>
      <c r="KHP743" s="89"/>
      <c r="KHQ743" s="89"/>
      <c r="KHR743" s="511"/>
      <c r="KHS743" s="511"/>
      <c r="KHT743" s="89"/>
      <c r="KHU743" s="89"/>
      <c r="KHV743" s="511"/>
      <c r="KHW743" s="511"/>
      <c r="KHX743" s="511"/>
      <c r="KHY743" s="511"/>
      <c r="KHZ743" s="511"/>
      <c r="KIA743" s="511"/>
      <c r="KIB743" s="511"/>
      <c r="KIC743" s="89"/>
      <c r="KID743" s="89"/>
      <c r="KIE743" s="511"/>
      <c r="KIF743" s="511"/>
      <c r="KIG743" s="89"/>
      <c r="KIH743" s="89"/>
      <c r="KII743" s="511"/>
      <c r="KIJ743" s="511"/>
      <c r="KIK743" s="511"/>
      <c r="KIL743" s="511"/>
      <c r="KIM743" s="511"/>
      <c r="KIN743" s="203"/>
      <c r="KIO743" s="107"/>
      <c r="KIP743" s="511"/>
      <c r="KIQ743" s="511"/>
      <c r="KIR743" s="511"/>
      <c r="KIS743" s="511"/>
      <c r="KIT743" s="511"/>
      <c r="KIU743" s="511"/>
      <c r="KIV743" s="511"/>
      <c r="KIW743" s="168"/>
      <c r="KIX743" s="168"/>
      <c r="KIY743" s="168"/>
      <c r="KIZ743" s="168"/>
      <c r="KJA743" s="168"/>
      <c r="KJB743" s="168"/>
      <c r="KJC743" s="168"/>
      <c r="KJD743" s="168"/>
      <c r="KJE743" s="168"/>
      <c r="KJF743" s="168"/>
      <c r="KJG743" s="168"/>
      <c r="KJH743" s="168"/>
      <c r="KJI743" s="168"/>
      <c r="KJJ743" s="168"/>
      <c r="KJK743" s="168"/>
      <c r="KJL743" s="168"/>
      <c r="KJM743" s="168"/>
      <c r="KJN743" s="168"/>
      <c r="KJO743" s="168"/>
      <c r="KJP743" s="168"/>
      <c r="KJQ743" s="168"/>
      <c r="KJR743" s="168"/>
      <c r="KJS743" s="168"/>
      <c r="KJT743" s="168"/>
      <c r="KJU743" s="168"/>
      <c r="KJV743" s="168"/>
      <c r="KJW743" s="168"/>
      <c r="KJX743" s="168"/>
      <c r="KJY743" s="168"/>
      <c r="KJZ743" s="168"/>
      <c r="KKA743" s="168"/>
      <c r="KKB743" s="168"/>
      <c r="KKC743" s="168"/>
      <c r="KKD743" s="168"/>
      <c r="KKE743" s="168"/>
      <c r="KKF743" s="168"/>
      <c r="KKG743" s="168"/>
      <c r="KKH743" s="168"/>
      <c r="KKI743" s="168"/>
      <c r="KKJ743" s="168"/>
      <c r="KKK743" s="168"/>
      <c r="KKL743" s="168"/>
      <c r="KKM743" s="168"/>
      <c r="KKN743" s="168"/>
      <c r="KKO743" s="511"/>
      <c r="KKP743" s="511"/>
      <c r="KKQ743" s="511"/>
      <c r="KKR743" s="511"/>
      <c r="KKS743" s="511"/>
      <c r="KKT743" s="511"/>
      <c r="KKU743" s="511"/>
      <c r="KKV743" s="511"/>
      <c r="KKW743" s="511"/>
      <c r="KKX743" s="511"/>
      <c r="KKY743" s="511"/>
      <c r="KKZ743" s="511"/>
      <c r="KLA743" s="511"/>
      <c r="KLB743" s="511"/>
      <c r="KLC743" s="511"/>
      <c r="KLD743" s="511"/>
      <c r="KLE743" s="511"/>
      <c r="KLF743" s="511"/>
      <c r="KLG743" s="511"/>
      <c r="KLH743" s="511"/>
      <c r="KLI743" s="511"/>
      <c r="KLJ743" s="511"/>
      <c r="KLK743" s="511"/>
      <c r="KLL743" s="511"/>
      <c r="KLM743" s="89"/>
      <c r="KLN743" s="89"/>
      <c r="KLO743" s="89"/>
      <c r="KLP743" s="89"/>
      <c r="KLQ743" s="89"/>
      <c r="KLR743" s="511"/>
      <c r="KLS743" s="511"/>
      <c r="KLT743" s="89"/>
      <c r="KLU743" s="89"/>
      <c r="KLV743" s="511"/>
      <c r="KLW743" s="511"/>
      <c r="KLX743" s="89"/>
      <c r="KLY743" s="89"/>
      <c r="KLZ743" s="511"/>
      <c r="KMA743" s="511"/>
      <c r="KMB743" s="511"/>
      <c r="KMC743" s="511"/>
      <c r="KMD743" s="511"/>
      <c r="KME743" s="511"/>
      <c r="KMF743" s="511"/>
      <c r="KMG743" s="89"/>
      <c r="KMH743" s="89"/>
      <c r="KMI743" s="511"/>
      <c r="KMJ743" s="511"/>
      <c r="KMK743" s="89"/>
      <c r="KML743" s="89"/>
      <c r="KMM743" s="511"/>
      <c r="KMN743" s="511"/>
      <c r="KMO743" s="511"/>
      <c r="KMP743" s="511"/>
      <c r="KMQ743" s="511"/>
      <c r="KMR743" s="203"/>
      <c r="KMS743" s="107"/>
      <c r="KMT743" s="511"/>
      <c r="KMU743" s="511"/>
      <c r="KMV743" s="511"/>
      <c r="KMW743" s="511"/>
      <c r="KMX743" s="511"/>
      <c r="KMY743" s="511"/>
      <c r="KMZ743" s="511"/>
      <c r="KNA743" s="168"/>
      <c r="KNB743" s="168"/>
      <c r="KNC743" s="168"/>
      <c r="KND743" s="168"/>
      <c r="KNE743" s="168"/>
      <c r="KNF743" s="168"/>
      <c r="KNG743" s="168"/>
      <c r="KNH743" s="168"/>
      <c r="KNI743" s="168"/>
      <c r="KNJ743" s="168"/>
      <c r="KNK743" s="168"/>
      <c r="KNL743" s="168"/>
      <c r="KNM743" s="168"/>
      <c r="KNN743" s="168"/>
      <c r="KNO743" s="168"/>
      <c r="KNP743" s="168"/>
      <c r="KNQ743" s="168"/>
      <c r="KNR743" s="168"/>
      <c r="KNS743" s="168"/>
      <c r="KNT743" s="168"/>
      <c r="KNU743" s="168"/>
      <c r="KNV743" s="168"/>
      <c r="KNW743" s="168"/>
      <c r="KNX743" s="168"/>
      <c r="KNY743" s="168"/>
      <c r="KNZ743" s="168"/>
      <c r="KOA743" s="168"/>
      <c r="KOB743" s="168"/>
      <c r="KOC743" s="168"/>
      <c r="KOD743" s="168"/>
      <c r="KOE743" s="168"/>
      <c r="KOF743" s="168"/>
      <c r="KOG743" s="168"/>
      <c r="KOH743" s="168"/>
      <c r="KOI743" s="168"/>
      <c r="KOJ743" s="168"/>
      <c r="KOK743" s="168"/>
      <c r="KOL743" s="168"/>
      <c r="KOM743" s="168"/>
      <c r="KON743" s="168"/>
      <c r="KOO743" s="168"/>
      <c r="KOP743" s="168"/>
      <c r="KOQ743" s="168"/>
      <c r="KOR743" s="168"/>
      <c r="KOS743" s="511"/>
      <c r="KOT743" s="511"/>
      <c r="KOU743" s="511"/>
      <c r="KOV743" s="511"/>
      <c r="KOW743" s="511"/>
      <c r="KOX743" s="511"/>
      <c r="KOY743" s="511"/>
      <c r="KOZ743" s="511"/>
      <c r="KPA743" s="511"/>
      <c r="KPB743" s="511"/>
      <c r="KPC743" s="511"/>
      <c r="KPD743" s="511"/>
      <c r="KPE743" s="511"/>
      <c r="KPF743" s="511"/>
      <c r="KPG743" s="511"/>
      <c r="KPH743" s="511"/>
      <c r="KPI743" s="511"/>
      <c r="KPJ743" s="511"/>
      <c r="KPK743" s="511"/>
      <c r="KPL743" s="511"/>
      <c r="KPM743" s="511"/>
      <c r="KPN743" s="511"/>
      <c r="KPO743" s="511"/>
      <c r="KPP743" s="511"/>
      <c r="KPQ743" s="89"/>
      <c r="KPR743" s="89"/>
      <c r="KPS743" s="89"/>
      <c r="KPT743" s="89"/>
      <c r="KPU743" s="89"/>
      <c r="KPV743" s="511"/>
      <c r="KPW743" s="511"/>
      <c r="KPX743" s="89"/>
      <c r="KPY743" s="89"/>
      <c r="KPZ743" s="511"/>
      <c r="KQA743" s="511"/>
      <c r="KQB743" s="89"/>
      <c r="KQC743" s="89"/>
      <c r="KQD743" s="511"/>
      <c r="KQE743" s="511"/>
      <c r="KQF743" s="511"/>
      <c r="KQG743" s="511"/>
      <c r="KQH743" s="511"/>
      <c r="KQI743" s="511"/>
      <c r="KQJ743" s="511"/>
      <c r="KQK743" s="89"/>
      <c r="KQL743" s="89"/>
      <c r="KQM743" s="511"/>
      <c r="KQN743" s="511"/>
      <c r="KQO743" s="89"/>
      <c r="KQP743" s="89"/>
      <c r="KQQ743" s="511"/>
      <c r="KQR743" s="511"/>
      <c r="KQS743" s="511"/>
      <c r="KQT743" s="511"/>
      <c r="KQU743" s="511"/>
      <c r="KQV743" s="203"/>
      <c r="KQW743" s="107"/>
      <c r="KQX743" s="511"/>
      <c r="KQY743" s="511"/>
      <c r="KQZ743" s="511"/>
      <c r="KRA743" s="511"/>
      <c r="KRB743" s="511"/>
      <c r="KRC743" s="511"/>
      <c r="KRD743" s="511"/>
      <c r="KRE743" s="168"/>
      <c r="KRF743" s="168"/>
      <c r="KRG743" s="168"/>
      <c r="KRH743" s="168"/>
      <c r="KRI743" s="168"/>
      <c r="KRJ743" s="168"/>
      <c r="KRK743" s="168"/>
      <c r="KRL743" s="168"/>
      <c r="KRM743" s="168"/>
      <c r="KRN743" s="168"/>
      <c r="KRO743" s="168"/>
      <c r="KRP743" s="168"/>
      <c r="KRQ743" s="168"/>
      <c r="KRR743" s="168"/>
      <c r="KRS743" s="168"/>
      <c r="KRT743" s="168"/>
      <c r="KRU743" s="168"/>
      <c r="KRV743" s="168"/>
      <c r="KRW743" s="168"/>
      <c r="KRX743" s="168"/>
      <c r="KRY743" s="168"/>
      <c r="KRZ743" s="168"/>
      <c r="KSA743" s="168"/>
      <c r="KSB743" s="168"/>
      <c r="KSC743" s="168"/>
      <c r="KSD743" s="168"/>
      <c r="KSE743" s="168"/>
      <c r="KSF743" s="168"/>
      <c r="KSG743" s="168"/>
      <c r="KSH743" s="168"/>
      <c r="KSI743" s="168"/>
      <c r="KSJ743" s="168"/>
      <c r="KSK743" s="168"/>
      <c r="KSL743" s="168"/>
      <c r="KSM743" s="168"/>
      <c r="KSN743" s="168"/>
      <c r="KSO743" s="168"/>
      <c r="KSP743" s="168"/>
      <c r="KSQ743" s="168"/>
      <c r="KSR743" s="168"/>
      <c r="KSS743" s="168"/>
      <c r="KST743" s="168"/>
      <c r="KSU743" s="168"/>
      <c r="KSV743" s="168"/>
      <c r="KSW743" s="511"/>
      <c r="KSX743" s="511"/>
      <c r="KSY743" s="511"/>
      <c r="KSZ743" s="511"/>
      <c r="KTA743" s="511"/>
      <c r="KTB743" s="511"/>
      <c r="KTC743" s="511"/>
      <c r="KTD743" s="511"/>
      <c r="KTE743" s="511"/>
      <c r="KTF743" s="511"/>
      <c r="KTG743" s="511"/>
      <c r="KTH743" s="511"/>
      <c r="KTI743" s="511"/>
      <c r="KTJ743" s="511"/>
      <c r="KTK743" s="511"/>
      <c r="KTL743" s="511"/>
      <c r="KTM743" s="511"/>
      <c r="KTN743" s="511"/>
      <c r="KTO743" s="511"/>
      <c r="KTP743" s="511"/>
      <c r="KTQ743" s="511"/>
      <c r="KTR743" s="511"/>
      <c r="KTS743" s="511"/>
      <c r="KTT743" s="511"/>
      <c r="KTU743" s="89"/>
      <c r="KTV743" s="89"/>
      <c r="KTW743" s="89"/>
      <c r="KTX743" s="89"/>
      <c r="KTY743" s="89"/>
      <c r="KTZ743" s="511"/>
      <c r="KUA743" s="511"/>
      <c r="KUB743" s="89"/>
      <c r="KUC743" s="89"/>
      <c r="KUD743" s="511"/>
      <c r="KUE743" s="511"/>
      <c r="KUF743" s="89"/>
      <c r="KUG743" s="89"/>
      <c r="KUH743" s="511"/>
      <c r="KUI743" s="511"/>
      <c r="KUJ743" s="511"/>
      <c r="KUK743" s="511"/>
      <c r="KUL743" s="511"/>
      <c r="KUM743" s="511"/>
      <c r="KUN743" s="511"/>
      <c r="KUO743" s="89"/>
      <c r="KUP743" s="89"/>
      <c r="KUQ743" s="511"/>
      <c r="KUR743" s="511"/>
      <c r="KUS743" s="89"/>
      <c r="KUT743" s="89"/>
      <c r="KUU743" s="511"/>
      <c r="KUV743" s="511"/>
      <c r="KUW743" s="511"/>
      <c r="KUX743" s="511"/>
      <c r="KUY743" s="511"/>
      <c r="KUZ743" s="203"/>
      <c r="KVA743" s="107"/>
      <c r="KVB743" s="511"/>
      <c r="KVC743" s="511"/>
      <c r="KVD743" s="511"/>
      <c r="KVE743" s="511"/>
      <c r="KVF743" s="511"/>
      <c r="KVG743" s="511"/>
      <c r="KVH743" s="511"/>
      <c r="KVI743" s="168"/>
      <c r="KVJ743" s="168"/>
      <c r="KVK743" s="168"/>
      <c r="KVL743" s="168"/>
      <c r="KVM743" s="168"/>
      <c r="KVN743" s="168"/>
      <c r="KVO743" s="168"/>
      <c r="KVP743" s="168"/>
      <c r="KVQ743" s="168"/>
      <c r="KVR743" s="168"/>
      <c r="KVS743" s="168"/>
      <c r="KVT743" s="168"/>
      <c r="KVU743" s="168"/>
      <c r="KVV743" s="168"/>
      <c r="KVW743" s="168"/>
      <c r="KVX743" s="168"/>
      <c r="KVY743" s="168"/>
      <c r="KVZ743" s="168"/>
      <c r="KWA743" s="168"/>
      <c r="KWB743" s="168"/>
      <c r="KWC743" s="168"/>
      <c r="KWD743" s="168"/>
      <c r="KWE743" s="168"/>
      <c r="KWF743" s="168"/>
      <c r="KWG743" s="168"/>
      <c r="KWH743" s="168"/>
      <c r="KWI743" s="168"/>
      <c r="KWJ743" s="168"/>
      <c r="KWK743" s="168"/>
      <c r="KWL743" s="168"/>
      <c r="KWM743" s="168"/>
      <c r="KWN743" s="168"/>
      <c r="KWO743" s="168"/>
      <c r="KWP743" s="168"/>
      <c r="KWQ743" s="168"/>
      <c r="KWR743" s="168"/>
      <c r="KWS743" s="168"/>
      <c r="KWT743" s="168"/>
      <c r="KWU743" s="168"/>
      <c r="KWV743" s="168"/>
      <c r="KWW743" s="168"/>
      <c r="KWX743" s="168"/>
      <c r="KWY743" s="168"/>
      <c r="KWZ743" s="168"/>
      <c r="KXA743" s="511"/>
      <c r="KXB743" s="511"/>
      <c r="KXC743" s="511"/>
      <c r="KXD743" s="511"/>
      <c r="KXE743" s="511"/>
      <c r="KXF743" s="511"/>
      <c r="KXG743" s="511"/>
      <c r="KXH743" s="511"/>
      <c r="KXI743" s="511"/>
      <c r="KXJ743" s="511"/>
      <c r="KXK743" s="511"/>
      <c r="KXL743" s="511"/>
      <c r="KXM743" s="511"/>
      <c r="KXN743" s="511"/>
      <c r="KXO743" s="511"/>
      <c r="KXP743" s="511"/>
      <c r="KXQ743" s="511"/>
      <c r="KXR743" s="511"/>
      <c r="KXS743" s="511"/>
      <c r="KXT743" s="511"/>
      <c r="KXU743" s="511"/>
      <c r="KXV743" s="511"/>
      <c r="KXW743" s="511"/>
      <c r="KXX743" s="511"/>
      <c r="KXY743" s="89"/>
      <c r="KXZ743" s="89"/>
      <c r="KYA743" s="89"/>
      <c r="KYB743" s="89"/>
      <c r="KYC743" s="89"/>
      <c r="KYD743" s="511"/>
      <c r="KYE743" s="511"/>
      <c r="KYF743" s="89"/>
      <c r="KYG743" s="89"/>
      <c r="KYH743" s="511"/>
      <c r="KYI743" s="511"/>
      <c r="KYJ743" s="89"/>
      <c r="KYK743" s="89"/>
      <c r="KYL743" s="511"/>
      <c r="KYM743" s="511"/>
      <c r="KYN743" s="511"/>
      <c r="KYO743" s="511"/>
      <c r="KYP743" s="511"/>
      <c r="KYQ743" s="511"/>
      <c r="KYR743" s="511"/>
      <c r="KYS743" s="89"/>
      <c r="KYT743" s="89"/>
      <c r="KYU743" s="511"/>
      <c r="KYV743" s="511"/>
      <c r="KYW743" s="89"/>
      <c r="KYX743" s="89"/>
      <c r="KYY743" s="511"/>
      <c r="KYZ743" s="511"/>
      <c r="KZA743" s="511"/>
      <c r="KZB743" s="511"/>
      <c r="KZC743" s="511"/>
      <c r="KZD743" s="203"/>
      <c r="KZE743" s="107"/>
      <c r="KZF743" s="511"/>
      <c r="KZG743" s="511"/>
      <c r="KZH743" s="511"/>
      <c r="KZI743" s="511"/>
      <c r="KZJ743" s="511"/>
      <c r="KZK743" s="511"/>
      <c r="KZL743" s="511"/>
      <c r="KZM743" s="168"/>
      <c r="KZN743" s="168"/>
      <c r="KZO743" s="168"/>
      <c r="KZP743" s="168"/>
      <c r="KZQ743" s="168"/>
      <c r="KZR743" s="168"/>
      <c r="KZS743" s="168"/>
      <c r="KZT743" s="168"/>
      <c r="KZU743" s="168"/>
      <c r="KZV743" s="168"/>
      <c r="KZW743" s="168"/>
      <c r="KZX743" s="168"/>
      <c r="KZY743" s="168"/>
      <c r="KZZ743" s="168"/>
      <c r="LAA743" s="168"/>
      <c r="LAB743" s="168"/>
      <c r="LAC743" s="168"/>
      <c r="LAD743" s="168"/>
      <c r="LAE743" s="168"/>
      <c r="LAF743" s="168"/>
      <c r="LAG743" s="168"/>
      <c r="LAH743" s="168"/>
      <c r="LAI743" s="168"/>
      <c r="LAJ743" s="168"/>
      <c r="LAK743" s="168"/>
      <c r="LAL743" s="168"/>
      <c r="LAM743" s="168"/>
      <c r="LAN743" s="168"/>
      <c r="LAO743" s="168"/>
      <c r="LAP743" s="168"/>
      <c r="LAQ743" s="168"/>
      <c r="LAR743" s="168"/>
      <c r="LAS743" s="168"/>
      <c r="LAT743" s="168"/>
      <c r="LAU743" s="168"/>
      <c r="LAV743" s="168"/>
      <c r="LAW743" s="168"/>
      <c r="LAX743" s="168"/>
      <c r="LAY743" s="168"/>
      <c r="LAZ743" s="168"/>
      <c r="LBA743" s="168"/>
      <c r="LBB743" s="168"/>
      <c r="LBC743" s="168"/>
      <c r="LBD743" s="168"/>
      <c r="LBE743" s="511"/>
      <c r="LBF743" s="511"/>
      <c r="LBG743" s="511"/>
      <c r="LBH743" s="511"/>
      <c r="LBI743" s="511"/>
      <c r="LBJ743" s="511"/>
      <c r="LBK743" s="511"/>
      <c r="LBL743" s="511"/>
      <c r="LBM743" s="511"/>
      <c r="LBN743" s="511"/>
      <c r="LBO743" s="511"/>
      <c r="LBP743" s="511"/>
      <c r="LBQ743" s="511"/>
      <c r="LBR743" s="511"/>
      <c r="LBS743" s="511"/>
      <c r="LBT743" s="511"/>
      <c r="LBU743" s="511"/>
      <c r="LBV743" s="511"/>
      <c r="LBW743" s="511"/>
      <c r="LBX743" s="511"/>
      <c r="LBY743" s="511"/>
      <c r="LBZ743" s="511"/>
      <c r="LCA743" s="511"/>
      <c r="LCB743" s="511"/>
      <c r="LCC743" s="89"/>
      <c r="LCD743" s="89"/>
      <c r="LCE743" s="89"/>
      <c r="LCF743" s="89"/>
      <c r="LCG743" s="89"/>
      <c r="LCH743" s="511"/>
      <c r="LCI743" s="511"/>
      <c r="LCJ743" s="89"/>
      <c r="LCK743" s="89"/>
      <c r="LCL743" s="511"/>
      <c r="LCM743" s="511"/>
      <c r="LCN743" s="89"/>
      <c r="LCO743" s="89"/>
      <c r="LCP743" s="511"/>
      <c r="LCQ743" s="511"/>
      <c r="LCR743" s="511"/>
      <c r="LCS743" s="511"/>
      <c r="LCT743" s="511"/>
      <c r="LCU743" s="511"/>
      <c r="LCV743" s="511"/>
      <c r="LCW743" s="89"/>
      <c r="LCX743" s="89"/>
      <c r="LCY743" s="511"/>
      <c r="LCZ743" s="511"/>
      <c r="LDA743" s="89"/>
      <c r="LDB743" s="89"/>
      <c r="LDC743" s="511"/>
      <c r="LDD743" s="511"/>
      <c r="LDE743" s="511"/>
      <c r="LDF743" s="511"/>
      <c r="LDG743" s="511"/>
      <c r="LDH743" s="203"/>
      <c r="LDI743" s="107"/>
      <c r="LDJ743" s="511"/>
      <c r="LDK743" s="511"/>
      <c r="LDL743" s="511"/>
      <c r="LDM743" s="511"/>
      <c r="LDN743" s="511"/>
      <c r="LDO743" s="511"/>
      <c r="LDP743" s="511"/>
      <c r="LDQ743" s="168"/>
      <c r="LDR743" s="168"/>
      <c r="LDS743" s="168"/>
      <c r="LDT743" s="168"/>
      <c r="LDU743" s="168"/>
      <c r="LDV743" s="168"/>
      <c r="LDW743" s="168"/>
      <c r="LDX743" s="168"/>
      <c r="LDY743" s="168"/>
      <c r="LDZ743" s="168"/>
      <c r="LEA743" s="168"/>
      <c r="LEB743" s="168"/>
      <c r="LEC743" s="168"/>
      <c r="LED743" s="168"/>
      <c r="LEE743" s="168"/>
      <c r="LEF743" s="168"/>
      <c r="LEG743" s="168"/>
      <c r="LEH743" s="168"/>
      <c r="LEI743" s="168"/>
      <c r="LEJ743" s="168"/>
      <c r="LEK743" s="168"/>
      <c r="LEL743" s="168"/>
      <c r="LEM743" s="168"/>
      <c r="LEN743" s="168"/>
      <c r="LEO743" s="168"/>
      <c r="LEP743" s="168"/>
      <c r="LEQ743" s="168"/>
      <c r="LER743" s="168"/>
      <c r="LES743" s="168"/>
      <c r="LET743" s="168"/>
      <c r="LEU743" s="168"/>
      <c r="LEV743" s="168"/>
      <c r="LEW743" s="168"/>
      <c r="LEX743" s="168"/>
      <c r="LEY743" s="168"/>
      <c r="LEZ743" s="168"/>
      <c r="LFA743" s="168"/>
      <c r="LFB743" s="168"/>
      <c r="LFC743" s="168"/>
      <c r="LFD743" s="168"/>
      <c r="LFE743" s="168"/>
      <c r="LFF743" s="168"/>
      <c r="LFG743" s="168"/>
      <c r="LFH743" s="168"/>
      <c r="LFI743" s="511"/>
      <c r="LFJ743" s="511"/>
      <c r="LFK743" s="511"/>
      <c r="LFL743" s="511"/>
      <c r="LFM743" s="511"/>
      <c r="LFN743" s="511"/>
      <c r="LFO743" s="511"/>
      <c r="LFP743" s="511"/>
      <c r="LFQ743" s="511"/>
      <c r="LFR743" s="511"/>
      <c r="LFS743" s="511"/>
      <c r="LFT743" s="511"/>
      <c r="LFU743" s="511"/>
      <c r="LFV743" s="511"/>
      <c r="LFW743" s="511"/>
      <c r="LFX743" s="511"/>
      <c r="LFY743" s="511"/>
      <c r="LFZ743" s="511"/>
      <c r="LGA743" s="511"/>
      <c r="LGB743" s="511"/>
      <c r="LGC743" s="511"/>
      <c r="LGD743" s="511"/>
      <c r="LGE743" s="511"/>
      <c r="LGF743" s="511"/>
      <c r="LGG743" s="89"/>
      <c r="LGH743" s="89"/>
      <c r="LGI743" s="89"/>
      <c r="LGJ743" s="89"/>
      <c r="LGK743" s="89"/>
      <c r="LGL743" s="511"/>
      <c r="LGM743" s="511"/>
      <c r="LGN743" s="89"/>
      <c r="LGO743" s="89"/>
      <c r="LGP743" s="511"/>
      <c r="LGQ743" s="511"/>
      <c r="LGR743" s="89"/>
      <c r="LGS743" s="89"/>
      <c r="LGT743" s="511"/>
      <c r="LGU743" s="511"/>
      <c r="LGV743" s="511"/>
      <c r="LGW743" s="511"/>
      <c r="LGX743" s="511"/>
      <c r="LGY743" s="511"/>
      <c r="LGZ743" s="511"/>
      <c r="LHA743" s="89"/>
      <c r="LHB743" s="89"/>
      <c r="LHC743" s="511"/>
      <c r="LHD743" s="511"/>
      <c r="LHE743" s="89"/>
      <c r="LHF743" s="89"/>
      <c r="LHG743" s="511"/>
      <c r="LHH743" s="511"/>
      <c r="LHI743" s="511"/>
      <c r="LHJ743" s="511"/>
      <c r="LHK743" s="511"/>
      <c r="LHL743" s="203"/>
      <c r="LHM743" s="107"/>
      <c r="LHN743" s="511"/>
      <c r="LHO743" s="511"/>
      <c r="LHP743" s="511"/>
      <c r="LHQ743" s="511"/>
      <c r="LHR743" s="511"/>
      <c r="LHS743" s="511"/>
      <c r="LHT743" s="511"/>
      <c r="LHU743" s="168"/>
      <c r="LHV743" s="168"/>
      <c r="LHW743" s="168"/>
      <c r="LHX743" s="168"/>
      <c r="LHY743" s="168"/>
      <c r="LHZ743" s="168"/>
      <c r="LIA743" s="168"/>
      <c r="LIB743" s="168"/>
      <c r="LIC743" s="168"/>
      <c r="LID743" s="168"/>
      <c r="LIE743" s="168"/>
      <c r="LIF743" s="168"/>
      <c r="LIG743" s="168"/>
      <c r="LIH743" s="168"/>
      <c r="LII743" s="168"/>
      <c r="LIJ743" s="168"/>
      <c r="LIK743" s="168"/>
      <c r="LIL743" s="168"/>
      <c r="LIM743" s="168"/>
      <c r="LIN743" s="168"/>
      <c r="LIO743" s="168"/>
      <c r="LIP743" s="168"/>
      <c r="LIQ743" s="168"/>
      <c r="LIR743" s="168"/>
      <c r="LIS743" s="168"/>
      <c r="LIT743" s="168"/>
      <c r="LIU743" s="168"/>
      <c r="LIV743" s="168"/>
      <c r="LIW743" s="168"/>
      <c r="LIX743" s="168"/>
      <c r="LIY743" s="168"/>
      <c r="LIZ743" s="168"/>
      <c r="LJA743" s="168"/>
      <c r="LJB743" s="168"/>
      <c r="LJC743" s="168"/>
      <c r="LJD743" s="168"/>
      <c r="LJE743" s="168"/>
      <c r="LJF743" s="168"/>
      <c r="LJG743" s="168"/>
      <c r="LJH743" s="168"/>
      <c r="LJI743" s="168"/>
      <c r="LJJ743" s="168"/>
      <c r="LJK743" s="168"/>
      <c r="LJL743" s="168"/>
      <c r="LJM743" s="511"/>
      <c r="LJN743" s="511"/>
      <c r="LJO743" s="511"/>
      <c r="LJP743" s="511"/>
      <c r="LJQ743" s="511"/>
      <c r="LJR743" s="511"/>
      <c r="LJS743" s="511"/>
      <c r="LJT743" s="511"/>
      <c r="LJU743" s="511"/>
      <c r="LJV743" s="511"/>
      <c r="LJW743" s="511"/>
      <c r="LJX743" s="511"/>
      <c r="LJY743" s="511"/>
      <c r="LJZ743" s="511"/>
      <c r="LKA743" s="511"/>
      <c r="LKB743" s="511"/>
      <c r="LKC743" s="511"/>
      <c r="LKD743" s="511"/>
      <c r="LKE743" s="511"/>
      <c r="LKF743" s="511"/>
      <c r="LKG743" s="511"/>
      <c r="LKH743" s="511"/>
      <c r="LKI743" s="511"/>
      <c r="LKJ743" s="511"/>
      <c r="LKK743" s="89"/>
      <c r="LKL743" s="89"/>
      <c r="LKM743" s="89"/>
      <c r="LKN743" s="89"/>
      <c r="LKO743" s="89"/>
      <c r="LKP743" s="511"/>
      <c r="LKQ743" s="511"/>
      <c r="LKR743" s="89"/>
      <c r="LKS743" s="89"/>
      <c r="LKT743" s="511"/>
      <c r="LKU743" s="511"/>
      <c r="LKV743" s="89"/>
      <c r="LKW743" s="89"/>
      <c r="LKX743" s="511"/>
      <c r="LKY743" s="511"/>
      <c r="LKZ743" s="511"/>
      <c r="LLA743" s="511"/>
      <c r="LLB743" s="511"/>
      <c r="LLC743" s="511"/>
      <c r="LLD743" s="511"/>
      <c r="LLE743" s="89"/>
      <c r="LLF743" s="89"/>
      <c r="LLG743" s="511"/>
      <c r="LLH743" s="511"/>
      <c r="LLI743" s="89"/>
      <c r="LLJ743" s="89"/>
      <c r="LLK743" s="511"/>
      <c r="LLL743" s="511"/>
      <c r="LLM743" s="511"/>
      <c r="LLN743" s="511"/>
      <c r="LLO743" s="511"/>
      <c r="LLP743" s="203"/>
      <c r="LLQ743" s="107"/>
      <c r="LLR743" s="511"/>
      <c r="LLS743" s="511"/>
      <c r="LLT743" s="511"/>
      <c r="LLU743" s="511"/>
      <c r="LLV743" s="511"/>
      <c r="LLW743" s="511"/>
      <c r="LLX743" s="511"/>
      <c r="LLY743" s="168"/>
      <c r="LLZ743" s="168"/>
      <c r="LMA743" s="168"/>
      <c r="LMB743" s="168"/>
      <c r="LMC743" s="168"/>
      <c r="LMD743" s="168"/>
      <c r="LME743" s="168"/>
      <c r="LMF743" s="168"/>
      <c r="LMG743" s="168"/>
      <c r="LMH743" s="168"/>
      <c r="LMI743" s="168"/>
      <c r="LMJ743" s="168"/>
      <c r="LMK743" s="168"/>
      <c r="LML743" s="168"/>
      <c r="LMM743" s="168"/>
      <c r="LMN743" s="168"/>
      <c r="LMO743" s="168"/>
      <c r="LMP743" s="168"/>
      <c r="LMQ743" s="168"/>
      <c r="LMR743" s="168"/>
      <c r="LMS743" s="168"/>
      <c r="LMT743" s="168"/>
      <c r="LMU743" s="168"/>
      <c r="LMV743" s="168"/>
      <c r="LMW743" s="168"/>
      <c r="LMX743" s="168"/>
      <c r="LMY743" s="168"/>
      <c r="LMZ743" s="168"/>
      <c r="LNA743" s="168"/>
      <c r="LNB743" s="168"/>
      <c r="LNC743" s="168"/>
      <c r="LND743" s="168"/>
      <c r="LNE743" s="168"/>
      <c r="LNF743" s="168"/>
      <c r="LNG743" s="168"/>
      <c r="LNH743" s="168"/>
      <c r="LNI743" s="168"/>
      <c r="LNJ743" s="168"/>
      <c r="LNK743" s="168"/>
      <c r="LNL743" s="168"/>
      <c r="LNM743" s="168"/>
      <c r="LNN743" s="168"/>
      <c r="LNO743" s="168"/>
      <c r="LNP743" s="168"/>
      <c r="LNQ743" s="511"/>
      <c r="LNR743" s="511"/>
      <c r="LNS743" s="511"/>
      <c r="LNT743" s="511"/>
      <c r="LNU743" s="511"/>
      <c r="LNV743" s="511"/>
      <c r="LNW743" s="511"/>
      <c r="LNX743" s="511"/>
      <c r="LNY743" s="511"/>
      <c r="LNZ743" s="511"/>
      <c r="LOA743" s="511"/>
      <c r="LOB743" s="511"/>
      <c r="LOC743" s="511"/>
      <c r="LOD743" s="511"/>
      <c r="LOE743" s="511"/>
      <c r="LOF743" s="511"/>
      <c r="LOG743" s="511"/>
      <c r="LOH743" s="511"/>
      <c r="LOI743" s="511"/>
      <c r="LOJ743" s="511"/>
      <c r="LOK743" s="511"/>
      <c r="LOL743" s="511"/>
      <c r="LOM743" s="511"/>
      <c r="LON743" s="511"/>
      <c r="LOO743" s="89"/>
      <c r="LOP743" s="89"/>
      <c r="LOQ743" s="89"/>
      <c r="LOR743" s="89"/>
      <c r="LOS743" s="89"/>
      <c r="LOT743" s="511"/>
      <c r="LOU743" s="511"/>
      <c r="LOV743" s="89"/>
      <c r="LOW743" s="89"/>
      <c r="LOX743" s="511"/>
      <c r="LOY743" s="511"/>
      <c r="LOZ743" s="89"/>
      <c r="LPA743" s="89"/>
      <c r="LPB743" s="511"/>
      <c r="LPC743" s="511"/>
      <c r="LPD743" s="511"/>
      <c r="LPE743" s="511"/>
      <c r="LPF743" s="511"/>
      <c r="LPG743" s="511"/>
      <c r="LPH743" s="511"/>
      <c r="LPI743" s="89"/>
      <c r="LPJ743" s="89"/>
      <c r="LPK743" s="511"/>
      <c r="LPL743" s="511"/>
      <c r="LPM743" s="89"/>
      <c r="LPN743" s="89"/>
      <c r="LPO743" s="511"/>
      <c r="LPP743" s="511"/>
      <c r="LPQ743" s="511"/>
      <c r="LPR743" s="511"/>
      <c r="LPS743" s="511"/>
      <c r="LPT743" s="203"/>
      <c r="LPU743" s="107"/>
      <c r="LPV743" s="511"/>
      <c r="LPW743" s="511"/>
      <c r="LPX743" s="511"/>
      <c r="LPY743" s="511"/>
      <c r="LPZ743" s="511"/>
      <c r="LQA743" s="511"/>
      <c r="LQB743" s="511"/>
      <c r="LQC743" s="168"/>
      <c r="LQD743" s="168"/>
      <c r="LQE743" s="168"/>
      <c r="LQF743" s="168"/>
      <c r="LQG743" s="168"/>
      <c r="LQH743" s="168"/>
      <c r="LQI743" s="168"/>
      <c r="LQJ743" s="168"/>
      <c r="LQK743" s="168"/>
      <c r="LQL743" s="168"/>
      <c r="LQM743" s="168"/>
      <c r="LQN743" s="168"/>
      <c r="LQO743" s="168"/>
      <c r="LQP743" s="168"/>
      <c r="LQQ743" s="168"/>
      <c r="LQR743" s="168"/>
      <c r="LQS743" s="168"/>
      <c r="LQT743" s="168"/>
      <c r="LQU743" s="168"/>
      <c r="LQV743" s="168"/>
      <c r="LQW743" s="168"/>
      <c r="LQX743" s="168"/>
      <c r="LQY743" s="168"/>
      <c r="LQZ743" s="168"/>
      <c r="LRA743" s="168"/>
      <c r="LRB743" s="168"/>
      <c r="LRC743" s="168"/>
      <c r="LRD743" s="168"/>
      <c r="LRE743" s="168"/>
      <c r="LRF743" s="168"/>
      <c r="LRG743" s="168"/>
      <c r="LRH743" s="168"/>
      <c r="LRI743" s="168"/>
      <c r="LRJ743" s="168"/>
      <c r="LRK743" s="168"/>
      <c r="LRL743" s="168"/>
      <c r="LRM743" s="168"/>
      <c r="LRN743" s="168"/>
      <c r="LRO743" s="168"/>
      <c r="LRP743" s="168"/>
      <c r="LRQ743" s="168"/>
      <c r="LRR743" s="168"/>
      <c r="LRS743" s="168"/>
      <c r="LRT743" s="168"/>
      <c r="LRU743" s="511"/>
      <c r="LRV743" s="511"/>
      <c r="LRW743" s="511"/>
      <c r="LRX743" s="511"/>
      <c r="LRY743" s="511"/>
      <c r="LRZ743" s="511"/>
      <c r="LSA743" s="511"/>
      <c r="LSB743" s="511"/>
      <c r="LSC743" s="511"/>
      <c r="LSD743" s="511"/>
      <c r="LSE743" s="511"/>
      <c r="LSF743" s="511"/>
      <c r="LSG743" s="511"/>
      <c r="LSH743" s="511"/>
      <c r="LSI743" s="511"/>
      <c r="LSJ743" s="511"/>
      <c r="LSK743" s="511"/>
      <c r="LSL743" s="511"/>
      <c r="LSM743" s="511"/>
      <c r="LSN743" s="511"/>
      <c r="LSO743" s="511"/>
      <c r="LSP743" s="511"/>
      <c r="LSQ743" s="511"/>
      <c r="LSR743" s="511"/>
      <c r="LSS743" s="89"/>
      <c r="LST743" s="89"/>
      <c r="LSU743" s="89"/>
      <c r="LSV743" s="89"/>
      <c r="LSW743" s="89"/>
      <c r="LSX743" s="511"/>
      <c r="LSY743" s="511"/>
      <c r="LSZ743" s="89"/>
      <c r="LTA743" s="89"/>
      <c r="LTB743" s="511"/>
      <c r="LTC743" s="511"/>
      <c r="LTD743" s="89"/>
      <c r="LTE743" s="89"/>
      <c r="LTF743" s="511"/>
      <c r="LTG743" s="511"/>
      <c r="LTH743" s="511"/>
      <c r="LTI743" s="511"/>
      <c r="LTJ743" s="511"/>
      <c r="LTK743" s="511"/>
      <c r="LTL743" s="511"/>
      <c r="LTM743" s="89"/>
      <c r="LTN743" s="89"/>
      <c r="LTO743" s="511"/>
      <c r="LTP743" s="511"/>
      <c r="LTQ743" s="89"/>
      <c r="LTR743" s="89"/>
      <c r="LTS743" s="511"/>
      <c r="LTT743" s="511"/>
      <c r="LTU743" s="511"/>
      <c r="LTV743" s="511"/>
      <c r="LTW743" s="511"/>
      <c r="LTX743" s="203"/>
      <c r="LTY743" s="107"/>
      <c r="LTZ743" s="511"/>
      <c r="LUA743" s="511"/>
      <c r="LUB743" s="511"/>
      <c r="LUC743" s="511"/>
      <c r="LUD743" s="511"/>
      <c r="LUE743" s="511"/>
      <c r="LUF743" s="511"/>
      <c r="LUG743" s="168"/>
      <c r="LUH743" s="168"/>
      <c r="LUI743" s="168"/>
      <c r="LUJ743" s="168"/>
      <c r="LUK743" s="168"/>
      <c r="LUL743" s="168"/>
      <c r="LUM743" s="168"/>
      <c r="LUN743" s="168"/>
      <c r="LUO743" s="168"/>
      <c r="LUP743" s="168"/>
      <c r="LUQ743" s="168"/>
      <c r="LUR743" s="168"/>
      <c r="LUS743" s="168"/>
      <c r="LUT743" s="168"/>
      <c r="LUU743" s="168"/>
      <c r="LUV743" s="168"/>
      <c r="LUW743" s="168"/>
      <c r="LUX743" s="168"/>
      <c r="LUY743" s="168"/>
      <c r="LUZ743" s="168"/>
      <c r="LVA743" s="168"/>
      <c r="LVB743" s="168"/>
      <c r="LVC743" s="168"/>
      <c r="LVD743" s="168"/>
      <c r="LVE743" s="168"/>
      <c r="LVF743" s="168"/>
      <c r="LVG743" s="168"/>
      <c r="LVH743" s="168"/>
      <c r="LVI743" s="168"/>
      <c r="LVJ743" s="168"/>
      <c r="LVK743" s="168"/>
      <c r="LVL743" s="168"/>
      <c r="LVM743" s="168"/>
      <c r="LVN743" s="168"/>
      <c r="LVO743" s="168"/>
      <c r="LVP743" s="168"/>
      <c r="LVQ743" s="168"/>
      <c r="LVR743" s="168"/>
      <c r="LVS743" s="168"/>
      <c r="LVT743" s="168"/>
      <c r="LVU743" s="168"/>
      <c r="LVV743" s="168"/>
      <c r="LVW743" s="168"/>
      <c r="LVX743" s="168"/>
      <c r="LVY743" s="511"/>
      <c r="LVZ743" s="511"/>
      <c r="LWA743" s="511"/>
      <c r="LWB743" s="511"/>
      <c r="LWC743" s="511"/>
      <c r="LWD743" s="511"/>
      <c r="LWE743" s="511"/>
      <c r="LWF743" s="511"/>
      <c r="LWG743" s="511"/>
      <c r="LWH743" s="511"/>
      <c r="LWI743" s="511"/>
      <c r="LWJ743" s="511"/>
      <c r="LWK743" s="511"/>
      <c r="LWL743" s="511"/>
      <c r="LWM743" s="511"/>
      <c r="LWN743" s="511"/>
      <c r="LWO743" s="511"/>
      <c r="LWP743" s="511"/>
      <c r="LWQ743" s="511"/>
      <c r="LWR743" s="511"/>
      <c r="LWS743" s="511"/>
      <c r="LWT743" s="511"/>
      <c r="LWU743" s="511"/>
      <c r="LWV743" s="511"/>
      <c r="LWW743" s="89"/>
      <c r="LWX743" s="89"/>
      <c r="LWY743" s="89"/>
      <c r="LWZ743" s="89"/>
      <c r="LXA743" s="89"/>
      <c r="LXB743" s="511"/>
      <c r="LXC743" s="511"/>
      <c r="LXD743" s="89"/>
      <c r="LXE743" s="89"/>
      <c r="LXF743" s="511"/>
      <c r="LXG743" s="511"/>
      <c r="LXH743" s="89"/>
      <c r="LXI743" s="89"/>
      <c r="LXJ743" s="511"/>
      <c r="LXK743" s="511"/>
      <c r="LXL743" s="511"/>
      <c r="LXM743" s="511"/>
      <c r="LXN743" s="511"/>
      <c r="LXO743" s="511"/>
      <c r="LXP743" s="511"/>
      <c r="LXQ743" s="89"/>
      <c r="LXR743" s="89"/>
      <c r="LXS743" s="511"/>
      <c r="LXT743" s="511"/>
      <c r="LXU743" s="89"/>
      <c r="LXV743" s="89"/>
      <c r="LXW743" s="511"/>
      <c r="LXX743" s="511"/>
      <c r="LXY743" s="511"/>
      <c r="LXZ743" s="511"/>
      <c r="LYA743" s="511"/>
      <c r="LYB743" s="203"/>
      <c r="LYC743" s="107"/>
      <c r="LYD743" s="511"/>
      <c r="LYE743" s="511"/>
      <c r="LYF743" s="511"/>
      <c r="LYG743" s="511"/>
      <c r="LYH743" s="511"/>
      <c r="LYI743" s="511"/>
      <c r="LYJ743" s="511"/>
      <c r="LYK743" s="168"/>
      <c r="LYL743" s="168"/>
      <c r="LYM743" s="168"/>
      <c r="LYN743" s="168"/>
      <c r="LYO743" s="168"/>
      <c r="LYP743" s="168"/>
      <c r="LYQ743" s="168"/>
      <c r="LYR743" s="168"/>
      <c r="LYS743" s="168"/>
      <c r="LYT743" s="168"/>
      <c r="LYU743" s="168"/>
      <c r="LYV743" s="168"/>
      <c r="LYW743" s="168"/>
      <c r="LYX743" s="168"/>
      <c r="LYY743" s="168"/>
      <c r="LYZ743" s="168"/>
      <c r="LZA743" s="168"/>
      <c r="LZB743" s="168"/>
      <c r="LZC743" s="168"/>
      <c r="LZD743" s="168"/>
      <c r="LZE743" s="168"/>
      <c r="LZF743" s="168"/>
      <c r="LZG743" s="168"/>
      <c r="LZH743" s="168"/>
      <c r="LZI743" s="168"/>
      <c r="LZJ743" s="168"/>
      <c r="LZK743" s="168"/>
      <c r="LZL743" s="168"/>
      <c r="LZM743" s="168"/>
      <c r="LZN743" s="168"/>
      <c r="LZO743" s="168"/>
      <c r="LZP743" s="168"/>
      <c r="LZQ743" s="168"/>
      <c r="LZR743" s="168"/>
      <c r="LZS743" s="168"/>
      <c r="LZT743" s="168"/>
      <c r="LZU743" s="168"/>
      <c r="LZV743" s="168"/>
      <c r="LZW743" s="168"/>
      <c r="LZX743" s="168"/>
      <c r="LZY743" s="168"/>
      <c r="LZZ743" s="168"/>
      <c r="MAA743" s="168"/>
      <c r="MAB743" s="168"/>
      <c r="MAC743" s="511"/>
      <c r="MAD743" s="511"/>
      <c r="MAE743" s="511"/>
      <c r="MAF743" s="511"/>
      <c r="MAG743" s="511"/>
      <c r="MAH743" s="511"/>
      <c r="MAI743" s="511"/>
      <c r="MAJ743" s="511"/>
      <c r="MAK743" s="511"/>
      <c r="MAL743" s="511"/>
      <c r="MAM743" s="511"/>
      <c r="MAN743" s="511"/>
      <c r="MAO743" s="511"/>
      <c r="MAP743" s="511"/>
      <c r="MAQ743" s="511"/>
      <c r="MAR743" s="511"/>
      <c r="MAS743" s="511"/>
      <c r="MAT743" s="511"/>
      <c r="MAU743" s="511"/>
      <c r="MAV743" s="511"/>
      <c r="MAW743" s="511"/>
      <c r="MAX743" s="511"/>
      <c r="MAY743" s="511"/>
      <c r="MAZ743" s="511"/>
      <c r="MBA743" s="89"/>
      <c r="MBB743" s="89"/>
      <c r="MBC743" s="89"/>
      <c r="MBD743" s="89"/>
      <c r="MBE743" s="89"/>
      <c r="MBF743" s="511"/>
      <c r="MBG743" s="511"/>
      <c r="MBH743" s="89"/>
      <c r="MBI743" s="89"/>
      <c r="MBJ743" s="511"/>
      <c r="MBK743" s="511"/>
      <c r="MBL743" s="89"/>
      <c r="MBM743" s="89"/>
      <c r="MBN743" s="511"/>
      <c r="MBO743" s="511"/>
      <c r="MBP743" s="511"/>
      <c r="MBQ743" s="511"/>
      <c r="MBR743" s="511"/>
      <c r="MBS743" s="511"/>
      <c r="MBT743" s="511"/>
      <c r="MBU743" s="89"/>
      <c r="MBV743" s="89"/>
      <c r="MBW743" s="511"/>
      <c r="MBX743" s="511"/>
      <c r="MBY743" s="89"/>
      <c r="MBZ743" s="89"/>
      <c r="MCA743" s="511"/>
      <c r="MCB743" s="511"/>
      <c r="MCC743" s="511"/>
      <c r="MCD743" s="511"/>
      <c r="MCE743" s="511"/>
      <c r="MCF743" s="203"/>
      <c r="MCG743" s="107"/>
      <c r="MCH743" s="511"/>
      <c r="MCI743" s="511"/>
      <c r="MCJ743" s="511"/>
      <c r="MCK743" s="511"/>
      <c r="MCL743" s="511"/>
      <c r="MCM743" s="511"/>
      <c r="MCN743" s="511"/>
      <c r="MCO743" s="168"/>
      <c r="MCP743" s="168"/>
      <c r="MCQ743" s="168"/>
      <c r="MCR743" s="168"/>
      <c r="MCS743" s="168"/>
      <c r="MCT743" s="168"/>
      <c r="MCU743" s="168"/>
      <c r="MCV743" s="168"/>
      <c r="MCW743" s="168"/>
      <c r="MCX743" s="168"/>
      <c r="MCY743" s="168"/>
      <c r="MCZ743" s="168"/>
      <c r="MDA743" s="168"/>
      <c r="MDB743" s="168"/>
      <c r="MDC743" s="168"/>
      <c r="MDD743" s="168"/>
      <c r="MDE743" s="168"/>
      <c r="MDF743" s="168"/>
      <c r="MDG743" s="168"/>
      <c r="MDH743" s="168"/>
      <c r="MDI743" s="168"/>
      <c r="MDJ743" s="168"/>
      <c r="MDK743" s="168"/>
      <c r="MDL743" s="168"/>
      <c r="MDM743" s="168"/>
      <c r="MDN743" s="168"/>
      <c r="MDO743" s="168"/>
      <c r="MDP743" s="168"/>
      <c r="MDQ743" s="168"/>
      <c r="MDR743" s="168"/>
      <c r="MDS743" s="168"/>
      <c r="MDT743" s="168"/>
      <c r="MDU743" s="168"/>
      <c r="MDV743" s="168"/>
      <c r="MDW743" s="168"/>
      <c r="MDX743" s="168"/>
      <c r="MDY743" s="168"/>
      <c r="MDZ743" s="168"/>
      <c r="MEA743" s="168"/>
      <c r="MEB743" s="168"/>
      <c r="MEC743" s="168"/>
      <c r="MED743" s="168"/>
      <c r="MEE743" s="168"/>
      <c r="MEF743" s="168"/>
      <c r="MEG743" s="511"/>
      <c r="MEH743" s="511"/>
      <c r="MEI743" s="511"/>
      <c r="MEJ743" s="511"/>
      <c r="MEK743" s="511"/>
      <c r="MEL743" s="511"/>
      <c r="MEM743" s="511"/>
      <c r="MEN743" s="511"/>
      <c r="MEO743" s="511"/>
      <c r="MEP743" s="511"/>
      <c r="MEQ743" s="511"/>
      <c r="MER743" s="511"/>
      <c r="MES743" s="511"/>
      <c r="MET743" s="511"/>
      <c r="MEU743" s="511"/>
      <c r="MEV743" s="511"/>
      <c r="MEW743" s="511"/>
      <c r="MEX743" s="511"/>
      <c r="MEY743" s="511"/>
      <c r="MEZ743" s="511"/>
      <c r="MFA743" s="511"/>
      <c r="MFB743" s="511"/>
      <c r="MFC743" s="511"/>
      <c r="MFD743" s="511"/>
      <c r="MFE743" s="89"/>
      <c r="MFF743" s="89"/>
      <c r="MFG743" s="89"/>
      <c r="MFH743" s="89"/>
      <c r="MFI743" s="89"/>
      <c r="MFJ743" s="511"/>
      <c r="MFK743" s="511"/>
      <c r="MFL743" s="89"/>
      <c r="MFM743" s="89"/>
      <c r="MFN743" s="511"/>
      <c r="MFO743" s="511"/>
      <c r="MFP743" s="89"/>
      <c r="MFQ743" s="89"/>
      <c r="MFR743" s="511"/>
      <c r="MFS743" s="511"/>
      <c r="MFT743" s="511"/>
      <c r="MFU743" s="511"/>
      <c r="MFV743" s="511"/>
      <c r="MFW743" s="511"/>
      <c r="MFX743" s="511"/>
      <c r="MFY743" s="89"/>
      <c r="MFZ743" s="89"/>
      <c r="MGA743" s="511"/>
      <c r="MGB743" s="511"/>
      <c r="MGC743" s="89"/>
      <c r="MGD743" s="89"/>
      <c r="MGE743" s="511"/>
      <c r="MGF743" s="511"/>
      <c r="MGG743" s="511"/>
      <c r="MGH743" s="511"/>
      <c r="MGI743" s="511"/>
      <c r="MGJ743" s="203"/>
      <c r="MGK743" s="107"/>
      <c r="MGL743" s="511"/>
      <c r="MGM743" s="511"/>
      <c r="MGN743" s="511"/>
      <c r="MGO743" s="511"/>
      <c r="MGP743" s="511"/>
      <c r="MGQ743" s="511"/>
      <c r="MGR743" s="511"/>
      <c r="MGS743" s="168"/>
      <c r="MGT743" s="168"/>
      <c r="MGU743" s="168"/>
      <c r="MGV743" s="168"/>
      <c r="MGW743" s="168"/>
      <c r="MGX743" s="168"/>
      <c r="MGY743" s="168"/>
      <c r="MGZ743" s="168"/>
      <c r="MHA743" s="168"/>
      <c r="MHB743" s="168"/>
      <c r="MHC743" s="168"/>
      <c r="MHD743" s="168"/>
      <c r="MHE743" s="168"/>
      <c r="MHF743" s="168"/>
      <c r="MHG743" s="168"/>
      <c r="MHH743" s="168"/>
      <c r="MHI743" s="168"/>
      <c r="MHJ743" s="168"/>
      <c r="MHK743" s="168"/>
      <c r="MHL743" s="168"/>
      <c r="MHM743" s="168"/>
      <c r="MHN743" s="168"/>
      <c r="MHO743" s="168"/>
      <c r="MHP743" s="168"/>
      <c r="MHQ743" s="168"/>
      <c r="MHR743" s="168"/>
      <c r="MHS743" s="168"/>
      <c r="MHT743" s="168"/>
      <c r="MHU743" s="168"/>
      <c r="MHV743" s="168"/>
      <c r="MHW743" s="168"/>
      <c r="MHX743" s="168"/>
      <c r="MHY743" s="168"/>
      <c r="MHZ743" s="168"/>
      <c r="MIA743" s="168"/>
      <c r="MIB743" s="168"/>
      <c r="MIC743" s="168"/>
      <c r="MID743" s="168"/>
      <c r="MIE743" s="168"/>
      <c r="MIF743" s="168"/>
      <c r="MIG743" s="168"/>
      <c r="MIH743" s="168"/>
      <c r="MII743" s="168"/>
      <c r="MIJ743" s="168"/>
      <c r="MIK743" s="511"/>
      <c r="MIL743" s="511"/>
      <c r="MIM743" s="511"/>
      <c r="MIN743" s="511"/>
      <c r="MIO743" s="511"/>
      <c r="MIP743" s="511"/>
      <c r="MIQ743" s="511"/>
      <c r="MIR743" s="511"/>
      <c r="MIS743" s="511"/>
      <c r="MIT743" s="511"/>
      <c r="MIU743" s="511"/>
      <c r="MIV743" s="511"/>
      <c r="MIW743" s="511"/>
      <c r="MIX743" s="511"/>
      <c r="MIY743" s="511"/>
      <c r="MIZ743" s="511"/>
      <c r="MJA743" s="511"/>
      <c r="MJB743" s="511"/>
      <c r="MJC743" s="511"/>
      <c r="MJD743" s="511"/>
      <c r="MJE743" s="511"/>
      <c r="MJF743" s="511"/>
      <c r="MJG743" s="511"/>
      <c r="MJH743" s="511"/>
      <c r="MJI743" s="89"/>
      <c r="MJJ743" s="89"/>
      <c r="MJK743" s="89"/>
      <c r="MJL743" s="89"/>
      <c r="MJM743" s="89"/>
      <c r="MJN743" s="511"/>
      <c r="MJO743" s="511"/>
      <c r="MJP743" s="89"/>
      <c r="MJQ743" s="89"/>
      <c r="MJR743" s="511"/>
      <c r="MJS743" s="511"/>
      <c r="MJT743" s="89"/>
      <c r="MJU743" s="89"/>
      <c r="MJV743" s="511"/>
      <c r="MJW743" s="511"/>
      <c r="MJX743" s="511"/>
      <c r="MJY743" s="511"/>
      <c r="MJZ743" s="511"/>
      <c r="MKA743" s="511"/>
      <c r="MKB743" s="511"/>
      <c r="MKC743" s="89"/>
      <c r="MKD743" s="89"/>
      <c r="MKE743" s="511"/>
      <c r="MKF743" s="511"/>
      <c r="MKG743" s="89"/>
      <c r="MKH743" s="89"/>
      <c r="MKI743" s="511"/>
      <c r="MKJ743" s="511"/>
      <c r="MKK743" s="511"/>
      <c r="MKL743" s="511"/>
      <c r="MKM743" s="511"/>
      <c r="MKN743" s="203"/>
      <c r="MKO743" s="107"/>
      <c r="MKP743" s="511"/>
      <c r="MKQ743" s="511"/>
      <c r="MKR743" s="511"/>
      <c r="MKS743" s="511"/>
      <c r="MKT743" s="511"/>
      <c r="MKU743" s="511"/>
      <c r="MKV743" s="511"/>
      <c r="MKW743" s="168"/>
      <c r="MKX743" s="168"/>
      <c r="MKY743" s="168"/>
      <c r="MKZ743" s="168"/>
      <c r="MLA743" s="168"/>
      <c r="MLB743" s="168"/>
      <c r="MLC743" s="168"/>
      <c r="MLD743" s="168"/>
      <c r="MLE743" s="168"/>
      <c r="MLF743" s="168"/>
      <c r="MLG743" s="168"/>
      <c r="MLH743" s="168"/>
      <c r="MLI743" s="168"/>
      <c r="MLJ743" s="168"/>
      <c r="MLK743" s="168"/>
      <c r="MLL743" s="168"/>
      <c r="MLM743" s="168"/>
      <c r="MLN743" s="168"/>
      <c r="MLO743" s="168"/>
      <c r="MLP743" s="168"/>
      <c r="MLQ743" s="168"/>
      <c r="MLR743" s="168"/>
      <c r="MLS743" s="168"/>
      <c r="MLT743" s="168"/>
      <c r="MLU743" s="168"/>
      <c r="MLV743" s="168"/>
      <c r="MLW743" s="168"/>
      <c r="MLX743" s="168"/>
      <c r="MLY743" s="168"/>
      <c r="MLZ743" s="168"/>
      <c r="MMA743" s="168"/>
      <c r="MMB743" s="168"/>
      <c r="MMC743" s="168"/>
      <c r="MMD743" s="168"/>
      <c r="MME743" s="168"/>
      <c r="MMF743" s="168"/>
      <c r="MMG743" s="168"/>
      <c r="MMH743" s="168"/>
      <c r="MMI743" s="168"/>
      <c r="MMJ743" s="168"/>
      <c r="MMK743" s="168"/>
      <c r="MML743" s="168"/>
      <c r="MMM743" s="168"/>
      <c r="MMN743" s="168"/>
      <c r="MMO743" s="511"/>
      <c r="MMP743" s="511"/>
      <c r="MMQ743" s="511"/>
      <c r="MMR743" s="511"/>
      <c r="MMS743" s="511"/>
      <c r="MMT743" s="511"/>
      <c r="MMU743" s="511"/>
      <c r="MMV743" s="511"/>
      <c r="MMW743" s="511"/>
      <c r="MMX743" s="511"/>
      <c r="MMY743" s="511"/>
      <c r="MMZ743" s="511"/>
      <c r="MNA743" s="511"/>
      <c r="MNB743" s="511"/>
      <c r="MNC743" s="511"/>
      <c r="MND743" s="511"/>
      <c r="MNE743" s="511"/>
      <c r="MNF743" s="511"/>
      <c r="MNG743" s="511"/>
      <c r="MNH743" s="511"/>
      <c r="MNI743" s="511"/>
      <c r="MNJ743" s="511"/>
      <c r="MNK743" s="511"/>
      <c r="MNL743" s="511"/>
      <c r="MNM743" s="89"/>
      <c r="MNN743" s="89"/>
      <c r="MNO743" s="89"/>
      <c r="MNP743" s="89"/>
      <c r="MNQ743" s="89"/>
      <c r="MNR743" s="511"/>
      <c r="MNS743" s="511"/>
      <c r="MNT743" s="89"/>
      <c r="MNU743" s="89"/>
      <c r="MNV743" s="511"/>
      <c r="MNW743" s="511"/>
      <c r="MNX743" s="89"/>
      <c r="MNY743" s="89"/>
      <c r="MNZ743" s="511"/>
      <c r="MOA743" s="511"/>
      <c r="MOB743" s="511"/>
      <c r="MOC743" s="511"/>
      <c r="MOD743" s="511"/>
      <c r="MOE743" s="511"/>
      <c r="MOF743" s="511"/>
      <c r="MOG743" s="89"/>
      <c r="MOH743" s="89"/>
      <c r="MOI743" s="511"/>
      <c r="MOJ743" s="511"/>
      <c r="MOK743" s="89"/>
      <c r="MOL743" s="89"/>
      <c r="MOM743" s="511"/>
      <c r="MON743" s="511"/>
      <c r="MOO743" s="511"/>
      <c r="MOP743" s="511"/>
      <c r="MOQ743" s="511"/>
      <c r="MOR743" s="203"/>
      <c r="MOS743" s="107"/>
      <c r="MOT743" s="511"/>
      <c r="MOU743" s="511"/>
      <c r="MOV743" s="511"/>
      <c r="MOW743" s="511"/>
      <c r="MOX743" s="511"/>
      <c r="MOY743" s="511"/>
      <c r="MOZ743" s="511"/>
      <c r="MPA743" s="168"/>
      <c r="MPB743" s="168"/>
      <c r="MPC743" s="168"/>
      <c r="MPD743" s="168"/>
      <c r="MPE743" s="168"/>
      <c r="MPF743" s="168"/>
      <c r="MPG743" s="168"/>
      <c r="MPH743" s="168"/>
      <c r="MPI743" s="168"/>
      <c r="MPJ743" s="168"/>
      <c r="MPK743" s="168"/>
      <c r="MPL743" s="168"/>
      <c r="MPM743" s="168"/>
      <c r="MPN743" s="168"/>
      <c r="MPO743" s="168"/>
      <c r="MPP743" s="168"/>
      <c r="MPQ743" s="168"/>
      <c r="MPR743" s="168"/>
      <c r="MPS743" s="168"/>
      <c r="MPT743" s="168"/>
      <c r="MPU743" s="168"/>
      <c r="MPV743" s="168"/>
      <c r="MPW743" s="168"/>
      <c r="MPX743" s="168"/>
      <c r="MPY743" s="168"/>
      <c r="MPZ743" s="168"/>
      <c r="MQA743" s="168"/>
      <c r="MQB743" s="168"/>
      <c r="MQC743" s="168"/>
      <c r="MQD743" s="168"/>
      <c r="MQE743" s="168"/>
      <c r="MQF743" s="168"/>
      <c r="MQG743" s="168"/>
      <c r="MQH743" s="168"/>
      <c r="MQI743" s="168"/>
      <c r="MQJ743" s="168"/>
      <c r="MQK743" s="168"/>
      <c r="MQL743" s="168"/>
      <c r="MQM743" s="168"/>
      <c r="MQN743" s="168"/>
      <c r="MQO743" s="168"/>
      <c r="MQP743" s="168"/>
      <c r="MQQ743" s="168"/>
      <c r="MQR743" s="168"/>
      <c r="MQS743" s="511"/>
      <c r="MQT743" s="511"/>
      <c r="MQU743" s="511"/>
      <c r="MQV743" s="511"/>
      <c r="MQW743" s="511"/>
      <c r="MQX743" s="511"/>
      <c r="MQY743" s="511"/>
      <c r="MQZ743" s="511"/>
      <c r="MRA743" s="511"/>
      <c r="MRB743" s="511"/>
      <c r="MRC743" s="511"/>
      <c r="MRD743" s="511"/>
      <c r="MRE743" s="511"/>
      <c r="MRF743" s="511"/>
      <c r="MRG743" s="511"/>
      <c r="MRH743" s="511"/>
      <c r="MRI743" s="511"/>
      <c r="MRJ743" s="511"/>
      <c r="MRK743" s="511"/>
      <c r="MRL743" s="511"/>
      <c r="MRM743" s="511"/>
      <c r="MRN743" s="511"/>
      <c r="MRO743" s="511"/>
      <c r="MRP743" s="511"/>
      <c r="MRQ743" s="89"/>
      <c r="MRR743" s="89"/>
      <c r="MRS743" s="89"/>
      <c r="MRT743" s="89"/>
      <c r="MRU743" s="89"/>
      <c r="MRV743" s="511"/>
      <c r="MRW743" s="511"/>
      <c r="MRX743" s="89"/>
      <c r="MRY743" s="89"/>
      <c r="MRZ743" s="511"/>
      <c r="MSA743" s="511"/>
      <c r="MSB743" s="89"/>
      <c r="MSC743" s="89"/>
      <c r="MSD743" s="511"/>
      <c r="MSE743" s="511"/>
      <c r="MSF743" s="511"/>
      <c r="MSG743" s="511"/>
      <c r="MSH743" s="511"/>
      <c r="MSI743" s="511"/>
      <c r="MSJ743" s="511"/>
      <c r="MSK743" s="89"/>
      <c r="MSL743" s="89"/>
      <c r="MSM743" s="511"/>
      <c r="MSN743" s="511"/>
      <c r="MSO743" s="89"/>
      <c r="MSP743" s="89"/>
      <c r="MSQ743" s="511"/>
      <c r="MSR743" s="511"/>
      <c r="MSS743" s="511"/>
      <c r="MST743" s="511"/>
      <c r="MSU743" s="511"/>
      <c r="MSV743" s="203"/>
      <c r="MSW743" s="107"/>
      <c r="MSX743" s="511"/>
      <c r="MSY743" s="511"/>
      <c r="MSZ743" s="511"/>
      <c r="MTA743" s="511"/>
      <c r="MTB743" s="511"/>
      <c r="MTC743" s="511"/>
      <c r="MTD743" s="511"/>
      <c r="MTE743" s="168"/>
      <c r="MTF743" s="168"/>
      <c r="MTG743" s="168"/>
      <c r="MTH743" s="168"/>
      <c r="MTI743" s="168"/>
      <c r="MTJ743" s="168"/>
      <c r="MTK743" s="168"/>
      <c r="MTL743" s="168"/>
      <c r="MTM743" s="168"/>
      <c r="MTN743" s="168"/>
      <c r="MTO743" s="168"/>
      <c r="MTP743" s="168"/>
      <c r="MTQ743" s="168"/>
      <c r="MTR743" s="168"/>
      <c r="MTS743" s="168"/>
      <c r="MTT743" s="168"/>
      <c r="MTU743" s="168"/>
      <c r="MTV743" s="168"/>
      <c r="MTW743" s="168"/>
      <c r="MTX743" s="168"/>
      <c r="MTY743" s="168"/>
      <c r="MTZ743" s="168"/>
      <c r="MUA743" s="168"/>
      <c r="MUB743" s="168"/>
      <c r="MUC743" s="168"/>
      <c r="MUD743" s="168"/>
      <c r="MUE743" s="168"/>
      <c r="MUF743" s="168"/>
      <c r="MUG743" s="168"/>
      <c r="MUH743" s="168"/>
      <c r="MUI743" s="168"/>
      <c r="MUJ743" s="168"/>
      <c r="MUK743" s="168"/>
      <c r="MUL743" s="168"/>
      <c r="MUM743" s="168"/>
      <c r="MUN743" s="168"/>
      <c r="MUO743" s="168"/>
      <c r="MUP743" s="168"/>
      <c r="MUQ743" s="168"/>
      <c r="MUR743" s="168"/>
      <c r="MUS743" s="168"/>
      <c r="MUT743" s="168"/>
      <c r="MUU743" s="168"/>
      <c r="MUV743" s="168"/>
      <c r="MUW743" s="511"/>
      <c r="MUX743" s="511"/>
      <c r="MUY743" s="511"/>
      <c r="MUZ743" s="511"/>
      <c r="MVA743" s="511"/>
      <c r="MVB743" s="511"/>
      <c r="MVC743" s="511"/>
      <c r="MVD743" s="511"/>
      <c r="MVE743" s="511"/>
      <c r="MVF743" s="511"/>
      <c r="MVG743" s="511"/>
      <c r="MVH743" s="511"/>
      <c r="MVI743" s="511"/>
      <c r="MVJ743" s="511"/>
      <c r="MVK743" s="511"/>
      <c r="MVL743" s="511"/>
      <c r="MVM743" s="511"/>
      <c r="MVN743" s="511"/>
      <c r="MVO743" s="511"/>
      <c r="MVP743" s="511"/>
      <c r="MVQ743" s="511"/>
      <c r="MVR743" s="511"/>
      <c r="MVS743" s="511"/>
      <c r="MVT743" s="511"/>
      <c r="MVU743" s="89"/>
      <c r="MVV743" s="89"/>
      <c r="MVW743" s="89"/>
      <c r="MVX743" s="89"/>
      <c r="MVY743" s="89"/>
      <c r="MVZ743" s="511"/>
      <c r="MWA743" s="511"/>
      <c r="MWB743" s="89"/>
      <c r="MWC743" s="89"/>
      <c r="MWD743" s="511"/>
      <c r="MWE743" s="511"/>
      <c r="MWF743" s="89"/>
      <c r="MWG743" s="89"/>
      <c r="MWH743" s="511"/>
      <c r="MWI743" s="511"/>
      <c r="MWJ743" s="511"/>
      <c r="MWK743" s="511"/>
      <c r="MWL743" s="511"/>
      <c r="MWM743" s="511"/>
      <c r="MWN743" s="511"/>
      <c r="MWO743" s="89"/>
      <c r="MWP743" s="89"/>
      <c r="MWQ743" s="511"/>
      <c r="MWR743" s="511"/>
      <c r="MWS743" s="89"/>
      <c r="MWT743" s="89"/>
      <c r="MWU743" s="511"/>
      <c r="MWV743" s="511"/>
      <c r="MWW743" s="511"/>
      <c r="MWX743" s="511"/>
      <c r="MWY743" s="511"/>
      <c r="MWZ743" s="203"/>
      <c r="MXA743" s="107"/>
      <c r="MXB743" s="511"/>
      <c r="MXC743" s="511"/>
      <c r="MXD743" s="511"/>
      <c r="MXE743" s="511"/>
      <c r="MXF743" s="511"/>
      <c r="MXG743" s="511"/>
      <c r="MXH743" s="511"/>
      <c r="MXI743" s="168"/>
      <c r="MXJ743" s="168"/>
      <c r="MXK743" s="168"/>
      <c r="MXL743" s="168"/>
      <c r="MXM743" s="168"/>
      <c r="MXN743" s="168"/>
      <c r="MXO743" s="168"/>
      <c r="MXP743" s="168"/>
      <c r="MXQ743" s="168"/>
      <c r="MXR743" s="168"/>
      <c r="MXS743" s="168"/>
      <c r="MXT743" s="168"/>
      <c r="MXU743" s="168"/>
      <c r="MXV743" s="168"/>
      <c r="MXW743" s="168"/>
      <c r="MXX743" s="168"/>
      <c r="MXY743" s="168"/>
      <c r="MXZ743" s="168"/>
      <c r="MYA743" s="168"/>
      <c r="MYB743" s="168"/>
      <c r="MYC743" s="168"/>
      <c r="MYD743" s="168"/>
      <c r="MYE743" s="168"/>
      <c r="MYF743" s="168"/>
      <c r="MYG743" s="168"/>
      <c r="MYH743" s="168"/>
      <c r="MYI743" s="168"/>
      <c r="MYJ743" s="168"/>
      <c r="MYK743" s="168"/>
      <c r="MYL743" s="168"/>
      <c r="MYM743" s="168"/>
      <c r="MYN743" s="168"/>
      <c r="MYO743" s="168"/>
      <c r="MYP743" s="168"/>
      <c r="MYQ743" s="168"/>
      <c r="MYR743" s="168"/>
      <c r="MYS743" s="168"/>
      <c r="MYT743" s="168"/>
      <c r="MYU743" s="168"/>
      <c r="MYV743" s="168"/>
      <c r="MYW743" s="168"/>
      <c r="MYX743" s="168"/>
      <c r="MYY743" s="168"/>
      <c r="MYZ743" s="168"/>
      <c r="MZA743" s="511"/>
      <c r="MZB743" s="511"/>
      <c r="MZC743" s="511"/>
      <c r="MZD743" s="511"/>
      <c r="MZE743" s="511"/>
      <c r="MZF743" s="511"/>
      <c r="MZG743" s="511"/>
      <c r="MZH743" s="511"/>
      <c r="MZI743" s="511"/>
      <c r="MZJ743" s="511"/>
      <c r="MZK743" s="511"/>
      <c r="MZL743" s="511"/>
      <c r="MZM743" s="511"/>
      <c r="MZN743" s="511"/>
      <c r="MZO743" s="511"/>
      <c r="MZP743" s="511"/>
      <c r="MZQ743" s="511"/>
      <c r="MZR743" s="511"/>
      <c r="MZS743" s="511"/>
      <c r="MZT743" s="511"/>
      <c r="MZU743" s="511"/>
      <c r="MZV743" s="511"/>
      <c r="MZW743" s="511"/>
      <c r="MZX743" s="511"/>
      <c r="MZY743" s="89"/>
      <c r="MZZ743" s="89"/>
      <c r="NAA743" s="89"/>
      <c r="NAB743" s="89"/>
      <c r="NAC743" s="89"/>
      <c r="NAD743" s="511"/>
      <c r="NAE743" s="511"/>
      <c r="NAF743" s="89"/>
      <c r="NAG743" s="89"/>
      <c r="NAH743" s="511"/>
      <c r="NAI743" s="511"/>
      <c r="NAJ743" s="89"/>
      <c r="NAK743" s="89"/>
      <c r="NAL743" s="511"/>
      <c r="NAM743" s="511"/>
      <c r="NAN743" s="511"/>
      <c r="NAO743" s="511"/>
      <c r="NAP743" s="511"/>
      <c r="NAQ743" s="511"/>
      <c r="NAR743" s="511"/>
      <c r="NAS743" s="89"/>
      <c r="NAT743" s="89"/>
      <c r="NAU743" s="511"/>
      <c r="NAV743" s="511"/>
      <c r="NAW743" s="89"/>
      <c r="NAX743" s="89"/>
      <c r="NAY743" s="511"/>
      <c r="NAZ743" s="511"/>
      <c r="NBA743" s="511"/>
      <c r="NBB743" s="511"/>
      <c r="NBC743" s="511"/>
      <c r="NBD743" s="203"/>
      <c r="NBE743" s="107"/>
      <c r="NBF743" s="511"/>
      <c r="NBG743" s="511"/>
      <c r="NBH743" s="511"/>
      <c r="NBI743" s="511"/>
      <c r="NBJ743" s="511"/>
      <c r="NBK743" s="511"/>
      <c r="NBL743" s="511"/>
      <c r="NBM743" s="168"/>
      <c r="NBN743" s="168"/>
      <c r="NBO743" s="168"/>
      <c r="NBP743" s="168"/>
      <c r="NBQ743" s="168"/>
      <c r="NBR743" s="168"/>
      <c r="NBS743" s="168"/>
      <c r="NBT743" s="168"/>
      <c r="NBU743" s="168"/>
      <c r="NBV743" s="168"/>
      <c r="NBW743" s="168"/>
      <c r="NBX743" s="168"/>
      <c r="NBY743" s="168"/>
      <c r="NBZ743" s="168"/>
      <c r="NCA743" s="168"/>
      <c r="NCB743" s="168"/>
      <c r="NCC743" s="168"/>
      <c r="NCD743" s="168"/>
      <c r="NCE743" s="168"/>
      <c r="NCF743" s="168"/>
      <c r="NCG743" s="168"/>
      <c r="NCH743" s="168"/>
      <c r="NCI743" s="168"/>
      <c r="NCJ743" s="168"/>
      <c r="NCK743" s="168"/>
      <c r="NCL743" s="168"/>
      <c r="NCM743" s="168"/>
      <c r="NCN743" s="168"/>
      <c r="NCO743" s="168"/>
      <c r="NCP743" s="168"/>
      <c r="NCQ743" s="168"/>
      <c r="NCR743" s="168"/>
      <c r="NCS743" s="168"/>
      <c r="NCT743" s="168"/>
      <c r="NCU743" s="168"/>
      <c r="NCV743" s="168"/>
      <c r="NCW743" s="168"/>
      <c r="NCX743" s="168"/>
      <c r="NCY743" s="168"/>
      <c r="NCZ743" s="168"/>
      <c r="NDA743" s="168"/>
      <c r="NDB743" s="168"/>
      <c r="NDC743" s="168"/>
      <c r="NDD743" s="168"/>
      <c r="NDE743" s="511"/>
      <c r="NDF743" s="511"/>
      <c r="NDG743" s="511"/>
      <c r="NDH743" s="511"/>
      <c r="NDI743" s="511"/>
      <c r="NDJ743" s="511"/>
      <c r="NDK743" s="511"/>
      <c r="NDL743" s="511"/>
      <c r="NDM743" s="511"/>
      <c r="NDN743" s="511"/>
      <c r="NDO743" s="511"/>
      <c r="NDP743" s="511"/>
      <c r="NDQ743" s="511"/>
      <c r="NDR743" s="511"/>
      <c r="NDS743" s="511"/>
      <c r="NDT743" s="511"/>
      <c r="NDU743" s="511"/>
      <c r="NDV743" s="511"/>
      <c r="NDW743" s="511"/>
      <c r="NDX743" s="511"/>
      <c r="NDY743" s="511"/>
      <c r="NDZ743" s="511"/>
      <c r="NEA743" s="511"/>
      <c r="NEB743" s="511"/>
      <c r="NEC743" s="89"/>
      <c r="NED743" s="89"/>
      <c r="NEE743" s="89"/>
      <c r="NEF743" s="89"/>
      <c r="NEG743" s="89"/>
      <c r="NEH743" s="511"/>
      <c r="NEI743" s="511"/>
      <c r="NEJ743" s="89"/>
      <c r="NEK743" s="89"/>
      <c r="NEL743" s="511"/>
      <c r="NEM743" s="511"/>
      <c r="NEN743" s="89"/>
      <c r="NEO743" s="89"/>
      <c r="NEP743" s="511"/>
      <c r="NEQ743" s="511"/>
      <c r="NER743" s="511"/>
      <c r="NES743" s="511"/>
      <c r="NET743" s="511"/>
      <c r="NEU743" s="511"/>
      <c r="NEV743" s="511"/>
      <c r="NEW743" s="89"/>
      <c r="NEX743" s="89"/>
      <c r="NEY743" s="511"/>
      <c r="NEZ743" s="511"/>
      <c r="NFA743" s="89"/>
      <c r="NFB743" s="89"/>
      <c r="NFC743" s="511"/>
      <c r="NFD743" s="511"/>
      <c r="NFE743" s="511"/>
      <c r="NFF743" s="511"/>
      <c r="NFG743" s="511"/>
      <c r="NFH743" s="203"/>
      <c r="NFI743" s="107"/>
      <c r="NFJ743" s="511"/>
      <c r="NFK743" s="511"/>
      <c r="NFL743" s="511"/>
      <c r="NFM743" s="511"/>
      <c r="NFN743" s="511"/>
      <c r="NFO743" s="511"/>
      <c r="NFP743" s="511"/>
      <c r="NFQ743" s="168"/>
      <c r="NFR743" s="168"/>
      <c r="NFS743" s="168"/>
      <c r="NFT743" s="168"/>
      <c r="NFU743" s="168"/>
      <c r="NFV743" s="168"/>
      <c r="NFW743" s="168"/>
      <c r="NFX743" s="168"/>
      <c r="NFY743" s="168"/>
      <c r="NFZ743" s="168"/>
      <c r="NGA743" s="168"/>
      <c r="NGB743" s="168"/>
      <c r="NGC743" s="168"/>
      <c r="NGD743" s="168"/>
      <c r="NGE743" s="168"/>
      <c r="NGF743" s="168"/>
      <c r="NGG743" s="168"/>
      <c r="NGH743" s="168"/>
      <c r="NGI743" s="168"/>
      <c r="NGJ743" s="168"/>
      <c r="NGK743" s="168"/>
      <c r="NGL743" s="168"/>
      <c r="NGM743" s="168"/>
      <c r="NGN743" s="168"/>
      <c r="NGO743" s="168"/>
      <c r="NGP743" s="168"/>
      <c r="NGQ743" s="168"/>
      <c r="NGR743" s="168"/>
      <c r="NGS743" s="168"/>
      <c r="NGT743" s="168"/>
      <c r="NGU743" s="168"/>
      <c r="NGV743" s="168"/>
      <c r="NGW743" s="168"/>
      <c r="NGX743" s="168"/>
      <c r="NGY743" s="168"/>
      <c r="NGZ743" s="168"/>
      <c r="NHA743" s="168"/>
      <c r="NHB743" s="168"/>
      <c r="NHC743" s="168"/>
      <c r="NHD743" s="168"/>
      <c r="NHE743" s="168"/>
      <c r="NHF743" s="168"/>
      <c r="NHG743" s="168"/>
      <c r="NHH743" s="168"/>
      <c r="NHI743" s="511"/>
      <c r="NHJ743" s="511"/>
      <c r="NHK743" s="511"/>
      <c r="NHL743" s="511"/>
      <c r="NHM743" s="511"/>
      <c r="NHN743" s="511"/>
      <c r="NHO743" s="511"/>
      <c r="NHP743" s="511"/>
      <c r="NHQ743" s="511"/>
      <c r="NHR743" s="511"/>
      <c r="NHS743" s="511"/>
      <c r="NHT743" s="511"/>
      <c r="NHU743" s="511"/>
      <c r="NHV743" s="511"/>
      <c r="NHW743" s="511"/>
      <c r="NHX743" s="511"/>
      <c r="NHY743" s="511"/>
      <c r="NHZ743" s="511"/>
      <c r="NIA743" s="511"/>
      <c r="NIB743" s="511"/>
      <c r="NIC743" s="511"/>
      <c r="NID743" s="511"/>
      <c r="NIE743" s="511"/>
      <c r="NIF743" s="511"/>
      <c r="NIG743" s="89"/>
      <c r="NIH743" s="89"/>
      <c r="NII743" s="89"/>
      <c r="NIJ743" s="89"/>
      <c r="NIK743" s="89"/>
      <c r="NIL743" s="511"/>
      <c r="NIM743" s="511"/>
      <c r="NIN743" s="89"/>
      <c r="NIO743" s="89"/>
      <c r="NIP743" s="511"/>
      <c r="NIQ743" s="511"/>
      <c r="NIR743" s="89"/>
      <c r="NIS743" s="89"/>
      <c r="NIT743" s="511"/>
      <c r="NIU743" s="511"/>
      <c r="NIV743" s="511"/>
      <c r="NIW743" s="511"/>
      <c r="NIX743" s="511"/>
      <c r="NIY743" s="511"/>
      <c r="NIZ743" s="511"/>
      <c r="NJA743" s="89"/>
      <c r="NJB743" s="89"/>
      <c r="NJC743" s="511"/>
      <c r="NJD743" s="511"/>
      <c r="NJE743" s="89"/>
      <c r="NJF743" s="89"/>
      <c r="NJG743" s="511"/>
      <c r="NJH743" s="511"/>
      <c r="NJI743" s="511"/>
      <c r="NJJ743" s="511"/>
      <c r="NJK743" s="511"/>
      <c r="NJL743" s="203"/>
      <c r="NJM743" s="107"/>
      <c r="NJN743" s="511"/>
      <c r="NJO743" s="511"/>
      <c r="NJP743" s="511"/>
      <c r="NJQ743" s="511"/>
      <c r="NJR743" s="511"/>
      <c r="NJS743" s="511"/>
      <c r="NJT743" s="511"/>
      <c r="NJU743" s="168"/>
      <c r="NJV743" s="168"/>
      <c r="NJW743" s="168"/>
      <c r="NJX743" s="168"/>
      <c r="NJY743" s="168"/>
      <c r="NJZ743" s="168"/>
      <c r="NKA743" s="168"/>
      <c r="NKB743" s="168"/>
      <c r="NKC743" s="168"/>
      <c r="NKD743" s="168"/>
      <c r="NKE743" s="168"/>
      <c r="NKF743" s="168"/>
      <c r="NKG743" s="168"/>
      <c r="NKH743" s="168"/>
      <c r="NKI743" s="168"/>
      <c r="NKJ743" s="168"/>
      <c r="NKK743" s="168"/>
      <c r="NKL743" s="168"/>
      <c r="NKM743" s="168"/>
      <c r="NKN743" s="168"/>
      <c r="NKO743" s="168"/>
      <c r="NKP743" s="168"/>
      <c r="NKQ743" s="168"/>
      <c r="NKR743" s="168"/>
      <c r="NKS743" s="168"/>
      <c r="NKT743" s="168"/>
      <c r="NKU743" s="168"/>
      <c r="NKV743" s="168"/>
      <c r="NKW743" s="168"/>
      <c r="NKX743" s="168"/>
      <c r="NKY743" s="168"/>
      <c r="NKZ743" s="168"/>
      <c r="NLA743" s="168"/>
      <c r="NLB743" s="168"/>
      <c r="NLC743" s="168"/>
      <c r="NLD743" s="168"/>
      <c r="NLE743" s="168"/>
      <c r="NLF743" s="168"/>
      <c r="NLG743" s="168"/>
      <c r="NLH743" s="168"/>
      <c r="NLI743" s="168"/>
      <c r="NLJ743" s="168"/>
      <c r="NLK743" s="168"/>
      <c r="NLL743" s="168"/>
      <c r="NLM743" s="511"/>
      <c r="NLN743" s="511"/>
      <c r="NLO743" s="511"/>
      <c r="NLP743" s="511"/>
      <c r="NLQ743" s="511"/>
      <c r="NLR743" s="511"/>
      <c r="NLS743" s="511"/>
      <c r="NLT743" s="511"/>
      <c r="NLU743" s="511"/>
      <c r="NLV743" s="511"/>
      <c r="NLW743" s="511"/>
      <c r="NLX743" s="511"/>
      <c r="NLY743" s="511"/>
      <c r="NLZ743" s="511"/>
      <c r="NMA743" s="511"/>
      <c r="NMB743" s="511"/>
      <c r="NMC743" s="511"/>
      <c r="NMD743" s="511"/>
      <c r="NME743" s="511"/>
      <c r="NMF743" s="511"/>
      <c r="NMG743" s="511"/>
      <c r="NMH743" s="511"/>
      <c r="NMI743" s="511"/>
      <c r="NMJ743" s="511"/>
      <c r="NMK743" s="89"/>
      <c r="NML743" s="89"/>
      <c r="NMM743" s="89"/>
      <c r="NMN743" s="89"/>
      <c r="NMO743" s="89"/>
      <c r="NMP743" s="511"/>
      <c r="NMQ743" s="511"/>
      <c r="NMR743" s="89"/>
      <c r="NMS743" s="89"/>
      <c r="NMT743" s="511"/>
      <c r="NMU743" s="511"/>
      <c r="NMV743" s="89"/>
      <c r="NMW743" s="89"/>
      <c r="NMX743" s="511"/>
      <c r="NMY743" s="511"/>
      <c r="NMZ743" s="511"/>
      <c r="NNA743" s="511"/>
      <c r="NNB743" s="511"/>
      <c r="NNC743" s="511"/>
      <c r="NND743" s="511"/>
      <c r="NNE743" s="89"/>
      <c r="NNF743" s="89"/>
      <c r="NNG743" s="511"/>
      <c r="NNH743" s="511"/>
      <c r="NNI743" s="89"/>
      <c r="NNJ743" s="89"/>
      <c r="NNK743" s="511"/>
      <c r="NNL743" s="511"/>
      <c r="NNM743" s="511"/>
      <c r="NNN743" s="511"/>
      <c r="NNO743" s="511"/>
      <c r="NNP743" s="203"/>
      <c r="NNQ743" s="107"/>
      <c r="NNR743" s="511"/>
      <c r="NNS743" s="511"/>
      <c r="NNT743" s="511"/>
      <c r="NNU743" s="511"/>
      <c r="NNV743" s="511"/>
      <c r="NNW743" s="511"/>
      <c r="NNX743" s="511"/>
      <c r="NNY743" s="168"/>
      <c r="NNZ743" s="168"/>
      <c r="NOA743" s="168"/>
      <c r="NOB743" s="168"/>
      <c r="NOC743" s="168"/>
      <c r="NOD743" s="168"/>
      <c r="NOE743" s="168"/>
      <c r="NOF743" s="168"/>
      <c r="NOG743" s="168"/>
      <c r="NOH743" s="168"/>
      <c r="NOI743" s="168"/>
      <c r="NOJ743" s="168"/>
      <c r="NOK743" s="168"/>
      <c r="NOL743" s="168"/>
      <c r="NOM743" s="168"/>
      <c r="NON743" s="168"/>
      <c r="NOO743" s="168"/>
      <c r="NOP743" s="168"/>
      <c r="NOQ743" s="168"/>
      <c r="NOR743" s="168"/>
      <c r="NOS743" s="168"/>
      <c r="NOT743" s="168"/>
      <c r="NOU743" s="168"/>
      <c r="NOV743" s="168"/>
      <c r="NOW743" s="168"/>
      <c r="NOX743" s="168"/>
      <c r="NOY743" s="168"/>
      <c r="NOZ743" s="168"/>
      <c r="NPA743" s="168"/>
      <c r="NPB743" s="168"/>
      <c r="NPC743" s="168"/>
      <c r="NPD743" s="168"/>
      <c r="NPE743" s="168"/>
      <c r="NPF743" s="168"/>
      <c r="NPG743" s="168"/>
      <c r="NPH743" s="168"/>
      <c r="NPI743" s="168"/>
      <c r="NPJ743" s="168"/>
      <c r="NPK743" s="168"/>
      <c r="NPL743" s="168"/>
      <c r="NPM743" s="168"/>
      <c r="NPN743" s="168"/>
      <c r="NPO743" s="168"/>
      <c r="NPP743" s="168"/>
      <c r="NPQ743" s="511"/>
      <c r="NPR743" s="511"/>
      <c r="NPS743" s="511"/>
      <c r="NPT743" s="511"/>
      <c r="NPU743" s="511"/>
      <c r="NPV743" s="511"/>
      <c r="NPW743" s="511"/>
      <c r="NPX743" s="511"/>
      <c r="NPY743" s="511"/>
      <c r="NPZ743" s="511"/>
      <c r="NQA743" s="511"/>
      <c r="NQB743" s="511"/>
      <c r="NQC743" s="511"/>
      <c r="NQD743" s="511"/>
      <c r="NQE743" s="511"/>
      <c r="NQF743" s="511"/>
      <c r="NQG743" s="511"/>
      <c r="NQH743" s="511"/>
      <c r="NQI743" s="511"/>
      <c r="NQJ743" s="511"/>
      <c r="NQK743" s="511"/>
      <c r="NQL743" s="511"/>
      <c r="NQM743" s="511"/>
      <c r="NQN743" s="511"/>
      <c r="NQO743" s="89"/>
      <c r="NQP743" s="89"/>
      <c r="NQQ743" s="89"/>
      <c r="NQR743" s="89"/>
      <c r="NQS743" s="89"/>
      <c r="NQT743" s="511"/>
      <c r="NQU743" s="511"/>
      <c r="NQV743" s="89"/>
      <c r="NQW743" s="89"/>
      <c r="NQX743" s="511"/>
      <c r="NQY743" s="511"/>
      <c r="NQZ743" s="89"/>
      <c r="NRA743" s="89"/>
      <c r="NRB743" s="511"/>
      <c r="NRC743" s="511"/>
      <c r="NRD743" s="511"/>
      <c r="NRE743" s="511"/>
      <c r="NRF743" s="511"/>
      <c r="NRG743" s="511"/>
      <c r="NRH743" s="511"/>
      <c r="NRI743" s="89"/>
      <c r="NRJ743" s="89"/>
      <c r="NRK743" s="511"/>
      <c r="NRL743" s="511"/>
      <c r="NRM743" s="89"/>
      <c r="NRN743" s="89"/>
      <c r="NRO743" s="511"/>
      <c r="NRP743" s="511"/>
      <c r="NRQ743" s="511"/>
      <c r="NRR743" s="511"/>
      <c r="NRS743" s="511"/>
      <c r="NRT743" s="203"/>
      <c r="NRU743" s="107"/>
      <c r="NRV743" s="511"/>
      <c r="NRW743" s="511"/>
      <c r="NRX743" s="511"/>
      <c r="NRY743" s="511"/>
      <c r="NRZ743" s="511"/>
      <c r="NSA743" s="511"/>
      <c r="NSB743" s="511"/>
      <c r="NSC743" s="168"/>
      <c r="NSD743" s="168"/>
      <c r="NSE743" s="168"/>
      <c r="NSF743" s="168"/>
      <c r="NSG743" s="168"/>
      <c r="NSH743" s="168"/>
      <c r="NSI743" s="168"/>
      <c r="NSJ743" s="168"/>
      <c r="NSK743" s="168"/>
      <c r="NSL743" s="168"/>
      <c r="NSM743" s="168"/>
      <c r="NSN743" s="168"/>
      <c r="NSO743" s="168"/>
      <c r="NSP743" s="168"/>
      <c r="NSQ743" s="168"/>
      <c r="NSR743" s="168"/>
      <c r="NSS743" s="168"/>
      <c r="NST743" s="168"/>
      <c r="NSU743" s="168"/>
      <c r="NSV743" s="168"/>
      <c r="NSW743" s="168"/>
      <c r="NSX743" s="168"/>
      <c r="NSY743" s="168"/>
      <c r="NSZ743" s="168"/>
      <c r="NTA743" s="168"/>
      <c r="NTB743" s="168"/>
      <c r="NTC743" s="168"/>
      <c r="NTD743" s="168"/>
      <c r="NTE743" s="168"/>
      <c r="NTF743" s="168"/>
      <c r="NTG743" s="168"/>
      <c r="NTH743" s="168"/>
      <c r="NTI743" s="168"/>
      <c r="NTJ743" s="168"/>
      <c r="NTK743" s="168"/>
      <c r="NTL743" s="168"/>
      <c r="NTM743" s="168"/>
      <c r="NTN743" s="168"/>
      <c r="NTO743" s="168"/>
      <c r="NTP743" s="168"/>
      <c r="NTQ743" s="168"/>
      <c r="NTR743" s="168"/>
      <c r="NTS743" s="168"/>
      <c r="NTT743" s="168"/>
      <c r="NTU743" s="511"/>
      <c r="NTV743" s="511"/>
      <c r="NTW743" s="511"/>
      <c r="NTX743" s="511"/>
      <c r="NTY743" s="511"/>
      <c r="NTZ743" s="511"/>
      <c r="NUA743" s="511"/>
      <c r="NUB743" s="511"/>
      <c r="NUC743" s="511"/>
      <c r="NUD743" s="511"/>
      <c r="NUE743" s="511"/>
      <c r="NUF743" s="511"/>
      <c r="NUG743" s="511"/>
      <c r="NUH743" s="511"/>
      <c r="NUI743" s="511"/>
      <c r="NUJ743" s="511"/>
      <c r="NUK743" s="511"/>
      <c r="NUL743" s="511"/>
      <c r="NUM743" s="511"/>
      <c r="NUN743" s="511"/>
      <c r="NUO743" s="511"/>
      <c r="NUP743" s="511"/>
      <c r="NUQ743" s="511"/>
      <c r="NUR743" s="511"/>
      <c r="NUS743" s="89"/>
      <c r="NUT743" s="89"/>
      <c r="NUU743" s="89"/>
      <c r="NUV743" s="89"/>
      <c r="NUW743" s="89"/>
      <c r="NUX743" s="511"/>
      <c r="NUY743" s="511"/>
      <c r="NUZ743" s="89"/>
      <c r="NVA743" s="89"/>
      <c r="NVB743" s="511"/>
      <c r="NVC743" s="511"/>
      <c r="NVD743" s="89"/>
      <c r="NVE743" s="89"/>
      <c r="NVF743" s="511"/>
      <c r="NVG743" s="511"/>
      <c r="NVH743" s="511"/>
      <c r="NVI743" s="511"/>
      <c r="NVJ743" s="511"/>
      <c r="NVK743" s="511"/>
      <c r="NVL743" s="511"/>
      <c r="NVM743" s="89"/>
      <c r="NVN743" s="89"/>
      <c r="NVO743" s="511"/>
      <c r="NVP743" s="511"/>
      <c r="NVQ743" s="89"/>
      <c r="NVR743" s="89"/>
      <c r="NVS743" s="511"/>
      <c r="NVT743" s="511"/>
      <c r="NVU743" s="511"/>
      <c r="NVV743" s="511"/>
      <c r="NVW743" s="511"/>
      <c r="NVX743" s="203"/>
      <c r="NVY743" s="107"/>
      <c r="NVZ743" s="511"/>
      <c r="NWA743" s="511"/>
      <c r="NWB743" s="511"/>
      <c r="NWC743" s="511"/>
      <c r="NWD743" s="511"/>
      <c r="NWE743" s="511"/>
      <c r="NWF743" s="511"/>
      <c r="NWG743" s="168"/>
      <c r="NWH743" s="168"/>
      <c r="NWI743" s="168"/>
      <c r="NWJ743" s="168"/>
      <c r="NWK743" s="168"/>
      <c r="NWL743" s="168"/>
      <c r="NWM743" s="168"/>
      <c r="NWN743" s="168"/>
      <c r="NWO743" s="168"/>
      <c r="NWP743" s="168"/>
      <c r="NWQ743" s="168"/>
      <c r="NWR743" s="168"/>
      <c r="NWS743" s="168"/>
      <c r="NWT743" s="168"/>
      <c r="NWU743" s="168"/>
      <c r="NWV743" s="168"/>
      <c r="NWW743" s="168"/>
      <c r="NWX743" s="168"/>
      <c r="NWY743" s="168"/>
      <c r="NWZ743" s="168"/>
      <c r="NXA743" s="168"/>
      <c r="NXB743" s="168"/>
      <c r="NXC743" s="168"/>
      <c r="NXD743" s="168"/>
      <c r="NXE743" s="168"/>
      <c r="NXF743" s="168"/>
      <c r="NXG743" s="168"/>
      <c r="NXH743" s="168"/>
      <c r="NXI743" s="168"/>
      <c r="NXJ743" s="168"/>
      <c r="NXK743" s="168"/>
      <c r="NXL743" s="168"/>
      <c r="NXM743" s="168"/>
      <c r="NXN743" s="168"/>
      <c r="NXO743" s="168"/>
      <c r="NXP743" s="168"/>
      <c r="NXQ743" s="168"/>
      <c r="NXR743" s="168"/>
      <c r="NXS743" s="168"/>
      <c r="NXT743" s="168"/>
      <c r="NXU743" s="168"/>
      <c r="NXV743" s="168"/>
      <c r="NXW743" s="168"/>
      <c r="NXX743" s="168"/>
      <c r="NXY743" s="511"/>
      <c r="NXZ743" s="511"/>
      <c r="NYA743" s="511"/>
      <c r="NYB743" s="511"/>
      <c r="NYC743" s="511"/>
      <c r="NYD743" s="511"/>
      <c r="NYE743" s="511"/>
      <c r="NYF743" s="511"/>
      <c r="NYG743" s="511"/>
      <c r="NYH743" s="511"/>
      <c r="NYI743" s="511"/>
      <c r="NYJ743" s="511"/>
      <c r="NYK743" s="511"/>
      <c r="NYL743" s="511"/>
      <c r="NYM743" s="511"/>
      <c r="NYN743" s="511"/>
      <c r="NYO743" s="511"/>
      <c r="NYP743" s="511"/>
      <c r="NYQ743" s="511"/>
      <c r="NYR743" s="511"/>
      <c r="NYS743" s="511"/>
      <c r="NYT743" s="511"/>
      <c r="NYU743" s="511"/>
      <c r="NYV743" s="511"/>
      <c r="NYW743" s="89"/>
      <c r="NYX743" s="89"/>
      <c r="NYY743" s="89"/>
      <c r="NYZ743" s="89"/>
      <c r="NZA743" s="89"/>
      <c r="NZB743" s="511"/>
      <c r="NZC743" s="511"/>
      <c r="NZD743" s="89"/>
      <c r="NZE743" s="89"/>
      <c r="NZF743" s="511"/>
      <c r="NZG743" s="511"/>
      <c r="NZH743" s="89"/>
      <c r="NZI743" s="89"/>
      <c r="NZJ743" s="511"/>
      <c r="NZK743" s="511"/>
      <c r="NZL743" s="511"/>
      <c r="NZM743" s="511"/>
      <c r="NZN743" s="511"/>
      <c r="NZO743" s="511"/>
      <c r="NZP743" s="511"/>
      <c r="NZQ743" s="89"/>
      <c r="NZR743" s="89"/>
      <c r="NZS743" s="511"/>
      <c r="NZT743" s="511"/>
      <c r="NZU743" s="89"/>
      <c r="NZV743" s="89"/>
      <c r="NZW743" s="511"/>
      <c r="NZX743" s="511"/>
      <c r="NZY743" s="511"/>
      <c r="NZZ743" s="511"/>
      <c r="OAA743" s="511"/>
      <c r="OAB743" s="203"/>
      <c r="OAC743" s="107"/>
      <c r="OAD743" s="511"/>
      <c r="OAE743" s="511"/>
      <c r="OAF743" s="511"/>
      <c r="OAG743" s="511"/>
      <c r="OAH743" s="511"/>
      <c r="OAI743" s="511"/>
      <c r="OAJ743" s="511"/>
      <c r="OAK743" s="168"/>
      <c r="OAL743" s="168"/>
      <c r="OAM743" s="168"/>
      <c r="OAN743" s="168"/>
      <c r="OAO743" s="168"/>
      <c r="OAP743" s="168"/>
      <c r="OAQ743" s="168"/>
      <c r="OAR743" s="168"/>
      <c r="OAS743" s="168"/>
      <c r="OAT743" s="168"/>
      <c r="OAU743" s="168"/>
      <c r="OAV743" s="168"/>
      <c r="OAW743" s="168"/>
      <c r="OAX743" s="168"/>
      <c r="OAY743" s="168"/>
      <c r="OAZ743" s="168"/>
      <c r="OBA743" s="168"/>
      <c r="OBB743" s="168"/>
      <c r="OBC743" s="168"/>
      <c r="OBD743" s="168"/>
      <c r="OBE743" s="168"/>
      <c r="OBF743" s="168"/>
      <c r="OBG743" s="168"/>
      <c r="OBH743" s="168"/>
      <c r="OBI743" s="168"/>
      <c r="OBJ743" s="168"/>
      <c r="OBK743" s="168"/>
      <c r="OBL743" s="168"/>
      <c r="OBM743" s="168"/>
      <c r="OBN743" s="168"/>
      <c r="OBO743" s="168"/>
      <c r="OBP743" s="168"/>
      <c r="OBQ743" s="168"/>
      <c r="OBR743" s="168"/>
      <c r="OBS743" s="168"/>
      <c r="OBT743" s="168"/>
      <c r="OBU743" s="168"/>
      <c r="OBV743" s="168"/>
      <c r="OBW743" s="168"/>
      <c r="OBX743" s="168"/>
      <c r="OBY743" s="168"/>
      <c r="OBZ743" s="168"/>
      <c r="OCA743" s="168"/>
      <c r="OCB743" s="168"/>
      <c r="OCC743" s="511"/>
      <c r="OCD743" s="511"/>
      <c r="OCE743" s="511"/>
      <c r="OCF743" s="511"/>
      <c r="OCG743" s="511"/>
      <c r="OCH743" s="511"/>
      <c r="OCI743" s="511"/>
      <c r="OCJ743" s="511"/>
      <c r="OCK743" s="511"/>
      <c r="OCL743" s="511"/>
      <c r="OCM743" s="511"/>
      <c r="OCN743" s="511"/>
      <c r="OCO743" s="511"/>
      <c r="OCP743" s="511"/>
      <c r="OCQ743" s="511"/>
      <c r="OCR743" s="511"/>
      <c r="OCS743" s="511"/>
      <c r="OCT743" s="511"/>
      <c r="OCU743" s="511"/>
      <c r="OCV743" s="511"/>
      <c r="OCW743" s="511"/>
      <c r="OCX743" s="511"/>
      <c r="OCY743" s="511"/>
      <c r="OCZ743" s="511"/>
      <c r="ODA743" s="89"/>
      <c r="ODB743" s="89"/>
      <c r="ODC743" s="89"/>
      <c r="ODD743" s="89"/>
      <c r="ODE743" s="89"/>
      <c r="ODF743" s="511"/>
      <c r="ODG743" s="511"/>
      <c r="ODH743" s="89"/>
      <c r="ODI743" s="89"/>
      <c r="ODJ743" s="511"/>
      <c r="ODK743" s="511"/>
      <c r="ODL743" s="89"/>
      <c r="ODM743" s="89"/>
      <c r="ODN743" s="511"/>
      <c r="ODO743" s="511"/>
      <c r="ODP743" s="511"/>
      <c r="ODQ743" s="511"/>
      <c r="ODR743" s="511"/>
      <c r="ODS743" s="511"/>
      <c r="ODT743" s="511"/>
      <c r="ODU743" s="89"/>
      <c r="ODV743" s="89"/>
      <c r="ODW743" s="511"/>
      <c r="ODX743" s="511"/>
      <c r="ODY743" s="89"/>
      <c r="ODZ743" s="89"/>
      <c r="OEA743" s="511"/>
      <c r="OEB743" s="511"/>
      <c r="OEC743" s="511"/>
      <c r="OED743" s="511"/>
      <c r="OEE743" s="511"/>
      <c r="OEF743" s="203"/>
      <c r="OEG743" s="107"/>
      <c r="OEH743" s="511"/>
      <c r="OEI743" s="511"/>
      <c r="OEJ743" s="511"/>
      <c r="OEK743" s="511"/>
      <c r="OEL743" s="511"/>
      <c r="OEM743" s="511"/>
      <c r="OEN743" s="511"/>
      <c r="OEO743" s="168"/>
      <c r="OEP743" s="168"/>
      <c r="OEQ743" s="168"/>
      <c r="OER743" s="168"/>
      <c r="OES743" s="168"/>
      <c r="OET743" s="168"/>
      <c r="OEU743" s="168"/>
      <c r="OEV743" s="168"/>
      <c r="OEW743" s="168"/>
      <c r="OEX743" s="168"/>
      <c r="OEY743" s="168"/>
      <c r="OEZ743" s="168"/>
      <c r="OFA743" s="168"/>
      <c r="OFB743" s="168"/>
      <c r="OFC743" s="168"/>
      <c r="OFD743" s="168"/>
      <c r="OFE743" s="168"/>
      <c r="OFF743" s="168"/>
      <c r="OFG743" s="168"/>
      <c r="OFH743" s="168"/>
      <c r="OFI743" s="168"/>
      <c r="OFJ743" s="168"/>
      <c r="OFK743" s="168"/>
      <c r="OFL743" s="168"/>
      <c r="OFM743" s="168"/>
      <c r="OFN743" s="168"/>
      <c r="OFO743" s="168"/>
      <c r="OFP743" s="168"/>
      <c r="OFQ743" s="168"/>
      <c r="OFR743" s="168"/>
      <c r="OFS743" s="168"/>
      <c r="OFT743" s="168"/>
      <c r="OFU743" s="168"/>
      <c r="OFV743" s="168"/>
      <c r="OFW743" s="168"/>
      <c r="OFX743" s="168"/>
      <c r="OFY743" s="168"/>
      <c r="OFZ743" s="168"/>
      <c r="OGA743" s="168"/>
      <c r="OGB743" s="168"/>
      <c r="OGC743" s="168"/>
      <c r="OGD743" s="168"/>
      <c r="OGE743" s="168"/>
      <c r="OGF743" s="168"/>
      <c r="OGG743" s="511"/>
      <c r="OGH743" s="511"/>
      <c r="OGI743" s="511"/>
      <c r="OGJ743" s="511"/>
      <c r="OGK743" s="511"/>
      <c r="OGL743" s="511"/>
      <c r="OGM743" s="511"/>
      <c r="OGN743" s="511"/>
      <c r="OGO743" s="511"/>
      <c r="OGP743" s="511"/>
      <c r="OGQ743" s="511"/>
      <c r="OGR743" s="511"/>
      <c r="OGS743" s="511"/>
      <c r="OGT743" s="511"/>
      <c r="OGU743" s="511"/>
      <c r="OGV743" s="511"/>
      <c r="OGW743" s="511"/>
      <c r="OGX743" s="511"/>
      <c r="OGY743" s="511"/>
      <c r="OGZ743" s="511"/>
      <c r="OHA743" s="511"/>
      <c r="OHB743" s="511"/>
      <c r="OHC743" s="511"/>
      <c r="OHD743" s="511"/>
      <c r="OHE743" s="89"/>
      <c r="OHF743" s="89"/>
      <c r="OHG743" s="89"/>
      <c r="OHH743" s="89"/>
      <c r="OHI743" s="89"/>
      <c r="OHJ743" s="511"/>
      <c r="OHK743" s="511"/>
      <c r="OHL743" s="89"/>
      <c r="OHM743" s="89"/>
      <c r="OHN743" s="511"/>
      <c r="OHO743" s="511"/>
      <c r="OHP743" s="89"/>
      <c r="OHQ743" s="89"/>
      <c r="OHR743" s="511"/>
      <c r="OHS743" s="511"/>
      <c r="OHT743" s="511"/>
      <c r="OHU743" s="511"/>
      <c r="OHV743" s="511"/>
      <c r="OHW743" s="511"/>
      <c r="OHX743" s="511"/>
      <c r="OHY743" s="89"/>
      <c r="OHZ743" s="89"/>
      <c r="OIA743" s="511"/>
      <c r="OIB743" s="511"/>
      <c r="OIC743" s="89"/>
      <c r="OID743" s="89"/>
      <c r="OIE743" s="511"/>
      <c r="OIF743" s="511"/>
      <c r="OIG743" s="511"/>
      <c r="OIH743" s="511"/>
      <c r="OII743" s="511"/>
      <c r="OIJ743" s="203"/>
      <c r="OIK743" s="107"/>
      <c r="OIL743" s="511"/>
      <c r="OIM743" s="511"/>
      <c r="OIN743" s="511"/>
      <c r="OIO743" s="511"/>
      <c r="OIP743" s="511"/>
      <c r="OIQ743" s="511"/>
      <c r="OIR743" s="511"/>
      <c r="OIS743" s="168"/>
      <c r="OIT743" s="168"/>
      <c r="OIU743" s="168"/>
      <c r="OIV743" s="168"/>
      <c r="OIW743" s="168"/>
      <c r="OIX743" s="168"/>
      <c r="OIY743" s="168"/>
      <c r="OIZ743" s="168"/>
      <c r="OJA743" s="168"/>
      <c r="OJB743" s="168"/>
      <c r="OJC743" s="168"/>
      <c r="OJD743" s="168"/>
      <c r="OJE743" s="168"/>
      <c r="OJF743" s="168"/>
      <c r="OJG743" s="168"/>
      <c r="OJH743" s="168"/>
      <c r="OJI743" s="168"/>
      <c r="OJJ743" s="168"/>
      <c r="OJK743" s="168"/>
      <c r="OJL743" s="168"/>
      <c r="OJM743" s="168"/>
      <c r="OJN743" s="168"/>
      <c r="OJO743" s="168"/>
      <c r="OJP743" s="168"/>
      <c r="OJQ743" s="168"/>
      <c r="OJR743" s="168"/>
      <c r="OJS743" s="168"/>
      <c r="OJT743" s="168"/>
      <c r="OJU743" s="168"/>
      <c r="OJV743" s="168"/>
      <c r="OJW743" s="168"/>
      <c r="OJX743" s="168"/>
      <c r="OJY743" s="168"/>
      <c r="OJZ743" s="168"/>
      <c r="OKA743" s="168"/>
      <c r="OKB743" s="168"/>
      <c r="OKC743" s="168"/>
      <c r="OKD743" s="168"/>
      <c r="OKE743" s="168"/>
      <c r="OKF743" s="168"/>
      <c r="OKG743" s="168"/>
      <c r="OKH743" s="168"/>
      <c r="OKI743" s="168"/>
      <c r="OKJ743" s="168"/>
      <c r="OKK743" s="511"/>
      <c r="OKL743" s="511"/>
      <c r="OKM743" s="511"/>
      <c r="OKN743" s="511"/>
      <c r="OKO743" s="511"/>
      <c r="OKP743" s="511"/>
      <c r="OKQ743" s="511"/>
      <c r="OKR743" s="511"/>
      <c r="OKS743" s="511"/>
      <c r="OKT743" s="511"/>
      <c r="OKU743" s="511"/>
      <c r="OKV743" s="511"/>
      <c r="OKW743" s="511"/>
      <c r="OKX743" s="511"/>
      <c r="OKY743" s="511"/>
      <c r="OKZ743" s="511"/>
      <c r="OLA743" s="511"/>
      <c r="OLB743" s="511"/>
      <c r="OLC743" s="511"/>
      <c r="OLD743" s="511"/>
      <c r="OLE743" s="511"/>
      <c r="OLF743" s="511"/>
      <c r="OLG743" s="511"/>
      <c r="OLH743" s="511"/>
      <c r="OLI743" s="89"/>
      <c r="OLJ743" s="89"/>
      <c r="OLK743" s="89"/>
      <c r="OLL743" s="89"/>
      <c r="OLM743" s="89"/>
      <c r="OLN743" s="511"/>
      <c r="OLO743" s="511"/>
      <c r="OLP743" s="89"/>
      <c r="OLQ743" s="89"/>
      <c r="OLR743" s="511"/>
      <c r="OLS743" s="511"/>
      <c r="OLT743" s="89"/>
      <c r="OLU743" s="89"/>
      <c r="OLV743" s="511"/>
      <c r="OLW743" s="511"/>
      <c r="OLX743" s="511"/>
      <c r="OLY743" s="511"/>
      <c r="OLZ743" s="511"/>
      <c r="OMA743" s="511"/>
      <c r="OMB743" s="511"/>
      <c r="OMC743" s="89"/>
      <c r="OMD743" s="89"/>
      <c r="OME743" s="511"/>
      <c r="OMF743" s="511"/>
      <c r="OMG743" s="89"/>
      <c r="OMH743" s="89"/>
      <c r="OMI743" s="511"/>
      <c r="OMJ743" s="511"/>
      <c r="OMK743" s="511"/>
      <c r="OML743" s="511"/>
      <c r="OMM743" s="511"/>
      <c r="OMN743" s="203"/>
      <c r="OMO743" s="107"/>
      <c r="OMP743" s="511"/>
      <c r="OMQ743" s="511"/>
      <c r="OMR743" s="511"/>
      <c r="OMS743" s="511"/>
      <c r="OMT743" s="511"/>
      <c r="OMU743" s="511"/>
      <c r="OMV743" s="511"/>
      <c r="OMW743" s="168"/>
      <c r="OMX743" s="168"/>
      <c r="OMY743" s="168"/>
      <c r="OMZ743" s="168"/>
      <c r="ONA743" s="168"/>
      <c r="ONB743" s="168"/>
      <c r="ONC743" s="168"/>
      <c r="OND743" s="168"/>
      <c r="ONE743" s="168"/>
      <c r="ONF743" s="168"/>
      <c r="ONG743" s="168"/>
      <c r="ONH743" s="168"/>
      <c r="ONI743" s="168"/>
      <c r="ONJ743" s="168"/>
      <c r="ONK743" s="168"/>
      <c r="ONL743" s="168"/>
      <c r="ONM743" s="168"/>
      <c r="ONN743" s="168"/>
      <c r="ONO743" s="168"/>
      <c r="ONP743" s="168"/>
      <c r="ONQ743" s="168"/>
      <c r="ONR743" s="168"/>
      <c r="ONS743" s="168"/>
      <c r="ONT743" s="168"/>
      <c r="ONU743" s="168"/>
      <c r="ONV743" s="168"/>
      <c r="ONW743" s="168"/>
      <c r="ONX743" s="168"/>
      <c r="ONY743" s="168"/>
      <c r="ONZ743" s="168"/>
      <c r="OOA743" s="168"/>
      <c r="OOB743" s="168"/>
      <c r="OOC743" s="168"/>
      <c r="OOD743" s="168"/>
      <c r="OOE743" s="168"/>
      <c r="OOF743" s="168"/>
      <c r="OOG743" s="168"/>
      <c r="OOH743" s="168"/>
      <c r="OOI743" s="168"/>
      <c r="OOJ743" s="168"/>
      <c r="OOK743" s="168"/>
      <c r="OOL743" s="168"/>
      <c r="OOM743" s="168"/>
      <c r="OON743" s="168"/>
      <c r="OOO743" s="511"/>
      <c r="OOP743" s="511"/>
      <c r="OOQ743" s="511"/>
      <c r="OOR743" s="511"/>
      <c r="OOS743" s="511"/>
      <c r="OOT743" s="511"/>
      <c r="OOU743" s="511"/>
      <c r="OOV743" s="511"/>
      <c r="OOW743" s="511"/>
      <c r="OOX743" s="511"/>
      <c r="OOY743" s="511"/>
      <c r="OOZ743" s="511"/>
      <c r="OPA743" s="511"/>
      <c r="OPB743" s="511"/>
      <c r="OPC743" s="511"/>
      <c r="OPD743" s="511"/>
      <c r="OPE743" s="511"/>
      <c r="OPF743" s="511"/>
      <c r="OPG743" s="511"/>
      <c r="OPH743" s="511"/>
      <c r="OPI743" s="511"/>
      <c r="OPJ743" s="511"/>
      <c r="OPK743" s="511"/>
      <c r="OPL743" s="511"/>
      <c r="OPM743" s="89"/>
      <c r="OPN743" s="89"/>
      <c r="OPO743" s="89"/>
      <c r="OPP743" s="89"/>
      <c r="OPQ743" s="89"/>
      <c r="OPR743" s="511"/>
      <c r="OPS743" s="511"/>
      <c r="OPT743" s="89"/>
      <c r="OPU743" s="89"/>
      <c r="OPV743" s="511"/>
      <c r="OPW743" s="511"/>
      <c r="OPX743" s="89"/>
      <c r="OPY743" s="89"/>
      <c r="OPZ743" s="511"/>
      <c r="OQA743" s="511"/>
      <c r="OQB743" s="511"/>
      <c r="OQC743" s="511"/>
      <c r="OQD743" s="511"/>
      <c r="OQE743" s="511"/>
      <c r="OQF743" s="511"/>
      <c r="OQG743" s="89"/>
      <c r="OQH743" s="89"/>
      <c r="OQI743" s="511"/>
      <c r="OQJ743" s="511"/>
      <c r="OQK743" s="89"/>
      <c r="OQL743" s="89"/>
      <c r="OQM743" s="511"/>
      <c r="OQN743" s="511"/>
      <c r="OQO743" s="511"/>
      <c r="OQP743" s="511"/>
      <c r="OQQ743" s="511"/>
      <c r="OQR743" s="203"/>
      <c r="OQS743" s="107"/>
      <c r="OQT743" s="511"/>
      <c r="OQU743" s="511"/>
      <c r="OQV743" s="511"/>
      <c r="OQW743" s="511"/>
      <c r="OQX743" s="511"/>
      <c r="OQY743" s="511"/>
      <c r="OQZ743" s="511"/>
      <c r="ORA743" s="168"/>
      <c r="ORB743" s="168"/>
      <c r="ORC743" s="168"/>
      <c r="ORD743" s="168"/>
      <c r="ORE743" s="168"/>
      <c r="ORF743" s="168"/>
      <c r="ORG743" s="168"/>
      <c r="ORH743" s="168"/>
      <c r="ORI743" s="168"/>
      <c r="ORJ743" s="168"/>
      <c r="ORK743" s="168"/>
      <c r="ORL743" s="168"/>
      <c r="ORM743" s="168"/>
      <c r="ORN743" s="168"/>
      <c r="ORO743" s="168"/>
      <c r="ORP743" s="168"/>
      <c r="ORQ743" s="168"/>
      <c r="ORR743" s="168"/>
      <c r="ORS743" s="168"/>
      <c r="ORT743" s="168"/>
      <c r="ORU743" s="168"/>
      <c r="ORV743" s="168"/>
      <c r="ORW743" s="168"/>
      <c r="ORX743" s="168"/>
      <c r="ORY743" s="168"/>
      <c r="ORZ743" s="168"/>
      <c r="OSA743" s="168"/>
      <c r="OSB743" s="168"/>
      <c r="OSC743" s="168"/>
      <c r="OSD743" s="168"/>
      <c r="OSE743" s="168"/>
      <c r="OSF743" s="168"/>
      <c r="OSG743" s="168"/>
      <c r="OSH743" s="168"/>
      <c r="OSI743" s="168"/>
      <c r="OSJ743" s="168"/>
      <c r="OSK743" s="168"/>
      <c r="OSL743" s="168"/>
      <c r="OSM743" s="168"/>
      <c r="OSN743" s="168"/>
      <c r="OSO743" s="168"/>
      <c r="OSP743" s="168"/>
      <c r="OSQ743" s="168"/>
      <c r="OSR743" s="168"/>
      <c r="OSS743" s="511"/>
      <c r="OST743" s="511"/>
      <c r="OSU743" s="511"/>
      <c r="OSV743" s="511"/>
      <c r="OSW743" s="511"/>
      <c r="OSX743" s="511"/>
      <c r="OSY743" s="511"/>
      <c r="OSZ743" s="511"/>
      <c r="OTA743" s="511"/>
      <c r="OTB743" s="511"/>
      <c r="OTC743" s="511"/>
      <c r="OTD743" s="511"/>
      <c r="OTE743" s="511"/>
      <c r="OTF743" s="511"/>
      <c r="OTG743" s="511"/>
      <c r="OTH743" s="511"/>
      <c r="OTI743" s="511"/>
      <c r="OTJ743" s="511"/>
      <c r="OTK743" s="511"/>
      <c r="OTL743" s="511"/>
      <c r="OTM743" s="511"/>
      <c r="OTN743" s="511"/>
      <c r="OTO743" s="511"/>
      <c r="OTP743" s="511"/>
      <c r="OTQ743" s="89"/>
      <c r="OTR743" s="89"/>
      <c r="OTS743" s="89"/>
      <c r="OTT743" s="89"/>
      <c r="OTU743" s="89"/>
      <c r="OTV743" s="511"/>
      <c r="OTW743" s="511"/>
      <c r="OTX743" s="89"/>
      <c r="OTY743" s="89"/>
      <c r="OTZ743" s="511"/>
      <c r="OUA743" s="511"/>
      <c r="OUB743" s="89"/>
      <c r="OUC743" s="89"/>
      <c r="OUD743" s="511"/>
      <c r="OUE743" s="511"/>
      <c r="OUF743" s="511"/>
      <c r="OUG743" s="511"/>
      <c r="OUH743" s="511"/>
      <c r="OUI743" s="511"/>
      <c r="OUJ743" s="511"/>
      <c r="OUK743" s="89"/>
      <c r="OUL743" s="89"/>
      <c r="OUM743" s="511"/>
      <c r="OUN743" s="511"/>
      <c r="OUO743" s="89"/>
      <c r="OUP743" s="89"/>
      <c r="OUQ743" s="511"/>
      <c r="OUR743" s="511"/>
      <c r="OUS743" s="511"/>
      <c r="OUT743" s="511"/>
      <c r="OUU743" s="511"/>
      <c r="OUV743" s="203"/>
      <c r="OUW743" s="107"/>
      <c r="OUX743" s="511"/>
      <c r="OUY743" s="511"/>
      <c r="OUZ743" s="511"/>
      <c r="OVA743" s="511"/>
      <c r="OVB743" s="511"/>
      <c r="OVC743" s="511"/>
      <c r="OVD743" s="511"/>
      <c r="OVE743" s="168"/>
      <c r="OVF743" s="168"/>
      <c r="OVG743" s="168"/>
      <c r="OVH743" s="168"/>
      <c r="OVI743" s="168"/>
      <c r="OVJ743" s="168"/>
      <c r="OVK743" s="168"/>
      <c r="OVL743" s="168"/>
      <c r="OVM743" s="168"/>
      <c r="OVN743" s="168"/>
      <c r="OVO743" s="168"/>
      <c r="OVP743" s="168"/>
      <c r="OVQ743" s="168"/>
      <c r="OVR743" s="168"/>
      <c r="OVS743" s="168"/>
      <c r="OVT743" s="168"/>
      <c r="OVU743" s="168"/>
      <c r="OVV743" s="168"/>
      <c r="OVW743" s="168"/>
      <c r="OVX743" s="168"/>
      <c r="OVY743" s="168"/>
      <c r="OVZ743" s="168"/>
      <c r="OWA743" s="168"/>
      <c r="OWB743" s="168"/>
      <c r="OWC743" s="168"/>
      <c r="OWD743" s="168"/>
      <c r="OWE743" s="168"/>
      <c r="OWF743" s="168"/>
      <c r="OWG743" s="168"/>
      <c r="OWH743" s="168"/>
      <c r="OWI743" s="168"/>
      <c r="OWJ743" s="168"/>
      <c r="OWK743" s="168"/>
      <c r="OWL743" s="168"/>
      <c r="OWM743" s="168"/>
      <c r="OWN743" s="168"/>
      <c r="OWO743" s="168"/>
      <c r="OWP743" s="168"/>
      <c r="OWQ743" s="168"/>
      <c r="OWR743" s="168"/>
      <c r="OWS743" s="168"/>
      <c r="OWT743" s="168"/>
      <c r="OWU743" s="168"/>
      <c r="OWV743" s="168"/>
      <c r="OWW743" s="511"/>
      <c r="OWX743" s="511"/>
      <c r="OWY743" s="511"/>
      <c r="OWZ743" s="511"/>
      <c r="OXA743" s="511"/>
      <c r="OXB743" s="511"/>
      <c r="OXC743" s="511"/>
      <c r="OXD743" s="511"/>
      <c r="OXE743" s="511"/>
      <c r="OXF743" s="511"/>
      <c r="OXG743" s="511"/>
      <c r="OXH743" s="511"/>
      <c r="OXI743" s="511"/>
      <c r="OXJ743" s="511"/>
      <c r="OXK743" s="511"/>
      <c r="OXL743" s="511"/>
      <c r="OXM743" s="511"/>
      <c r="OXN743" s="511"/>
      <c r="OXO743" s="511"/>
      <c r="OXP743" s="511"/>
      <c r="OXQ743" s="511"/>
      <c r="OXR743" s="511"/>
      <c r="OXS743" s="511"/>
      <c r="OXT743" s="511"/>
      <c r="OXU743" s="89"/>
      <c r="OXV743" s="89"/>
      <c r="OXW743" s="89"/>
      <c r="OXX743" s="89"/>
      <c r="OXY743" s="89"/>
      <c r="OXZ743" s="511"/>
      <c r="OYA743" s="511"/>
      <c r="OYB743" s="89"/>
      <c r="OYC743" s="89"/>
      <c r="OYD743" s="511"/>
      <c r="OYE743" s="511"/>
      <c r="OYF743" s="89"/>
      <c r="OYG743" s="89"/>
      <c r="OYH743" s="511"/>
      <c r="OYI743" s="511"/>
      <c r="OYJ743" s="511"/>
      <c r="OYK743" s="511"/>
      <c r="OYL743" s="511"/>
      <c r="OYM743" s="511"/>
      <c r="OYN743" s="511"/>
      <c r="OYO743" s="89"/>
      <c r="OYP743" s="89"/>
      <c r="OYQ743" s="511"/>
      <c r="OYR743" s="511"/>
      <c r="OYS743" s="89"/>
      <c r="OYT743" s="89"/>
      <c r="OYU743" s="511"/>
      <c r="OYV743" s="511"/>
      <c r="OYW743" s="511"/>
      <c r="OYX743" s="511"/>
      <c r="OYY743" s="511"/>
      <c r="OYZ743" s="203"/>
      <c r="OZA743" s="107"/>
      <c r="OZB743" s="511"/>
      <c r="OZC743" s="511"/>
      <c r="OZD743" s="511"/>
      <c r="OZE743" s="511"/>
      <c r="OZF743" s="511"/>
      <c r="OZG743" s="511"/>
      <c r="OZH743" s="511"/>
      <c r="OZI743" s="168"/>
      <c r="OZJ743" s="168"/>
      <c r="OZK743" s="168"/>
      <c r="OZL743" s="168"/>
      <c r="OZM743" s="168"/>
      <c r="OZN743" s="168"/>
      <c r="OZO743" s="168"/>
      <c r="OZP743" s="168"/>
      <c r="OZQ743" s="168"/>
      <c r="OZR743" s="168"/>
      <c r="OZS743" s="168"/>
      <c r="OZT743" s="168"/>
      <c r="OZU743" s="168"/>
      <c r="OZV743" s="168"/>
      <c r="OZW743" s="168"/>
      <c r="OZX743" s="168"/>
      <c r="OZY743" s="168"/>
      <c r="OZZ743" s="168"/>
      <c r="PAA743" s="168"/>
      <c r="PAB743" s="168"/>
      <c r="PAC743" s="168"/>
      <c r="PAD743" s="168"/>
      <c r="PAE743" s="168"/>
      <c r="PAF743" s="168"/>
      <c r="PAG743" s="168"/>
      <c r="PAH743" s="168"/>
      <c r="PAI743" s="168"/>
      <c r="PAJ743" s="168"/>
      <c r="PAK743" s="168"/>
      <c r="PAL743" s="168"/>
      <c r="PAM743" s="168"/>
      <c r="PAN743" s="168"/>
      <c r="PAO743" s="168"/>
      <c r="PAP743" s="168"/>
      <c r="PAQ743" s="168"/>
      <c r="PAR743" s="168"/>
      <c r="PAS743" s="168"/>
      <c r="PAT743" s="168"/>
      <c r="PAU743" s="168"/>
      <c r="PAV743" s="168"/>
      <c r="PAW743" s="168"/>
      <c r="PAX743" s="168"/>
      <c r="PAY743" s="168"/>
      <c r="PAZ743" s="168"/>
      <c r="PBA743" s="511"/>
      <c r="PBB743" s="511"/>
      <c r="PBC743" s="511"/>
      <c r="PBD743" s="511"/>
      <c r="PBE743" s="511"/>
      <c r="PBF743" s="511"/>
      <c r="PBG743" s="511"/>
      <c r="PBH743" s="511"/>
      <c r="PBI743" s="511"/>
      <c r="PBJ743" s="511"/>
      <c r="PBK743" s="511"/>
      <c r="PBL743" s="511"/>
      <c r="PBM743" s="511"/>
      <c r="PBN743" s="511"/>
      <c r="PBO743" s="511"/>
      <c r="PBP743" s="511"/>
      <c r="PBQ743" s="511"/>
      <c r="PBR743" s="511"/>
      <c r="PBS743" s="511"/>
      <c r="PBT743" s="511"/>
      <c r="PBU743" s="511"/>
      <c r="PBV743" s="511"/>
      <c r="PBW743" s="511"/>
      <c r="PBX743" s="511"/>
      <c r="PBY743" s="89"/>
      <c r="PBZ743" s="89"/>
      <c r="PCA743" s="89"/>
      <c r="PCB743" s="89"/>
      <c r="PCC743" s="89"/>
      <c r="PCD743" s="511"/>
      <c r="PCE743" s="511"/>
      <c r="PCF743" s="89"/>
      <c r="PCG743" s="89"/>
      <c r="PCH743" s="511"/>
      <c r="PCI743" s="511"/>
      <c r="PCJ743" s="89"/>
      <c r="PCK743" s="89"/>
      <c r="PCL743" s="511"/>
      <c r="PCM743" s="511"/>
      <c r="PCN743" s="511"/>
      <c r="PCO743" s="511"/>
      <c r="PCP743" s="511"/>
      <c r="PCQ743" s="511"/>
      <c r="PCR743" s="511"/>
      <c r="PCS743" s="89"/>
      <c r="PCT743" s="89"/>
      <c r="PCU743" s="511"/>
      <c r="PCV743" s="511"/>
      <c r="PCW743" s="89"/>
      <c r="PCX743" s="89"/>
      <c r="PCY743" s="511"/>
      <c r="PCZ743" s="511"/>
      <c r="PDA743" s="511"/>
      <c r="PDB743" s="511"/>
      <c r="PDC743" s="511"/>
      <c r="PDD743" s="203"/>
      <c r="PDE743" s="107"/>
      <c r="PDF743" s="511"/>
      <c r="PDG743" s="511"/>
      <c r="PDH743" s="511"/>
      <c r="PDI743" s="511"/>
      <c r="PDJ743" s="511"/>
      <c r="PDK743" s="511"/>
      <c r="PDL743" s="511"/>
      <c r="PDM743" s="168"/>
      <c r="PDN743" s="168"/>
      <c r="PDO743" s="168"/>
      <c r="PDP743" s="168"/>
      <c r="PDQ743" s="168"/>
      <c r="PDR743" s="168"/>
      <c r="PDS743" s="168"/>
      <c r="PDT743" s="168"/>
      <c r="PDU743" s="168"/>
      <c r="PDV743" s="168"/>
      <c r="PDW743" s="168"/>
      <c r="PDX743" s="168"/>
      <c r="PDY743" s="168"/>
      <c r="PDZ743" s="168"/>
      <c r="PEA743" s="168"/>
      <c r="PEB743" s="168"/>
      <c r="PEC743" s="168"/>
      <c r="PED743" s="168"/>
      <c r="PEE743" s="168"/>
      <c r="PEF743" s="168"/>
      <c r="PEG743" s="168"/>
      <c r="PEH743" s="168"/>
      <c r="PEI743" s="168"/>
      <c r="PEJ743" s="168"/>
      <c r="PEK743" s="168"/>
      <c r="PEL743" s="168"/>
      <c r="PEM743" s="168"/>
      <c r="PEN743" s="168"/>
      <c r="PEO743" s="168"/>
      <c r="PEP743" s="168"/>
      <c r="PEQ743" s="168"/>
      <c r="PER743" s="168"/>
      <c r="PES743" s="168"/>
      <c r="PET743" s="168"/>
      <c r="PEU743" s="168"/>
      <c r="PEV743" s="168"/>
      <c r="PEW743" s="168"/>
      <c r="PEX743" s="168"/>
      <c r="PEY743" s="168"/>
      <c r="PEZ743" s="168"/>
      <c r="PFA743" s="168"/>
      <c r="PFB743" s="168"/>
      <c r="PFC743" s="168"/>
      <c r="PFD743" s="168"/>
      <c r="PFE743" s="511"/>
      <c r="PFF743" s="511"/>
      <c r="PFG743" s="511"/>
      <c r="PFH743" s="511"/>
      <c r="PFI743" s="511"/>
      <c r="PFJ743" s="511"/>
      <c r="PFK743" s="511"/>
      <c r="PFL743" s="511"/>
      <c r="PFM743" s="511"/>
      <c r="PFN743" s="511"/>
      <c r="PFO743" s="511"/>
      <c r="PFP743" s="511"/>
      <c r="PFQ743" s="511"/>
      <c r="PFR743" s="511"/>
      <c r="PFS743" s="511"/>
      <c r="PFT743" s="511"/>
      <c r="PFU743" s="511"/>
      <c r="PFV743" s="511"/>
      <c r="PFW743" s="511"/>
      <c r="PFX743" s="511"/>
      <c r="PFY743" s="511"/>
      <c r="PFZ743" s="511"/>
      <c r="PGA743" s="511"/>
      <c r="PGB743" s="511"/>
      <c r="PGC743" s="89"/>
      <c r="PGD743" s="89"/>
      <c r="PGE743" s="89"/>
      <c r="PGF743" s="89"/>
      <c r="PGG743" s="89"/>
      <c r="PGH743" s="511"/>
      <c r="PGI743" s="511"/>
      <c r="PGJ743" s="89"/>
      <c r="PGK743" s="89"/>
      <c r="PGL743" s="511"/>
      <c r="PGM743" s="511"/>
      <c r="PGN743" s="89"/>
      <c r="PGO743" s="89"/>
      <c r="PGP743" s="511"/>
      <c r="PGQ743" s="511"/>
      <c r="PGR743" s="511"/>
      <c r="PGS743" s="511"/>
      <c r="PGT743" s="511"/>
      <c r="PGU743" s="511"/>
      <c r="PGV743" s="511"/>
      <c r="PGW743" s="89"/>
      <c r="PGX743" s="89"/>
      <c r="PGY743" s="511"/>
      <c r="PGZ743" s="511"/>
      <c r="PHA743" s="89"/>
      <c r="PHB743" s="89"/>
      <c r="PHC743" s="511"/>
      <c r="PHD743" s="511"/>
      <c r="PHE743" s="511"/>
      <c r="PHF743" s="511"/>
      <c r="PHG743" s="511"/>
      <c r="PHH743" s="203"/>
      <c r="PHI743" s="107"/>
      <c r="PHJ743" s="511"/>
      <c r="PHK743" s="511"/>
      <c r="PHL743" s="511"/>
      <c r="PHM743" s="511"/>
      <c r="PHN743" s="511"/>
      <c r="PHO743" s="511"/>
      <c r="PHP743" s="511"/>
      <c r="PHQ743" s="168"/>
      <c r="PHR743" s="168"/>
      <c r="PHS743" s="168"/>
      <c r="PHT743" s="168"/>
      <c r="PHU743" s="168"/>
      <c r="PHV743" s="168"/>
      <c r="PHW743" s="168"/>
      <c r="PHX743" s="168"/>
      <c r="PHY743" s="168"/>
      <c r="PHZ743" s="168"/>
      <c r="PIA743" s="168"/>
      <c r="PIB743" s="168"/>
      <c r="PIC743" s="168"/>
      <c r="PID743" s="168"/>
      <c r="PIE743" s="168"/>
      <c r="PIF743" s="168"/>
      <c r="PIG743" s="168"/>
      <c r="PIH743" s="168"/>
      <c r="PII743" s="168"/>
      <c r="PIJ743" s="168"/>
      <c r="PIK743" s="168"/>
      <c r="PIL743" s="168"/>
      <c r="PIM743" s="168"/>
      <c r="PIN743" s="168"/>
      <c r="PIO743" s="168"/>
      <c r="PIP743" s="168"/>
      <c r="PIQ743" s="168"/>
      <c r="PIR743" s="168"/>
      <c r="PIS743" s="168"/>
      <c r="PIT743" s="168"/>
      <c r="PIU743" s="168"/>
      <c r="PIV743" s="168"/>
      <c r="PIW743" s="168"/>
      <c r="PIX743" s="168"/>
      <c r="PIY743" s="168"/>
      <c r="PIZ743" s="168"/>
      <c r="PJA743" s="168"/>
      <c r="PJB743" s="168"/>
      <c r="PJC743" s="168"/>
      <c r="PJD743" s="168"/>
      <c r="PJE743" s="168"/>
      <c r="PJF743" s="168"/>
      <c r="PJG743" s="168"/>
      <c r="PJH743" s="168"/>
      <c r="PJI743" s="511"/>
      <c r="PJJ743" s="511"/>
      <c r="PJK743" s="511"/>
      <c r="PJL743" s="511"/>
      <c r="PJM743" s="511"/>
      <c r="PJN743" s="511"/>
      <c r="PJO743" s="511"/>
      <c r="PJP743" s="511"/>
      <c r="PJQ743" s="511"/>
      <c r="PJR743" s="511"/>
      <c r="PJS743" s="511"/>
      <c r="PJT743" s="511"/>
      <c r="PJU743" s="511"/>
      <c r="PJV743" s="511"/>
      <c r="PJW743" s="511"/>
      <c r="PJX743" s="511"/>
      <c r="PJY743" s="511"/>
      <c r="PJZ743" s="511"/>
      <c r="PKA743" s="511"/>
      <c r="PKB743" s="511"/>
      <c r="PKC743" s="511"/>
      <c r="PKD743" s="511"/>
      <c r="PKE743" s="511"/>
      <c r="PKF743" s="511"/>
      <c r="PKG743" s="89"/>
      <c r="PKH743" s="89"/>
      <c r="PKI743" s="89"/>
      <c r="PKJ743" s="89"/>
      <c r="PKK743" s="89"/>
      <c r="PKL743" s="511"/>
      <c r="PKM743" s="511"/>
      <c r="PKN743" s="89"/>
      <c r="PKO743" s="89"/>
      <c r="PKP743" s="511"/>
      <c r="PKQ743" s="511"/>
      <c r="PKR743" s="89"/>
      <c r="PKS743" s="89"/>
      <c r="PKT743" s="511"/>
      <c r="PKU743" s="511"/>
      <c r="PKV743" s="511"/>
      <c r="PKW743" s="511"/>
      <c r="PKX743" s="511"/>
      <c r="PKY743" s="511"/>
      <c r="PKZ743" s="511"/>
      <c r="PLA743" s="89"/>
      <c r="PLB743" s="89"/>
      <c r="PLC743" s="511"/>
      <c r="PLD743" s="511"/>
      <c r="PLE743" s="89"/>
      <c r="PLF743" s="89"/>
      <c r="PLG743" s="511"/>
      <c r="PLH743" s="511"/>
      <c r="PLI743" s="511"/>
      <c r="PLJ743" s="511"/>
      <c r="PLK743" s="511"/>
      <c r="PLL743" s="203"/>
      <c r="PLM743" s="107"/>
      <c r="PLN743" s="511"/>
      <c r="PLO743" s="511"/>
      <c r="PLP743" s="511"/>
      <c r="PLQ743" s="511"/>
      <c r="PLR743" s="511"/>
      <c r="PLS743" s="511"/>
      <c r="PLT743" s="511"/>
      <c r="PLU743" s="168"/>
      <c r="PLV743" s="168"/>
      <c r="PLW743" s="168"/>
      <c r="PLX743" s="168"/>
      <c r="PLY743" s="168"/>
      <c r="PLZ743" s="168"/>
      <c r="PMA743" s="168"/>
      <c r="PMB743" s="168"/>
      <c r="PMC743" s="168"/>
      <c r="PMD743" s="168"/>
      <c r="PME743" s="168"/>
      <c r="PMF743" s="168"/>
      <c r="PMG743" s="168"/>
      <c r="PMH743" s="168"/>
      <c r="PMI743" s="168"/>
      <c r="PMJ743" s="168"/>
      <c r="PMK743" s="168"/>
      <c r="PML743" s="168"/>
      <c r="PMM743" s="168"/>
      <c r="PMN743" s="168"/>
      <c r="PMO743" s="168"/>
      <c r="PMP743" s="168"/>
      <c r="PMQ743" s="168"/>
      <c r="PMR743" s="168"/>
      <c r="PMS743" s="168"/>
      <c r="PMT743" s="168"/>
      <c r="PMU743" s="168"/>
      <c r="PMV743" s="168"/>
      <c r="PMW743" s="168"/>
      <c r="PMX743" s="168"/>
      <c r="PMY743" s="168"/>
      <c r="PMZ743" s="168"/>
      <c r="PNA743" s="168"/>
      <c r="PNB743" s="168"/>
      <c r="PNC743" s="168"/>
      <c r="PND743" s="168"/>
      <c r="PNE743" s="168"/>
      <c r="PNF743" s="168"/>
      <c r="PNG743" s="168"/>
      <c r="PNH743" s="168"/>
      <c r="PNI743" s="168"/>
      <c r="PNJ743" s="168"/>
      <c r="PNK743" s="168"/>
      <c r="PNL743" s="168"/>
      <c r="PNM743" s="511"/>
      <c r="PNN743" s="511"/>
      <c r="PNO743" s="511"/>
      <c r="PNP743" s="511"/>
      <c r="PNQ743" s="511"/>
      <c r="PNR743" s="511"/>
      <c r="PNS743" s="511"/>
      <c r="PNT743" s="511"/>
      <c r="PNU743" s="511"/>
      <c r="PNV743" s="511"/>
      <c r="PNW743" s="511"/>
      <c r="PNX743" s="511"/>
      <c r="PNY743" s="511"/>
      <c r="PNZ743" s="511"/>
      <c r="POA743" s="511"/>
      <c r="POB743" s="511"/>
      <c r="POC743" s="511"/>
      <c r="POD743" s="511"/>
      <c r="POE743" s="511"/>
      <c r="POF743" s="511"/>
      <c r="POG743" s="511"/>
      <c r="POH743" s="511"/>
      <c r="POI743" s="511"/>
      <c r="POJ743" s="511"/>
      <c r="POK743" s="89"/>
      <c r="POL743" s="89"/>
      <c r="POM743" s="89"/>
      <c r="PON743" s="89"/>
      <c r="POO743" s="89"/>
      <c r="POP743" s="511"/>
      <c r="POQ743" s="511"/>
      <c r="POR743" s="89"/>
      <c r="POS743" s="89"/>
      <c r="POT743" s="511"/>
      <c r="POU743" s="511"/>
      <c r="POV743" s="89"/>
      <c r="POW743" s="89"/>
      <c r="POX743" s="511"/>
      <c r="POY743" s="511"/>
      <c r="POZ743" s="511"/>
      <c r="PPA743" s="511"/>
      <c r="PPB743" s="511"/>
      <c r="PPC743" s="511"/>
      <c r="PPD743" s="511"/>
      <c r="PPE743" s="89"/>
      <c r="PPF743" s="89"/>
      <c r="PPG743" s="511"/>
      <c r="PPH743" s="511"/>
      <c r="PPI743" s="89"/>
      <c r="PPJ743" s="89"/>
      <c r="PPK743" s="511"/>
      <c r="PPL743" s="511"/>
      <c r="PPM743" s="511"/>
      <c r="PPN743" s="511"/>
      <c r="PPO743" s="511"/>
      <c r="PPP743" s="203"/>
      <c r="PPQ743" s="107"/>
      <c r="PPR743" s="511"/>
      <c r="PPS743" s="511"/>
      <c r="PPT743" s="511"/>
      <c r="PPU743" s="511"/>
      <c r="PPV743" s="511"/>
      <c r="PPW743" s="511"/>
      <c r="PPX743" s="511"/>
      <c r="PPY743" s="168"/>
      <c r="PPZ743" s="168"/>
      <c r="PQA743" s="168"/>
      <c r="PQB743" s="168"/>
      <c r="PQC743" s="168"/>
      <c r="PQD743" s="168"/>
      <c r="PQE743" s="168"/>
      <c r="PQF743" s="168"/>
      <c r="PQG743" s="168"/>
      <c r="PQH743" s="168"/>
      <c r="PQI743" s="168"/>
      <c r="PQJ743" s="168"/>
      <c r="PQK743" s="168"/>
      <c r="PQL743" s="168"/>
      <c r="PQM743" s="168"/>
      <c r="PQN743" s="168"/>
      <c r="PQO743" s="168"/>
      <c r="PQP743" s="168"/>
      <c r="PQQ743" s="168"/>
      <c r="PQR743" s="168"/>
      <c r="PQS743" s="168"/>
      <c r="PQT743" s="168"/>
      <c r="PQU743" s="168"/>
      <c r="PQV743" s="168"/>
      <c r="PQW743" s="168"/>
      <c r="PQX743" s="168"/>
      <c r="PQY743" s="168"/>
      <c r="PQZ743" s="168"/>
      <c r="PRA743" s="168"/>
      <c r="PRB743" s="168"/>
      <c r="PRC743" s="168"/>
      <c r="PRD743" s="168"/>
      <c r="PRE743" s="168"/>
      <c r="PRF743" s="168"/>
      <c r="PRG743" s="168"/>
      <c r="PRH743" s="168"/>
      <c r="PRI743" s="168"/>
      <c r="PRJ743" s="168"/>
      <c r="PRK743" s="168"/>
      <c r="PRL743" s="168"/>
      <c r="PRM743" s="168"/>
      <c r="PRN743" s="168"/>
      <c r="PRO743" s="168"/>
      <c r="PRP743" s="168"/>
      <c r="PRQ743" s="511"/>
      <c r="PRR743" s="511"/>
      <c r="PRS743" s="511"/>
      <c r="PRT743" s="511"/>
      <c r="PRU743" s="511"/>
      <c r="PRV743" s="511"/>
      <c r="PRW743" s="511"/>
      <c r="PRX743" s="511"/>
      <c r="PRY743" s="511"/>
      <c r="PRZ743" s="511"/>
      <c r="PSA743" s="511"/>
      <c r="PSB743" s="511"/>
      <c r="PSC743" s="511"/>
      <c r="PSD743" s="511"/>
      <c r="PSE743" s="511"/>
      <c r="PSF743" s="511"/>
      <c r="PSG743" s="511"/>
      <c r="PSH743" s="511"/>
      <c r="PSI743" s="511"/>
      <c r="PSJ743" s="511"/>
      <c r="PSK743" s="511"/>
      <c r="PSL743" s="511"/>
      <c r="PSM743" s="511"/>
      <c r="PSN743" s="511"/>
      <c r="PSO743" s="89"/>
      <c r="PSP743" s="89"/>
      <c r="PSQ743" s="89"/>
      <c r="PSR743" s="89"/>
      <c r="PSS743" s="89"/>
      <c r="PST743" s="511"/>
      <c r="PSU743" s="511"/>
      <c r="PSV743" s="89"/>
      <c r="PSW743" s="89"/>
      <c r="PSX743" s="511"/>
      <c r="PSY743" s="511"/>
      <c r="PSZ743" s="89"/>
      <c r="PTA743" s="89"/>
      <c r="PTB743" s="511"/>
      <c r="PTC743" s="511"/>
      <c r="PTD743" s="511"/>
      <c r="PTE743" s="511"/>
      <c r="PTF743" s="511"/>
      <c r="PTG743" s="511"/>
      <c r="PTH743" s="511"/>
      <c r="PTI743" s="89"/>
      <c r="PTJ743" s="89"/>
      <c r="PTK743" s="511"/>
      <c r="PTL743" s="511"/>
      <c r="PTM743" s="89"/>
      <c r="PTN743" s="89"/>
      <c r="PTO743" s="511"/>
      <c r="PTP743" s="511"/>
      <c r="PTQ743" s="511"/>
      <c r="PTR743" s="511"/>
      <c r="PTS743" s="511"/>
      <c r="PTT743" s="203"/>
      <c r="PTU743" s="107"/>
      <c r="PTV743" s="511"/>
      <c r="PTW743" s="511"/>
      <c r="PTX743" s="511"/>
      <c r="PTY743" s="511"/>
      <c r="PTZ743" s="511"/>
      <c r="PUA743" s="511"/>
      <c r="PUB743" s="511"/>
      <c r="PUC743" s="168"/>
      <c r="PUD743" s="168"/>
      <c r="PUE743" s="168"/>
      <c r="PUF743" s="168"/>
      <c r="PUG743" s="168"/>
      <c r="PUH743" s="168"/>
      <c r="PUI743" s="168"/>
      <c r="PUJ743" s="168"/>
      <c r="PUK743" s="168"/>
      <c r="PUL743" s="168"/>
      <c r="PUM743" s="168"/>
      <c r="PUN743" s="168"/>
      <c r="PUO743" s="168"/>
      <c r="PUP743" s="168"/>
      <c r="PUQ743" s="168"/>
      <c r="PUR743" s="168"/>
      <c r="PUS743" s="168"/>
      <c r="PUT743" s="168"/>
      <c r="PUU743" s="168"/>
      <c r="PUV743" s="168"/>
      <c r="PUW743" s="168"/>
      <c r="PUX743" s="168"/>
      <c r="PUY743" s="168"/>
      <c r="PUZ743" s="168"/>
      <c r="PVA743" s="168"/>
      <c r="PVB743" s="168"/>
      <c r="PVC743" s="168"/>
      <c r="PVD743" s="168"/>
      <c r="PVE743" s="168"/>
      <c r="PVF743" s="168"/>
      <c r="PVG743" s="168"/>
      <c r="PVH743" s="168"/>
      <c r="PVI743" s="168"/>
      <c r="PVJ743" s="168"/>
      <c r="PVK743" s="168"/>
      <c r="PVL743" s="168"/>
      <c r="PVM743" s="168"/>
      <c r="PVN743" s="168"/>
      <c r="PVO743" s="168"/>
      <c r="PVP743" s="168"/>
      <c r="PVQ743" s="168"/>
      <c r="PVR743" s="168"/>
      <c r="PVS743" s="168"/>
      <c r="PVT743" s="168"/>
      <c r="PVU743" s="511"/>
      <c r="PVV743" s="511"/>
      <c r="PVW743" s="511"/>
      <c r="PVX743" s="511"/>
      <c r="PVY743" s="511"/>
      <c r="PVZ743" s="511"/>
      <c r="PWA743" s="511"/>
      <c r="PWB743" s="511"/>
      <c r="PWC743" s="511"/>
      <c r="PWD743" s="511"/>
      <c r="PWE743" s="511"/>
      <c r="PWF743" s="511"/>
      <c r="PWG743" s="511"/>
      <c r="PWH743" s="511"/>
      <c r="PWI743" s="511"/>
      <c r="PWJ743" s="511"/>
      <c r="PWK743" s="511"/>
      <c r="PWL743" s="511"/>
      <c r="PWM743" s="511"/>
      <c r="PWN743" s="511"/>
      <c r="PWO743" s="511"/>
      <c r="PWP743" s="511"/>
      <c r="PWQ743" s="511"/>
      <c r="PWR743" s="511"/>
      <c r="PWS743" s="89"/>
      <c r="PWT743" s="89"/>
      <c r="PWU743" s="89"/>
      <c r="PWV743" s="89"/>
      <c r="PWW743" s="89"/>
      <c r="PWX743" s="511"/>
      <c r="PWY743" s="511"/>
      <c r="PWZ743" s="89"/>
      <c r="PXA743" s="89"/>
      <c r="PXB743" s="511"/>
      <c r="PXC743" s="511"/>
      <c r="PXD743" s="89"/>
      <c r="PXE743" s="89"/>
      <c r="PXF743" s="511"/>
      <c r="PXG743" s="511"/>
      <c r="PXH743" s="511"/>
      <c r="PXI743" s="511"/>
      <c r="PXJ743" s="511"/>
      <c r="PXK743" s="511"/>
      <c r="PXL743" s="511"/>
      <c r="PXM743" s="89"/>
      <c r="PXN743" s="89"/>
      <c r="PXO743" s="511"/>
      <c r="PXP743" s="511"/>
      <c r="PXQ743" s="89"/>
      <c r="PXR743" s="89"/>
      <c r="PXS743" s="511"/>
      <c r="PXT743" s="511"/>
      <c r="PXU743" s="511"/>
      <c r="PXV743" s="511"/>
      <c r="PXW743" s="511"/>
      <c r="PXX743" s="203"/>
      <c r="PXY743" s="107"/>
      <c r="PXZ743" s="511"/>
      <c r="PYA743" s="511"/>
      <c r="PYB743" s="511"/>
      <c r="PYC743" s="511"/>
      <c r="PYD743" s="511"/>
      <c r="PYE743" s="511"/>
      <c r="PYF743" s="511"/>
      <c r="PYG743" s="168"/>
      <c r="PYH743" s="168"/>
      <c r="PYI743" s="168"/>
      <c r="PYJ743" s="168"/>
      <c r="PYK743" s="168"/>
      <c r="PYL743" s="168"/>
      <c r="PYM743" s="168"/>
      <c r="PYN743" s="168"/>
      <c r="PYO743" s="168"/>
      <c r="PYP743" s="168"/>
      <c r="PYQ743" s="168"/>
      <c r="PYR743" s="168"/>
      <c r="PYS743" s="168"/>
      <c r="PYT743" s="168"/>
      <c r="PYU743" s="168"/>
      <c r="PYV743" s="168"/>
      <c r="PYW743" s="168"/>
      <c r="PYX743" s="168"/>
      <c r="PYY743" s="168"/>
      <c r="PYZ743" s="168"/>
      <c r="PZA743" s="168"/>
      <c r="PZB743" s="168"/>
      <c r="PZC743" s="168"/>
      <c r="PZD743" s="168"/>
      <c r="PZE743" s="168"/>
      <c r="PZF743" s="168"/>
      <c r="PZG743" s="168"/>
      <c r="PZH743" s="168"/>
      <c r="PZI743" s="168"/>
      <c r="PZJ743" s="168"/>
      <c r="PZK743" s="168"/>
      <c r="PZL743" s="168"/>
      <c r="PZM743" s="168"/>
      <c r="PZN743" s="168"/>
      <c r="PZO743" s="168"/>
      <c r="PZP743" s="168"/>
      <c r="PZQ743" s="168"/>
      <c r="PZR743" s="168"/>
      <c r="PZS743" s="168"/>
      <c r="PZT743" s="168"/>
      <c r="PZU743" s="168"/>
      <c r="PZV743" s="168"/>
      <c r="PZW743" s="168"/>
      <c r="PZX743" s="168"/>
      <c r="PZY743" s="511"/>
      <c r="PZZ743" s="511"/>
      <c r="QAA743" s="511"/>
      <c r="QAB743" s="511"/>
      <c r="QAC743" s="511"/>
      <c r="QAD743" s="511"/>
      <c r="QAE743" s="511"/>
      <c r="QAF743" s="511"/>
      <c r="QAG743" s="511"/>
      <c r="QAH743" s="511"/>
      <c r="QAI743" s="511"/>
      <c r="QAJ743" s="511"/>
      <c r="QAK743" s="511"/>
      <c r="QAL743" s="511"/>
      <c r="QAM743" s="511"/>
      <c r="QAN743" s="511"/>
      <c r="QAO743" s="511"/>
      <c r="QAP743" s="511"/>
      <c r="QAQ743" s="511"/>
      <c r="QAR743" s="511"/>
      <c r="QAS743" s="511"/>
      <c r="QAT743" s="511"/>
      <c r="QAU743" s="511"/>
      <c r="QAV743" s="511"/>
      <c r="QAW743" s="89"/>
      <c r="QAX743" s="89"/>
      <c r="QAY743" s="89"/>
      <c r="QAZ743" s="89"/>
      <c r="QBA743" s="89"/>
      <c r="QBB743" s="511"/>
      <c r="QBC743" s="511"/>
      <c r="QBD743" s="89"/>
      <c r="QBE743" s="89"/>
      <c r="QBF743" s="511"/>
      <c r="QBG743" s="511"/>
      <c r="QBH743" s="89"/>
      <c r="QBI743" s="89"/>
      <c r="QBJ743" s="511"/>
      <c r="QBK743" s="511"/>
      <c r="QBL743" s="511"/>
      <c r="QBM743" s="511"/>
      <c r="QBN743" s="511"/>
      <c r="QBO743" s="511"/>
      <c r="QBP743" s="511"/>
      <c r="QBQ743" s="89"/>
      <c r="QBR743" s="89"/>
      <c r="QBS743" s="511"/>
      <c r="QBT743" s="511"/>
      <c r="QBU743" s="89"/>
      <c r="QBV743" s="89"/>
      <c r="QBW743" s="511"/>
      <c r="QBX743" s="511"/>
      <c r="QBY743" s="511"/>
      <c r="QBZ743" s="511"/>
      <c r="QCA743" s="511"/>
      <c r="QCB743" s="203"/>
      <c r="QCC743" s="107"/>
      <c r="QCD743" s="511"/>
      <c r="QCE743" s="511"/>
      <c r="QCF743" s="511"/>
      <c r="QCG743" s="511"/>
      <c r="QCH743" s="511"/>
      <c r="QCI743" s="511"/>
      <c r="QCJ743" s="511"/>
      <c r="QCK743" s="168"/>
      <c r="QCL743" s="168"/>
      <c r="QCM743" s="168"/>
      <c r="QCN743" s="168"/>
      <c r="QCO743" s="168"/>
      <c r="QCP743" s="168"/>
      <c r="QCQ743" s="168"/>
      <c r="QCR743" s="168"/>
      <c r="QCS743" s="168"/>
      <c r="QCT743" s="168"/>
      <c r="QCU743" s="168"/>
      <c r="QCV743" s="168"/>
      <c r="QCW743" s="168"/>
      <c r="QCX743" s="168"/>
      <c r="QCY743" s="168"/>
      <c r="QCZ743" s="168"/>
      <c r="QDA743" s="168"/>
      <c r="QDB743" s="168"/>
      <c r="QDC743" s="168"/>
      <c r="QDD743" s="168"/>
      <c r="QDE743" s="168"/>
      <c r="QDF743" s="168"/>
      <c r="QDG743" s="168"/>
      <c r="QDH743" s="168"/>
      <c r="QDI743" s="168"/>
      <c r="QDJ743" s="168"/>
      <c r="QDK743" s="168"/>
      <c r="QDL743" s="168"/>
      <c r="QDM743" s="168"/>
      <c r="QDN743" s="168"/>
      <c r="QDO743" s="168"/>
      <c r="QDP743" s="168"/>
      <c r="QDQ743" s="168"/>
      <c r="QDR743" s="168"/>
      <c r="QDS743" s="168"/>
      <c r="QDT743" s="168"/>
      <c r="QDU743" s="168"/>
      <c r="QDV743" s="168"/>
      <c r="QDW743" s="168"/>
      <c r="QDX743" s="168"/>
      <c r="QDY743" s="168"/>
      <c r="QDZ743" s="168"/>
      <c r="QEA743" s="168"/>
      <c r="QEB743" s="168"/>
      <c r="QEC743" s="511"/>
      <c r="QED743" s="511"/>
      <c r="QEE743" s="511"/>
      <c r="QEF743" s="511"/>
      <c r="QEG743" s="511"/>
      <c r="QEH743" s="511"/>
      <c r="QEI743" s="511"/>
      <c r="QEJ743" s="511"/>
      <c r="QEK743" s="511"/>
      <c r="QEL743" s="511"/>
      <c r="QEM743" s="511"/>
      <c r="QEN743" s="511"/>
      <c r="QEO743" s="511"/>
      <c r="QEP743" s="511"/>
      <c r="QEQ743" s="511"/>
      <c r="QER743" s="511"/>
      <c r="QES743" s="511"/>
      <c r="QET743" s="511"/>
      <c r="QEU743" s="511"/>
      <c r="QEV743" s="511"/>
      <c r="QEW743" s="511"/>
      <c r="QEX743" s="511"/>
      <c r="QEY743" s="511"/>
      <c r="QEZ743" s="511"/>
      <c r="QFA743" s="89"/>
      <c r="QFB743" s="89"/>
      <c r="QFC743" s="89"/>
      <c r="QFD743" s="89"/>
      <c r="QFE743" s="89"/>
      <c r="QFF743" s="511"/>
      <c r="QFG743" s="511"/>
      <c r="QFH743" s="89"/>
      <c r="QFI743" s="89"/>
      <c r="QFJ743" s="511"/>
      <c r="QFK743" s="511"/>
      <c r="QFL743" s="89"/>
      <c r="QFM743" s="89"/>
      <c r="QFN743" s="511"/>
      <c r="QFO743" s="511"/>
      <c r="QFP743" s="511"/>
      <c r="QFQ743" s="511"/>
      <c r="QFR743" s="511"/>
      <c r="QFS743" s="511"/>
      <c r="QFT743" s="511"/>
      <c r="QFU743" s="89"/>
      <c r="QFV743" s="89"/>
      <c r="QFW743" s="511"/>
      <c r="QFX743" s="511"/>
      <c r="QFY743" s="89"/>
      <c r="QFZ743" s="89"/>
      <c r="QGA743" s="511"/>
      <c r="QGB743" s="511"/>
      <c r="QGC743" s="511"/>
      <c r="QGD743" s="511"/>
      <c r="QGE743" s="511"/>
      <c r="QGF743" s="203"/>
      <c r="QGG743" s="107"/>
      <c r="QGH743" s="511"/>
      <c r="QGI743" s="511"/>
      <c r="QGJ743" s="511"/>
      <c r="QGK743" s="511"/>
      <c r="QGL743" s="511"/>
      <c r="QGM743" s="511"/>
      <c r="QGN743" s="511"/>
      <c r="QGO743" s="168"/>
      <c r="QGP743" s="168"/>
      <c r="QGQ743" s="168"/>
      <c r="QGR743" s="168"/>
      <c r="QGS743" s="168"/>
      <c r="QGT743" s="168"/>
      <c r="QGU743" s="168"/>
      <c r="QGV743" s="168"/>
      <c r="QGW743" s="168"/>
      <c r="QGX743" s="168"/>
      <c r="QGY743" s="168"/>
      <c r="QGZ743" s="168"/>
      <c r="QHA743" s="168"/>
      <c r="QHB743" s="168"/>
      <c r="QHC743" s="168"/>
      <c r="QHD743" s="168"/>
      <c r="QHE743" s="168"/>
      <c r="QHF743" s="168"/>
      <c r="QHG743" s="168"/>
      <c r="QHH743" s="168"/>
      <c r="QHI743" s="168"/>
      <c r="QHJ743" s="168"/>
      <c r="QHK743" s="168"/>
      <c r="QHL743" s="168"/>
      <c r="QHM743" s="168"/>
      <c r="QHN743" s="168"/>
      <c r="QHO743" s="168"/>
      <c r="QHP743" s="168"/>
      <c r="QHQ743" s="168"/>
      <c r="QHR743" s="168"/>
      <c r="QHS743" s="168"/>
      <c r="QHT743" s="168"/>
      <c r="QHU743" s="168"/>
      <c r="QHV743" s="168"/>
      <c r="QHW743" s="168"/>
      <c r="QHX743" s="168"/>
      <c r="QHY743" s="168"/>
      <c r="QHZ743" s="168"/>
      <c r="QIA743" s="168"/>
      <c r="QIB743" s="168"/>
      <c r="QIC743" s="168"/>
      <c r="QID743" s="168"/>
      <c r="QIE743" s="168"/>
      <c r="QIF743" s="168"/>
      <c r="QIG743" s="511"/>
      <c r="QIH743" s="511"/>
      <c r="QII743" s="511"/>
      <c r="QIJ743" s="511"/>
      <c r="QIK743" s="511"/>
      <c r="QIL743" s="511"/>
      <c r="QIM743" s="511"/>
      <c r="QIN743" s="511"/>
      <c r="QIO743" s="511"/>
      <c r="QIP743" s="511"/>
      <c r="QIQ743" s="511"/>
      <c r="QIR743" s="511"/>
      <c r="QIS743" s="511"/>
      <c r="QIT743" s="511"/>
      <c r="QIU743" s="511"/>
      <c r="QIV743" s="511"/>
      <c r="QIW743" s="511"/>
      <c r="QIX743" s="511"/>
      <c r="QIY743" s="511"/>
      <c r="QIZ743" s="511"/>
      <c r="QJA743" s="511"/>
      <c r="QJB743" s="511"/>
      <c r="QJC743" s="511"/>
      <c r="QJD743" s="511"/>
      <c r="QJE743" s="89"/>
      <c r="QJF743" s="89"/>
      <c r="QJG743" s="89"/>
      <c r="QJH743" s="89"/>
      <c r="QJI743" s="89"/>
      <c r="QJJ743" s="511"/>
      <c r="QJK743" s="511"/>
      <c r="QJL743" s="89"/>
      <c r="QJM743" s="89"/>
      <c r="QJN743" s="511"/>
      <c r="QJO743" s="511"/>
      <c r="QJP743" s="89"/>
      <c r="QJQ743" s="89"/>
      <c r="QJR743" s="511"/>
      <c r="QJS743" s="511"/>
      <c r="QJT743" s="511"/>
      <c r="QJU743" s="511"/>
      <c r="QJV743" s="511"/>
      <c r="QJW743" s="511"/>
      <c r="QJX743" s="511"/>
      <c r="QJY743" s="89"/>
      <c r="QJZ743" s="89"/>
      <c r="QKA743" s="511"/>
      <c r="QKB743" s="511"/>
      <c r="QKC743" s="89"/>
      <c r="QKD743" s="89"/>
      <c r="QKE743" s="511"/>
      <c r="QKF743" s="511"/>
      <c r="QKG743" s="511"/>
      <c r="QKH743" s="511"/>
      <c r="QKI743" s="511"/>
      <c r="QKJ743" s="203"/>
      <c r="QKK743" s="107"/>
      <c r="QKL743" s="511"/>
      <c r="QKM743" s="511"/>
      <c r="QKN743" s="511"/>
      <c r="QKO743" s="511"/>
      <c r="QKP743" s="511"/>
      <c r="QKQ743" s="511"/>
      <c r="QKR743" s="511"/>
      <c r="QKS743" s="168"/>
      <c r="QKT743" s="168"/>
      <c r="QKU743" s="168"/>
      <c r="QKV743" s="168"/>
      <c r="QKW743" s="168"/>
      <c r="QKX743" s="168"/>
      <c r="QKY743" s="168"/>
      <c r="QKZ743" s="168"/>
      <c r="QLA743" s="168"/>
      <c r="QLB743" s="168"/>
      <c r="QLC743" s="168"/>
      <c r="QLD743" s="168"/>
      <c r="QLE743" s="168"/>
      <c r="QLF743" s="168"/>
      <c r="QLG743" s="168"/>
      <c r="QLH743" s="168"/>
      <c r="QLI743" s="168"/>
      <c r="QLJ743" s="168"/>
      <c r="QLK743" s="168"/>
      <c r="QLL743" s="168"/>
      <c r="QLM743" s="168"/>
      <c r="QLN743" s="168"/>
      <c r="QLO743" s="168"/>
      <c r="QLP743" s="168"/>
      <c r="QLQ743" s="168"/>
      <c r="QLR743" s="168"/>
      <c r="QLS743" s="168"/>
      <c r="QLT743" s="168"/>
      <c r="QLU743" s="168"/>
      <c r="QLV743" s="168"/>
      <c r="QLW743" s="168"/>
      <c r="QLX743" s="168"/>
      <c r="QLY743" s="168"/>
      <c r="QLZ743" s="168"/>
      <c r="QMA743" s="168"/>
      <c r="QMB743" s="168"/>
      <c r="QMC743" s="168"/>
      <c r="QMD743" s="168"/>
      <c r="QME743" s="168"/>
      <c r="QMF743" s="168"/>
      <c r="QMG743" s="168"/>
      <c r="QMH743" s="168"/>
      <c r="QMI743" s="168"/>
      <c r="QMJ743" s="168"/>
      <c r="QMK743" s="511"/>
      <c r="QML743" s="511"/>
      <c r="QMM743" s="511"/>
      <c r="QMN743" s="511"/>
      <c r="QMO743" s="511"/>
      <c r="QMP743" s="511"/>
      <c r="QMQ743" s="511"/>
      <c r="QMR743" s="511"/>
      <c r="QMS743" s="511"/>
      <c r="QMT743" s="511"/>
      <c r="QMU743" s="511"/>
      <c r="QMV743" s="511"/>
      <c r="QMW743" s="511"/>
      <c r="QMX743" s="511"/>
      <c r="QMY743" s="511"/>
      <c r="QMZ743" s="511"/>
      <c r="QNA743" s="511"/>
      <c r="QNB743" s="511"/>
      <c r="QNC743" s="511"/>
      <c r="QND743" s="511"/>
      <c r="QNE743" s="511"/>
      <c r="QNF743" s="511"/>
      <c r="QNG743" s="511"/>
      <c r="QNH743" s="511"/>
      <c r="QNI743" s="89"/>
      <c r="QNJ743" s="89"/>
      <c r="QNK743" s="89"/>
      <c r="QNL743" s="89"/>
      <c r="QNM743" s="89"/>
      <c r="QNN743" s="511"/>
      <c r="QNO743" s="511"/>
      <c r="QNP743" s="89"/>
      <c r="QNQ743" s="89"/>
      <c r="QNR743" s="511"/>
      <c r="QNS743" s="511"/>
      <c r="QNT743" s="89"/>
      <c r="QNU743" s="89"/>
      <c r="QNV743" s="511"/>
      <c r="QNW743" s="511"/>
      <c r="QNX743" s="511"/>
      <c r="QNY743" s="511"/>
      <c r="QNZ743" s="511"/>
      <c r="QOA743" s="511"/>
      <c r="QOB743" s="511"/>
      <c r="QOC743" s="89"/>
      <c r="QOD743" s="89"/>
      <c r="QOE743" s="511"/>
      <c r="QOF743" s="511"/>
      <c r="QOG743" s="89"/>
      <c r="QOH743" s="89"/>
      <c r="QOI743" s="511"/>
      <c r="QOJ743" s="511"/>
      <c r="QOK743" s="511"/>
      <c r="QOL743" s="511"/>
      <c r="QOM743" s="511"/>
      <c r="QON743" s="203"/>
      <c r="QOO743" s="107"/>
      <c r="QOP743" s="511"/>
      <c r="QOQ743" s="511"/>
      <c r="QOR743" s="511"/>
      <c r="QOS743" s="511"/>
      <c r="QOT743" s="511"/>
      <c r="QOU743" s="511"/>
      <c r="QOV743" s="511"/>
      <c r="QOW743" s="168"/>
      <c r="QOX743" s="168"/>
      <c r="QOY743" s="168"/>
      <c r="QOZ743" s="168"/>
      <c r="QPA743" s="168"/>
      <c r="QPB743" s="168"/>
      <c r="QPC743" s="168"/>
      <c r="QPD743" s="168"/>
      <c r="QPE743" s="168"/>
      <c r="QPF743" s="168"/>
      <c r="QPG743" s="168"/>
      <c r="QPH743" s="168"/>
      <c r="QPI743" s="168"/>
      <c r="QPJ743" s="168"/>
      <c r="QPK743" s="168"/>
      <c r="QPL743" s="168"/>
      <c r="QPM743" s="168"/>
      <c r="QPN743" s="168"/>
      <c r="QPO743" s="168"/>
      <c r="QPP743" s="168"/>
      <c r="QPQ743" s="168"/>
      <c r="QPR743" s="168"/>
      <c r="QPS743" s="168"/>
      <c r="QPT743" s="168"/>
      <c r="QPU743" s="168"/>
      <c r="QPV743" s="168"/>
      <c r="QPW743" s="168"/>
      <c r="QPX743" s="168"/>
      <c r="QPY743" s="168"/>
      <c r="QPZ743" s="168"/>
      <c r="QQA743" s="168"/>
      <c r="QQB743" s="168"/>
      <c r="QQC743" s="168"/>
      <c r="QQD743" s="168"/>
      <c r="QQE743" s="168"/>
      <c r="QQF743" s="168"/>
      <c r="QQG743" s="168"/>
      <c r="QQH743" s="168"/>
      <c r="QQI743" s="168"/>
      <c r="QQJ743" s="168"/>
      <c r="QQK743" s="168"/>
      <c r="QQL743" s="168"/>
      <c r="QQM743" s="168"/>
      <c r="QQN743" s="168"/>
      <c r="QQO743" s="511"/>
      <c r="QQP743" s="511"/>
      <c r="QQQ743" s="511"/>
      <c r="QQR743" s="511"/>
      <c r="QQS743" s="511"/>
      <c r="QQT743" s="511"/>
      <c r="QQU743" s="511"/>
      <c r="QQV743" s="511"/>
      <c r="QQW743" s="511"/>
      <c r="QQX743" s="511"/>
      <c r="QQY743" s="511"/>
      <c r="QQZ743" s="511"/>
      <c r="QRA743" s="511"/>
      <c r="QRB743" s="511"/>
      <c r="QRC743" s="511"/>
      <c r="QRD743" s="511"/>
      <c r="QRE743" s="511"/>
      <c r="QRF743" s="511"/>
      <c r="QRG743" s="511"/>
      <c r="QRH743" s="511"/>
      <c r="QRI743" s="511"/>
      <c r="QRJ743" s="511"/>
      <c r="QRK743" s="511"/>
      <c r="QRL743" s="511"/>
      <c r="QRM743" s="89"/>
      <c r="QRN743" s="89"/>
      <c r="QRO743" s="89"/>
      <c r="QRP743" s="89"/>
      <c r="QRQ743" s="89"/>
      <c r="QRR743" s="511"/>
      <c r="QRS743" s="511"/>
      <c r="QRT743" s="89"/>
      <c r="QRU743" s="89"/>
      <c r="QRV743" s="511"/>
      <c r="QRW743" s="511"/>
      <c r="QRX743" s="89"/>
      <c r="QRY743" s="89"/>
      <c r="QRZ743" s="511"/>
      <c r="QSA743" s="511"/>
      <c r="QSB743" s="511"/>
      <c r="QSC743" s="511"/>
      <c r="QSD743" s="511"/>
      <c r="QSE743" s="511"/>
      <c r="QSF743" s="511"/>
      <c r="QSG743" s="89"/>
      <c r="QSH743" s="89"/>
      <c r="QSI743" s="511"/>
      <c r="QSJ743" s="511"/>
      <c r="QSK743" s="89"/>
      <c r="QSL743" s="89"/>
      <c r="QSM743" s="511"/>
      <c r="QSN743" s="511"/>
      <c r="QSO743" s="511"/>
      <c r="QSP743" s="511"/>
      <c r="QSQ743" s="511"/>
      <c r="QSR743" s="203"/>
      <c r="QSS743" s="107"/>
      <c r="QST743" s="511"/>
      <c r="QSU743" s="511"/>
      <c r="QSV743" s="511"/>
      <c r="QSW743" s="511"/>
      <c r="QSX743" s="511"/>
      <c r="QSY743" s="511"/>
      <c r="QSZ743" s="511"/>
      <c r="QTA743" s="168"/>
      <c r="QTB743" s="168"/>
      <c r="QTC743" s="168"/>
      <c r="QTD743" s="168"/>
      <c r="QTE743" s="168"/>
      <c r="QTF743" s="168"/>
      <c r="QTG743" s="168"/>
      <c r="QTH743" s="168"/>
      <c r="QTI743" s="168"/>
      <c r="QTJ743" s="168"/>
      <c r="QTK743" s="168"/>
      <c r="QTL743" s="168"/>
      <c r="QTM743" s="168"/>
      <c r="QTN743" s="168"/>
      <c r="QTO743" s="168"/>
      <c r="QTP743" s="168"/>
      <c r="QTQ743" s="168"/>
      <c r="QTR743" s="168"/>
      <c r="QTS743" s="168"/>
      <c r="QTT743" s="168"/>
      <c r="QTU743" s="168"/>
      <c r="QTV743" s="168"/>
      <c r="QTW743" s="168"/>
      <c r="QTX743" s="168"/>
      <c r="QTY743" s="168"/>
      <c r="QTZ743" s="168"/>
      <c r="QUA743" s="168"/>
      <c r="QUB743" s="168"/>
      <c r="QUC743" s="168"/>
      <c r="QUD743" s="168"/>
      <c r="QUE743" s="168"/>
      <c r="QUF743" s="168"/>
      <c r="QUG743" s="168"/>
      <c r="QUH743" s="168"/>
      <c r="QUI743" s="168"/>
      <c r="QUJ743" s="168"/>
      <c r="QUK743" s="168"/>
      <c r="QUL743" s="168"/>
      <c r="QUM743" s="168"/>
      <c r="QUN743" s="168"/>
      <c r="QUO743" s="168"/>
      <c r="QUP743" s="168"/>
      <c r="QUQ743" s="168"/>
      <c r="QUR743" s="168"/>
      <c r="QUS743" s="511"/>
      <c r="QUT743" s="511"/>
      <c r="QUU743" s="511"/>
      <c r="QUV743" s="511"/>
      <c r="QUW743" s="511"/>
      <c r="QUX743" s="511"/>
      <c r="QUY743" s="511"/>
      <c r="QUZ743" s="511"/>
      <c r="QVA743" s="511"/>
      <c r="QVB743" s="511"/>
      <c r="QVC743" s="511"/>
      <c r="QVD743" s="511"/>
      <c r="QVE743" s="511"/>
      <c r="QVF743" s="511"/>
      <c r="QVG743" s="511"/>
      <c r="QVH743" s="511"/>
      <c r="QVI743" s="511"/>
      <c r="QVJ743" s="511"/>
      <c r="QVK743" s="511"/>
      <c r="QVL743" s="511"/>
      <c r="QVM743" s="511"/>
      <c r="QVN743" s="511"/>
      <c r="QVO743" s="511"/>
      <c r="QVP743" s="511"/>
      <c r="QVQ743" s="89"/>
      <c r="QVR743" s="89"/>
      <c r="QVS743" s="89"/>
      <c r="QVT743" s="89"/>
      <c r="QVU743" s="89"/>
      <c r="QVV743" s="511"/>
      <c r="QVW743" s="511"/>
      <c r="QVX743" s="89"/>
      <c r="QVY743" s="89"/>
      <c r="QVZ743" s="511"/>
      <c r="QWA743" s="511"/>
      <c r="QWB743" s="89"/>
      <c r="QWC743" s="89"/>
      <c r="QWD743" s="511"/>
      <c r="QWE743" s="511"/>
      <c r="QWF743" s="511"/>
      <c r="QWG743" s="511"/>
      <c r="QWH743" s="511"/>
      <c r="QWI743" s="511"/>
      <c r="QWJ743" s="511"/>
      <c r="QWK743" s="89"/>
      <c r="QWL743" s="89"/>
      <c r="QWM743" s="511"/>
      <c r="QWN743" s="511"/>
      <c r="QWO743" s="89"/>
      <c r="QWP743" s="89"/>
      <c r="QWQ743" s="511"/>
      <c r="QWR743" s="511"/>
      <c r="QWS743" s="511"/>
      <c r="QWT743" s="511"/>
      <c r="QWU743" s="511"/>
      <c r="QWV743" s="203"/>
      <c r="QWW743" s="107"/>
      <c r="QWX743" s="511"/>
      <c r="QWY743" s="511"/>
      <c r="QWZ743" s="511"/>
      <c r="QXA743" s="511"/>
      <c r="QXB743" s="511"/>
      <c r="QXC743" s="511"/>
      <c r="QXD743" s="511"/>
      <c r="QXE743" s="168"/>
      <c r="QXF743" s="168"/>
      <c r="QXG743" s="168"/>
      <c r="QXH743" s="168"/>
      <c r="QXI743" s="168"/>
      <c r="QXJ743" s="168"/>
      <c r="QXK743" s="168"/>
      <c r="QXL743" s="168"/>
      <c r="QXM743" s="168"/>
      <c r="QXN743" s="168"/>
      <c r="QXO743" s="168"/>
      <c r="QXP743" s="168"/>
      <c r="QXQ743" s="168"/>
      <c r="QXR743" s="168"/>
      <c r="QXS743" s="168"/>
      <c r="QXT743" s="168"/>
      <c r="QXU743" s="168"/>
      <c r="QXV743" s="168"/>
      <c r="QXW743" s="168"/>
      <c r="QXX743" s="168"/>
      <c r="QXY743" s="168"/>
      <c r="QXZ743" s="168"/>
      <c r="QYA743" s="168"/>
      <c r="QYB743" s="168"/>
      <c r="QYC743" s="168"/>
      <c r="QYD743" s="168"/>
      <c r="QYE743" s="168"/>
      <c r="QYF743" s="168"/>
      <c r="QYG743" s="168"/>
      <c r="QYH743" s="168"/>
      <c r="QYI743" s="168"/>
      <c r="QYJ743" s="168"/>
      <c r="QYK743" s="168"/>
      <c r="QYL743" s="168"/>
      <c r="QYM743" s="168"/>
      <c r="QYN743" s="168"/>
      <c r="QYO743" s="168"/>
      <c r="QYP743" s="168"/>
      <c r="QYQ743" s="168"/>
      <c r="QYR743" s="168"/>
      <c r="QYS743" s="168"/>
      <c r="QYT743" s="168"/>
      <c r="QYU743" s="168"/>
      <c r="QYV743" s="168"/>
      <c r="QYW743" s="511"/>
      <c r="QYX743" s="511"/>
      <c r="QYY743" s="511"/>
      <c r="QYZ743" s="511"/>
      <c r="QZA743" s="511"/>
      <c r="QZB743" s="511"/>
      <c r="QZC743" s="511"/>
      <c r="QZD743" s="511"/>
      <c r="QZE743" s="511"/>
      <c r="QZF743" s="511"/>
      <c r="QZG743" s="511"/>
      <c r="QZH743" s="511"/>
      <c r="QZI743" s="511"/>
      <c r="QZJ743" s="511"/>
      <c r="QZK743" s="511"/>
      <c r="QZL743" s="511"/>
      <c r="QZM743" s="511"/>
      <c r="QZN743" s="511"/>
      <c r="QZO743" s="511"/>
      <c r="QZP743" s="511"/>
      <c r="QZQ743" s="511"/>
      <c r="QZR743" s="511"/>
      <c r="QZS743" s="511"/>
      <c r="QZT743" s="511"/>
      <c r="QZU743" s="89"/>
      <c r="QZV743" s="89"/>
      <c r="QZW743" s="89"/>
      <c r="QZX743" s="89"/>
      <c r="QZY743" s="89"/>
      <c r="QZZ743" s="511"/>
      <c r="RAA743" s="511"/>
      <c r="RAB743" s="89"/>
      <c r="RAC743" s="89"/>
      <c r="RAD743" s="511"/>
      <c r="RAE743" s="511"/>
      <c r="RAF743" s="89"/>
      <c r="RAG743" s="89"/>
      <c r="RAH743" s="511"/>
      <c r="RAI743" s="511"/>
      <c r="RAJ743" s="511"/>
      <c r="RAK743" s="511"/>
      <c r="RAL743" s="511"/>
      <c r="RAM743" s="511"/>
      <c r="RAN743" s="511"/>
      <c r="RAO743" s="89"/>
      <c r="RAP743" s="89"/>
      <c r="RAQ743" s="511"/>
      <c r="RAR743" s="511"/>
      <c r="RAS743" s="89"/>
      <c r="RAT743" s="89"/>
      <c r="RAU743" s="511"/>
      <c r="RAV743" s="511"/>
      <c r="RAW743" s="511"/>
      <c r="RAX743" s="511"/>
      <c r="RAY743" s="511"/>
      <c r="RAZ743" s="203"/>
      <c r="RBA743" s="107"/>
      <c r="RBB743" s="511"/>
      <c r="RBC743" s="511"/>
      <c r="RBD743" s="511"/>
      <c r="RBE743" s="511"/>
      <c r="RBF743" s="511"/>
      <c r="RBG743" s="511"/>
      <c r="RBH743" s="511"/>
      <c r="RBI743" s="168"/>
      <c r="RBJ743" s="168"/>
      <c r="RBK743" s="168"/>
      <c r="RBL743" s="168"/>
      <c r="RBM743" s="168"/>
      <c r="RBN743" s="168"/>
      <c r="RBO743" s="168"/>
      <c r="RBP743" s="168"/>
      <c r="RBQ743" s="168"/>
      <c r="RBR743" s="168"/>
      <c r="RBS743" s="168"/>
      <c r="RBT743" s="168"/>
      <c r="RBU743" s="168"/>
      <c r="RBV743" s="168"/>
      <c r="RBW743" s="168"/>
      <c r="RBX743" s="168"/>
      <c r="RBY743" s="168"/>
      <c r="RBZ743" s="168"/>
      <c r="RCA743" s="168"/>
      <c r="RCB743" s="168"/>
      <c r="RCC743" s="168"/>
      <c r="RCD743" s="168"/>
      <c r="RCE743" s="168"/>
      <c r="RCF743" s="168"/>
      <c r="RCG743" s="168"/>
      <c r="RCH743" s="168"/>
      <c r="RCI743" s="168"/>
      <c r="RCJ743" s="168"/>
      <c r="RCK743" s="168"/>
      <c r="RCL743" s="168"/>
      <c r="RCM743" s="168"/>
      <c r="RCN743" s="168"/>
      <c r="RCO743" s="168"/>
      <c r="RCP743" s="168"/>
      <c r="RCQ743" s="168"/>
      <c r="RCR743" s="168"/>
      <c r="RCS743" s="168"/>
      <c r="RCT743" s="168"/>
      <c r="RCU743" s="168"/>
      <c r="RCV743" s="168"/>
      <c r="RCW743" s="168"/>
      <c r="RCX743" s="168"/>
      <c r="RCY743" s="168"/>
      <c r="RCZ743" s="168"/>
      <c r="RDA743" s="511"/>
      <c r="RDB743" s="511"/>
      <c r="RDC743" s="511"/>
      <c r="RDD743" s="511"/>
      <c r="RDE743" s="511"/>
      <c r="RDF743" s="511"/>
      <c r="RDG743" s="511"/>
      <c r="RDH743" s="511"/>
      <c r="RDI743" s="511"/>
      <c r="RDJ743" s="511"/>
      <c r="RDK743" s="511"/>
      <c r="RDL743" s="511"/>
      <c r="RDM743" s="511"/>
      <c r="RDN743" s="511"/>
      <c r="RDO743" s="511"/>
      <c r="RDP743" s="511"/>
      <c r="RDQ743" s="511"/>
      <c r="RDR743" s="511"/>
      <c r="RDS743" s="511"/>
      <c r="RDT743" s="511"/>
      <c r="RDU743" s="511"/>
      <c r="RDV743" s="511"/>
      <c r="RDW743" s="511"/>
    </row>
    <row r="744" spans="1:12295" s="66" customFormat="1" ht="117" hidden="1" customHeight="1" x14ac:dyDescent="0.3">
      <c r="B744" s="529" t="s">
        <v>13</v>
      </c>
      <c r="C744" s="222" t="s">
        <v>118</v>
      </c>
      <c r="D744" s="168">
        <f t="shared" si="1389"/>
        <v>0</v>
      </c>
      <c r="E744" s="168">
        <v>0</v>
      </c>
      <c r="F744" s="168"/>
      <c r="G744" s="240"/>
      <c r="H744" s="240">
        <v>0</v>
      </c>
      <c r="I744" s="240">
        <v>0</v>
      </c>
      <c r="J744" s="240">
        <f>K744</f>
        <v>0</v>
      </c>
      <c r="K744" s="168">
        <f t="shared" si="1390"/>
        <v>0</v>
      </c>
      <c r="L744" s="699" t="e">
        <f t="shared" si="1293"/>
        <v>#DIV/0!</v>
      </c>
      <c r="M744" s="168">
        <v>0</v>
      </c>
      <c r="N744" s="687"/>
      <c r="O744" s="632"/>
      <c r="P744" s="687"/>
      <c r="Q744" s="632"/>
      <c r="R744" s="687"/>
      <c r="S744" s="632">
        <v>0</v>
      </c>
      <c r="T744" s="687"/>
      <c r="U744" s="632"/>
      <c r="V744" s="632">
        <f t="shared" si="1330"/>
        <v>0</v>
      </c>
      <c r="W744" s="632"/>
      <c r="X744" s="632"/>
      <c r="Y744" s="632"/>
      <c r="Z744" s="632">
        <f t="shared" si="1331"/>
        <v>0</v>
      </c>
      <c r="AA744" s="632">
        <f>E744</f>
        <v>0</v>
      </c>
      <c r="AB744" s="632"/>
      <c r="AC744" s="632"/>
      <c r="AD744" s="687"/>
      <c r="AE744" s="168">
        <f t="shared" si="1391"/>
        <v>0</v>
      </c>
      <c r="AF744" s="699" t="e">
        <f t="shared" si="1294"/>
        <v>#DIV/0!</v>
      </c>
      <c r="AG744" s="240">
        <v>0</v>
      </c>
      <c r="AH744" s="699" t="e">
        <f t="shared" si="1301"/>
        <v>#DIV/0!</v>
      </c>
      <c r="AI744" s="111"/>
      <c r="AJ744" s="114"/>
      <c r="AK744" s="632"/>
      <c r="AL744" s="687"/>
      <c r="AM744" s="632">
        <v>0</v>
      </c>
      <c r="AN744" s="687"/>
      <c r="AO744" s="632">
        <v>0</v>
      </c>
      <c r="AP744" s="632">
        <f t="shared" ref="AP744:AP755" si="1395">AR744+AT744+AX744</f>
        <v>109000</v>
      </c>
      <c r="AQ744" s="687"/>
      <c r="AR744" s="168">
        <f t="shared" si="1392"/>
        <v>109000</v>
      </c>
      <c r="AS744" s="699" t="e">
        <f t="shared" si="1296"/>
        <v>#DIV/0!</v>
      </c>
      <c r="AT744" s="168">
        <v>0</v>
      </c>
      <c r="AU744" s="699" t="e">
        <f t="shared" si="1305"/>
        <v>#DIV/0!</v>
      </c>
      <c r="AV744" s="632"/>
      <c r="AW744" s="699" t="e">
        <f t="shared" si="1339"/>
        <v>#DIV/0!</v>
      </c>
      <c r="AX744" s="168"/>
      <c r="AY744" s="699" t="e">
        <f t="shared" si="1320"/>
        <v>#DIV/0!</v>
      </c>
      <c r="AZ744" s="632">
        <v>0</v>
      </c>
      <c r="BA744" s="699" t="e">
        <f t="shared" si="1321"/>
        <v>#DIV/0!</v>
      </c>
      <c r="BB744" s="632">
        <f>[11]Лист1!$D$58</f>
        <v>109000</v>
      </c>
      <c r="BC744" s="632">
        <f t="shared" si="1340"/>
        <v>0</v>
      </c>
      <c r="BD744" s="632">
        <f t="shared" si="1341"/>
        <v>0</v>
      </c>
      <c r="BE744" s="632">
        <f t="shared" si="1384"/>
        <v>0</v>
      </c>
      <c r="BF744" s="632">
        <v>0</v>
      </c>
      <c r="BG744" s="632"/>
      <c r="BH744" s="632">
        <v>0</v>
      </c>
      <c r="BI744" s="632">
        <v>0</v>
      </c>
      <c r="BJ744" s="632">
        <f t="shared" si="1343"/>
        <v>0</v>
      </c>
      <c r="BK744" s="632"/>
      <c r="BL744" s="632"/>
      <c r="BM744" s="632"/>
      <c r="BN744" s="632">
        <f t="shared" si="1393"/>
        <v>109000</v>
      </c>
      <c r="BO744" s="632">
        <f t="shared" si="1383"/>
        <v>0</v>
      </c>
      <c r="BP744" s="632"/>
      <c r="BQ744" s="632"/>
      <c r="BR744" s="632">
        <f t="shared" si="1346"/>
        <v>0</v>
      </c>
      <c r="BS744" s="632">
        <f>[11]Лист1!$D$58</f>
        <v>109000</v>
      </c>
      <c r="BT744" s="632"/>
      <c r="BU744" s="632">
        <f t="shared" si="1394"/>
        <v>109000</v>
      </c>
      <c r="BV744" s="240">
        <v>0</v>
      </c>
      <c r="BW744" s="240"/>
      <c r="BX744" s="240"/>
      <c r="BY744" s="240">
        <v>0</v>
      </c>
      <c r="BZ744" s="541">
        <f>[11]Лист1!$D$58</f>
        <v>109000</v>
      </c>
      <c r="CE744" s="699" t="e">
        <f t="shared" si="1271"/>
        <v>#DIV/0!</v>
      </c>
    </row>
    <row r="745" spans="1:12295" s="66" customFormat="1" ht="117" hidden="1" customHeight="1" x14ac:dyDescent="0.3">
      <c r="B745" s="529" t="s">
        <v>14</v>
      </c>
      <c r="C745" s="222" t="s">
        <v>119</v>
      </c>
      <c r="D745" s="168">
        <f t="shared" si="1389"/>
        <v>0</v>
      </c>
      <c r="E745" s="168">
        <v>0</v>
      </c>
      <c r="F745" s="168"/>
      <c r="G745" s="240"/>
      <c r="H745" s="240">
        <v>0</v>
      </c>
      <c r="I745" s="240">
        <v>0</v>
      </c>
      <c r="J745" s="240">
        <f>K745</f>
        <v>0</v>
      </c>
      <c r="K745" s="168">
        <f t="shared" si="1390"/>
        <v>0</v>
      </c>
      <c r="L745" s="699" t="e">
        <f t="shared" si="1293"/>
        <v>#DIV/0!</v>
      </c>
      <c r="M745" s="168">
        <v>0</v>
      </c>
      <c r="N745" s="687"/>
      <c r="O745" s="632"/>
      <c r="P745" s="687"/>
      <c r="Q745" s="632"/>
      <c r="R745" s="687"/>
      <c r="S745" s="632">
        <v>0</v>
      </c>
      <c r="T745" s="687"/>
      <c r="U745" s="632"/>
      <c r="V745" s="632">
        <f t="shared" si="1330"/>
        <v>0</v>
      </c>
      <c r="W745" s="632"/>
      <c r="X745" s="632"/>
      <c r="Y745" s="632"/>
      <c r="Z745" s="632">
        <f t="shared" si="1331"/>
        <v>0</v>
      </c>
      <c r="AA745" s="632">
        <f>E745</f>
        <v>0</v>
      </c>
      <c r="AB745" s="632"/>
      <c r="AC745" s="632"/>
      <c r="AD745" s="687"/>
      <c r="AE745" s="168">
        <f t="shared" si="1391"/>
        <v>0</v>
      </c>
      <c r="AF745" s="699" t="e">
        <f t="shared" si="1294"/>
        <v>#DIV/0!</v>
      </c>
      <c r="AG745" s="240">
        <v>0</v>
      </c>
      <c r="AH745" s="699" t="e">
        <f t="shared" si="1301"/>
        <v>#DIV/0!</v>
      </c>
      <c r="AI745" s="111"/>
      <c r="AJ745" s="114"/>
      <c r="AK745" s="632"/>
      <c r="AL745" s="687"/>
      <c r="AM745" s="632">
        <v>0</v>
      </c>
      <c r="AN745" s="687"/>
      <c r="AO745" s="632">
        <v>0</v>
      </c>
      <c r="AP745" s="632">
        <f t="shared" si="1395"/>
        <v>109000</v>
      </c>
      <c r="AQ745" s="687"/>
      <c r="AR745" s="168">
        <f t="shared" si="1392"/>
        <v>109000</v>
      </c>
      <c r="AS745" s="699" t="e">
        <f t="shared" si="1296"/>
        <v>#DIV/0!</v>
      </c>
      <c r="AT745" s="168">
        <v>0</v>
      </c>
      <c r="AU745" s="699" t="e">
        <f t="shared" si="1305"/>
        <v>#DIV/0!</v>
      </c>
      <c r="AV745" s="632"/>
      <c r="AW745" s="699" t="e">
        <f t="shared" si="1339"/>
        <v>#DIV/0!</v>
      </c>
      <c r="AX745" s="168"/>
      <c r="AY745" s="699" t="e">
        <f t="shared" si="1320"/>
        <v>#DIV/0!</v>
      </c>
      <c r="AZ745" s="632">
        <v>0</v>
      </c>
      <c r="BA745" s="699" t="e">
        <f t="shared" si="1321"/>
        <v>#DIV/0!</v>
      </c>
      <c r="BB745" s="632">
        <f>[11]Лист1!$D$58</f>
        <v>109000</v>
      </c>
      <c r="BC745" s="632">
        <f t="shared" si="1340"/>
        <v>0</v>
      </c>
      <c r="BD745" s="632">
        <f t="shared" si="1341"/>
        <v>0</v>
      </c>
      <c r="BE745" s="632">
        <f t="shared" si="1384"/>
        <v>0</v>
      </c>
      <c r="BF745" s="632">
        <v>0</v>
      </c>
      <c r="BG745" s="632"/>
      <c r="BH745" s="632">
        <v>0</v>
      </c>
      <c r="BI745" s="632">
        <v>0</v>
      </c>
      <c r="BJ745" s="632">
        <f t="shared" si="1343"/>
        <v>0</v>
      </c>
      <c r="BK745" s="632"/>
      <c r="BL745" s="632"/>
      <c r="BM745" s="632"/>
      <c r="BN745" s="632">
        <f t="shared" si="1393"/>
        <v>109000</v>
      </c>
      <c r="BO745" s="632">
        <f t="shared" si="1383"/>
        <v>0</v>
      </c>
      <c r="BP745" s="632"/>
      <c r="BQ745" s="632"/>
      <c r="BR745" s="632">
        <f t="shared" si="1346"/>
        <v>0</v>
      </c>
      <c r="BS745" s="632">
        <f>[11]Лист1!$D$58</f>
        <v>109000</v>
      </c>
      <c r="BT745" s="632"/>
      <c r="BU745" s="632">
        <f t="shared" si="1394"/>
        <v>109000</v>
      </c>
      <c r="BV745" s="240">
        <v>0</v>
      </c>
      <c r="BW745" s="240"/>
      <c r="BX745" s="240"/>
      <c r="BY745" s="240">
        <v>0</v>
      </c>
      <c r="BZ745" s="541">
        <f>[11]Лист1!$D$58</f>
        <v>109000</v>
      </c>
      <c r="CE745" s="699" t="e">
        <f t="shared" si="1271"/>
        <v>#DIV/0!</v>
      </c>
    </row>
    <row r="746" spans="1:12295" s="532" customFormat="1" ht="117" hidden="1" customHeight="1" x14ac:dyDescent="0.3">
      <c r="B746" s="529" t="s">
        <v>11</v>
      </c>
      <c r="C746" s="260" t="s">
        <v>371</v>
      </c>
      <c r="D746" s="168">
        <f t="shared" si="1389"/>
        <v>0</v>
      </c>
      <c r="E746" s="168">
        <f>E748</f>
        <v>0</v>
      </c>
      <c r="F746" s="168"/>
      <c r="G746" s="235"/>
      <c r="H746" s="235"/>
      <c r="I746" s="235"/>
      <c r="J746" s="235"/>
      <c r="K746" s="168">
        <f t="shared" si="1390"/>
        <v>0</v>
      </c>
      <c r="L746" s="699" t="e">
        <f t="shared" si="1293"/>
        <v>#DIV/0!</v>
      </c>
      <c r="M746" s="168">
        <f>M748</f>
        <v>0</v>
      </c>
      <c r="N746" s="687"/>
      <c r="O746" s="632"/>
      <c r="P746" s="687"/>
      <c r="Q746" s="632"/>
      <c r="R746" s="687"/>
      <c r="S746" s="632"/>
      <c r="T746" s="687"/>
      <c r="U746" s="632"/>
      <c r="V746" s="632"/>
      <c r="W746" s="632"/>
      <c r="X746" s="632"/>
      <c r="Y746" s="632"/>
      <c r="Z746" s="632"/>
      <c r="AA746" s="632"/>
      <c r="AB746" s="632"/>
      <c r="AC746" s="632"/>
      <c r="AD746" s="687"/>
      <c r="AE746" s="168">
        <f t="shared" si="1391"/>
        <v>0</v>
      </c>
      <c r="AF746" s="699" t="e">
        <f t="shared" si="1294"/>
        <v>#DIV/0!</v>
      </c>
      <c r="AG746" s="235">
        <f>AG748</f>
        <v>0</v>
      </c>
      <c r="AH746" s="699" t="e">
        <f t="shared" si="1301"/>
        <v>#DIV/0!</v>
      </c>
      <c r="AI746" s="194"/>
      <c r="AJ746" s="114"/>
      <c r="AK746" s="632"/>
      <c r="AL746" s="687"/>
      <c r="AM746" s="632"/>
      <c r="AN746" s="687"/>
      <c r="AO746" s="632"/>
      <c r="AP746" s="632"/>
      <c r="AQ746" s="687"/>
      <c r="AR746" s="168">
        <f t="shared" si="1392"/>
        <v>109000</v>
      </c>
      <c r="AS746" s="699" t="e">
        <f t="shared" si="1296"/>
        <v>#DIV/0!</v>
      </c>
      <c r="AT746" s="168">
        <f>AT748</f>
        <v>0</v>
      </c>
      <c r="AU746" s="699" t="e">
        <f t="shared" si="1305"/>
        <v>#DIV/0!</v>
      </c>
      <c r="AV746" s="632"/>
      <c r="AW746" s="699" t="e">
        <f t="shared" si="1339"/>
        <v>#DIV/0!</v>
      </c>
      <c r="AX746" s="168"/>
      <c r="AY746" s="699" t="e">
        <f t="shared" si="1320"/>
        <v>#DIV/0!</v>
      </c>
      <c r="AZ746" s="632"/>
      <c r="BA746" s="699" t="e">
        <f t="shared" si="1321"/>
        <v>#DIV/0!</v>
      </c>
      <c r="BB746" s="632">
        <f>[11]Лист1!$D$58</f>
        <v>109000</v>
      </c>
      <c r="BC746" s="632"/>
      <c r="BD746" s="632"/>
      <c r="BE746" s="632">
        <f>BF746+BG746+BH746+BI746</f>
        <v>500000</v>
      </c>
      <c r="BF746" s="632">
        <f>BF748</f>
        <v>500000</v>
      </c>
      <c r="BG746" s="632"/>
      <c r="BH746" s="632"/>
      <c r="BI746" s="632"/>
      <c r="BJ746" s="632"/>
      <c r="BK746" s="632"/>
      <c r="BL746" s="632"/>
      <c r="BM746" s="632"/>
      <c r="BN746" s="632">
        <f t="shared" si="1393"/>
        <v>109000</v>
      </c>
      <c r="BO746" s="632"/>
      <c r="BP746" s="632"/>
      <c r="BQ746" s="632"/>
      <c r="BR746" s="632"/>
      <c r="BS746" s="632">
        <f>[11]Лист1!$D$58</f>
        <v>109000</v>
      </c>
      <c r="BT746" s="632"/>
      <c r="BU746" s="632">
        <f t="shared" si="1394"/>
        <v>109000</v>
      </c>
      <c r="BV746" s="194">
        <f>BV748</f>
        <v>500000</v>
      </c>
      <c r="BW746" s="194"/>
      <c r="BX746" s="194"/>
      <c r="BY746" s="235"/>
      <c r="BZ746" s="541">
        <f>[11]Лист1!$D$58</f>
        <v>109000</v>
      </c>
      <c r="CE746" s="699" t="e">
        <f t="shared" si="1271"/>
        <v>#DIV/0!</v>
      </c>
    </row>
    <row r="747" spans="1:12295" s="45" customFormat="1" ht="54" hidden="1" customHeight="1" x14ac:dyDescent="0.25">
      <c r="B747" s="529"/>
      <c r="C747" s="97" t="s">
        <v>31</v>
      </c>
      <c r="D747" s="168">
        <f t="shared" si="1389"/>
        <v>0</v>
      </c>
      <c r="E747" s="168">
        <f>E748</f>
        <v>0</v>
      </c>
      <c r="F747" s="168"/>
      <c r="G747" s="166"/>
      <c r="H747" s="166"/>
      <c r="I747" s="166"/>
      <c r="J747" s="166">
        <f>K747+M747+Q747</f>
        <v>0</v>
      </c>
      <c r="K747" s="168">
        <f t="shared" si="1390"/>
        <v>0</v>
      </c>
      <c r="L747" s="699" t="e">
        <f t="shared" si="1293"/>
        <v>#DIV/0!</v>
      </c>
      <c r="M747" s="168">
        <f>M748</f>
        <v>0</v>
      </c>
      <c r="N747" s="687"/>
      <c r="O747" s="632"/>
      <c r="P747" s="687"/>
      <c r="Q747" s="632"/>
      <c r="R747" s="687"/>
      <c r="S747" s="632"/>
      <c r="T747" s="687"/>
      <c r="U747" s="632"/>
      <c r="V747" s="632" t="e">
        <f t="shared" ref="V747" si="1396">W747+X747+Y747</f>
        <v>#REF!</v>
      </c>
      <c r="W747" s="632" t="e">
        <f>W470+W672+#REF!</f>
        <v>#REF!</v>
      </c>
      <c r="X747" s="632"/>
      <c r="Y747" s="632"/>
      <c r="Z747" s="632" t="e">
        <f t="shared" ref="Z747" si="1397">AA747+AB747</f>
        <v>#REF!</v>
      </c>
      <c r="AA747" s="632" t="e">
        <f>AA470+AA672+#REF!</f>
        <v>#REF!</v>
      </c>
      <c r="AB747" s="632">
        <f>H747</f>
        <v>0</v>
      </c>
      <c r="AC747" s="632"/>
      <c r="AD747" s="687"/>
      <c r="AE747" s="168">
        <f t="shared" si="1391"/>
        <v>0</v>
      </c>
      <c r="AF747" s="699" t="e">
        <f t="shared" si="1294"/>
        <v>#DIV/0!</v>
      </c>
      <c r="AG747" s="166">
        <f>AG749+AG752+AG753</f>
        <v>0</v>
      </c>
      <c r="AH747" s="699" t="e">
        <f t="shared" si="1301"/>
        <v>#DIV/0!</v>
      </c>
      <c r="AI747" s="626"/>
      <c r="AJ747" s="687"/>
      <c r="AK747" s="632"/>
      <c r="AL747" s="687"/>
      <c r="AM747" s="632"/>
      <c r="AN747" s="687"/>
      <c r="AO747" s="632"/>
      <c r="AP747" s="632">
        <f t="shared" ref="AP747" si="1398">AR747+AT747+AX747</f>
        <v>109000</v>
      </c>
      <c r="AQ747" s="687"/>
      <c r="AR747" s="168">
        <f t="shared" si="1392"/>
        <v>109000</v>
      </c>
      <c r="AS747" s="699" t="e">
        <f t="shared" si="1296"/>
        <v>#DIV/0!</v>
      </c>
      <c r="AT747" s="168">
        <f>AT748</f>
        <v>0</v>
      </c>
      <c r="AU747" s="699" t="e">
        <f t="shared" si="1305"/>
        <v>#DIV/0!</v>
      </c>
      <c r="AV747" s="632"/>
      <c r="AW747" s="699" t="e">
        <f t="shared" si="1339"/>
        <v>#DIV/0!</v>
      </c>
      <c r="AX747" s="168"/>
      <c r="AY747" s="699" t="e">
        <f t="shared" si="1320"/>
        <v>#DIV/0!</v>
      </c>
      <c r="AZ747" s="632"/>
      <c r="BA747" s="699" t="e">
        <f t="shared" si="1321"/>
        <v>#DIV/0!</v>
      </c>
      <c r="BB747" s="632">
        <f>[11]Лист1!$D$58</f>
        <v>109000</v>
      </c>
      <c r="BC747" s="632"/>
      <c r="BD747" s="632"/>
      <c r="BE747" s="632">
        <f>BF747+BG747+BH747+BI747</f>
        <v>500000</v>
      </c>
      <c r="BF747" s="632">
        <f>BF749+BF752+BF753</f>
        <v>500000</v>
      </c>
      <c r="BG747" s="632"/>
      <c r="BH747" s="632"/>
      <c r="BI747" s="632"/>
      <c r="BJ747" s="632" t="e">
        <f t="shared" ref="BJ747" si="1399">BK747+BL747+BM747</f>
        <v>#REF!</v>
      </c>
      <c r="BK747" s="632" t="e">
        <f>BK470+BK672+#REF!</f>
        <v>#REF!</v>
      </c>
      <c r="BL747" s="632"/>
      <c r="BM747" s="632"/>
      <c r="BN747" s="632">
        <f t="shared" si="1393"/>
        <v>109000</v>
      </c>
      <c r="BO747" s="632" t="e">
        <f>BO470+BO672+#REF!</f>
        <v>#REF!</v>
      </c>
      <c r="BP747" s="632"/>
      <c r="BQ747" s="632"/>
      <c r="BR747" s="632"/>
      <c r="BS747" s="632">
        <f>[11]Лист1!$D$58</f>
        <v>109000</v>
      </c>
      <c r="BT747" s="632"/>
      <c r="BU747" s="632">
        <f t="shared" si="1394"/>
        <v>109000</v>
      </c>
      <c r="BV747" s="507">
        <f>BV749+BV752+BV753</f>
        <v>500000</v>
      </c>
      <c r="BW747" s="522"/>
      <c r="BX747" s="507"/>
      <c r="BY747" s="507"/>
      <c r="BZ747" s="541">
        <f>[11]Лист1!$D$58</f>
        <v>109000</v>
      </c>
      <c r="CE747" s="699" t="e">
        <f t="shared" ref="CE747:CE810" si="1400">BB747/I747</f>
        <v>#DIV/0!</v>
      </c>
    </row>
    <row r="748" spans="1:12295" s="70" customFormat="1" ht="127.5" hidden="1" customHeight="1" x14ac:dyDescent="0.3">
      <c r="A748" s="203"/>
      <c r="B748" s="529" t="s">
        <v>13</v>
      </c>
      <c r="C748" s="99" t="s">
        <v>396</v>
      </c>
      <c r="D748" s="168">
        <f t="shared" si="1389"/>
        <v>0</v>
      </c>
      <c r="E748" s="168">
        <f>E749+E752+E753</f>
        <v>0</v>
      </c>
      <c r="F748" s="168"/>
      <c r="G748" s="168"/>
      <c r="H748" s="168"/>
      <c r="I748" s="168"/>
      <c r="J748" s="168">
        <f>M748-D748</f>
        <v>0</v>
      </c>
      <c r="K748" s="168">
        <f t="shared" si="1390"/>
        <v>0</v>
      </c>
      <c r="L748" s="699" t="e">
        <f t="shared" si="1293"/>
        <v>#DIV/0!</v>
      </c>
      <c r="M748" s="168">
        <f>M749+M752+M753</f>
        <v>0</v>
      </c>
      <c r="N748" s="687"/>
      <c r="O748" s="632"/>
      <c r="P748" s="687"/>
      <c r="Q748" s="632"/>
      <c r="R748" s="687"/>
      <c r="S748" s="632"/>
      <c r="T748" s="687"/>
      <c r="U748" s="632"/>
      <c r="V748" s="632"/>
      <c r="W748" s="632"/>
      <c r="X748" s="632"/>
      <c r="Y748" s="632"/>
      <c r="Z748" s="632"/>
      <c r="AA748" s="632"/>
      <c r="AB748" s="632"/>
      <c r="AC748" s="632"/>
      <c r="AD748" s="687"/>
      <c r="AE748" s="168">
        <f t="shared" si="1391"/>
        <v>0</v>
      </c>
      <c r="AF748" s="699" t="e">
        <f t="shared" si="1294"/>
        <v>#DIV/0!</v>
      </c>
      <c r="AG748" s="168">
        <f>AG749+AG752+AG753</f>
        <v>0</v>
      </c>
      <c r="AH748" s="699" t="e">
        <f t="shared" si="1301"/>
        <v>#DIV/0!</v>
      </c>
      <c r="AI748" s="632"/>
      <c r="AJ748" s="687"/>
      <c r="AK748" s="632"/>
      <c r="AL748" s="687"/>
      <c r="AM748" s="632"/>
      <c r="AN748" s="687"/>
      <c r="AO748" s="632"/>
      <c r="AP748" s="632"/>
      <c r="AQ748" s="687"/>
      <c r="AR748" s="168">
        <f t="shared" si="1392"/>
        <v>109000</v>
      </c>
      <c r="AS748" s="699" t="e">
        <f t="shared" si="1296"/>
        <v>#DIV/0!</v>
      </c>
      <c r="AT748" s="168">
        <f>AT749+AT752+AT753</f>
        <v>0</v>
      </c>
      <c r="AU748" s="699" t="e">
        <f t="shared" si="1305"/>
        <v>#DIV/0!</v>
      </c>
      <c r="AV748" s="632"/>
      <c r="AW748" s="699" t="e">
        <f t="shared" si="1339"/>
        <v>#DIV/0!</v>
      </c>
      <c r="AX748" s="168"/>
      <c r="AY748" s="699" t="e">
        <f t="shared" si="1320"/>
        <v>#DIV/0!</v>
      </c>
      <c r="AZ748" s="632"/>
      <c r="BA748" s="699" t="e">
        <f t="shared" si="1321"/>
        <v>#DIV/0!</v>
      </c>
      <c r="BB748" s="632">
        <f>[11]Лист1!$D$58</f>
        <v>109000</v>
      </c>
      <c r="BC748" s="632"/>
      <c r="BD748" s="632"/>
      <c r="BE748" s="632">
        <f>BF748</f>
        <v>500000</v>
      </c>
      <c r="BF748" s="632">
        <f>BF749+BF752+BF753</f>
        <v>500000</v>
      </c>
      <c r="BG748" s="632"/>
      <c r="BH748" s="632"/>
      <c r="BI748" s="632"/>
      <c r="BJ748" s="632"/>
      <c r="BK748" s="632"/>
      <c r="BL748" s="632"/>
      <c r="BM748" s="632"/>
      <c r="BN748" s="632">
        <f t="shared" si="1393"/>
        <v>109000</v>
      </c>
      <c r="BO748" s="632">
        <f>BO749+BO752+BO753</f>
        <v>500000</v>
      </c>
      <c r="BP748" s="632"/>
      <c r="BQ748" s="632"/>
      <c r="BR748" s="632"/>
      <c r="BS748" s="632">
        <f>[11]Лист1!$D$58</f>
        <v>109000</v>
      </c>
      <c r="BT748" s="632"/>
      <c r="BU748" s="632">
        <f t="shared" si="1394"/>
        <v>109000</v>
      </c>
      <c r="BV748" s="511">
        <f>BV749+BV752+BV753</f>
        <v>500000</v>
      </c>
      <c r="BW748" s="515"/>
      <c r="BX748" s="511"/>
      <c r="BY748" s="511"/>
      <c r="BZ748" s="541">
        <f>[11]Лист1!$D$58</f>
        <v>109000</v>
      </c>
      <c r="CA748" s="511"/>
      <c r="CB748" s="511"/>
      <c r="CC748" s="511"/>
      <c r="CD748" s="511"/>
      <c r="CE748" s="699" t="e">
        <f t="shared" si="1400"/>
        <v>#DIV/0!</v>
      </c>
      <c r="CF748" s="511"/>
      <c r="CG748" s="511"/>
      <c r="CH748" s="511"/>
      <c r="CI748" s="511"/>
      <c r="CJ748" s="511"/>
      <c r="CK748" s="511"/>
      <c r="CL748" s="511"/>
      <c r="CM748" s="511"/>
      <c r="CN748" s="511"/>
      <c r="CO748" s="89"/>
      <c r="CP748" s="89"/>
      <c r="CQ748" s="89"/>
      <c r="CR748" s="89"/>
      <c r="CS748" s="89"/>
      <c r="CT748" s="511"/>
      <c r="CU748" s="511"/>
      <c r="CV748" s="89"/>
      <c r="CW748" s="89"/>
      <c r="CX748" s="511"/>
      <c r="CY748" s="511"/>
      <c r="CZ748" s="89"/>
      <c r="DA748" s="89"/>
      <c r="DB748" s="511"/>
      <c r="DC748" s="511"/>
      <c r="DD748" s="511"/>
      <c r="DE748" s="511"/>
      <c r="DF748" s="511"/>
      <c r="DG748" s="511"/>
      <c r="DH748" s="511"/>
      <c r="DI748" s="89"/>
      <c r="DJ748" s="89"/>
      <c r="DK748" s="511"/>
      <c r="DL748" s="511"/>
      <c r="DM748" s="89"/>
      <c r="DN748" s="89"/>
      <c r="DO748" s="511"/>
      <c r="DP748" s="511"/>
      <c r="DQ748" s="511"/>
      <c r="DR748" s="511"/>
      <c r="DS748" s="511"/>
      <c r="DT748" s="203"/>
      <c r="DU748" s="107"/>
      <c r="DV748" s="511"/>
      <c r="DW748" s="511"/>
      <c r="DX748" s="511"/>
      <c r="DY748" s="511"/>
      <c r="DZ748" s="511"/>
      <c r="EA748" s="511"/>
      <c r="EB748" s="511"/>
      <c r="EC748" s="168"/>
      <c r="ED748" s="168"/>
      <c r="EE748" s="168"/>
      <c r="EF748" s="168"/>
      <c r="EG748" s="168"/>
      <c r="EH748" s="168"/>
      <c r="EI748" s="168"/>
      <c r="EJ748" s="168"/>
      <c r="EK748" s="168"/>
      <c r="EL748" s="168"/>
      <c r="EM748" s="168"/>
      <c r="EN748" s="168"/>
      <c r="EO748" s="168"/>
      <c r="EP748" s="168"/>
      <c r="EQ748" s="168"/>
      <c r="ER748" s="168"/>
      <c r="ES748" s="168"/>
      <c r="ET748" s="168"/>
      <c r="EU748" s="168"/>
      <c r="EV748" s="168"/>
      <c r="EW748" s="168"/>
      <c r="EX748" s="168"/>
      <c r="EY748" s="168"/>
      <c r="EZ748" s="168"/>
      <c r="FA748" s="168"/>
      <c r="FB748" s="168"/>
      <c r="FC748" s="168"/>
      <c r="FD748" s="168"/>
      <c r="FE748" s="168"/>
      <c r="FF748" s="168"/>
      <c r="FG748" s="168"/>
      <c r="FH748" s="168"/>
      <c r="FI748" s="168"/>
      <c r="FJ748" s="168"/>
      <c r="FK748" s="168"/>
      <c r="FL748" s="168"/>
      <c r="FM748" s="168"/>
      <c r="FN748" s="168"/>
      <c r="FO748" s="168"/>
      <c r="FP748" s="168"/>
      <c r="FQ748" s="168"/>
      <c r="FR748" s="168"/>
      <c r="FS748" s="168"/>
      <c r="FT748" s="168"/>
      <c r="FU748" s="511"/>
      <c r="FV748" s="511"/>
      <c r="FW748" s="511"/>
      <c r="FX748" s="511"/>
      <c r="FY748" s="511"/>
      <c r="FZ748" s="511"/>
      <c r="GA748" s="511"/>
      <c r="GB748" s="511"/>
      <c r="GC748" s="511"/>
      <c r="GD748" s="511"/>
      <c r="GE748" s="511"/>
      <c r="GF748" s="511"/>
      <c r="GG748" s="511"/>
      <c r="GH748" s="511"/>
      <c r="GI748" s="511"/>
      <c r="GJ748" s="511"/>
      <c r="GK748" s="511"/>
      <c r="GL748" s="511"/>
      <c r="GM748" s="511"/>
      <c r="GN748" s="511"/>
      <c r="GO748" s="511"/>
      <c r="GP748" s="511"/>
      <c r="GQ748" s="511"/>
      <c r="GR748" s="511"/>
      <c r="GS748" s="89"/>
      <c r="GT748" s="89"/>
      <c r="GU748" s="89"/>
      <c r="GV748" s="89"/>
      <c r="GW748" s="89"/>
      <c r="GX748" s="511"/>
      <c r="GY748" s="511"/>
      <c r="GZ748" s="89"/>
      <c r="HA748" s="89"/>
      <c r="HB748" s="511"/>
      <c r="HC748" s="511"/>
      <c r="HD748" s="89"/>
      <c r="HE748" s="89"/>
      <c r="HF748" s="511"/>
      <c r="HG748" s="511"/>
      <c r="HH748" s="511"/>
      <c r="HI748" s="511"/>
      <c r="HJ748" s="511"/>
      <c r="HK748" s="511"/>
      <c r="HL748" s="511"/>
      <c r="HM748" s="89"/>
      <c r="HN748" s="89"/>
      <c r="HO748" s="511"/>
      <c r="HP748" s="511"/>
      <c r="HQ748" s="89"/>
      <c r="HR748" s="89"/>
      <c r="HS748" s="511"/>
      <c r="HT748" s="511"/>
      <c r="HU748" s="511"/>
      <c r="HV748" s="511"/>
      <c r="HW748" s="511"/>
      <c r="HX748" s="203"/>
      <c r="HY748" s="107"/>
      <c r="HZ748" s="511"/>
      <c r="IA748" s="511"/>
      <c r="IB748" s="511"/>
      <c r="IC748" s="511"/>
      <c r="ID748" s="511"/>
      <c r="IE748" s="511"/>
      <c r="IF748" s="511"/>
      <c r="IG748" s="168"/>
      <c r="IH748" s="168"/>
      <c r="II748" s="168"/>
      <c r="IJ748" s="168"/>
      <c r="IK748" s="168"/>
      <c r="IL748" s="168"/>
      <c r="IM748" s="168"/>
      <c r="IN748" s="168"/>
      <c r="IO748" s="168"/>
      <c r="IP748" s="168"/>
      <c r="IQ748" s="168"/>
      <c r="IR748" s="168"/>
      <c r="IS748" s="168"/>
      <c r="IT748" s="168"/>
      <c r="IU748" s="168"/>
      <c r="IV748" s="168"/>
      <c r="IW748" s="168"/>
      <c r="IX748" s="168"/>
      <c r="IY748" s="168"/>
      <c r="IZ748" s="168"/>
      <c r="JA748" s="168"/>
      <c r="JB748" s="168"/>
      <c r="JC748" s="168"/>
      <c r="JD748" s="168"/>
      <c r="JE748" s="168"/>
      <c r="JF748" s="168"/>
      <c r="JG748" s="168"/>
      <c r="JH748" s="168"/>
      <c r="JI748" s="168"/>
      <c r="JJ748" s="168"/>
      <c r="JK748" s="168"/>
      <c r="JL748" s="168"/>
      <c r="JM748" s="168"/>
      <c r="JN748" s="168"/>
      <c r="JO748" s="168"/>
      <c r="JP748" s="168"/>
      <c r="JQ748" s="168"/>
      <c r="JR748" s="168"/>
      <c r="JS748" s="168"/>
      <c r="JT748" s="168"/>
      <c r="JU748" s="168"/>
      <c r="JV748" s="168"/>
      <c r="JW748" s="168"/>
      <c r="JX748" s="168"/>
      <c r="JY748" s="511"/>
      <c r="JZ748" s="511"/>
      <c r="KA748" s="511"/>
      <c r="KB748" s="511"/>
      <c r="KC748" s="511"/>
      <c r="KD748" s="511"/>
      <c r="KE748" s="511"/>
      <c r="KF748" s="511"/>
      <c r="KG748" s="511"/>
      <c r="KH748" s="511"/>
      <c r="KI748" s="511"/>
      <c r="KJ748" s="511"/>
      <c r="KK748" s="511"/>
      <c r="KL748" s="511"/>
      <c r="KM748" s="511"/>
      <c r="KN748" s="511"/>
      <c r="KO748" s="511"/>
      <c r="KP748" s="511"/>
      <c r="KQ748" s="511"/>
      <c r="KR748" s="511"/>
      <c r="KS748" s="511"/>
      <c r="KT748" s="511"/>
      <c r="KU748" s="511"/>
      <c r="KV748" s="511"/>
      <c r="KW748" s="89"/>
      <c r="KX748" s="89"/>
      <c r="KY748" s="89"/>
      <c r="KZ748" s="89"/>
      <c r="LA748" s="89"/>
      <c r="LB748" s="511"/>
      <c r="LC748" s="511"/>
      <c r="LD748" s="89"/>
      <c r="LE748" s="89"/>
      <c r="LF748" s="511"/>
      <c r="LG748" s="511"/>
      <c r="LH748" s="89"/>
      <c r="LI748" s="89"/>
      <c r="LJ748" s="511"/>
      <c r="LK748" s="511"/>
      <c r="LL748" s="511"/>
      <c r="LM748" s="511"/>
      <c r="LN748" s="511"/>
      <c r="LO748" s="511"/>
      <c r="LP748" s="511"/>
      <c r="LQ748" s="89"/>
      <c r="LR748" s="89"/>
      <c r="LS748" s="511"/>
      <c r="LT748" s="511"/>
      <c r="LU748" s="89"/>
      <c r="LV748" s="89"/>
      <c r="LW748" s="511"/>
      <c r="LX748" s="511"/>
      <c r="LY748" s="511"/>
      <c r="LZ748" s="511"/>
      <c r="MA748" s="511"/>
      <c r="MB748" s="203"/>
      <c r="MC748" s="107"/>
      <c r="MD748" s="511"/>
      <c r="ME748" s="511"/>
      <c r="MF748" s="511"/>
      <c r="MG748" s="511"/>
      <c r="MH748" s="511"/>
      <c r="MI748" s="511"/>
      <c r="MJ748" s="511"/>
      <c r="MK748" s="168"/>
      <c r="ML748" s="168"/>
      <c r="MM748" s="168"/>
      <c r="MN748" s="168"/>
      <c r="MO748" s="168"/>
      <c r="MP748" s="168"/>
      <c r="MQ748" s="168"/>
      <c r="MR748" s="168"/>
      <c r="MS748" s="168"/>
      <c r="MT748" s="168"/>
      <c r="MU748" s="168"/>
      <c r="MV748" s="168"/>
      <c r="MW748" s="168"/>
      <c r="MX748" s="168"/>
      <c r="MY748" s="168"/>
      <c r="MZ748" s="168"/>
      <c r="NA748" s="168"/>
      <c r="NB748" s="168"/>
      <c r="NC748" s="168"/>
      <c r="ND748" s="168"/>
      <c r="NE748" s="168"/>
      <c r="NF748" s="168"/>
      <c r="NG748" s="168"/>
      <c r="NH748" s="168"/>
      <c r="NI748" s="168"/>
      <c r="NJ748" s="168"/>
      <c r="NK748" s="168"/>
      <c r="NL748" s="168"/>
      <c r="NM748" s="168"/>
      <c r="NN748" s="168"/>
      <c r="NO748" s="168"/>
      <c r="NP748" s="168"/>
      <c r="NQ748" s="168"/>
      <c r="NR748" s="168"/>
      <c r="NS748" s="168"/>
      <c r="NT748" s="168"/>
      <c r="NU748" s="168"/>
      <c r="NV748" s="168"/>
      <c r="NW748" s="168"/>
      <c r="NX748" s="168"/>
      <c r="NY748" s="168"/>
      <c r="NZ748" s="168"/>
      <c r="OA748" s="168"/>
      <c r="OB748" s="168"/>
      <c r="OC748" s="511"/>
      <c r="OD748" s="511"/>
      <c r="OE748" s="511"/>
      <c r="OF748" s="511"/>
      <c r="OG748" s="511"/>
      <c r="OH748" s="511"/>
      <c r="OI748" s="511"/>
      <c r="OJ748" s="511"/>
      <c r="OK748" s="511"/>
      <c r="OL748" s="511"/>
      <c r="OM748" s="511"/>
      <c r="ON748" s="511"/>
      <c r="OO748" s="511"/>
      <c r="OP748" s="511"/>
      <c r="OQ748" s="511"/>
      <c r="OR748" s="511"/>
      <c r="OS748" s="511"/>
      <c r="OT748" s="511"/>
      <c r="OU748" s="511"/>
      <c r="OV748" s="511"/>
      <c r="OW748" s="511"/>
      <c r="OX748" s="511"/>
      <c r="OY748" s="511"/>
      <c r="OZ748" s="511"/>
      <c r="PA748" s="89"/>
      <c r="PB748" s="89"/>
      <c r="PC748" s="89"/>
      <c r="PD748" s="89"/>
      <c r="PE748" s="89"/>
      <c r="PF748" s="511"/>
      <c r="PG748" s="511"/>
      <c r="PH748" s="89"/>
      <c r="PI748" s="89"/>
      <c r="PJ748" s="511"/>
      <c r="PK748" s="511"/>
      <c r="PL748" s="89"/>
      <c r="PM748" s="89"/>
      <c r="PN748" s="511"/>
      <c r="PO748" s="511"/>
      <c r="PP748" s="511"/>
      <c r="PQ748" s="511"/>
      <c r="PR748" s="511"/>
      <c r="PS748" s="511"/>
      <c r="PT748" s="511"/>
      <c r="PU748" s="89"/>
      <c r="PV748" s="89"/>
      <c r="PW748" s="511"/>
      <c r="PX748" s="511"/>
      <c r="PY748" s="89"/>
      <c r="PZ748" s="89"/>
      <c r="QA748" s="511"/>
      <c r="QB748" s="511"/>
      <c r="QC748" s="511"/>
      <c r="QD748" s="511"/>
      <c r="QE748" s="511"/>
      <c r="QF748" s="203"/>
      <c r="QG748" s="107"/>
      <c r="QH748" s="511"/>
      <c r="QI748" s="511"/>
      <c r="QJ748" s="511"/>
      <c r="QK748" s="511"/>
      <c r="QL748" s="511"/>
      <c r="QM748" s="511"/>
      <c r="QN748" s="511"/>
      <c r="QO748" s="168"/>
      <c r="QP748" s="168"/>
      <c r="QQ748" s="168"/>
      <c r="QR748" s="168"/>
      <c r="QS748" s="168"/>
      <c r="QT748" s="168"/>
      <c r="QU748" s="168"/>
      <c r="QV748" s="168"/>
      <c r="QW748" s="168"/>
      <c r="QX748" s="168"/>
      <c r="QY748" s="168"/>
      <c r="QZ748" s="168"/>
      <c r="RA748" s="168"/>
      <c r="RB748" s="168"/>
      <c r="RC748" s="168"/>
      <c r="RD748" s="168"/>
      <c r="RE748" s="168"/>
      <c r="RF748" s="168"/>
      <c r="RG748" s="168"/>
      <c r="RH748" s="168"/>
      <c r="RI748" s="168"/>
      <c r="RJ748" s="168"/>
      <c r="RK748" s="168"/>
      <c r="RL748" s="168"/>
      <c r="RM748" s="168"/>
      <c r="RN748" s="168"/>
      <c r="RO748" s="168"/>
      <c r="RP748" s="168"/>
      <c r="RQ748" s="168"/>
      <c r="RR748" s="168"/>
      <c r="RS748" s="168"/>
      <c r="RT748" s="168"/>
      <c r="RU748" s="168"/>
      <c r="RV748" s="168"/>
      <c r="RW748" s="168"/>
      <c r="RX748" s="168"/>
      <c r="RY748" s="168"/>
      <c r="RZ748" s="168"/>
      <c r="SA748" s="168"/>
      <c r="SB748" s="168"/>
      <c r="SC748" s="168"/>
      <c r="SD748" s="168"/>
      <c r="SE748" s="168"/>
      <c r="SF748" s="168"/>
      <c r="SG748" s="511"/>
      <c r="SH748" s="511"/>
      <c r="SI748" s="511"/>
      <c r="SJ748" s="511"/>
      <c r="SK748" s="511"/>
      <c r="SL748" s="511"/>
      <c r="SM748" s="511"/>
      <c r="SN748" s="511"/>
      <c r="SO748" s="511"/>
      <c r="SP748" s="511"/>
      <c r="SQ748" s="511"/>
      <c r="SR748" s="511"/>
      <c r="SS748" s="511"/>
      <c r="ST748" s="511"/>
      <c r="SU748" s="511"/>
      <c r="SV748" s="511"/>
      <c r="SW748" s="511"/>
      <c r="SX748" s="511"/>
      <c r="SY748" s="511"/>
      <c r="SZ748" s="511"/>
      <c r="TA748" s="511"/>
      <c r="TB748" s="511"/>
      <c r="TC748" s="511"/>
      <c r="TD748" s="511"/>
      <c r="TE748" s="89"/>
      <c r="TF748" s="89"/>
      <c r="TG748" s="89"/>
      <c r="TH748" s="89"/>
      <c r="TI748" s="89"/>
      <c r="TJ748" s="511"/>
      <c r="TK748" s="511"/>
      <c r="TL748" s="89"/>
      <c r="TM748" s="89"/>
      <c r="TN748" s="511"/>
      <c r="TO748" s="511"/>
      <c r="TP748" s="89"/>
      <c r="TQ748" s="89"/>
      <c r="TR748" s="511"/>
      <c r="TS748" s="511"/>
      <c r="TT748" s="511"/>
      <c r="TU748" s="511"/>
      <c r="TV748" s="511"/>
      <c r="TW748" s="511"/>
      <c r="TX748" s="511"/>
      <c r="TY748" s="89"/>
      <c r="TZ748" s="89"/>
      <c r="UA748" s="511"/>
      <c r="UB748" s="511"/>
      <c r="UC748" s="89"/>
      <c r="UD748" s="89"/>
      <c r="UE748" s="511"/>
      <c r="UF748" s="511"/>
      <c r="UG748" s="511"/>
      <c r="UH748" s="511"/>
      <c r="UI748" s="511"/>
      <c r="UJ748" s="203"/>
      <c r="UK748" s="107"/>
      <c r="UL748" s="511"/>
      <c r="UM748" s="511"/>
      <c r="UN748" s="511"/>
      <c r="UO748" s="511"/>
      <c r="UP748" s="511"/>
      <c r="UQ748" s="511"/>
      <c r="UR748" s="511"/>
      <c r="US748" s="168"/>
      <c r="UT748" s="168"/>
      <c r="UU748" s="168"/>
      <c r="UV748" s="168"/>
      <c r="UW748" s="168"/>
      <c r="UX748" s="168"/>
      <c r="UY748" s="168"/>
      <c r="UZ748" s="168"/>
      <c r="VA748" s="168"/>
      <c r="VB748" s="168"/>
      <c r="VC748" s="168"/>
      <c r="VD748" s="168"/>
      <c r="VE748" s="168"/>
      <c r="VF748" s="168"/>
      <c r="VG748" s="168"/>
      <c r="VH748" s="168"/>
      <c r="VI748" s="168"/>
      <c r="VJ748" s="168"/>
      <c r="VK748" s="168"/>
      <c r="VL748" s="168"/>
      <c r="VM748" s="168"/>
      <c r="VN748" s="168"/>
      <c r="VO748" s="168"/>
      <c r="VP748" s="168"/>
      <c r="VQ748" s="168"/>
      <c r="VR748" s="168"/>
      <c r="VS748" s="168"/>
      <c r="VT748" s="168"/>
      <c r="VU748" s="168"/>
      <c r="VV748" s="168"/>
      <c r="VW748" s="168"/>
      <c r="VX748" s="168"/>
      <c r="VY748" s="168"/>
      <c r="VZ748" s="168"/>
      <c r="WA748" s="168"/>
      <c r="WB748" s="168"/>
      <c r="WC748" s="168"/>
      <c r="WD748" s="168"/>
      <c r="WE748" s="168"/>
      <c r="WF748" s="168"/>
      <c r="WG748" s="168"/>
      <c r="WH748" s="168"/>
      <c r="WI748" s="168"/>
      <c r="WJ748" s="168"/>
      <c r="WK748" s="511"/>
      <c r="WL748" s="511"/>
      <c r="WM748" s="511"/>
      <c r="WN748" s="511"/>
      <c r="WO748" s="511"/>
      <c r="WP748" s="511"/>
      <c r="WQ748" s="511"/>
      <c r="WR748" s="511"/>
      <c r="WS748" s="511"/>
      <c r="WT748" s="511"/>
      <c r="WU748" s="511"/>
      <c r="WV748" s="511"/>
      <c r="WW748" s="511"/>
      <c r="WX748" s="511"/>
      <c r="WY748" s="511"/>
      <c r="WZ748" s="511"/>
      <c r="XA748" s="511"/>
      <c r="XB748" s="511"/>
      <c r="XC748" s="511"/>
      <c r="XD748" s="511"/>
      <c r="XE748" s="511"/>
      <c r="XF748" s="511"/>
      <c r="XG748" s="511"/>
      <c r="XH748" s="511"/>
      <c r="XI748" s="89"/>
      <c r="XJ748" s="89"/>
      <c r="XK748" s="89"/>
      <c r="XL748" s="89"/>
      <c r="XM748" s="89"/>
      <c r="XN748" s="511"/>
      <c r="XO748" s="511"/>
      <c r="XP748" s="89"/>
      <c r="XQ748" s="89"/>
      <c r="XR748" s="511"/>
      <c r="XS748" s="511"/>
      <c r="XT748" s="89"/>
      <c r="XU748" s="89"/>
      <c r="XV748" s="511"/>
      <c r="XW748" s="511"/>
      <c r="XX748" s="511"/>
      <c r="XY748" s="511"/>
      <c r="XZ748" s="511"/>
      <c r="YA748" s="511"/>
      <c r="YB748" s="511"/>
      <c r="YC748" s="89"/>
      <c r="YD748" s="89"/>
      <c r="YE748" s="511"/>
      <c r="YF748" s="511"/>
      <c r="YG748" s="89"/>
      <c r="YH748" s="89"/>
      <c r="YI748" s="511"/>
      <c r="YJ748" s="511"/>
      <c r="YK748" s="511"/>
      <c r="YL748" s="511"/>
      <c r="YM748" s="511"/>
      <c r="YN748" s="203"/>
      <c r="YO748" s="107"/>
      <c r="YP748" s="511"/>
      <c r="YQ748" s="511"/>
      <c r="YR748" s="511"/>
      <c r="YS748" s="511"/>
      <c r="YT748" s="511"/>
      <c r="YU748" s="511"/>
      <c r="YV748" s="511"/>
      <c r="YW748" s="168"/>
      <c r="YX748" s="168"/>
      <c r="YY748" s="168"/>
      <c r="YZ748" s="168"/>
      <c r="ZA748" s="168"/>
      <c r="ZB748" s="168"/>
      <c r="ZC748" s="168"/>
      <c r="ZD748" s="168"/>
      <c r="ZE748" s="168"/>
      <c r="ZF748" s="168"/>
      <c r="ZG748" s="168"/>
      <c r="ZH748" s="168"/>
      <c r="ZI748" s="168"/>
      <c r="ZJ748" s="168"/>
      <c r="ZK748" s="168"/>
      <c r="ZL748" s="168"/>
      <c r="ZM748" s="168"/>
      <c r="ZN748" s="168"/>
      <c r="ZO748" s="168"/>
      <c r="ZP748" s="168"/>
      <c r="ZQ748" s="168"/>
      <c r="ZR748" s="168"/>
      <c r="ZS748" s="168"/>
      <c r="ZT748" s="168"/>
      <c r="ZU748" s="168"/>
      <c r="ZV748" s="168"/>
      <c r="ZW748" s="168"/>
      <c r="ZX748" s="168"/>
      <c r="ZY748" s="168"/>
      <c r="ZZ748" s="168"/>
      <c r="AAA748" s="168"/>
      <c r="AAB748" s="168"/>
      <c r="AAC748" s="168"/>
      <c r="AAD748" s="168"/>
      <c r="AAE748" s="168"/>
      <c r="AAF748" s="168"/>
      <c r="AAG748" s="168"/>
      <c r="AAH748" s="168"/>
      <c r="AAI748" s="168"/>
      <c r="AAJ748" s="168"/>
      <c r="AAK748" s="168"/>
      <c r="AAL748" s="168"/>
      <c r="AAM748" s="168"/>
      <c r="AAN748" s="168"/>
      <c r="AAO748" s="511"/>
      <c r="AAP748" s="511"/>
      <c r="AAQ748" s="511"/>
      <c r="AAR748" s="511"/>
      <c r="AAS748" s="511"/>
      <c r="AAT748" s="511"/>
      <c r="AAU748" s="511"/>
      <c r="AAV748" s="511"/>
      <c r="AAW748" s="511"/>
      <c r="AAX748" s="511"/>
      <c r="AAY748" s="511"/>
      <c r="AAZ748" s="511"/>
      <c r="ABA748" s="511"/>
      <c r="ABB748" s="511"/>
      <c r="ABC748" s="511"/>
      <c r="ABD748" s="511"/>
      <c r="ABE748" s="511"/>
      <c r="ABF748" s="511"/>
      <c r="ABG748" s="511"/>
      <c r="ABH748" s="511"/>
      <c r="ABI748" s="511"/>
      <c r="ABJ748" s="511"/>
      <c r="ABK748" s="511"/>
      <c r="ABL748" s="511"/>
      <c r="ABM748" s="89"/>
      <c r="ABN748" s="89"/>
      <c r="ABO748" s="89"/>
      <c r="ABP748" s="89"/>
      <c r="ABQ748" s="89"/>
      <c r="ABR748" s="511"/>
      <c r="ABS748" s="511"/>
      <c r="ABT748" s="89"/>
      <c r="ABU748" s="89"/>
      <c r="ABV748" s="511"/>
      <c r="ABW748" s="511"/>
      <c r="ABX748" s="89"/>
      <c r="ABY748" s="89"/>
      <c r="ABZ748" s="511"/>
      <c r="ACA748" s="511"/>
      <c r="ACB748" s="511"/>
      <c r="ACC748" s="511"/>
      <c r="ACD748" s="511"/>
      <c r="ACE748" s="511"/>
      <c r="ACF748" s="511"/>
      <c r="ACG748" s="89"/>
      <c r="ACH748" s="89"/>
      <c r="ACI748" s="511"/>
      <c r="ACJ748" s="511"/>
      <c r="ACK748" s="89"/>
      <c r="ACL748" s="89"/>
      <c r="ACM748" s="511"/>
      <c r="ACN748" s="511"/>
      <c r="ACO748" s="511"/>
      <c r="ACP748" s="511"/>
      <c r="ACQ748" s="511"/>
      <c r="ACR748" s="203"/>
      <c r="ACS748" s="107"/>
      <c r="ACT748" s="511"/>
      <c r="ACU748" s="511"/>
      <c r="ACV748" s="511"/>
      <c r="ACW748" s="511"/>
      <c r="ACX748" s="511"/>
      <c r="ACY748" s="511"/>
      <c r="ACZ748" s="511"/>
      <c r="ADA748" s="168"/>
      <c r="ADB748" s="168"/>
      <c r="ADC748" s="168"/>
      <c r="ADD748" s="168"/>
      <c r="ADE748" s="168"/>
      <c r="ADF748" s="168"/>
      <c r="ADG748" s="168"/>
      <c r="ADH748" s="168"/>
      <c r="ADI748" s="168"/>
      <c r="ADJ748" s="168"/>
      <c r="ADK748" s="168"/>
      <c r="ADL748" s="168"/>
      <c r="ADM748" s="168"/>
      <c r="ADN748" s="168"/>
      <c r="ADO748" s="168"/>
      <c r="ADP748" s="168"/>
      <c r="ADQ748" s="168"/>
      <c r="ADR748" s="168"/>
      <c r="ADS748" s="168"/>
      <c r="ADT748" s="168"/>
      <c r="ADU748" s="168"/>
      <c r="ADV748" s="168"/>
      <c r="ADW748" s="168"/>
      <c r="ADX748" s="168"/>
      <c r="ADY748" s="168"/>
      <c r="ADZ748" s="168"/>
      <c r="AEA748" s="168"/>
      <c r="AEB748" s="168"/>
      <c r="AEC748" s="168"/>
      <c r="AED748" s="168"/>
      <c r="AEE748" s="168"/>
      <c r="AEF748" s="168"/>
      <c r="AEG748" s="168"/>
      <c r="AEH748" s="168"/>
      <c r="AEI748" s="168"/>
      <c r="AEJ748" s="168"/>
      <c r="AEK748" s="168"/>
      <c r="AEL748" s="168"/>
      <c r="AEM748" s="168"/>
      <c r="AEN748" s="168"/>
      <c r="AEO748" s="168"/>
      <c r="AEP748" s="168"/>
      <c r="AEQ748" s="168"/>
      <c r="AER748" s="168"/>
      <c r="AES748" s="511"/>
      <c r="AET748" s="511"/>
      <c r="AEU748" s="511"/>
      <c r="AEV748" s="511"/>
      <c r="AEW748" s="511"/>
      <c r="AEX748" s="511"/>
      <c r="AEY748" s="511"/>
      <c r="AEZ748" s="511"/>
      <c r="AFA748" s="511"/>
      <c r="AFB748" s="511"/>
      <c r="AFC748" s="511"/>
      <c r="AFD748" s="511"/>
      <c r="AFE748" s="511"/>
      <c r="AFF748" s="511"/>
      <c r="AFG748" s="511"/>
      <c r="AFH748" s="511"/>
      <c r="AFI748" s="511"/>
      <c r="AFJ748" s="511"/>
      <c r="AFK748" s="511"/>
      <c r="AFL748" s="511"/>
      <c r="AFM748" s="511"/>
      <c r="AFN748" s="511"/>
      <c r="AFO748" s="511"/>
      <c r="AFP748" s="511"/>
      <c r="AFQ748" s="89"/>
      <c r="AFR748" s="89"/>
      <c r="AFS748" s="89"/>
      <c r="AFT748" s="89"/>
      <c r="AFU748" s="89"/>
      <c r="AFV748" s="511"/>
      <c r="AFW748" s="511"/>
      <c r="AFX748" s="89"/>
      <c r="AFY748" s="89"/>
      <c r="AFZ748" s="511"/>
      <c r="AGA748" s="511"/>
      <c r="AGB748" s="89"/>
      <c r="AGC748" s="89"/>
      <c r="AGD748" s="511"/>
      <c r="AGE748" s="511"/>
      <c r="AGF748" s="511"/>
      <c r="AGG748" s="511"/>
      <c r="AGH748" s="511"/>
      <c r="AGI748" s="511"/>
      <c r="AGJ748" s="511"/>
      <c r="AGK748" s="89"/>
      <c r="AGL748" s="89"/>
      <c r="AGM748" s="511"/>
      <c r="AGN748" s="511"/>
      <c r="AGO748" s="89"/>
      <c r="AGP748" s="89"/>
      <c r="AGQ748" s="511"/>
      <c r="AGR748" s="511"/>
      <c r="AGS748" s="511"/>
      <c r="AGT748" s="511"/>
      <c r="AGU748" s="511"/>
      <c r="AGV748" s="203"/>
      <c r="AGW748" s="107"/>
      <c r="AGX748" s="511"/>
      <c r="AGY748" s="511"/>
      <c r="AGZ748" s="511"/>
      <c r="AHA748" s="511"/>
      <c r="AHB748" s="511"/>
      <c r="AHC748" s="511"/>
      <c r="AHD748" s="511"/>
      <c r="AHE748" s="168"/>
      <c r="AHF748" s="168"/>
      <c r="AHG748" s="168"/>
      <c r="AHH748" s="168"/>
      <c r="AHI748" s="168"/>
      <c r="AHJ748" s="168"/>
      <c r="AHK748" s="168"/>
      <c r="AHL748" s="168"/>
      <c r="AHM748" s="168"/>
      <c r="AHN748" s="168"/>
      <c r="AHO748" s="168"/>
      <c r="AHP748" s="168"/>
      <c r="AHQ748" s="168"/>
      <c r="AHR748" s="168"/>
      <c r="AHS748" s="168"/>
      <c r="AHT748" s="168"/>
      <c r="AHU748" s="168"/>
      <c r="AHV748" s="168"/>
      <c r="AHW748" s="168"/>
      <c r="AHX748" s="168"/>
      <c r="AHY748" s="168"/>
      <c r="AHZ748" s="168"/>
      <c r="AIA748" s="168"/>
      <c r="AIB748" s="168"/>
      <c r="AIC748" s="168"/>
      <c r="AID748" s="168"/>
      <c r="AIE748" s="168"/>
      <c r="AIF748" s="168"/>
      <c r="AIG748" s="168"/>
      <c r="AIH748" s="168"/>
      <c r="AII748" s="168"/>
      <c r="AIJ748" s="168"/>
      <c r="AIK748" s="168"/>
      <c r="AIL748" s="168"/>
      <c r="AIM748" s="168"/>
      <c r="AIN748" s="168"/>
      <c r="AIO748" s="168"/>
      <c r="AIP748" s="168"/>
      <c r="AIQ748" s="168"/>
      <c r="AIR748" s="168"/>
      <c r="AIS748" s="168"/>
      <c r="AIT748" s="168"/>
      <c r="AIU748" s="168"/>
      <c r="AIV748" s="168"/>
      <c r="AIW748" s="511"/>
      <c r="AIX748" s="511"/>
      <c r="AIY748" s="511"/>
      <c r="AIZ748" s="511"/>
      <c r="AJA748" s="511"/>
      <c r="AJB748" s="511"/>
      <c r="AJC748" s="511"/>
      <c r="AJD748" s="511"/>
      <c r="AJE748" s="511"/>
      <c r="AJF748" s="511"/>
      <c r="AJG748" s="511"/>
      <c r="AJH748" s="511"/>
      <c r="AJI748" s="511"/>
      <c r="AJJ748" s="511"/>
      <c r="AJK748" s="511"/>
      <c r="AJL748" s="511"/>
      <c r="AJM748" s="511"/>
      <c r="AJN748" s="511"/>
      <c r="AJO748" s="511"/>
      <c r="AJP748" s="511"/>
      <c r="AJQ748" s="511"/>
      <c r="AJR748" s="511"/>
      <c r="AJS748" s="511"/>
      <c r="AJT748" s="511"/>
      <c r="AJU748" s="89"/>
      <c r="AJV748" s="89"/>
      <c r="AJW748" s="89"/>
      <c r="AJX748" s="89"/>
      <c r="AJY748" s="89"/>
      <c r="AJZ748" s="511"/>
      <c r="AKA748" s="511"/>
      <c r="AKB748" s="89"/>
      <c r="AKC748" s="89"/>
      <c r="AKD748" s="511"/>
      <c r="AKE748" s="511"/>
      <c r="AKF748" s="89"/>
      <c r="AKG748" s="89"/>
      <c r="AKH748" s="511"/>
      <c r="AKI748" s="511"/>
      <c r="AKJ748" s="511"/>
      <c r="AKK748" s="511"/>
      <c r="AKL748" s="511"/>
      <c r="AKM748" s="511"/>
      <c r="AKN748" s="511"/>
      <c r="AKO748" s="89"/>
      <c r="AKP748" s="89"/>
      <c r="AKQ748" s="511"/>
      <c r="AKR748" s="511"/>
      <c r="AKS748" s="89"/>
      <c r="AKT748" s="89"/>
      <c r="AKU748" s="511"/>
      <c r="AKV748" s="511"/>
      <c r="AKW748" s="511"/>
      <c r="AKX748" s="511"/>
      <c r="AKY748" s="511"/>
      <c r="AKZ748" s="203"/>
      <c r="ALA748" s="107"/>
      <c r="ALB748" s="511"/>
      <c r="ALC748" s="511"/>
      <c r="ALD748" s="511"/>
      <c r="ALE748" s="511"/>
      <c r="ALF748" s="511"/>
      <c r="ALG748" s="511"/>
      <c r="ALH748" s="511"/>
      <c r="ALI748" s="168"/>
      <c r="ALJ748" s="168"/>
      <c r="ALK748" s="168"/>
      <c r="ALL748" s="168"/>
      <c r="ALM748" s="168"/>
      <c r="ALN748" s="168"/>
      <c r="ALO748" s="168"/>
      <c r="ALP748" s="168"/>
      <c r="ALQ748" s="168"/>
      <c r="ALR748" s="168"/>
      <c r="ALS748" s="168"/>
      <c r="ALT748" s="168"/>
      <c r="ALU748" s="168"/>
      <c r="ALV748" s="168"/>
      <c r="ALW748" s="168"/>
      <c r="ALX748" s="168"/>
      <c r="ALY748" s="168"/>
      <c r="ALZ748" s="168"/>
      <c r="AMA748" s="168"/>
      <c r="AMB748" s="168"/>
      <c r="AMC748" s="168"/>
      <c r="AMD748" s="168"/>
      <c r="AME748" s="168"/>
      <c r="AMF748" s="168"/>
      <c r="AMG748" s="168"/>
      <c r="AMH748" s="168"/>
      <c r="AMI748" s="168"/>
      <c r="AMJ748" s="168"/>
      <c r="AMK748" s="168"/>
      <c r="AML748" s="168"/>
      <c r="AMM748" s="168"/>
      <c r="AMN748" s="168"/>
      <c r="AMO748" s="168"/>
      <c r="AMP748" s="168"/>
      <c r="AMQ748" s="168"/>
      <c r="AMR748" s="168"/>
      <c r="AMS748" s="168"/>
      <c r="AMT748" s="168"/>
      <c r="AMU748" s="168"/>
      <c r="AMV748" s="168"/>
      <c r="AMW748" s="168"/>
      <c r="AMX748" s="168"/>
      <c r="AMY748" s="168"/>
      <c r="AMZ748" s="168"/>
      <c r="ANA748" s="511"/>
      <c r="ANB748" s="511"/>
      <c r="ANC748" s="511"/>
      <c r="AND748" s="511"/>
      <c r="ANE748" s="511"/>
      <c r="ANF748" s="511"/>
      <c r="ANG748" s="511"/>
      <c r="ANH748" s="511"/>
      <c r="ANI748" s="511"/>
      <c r="ANJ748" s="511"/>
      <c r="ANK748" s="511"/>
      <c r="ANL748" s="511"/>
      <c r="ANM748" s="511"/>
      <c r="ANN748" s="511"/>
      <c r="ANO748" s="511"/>
      <c r="ANP748" s="511"/>
      <c r="ANQ748" s="511"/>
      <c r="ANR748" s="511"/>
      <c r="ANS748" s="511"/>
      <c r="ANT748" s="511"/>
      <c r="ANU748" s="511"/>
      <c r="ANV748" s="511"/>
      <c r="ANW748" s="511"/>
      <c r="ANX748" s="511"/>
      <c r="ANY748" s="89"/>
      <c r="ANZ748" s="89"/>
      <c r="AOA748" s="89"/>
      <c r="AOB748" s="89"/>
      <c r="AOC748" s="89"/>
      <c r="AOD748" s="511"/>
      <c r="AOE748" s="511"/>
      <c r="AOF748" s="89"/>
      <c r="AOG748" s="89"/>
      <c r="AOH748" s="511"/>
      <c r="AOI748" s="511"/>
      <c r="AOJ748" s="89"/>
      <c r="AOK748" s="89"/>
      <c r="AOL748" s="511"/>
      <c r="AOM748" s="511"/>
      <c r="AON748" s="511"/>
      <c r="AOO748" s="511"/>
      <c r="AOP748" s="511"/>
      <c r="AOQ748" s="511"/>
      <c r="AOR748" s="511"/>
      <c r="AOS748" s="89"/>
      <c r="AOT748" s="89"/>
      <c r="AOU748" s="511"/>
      <c r="AOV748" s="511"/>
      <c r="AOW748" s="89"/>
      <c r="AOX748" s="89"/>
      <c r="AOY748" s="511"/>
      <c r="AOZ748" s="511"/>
      <c r="APA748" s="511"/>
      <c r="APB748" s="511"/>
      <c r="APC748" s="511"/>
      <c r="APD748" s="203"/>
      <c r="APE748" s="107"/>
      <c r="APF748" s="511"/>
      <c r="APG748" s="511"/>
      <c r="APH748" s="511"/>
      <c r="API748" s="511"/>
      <c r="APJ748" s="511"/>
      <c r="APK748" s="511"/>
      <c r="APL748" s="511"/>
      <c r="APM748" s="168"/>
      <c r="APN748" s="168"/>
      <c r="APO748" s="168"/>
      <c r="APP748" s="168"/>
      <c r="APQ748" s="168"/>
      <c r="APR748" s="168"/>
      <c r="APS748" s="168"/>
      <c r="APT748" s="168"/>
      <c r="APU748" s="168"/>
      <c r="APV748" s="168"/>
      <c r="APW748" s="168"/>
      <c r="APX748" s="168"/>
      <c r="APY748" s="168"/>
      <c r="APZ748" s="168"/>
      <c r="AQA748" s="168"/>
      <c r="AQB748" s="168"/>
      <c r="AQC748" s="168"/>
      <c r="AQD748" s="168"/>
      <c r="AQE748" s="168"/>
      <c r="AQF748" s="168"/>
      <c r="AQG748" s="168"/>
      <c r="AQH748" s="168"/>
      <c r="AQI748" s="168"/>
      <c r="AQJ748" s="168"/>
      <c r="AQK748" s="168"/>
      <c r="AQL748" s="168"/>
      <c r="AQM748" s="168"/>
      <c r="AQN748" s="168"/>
      <c r="AQO748" s="168"/>
      <c r="AQP748" s="168"/>
      <c r="AQQ748" s="168"/>
      <c r="AQR748" s="168"/>
      <c r="AQS748" s="168"/>
      <c r="AQT748" s="168"/>
      <c r="AQU748" s="168"/>
      <c r="AQV748" s="168"/>
      <c r="AQW748" s="168"/>
      <c r="AQX748" s="168"/>
      <c r="AQY748" s="168"/>
      <c r="AQZ748" s="168"/>
      <c r="ARA748" s="168"/>
      <c r="ARB748" s="168"/>
      <c r="ARC748" s="168"/>
      <c r="ARD748" s="168"/>
      <c r="ARE748" s="511"/>
      <c r="ARF748" s="511"/>
      <c r="ARG748" s="511"/>
      <c r="ARH748" s="511"/>
      <c r="ARI748" s="511"/>
      <c r="ARJ748" s="511"/>
      <c r="ARK748" s="511"/>
      <c r="ARL748" s="511"/>
      <c r="ARM748" s="511"/>
      <c r="ARN748" s="511"/>
      <c r="ARO748" s="511"/>
      <c r="ARP748" s="511"/>
      <c r="ARQ748" s="511"/>
      <c r="ARR748" s="511"/>
      <c r="ARS748" s="511"/>
      <c r="ART748" s="511"/>
      <c r="ARU748" s="511"/>
      <c r="ARV748" s="511"/>
      <c r="ARW748" s="511"/>
      <c r="ARX748" s="511"/>
      <c r="ARY748" s="511"/>
      <c r="ARZ748" s="511"/>
      <c r="ASA748" s="511"/>
      <c r="ASB748" s="511"/>
      <c r="ASC748" s="89"/>
      <c r="ASD748" s="89"/>
      <c r="ASE748" s="89"/>
      <c r="ASF748" s="89"/>
      <c r="ASG748" s="89"/>
      <c r="ASH748" s="511"/>
      <c r="ASI748" s="511"/>
      <c r="ASJ748" s="89"/>
      <c r="ASK748" s="89"/>
      <c r="ASL748" s="511"/>
      <c r="ASM748" s="511"/>
      <c r="ASN748" s="89"/>
      <c r="ASO748" s="89"/>
      <c r="ASP748" s="511"/>
      <c r="ASQ748" s="511"/>
      <c r="ASR748" s="511"/>
      <c r="ASS748" s="511"/>
      <c r="AST748" s="511"/>
      <c r="ASU748" s="511"/>
      <c r="ASV748" s="511"/>
      <c r="ASW748" s="89"/>
      <c r="ASX748" s="89"/>
      <c r="ASY748" s="511"/>
      <c r="ASZ748" s="511"/>
      <c r="ATA748" s="89"/>
      <c r="ATB748" s="89"/>
      <c r="ATC748" s="511"/>
      <c r="ATD748" s="511"/>
      <c r="ATE748" s="511"/>
      <c r="ATF748" s="511"/>
      <c r="ATG748" s="511"/>
      <c r="ATH748" s="203"/>
      <c r="ATI748" s="107"/>
      <c r="ATJ748" s="511"/>
      <c r="ATK748" s="511"/>
      <c r="ATL748" s="511"/>
      <c r="ATM748" s="511"/>
      <c r="ATN748" s="511"/>
      <c r="ATO748" s="511"/>
      <c r="ATP748" s="511"/>
      <c r="ATQ748" s="168"/>
      <c r="ATR748" s="168"/>
      <c r="ATS748" s="168"/>
      <c r="ATT748" s="168"/>
      <c r="ATU748" s="168"/>
      <c r="ATV748" s="168"/>
      <c r="ATW748" s="168"/>
      <c r="ATX748" s="168"/>
      <c r="ATY748" s="168"/>
      <c r="ATZ748" s="168"/>
      <c r="AUA748" s="168"/>
      <c r="AUB748" s="168"/>
      <c r="AUC748" s="168"/>
      <c r="AUD748" s="168"/>
      <c r="AUE748" s="168"/>
      <c r="AUF748" s="168"/>
      <c r="AUG748" s="168"/>
      <c r="AUH748" s="168"/>
      <c r="AUI748" s="168"/>
      <c r="AUJ748" s="168"/>
      <c r="AUK748" s="168"/>
      <c r="AUL748" s="168"/>
      <c r="AUM748" s="168"/>
      <c r="AUN748" s="168"/>
      <c r="AUO748" s="168"/>
      <c r="AUP748" s="168"/>
      <c r="AUQ748" s="168"/>
      <c r="AUR748" s="168"/>
      <c r="AUS748" s="168"/>
      <c r="AUT748" s="168"/>
      <c r="AUU748" s="168"/>
      <c r="AUV748" s="168"/>
      <c r="AUW748" s="168"/>
      <c r="AUX748" s="168"/>
      <c r="AUY748" s="168"/>
      <c r="AUZ748" s="168"/>
      <c r="AVA748" s="168"/>
      <c r="AVB748" s="168"/>
      <c r="AVC748" s="168"/>
      <c r="AVD748" s="168"/>
      <c r="AVE748" s="168"/>
      <c r="AVF748" s="168"/>
      <c r="AVG748" s="168"/>
      <c r="AVH748" s="168"/>
      <c r="AVI748" s="511"/>
      <c r="AVJ748" s="511"/>
      <c r="AVK748" s="511"/>
      <c r="AVL748" s="511"/>
      <c r="AVM748" s="511"/>
      <c r="AVN748" s="511"/>
      <c r="AVO748" s="511"/>
      <c r="AVP748" s="511"/>
      <c r="AVQ748" s="511"/>
      <c r="AVR748" s="511"/>
      <c r="AVS748" s="511"/>
      <c r="AVT748" s="511"/>
      <c r="AVU748" s="511"/>
      <c r="AVV748" s="511"/>
      <c r="AVW748" s="511"/>
      <c r="AVX748" s="511"/>
      <c r="AVY748" s="511"/>
      <c r="AVZ748" s="511"/>
      <c r="AWA748" s="511"/>
      <c r="AWB748" s="511"/>
      <c r="AWC748" s="511"/>
      <c r="AWD748" s="511"/>
      <c r="AWE748" s="511"/>
      <c r="AWF748" s="511"/>
      <c r="AWG748" s="89"/>
      <c r="AWH748" s="89"/>
      <c r="AWI748" s="89"/>
      <c r="AWJ748" s="89"/>
      <c r="AWK748" s="89"/>
      <c r="AWL748" s="511"/>
      <c r="AWM748" s="511"/>
      <c r="AWN748" s="89"/>
      <c r="AWO748" s="89"/>
      <c r="AWP748" s="511"/>
      <c r="AWQ748" s="511"/>
      <c r="AWR748" s="89"/>
      <c r="AWS748" s="89"/>
      <c r="AWT748" s="511"/>
      <c r="AWU748" s="511"/>
      <c r="AWV748" s="511"/>
      <c r="AWW748" s="511"/>
      <c r="AWX748" s="511"/>
      <c r="AWY748" s="511"/>
      <c r="AWZ748" s="511"/>
      <c r="AXA748" s="89"/>
      <c r="AXB748" s="89"/>
      <c r="AXC748" s="511"/>
      <c r="AXD748" s="511"/>
      <c r="AXE748" s="89"/>
      <c r="AXF748" s="89"/>
      <c r="AXG748" s="511"/>
      <c r="AXH748" s="511"/>
      <c r="AXI748" s="511"/>
      <c r="AXJ748" s="511"/>
      <c r="AXK748" s="511"/>
      <c r="AXL748" s="203"/>
      <c r="AXM748" s="107"/>
      <c r="AXN748" s="511"/>
      <c r="AXO748" s="511"/>
      <c r="AXP748" s="511"/>
      <c r="AXQ748" s="511"/>
      <c r="AXR748" s="511"/>
      <c r="AXS748" s="511"/>
      <c r="AXT748" s="511"/>
      <c r="AXU748" s="168"/>
      <c r="AXV748" s="168"/>
      <c r="AXW748" s="168"/>
      <c r="AXX748" s="168"/>
      <c r="AXY748" s="168"/>
      <c r="AXZ748" s="168"/>
      <c r="AYA748" s="168"/>
      <c r="AYB748" s="168"/>
      <c r="AYC748" s="168"/>
      <c r="AYD748" s="168"/>
      <c r="AYE748" s="168"/>
      <c r="AYF748" s="168"/>
      <c r="AYG748" s="168"/>
      <c r="AYH748" s="168"/>
      <c r="AYI748" s="168"/>
      <c r="AYJ748" s="168"/>
      <c r="AYK748" s="168"/>
      <c r="AYL748" s="168"/>
      <c r="AYM748" s="168"/>
      <c r="AYN748" s="168"/>
      <c r="AYO748" s="168"/>
      <c r="AYP748" s="168"/>
      <c r="AYQ748" s="168"/>
      <c r="AYR748" s="168"/>
      <c r="AYS748" s="168"/>
      <c r="AYT748" s="168"/>
      <c r="AYU748" s="168"/>
      <c r="AYV748" s="168"/>
      <c r="AYW748" s="168"/>
      <c r="AYX748" s="168"/>
      <c r="AYY748" s="168"/>
      <c r="AYZ748" s="168"/>
      <c r="AZA748" s="168"/>
      <c r="AZB748" s="168"/>
      <c r="AZC748" s="168"/>
      <c r="AZD748" s="168"/>
      <c r="AZE748" s="168"/>
      <c r="AZF748" s="168"/>
      <c r="AZG748" s="168"/>
      <c r="AZH748" s="168"/>
      <c r="AZI748" s="168"/>
      <c r="AZJ748" s="168"/>
      <c r="AZK748" s="168"/>
      <c r="AZL748" s="168"/>
      <c r="AZM748" s="511"/>
      <c r="AZN748" s="511"/>
      <c r="AZO748" s="511"/>
      <c r="AZP748" s="511"/>
      <c r="AZQ748" s="511"/>
      <c r="AZR748" s="511"/>
      <c r="AZS748" s="511"/>
      <c r="AZT748" s="511"/>
      <c r="AZU748" s="511"/>
      <c r="AZV748" s="511"/>
      <c r="AZW748" s="511"/>
      <c r="AZX748" s="511"/>
      <c r="AZY748" s="511"/>
      <c r="AZZ748" s="511"/>
      <c r="BAA748" s="511"/>
      <c r="BAB748" s="511"/>
      <c r="BAC748" s="511"/>
      <c r="BAD748" s="511"/>
      <c r="BAE748" s="511"/>
      <c r="BAF748" s="511"/>
      <c r="BAG748" s="511"/>
      <c r="BAH748" s="511"/>
      <c r="BAI748" s="511"/>
      <c r="BAJ748" s="511"/>
      <c r="BAK748" s="89"/>
      <c r="BAL748" s="89"/>
      <c r="BAM748" s="89"/>
      <c r="BAN748" s="89"/>
      <c r="BAO748" s="89"/>
      <c r="BAP748" s="511"/>
      <c r="BAQ748" s="511"/>
      <c r="BAR748" s="89"/>
      <c r="BAS748" s="89"/>
      <c r="BAT748" s="511"/>
      <c r="BAU748" s="511"/>
      <c r="BAV748" s="89"/>
      <c r="BAW748" s="89"/>
      <c r="BAX748" s="511"/>
      <c r="BAY748" s="511"/>
      <c r="BAZ748" s="511"/>
      <c r="BBA748" s="511"/>
      <c r="BBB748" s="511"/>
      <c r="BBC748" s="511"/>
      <c r="BBD748" s="511"/>
      <c r="BBE748" s="89"/>
      <c r="BBF748" s="89"/>
      <c r="BBG748" s="511"/>
      <c r="BBH748" s="511"/>
      <c r="BBI748" s="89"/>
      <c r="BBJ748" s="89"/>
      <c r="BBK748" s="511"/>
      <c r="BBL748" s="511"/>
      <c r="BBM748" s="511"/>
      <c r="BBN748" s="511"/>
      <c r="BBO748" s="511"/>
      <c r="BBP748" s="203"/>
      <c r="BBQ748" s="107"/>
      <c r="BBR748" s="511"/>
      <c r="BBS748" s="511"/>
      <c r="BBT748" s="511"/>
      <c r="BBU748" s="511"/>
      <c r="BBV748" s="511"/>
      <c r="BBW748" s="511"/>
      <c r="BBX748" s="511"/>
      <c r="BBY748" s="168"/>
      <c r="BBZ748" s="168"/>
      <c r="BCA748" s="168"/>
      <c r="BCB748" s="168"/>
      <c r="BCC748" s="168"/>
      <c r="BCD748" s="168"/>
      <c r="BCE748" s="168"/>
      <c r="BCF748" s="168"/>
      <c r="BCG748" s="168"/>
      <c r="BCH748" s="168"/>
      <c r="BCI748" s="168"/>
      <c r="BCJ748" s="168"/>
      <c r="BCK748" s="168"/>
      <c r="BCL748" s="168"/>
      <c r="BCM748" s="168"/>
      <c r="BCN748" s="168"/>
      <c r="BCO748" s="168"/>
      <c r="BCP748" s="168"/>
      <c r="BCQ748" s="168"/>
      <c r="BCR748" s="168"/>
      <c r="BCS748" s="168"/>
      <c r="BCT748" s="168"/>
      <c r="BCU748" s="168"/>
      <c r="BCV748" s="168"/>
      <c r="BCW748" s="168"/>
      <c r="BCX748" s="168"/>
      <c r="BCY748" s="168"/>
      <c r="BCZ748" s="168"/>
      <c r="BDA748" s="168"/>
      <c r="BDB748" s="168"/>
      <c r="BDC748" s="168"/>
      <c r="BDD748" s="168"/>
      <c r="BDE748" s="168"/>
      <c r="BDF748" s="168"/>
      <c r="BDG748" s="168"/>
      <c r="BDH748" s="168"/>
      <c r="BDI748" s="168"/>
      <c r="BDJ748" s="168"/>
      <c r="BDK748" s="168"/>
      <c r="BDL748" s="168"/>
      <c r="BDM748" s="168"/>
      <c r="BDN748" s="168"/>
      <c r="BDO748" s="168"/>
      <c r="BDP748" s="168"/>
      <c r="BDQ748" s="511"/>
      <c r="BDR748" s="511"/>
      <c r="BDS748" s="511"/>
      <c r="BDT748" s="511"/>
      <c r="BDU748" s="511"/>
      <c r="BDV748" s="511"/>
      <c r="BDW748" s="511"/>
      <c r="BDX748" s="511"/>
      <c r="BDY748" s="511"/>
      <c r="BDZ748" s="511"/>
      <c r="BEA748" s="511"/>
      <c r="BEB748" s="511"/>
      <c r="BEC748" s="511"/>
      <c r="BED748" s="511"/>
      <c r="BEE748" s="511"/>
      <c r="BEF748" s="511"/>
      <c r="BEG748" s="511"/>
      <c r="BEH748" s="511"/>
      <c r="BEI748" s="511"/>
      <c r="BEJ748" s="511"/>
      <c r="BEK748" s="511"/>
      <c r="BEL748" s="511"/>
      <c r="BEM748" s="511"/>
      <c r="BEN748" s="511"/>
      <c r="BEO748" s="89"/>
      <c r="BEP748" s="89"/>
      <c r="BEQ748" s="89"/>
      <c r="BER748" s="89"/>
      <c r="BES748" s="89"/>
      <c r="BET748" s="511"/>
      <c r="BEU748" s="511"/>
      <c r="BEV748" s="89"/>
      <c r="BEW748" s="89"/>
      <c r="BEX748" s="511"/>
      <c r="BEY748" s="511"/>
      <c r="BEZ748" s="89"/>
      <c r="BFA748" s="89"/>
      <c r="BFB748" s="511"/>
      <c r="BFC748" s="511"/>
      <c r="BFD748" s="511"/>
      <c r="BFE748" s="511"/>
      <c r="BFF748" s="511"/>
      <c r="BFG748" s="511"/>
      <c r="BFH748" s="511"/>
      <c r="BFI748" s="89"/>
      <c r="BFJ748" s="89"/>
      <c r="BFK748" s="511"/>
      <c r="BFL748" s="511"/>
      <c r="BFM748" s="89"/>
      <c r="BFN748" s="89"/>
      <c r="BFO748" s="511"/>
      <c r="BFP748" s="511"/>
      <c r="BFQ748" s="511"/>
      <c r="BFR748" s="511"/>
      <c r="BFS748" s="511"/>
      <c r="BFT748" s="203"/>
      <c r="BFU748" s="107"/>
      <c r="BFV748" s="511"/>
      <c r="BFW748" s="511"/>
      <c r="BFX748" s="511"/>
      <c r="BFY748" s="511"/>
      <c r="BFZ748" s="511"/>
      <c r="BGA748" s="511"/>
      <c r="BGB748" s="511"/>
      <c r="BGC748" s="168"/>
      <c r="BGD748" s="168"/>
      <c r="BGE748" s="168"/>
      <c r="BGF748" s="168"/>
      <c r="BGG748" s="168"/>
      <c r="BGH748" s="168"/>
      <c r="BGI748" s="168"/>
      <c r="BGJ748" s="168"/>
      <c r="BGK748" s="168"/>
      <c r="BGL748" s="168"/>
      <c r="BGM748" s="168"/>
      <c r="BGN748" s="168"/>
      <c r="BGO748" s="168"/>
      <c r="BGP748" s="168"/>
      <c r="BGQ748" s="168"/>
      <c r="BGR748" s="168"/>
      <c r="BGS748" s="168"/>
      <c r="BGT748" s="168"/>
      <c r="BGU748" s="168"/>
      <c r="BGV748" s="168"/>
      <c r="BGW748" s="168"/>
      <c r="BGX748" s="168"/>
      <c r="BGY748" s="168"/>
      <c r="BGZ748" s="168"/>
      <c r="BHA748" s="168"/>
      <c r="BHB748" s="168"/>
      <c r="BHC748" s="168"/>
      <c r="BHD748" s="168"/>
      <c r="BHE748" s="168"/>
      <c r="BHF748" s="168"/>
      <c r="BHG748" s="168"/>
      <c r="BHH748" s="168"/>
      <c r="BHI748" s="168"/>
      <c r="BHJ748" s="168"/>
      <c r="BHK748" s="168"/>
      <c r="BHL748" s="168"/>
      <c r="BHM748" s="168"/>
      <c r="BHN748" s="168"/>
      <c r="BHO748" s="168"/>
      <c r="BHP748" s="168"/>
      <c r="BHQ748" s="168"/>
      <c r="BHR748" s="168"/>
      <c r="BHS748" s="168"/>
      <c r="BHT748" s="168"/>
      <c r="BHU748" s="511"/>
      <c r="BHV748" s="511"/>
      <c r="BHW748" s="511"/>
      <c r="BHX748" s="511"/>
      <c r="BHY748" s="511"/>
      <c r="BHZ748" s="511"/>
      <c r="BIA748" s="511"/>
      <c r="BIB748" s="511"/>
      <c r="BIC748" s="511"/>
      <c r="BID748" s="511"/>
      <c r="BIE748" s="511"/>
      <c r="BIF748" s="511"/>
      <c r="BIG748" s="511"/>
      <c r="BIH748" s="511"/>
      <c r="BII748" s="511"/>
      <c r="BIJ748" s="511"/>
      <c r="BIK748" s="511"/>
      <c r="BIL748" s="511"/>
      <c r="BIM748" s="511"/>
      <c r="BIN748" s="511"/>
      <c r="BIO748" s="511"/>
      <c r="BIP748" s="511"/>
      <c r="BIQ748" s="511"/>
      <c r="BIR748" s="511"/>
      <c r="BIS748" s="89"/>
      <c r="BIT748" s="89"/>
      <c r="BIU748" s="89"/>
      <c r="BIV748" s="89"/>
      <c r="BIW748" s="89"/>
      <c r="BIX748" s="511"/>
      <c r="BIY748" s="511"/>
      <c r="BIZ748" s="89"/>
      <c r="BJA748" s="89"/>
      <c r="BJB748" s="511"/>
      <c r="BJC748" s="511"/>
      <c r="BJD748" s="89"/>
      <c r="BJE748" s="89"/>
      <c r="BJF748" s="511"/>
      <c r="BJG748" s="511"/>
      <c r="BJH748" s="511"/>
      <c r="BJI748" s="511"/>
      <c r="BJJ748" s="511"/>
      <c r="BJK748" s="511"/>
      <c r="BJL748" s="511"/>
      <c r="BJM748" s="89"/>
      <c r="BJN748" s="89"/>
      <c r="BJO748" s="511"/>
      <c r="BJP748" s="511"/>
      <c r="BJQ748" s="89"/>
      <c r="BJR748" s="89"/>
      <c r="BJS748" s="511"/>
      <c r="BJT748" s="511"/>
      <c r="BJU748" s="511"/>
      <c r="BJV748" s="511"/>
      <c r="BJW748" s="511"/>
      <c r="BJX748" s="203"/>
      <c r="BJY748" s="107"/>
      <c r="BJZ748" s="511"/>
      <c r="BKA748" s="511"/>
      <c r="BKB748" s="511"/>
      <c r="BKC748" s="511"/>
      <c r="BKD748" s="511"/>
      <c r="BKE748" s="511"/>
      <c r="BKF748" s="511"/>
      <c r="BKG748" s="168"/>
      <c r="BKH748" s="168"/>
      <c r="BKI748" s="168"/>
      <c r="BKJ748" s="168"/>
      <c r="BKK748" s="168"/>
      <c r="BKL748" s="168"/>
      <c r="BKM748" s="168"/>
      <c r="BKN748" s="168"/>
      <c r="BKO748" s="168"/>
      <c r="BKP748" s="168"/>
      <c r="BKQ748" s="168"/>
      <c r="BKR748" s="168"/>
      <c r="BKS748" s="168"/>
      <c r="BKT748" s="168"/>
      <c r="BKU748" s="168"/>
      <c r="BKV748" s="168"/>
      <c r="BKW748" s="168"/>
      <c r="BKX748" s="168"/>
      <c r="BKY748" s="168"/>
      <c r="BKZ748" s="168"/>
      <c r="BLA748" s="168"/>
      <c r="BLB748" s="168"/>
      <c r="BLC748" s="168"/>
      <c r="BLD748" s="168"/>
      <c r="BLE748" s="168"/>
      <c r="BLF748" s="168"/>
      <c r="BLG748" s="168"/>
      <c r="BLH748" s="168"/>
      <c r="BLI748" s="168"/>
      <c r="BLJ748" s="168"/>
      <c r="BLK748" s="168"/>
      <c r="BLL748" s="168"/>
      <c r="BLM748" s="168"/>
      <c r="BLN748" s="168"/>
      <c r="BLO748" s="168"/>
      <c r="BLP748" s="168"/>
      <c r="BLQ748" s="168"/>
      <c r="BLR748" s="168"/>
      <c r="BLS748" s="168"/>
      <c r="BLT748" s="168"/>
      <c r="BLU748" s="168"/>
      <c r="BLV748" s="168"/>
      <c r="BLW748" s="168"/>
      <c r="BLX748" s="168"/>
      <c r="BLY748" s="511"/>
      <c r="BLZ748" s="511"/>
      <c r="BMA748" s="511"/>
      <c r="BMB748" s="511"/>
      <c r="BMC748" s="511"/>
      <c r="BMD748" s="511"/>
      <c r="BME748" s="511"/>
      <c r="BMF748" s="511"/>
      <c r="BMG748" s="511"/>
      <c r="BMH748" s="511"/>
      <c r="BMI748" s="511"/>
      <c r="BMJ748" s="511"/>
      <c r="BMK748" s="511"/>
      <c r="BML748" s="511"/>
      <c r="BMM748" s="511"/>
      <c r="BMN748" s="511"/>
      <c r="BMO748" s="511"/>
      <c r="BMP748" s="511"/>
      <c r="BMQ748" s="511"/>
      <c r="BMR748" s="511"/>
      <c r="BMS748" s="511"/>
      <c r="BMT748" s="511"/>
      <c r="BMU748" s="511"/>
      <c r="BMV748" s="511"/>
      <c r="BMW748" s="89"/>
      <c r="BMX748" s="89"/>
      <c r="BMY748" s="89"/>
      <c r="BMZ748" s="89"/>
      <c r="BNA748" s="89"/>
      <c r="BNB748" s="511"/>
      <c r="BNC748" s="511"/>
      <c r="BND748" s="89"/>
      <c r="BNE748" s="89"/>
      <c r="BNF748" s="511"/>
      <c r="BNG748" s="511"/>
      <c r="BNH748" s="89"/>
      <c r="BNI748" s="89"/>
      <c r="BNJ748" s="511"/>
      <c r="BNK748" s="511"/>
      <c r="BNL748" s="511"/>
      <c r="BNM748" s="511"/>
      <c r="BNN748" s="511"/>
      <c r="BNO748" s="511"/>
      <c r="BNP748" s="511"/>
      <c r="BNQ748" s="89"/>
      <c r="BNR748" s="89"/>
      <c r="BNS748" s="511"/>
      <c r="BNT748" s="511"/>
      <c r="BNU748" s="89"/>
      <c r="BNV748" s="89"/>
      <c r="BNW748" s="511"/>
      <c r="BNX748" s="511"/>
      <c r="BNY748" s="511"/>
      <c r="BNZ748" s="511"/>
      <c r="BOA748" s="511"/>
      <c r="BOB748" s="203"/>
      <c r="BOC748" s="107"/>
      <c r="BOD748" s="511"/>
      <c r="BOE748" s="511"/>
      <c r="BOF748" s="511"/>
      <c r="BOG748" s="511"/>
      <c r="BOH748" s="511"/>
      <c r="BOI748" s="511"/>
      <c r="BOJ748" s="511"/>
      <c r="BOK748" s="168"/>
      <c r="BOL748" s="168"/>
      <c r="BOM748" s="168"/>
      <c r="BON748" s="168"/>
      <c r="BOO748" s="168"/>
      <c r="BOP748" s="168"/>
      <c r="BOQ748" s="168"/>
      <c r="BOR748" s="168"/>
      <c r="BOS748" s="168"/>
      <c r="BOT748" s="168"/>
      <c r="BOU748" s="168"/>
      <c r="BOV748" s="168"/>
      <c r="BOW748" s="168"/>
      <c r="BOX748" s="168"/>
      <c r="BOY748" s="168"/>
      <c r="BOZ748" s="168"/>
      <c r="BPA748" s="168"/>
      <c r="BPB748" s="168"/>
      <c r="BPC748" s="168"/>
      <c r="BPD748" s="168"/>
      <c r="BPE748" s="168"/>
      <c r="BPF748" s="168"/>
      <c r="BPG748" s="168"/>
      <c r="BPH748" s="168"/>
      <c r="BPI748" s="168"/>
      <c r="BPJ748" s="168"/>
      <c r="BPK748" s="168"/>
      <c r="BPL748" s="168"/>
      <c r="BPM748" s="168"/>
      <c r="BPN748" s="168"/>
      <c r="BPO748" s="168"/>
      <c r="BPP748" s="168"/>
      <c r="BPQ748" s="168"/>
      <c r="BPR748" s="168"/>
      <c r="BPS748" s="168"/>
      <c r="BPT748" s="168"/>
      <c r="BPU748" s="168"/>
      <c r="BPV748" s="168"/>
      <c r="BPW748" s="168"/>
      <c r="BPX748" s="168"/>
      <c r="BPY748" s="168"/>
      <c r="BPZ748" s="168"/>
      <c r="BQA748" s="168"/>
      <c r="BQB748" s="168"/>
      <c r="BQC748" s="511"/>
      <c r="BQD748" s="511"/>
      <c r="BQE748" s="511"/>
      <c r="BQF748" s="511"/>
      <c r="BQG748" s="511"/>
      <c r="BQH748" s="511"/>
      <c r="BQI748" s="511"/>
      <c r="BQJ748" s="511"/>
      <c r="BQK748" s="511"/>
      <c r="BQL748" s="511"/>
      <c r="BQM748" s="511"/>
      <c r="BQN748" s="511"/>
      <c r="BQO748" s="511"/>
      <c r="BQP748" s="511"/>
      <c r="BQQ748" s="511"/>
      <c r="BQR748" s="511"/>
      <c r="BQS748" s="511"/>
      <c r="BQT748" s="511"/>
      <c r="BQU748" s="511"/>
      <c r="BQV748" s="511"/>
      <c r="BQW748" s="511"/>
      <c r="BQX748" s="511"/>
      <c r="BQY748" s="511"/>
      <c r="BQZ748" s="511"/>
      <c r="BRA748" s="89"/>
      <c r="BRB748" s="89"/>
      <c r="BRC748" s="89"/>
      <c r="BRD748" s="89"/>
      <c r="BRE748" s="89"/>
      <c r="BRF748" s="511"/>
      <c r="BRG748" s="511"/>
      <c r="BRH748" s="89"/>
      <c r="BRI748" s="89"/>
      <c r="BRJ748" s="511"/>
      <c r="BRK748" s="511"/>
      <c r="BRL748" s="89"/>
      <c r="BRM748" s="89"/>
      <c r="BRN748" s="511"/>
      <c r="BRO748" s="511"/>
      <c r="BRP748" s="511"/>
      <c r="BRQ748" s="511"/>
      <c r="BRR748" s="511"/>
      <c r="BRS748" s="511"/>
      <c r="BRT748" s="511"/>
      <c r="BRU748" s="89"/>
      <c r="BRV748" s="89"/>
      <c r="BRW748" s="511"/>
      <c r="BRX748" s="511"/>
      <c r="BRY748" s="89"/>
      <c r="BRZ748" s="89"/>
      <c r="BSA748" s="511"/>
      <c r="BSB748" s="511"/>
      <c r="BSC748" s="511"/>
      <c r="BSD748" s="511"/>
      <c r="BSE748" s="511"/>
      <c r="BSF748" s="203"/>
      <c r="BSG748" s="107"/>
      <c r="BSH748" s="511"/>
      <c r="BSI748" s="511"/>
      <c r="BSJ748" s="511"/>
      <c r="BSK748" s="511"/>
      <c r="BSL748" s="511"/>
      <c r="BSM748" s="511"/>
      <c r="BSN748" s="511"/>
      <c r="BSO748" s="168"/>
      <c r="BSP748" s="168"/>
      <c r="BSQ748" s="168"/>
      <c r="BSR748" s="168"/>
      <c r="BSS748" s="168"/>
      <c r="BST748" s="168"/>
      <c r="BSU748" s="168"/>
      <c r="BSV748" s="168"/>
      <c r="BSW748" s="168"/>
      <c r="BSX748" s="168"/>
      <c r="BSY748" s="168"/>
      <c r="BSZ748" s="168"/>
      <c r="BTA748" s="168"/>
      <c r="BTB748" s="168"/>
      <c r="BTC748" s="168"/>
      <c r="BTD748" s="168"/>
      <c r="BTE748" s="168"/>
      <c r="BTF748" s="168"/>
      <c r="BTG748" s="168"/>
      <c r="BTH748" s="168"/>
      <c r="BTI748" s="168"/>
      <c r="BTJ748" s="168"/>
      <c r="BTK748" s="168"/>
      <c r="BTL748" s="168"/>
      <c r="BTM748" s="168"/>
      <c r="BTN748" s="168"/>
      <c r="BTO748" s="168"/>
      <c r="BTP748" s="168"/>
      <c r="BTQ748" s="168"/>
      <c r="BTR748" s="168"/>
      <c r="BTS748" s="168"/>
      <c r="BTT748" s="168"/>
      <c r="BTU748" s="168"/>
      <c r="BTV748" s="168"/>
      <c r="BTW748" s="168"/>
      <c r="BTX748" s="168"/>
      <c r="BTY748" s="168"/>
      <c r="BTZ748" s="168"/>
      <c r="BUA748" s="168"/>
      <c r="BUB748" s="168"/>
      <c r="BUC748" s="168"/>
      <c r="BUD748" s="168"/>
      <c r="BUE748" s="168"/>
      <c r="BUF748" s="168"/>
      <c r="BUG748" s="511"/>
      <c r="BUH748" s="511"/>
      <c r="BUI748" s="511"/>
      <c r="BUJ748" s="511"/>
      <c r="BUK748" s="511"/>
      <c r="BUL748" s="511"/>
      <c r="BUM748" s="511"/>
      <c r="BUN748" s="511"/>
      <c r="BUO748" s="511"/>
      <c r="BUP748" s="511"/>
      <c r="BUQ748" s="511"/>
      <c r="BUR748" s="511"/>
      <c r="BUS748" s="511"/>
      <c r="BUT748" s="511"/>
      <c r="BUU748" s="511"/>
      <c r="BUV748" s="511"/>
      <c r="BUW748" s="511"/>
      <c r="BUX748" s="511"/>
      <c r="BUY748" s="511"/>
      <c r="BUZ748" s="511"/>
      <c r="BVA748" s="511"/>
      <c r="BVB748" s="511"/>
      <c r="BVC748" s="511"/>
      <c r="BVD748" s="511"/>
      <c r="BVE748" s="89"/>
      <c r="BVF748" s="89"/>
      <c r="BVG748" s="89"/>
      <c r="BVH748" s="89"/>
      <c r="BVI748" s="89"/>
      <c r="BVJ748" s="511"/>
      <c r="BVK748" s="511"/>
      <c r="BVL748" s="89"/>
      <c r="BVM748" s="89"/>
      <c r="BVN748" s="511"/>
      <c r="BVO748" s="511"/>
      <c r="BVP748" s="89"/>
      <c r="BVQ748" s="89"/>
      <c r="BVR748" s="511"/>
      <c r="BVS748" s="511"/>
      <c r="BVT748" s="511"/>
      <c r="BVU748" s="511"/>
      <c r="BVV748" s="511"/>
      <c r="BVW748" s="511"/>
      <c r="BVX748" s="511"/>
      <c r="BVY748" s="89"/>
      <c r="BVZ748" s="89"/>
      <c r="BWA748" s="511"/>
      <c r="BWB748" s="511"/>
      <c r="BWC748" s="89"/>
      <c r="BWD748" s="89"/>
      <c r="BWE748" s="511"/>
      <c r="BWF748" s="511"/>
      <c r="BWG748" s="511"/>
      <c r="BWH748" s="511"/>
      <c r="BWI748" s="511"/>
      <c r="BWJ748" s="203"/>
      <c r="BWK748" s="107"/>
      <c r="BWL748" s="511"/>
      <c r="BWM748" s="511"/>
      <c r="BWN748" s="511"/>
      <c r="BWO748" s="511"/>
      <c r="BWP748" s="511"/>
      <c r="BWQ748" s="511"/>
      <c r="BWR748" s="511"/>
      <c r="BWS748" s="168"/>
      <c r="BWT748" s="168"/>
      <c r="BWU748" s="168"/>
      <c r="BWV748" s="168"/>
      <c r="BWW748" s="168"/>
      <c r="BWX748" s="168"/>
      <c r="BWY748" s="168"/>
      <c r="BWZ748" s="168"/>
      <c r="BXA748" s="168"/>
      <c r="BXB748" s="168"/>
      <c r="BXC748" s="168"/>
      <c r="BXD748" s="168"/>
      <c r="BXE748" s="168"/>
      <c r="BXF748" s="168"/>
      <c r="BXG748" s="168"/>
      <c r="BXH748" s="168"/>
      <c r="BXI748" s="168"/>
      <c r="BXJ748" s="168"/>
      <c r="BXK748" s="168"/>
      <c r="BXL748" s="168"/>
      <c r="BXM748" s="168"/>
      <c r="BXN748" s="168"/>
      <c r="BXO748" s="168"/>
      <c r="BXP748" s="168"/>
      <c r="BXQ748" s="168"/>
      <c r="BXR748" s="168"/>
      <c r="BXS748" s="168"/>
      <c r="BXT748" s="168"/>
      <c r="BXU748" s="168"/>
      <c r="BXV748" s="168"/>
      <c r="BXW748" s="168"/>
      <c r="BXX748" s="168"/>
      <c r="BXY748" s="168"/>
      <c r="BXZ748" s="168"/>
      <c r="BYA748" s="168"/>
      <c r="BYB748" s="168"/>
      <c r="BYC748" s="168"/>
      <c r="BYD748" s="168"/>
      <c r="BYE748" s="168"/>
      <c r="BYF748" s="168"/>
      <c r="BYG748" s="168"/>
      <c r="BYH748" s="168"/>
      <c r="BYI748" s="168"/>
      <c r="BYJ748" s="168"/>
      <c r="BYK748" s="511"/>
      <c r="BYL748" s="511"/>
      <c r="BYM748" s="511"/>
      <c r="BYN748" s="511"/>
      <c r="BYO748" s="511"/>
      <c r="BYP748" s="511"/>
      <c r="BYQ748" s="511"/>
      <c r="BYR748" s="511"/>
      <c r="BYS748" s="511"/>
      <c r="BYT748" s="511"/>
      <c r="BYU748" s="511"/>
      <c r="BYV748" s="511"/>
      <c r="BYW748" s="511"/>
      <c r="BYX748" s="511"/>
      <c r="BYY748" s="511"/>
      <c r="BYZ748" s="511"/>
      <c r="BZA748" s="511"/>
      <c r="BZB748" s="511"/>
      <c r="BZC748" s="511"/>
      <c r="BZD748" s="511"/>
      <c r="BZE748" s="511"/>
      <c r="BZF748" s="511"/>
      <c r="BZG748" s="511"/>
      <c r="BZH748" s="511"/>
      <c r="BZI748" s="89"/>
      <c r="BZJ748" s="89"/>
      <c r="BZK748" s="89"/>
      <c r="BZL748" s="89"/>
      <c r="BZM748" s="89"/>
      <c r="BZN748" s="511"/>
      <c r="BZO748" s="511"/>
      <c r="BZP748" s="89"/>
      <c r="BZQ748" s="89"/>
      <c r="BZR748" s="511"/>
      <c r="BZS748" s="511"/>
      <c r="BZT748" s="89"/>
      <c r="BZU748" s="89"/>
      <c r="BZV748" s="511"/>
      <c r="BZW748" s="511"/>
      <c r="BZX748" s="511"/>
      <c r="BZY748" s="511"/>
      <c r="BZZ748" s="511"/>
      <c r="CAA748" s="511"/>
      <c r="CAB748" s="511"/>
      <c r="CAC748" s="89"/>
      <c r="CAD748" s="89"/>
      <c r="CAE748" s="511"/>
      <c r="CAF748" s="511"/>
      <c r="CAG748" s="89"/>
      <c r="CAH748" s="89"/>
      <c r="CAI748" s="511"/>
      <c r="CAJ748" s="511"/>
      <c r="CAK748" s="511"/>
      <c r="CAL748" s="511"/>
      <c r="CAM748" s="511"/>
      <c r="CAN748" s="203"/>
      <c r="CAO748" s="107"/>
      <c r="CAP748" s="511"/>
      <c r="CAQ748" s="511"/>
      <c r="CAR748" s="511"/>
      <c r="CAS748" s="511"/>
      <c r="CAT748" s="511"/>
      <c r="CAU748" s="511"/>
      <c r="CAV748" s="511"/>
      <c r="CAW748" s="168"/>
      <c r="CAX748" s="168"/>
      <c r="CAY748" s="168"/>
      <c r="CAZ748" s="168"/>
      <c r="CBA748" s="168"/>
      <c r="CBB748" s="168"/>
      <c r="CBC748" s="168"/>
      <c r="CBD748" s="168"/>
      <c r="CBE748" s="168"/>
      <c r="CBF748" s="168"/>
      <c r="CBG748" s="168"/>
      <c r="CBH748" s="168"/>
      <c r="CBI748" s="168"/>
      <c r="CBJ748" s="168"/>
      <c r="CBK748" s="168"/>
      <c r="CBL748" s="168"/>
      <c r="CBM748" s="168"/>
      <c r="CBN748" s="168"/>
      <c r="CBO748" s="168"/>
      <c r="CBP748" s="168"/>
      <c r="CBQ748" s="168"/>
      <c r="CBR748" s="168"/>
      <c r="CBS748" s="168"/>
      <c r="CBT748" s="168"/>
      <c r="CBU748" s="168"/>
      <c r="CBV748" s="168"/>
      <c r="CBW748" s="168"/>
      <c r="CBX748" s="168"/>
      <c r="CBY748" s="168"/>
      <c r="CBZ748" s="168"/>
      <c r="CCA748" s="168"/>
      <c r="CCB748" s="168"/>
      <c r="CCC748" s="168"/>
      <c r="CCD748" s="168"/>
      <c r="CCE748" s="168"/>
      <c r="CCF748" s="168"/>
      <c r="CCG748" s="168"/>
      <c r="CCH748" s="168"/>
      <c r="CCI748" s="168"/>
      <c r="CCJ748" s="168"/>
      <c r="CCK748" s="168"/>
      <c r="CCL748" s="168"/>
      <c r="CCM748" s="168"/>
      <c r="CCN748" s="168"/>
      <c r="CCO748" s="511"/>
      <c r="CCP748" s="511"/>
      <c r="CCQ748" s="511"/>
      <c r="CCR748" s="511"/>
      <c r="CCS748" s="511"/>
      <c r="CCT748" s="511"/>
      <c r="CCU748" s="511"/>
      <c r="CCV748" s="511"/>
      <c r="CCW748" s="511"/>
      <c r="CCX748" s="511"/>
      <c r="CCY748" s="511"/>
      <c r="CCZ748" s="511"/>
      <c r="CDA748" s="511"/>
      <c r="CDB748" s="511"/>
      <c r="CDC748" s="511"/>
      <c r="CDD748" s="511"/>
      <c r="CDE748" s="511"/>
      <c r="CDF748" s="511"/>
      <c r="CDG748" s="511"/>
      <c r="CDH748" s="511"/>
      <c r="CDI748" s="511"/>
      <c r="CDJ748" s="511"/>
      <c r="CDK748" s="511"/>
      <c r="CDL748" s="511"/>
      <c r="CDM748" s="89"/>
      <c r="CDN748" s="89"/>
      <c r="CDO748" s="89"/>
      <c r="CDP748" s="89"/>
      <c r="CDQ748" s="89"/>
      <c r="CDR748" s="511"/>
      <c r="CDS748" s="511"/>
      <c r="CDT748" s="89"/>
      <c r="CDU748" s="89"/>
      <c r="CDV748" s="511"/>
      <c r="CDW748" s="511"/>
      <c r="CDX748" s="89"/>
      <c r="CDY748" s="89"/>
      <c r="CDZ748" s="511"/>
      <c r="CEA748" s="511"/>
      <c r="CEB748" s="511"/>
      <c r="CEC748" s="511"/>
      <c r="CED748" s="511"/>
      <c r="CEE748" s="511"/>
      <c r="CEF748" s="511"/>
      <c r="CEG748" s="89"/>
      <c r="CEH748" s="89"/>
      <c r="CEI748" s="511"/>
      <c r="CEJ748" s="511"/>
      <c r="CEK748" s="89"/>
      <c r="CEL748" s="89"/>
      <c r="CEM748" s="511"/>
      <c r="CEN748" s="511"/>
      <c r="CEO748" s="511"/>
      <c r="CEP748" s="511"/>
      <c r="CEQ748" s="511"/>
      <c r="CER748" s="203"/>
      <c r="CES748" s="107"/>
      <c r="CET748" s="511"/>
      <c r="CEU748" s="511"/>
      <c r="CEV748" s="511"/>
      <c r="CEW748" s="511"/>
      <c r="CEX748" s="511"/>
      <c r="CEY748" s="511"/>
      <c r="CEZ748" s="511"/>
      <c r="CFA748" s="168"/>
      <c r="CFB748" s="168"/>
      <c r="CFC748" s="168"/>
      <c r="CFD748" s="168"/>
      <c r="CFE748" s="168"/>
      <c r="CFF748" s="168"/>
      <c r="CFG748" s="168"/>
      <c r="CFH748" s="168"/>
      <c r="CFI748" s="168"/>
      <c r="CFJ748" s="168"/>
      <c r="CFK748" s="168"/>
      <c r="CFL748" s="168"/>
      <c r="CFM748" s="168"/>
      <c r="CFN748" s="168"/>
      <c r="CFO748" s="168"/>
      <c r="CFP748" s="168"/>
      <c r="CFQ748" s="168"/>
      <c r="CFR748" s="168"/>
      <c r="CFS748" s="168"/>
      <c r="CFT748" s="168"/>
      <c r="CFU748" s="168"/>
      <c r="CFV748" s="168"/>
      <c r="CFW748" s="168"/>
      <c r="CFX748" s="168"/>
      <c r="CFY748" s="168"/>
      <c r="CFZ748" s="168"/>
      <c r="CGA748" s="168"/>
      <c r="CGB748" s="168"/>
      <c r="CGC748" s="168"/>
      <c r="CGD748" s="168"/>
      <c r="CGE748" s="168"/>
      <c r="CGF748" s="168"/>
      <c r="CGG748" s="168"/>
      <c r="CGH748" s="168"/>
      <c r="CGI748" s="168"/>
      <c r="CGJ748" s="168"/>
      <c r="CGK748" s="168"/>
      <c r="CGL748" s="168"/>
      <c r="CGM748" s="168"/>
      <c r="CGN748" s="168"/>
      <c r="CGO748" s="168"/>
      <c r="CGP748" s="168"/>
      <c r="CGQ748" s="168"/>
      <c r="CGR748" s="168"/>
      <c r="CGS748" s="511"/>
      <c r="CGT748" s="511"/>
      <c r="CGU748" s="511"/>
      <c r="CGV748" s="511"/>
      <c r="CGW748" s="511"/>
      <c r="CGX748" s="511"/>
      <c r="CGY748" s="511"/>
      <c r="CGZ748" s="511"/>
      <c r="CHA748" s="511"/>
      <c r="CHB748" s="511"/>
      <c r="CHC748" s="511"/>
      <c r="CHD748" s="511"/>
      <c r="CHE748" s="511"/>
      <c r="CHF748" s="511"/>
      <c r="CHG748" s="511"/>
      <c r="CHH748" s="511"/>
      <c r="CHI748" s="511"/>
      <c r="CHJ748" s="511"/>
      <c r="CHK748" s="511"/>
      <c r="CHL748" s="511"/>
      <c r="CHM748" s="511"/>
      <c r="CHN748" s="511"/>
      <c r="CHO748" s="511"/>
      <c r="CHP748" s="511"/>
      <c r="CHQ748" s="89"/>
      <c r="CHR748" s="89"/>
      <c r="CHS748" s="89"/>
      <c r="CHT748" s="89"/>
      <c r="CHU748" s="89"/>
      <c r="CHV748" s="511"/>
      <c r="CHW748" s="511"/>
      <c r="CHX748" s="89"/>
      <c r="CHY748" s="89"/>
      <c r="CHZ748" s="511"/>
      <c r="CIA748" s="511"/>
      <c r="CIB748" s="89"/>
      <c r="CIC748" s="89"/>
      <c r="CID748" s="511"/>
      <c r="CIE748" s="511"/>
      <c r="CIF748" s="511"/>
      <c r="CIG748" s="511"/>
      <c r="CIH748" s="511"/>
      <c r="CII748" s="511"/>
      <c r="CIJ748" s="511"/>
      <c r="CIK748" s="89"/>
      <c r="CIL748" s="89"/>
      <c r="CIM748" s="511"/>
      <c r="CIN748" s="511"/>
      <c r="CIO748" s="89"/>
      <c r="CIP748" s="89"/>
      <c r="CIQ748" s="511"/>
      <c r="CIR748" s="511"/>
      <c r="CIS748" s="511"/>
      <c r="CIT748" s="511"/>
      <c r="CIU748" s="511"/>
      <c r="CIV748" s="203"/>
      <c r="CIW748" s="107"/>
      <c r="CIX748" s="511"/>
      <c r="CIY748" s="511"/>
      <c r="CIZ748" s="511"/>
      <c r="CJA748" s="511"/>
      <c r="CJB748" s="511"/>
      <c r="CJC748" s="511"/>
      <c r="CJD748" s="511"/>
      <c r="CJE748" s="168"/>
      <c r="CJF748" s="168"/>
      <c r="CJG748" s="168"/>
      <c r="CJH748" s="168"/>
      <c r="CJI748" s="168"/>
      <c r="CJJ748" s="168"/>
      <c r="CJK748" s="168"/>
      <c r="CJL748" s="168"/>
      <c r="CJM748" s="168"/>
      <c r="CJN748" s="168"/>
      <c r="CJO748" s="168"/>
      <c r="CJP748" s="168"/>
      <c r="CJQ748" s="168"/>
      <c r="CJR748" s="168"/>
      <c r="CJS748" s="168"/>
      <c r="CJT748" s="168"/>
      <c r="CJU748" s="168"/>
      <c r="CJV748" s="168"/>
      <c r="CJW748" s="168"/>
      <c r="CJX748" s="168"/>
      <c r="CJY748" s="168"/>
      <c r="CJZ748" s="168"/>
      <c r="CKA748" s="168"/>
      <c r="CKB748" s="168"/>
      <c r="CKC748" s="168"/>
      <c r="CKD748" s="168"/>
      <c r="CKE748" s="168"/>
      <c r="CKF748" s="168"/>
      <c r="CKG748" s="168"/>
      <c r="CKH748" s="168"/>
      <c r="CKI748" s="168"/>
      <c r="CKJ748" s="168"/>
      <c r="CKK748" s="168"/>
      <c r="CKL748" s="168"/>
      <c r="CKM748" s="168"/>
      <c r="CKN748" s="168"/>
      <c r="CKO748" s="168"/>
      <c r="CKP748" s="168"/>
      <c r="CKQ748" s="168"/>
      <c r="CKR748" s="168"/>
      <c r="CKS748" s="168"/>
      <c r="CKT748" s="168"/>
      <c r="CKU748" s="168"/>
      <c r="CKV748" s="168"/>
      <c r="CKW748" s="511"/>
      <c r="CKX748" s="511"/>
      <c r="CKY748" s="511"/>
      <c r="CKZ748" s="511"/>
      <c r="CLA748" s="511"/>
      <c r="CLB748" s="511"/>
      <c r="CLC748" s="511"/>
      <c r="CLD748" s="511"/>
      <c r="CLE748" s="511"/>
      <c r="CLF748" s="511"/>
      <c r="CLG748" s="511"/>
      <c r="CLH748" s="511"/>
      <c r="CLI748" s="511"/>
      <c r="CLJ748" s="511"/>
      <c r="CLK748" s="511"/>
      <c r="CLL748" s="511"/>
      <c r="CLM748" s="511"/>
      <c r="CLN748" s="511"/>
      <c r="CLO748" s="511"/>
      <c r="CLP748" s="511"/>
      <c r="CLQ748" s="511"/>
      <c r="CLR748" s="511"/>
      <c r="CLS748" s="511"/>
      <c r="CLT748" s="511"/>
      <c r="CLU748" s="89"/>
      <c r="CLV748" s="89"/>
      <c r="CLW748" s="89"/>
      <c r="CLX748" s="89"/>
      <c r="CLY748" s="89"/>
      <c r="CLZ748" s="511"/>
      <c r="CMA748" s="511"/>
      <c r="CMB748" s="89"/>
      <c r="CMC748" s="89"/>
      <c r="CMD748" s="511"/>
      <c r="CME748" s="511"/>
      <c r="CMF748" s="89"/>
      <c r="CMG748" s="89"/>
      <c r="CMH748" s="511"/>
      <c r="CMI748" s="511"/>
      <c r="CMJ748" s="511"/>
      <c r="CMK748" s="511"/>
      <c r="CML748" s="511"/>
      <c r="CMM748" s="511"/>
      <c r="CMN748" s="511"/>
      <c r="CMO748" s="89"/>
      <c r="CMP748" s="89"/>
      <c r="CMQ748" s="511"/>
      <c r="CMR748" s="511"/>
      <c r="CMS748" s="89"/>
      <c r="CMT748" s="89"/>
      <c r="CMU748" s="511"/>
      <c r="CMV748" s="511"/>
      <c r="CMW748" s="511"/>
      <c r="CMX748" s="511"/>
      <c r="CMY748" s="511"/>
      <c r="CMZ748" s="203"/>
      <c r="CNA748" s="107"/>
      <c r="CNB748" s="511"/>
      <c r="CNC748" s="511"/>
      <c r="CND748" s="511"/>
      <c r="CNE748" s="511"/>
      <c r="CNF748" s="511"/>
      <c r="CNG748" s="511"/>
      <c r="CNH748" s="511"/>
      <c r="CNI748" s="168"/>
      <c r="CNJ748" s="168"/>
      <c r="CNK748" s="168"/>
      <c r="CNL748" s="168"/>
      <c r="CNM748" s="168"/>
      <c r="CNN748" s="168"/>
      <c r="CNO748" s="168"/>
      <c r="CNP748" s="168"/>
      <c r="CNQ748" s="168"/>
      <c r="CNR748" s="168"/>
      <c r="CNS748" s="168"/>
      <c r="CNT748" s="168"/>
      <c r="CNU748" s="168"/>
      <c r="CNV748" s="168"/>
      <c r="CNW748" s="168"/>
      <c r="CNX748" s="168"/>
      <c r="CNY748" s="168"/>
      <c r="CNZ748" s="168"/>
      <c r="COA748" s="168"/>
      <c r="COB748" s="168"/>
      <c r="COC748" s="168"/>
      <c r="COD748" s="168"/>
      <c r="COE748" s="168"/>
      <c r="COF748" s="168"/>
      <c r="COG748" s="168"/>
      <c r="COH748" s="168"/>
      <c r="COI748" s="168"/>
      <c r="COJ748" s="168"/>
      <c r="COK748" s="168"/>
      <c r="COL748" s="168"/>
      <c r="COM748" s="168"/>
      <c r="CON748" s="168"/>
      <c r="COO748" s="168"/>
      <c r="COP748" s="168"/>
      <c r="COQ748" s="168"/>
      <c r="COR748" s="168"/>
      <c r="COS748" s="168"/>
      <c r="COT748" s="168"/>
      <c r="COU748" s="168"/>
      <c r="COV748" s="168"/>
      <c r="COW748" s="168"/>
      <c r="COX748" s="168"/>
      <c r="COY748" s="168"/>
      <c r="COZ748" s="168"/>
      <c r="CPA748" s="511"/>
      <c r="CPB748" s="511"/>
      <c r="CPC748" s="511"/>
      <c r="CPD748" s="511"/>
      <c r="CPE748" s="511"/>
      <c r="CPF748" s="511"/>
      <c r="CPG748" s="511"/>
      <c r="CPH748" s="511"/>
      <c r="CPI748" s="511"/>
      <c r="CPJ748" s="511"/>
      <c r="CPK748" s="511"/>
      <c r="CPL748" s="511"/>
      <c r="CPM748" s="511"/>
      <c r="CPN748" s="511"/>
      <c r="CPO748" s="511"/>
      <c r="CPP748" s="511"/>
      <c r="CPQ748" s="511"/>
      <c r="CPR748" s="511"/>
      <c r="CPS748" s="511"/>
      <c r="CPT748" s="511"/>
      <c r="CPU748" s="511"/>
      <c r="CPV748" s="511"/>
      <c r="CPW748" s="511"/>
      <c r="CPX748" s="511"/>
      <c r="CPY748" s="89"/>
      <c r="CPZ748" s="89"/>
      <c r="CQA748" s="89"/>
      <c r="CQB748" s="89"/>
      <c r="CQC748" s="89"/>
      <c r="CQD748" s="511"/>
      <c r="CQE748" s="511"/>
      <c r="CQF748" s="89"/>
      <c r="CQG748" s="89"/>
      <c r="CQH748" s="511"/>
      <c r="CQI748" s="511"/>
      <c r="CQJ748" s="89"/>
      <c r="CQK748" s="89"/>
      <c r="CQL748" s="511"/>
      <c r="CQM748" s="511"/>
      <c r="CQN748" s="511"/>
      <c r="CQO748" s="511"/>
      <c r="CQP748" s="511"/>
      <c r="CQQ748" s="511"/>
      <c r="CQR748" s="511"/>
      <c r="CQS748" s="89"/>
      <c r="CQT748" s="89"/>
      <c r="CQU748" s="511"/>
      <c r="CQV748" s="511"/>
      <c r="CQW748" s="89"/>
      <c r="CQX748" s="89"/>
      <c r="CQY748" s="511"/>
      <c r="CQZ748" s="511"/>
      <c r="CRA748" s="511"/>
      <c r="CRB748" s="511"/>
      <c r="CRC748" s="511"/>
      <c r="CRD748" s="203"/>
      <c r="CRE748" s="107"/>
      <c r="CRF748" s="511"/>
      <c r="CRG748" s="511"/>
      <c r="CRH748" s="511"/>
      <c r="CRI748" s="511"/>
      <c r="CRJ748" s="511"/>
      <c r="CRK748" s="511"/>
      <c r="CRL748" s="511"/>
      <c r="CRM748" s="168"/>
      <c r="CRN748" s="168"/>
      <c r="CRO748" s="168"/>
      <c r="CRP748" s="168"/>
      <c r="CRQ748" s="168"/>
      <c r="CRR748" s="168"/>
      <c r="CRS748" s="168"/>
      <c r="CRT748" s="168"/>
      <c r="CRU748" s="168"/>
      <c r="CRV748" s="168"/>
      <c r="CRW748" s="168"/>
      <c r="CRX748" s="168"/>
      <c r="CRY748" s="168"/>
      <c r="CRZ748" s="168"/>
      <c r="CSA748" s="168"/>
      <c r="CSB748" s="168"/>
      <c r="CSC748" s="168"/>
      <c r="CSD748" s="168"/>
      <c r="CSE748" s="168"/>
      <c r="CSF748" s="168"/>
      <c r="CSG748" s="168"/>
      <c r="CSH748" s="168"/>
      <c r="CSI748" s="168"/>
      <c r="CSJ748" s="168"/>
      <c r="CSK748" s="168"/>
      <c r="CSL748" s="168"/>
      <c r="CSM748" s="168"/>
      <c r="CSN748" s="168"/>
      <c r="CSO748" s="168"/>
      <c r="CSP748" s="168"/>
      <c r="CSQ748" s="168"/>
      <c r="CSR748" s="168"/>
      <c r="CSS748" s="168"/>
      <c r="CST748" s="168"/>
      <c r="CSU748" s="168"/>
      <c r="CSV748" s="168"/>
      <c r="CSW748" s="168"/>
      <c r="CSX748" s="168"/>
      <c r="CSY748" s="168"/>
      <c r="CSZ748" s="168"/>
      <c r="CTA748" s="168"/>
      <c r="CTB748" s="168"/>
      <c r="CTC748" s="168"/>
      <c r="CTD748" s="168"/>
      <c r="CTE748" s="511"/>
      <c r="CTF748" s="511"/>
      <c r="CTG748" s="511"/>
      <c r="CTH748" s="511"/>
      <c r="CTI748" s="511"/>
      <c r="CTJ748" s="511"/>
      <c r="CTK748" s="511"/>
      <c r="CTL748" s="511"/>
      <c r="CTM748" s="511"/>
      <c r="CTN748" s="511"/>
      <c r="CTO748" s="511"/>
      <c r="CTP748" s="511"/>
      <c r="CTQ748" s="511"/>
      <c r="CTR748" s="511"/>
      <c r="CTS748" s="511"/>
      <c r="CTT748" s="511"/>
      <c r="CTU748" s="511"/>
      <c r="CTV748" s="511"/>
      <c r="CTW748" s="511"/>
      <c r="CTX748" s="511"/>
      <c r="CTY748" s="511"/>
      <c r="CTZ748" s="511"/>
      <c r="CUA748" s="511"/>
      <c r="CUB748" s="511"/>
      <c r="CUC748" s="89"/>
      <c r="CUD748" s="89"/>
      <c r="CUE748" s="89"/>
      <c r="CUF748" s="89"/>
      <c r="CUG748" s="89"/>
      <c r="CUH748" s="511"/>
      <c r="CUI748" s="511"/>
      <c r="CUJ748" s="89"/>
      <c r="CUK748" s="89"/>
      <c r="CUL748" s="511"/>
      <c r="CUM748" s="511"/>
      <c r="CUN748" s="89"/>
      <c r="CUO748" s="89"/>
      <c r="CUP748" s="511"/>
      <c r="CUQ748" s="511"/>
      <c r="CUR748" s="511"/>
      <c r="CUS748" s="511"/>
      <c r="CUT748" s="511"/>
      <c r="CUU748" s="511"/>
      <c r="CUV748" s="511"/>
      <c r="CUW748" s="89"/>
      <c r="CUX748" s="89"/>
      <c r="CUY748" s="511"/>
      <c r="CUZ748" s="511"/>
      <c r="CVA748" s="89"/>
      <c r="CVB748" s="89"/>
      <c r="CVC748" s="511"/>
      <c r="CVD748" s="511"/>
      <c r="CVE748" s="511"/>
      <c r="CVF748" s="511"/>
      <c r="CVG748" s="511"/>
      <c r="CVH748" s="203"/>
      <c r="CVI748" s="107"/>
      <c r="CVJ748" s="511"/>
      <c r="CVK748" s="511"/>
      <c r="CVL748" s="511"/>
      <c r="CVM748" s="511"/>
      <c r="CVN748" s="511"/>
      <c r="CVO748" s="511"/>
      <c r="CVP748" s="511"/>
      <c r="CVQ748" s="168"/>
      <c r="CVR748" s="168"/>
      <c r="CVS748" s="168"/>
      <c r="CVT748" s="168"/>
      <c r="CVU748" s="168"/>
      <c r="CVV748" s="168"/>
      <c r="CVW748" s="168"/>
      <c r="CVX748" s="168"/>
      <c r="CVY748" s="168"/>
      <c r="CVZ748" s="168"/>
      <c r="CWA748" s="168"/>
      <c r="CWB748" s="168"/>
      <c r="CWC748" s="168"/>
      <c r="CWD748" s="168"/>
      <c r="CWE748" s="168"/>
      <c r="CWF748" s="168"/>
      <c r="CWG748" s="168"/>
      <c r="CWH748" s="168"/>
      <c r="CWI748" s="168"/>
      <c r="CWJ748" s="168"/>
      <c r="CWK748" s="168"/>
      <c r="CWL748" s="168"/>
      <c r="CWM748" s="168"/>
      <c r="CWN748" s="168"/>
      <c r="CWO748" s="168"/>
      <c r="CWP748" s="168"/>
      <c r="CWQ748" s="168"/>
      <c r="CWR748" s="168"/>
      <c r="CWS748" s="168"/>
      <c r="CWT748" s="168"/>
      <c r="CWU748" s="168"/>
      <c r="CWV748" s="168"/>
      <c r="CWW748" s="168"/>
      <c r="CWX748" s="168"/>
      <c r="CWY748" s="168"/>
      <c r="CWZ748" s="168"/>
      <c r="CXA748" s="168"/>
      <c r="CXB748" s="168"/>
      <c r="CXC748" s="168"/>
      <c r="CXD748" s="168"/>
      <c r="CXE748" s="168"/>
      <c r="CXF748" s="168"/>
      <c r="CXG748" s="168"/>
      <c r="CXH748" s="168"/>
      <c r="CXI748" s="511"/>
      <c r="CXJ748" s="511"/>
      <c r="CXK748" s="511"/>
      <c r="CXL748" s="511"/>
      <c r="CXM748" s="511"/>
      <c r="CXN748" s="511"/>
      <c r="CXO748" s="511"/>
      <c r="CXP748" s="511"/>
      <c r="CXQ748" s="511"/>
      <c r="CXR748" s="511"/>
      <c r="CXS748" s="511"/>
      <c r="CXT748" s="511"/>
      <c r="CXU748" s="511"/>
      <c r="CXV748" s="511"/>
      <c r="CXW748" s="511"/>
      <c r="CXX748" s="511"/>
      <c r="CXY748" s="511"/>
      <c r="CXZ748" s="511"/>
      <c r="CYA748" s="511"/>
      <c r="CYB748" s="511"/>
      <c r="CYC748" s="511"/>
      <c r="CYD748" s="511"/>
      <c r="CYE748" s="511"/>
      <c r="CYF748" s="511"/>
      <c r="CYG748" s="89"/>
      <c r="CYH748" s="89"/>
      <c r="CYI748" s="89"/>
      <c r="CYJ748" s="89"/>
      <c r="CYK748" s="89"/>
      <c r="CYL748" s="511"/>
      <c r="CYM748" s="511"/>
      <c r="CYN748" s="89"/>
      <c r="CYO748" s="89"/>
      <c r="CYP748" s="511"/>
      <c r="CYQ748" s="511"/>
      <c r="CYR748" s="89"/>
      <c r="CYS748" s="89"/>
      <c r="CYT748" s="511"/>
      <c r="CYU748" s="511"/>
      <c r="CYV748" s="511"/>
      <c r="CYW748" s="511"/>
      <c r="CYX748" s="511"/>
      <c r="CYY748" s="511"/>
      <c r="CYZ748" s="511"/>
      <c r="CZA748" s="89"/>
      <c r="CZB748" s="89"/>
      <c r="CZC748" s="511"/>
      <c r="CZD748" s="511"/>
      <c r="CZE748" s="89"/>
      <c r="CZF748" s="89"/>
      <c r="CZG748" s="511"/>
      <c r="CZH748" s="511"/>
      <c r="CZI748" s="511"/>
      <c r="CZJ748" s="511"/>
      <c r="CZK748" s="511"/>
      <c r="CZL748" s="203"/>
      <c r="CZM748" s="107"/>
      <c r="CZN748" s="511"/>
      <c r="CZO748" s="511"/>
      <c r="CZP748" s="511"/>
      <c r="CZQ748" s="511"/>
      <c r="CZR748" s="511"/>
      <c r="CZS748" s="511"/>
      <c r="CZT748" s="511"/>
      <c r="CZU748" s="168"/>
      <c r="CZV748" s="168"/>
      <c r="CZW748" s="168"/>
      <c r="CZX748" s="168"/>
      <c r="CZY748" s="168"/>
      <c r="CZZ748" s="168"/>
      <c r="DAA748" s="168"/>
      <c r="DAB748" s="168"/>
      <c r="DAC748" s="168"/>
      <c r="DAD748" s="168"/>
      <c r="DAE748" s="168"/>
      <c r="DAF748" s="168"/>
      <c r="DAG748" s="168"/>
      <c r="DAH748" s="168"/>
      <c r="DAI748" s="168"/>
      <c r="DAJ748" s="168"/>
      <c r="DAK748" s="168"/>
      <c r="DAL748" s="168"/>
      <c r="DAM748" s="168"/>
      <c r="DAN748" s="168"/>
      <c r="DAO748" s="168"/>
      <c r="DAP748" s="168"/>
      <c r="DAQ748" s="168"/>
      <c r="DAR748" s="168"/>
      <c r="DAS748" s="168"/>
      <c r="DAT748" s="168"/>
      <c r="DAU748" s="168"/>
      <c r="DAV748" s="168"/>
      <c r="DAW748" s="168"/>
      <c r="DAX748" s="168"/>
      <c r="DAY748" s="168"/>
      <c r="DAZ748" s="168"/>
      <c r="DBA748" s="168"/>
      <c r="DBB748" s="168"/>
      <c r="DBC748" s="168"/>
      <c r="DBD748" s="168"/>
      <c r="DBE748" s="168"/>
      <c r="DBF748" s="168"/>
      <c r="DBG748" s="168"/>
      <c r="DBH748" s="168"/>
      <c r="DBI748" s="168"/>
      <c r="DBJ748" s="168"/>
      <c r="DBK748" s="168"/>
      <c r="DBL748" s="168"/>
      <c r="DBM748" s="511"/>
      <c r="DBN748" s="511"/>
      <c r="DBO748" s="511"/>
      <c r="DBP748" s="511"/>
      <c r="DBQ748" s="511"/>
      <c r="DBR748" s="511"/>
      <c r="DBS748" s="511"/>
      <c r="DBT748" s="511"/>
      <c r="DBU748" s="511"/>
      <c r="DBV748" s="511"/>
      <c r="DBW748" s="511"/>
      <c r="DBX748" s="511"/>
      <c r="DBY748" s="511"/>
      <c r="DBZ748" s="511"/>
      <c r="DCA748" s="511"/>
      <c r="DCB748" s="511"/>
      <c r="DCC748" s="511"/>
      <c r="DCD748" s="511"/>
      <c r="DCE748" s="511"/>
      <c r="DCF748" s="511"/>
      <c r="DCG748" s="511"/>
      <c r="DCH748" s="511"/>
      <c r="DCI748" s="511"/>
      <c r="DCJ748" s="511"/>
      <c r="DCK748" s="89"/>
      <c r="DCL748" s="89"/>
      <c r="DCM748" s="89"/>
      <c r="DCN748" s="89"/>
      <c r="DCO748" s="89"/>
      <c r="DCP748" s="511"/>
      <c r="DCQ748" s="511"/>
      <c r="DCR748" s="89"/>
      <c r="DCS748" s="89"/>
      <c r="DCT748" s="511"/>
      <c r="DCU748" s="511"/>
      <c r="DCV748" s="89"/>
      <c r="DCW748" s="89"/>
      <c r="DCX748" s="511"/>
      <c r="DCY748" s="511"/>
      <c r="DCZ748" s="511"/>
      <c r="DDA748" s="511"/>
      <c r="DDB748" s="511"/>
      <c r="DDC748" s="511"/>
      <c r="DDD748" s="511"/>
      <c r="DDE748" s="89"/>
      <c r="DDF748" s="89"/>
      <c r="DDG748" s="511"/>
      <c r="DDH748" s="511"/>
      <c r="DDI748" s="89"/>
      <c r="DDJ748" s="89"/>
      <c r="DDK748" s="511"/>
      <c r="DDL748" s="511"/>
      <c r="DDM748" s="511"/>
      <c r="DDN748" s="511"/>
      <c r="DDO748" s="511"/>
      <c r="DDP748" s="203"/>
      <c r="DDQ748" s="107"/>
      <c r="DDR748" s="511"/>
      <c r="DDS748" s="511"/>
      <c r="DDT748" s="511"/>
      <c r="DDU748" s="511"/>
      <c r="DDV748" s="511"/>
      <c r="DDW748" s="511"/>
      <c r="DDX748" s="511"/>
      <c r="DDY748" s="168"/>
      <c r="DDZ748" s="168"/>
      <c r="DEA748" s="168"/>
      <c r="DEB748" s="168"/>
      <c r="DEC748" s="168"/>
      <c r="DED748" s="168"/>
      <c r="DEE748" s="168"/>
      <c r="DEF748" s="168"/>
      <c r="DEG748" s="168"/>
      <c r="DEH748" s="168"/>
      <c r="DEI748" s="168"/>
      <c r="DEJ748" s="168"/>
      <c r="DEK748" s="168"/>
      <c r="DEL748" s="168"/>
      <c r="DEM748" s="168"/>
      <c r="DEN748" s="168"/>
      <c r="DEO748" s="168"/>
      <c r="DEP748" s="168"/>
      <c r="DEQ748" s="168"/>
      <c r="DER748" s="168"/>
      <c r="DES748" s="168"/>
      <c r="DET748" s="168"/>
      <c r="DEU748" s="168"/>
      <c r="DEV748" s="168"/>
      <c r="DEW748" s="168"/>
      <c r="DEX748" s="168"/>
      <c r="DEY748" s="168"/>
      <c r="DEZ748" s="168"/>
      <c r="DFA748" s="168"/>
      <c r="DFB748" s="168"/>
      <c r="DFC748" s="168"/>
      <c r="DFD748" s="168"/>
      <c r="DFE748" s="168"/>
      <c r="DFF748" s="168"/>
      <c r="DFG748" s="168"/>
      <c r="DFH748" s="168"/>
      <c r="DFI748" s="168"/>
      <c r="DFJ748" s="168"/>
      <c r="DFK748" s="168"/>
      <c r="DFL748" s="168"/>
      <c r="DFM748" s="168"/>
      <c r="DFN748" s="168"/>
      <c r="DFO748" s="168"/>
      <c r="DFP748" s="168"/>
      <c r="DFQ748" s="511"/>
      <c r="DFR748" s="511"/>
      <c r="DFS748" s="511"/>
      <c r="DFT748" s="511"/>
      <c r="DFU748" s="511"/>
      <c r="DFV748" s="511"/>
      <c r="DFW748" s="511"/>
      <c r="DFX748" s="511"/>
      <c r="DFY748" s="511"/>
      <c r="DFZ748" s="511"/>
      <c r="DGA748" s="511"/>
      <c r="DGB748" s="511"/>
      <c r="DGC748" s="511"/>
      <c r="DGD748" s="511"/>
      <c r="DGE748" s="511"/>
      <c r="DGF748" s="511"/>
      <c r="DGG748" s="511"/>
      <c r="DGH748" s="511"/>
      <c r="DGI748" s="511"/>
      <c r="DGJ748" s="511"/>
      <c r="DGK748" s="511"/>
      <c r="DGL748" s="511"/>
      <c r="DGM748" s="511"/>
      <c r="DGN748" s="511"/>
      <c r="DGO748" s="89"/>
      <c r="DGP748" s="89"/>
      <c r="DGQ748" s="89"/>
      <c r="DGR748" s="89"/>
      <c r="DGS748" s="89"/>
      <c r="DGT748" s="511"/>
      <c r="DGU748" s="511"/>
      <c r="DGV748" s="89"/>
      <c r="DGW748" s="89"/>
      <c r="DGX748" s="511"/>
      <c r="DGY748" s="511"/>
      <c r="DGZ748" s="89"/>
      <c r="DHA748" s="89"/>
      <c r="DHB748" s="511"/>
      <c r="DHC748" s="511"/>
      <c r="DHD748" s="511"/>
      <c r="DHE748" s="511"/>
      <c r="DHF748" s="511"/>
      <c r="DHG748" s="511"/>
      <c r="DHH748" s="511"/>
      <c r="DHI748" s="89"/>
      <c r="DHJ748" s="89"/>
      <c r="DHK748" s="511"/>
      <c r="DHL748" s="511"/>
      <c r="DHM748" s="89"/>
      <c r="DHN748" s="89"/>
      <c r="DHO748" s="511"/>
      <c r="DHP748" s="511"/>
      <c r="DHQ748" s="511"/>
      <c r="DHR748" s="511"/>
      <c r="DHS748" s="511"/>
      <c r="DHT748" s="203"/>
      <c r="DHU748" s="107"/>
      <c r="DHV748" s="511"/>
      <c r="DHW748" s="511"/>
      <c r="DHX748" s="511"/>
      <c r="DHY748" s="511"/>
      <c r="DHZ748" s="511"/>
      <c r="DIA748" s="511"/>
      <c r="DIB748" s="511"/>
      <c r="DIC748" s="168"/>
      <c r="DID748" s="168"/>
      <c r="DIE748" s="168"/>
      <c r="DIF748" s="168"/>
      <c r="DIG748" s="168"/>
      <c r="DIH748" s="168"/>
      <c r="DII748" s="168"/>
      <c r="DIJ748" s="168"/>
      <c r="DIK748" s="168"/>
      <c r="DIL748" s="168"/>
      <c r="DIM748" s="168"/>
      <c r="DIN748" s="168"/>
      <c r="DIO748" s="168"/>
      <c r="DIP748" s="168"/>
      <c r="DIQ748" s="168"/>
      <c r="DIR748" s="168"/>
      <c r="DIS748" s="168"/>
      <c r="DIT748" s="168"/>
      <c r="DIU748" s="168"/>
      <c r="DIV748" s="168"/>
      <c r="DIW748" s="168"/>
      <c r="DIX748" s="168"/>
      <c r="DIY748" s="168"/>
      <c r="DIZ748" s="168"/>
      <c r="DJA748" s="168"/>
      <c r="DJB748" s="168"/>
      <c r="DJC748" s="168"/>
      <c r="DJD748" s="168"/>
      <c r="DJE748" s="168"/>
      <c r="DJF748" s="168"/>
      <c r="DJG748" s="168"/>
      <c r="DJH748" s="168"/>
      <c r="DJI748" s="168"/>
      <c r="DJJ748" s="168"/>
      <c r="DJK748" s="168"/>
      <c r="DJL748" s="168"/>
      <c r="DJM748" s="168"/>
      <c r="DJN748" s="168"/>
      <c r="DJO748" s="168"/>
      <c r="DJP748" s="168"/>
      <c r="DJQ748" s="168"/>
      <c r="DJR748" s="168"/>
      <c r="DJS748" s="168"/>
      <c r="DJT748" s="168"/>
      <c r="DJU748" s="511"/>
      <c r="DJV748" s="511"/>
      <c r="DJW748" s="511"/>
      <c r="DJX748" s="511"/>
      <c r="DJY748" s="511"/>
      <c r="DJZ748" s="511"/>
      <c r="DKA748" s="511"/>
      <c r="DKB748" s="511"/>
      <c r="DKC748" s="511"/>
      <c r="DKD748" s="511"/>
      <c r="DKE748" s="511"/>
      <c r="DKF748" s="511"/>
      <c r="DKG748" s="511"/>
      <c r="DKH748" s="511"/>
      <c r="DKI748" s="511"/>
      <c r="DKJ748" s="511"/>
      <c r="DKK748" s="511"/>
      <c r="DKL748" s="511"/>
      <c r="DKM748" s="511"/>
      <c r="DKN748" s="511"/>
      <c r="DKO748" s="511"/>
      <c r="DKP748" s="511"/>
      <c r="DKQ748" s="511"/>
      <c r="DKR748" s="511"/>
      <c r="DKS748" s="89"/>
      <c r="DKT748" s="89"/>
      <c r="DKU748" s="89"/>
      <c r="DKV748" s="89"/>
      <c r="DKW748" s="89"/>
      <c r="DKX748" s="511"/>
      <c r="DKY748" s="511"/>
      <c r="DKZ748" s="89"/>
      <c r="DLA748" s="89"/>
      <c r="DLB748" s="511"/>
      <c r="DLC748" s="511"/>
      <c r="DLD748" s="89"/>
      <c r="DLE748" s="89"/>
      <c r="DLF748" s="511"/>
      <c r="DLG748" s="511"/>
      <c r="DLH748" s="511"/>
      <c r="DLI748" s="511"/>
      <c r="DLJ748" s="511"/>
      <c r="DLK748" s="511"/>
      <c r="DLL748" s="511"/>
      <c r="DLM748" s="89"/>
      <c r="DLN748" s="89"/>
      <c r="DLO748" s="511"/>
      <c r="DLP748" s="511"/>
      <c r="DLQ748" s="89"/>
      <c r="DLR748" s="89"/>
      <c r="DLS748" s="511"/>
      <c r="DLT748" s="511"/>
      <c r="DLU748" s="511"/>
      <c r="DLV748" s="511"/>
      <c r="DLW748" s="511"/>
      <c r="DLX748" s="203"/>
      <c r="DLY748" s="107"/>
      <c r="DLZ748" s="511"/>
      <c r="DMA748" s="511"/>
      <c r="DMB748" s="511"/>
      <c r="DMC748" s="511"/>
      <c r="DMD748" s="511"/>
      <c r="DME748" s="511"/>
      <c r="DMF748" s="511"/>
      <c r="DMG748" s="168"/>
      <c r="DMH748" s="168"/>
      <c r="DMI748" s="168"/>
      <c r="DMJ748" s="168"/>
      <c r="DMK748" s="168"/>
      <c r="DML748" s="168"/>
      <c r="DMM748" s="168"/>
      <c r="DMN748" s="168"/>
      <c r="DMO748" s="168"/>
      <c r="DMP748" s="168"/>
      <c r="DMQ748" s="168"/>
      <c r="DMR748" s="168"/>
      <c r="DMS748" s="168"/>
      <c r="DMT748" s="168"/>
      <c r="DMU748" s="168"/>
      <c r="DMV748" s="168"/>
      <c r="DMW748" s="168"/>
      <c r="DMX748" s="168"/>
      <c r="DMY748" s="168"/>
      <c r="DMZ748" s="168"/>
      <c r="DNA748" s="168"/>
      <c r="DNB748" s="168"/>
      <c r="DNC748" s="168"/>
      <c r="DND748" s="168"/>
      <c r="DNE748" s="168"/>
      <c r="DNF748" s="168"/>
      <c r="DNG748" s="168"/>
      <c r="DNH748" s="168"/>
      <c r="DNI748" s="168"/>
      <c r="DNJ748" s="168"/>
      <c r="DNK748" s="168"/>
      <c r="DNL748" s="168"/>
      <c r="DNM748" s="168"/>
      <c r="DNN748" s="168"/>
      <c r="DNO748" s="168"/>
      <c r="DNP748" s="168"/>
      <c r="DNQ748" s="168"/>
      <c r="DNR748" s="168"/>
      <c r="DNS748" s="168"/>
      <c r="DNT748" s="168"/>
      <c r="DNU748" s="168"/>
      <c r="DNV748" s="168"/>
      <c r="DNW748" s="168"/>
      <c r="DNX748" s="168"/>
      <c r="DNY748" s="511"/>
      <c r="DNZ748" s="511"/>
      <c r="DOA748" s="511"/>
      <c r="DOB748" s="511"/>
      <c r="DOC748" s="511"/>
      <c r="DOD748" s="511"/>
      <c r="DOE748" s="511"/>
      <c r="DOF748" s="511"/>
      <c r="DOG748" s="511"/>
      <c r="DOH748" s="511"/>
      <c r="DOI748" s="511"/>
      <c r="DOJ748" s="511"/>
      <c r="DOK748" s="511"/>
      <c r="DOL748" s="511"/>
      <c r="DOM748" s="511"/>
      <c r="DON748" s="511"/>
      <c r="DOO748" s="511"/>
      <c r="DOP748" s="511"/>
      <c r="DOQ748" s="511"/>
      <c r="DOR748" s="511"/>
      <c r="DOS748" s="511"/>
      <c r="DOT748" s="511"/>
      <c r="DOU748" s="511"/>
      <c r="DOV748" s="511"/>
      <c r="DOW748" s="89"/>
      <c r="DOX748" s="89"/>
      <c r="DOY748" s="89"/>
      <c r="DOZ748" s="89"/>
      <c r="DPA748" s="89"/>
      <c r="DPB748" s="511"/>
      <c r="DPC748" s="511"/>
      <c r="DPD748" s="89"/>
      <c r="DPE748" s="89"/>
      <c r="DPF748" s="511"/>
      <c r="DPG748" s="511"/>
      <c r="DPH748" s="89"/>
      <c r="DPI748" s="89"/>
      <c r="DPJ748" s="511"/>
      <c r="DPK748" s="511"/>
      <c r="DPL748" s="511"/>
      <c r="DPM748" s="511"/>
      <c r="DPN748" s="511"/>
      <c r="DPO748" s="511"/>
      <c r="DPP748" s="511"/>
      <c r="DPQ748" s="89"/>
      <c r="DPR748" s="89"/>
      <c r="DPS748" s="511"/>
      <c r="DPT748" s="511"/>
      <c r="DPU748" s="89"/>
      <c r="DPV748" s="89"/>
      <c r="DPW748" s="511"/>
      <c r="DPX748" s="511"/>
      <c r="DPY748" s="511"/>
      <c r="DPZ748" s="511"/>
      <c r="DQA748" s="511"/>
      <c r="DQB748" s="203"/>
      <c r="DQC748" s="107"/>
      <c r="DQD748" s="511"/>
      <c r="DQE748" s="511"/>
      <c r="DQF748" s="511"/>
      <c r="DQG748" s="511"/>
      <c r="DQH748" s="511"/>
      <c r="DQI748" s="511"/>
      <c r="DQJ748" s="511"/>
      <c r="DQK748" s="168"/>
      <c r="DQL748" s="168"/>
      <c r="DQM748" s="168"/>
      <c r="DQN748" s="168"/>
      <c r="DQO748" s="168"/>
      <c r="DQP748" s="168"/>
      <c r="DQQ748" s="168"/>
      <c r="DQR748" s="168"/>
      <c r="DQS748" s="168"/>
      <c r="DQT748" s="168"/>
      <c r="DQU748" s="168"/>
      <c r="DQV748" s="168"/>
      <c r="DQW748" s="168"/>
      <c r="DQX748" s="168"/>
      <c r="DQY748" s="168"/>
      <c r="DQZ748" s="168"/>
      <c r="DRA748" s="168"/>
      <c r="DRB748" s="168"/>
      <c r="DRC748" s="168"/>
      <c r="DRD748" s="168"/>
      <c r="DRE748" s="168"/>
      <c r="DRF748" s="168"/>
      <c r="DRG748" s="168"/>
      <c r="DRH748" s="168"/>
      <c r="DRI748" s="168"/>
      <c r="DRJ748" s="168"/>
      <c r="DRK748" s="168"/>
      <c r="DRL748" s="168"/>
      <c r="DRM748" s="168"/>
      <c r="DRN748" s="168"/>
      <c r="DRO748" s="168"/>
      <c r="DRP748" s="168"/>
      <c r="DRQ748" s="168"/>
      <c r="DRR748" s="168"/>
      <c r="DRS748" s="168"/>
      <c r="DRT748" s="168"/>
      <c r="DRU748" s="168"/>
      <c r="DRV748" s="168"/>
      <c r="DRW748" s="168"/>
      <c r="DRX748" s="168"/>
      <c r="DRY748" s="168"/>
      <c r="DRZ748" s="168"/>
      <c r="DSA748" s="168"/>
      <c r="DSB748" s="168"/>
      <c r="DSC748" s="511"/>
      <c r="DSD748" s="511"/>
      <c r="DSE748" s="511"/>
      <c r="DSF748" s="511"/>
      <c r="DSG748" s="511"/>
      <c r="DSH748" s="511"/>
      <c r="DSI748" s="511"/>
      <c r="DSJ748" s="511"/>
      <c r="DSK748" s="511"/>
      <c r="DSL748" s="511"/>
      <c r="DSM748" s="511"/>
      <c r="DSN748" s="511"/>
      <c r="DSO748" s="511"/>
      <c r="DSP748" s="511"/>
      <c r="DSQ748" s="511"/>
      <c r="DSR748" s="511"/>
      <c r="DSS748" s="511"/>
      <c r="DST748" s="511"/>
      <c r="DSU748" s="511"/>
      <c r="DSV748" s="511"/>
      <c r="DSW748" s="511"/>
      <c r="DSX748" s="511"/>
      <c r="DSY748" s="511"/>
      <c r="DSZ748" s="511"/>
      <c r="DTA748" s="89"/>
      <c r="DTB748" s="89"/>
      <c r="DTC748" s="89"/>
      <c r="DTD748" s="89"/>
      <c r="DTE748" s="89"/>
      <c r="DTF748" s="511"/>
      <c r="DTG748" s="511"/>
      <c r="DTH748" s="89"/>
      <c r="DTI748" s="89"/>
      <c r="DTJ748" s="511"/>
      <c r="DTK748" s="511"/>
      <c r="DTL748" s="89"/>
      <c r="DTM748" s="89"/>
      <c r="DTN748" s="511"/>
      <c r="DTO748" s="511"/>
      <c r="DTP748" s="511"/>
      <c r="DTQ748" s="511"/>
      <c r="DTR748" s="511"/>
      <c r="DTS748" s="511"/>
      <c r="DTT748" s="511"/>
      <c r="DTU748" s="89"/>
      <c r="DTV748" s="89"/>
      <c r="DTW748" s="511"/>
      <c r="DTX748" s="511"/>
      <c r="DTY748" s="89"/>
      <c r="DTZ748" s="89"/>
      <c r="DUA748" s="511"/>
      <c r="DUB748" s="511"/>
      <c r="DUC748" s="511"/>
      <c r="DUD748" s="511"/>
      <c r="DUE748" s="511"/>
      <c r="DUF748" s="203"/>
      <c r="DUG748" s="107"/>
      <c r="DUH748" s="511"/>
      <c r="DUI748" s="511"/>
      <c r="DUJ748" s="511"/>
      <c r="DUK748" s="511"/>
      <c r="DUL748" s="511"/>
      <c r="DUM748" s="511"/>
      <c r="DUN748" s="511"/>
      <c r="DUO748" s="168"/>
      <c r="DUP748" s="168"/>
      <c r="DUQ748" s="168"/>
      <c r="DUR748" s="168"/>
      <c r="DUS748" s="168"/>
      <c r="DUT748" s="168"/>
      <c r="DUU748" s="168"/>
      <c r="DUV748" s="168"/>
      <c r="DUW748" s="168"/>
      <c r="DUX748" s="168"/>
      <c r="DUY748" s="168"/>
      <c r="DUZ748" s="168"/>
      <c r="DVA748" s="168"/>
      <c r="DVB748" s="168"/>
      <c r="DVC748" s="168"/>
      <c r="DVD748" s="168"/>
      <c r="DVE748" s="168"/>
      <c r="DVF748" s="168"/>
      <c r="DVG748" s="168"/>
      <c r="DVH748" s="168"/>
      <c r="DVI748" s="168"/>
      <c r="DVJ748" s="168"/>
      <c r="DVK748" s="168"/>
      <c r="DVL748" s="168"/>
      <c r="DVM748" s="168"/>
      <c r="DVN748" s="168"/>
      <c r="DVO748" s="168"/>
      <c r="DVP748" s="168"/>
      <c r="DVQ748" s="168"/>
      <c r="DVR748" s="168"/>
      <c r="DVS748" s="168"/>
      <c r="DVT748" s="168"/>
      <c r="DVU748" s="168"/>
      <c r="DVV748" s="168"/>
      <c r="DVW748" s="168"/>
      <c r="DVX748" s="168"/>
      <c r="DVY748" s="168"/>
      <c r="DVZ748" s="168"/>
      <c r="DWA748" s="168"/>
      <c r="DWB748" s="168"/>
      <c r="DWC748" s="168"/>
      <c r="DWD748" s="168"/>
      <c r="DWE748" s="168"/>
      <c r="DWF748" s="168"/>
      <c r="DWG748" s="511"/>
      <c r="DWH748" s="511"/>
      <c r="DWI748" s="511"/>
      <c r="DWJ748" s="511"/>
      <c r="DWK748" s="511"/>
      <c r="DWL748" s="511"/>
      <c r="DWM748" s="511"/>
      <c r="DWN748" s="511"/>
      <c r="DWO748" s="511"/>
      <c r="DWP748" s="511"/>
      <c r="DWQ748" s="511"/>
      <c r="DWR748" s="511"/>
      <c r="DWS748" s="511"/>
      <c r="DWT748" s="511"/>
      <c r="DWU748" s="511"/>
      <c r="DWV748" s="511"/>
      <c r="DWW748" s="511"/>
      <c r="DWX748" s="511"/>
      <c r="DWY748" s="511"/>
      <c r="DWZ748" s="511"/>
      <c r="DXA748" s="511"/>
      <c r="DXB748" s="511"/>
      <c r="DXC748" s="511"/>
      <c r="DXD748" s="511"/>
      <c r="DXE748" s="89"/>
      <c r="DXF748" s="89"/>
      <c r="DXG748" s="89"/>
      <c r="DXH748" s="89"/>
      <c r="DXI748" s="89"/>
      <c r="DXJ748" s="511"/>
      <c r="DXK748" s="511"/>
      <c r="DXL748" s="89"/>
      <c r="DXM748" s="89"/>
      <c r="DXN748" s="511"/>
      <c r="DXO748" s="511"/>
      <c r="DXP748" s="89"/>
      <c r="DXQ748" s="89"/>
      <c r="DXR748" s="511"/>
      <c r="DXS748" s="511"/>
      <c r="DXT748" s="511"/>
      <c r="DXU748" s="511"/>
      <c r="DXV748" s="511"/>
      <c r="DXW748" s="511"/>
      <c r="DXX748" s="511"/>
      <c r="DXY748" s="89"/>
      <c r="DXZ748" s="89"/>
      <c r="DYA748" s="511"/>
      <c r="DYB748" s="511"/>
      <c r="DYC748" s="89"/>
      <c r="DYD748" s="89"/>
      <c r="DYE748" s="511"/>
      <c r="DYF748" s="511"/>
      <c r="DYG748" s="511"/>
      <c r="DYH748" s="511"/>
      <c r="DYI748" s="511"/>
      <c r="DYJ748" s="203"/>
      <c r="DYK748" s="107"/>
      <c r="DYL748" s="511"/>
      <c r="DYM748" s="511"/>
      <c r="DYN748" s="511"/>
      <c r="DYO748" s="511"/>
      <c r="DYP748" s="511"/>
      <c r="DYQ748" s="511"/>
      <c r="DYR748" s="511"/>
      <c r="DYS748" s="168"/>
      <c r="DYT748" s="168"/>
      <c r="DYU748" s="168"/>
      <c r="DYV748" s="168"/>
      <c r="DYW748" s="168"/>
      <c r="DYX748" s="168"/>
      <c r="DYY748" s="168"/>
      <c r="DYZ748" s="168"/>
      <c r="DZA748" s="168"/>
      <c r="DZB748" s="168"/>
      <c r="DZC748" s="168"/>
      <c r="DZD748" s="168"/>
      <c r="DZE748" s="168"/>
      <c r="DZF748" s="168"/>
      <c r="DZG748" s="168"/>
      <c r="DZH748" s="168"/>
      <c r="DZI748" s="168"/>
      <c r="DZJ748" s="168"/>
      <c r="DZK748" s="168"/>
      <c r="DZL748" s="168"/>
      <c r="DZM748" s="168"/>
      <c r="DZN748" s="168"/>
      <c r="DZO748" s="168"/>
      <c r="DZP748" s="168"/>
      <c r="DZQ748" s="168"/>
      <c r="DZR748" s="168"/>
      <c r="DZS748" s="168"/>
      <c r="DZT748" s="168"/>
      <c r="DZU748" s="168"/>
      <c r="DZV748" s="168"/>
      <c r="DZW748" s="168"/>
      <c r="DZX748" s="168"/>
      <c r="DZY748" s="168"/>
      <c r="DZZ748" s="168"/>
      <c r="EAA748" s="168"/>
      <c r="EAB748" s="168"/>
      <c r="EAC748" s="168"/>
      <c r="EAD748" s="168"/>
      <c r="EAE748" s="168"/>
      <c r="EAF748" s="168"/>
      <c r="EAG748" s="168"/>
      <c r="EAH748" s="168"/>
      <c r="EAI748" s="168"/>
      <c r="EAJ748" s="168"/>
      <c r="EAK748" s="511"/>
      <c r="EAL748" s="511"/>
      <c r="EAM748" s="511"/>
      <c r="EAN748" s="511"/>
      <c r="EAO748" s="511"/>
      <c r="EAP748" s="511"/>
      <c r="EAQ748" s="511"/>
      <c r="EAR748" s="511"/>
      <c r="EAS748" s="511"/>
      <c r="EAT748" s="511"/>
      <c r="EAU748" s="511"/>
      <c r="EAV748" s="511"/>
      <c r="EAW748" s="511"/>
      <c r="EAX748" s="511"/>
      <c r="EAY748" s="511"/>
      <c r="EAZ748" s="511"/>
      <c r="EBA748" s="511"/>
      <c r="EBB748" s="511"/>
      <c r="EBC748" s="511"/>
      <c r="EBD748" s="511"/>
      <c r="EBE748" s="511"/>
      <c r="EBF748" s="511"/>
      <c r="EBG748" s="511"/>
      <c r="EBH748" s="511"/>
      <c r="EBI748" s="89"/>
      <c r="EBJ748" s="89"/>
      <c r="EBK748" s="89"/>
      <c r="EBL748" s="89"/>
      <c r="EBM748" s="89"/>
      <c r="EBN748" s="511"/>
      <c r="EBO748" s="511"/>
      <c r="EBP748" s="89"/>
      <c r="EBQ748" s="89"/>
      <c r="EBR748" s="511"/>
      <c r="EBS748" s="511"/>
      <c r="EBT748" s="89"/>
      <c r="EBU748" s="89"/>
      <c r="EBV748" s="511"/>
      <c r="EBW748" s="511"/>
      <c r="EBX748" s="511"/>
      <c r="EBY748" s="511"/>
      <c r="EBZ748" s="511"/>
      <c r="ECA748" s="511"/>
      <c r="ECB748" s="511"/>
      <c r="ECC748" s="89"/>
      <c r="ECD748" s="89"/>
      <c r="ECE748" s="511"/>
      <c r="ECF748" s="511"/>
      <c r="ECG748" s="89"/>
      <c r="ECH748" s="89"/>
      <c r="ECI748" s="511"/>
      <c r="ECJ748" s="511"/>
      <c r="ECK748" s="511"/>
      <c r="ECL748" s="511"/>
      <c r="ECM748" s="511"/>
      <c r="ECN748" s="203"/>
      <c r="ECO748" s="107"/>
      <c r="ECP748" s="511"/>
      <c r="ECQ748" s="511"/>
      <c r="ECR748" s="511"/>
      <c r="ECS748" s="511"/>
      <c r="ECT748" s="511"/>
      <c r="ECU748" s="511"/>
      <c r="ECV748" s="511"/>
      <c r="ECW748" s="168"/>
      <c r="ECX748" s="168"/>
      <c r="ECY748" s="168"/>
      <c r="ECZ748" s="168"/>
      <c r="EDA748" s="168"/>
      <c r="EDB748" s="168"/>
      <c r="EDC748" s="168"/>
      <c r="EDD748" s="168"/>
      <c r="EDE748" s="168"/>
      <c r="EDF748" s="168"/>
      <c r="EDG748" s="168"/>
      <c r="EDH748" s="168"/>
      <c r="EDI748" s="168"/>
      <c r="EDJ748" s="168"/>
      <c r="EDK748" s="168"/>
      <c r="EDL748" s="168"/>
      <c r="EDM748" s="168"/>
      <c r="EDN748" s="168"/>
      <c r="EDO748" s="168"/>
      <c r="EDP748" s="168"/>
      <c r="EDQ748" s="168"/>
      <c r="EDR748" s="168"/>
      <c r="EDS748" s="168"/>
      <c r="EDT748" s="168"/>
      <c r="EDU748" s="168"/>
      <c r="EDV748" s="168"/>
      <c r="EDW748" s="168"/>
      <c r="EDX748" s="168"/>
      <c r="EDY748" s="168"/>
      <c r="EDZ748" s="168"/>
      <c r="EEA748" s="168"/>
      <c r="EEB748" s="168"/>
      <c r="EEC748" s="168"/>
      <c r="EED748" s="168"/>
      <c r="EEE748" s="168"/>
      <c r="EEF748" s="168"/>
      <c r="EEG748" s="168"/>
      <c r="EEH748" s="168"/>
      <c r="EEI748" s="168"/>
      <c r="EEJ748" s="168"/>
      <c r="EEK748" s="168"/>
      <c r="EEL748" s="168"/>
      <c r="EEM748" s="168"/>
      <c r="EEN748" s="168"/>
      <c r="EEO748" s="511"/>
      <c r="EEP748" s="511"/>
      <c r="EEQ748" s="511"/>
      <c r="EER748" s="511"/>
      <c r="EES748" s="511"/>
      <c r="EET748" s="511"/>
      <c r="EEU748" s="511"/>
      <c r="EEV748" s="511"/>
      <c r="EEW748" s="511"/>
      <c r="EEX748" s="511"/>
      <c r="EEY748" s="511"/>
      <c r="EEZ748" s="511"/>
      <c r="EFA748" s="511"/>
      <c r="EFB748" s="511"/>
      <c r="EFC748" s="511"/>
      <c r="EFD748" s="511"/>
      <c r="EFE748" s="511"/>
      <c r="EFF748" s="511"/>
      <c r="EFG748" s="511"/>
      <c r="EFH748" s="511"/>
      <c r="EFI748" s="511"/>
      <c r="EFJ748" s="511"/>
      <c r="EFK748" s="511"/>
      <c r="EFL748" s="511"/>
      <c r="EFM748" s="89"/>
      <c r="EFN748" s="89"/>
      <c r="EFO748" s="89"/>
      <c r="EFP748" s="89"/>
      <c r="EFQ748" s="89"/>
      <c r="EFR748" s="511"/>
      <c r="EFS748" s="511"/>
      <c r="EFT748" s="89"/>
      <c r="EFU748" s="89"/>
      <c r="EFV748" s="511"/>
      <c r="EFW748" s="511"/>
      <c r="EFX748" s="89"/>
      <c r="EFY748" s="89"/>
      <c r="EFZ748" s="511"/>
      <c r="EGA748" s="511"/>
      <c r="EGB748" s="511"/>
      <c r="EGC748" s="511"/>
      <c r="EGD748" s="511"/>
      <c r="EGE748" s="511"/>
      <c r="EGF748" s="511"/>
      <c r="EGG748" s="89"/>
      <c r="EGH748" s="89"/>
      <c r="EGI748" s="511"/>
      <c r="EGJ748" s="511"/>
      <c r="EGK748" s="89"/>
      <c r="EGL748" s="89"/>
      <c r="EGM748" s="511"/>
      <c r="EGN748" s="511"/>
      <c r="EGO748" s="511"/>
      <c r="EGP748" s="511"/>
      <c r="EGQ748" s="511"/>
      <c r="EGR748" s="203"/>
      <c r="EGS748" s="107"/>
      <c r="EGT748" s="511"/>
      <c r="EGU748" s="511"/>
      <c r="EGV748" s="511"/>
      <c r="EGW748" s="511"/>
      <c r="EGX748" s="511"/>
      <c r="EGY748" s="511"/>
      <c r="EGZ748" s="511"/>
      <c r="EHA748" s="168"/>
      <c r="EHB748" s="168"/>
      <c r="EHC748" s="168"/>
      <c r="EHD748" s="168"/>
      <c r="EHE748" s="168"/>
      <c r="EHF748" s="168"/>
      <c r="EHG748" s="168"/>
      <c r="EHH748" s="168"/>
      <c r="EHI748" s="168"/>
      <c r="EHJ748" s="168"/>
      <c r="EHK748" s="168"/>
      <c r="EHL748" s="168"/>
      <c r="EHM748" s="168"/>
      <c r="EHN748" s="168"/>
      <c r="EHO748" s="168"/>
      <c r="EHP748" s="168"/>
      <c r="EHQ748" s="168"/>
      <c r="EHR748" s="168"/>
      <c r="EHS748" s="168"/>
      <c r="EHT748" s="168"/>
      <c r="EHU748" s="168"/>
      <c r="EHV748" s="168"/>
      <c r="EHW748" s="168"/>
      <c r="EHX748" s="168"/>
      <c r="EHY748" s="168"/>
      <c r="EHZ748" s="168"/>
      <c r="EIA748" s="168"/>
      <c r="EIB748" s="168"/>
      <c r="EIC748" s="168"/>
      <c r="EID748" s="168"/>
      <c r="EIE748" s="168"/>
      <c r="EIF748" s="168"/>
      <c r="EIG748" s="168"/>
      <c r="EIH748" s="168"/>
      <c r="EII748" s="168"/>
      <c r="EIJ748" s="168"/>
      <c r="EIK748" s="168"/>
      <c r="EIL748" s="168"/>
      <c r="EIM748" s="168"/>
      <c r="EIN748" s="168"/>
      <c r="EIO748" s="168"/>
      <c r="EIP748" s="168"/>
      <c r="EIQ748" s="168"/>
      <c r="EIR748" s="168"/>
      <c r="EIS748" s="511"/>
      <c r="EIT748" s="511"/>
      <c r="EIU748" s="511"/>
      <c r="EIV748" s="511"/>
      <c r="EIW748" s="511"/>
      <c r="EIX748" s="511"/>
      <c r="EIY748" s="511"/>
      <c r="EIZ748" s="511"/>
      <c r="EJA748" s="511"/>
      <c r="EJB748" s="511"/>
      <c r="EJC748" s="511"/>
      <c r="EJD748" s="511"/>
      <c r="EJE748" s="511"/>
      <c r="EJF748" s="511"/>
      <c r="EJG748" s="511"/>
      <c r="EJH748" s="511"/>
      <c r="EJI748" s="511"/>
      <c r="EJJ748" s="511"/>
      <c r="EJK748" s="511"/>
      <c r="EJL748" s="511"/>
      <c r="EJM748" s="511"/>
      <c r="EJN748" s="511"/>
      <c r="EJO748" s="511"/>
      <c r="EJP748" s="511"/>
      <c r="EJQ748" s="89"/>
      <c r="EJR748" s="89"/>
      <c r="EJS748" s="89"/>
      <c r="EJT748" s="89"/>
      <c r="EJU748" s="89"/>
      <c r="EJV748" s="511"/>
      <c r="EJW748" s="511"/>
      <c r="EJX748" s="89"/>
      <c r="EJY748" s="89"/>
      <c r="EJZ748" s="511"/>
      <c r="EKA748" s="511"/>
      <c r="EKB748" s="89"/>
      <c r="EKC748" s="89"/>
      <c r="EKD748" s="511"/>
      <c r="EKE748" s="511"/>
      <c r="EKF748" s="511"/>
      <c r="EKG748" s="511"/>
      <c r="EKH748" s="511"/>
      <c r="EKI748" s="511"/>
      <c r="EKJ748" s="511"/>
      <c r="EKK748" s="89"/>
      <c r="EKL748" s="89"/>
      <c r="EKM748" s="511"/>
      <c r="EKN748" s="511"/>
      <c r="EKO748" s="89"/>
      <c r="EKP748" s="89"/>
      <c r="EKQ748" s="511"/>
      <c r="EKR748" s="511"/>
      <c r="EKS748" s="511"/>
      <c r="EKT748" s="511"/>
      <c r="EKU748" s="511"/>
      <c r="EKV748" s="203"/>
      <c r="EKW748" s="107"/>
      <c r="EKX748" s="511"/>
      <c r="EKY748" s="511"/>
      <c r="EKZ748" s="511"/>
      <c r="ELA748" s="511"/>
      <c r="ELB748" s="511"/>
      <c r="ELC748" s="511"/>
      <c r="ELD748" s="511"/>
      <c r="ELE748" s="168"/>
      <c r="ELF748" s="168"/>
      <c r="ELG748" s="168"/>
      <c r="ELH748" s="168"/>
      <c r="ELI748" s="168"/>
      <c r="ELJ748" s="168"/>
      <c r="ELK748" s="168"/>
      <c r="ELL748" s="168"/>
      <c r="ELM748" s="168"/>
      <c r="ELN748" s="168"/>
      <c r="ELO748" s="168"/>
      <c r="ELP748" s="168"/>
      <c r="ELQ748" s="168"/>
      <c r="ELR748" s="168"/>
      <c r="ELS748" s="168"/>
      <c r="ELT748" s="168"/>
      <c r="ELU748" s="168"/>
      <c r="ELV748" s="168"/>
      <c r="ELW748" s="168"/>
      <c r="ELX748" s="168"/>
      <c r="ELY748" s="168"/>
      <c r="ELZ748" s="168"/>
      <c r="EMA748" s="168"/>
      <c r="EMB748" s="168"/>
      <c r="EMC748" s="168"/>
      <c r="EMD748" s="168"/>
      <c r="EME748" s="168"/>
      <c r="EMF748" s="168"/>
      <c r="EMG748" s="168"/>
      <c r="EMH748" s="168"/>
      <c r="EMI748" s="168"/>
      <c r="EMJ748" s="168"/>
      <c r="EMK748" s="168"/>
      <c r="EML748" s="168"/>
      <c r="EMM748" s="168"/>
      <c r="EMN748" s="168"/>
      <c r="EMO748" s="168"/>
      <c r="EMP748" s="168"/>
      <c r="EMQ748" s="168"/>
      <c r="EMR748" s="168"/>
      <c r="EMS748" s="168"/>
      <c r="EMT748" s="168"/>
      <c r="EMU748" s="168"/>
      <c r="EMV748" s="168"/>
      <c r="EMW748" s="511"/>
      <c r="EMX748" s="511"/>
      <c r="EMY748" s="511"/>
      <c r="EMZ748" s="511"/>
      <c r="ENA748" s="511"/>
      <c r="ENB748" s="511"/>
      <c r="ENC748" s="511"/>
      <c r="END748" s="511"/>
      <c r="ENE748" s="511"/>
      <c r="ENF748" s="511"/>
      <c r="ENG748" s="511"/>
      <c r="ENH748" s="511"/>
      <c r="ENI748" s="511"/>
      <c r="ENJ748" s="511"/>
      <c r="ENK748" s="511"/>
      <c r="ENL748" s="511"/>
      <c r="ENM748" s="511"/>
      <c r="ENN748" s="511"/>
      <c r="ENO748" s="511"/>
      <c r="ENP748" s="511"/>
      <c r="ENQ748" s="511"/>
      <c r="ENR748" s="511"/>
      <c r="ENS748" s="511"/>
      <c r="ENT748" s="511"/>
      <c r="ENU748" s="89"/>
      <c r="ENV748" s="89"/>
      <c r="ENW748" s="89"/>
      <c r="ENX748" s="89"/>
      <c r="ENY748" s="89"/>
      <c r="ENZ748" s="511"/>
      <c r="EOA748" s="511"/>
      <c r="EOB748" s="89"/>
      <c r="EOC748" s="89"/>
      <c r="EOD748" s="511"/>
      <c r="EOE748" s="511"/>
      <c r="EOF748" s="89"/>
      <c r="EOG748" s="89"/>
      <c r="EOH748" s="511"/>
      <c r="EOI748" s="511"/>
      <c r="EOJ748" s="511"/>
      <c r="EOK748" s="511"/>
      <c r="EOL748" s="511"/>
      <c r="EOM748" s="511"/>
      <c r="EON748" s="511"/>
      <c r="EOO748" s="89"/>
      <c r="EOP748" s="89"/>
      <c r="EOQ748" s="511"/>
      <c r="EOR748" s="511"/>
      <c r="EOS748" s="89"/>
      <c r="EOT748" s="89"/>
      <c r="EOU748" s="511"/>
      <c r="EOV748" s="511"/>
      <c r="EOW748" s="511"/>
      <c r="EOX748" s="511"/>
      <c r="EOY748" s="511"/>
      <c r="EOZ748" s="203"/>
      <c r="EPA748" s="107"/>
      <c r="EPB748" s="511"/>
      <c r="EPC748" s="511"/>
      <c r="EPD748" s="511"/>
      <c r="EPE748" s="511"/>
      <c r="EPF748" s="511"/>
      <c r="EPG748" s="511"/>
      <c r="EPH748" s="511"/>
      <c r="EPI748" s="168"/>
      <c r="EPJ748" s="168"/>
      <c r="EPK748" s="168"/>
      <c r="EPL748" s="168"/>
      <c r="EPM748" s="168"/>
      <c r="EPN748" s="168"/>
      <c r="EPO748" s="168"/>
      <c r="EPP748" s="168"/>
      <c r="EPQ748" s="168"/>
      <c r="EPR748" s="168"/>
      <c r="EPS748" s="168"/>
      <c r="EPT748" s="168"/>
      <c r="EPU748" s="168"/>
      <c r="EPV748" s="168"/>
      <c r="EPW748" s="168"/>
      <c r="EPX748" s="168"/>
      <c r="EPY748" s="168"/>
      <c r="EPZ748" s="168"/>
      <c r="EQA748" s="168"/>
      <c r="EQB748" s="168"/>
      <c r="EQC748" s="168"/>
      <c r="EQD748" s="168"/>
      <c r="EQE748" s="168"/>
      <c r="EQF748" s="168"/>
      <c r="EQG748" s="168"/>
      <c r="EQH748" s="168"/>
      <c r="EQI748" s="168"/>
      <c r="EQJ748" s="168"/>
      <c r="EQK748" s="168"/>
      <c r="EQL748" s="168"/>
      <c r="EQM748" s="168"/>
      <c r="EQN748" s="168"/>
      <c r="EQO748" s="168"/>
      <c r="EQP748" s="168"/>
      <c r="EQQ748" s="168"/>
      <c r="EQR748" s="168"/>
      <c r="EQS748" s="168"/>
      <c r="EQT748" s="168"/>
      <c r="EQU748" s="168"/>
      <c r="EQV748" s="168"/>
      <c r="EQW748" s="168"/>
      <c r="EQX748" s="168"/>
      <c r="EQY748" s="168"/>
      <c r="EQZ748" s="168"/>
      <c r="ERA748" s="511"/>
      <c r="ERB748" s="511"/>
      <c r="ERC748" s="511"/>
      <c r="ERD748" s="511"/>
      <c r="ERE748" s="511"/>
      <c r="ERF748" s="511"/>
      <c r="ERG748" s="511"/>
      <c r="ERH748" s="511"/>
      <c r="ERI748" s="511"/>
      <c r="ERJ748" s="511"/>
      <c r="ERK748" s="511"/>
      <c r="ERL748" s="511"/>
      <c r="ERM748" s="511"/>
      <c r="ERN748" s="511"/>
      <c r="ERO748" s="511"/>
      <c r="ERP748" s="511"/>
      <c r="ERQ748" s="511"/>
      <c r="ERR748" s="511"/>
      <c r="ERS748" s="511"/>
      <c r="ERT748" s="511"/>
      <c r="ERU748" s="511"/>
      <c r="ERV748" s="511"/>
      <c r="ERW748" s="511"/>
      <c r="ERX748" s="511"/>
      <c r="ERY748" s="89"/>
      <c r="ERZ748" s="89"/>
      <c r="ESA748" s="89"/>
      <c r="ESB748" s="89"/>
      <c r="ESC748" s="89"/>
      <c r="ESD748" s="511"/>
      <c r="ESE748" s="511"/>
      <c r="ESF748" s="89"/>
      <c r="ESG748" s="89"/>
      <c r="ESH748" s="511"/>
      <c r="ESI748" s="511"/>
      <c r="ESJ748" s="89"/>
      <c r="ESK748" s="89"/>
      <c r="ESL748" s="511"/>
      <c r="ESM748" s="511"/>
      <c r="ESN748" s="511"/>
      <c r="ESO748" s="511"/>
      <c r="ESP748" s="511"/>
      <c r="ESQ748" s="511"/>
      <c r="ESR748" s="511"/>
      <c r="ESS748" s="89"/>
      <c r="EST748" s="89"/>
      <c r="ESU748" s="511"/>
      <c r="ESV748" s="511"/>
      <c r="ESW748" s="89"/>
      <c r="ESX748" s="89"/>
      <c r="ESY748" s="511"/>
      <c r="ESZ748" s="511"/>
      <c r="ETA748" s="511"/>
      <c r="ETB748" s="511"/>
      <c r="ETC748" s="511"/>
      <c r="ETD748" s="203"/>
      <c r="ETE748" s="107"/>
      <c r="ETF748" s="511"/>
      <c r="ETG748" s="511"/>
      <c r="ETH748" s="511"/>
      <c r="ETI748" s="511"/>
      <c r="ETJ748" s="511"/>
      <c r="ETK748" s="511"/>
      <c r="ETL748" s="511"/>
      <c r="ETM748" s="168"/>
      <c r="ETN748" s="168"/>
      <c r="ETO748" s="168"/>
      <c r="ETP748" s="168"/>
      <c r="ETQ748" s="168"/>
      <c r="ETR748" s="168"/>
      <c r="ETS748" s="168"/>
      <c r="ETT748" s="168"/>
      <c r="ETU748" s="168"/>
      <c r="ETV748" s="168"/>
      <c r="ETW748" s="168"/>
      <c r="ETX748" s="168"/>
      <c r="ETY748" s="168"/>
      <c r="ETZ748" s="168"/>
      <c r="EUA748" s="168"/>
      <c r="EUB748" s="168"/>
      <c r="EUC748" s="168"/>
      <c r="EUD748" s="168"/>
      <c r="EUE748" s="168"/>
      <c r="EUF748" s="168"/>
      <c r="EUG748" s="168"/>
      <c r="EUH748" s="168"/>
      <c r="EUI748" s="168"/>
      <c r="EUJ748" s="168"/>
      <c r="EUK748" s="168"/>
      <c r="EUL748" s="168"/>
      <c r="EUM748" s="168"/>
      <c r="EUN748" s="168"/>
      <c r="EUO748" s="168"/>
      <c r="EUP748" s="168"/>
      <c r="EUQ748" s="168"/>
      <c r="EUR748" s="168"/>
      <c r="EUS748" s="168"/>
      <c r="EUT748" s="168"/>
      <c r="EUU748" s="168"/>
      <c r="EUV748" s="168"/>
      <c r="EUW748" s="168"/>
      <c r="EUX748" s="168"/>
      <c r="EUY748" s="168"/>
      <c r="EUZ748" s="168"/>
      <c r="EVA748" s="168"/>
      <c r="EVB748" s="168"/>
      <c r="EVC748" s="168"/>
      <c r="EVD748" s="168"/>
      <c r="EVE748" s="511"/>
      <c r="EVF748" s="511"/>
      <c r="EVG748" s="511"/>
      <c r="EVH748" s="511"/>
      <c r="EVI748" s="511"/>
      <c r="EVJ748" s="511"/>
      <c r="EVK748" s="511"/>
      <c r="EVL748" s="511"/>
      <c r="EVM748" s="511"/>
      <c r="EVN748" s="511"/>
      <c r="EVO748" s="511"/>
      <c r="EVP748" s="511"/>
      <c r="EVQ748" s="511"/>
      <c r="EVR748" s="511"/>
      <c r="EVS748" s="511"/>
      <c r="EVT748" s="511"/>
      <c r="EVU748" s="511"/>
      <c r="EVV748" s="511"/>
      <c r="EVW748" s="511"/>
      <c r="EVX748" s="511"/>
      <c r="EVY748" s="511"/>
      <c r="EVZ748" s="511"/>
      <c r="EWA748" s="511"/>
      <c r="EWB748" s="511"/>
      <c r="EWC748" s="89"/>
      <c r="EWD748" s="89"/>
      <c r="EWE748" s="89"/>
      <c r="EWF748" s="89"/>
      <c r="EWG748" s="89"/>
      <c r="EWH748" s="511"/>
      <c r="EWI748" s="511"/>
      <c r="EWJ748" s="89"/>
      <c r="EWK748" s="89"/>
      <c r="EWL748" s="511"/>
      <c r="EWM748" s="511"/>
      <c r="EWN748" s="89"/>
      <c r="EWO748" s="89"/>
      <c r="EWP748" s="511"/>
      <c r="EWQ748" s="511"/>
      <c r="EWR748" s="511"/>
      <c r="EWS748" s="511"/>
      <c r="EWT748" s="511"/>
      <c r="EWU748" s="511"/>
      <c r="EWV748" s="511"/>
      <c r="EWW748" s="89"/>
      <c r="EWX748" s="89"/>
      <c r="EWY748" s="511"/>
      <c r="EWZ748" s="511"/>
      <c r="EXA748" s="89"/>
      <c r="EXB748" s="89"/>
      <c r="EXC748" s="511"/>
      <c r="EXD748" s="511"/>
      <c r="EXE748" s="511"/>
      <c r="EXF748" s="511"/>
      <c r="EXG748" s="511"/>
      <c r="EXH748" s="203"/>
      <c r="EXI748" s="107"/>
      <c r="EXJ748" s="511"/>
      <c r="EXK748" s="511"/>
      <c r="EXL748" s="511"/>
      <c r="EXM748" s="511"/>
      <c r="EXN748" s="511"/>
      <c r="EXO748" s="511"/>
      <c r="EXP748" s="511"/>
      <c r="EXQ748" s="168"/>
      <c r="EXR748" s="168"/>
      <c r="EXS748" s="168"/>
      <c r="EXT748" s="168"/>
      <c r="EXU748" s="168"/>
      <c r="EXV748" s="168"/>
      <c r="EXW748" s="168"/>
      <c r="EXX748" s="168"/>
      <c r="EXY748" s="168"/>
      <c r="EXZ748" s="168"/>
      <c r="EYA748" s="168"/>
      <c r="EYB748" s="168"/>
      <c r="EYC748" s="168"/>
      <c r="EYD748" s="168"/>
      <c r="EYE748" s="168"/>
      <c r="EYF748" s="168"/>
      <c r="EYG748" s="168"/>
      <c r="EYH748" s="168"/>
      <c r="EYI748" s="168"/>
      <c r="EYJ748" s="168"/>
      <c r="EYK748" s="168"/>
      <c r="EYL748" s="168"/>
      <c r="EYM748" s="168"/>
      <c r="EYN748" s="168"/>
      <c r="EYO748" s="168"/>
      <c r="EYP748" s="168"/>
      <c r="EYQ748" s="168"/>
      <c r="EYR748" s="168"/>
      <c r="EYS748" s="168"/>
      <c r="EYT748" s="168"/>
      <c r="EYU748" s="168"/>
      <c r="EYV748" s="168"/>
      <c r="EYW748" s="168"/>
      <c r="EYX748" s="168"/>
      <c r="EYY748" s="168"/>
      <c r="EYZ748" s="168"/>
      <c r="EZA748" s="168"/>
      <c r="EZB748" s="168"/>
      <c r="EZC748" s="168"/>
      <c r="EZD748" s="168"/>
      <c r="EZE748" s="168"/>
      <c r="EZF748" s="168"/>
      <c r="EZG748" s="168"/>
      <c r="EZH748" s="168"/>
      <c r="EZI748" s="511"/>
      <c r="EZJ748" s="511"/>
      <c r="EZK748" s="511"/>
      <c r="EZL748" s="511"/>
      <c r="EZM748" s="511"/>
      <c r="EZN748" s="511"/>
      <c r="EZO748" s="511"/>
      <c r="EZP748" s="511"/>
      <c r="EZQ748" s="511"/>
      <c r="EZR748" s="511"/>
      <c r="EZS748" s="511"/>
      <c r="EZT748" s="511"/>
      <c r="EZU748" s="511"/>
      <c r="EZV748" s="511"/>
      <c r="EZW748" s="511"/>
      <c r="EZX748" s="511"/>
      <c r="EZY748" s="511"/>
      <c r="EZZ748" s="511"/>
      <c r="FAA748" s="511"/>
      <c r="FAB748" s="511"/>
      <c r="FAC748" s="511"/>
      <c r="FAD748" s="511"/>
      <c r="FAE748" s="511"/>
      <c r="FAF748" s="511"/>
      <c r="FAG748" s="89"/>
      <c r="FAH748" s="89"/>
      <c r="FAI748" s="89"/>
      <c r="FAJ748" s="89"/>
      <c r="FAK748" s="89"/>
      <c r="FAL748" s="511"/>
      <c r="FAM748" s="511"/>
      <c r="FAN748" s="89"/>
      <c r="FAO748" s="89"/>
      <c r="FAP748" s="511"/>
      <c r="FAQ748" s="511"/>
      <c r="FAR748" s="89"/>
      <c r="FAS748" s="89"/>
      <c r="FAT748" s="511"/>
      <c r="FAU748" s="511"/>
      <c r="FAV748" s="511"/>
      <c r="FAW748" s="511"/>
      <c r="FAX748" s="511"/>
      <c r="FAY748" s="511"/>
      <c r="FAZ748" s="511"/>
      <c r="FBA748" s="89"/>
      <c r="FBB748" s="89"/>
      <c r="FBC748" s="511"/>
      <c r="FBD748" s="511"/>
      <c r="FBE748" s="89"/>
      <c r="FBF748" s="89"/>
      <c r="FBG748" s="511"/>
      <c r="FBH748" s="511"/>
      <c r="FBI748" s="511"/>
      <c r="FBJ748" s="511"/>
      <c r="FBK748" s="511"/>
      <c r="FBL748" s="203"/>
      <c r="FBM748" s="107"/>
      <c r="FBN748" s="511"/>
      <c r="FBO748" s="511"/>
      <c r="FBP748" s="511"/>
      <c r="FBQ748" s="511"/>
      <c r="FBR748" s="511"/>
      <c r="FBS748" s="511"/>
      <c r="FBT748" s="511"/>
      <c r="FBU748" s="168"/>
      <c r="FBV748" s="168"/>
      <c r="FBW748" s="168"/>
      <c r="FBX748" s="168"/>
      <c r="FBY748" s="168"/>
      <c r="FBZ748" s="168"/>
      <c r="FCA748" s="168"/>
      <c r="FCB748" s="168"/>
      <c r="FCC748" s="168"/>
      <c r="FCD748" s="168"/>
      <c r="FCE748" s="168"/>
      <c r="FCF748" s="168"/>
      <c r="FCG748" s="168"/>
      <c r="FCH748" s="168"/>
      <c r="FCI748" s="168"/>
      <c r="FCJ748" s="168"/>
      <c r="FCK748" s="168"/>
      <c r="FCL748" s="168"/>
      <c r="FCM748" s="168"/>
      <c r="FCN748" s="168"/>
      <c r="FCO748" s="168"/>
      <c r="FCP748" s="168"/>
      <c r="FCQ748" s="168"/>
      <c r="FCR748" s="168"/>
      <c r="FCS748" s="168"/>
      <c r="FCT748" s="168"/>
      <c r="FCU748" s="168"/>
      <c r="FCV748" s="168"/>
      <c r="FCW748" s="168"/>
      <c r="FCX748" s="168"/>
      <c r="FCY748" s="168"/>
      <c r="FCZ748" s="168"/>
      <c r="FDA748" s="168"/>
      <c r="FDB748" s="168"/>
      <c r="FDC748" s="168"/>
      <c r="FDD748" s="168"/>
      <c r="FDE748" s="168"/>
      <c r="FDF748" s="168"/>
      <c r="FDG748" s="168"/>
      <c r="FDH748" s="168"/>
      <c r="FDI748" s="168"/>
      <c r="FDJ748" s="168"/>
      <c r="FDK748" s="168"/>
      <c r="FDL748" s="168"/>
      <c r="FDM748" s="511"/>
      <c r="FDN748" s="511"/>
      <c r="FDO748" s="511"/>
      <c r="FDP748" s="511"/>
      <c r="FDQ748" s="511"/>
      <c r="FDR748" s="511"/>
      <c r="FDS748" s="511"/>
      <c r="FDT748" s="511"/>
      <c r="FDU748" s="511"/>
      <c r="FDV748" s="511"/>
      <c r="FDW748" s="511"/>
      <c r="FDX748" s="511"/>
      <c r="FDY748" s="511"/>
      <c r="FDZ748" s="511"/>
      <c r="FEA748" s="511"/>
      <c r="FEB748" s="511"/>
      <c r="FEC748" s="511"/>
      <c r="FED748" s="511"/>
      <c r="FEE748" s="511"/>
      <c r="FEF748" s="511"/>
      <c r="FEG748" s="511"/>
      <c r="FEH748" s="511"/>
      <c r="FEI748" s="511"/>
      <c r="FEJ748" s="511"/>
      <c r="FEK748" s="89"/>
      <c r="FEL748" s="89"/>
      <c r="FEM748" s="89"/>
      <c r="FEN748" s="89"/>
      <c r="FEO748" s="89"/>
      <c r="FEP748" s="511"/>
      <c r="FEQ748" s="511"/>
      <c r="FER748" s="89"/>
      <c r="FES748" s="89"/>
      <c r="FET748" s="511"/>
      <c r="FEU748" s="511"/>
      <c r="FEV748" s="89"/>
      <c r="FEW748" s="89"/>
      <c r="FEX748" s="511"/>
      <c r="FEY748" s="511"/>
      <c r="FEZ748" s="511"/>
      <c r="FFA748" s="511"/>
      <c r="FFB748" s="511"/>
      <c r="FFC748" s="511"/>
      <c r="FFD748" s="511"/>
      <c r="FFE748" s="89"/>
      <c r="FFF748" s="89"/>
      <c r="FFG748" s="511"/>
      <c r="FFH748" s="511"/>
      <c r="FFI748" s="89"/>
      <c r="FFJ748" s="89"/>
      <c r="FFK748" s="511"/>
      <c r="FFL748" s="511"/>
      <c r="FFM748" s="511"/>
      <c r="FFN748" s="511"/>
      <c r="FFO748" s="511"/>
      <c r="FFP748" s="203"/>
      <c r="FFQ748" s="107"/>
      <c r="FFR748" s="511"/>
      <c r="FFS748" s="511"/>
      <c r="FFT748" s="511"/>
      <c r="FFU748" s="511"/>
      <c r="FFV748" s="511"/>
      <c r="FFW748" s="511"/>
      <c r="FFX748" s="511"/>
      <c r="FFY748" s="168"/>
      <c r="FFZ748" s="168"/>
      <c r="FGA748" s="168"/>
      <c r="FGB748" s="168"/>
      <c r="FGC748" s="168"/>
      <c r="FGD748" s="168"/>
      <c r="FGE748" s="168"/>
      <c r="FGF748" s="168"/>
      <c r="FGG748" s="168"/>
      <c r="FGH748" s="168"/>
      <c r="FGI748" s="168"/>
      <c r="FGJ748" s="168"/>
      <c r="FGK748" s="168"/>
      <c r="FGL748" s="168"/>
      <c r="FGM748" s="168"/>
      <c r="FGN748" s="168"/>
      <c r="FGO748" s="168"/>
      <c r="FGP748" s="168"/>
      <c r="FGQ748" s="168"/>
      <c r="FGR748" s="168"/>
      <c r="FGS748" s="168"/>
      <c r="FGT748" s="168"/>
      <c r="FGU748" s="168"/>
      <c r="FGV748" s="168"/>
      <c r="FGW748" s="168"/>
      <c r="FGX748" s="168"/>
      <c r="FGY748" s="168"/>
      <c r="FGZ748" s="168"/>
      <c r="FHA748" s="168"/>
      <c r="FHB748" s="168"/>
      <c r="FHC748" s="168"/>
      <c r="FHD748" s="168"/>
      <c r="FHE748" s="168"/>
      <c r="FHF748" s="168"/>
      <c r="FHG748" s="168"/>
      <c r="FHH748" s="168"/>
      <c r="FHI748" s="168"/>
      <c r="FHJ748" s="168"/>
      <c r="FHK748" s="168"/>
      <c r="FHL748" s="168"/>
      <c r="FHM748" s="168"/>
      <c r="FHN748" s="168"/>
      <c r="FHO748" s="168"/>
      <c r="FHP748" s="168"/>
      <c r="FHQ748" s="511"/>
      <c r="FHR748" s="511"/>
      <c r="FHS748" s="511"/>
      <c r="FHT748" s="511"/>
      <c r="FHU748" s="511"/>
      <c r="FHV748" s="511"/>
      <c r="FHW748" s="511"/>
      <c r="FHX748" s="511"/>
      <c r="FHY748" s="511"/>
      <c r="FHZ748" s="511"/>
      <c r="FIA748" s="511"/>
      <c r="FIB748" s="511"/>
      <c r="FIC748" s="511"/>
      <c r="FID748" s="511"/>
      <c r="FIE748" s="511"/>
      <c r="FIF748" s="511"/>
      <c r="FIG748" s="511"/>
      <c r="FIH748" s="511"/>
      <c r="FII748" s="511"/>
      <c r="FIJ748" s="511"/>
      <c r="FIK748" s="511"/>
      <c r="FIL748" s="511"/>
      <c r="FIM748" s="511"/>
      <c r="FIN748" s="511"/>
      <c r="FIO748" s="89"/>
      <c r="FIP748" s="89"/>
      <c r="FIQ748" s="89"/>
      <c r="FIR748" s="89"/>
      <c r="FIS748" s="89"/>
      <c r="FIT748" s="511"/>
      <c r="FIU748" s="511"/>
      <c r="FIV748" s="89"/>
      <c r="FIW748" s="89"/>
      <c r="FIX748" s="511"/>
      <c r="FIY748" s="511"/>
      <c r="FIZ748" s="89"/>
      <c r="FJA748" s="89"/>
      <c r="FJB748" s="511"/>
      <c r="FJC748" s="511"/>
      <c r="FJD748" s="511"/>
      <c r="FJE748" s="511"/>
      <c r="FJF748" s="511"/>
      <c r="FJG748" s="511"/>
      <c r="FJH748" s="511"/>
      <c r="FJI748" s="89"/>
      <c r="FJJ748" s="89"/>
      <c r="FJK748" s="511"/>
      <c r="FJL748" s="511"/>
      <c r="FJM748" s="89"/>
      <c r="FJN748" s="89"/>
      <c r="FJO748" s="511"/>
      <c r="FJP748" s="511"/>
      <c r="FJQ748" s="511"/>
      <c r="FJR748" s="511"/>
      <c r="FJS748" s="511"/>
      <c r="FJT748" s="203"/>
      <c r="FJU748" s="107"/>
      <c r="FJV748" s="511"/>
      <c r="FJW748" s="511"/>
      <c r="FJX748" s="511"/>
      <c r="FJY748" s="511"/>
      <c r="FJZ748" s="511"/>
      <c r="FKA748" s="511"/>
      <c r="FKB748" s="511"/>
      <c r="FKC748" s="168"/>
      <c r="FKD748" s="168"/>
      <c r="FKE748" s="168"/>
      <c r="FKF748" s="168"/>
      <c r="FKG748" s="168"/>
      <c r="FKH748" s="168"/>
      <c r="FKI748" s="168"/>
      <c r="FKJ748" s="168"/>
      <c r="FKK748" s="168"/>
      <c r="FKL748" s="168"/>
      <c r="FKM748" s="168"/>
      <c r="FKN748" s="168"/>
      <c r="FKO748" s="168"/>
      <c r="FKP748" s="168"/>
      <c r="FKQ748" s="168"/>
      <c r="FKR748" s="168"/>
      <c r="FKS748" s="168"/>
      <c r="FKT748" s="168"/>
      <c r="FKU748" s="168"/>
      <c r="FKV748" s="168"/>
      <c r="FKW748" s="168"/>
      <c r="FKX748" s="168"/>
      <c r="FKY748" s="168"/>
      <c r="FKZ748" s="168"/>
      <c r="FLA748" s="168"/>
      <c r="FLB748" s="168"/>
      <c r="FLC748" s="168"/>
      <c r="FLD748" s="168"/>
      <c r="FLE748" s="168"/>
      <c r="FLF748" s="168"/>
      <c r="FLG748" s="168"/>
      <c r="FLH748" s="168"/>
      <c r="FLI748" s="168"/>
      <c r="FLJ748" s="168"/>
      <c r="FLK748" s="168"/>
      <c r="FLL748" s="168"/>
      <c r="FLM748" s="168"/>
      <c r="FLN748" s="168"/>
      <c r="FLO748" s="168"/>
      <c r="FLP748" s="168"/>
      <c r="FLQ748" s="168"/>
      <c r="FLR748" s="168"/>
      <c r="FLS748" s="168"/>
      <c r="FLT748" s="168"/>
      <c r="FLU748" s="511"/>
      <c r="FLV748" s="511"/>
      <c r="FLW748" s="511"/>
      <c r="FLX748" s="511"/>
      <c r="FLY748" s="511"/>
      <c r="FLZ748" s="511"/>
      <c r="FMA748" s="511"/>
      <c r="FMB748" s="511"/>
      <c r="FMC748" s="511"/>
      <c r="FMD748" s="511"/>
      <c r="FME748" s="511"/>
      <c r="FMF748" s="511"/>
      <c r="FMG748" s="511"/>
      <c r="FMH748" s="511"/>
      <c r="FMI748" s="511"/>
      <c r="FMJ748" s="511"/>
      <c r="FMK748" s="511"/>
      <c r="FML748" s="511"/>
      <c r="FMM748" s="511"/>
      <c r="FMN748" s="511"/>
      <c r="FMO748" s="511"/>
      <c r="FMP748" s="511"/>
      <c r="FMQ748" s="511"/>
      <c r="FMR748" s="511"/>
      <c r="FMS748" s="89"/>
      <c r="FMT748" s="89"/>
      <c r="FMU748" s="89"/>
      <c r="FMV748" s="89"/>
      <c r="FMW748" s="89"/>
      <c r="FMX748" s="511"/>
      <c r="FMY748" s="511"/>
      <c r="FMZ748" s="89"/>
      <c r="FNA748" s="89"/>
      <c r="FNB748" s="511"/>
      <c r="FNC748" s="511"/>
      <c r="FND748" s="89"/>
      <c r="FNE748" s="89"/>
      <c r="FNF748" s="511"/>
      <c r="FNG748" s="511"/>
      <c r="FNH748" s="511"/>
      <c r="FNI748" s="511"/>
      <c r="FNJ748" s="511"/>
      <c r="FNK748" s="511"/>
      <c r="FNL748" s="511"/>
      <c r="FNM748" s="89"/>
      <c r="FNN748" s="89"/>
      <c r="FNO748" s="511"/>
      <c r="FNP748" s="511"/>
      <c r="FNQ748" s="89"/>
      <c r="FNR748" s="89"/>
      <c r="FNS748" s="511"/>
      <c r="FNT748" s="511"/>
      <c r="FNU748" s="511"/>
      <c r="FNV748" s="511"/>
      <c r="FNW748" s="511"/>
      <c r="FNX748" s="203"/>
      <c r="FNY748" s="107"/>
      <c r="FNZ748" s="511"/>
      <c r="FOA748" s="511"/>
      <c r="FOB748" s="511"/>
      <c r="FOC748" s="511"/>
      <c r="FOD748" s="511"/>
      <c r="FOE748" s="511"/>
      <c r="FOF748" s="511"/>
      <c r="FOG748" s="168"/>
      <c r="FOH748" s="168"/>
      <c r="FOI748" s="168"/>
      <c r="FOJ748" s="168"/>
      <c r="FOK748" s="168"/>
      <c r="FOL748" s="168"/>
      <c r="FOM748" s="168"/>
      <c r="FON748" s="168"/>
      <c r="FOO748" s="168"/>
      <c r="FOP748" s="168"/>
      <c r="FOQ748" s="168"/>
      <c r="FOR748" s="168"/>
      <c r="FOS748" s="168"/>
      <c r="FOT748" s="168"/>
      <c r="FOU748" s="168"/>
      <c r="FOV748" s="168"/>
      <c r="FOW748" s="168"/>
      <c r="FOX748" s="168"/>
      <c r="FOY748" s="168"/>
      <c r="FOZ748" s="168"/>
      <c r="FPA748" s="168"/>
      <c r="FPB748" s="168"/>
      <c r="FPC748" s="168"/>
      <c r="FPD748" s="168"/>
      <c r="FPE748" s="168"/>
      <c r="FPF748" s="168"/>
      <c r="FPG748" s="168"/>
      <c r="FPH748" s="168"/>
      <c r="FPI748" s="168"/>
      <c r="FPJ748" s="168"/>
      <c r="FPK748" s="168"/>
      <c r="FPL748" s="168"/>
      <c r="FPM748" s="168"/>
      <c r="FPN748" s="168"/>
      <c r="FPO748" s="168"/>
      <c r="FPP748" s="168"/>
      <c r="FPQ748" s="168"/>
      <c r="FPR748" s="168"/>
      <c r="FPS748" s="168"/>
      <c r="FPT748" s="168"/>
      <c r="FPU748" s="168"/>
      <c r="FPV748" s="168"/>
      <c r="FPW748" s="168"/>
      <c r="FPX748" s="168"/>
      <c r="FPY748" s="511"/>
      <c r="FPZ748" s="511"/>
      <c r="FQA748" s="511"/>
      <c r="FQB748" s="511"/>
      <c r="FQC748" s="511"/>
      <c r="FQD748" s="511"/>
      <c r="FQE748" s="511"/>
      <c r="FQF748" s="511"/>
      <c r="FQG748" s="511"/>
      <c r="FQH748" s="511"/>
      <c r="FQI748" s="511"/>
      <c r="FQJ748" s="511"/>
      <c r="FQK748" s="511"/>
      <c r="FQL748" s="511"/>
      <c r="FQM748" s="511"/>
      <c r="FQN748" s="511"/>
      <c r="FQO748" s="511"/>
      <c r="FQP748" s="511"/>
      <c r="FQQ748" s="511"/>
      <c r="FQR748" s="511"/>
      <c r="FQS748" s="511"/>
      <c r="FQT748" s="511"/>
      <c r="FQU748" s="511"/>
      <c r="FQV748" s="511"/>
      <c r="FQW748" s="89"/>
      <c r="FQX748" s="89"/>
      <c r="FQY748" s="89"/>
      <c r="FQZ748" s="89"/>
      <c r="FRA748" s="89"/>
      <c r="FRB748" s="511"/>
      <c r="FRC748" s="511"/>
      <c r="FRD748" s="89"/>
      <c r="FRE748" s="89"/>
      <c r="FRF748" s="511"/>
      <c r="FRG748" s="511"/>
      <c r="FRH748" s="89"/>
      <c r="FRI748" s="89"/>
      <c r="FRJ748" s="511"/>
      <c r="FRK748" s="511"/>
      <c r="FRL748" s="511"/>
      <c r="FRM748" s="511"/>
      <c r="FRN748" s="511"/>
      <c r="FRO748" s="511"/>
      <c r="FRP748" s="511"/>
      <c r="FRQ748" s="89"/>
      <c r="FRR748" s="89"/>
      <c r="FRS748" s="511"/>
      <c r="FRT748" s="511"/>
      <c r="FRU748" s="89"/>
      <c r="FRV748" s="89"/>
      <c r="FRW748" s="511"/>
      <c r="FRX748" s="511"/>
      <c r="FRY748" s="511"/>
      <c r="FRZ748" s="511"/>
      <c r="FSA748" s="511"/>
      <c r="FSB748" s="203"/>
      <c r="FSC748" s="107"/>
      <c r="FSD748" s="511"/>
      <c r="FSE748" s="511"/>
      <c r="FSF748" s="511"/>
      <c r="FSG748" s="511"/>
      <c r="FSH748" s="511"/>
      <c r="FSI748" s="511"/>
      <c r="FSJ748" s="511"/>
      <c r="FSK748" s="168"/>
      <c r="FSL748" s="168"/>
      <c r="FSM748" s="168"/>
      <c r="FSN748" s="168"/>
      <c r="FSO748" s="168"/>
      <c r="FSP748" s="168"/>
      <c r="FSQ748" s="168"/>
      <c r="FSR748" s="168"/>
      <c r="FSS748" s="168"/>
      <c r="FST748" s="168"/>
      <c r="FSU748" s="168"/>
      <c r="FSV748" s="168"/>
      <c r="FSW748" s="168"/>
      <c r="FSX748" s="168"/>
      <c r="FSY748" s="168"/>
      <c r="FSZ748" s="168"/>
      <c r="FTA748" s="168"/>
      <c r="FTB748" s="168"/>
      <c r="FTC748" s="168"/>
      <c r="FTD748" s="168"/>
      <c r="FTE748" s="168"/>
      <c r="FTF748" s="168"/>
      <c r="FTG748" s="168"/>
      <c r="FTH748" s="168"/>
      <c r="FTI748" s="168"/>
      <c r="FTJ748" s="168"/>
      <c r="FTK748" s="168"/>
      <c r="FTL748" s="168"/>
      <c r="FTM748" s="168"/>
      <c r="FTN748" s="168"/>
      <c r="FTO748" s="168"/>
      <c r="FTP748" s="168"/>
      <c r="FTQ748" s="168"/>
      <c r="FTR748" s="168"/>
      <c r="FTS748" s="168"/>
      <c r="FTT748" s="168"/>
      <c r="FTU748" s="168"/>
      <c r="FTV748" s="168"/>
      <c r="FTW748" s="168"/>
      <c r="FTX748" s="168"/>
      <c r="FTY748" s="168"/>
      <c r="FTZ748" s="168"/>
      <c r="FUA748" s="168"/>
      <c r="FUB748" s="168"/>
      <c r="FUC748" s="511"/>
      <c r="FUD748" s="511"/>
      <c r="FUE748" s="511"/>
      <c r="FUF748" s="511"/>
      <c r="FUG748" s="511"/>
      <c r="FUH748" s="511"/>
      <c r="FUI748" s="511"/>
      <c r="FUJ748" s="511"/>
      <c r="FUK748" s="511"/>
      <c r="FUL748" s="511"/>
      <c r="FUM748" s="511"/>
      <c r="FUN748" s="511"/>
      <c r="FUO748" s="511"/>
      <c r="FUP748" s="511"/>
      <c r="FUQ748" s="511"/>
      <c r="FUR748" s="511"/>
      <c r="FUS748" s="511"/>
      <c r="FUT748" s="511"/>
      <c r="FUU748" s="511"/>
      <c r="FUV748" s="511"/>
      <c r="FUW748" s="511"/>
      <c r="FUX748" s="511"/>
      <c r="FUY748" s="511"/>
      <c r="FUZ748" s="511"/>
      <c r="FVA748" s="89"/>
      <c r="FVB748" s="89"/>
      <c r="FVC748" s="89"/>
      <c r="FVD748" s="89"/>
      <c r="FVE748" s="89"/>
      <c r="FVF748" s="511"/>
      <c r="FVG748" s="511"/>
      <c r="FVH748" s="89"/>
      <c r="FVI748" s="89"/>
      <c r="FVJ748" s="511"/>
      <c r="FVK748" s="511"/>
      <c r="FVL748" s="89"/>
      <c r="FVM748" s="89"/>
      <c r="FVN748" s="511"/>
      <c r="FVO748" s="511"/>
      <c r="FVP748" s="511"/>
      <c r="FVQ748" s="511"/>
      <c r="FVR748" s="511"/>
      <c r="FVS748" s="511"/>
      <c r="FVT748" s="511"/>
      <c r="FVU748" s="89"/>
      <c r="FVV748" s="89"/>
      <c r="FVW748" s="511"/>
      <c r="FVX748" s="511"/>
      <c r="FVY748" s="89"/>
      <c r="FVZ748" s="89"/>
      <c r="FWA748" s="511"/>
      <c r="FWB748" s="511"/>
      <c r="FWC748" s="511"/>
      <c r="FWD748" s="511"/>
      <c r="FWE748" s="511"/>
      <c r="FWF748" s="203"/>
      <c r="FWG748" s="107"/>
      <c r="FWH748" s="511"/>
      <c r="FWI748" s="511"/>
      <c r="FWJ748" s="511"/>
      <c r="FWK748" s="511"/>
      <c r="FWL748" s="511"/>
      <c r="FWM748" s="511"/>
      <c r="FWN748" s="511"/>
      <c r="FWO748" s="168"/>
      <c r="FWP748" s="168"/>
      <c r="FWQ748" s="168"/>
      <c r="FWR748" s="168"/>
      <c r="FWS748" s="168"/>
      <c r="FWT748" s="168"/>
      <c r="FWU748" s="168"/>
      <c r="FWV748" s="168"/>
      <c r="FWW748" s="168"/>
      <c r="FWX748" s="168"/>
      <c r="FWY748" s="168"/>
      <c r="FWZ748" s="168"/>
      <c r="FXA748" s="168"/>
      <c r="FXB748" s="168"/>
      <c r="FXC748" s="168"/>
      <c r="FXD748" s="168"/>
      <c r="FXE748" s="168"/>
      <c r="FXF748" s="168"/>
      <c r="FXG748" s="168"/>
      <c r="FXH748" s="168"/>
      <c r="FXI748" s="168"/>
      <c r="FXJ748" s="168"/>
      <c r="FXK748" s="168"/>
      <c r="FXL748" s="168"/>
      <c r="FXM748" s="168"/>
      <c r="FXN748" s="168"/>
      <c r="FXO748" s="168"/>
      <c r="FXP748" s="168"/>
      <c r="FXQ748" s="168"/>
      <c r="FXR748" s="168"/>
      <c r="FXS748" s="168"/>
      <c r="FXT748" s="168"/>
      <c r="FXU748" s="168"/>
      <c r="FXV748" s="168"/>
      <c r="FXW748" s="168"/>
      <c r="FXX748" s="168"/>
      <c r="FXY748" s="168"/>
      <c r="FXZ748" s="168"/>
      <c r="FYA748" s="168"/>
      <c r="FYB748" s="168"/>
      <c r="FYC748" s="168"/>
      <c r="FYD748" s="168"/>
      <c r="FYE748" s="168"/>
      <c r="FYF748" s="168"/>
      <c r="FYG748" s="511"/>
      <c r="FYH748" s="511"/>
      <c r="FYI748" s="511"/>
      <c r="FYJ748" s="511"/>
      <c r="FYK748" s="511"/>
      <c r="FYL748" s="511"/>
      <c r="FYM748" s="511"/>
      <c r="FYN748" s="511"/>
      <c r="FYO748" s="511"/>
      <c r="FYP748" s="511"/>
      <c r="FYQ748" s="511"/>
      <c r="FYR748" s="511"/>
      <c r="FYS748" s="511"/>
      <c r="FYT748" s="511"/>
      <c r="FYU748" s="511"/>
      <c r="FYV748" s="511"/>
      <c r="FYW748" s="511"/>
      <c r="FYX748" s="511"/>
      <c r="FYY748" s="511"/>
      <c r="FYZ748" s="511"/>
      <c r="FZA748" s="511"/>
      <c r="FZB748" s="511"/>
      <c r="FZC748" s="511"/>
      <c r="FZD748" s="511"/>
      <c r="FZE748" s="89"/>
      <c r="FZF748" s="89"/>
      <c r="FZG748" s="89"/>
      <c r="FZH748" s="89"/>
      <c r="FZI748" s="89"/>
      <c r="FZJ748" s="511"/>
      <c r="FZK748" s="511"/>
      <c r="FZL748" s="89"/>
      <c r="FZM748" s="89"/>
      <c r="FZN748" s="511"/>
      <c r="FZO748" s="511"/>
      <c r="FZP748" s="89"/>
      <c r="FZQ748" s="89"/>
      <c r="FZR748" s="511"/>
      <c r="FZS748" s="511"/>
      <c r="FZT748" s="511"/>
      <c r="FZU748" s="511"/>
      <c r="FZV748" s="511"/>
      <c r="FZW748" s="511"/>
      <c r="FZX748" s="511"/>
      <c r="FZY748" s="89"/>
      <c r="FZZ748" s="89"/>
      <c r="GAA748" s="511"/>
      <c r="GAB748" s="511"/>
      <c r="GAC748" s="89"/>
      <c r="GAD748" s="89"/>
      <c r="GAE748" s="511"/>
      <c r="GAF748" s="511"/>
      <c r="GAG748" s="511"/>
      <c r="GAH748" s="511"/>
      <c r="GAI748" s="511"/>
      <c r="GAJ748" s="203"/>
      <c r="GAK748" s="107"/>
      <c r="GAL748" s="511"/>
      <c r="GAM748" s="511"/>
      <c r="GAN748" s="511"/>
      <c r="GAO748" s="511"/>
      <c r="GAP748" s="511"/>
      <c r="GAQ748" s="511"/>
      <c r="GAR748" s="511"/>
      <c r="GAS748" s="168"/>
      <c r="GAT748" s="168"/>
      <c r="GAU748" s="168"/>
      <c r="GAV748" s="168"/>
      <c r="GAW748" s="168"/>
      <c r="GAX748" s="168"/>
      <c r="GAY748" s="168"/>
      <c r="GAZ748" s="168"/>
      <c r="GBA748" s="168"/>
      <c r="GBB748" s="168"/>
      <c r="GBC748" s="168"/>
      <c r="GBD748" s="168"/>
      <c r="GBE748" s="168"/>
      <c r="GBF748" s="168"/>
      <c r="GBG748" s="168"/>
      <c r="GBH748" s="168"/>
      <c r="GBI748" s="168"/>
      <c r="GBJ748" s="168"/>
      <c r="GBK748" s="168"/>
      <c r="GBL748" s="168"/>
      <c r="GBM748" s="168"/>
      <c r="GBN748" s="168"/>
      <c r="GBO748" s="168"/>
      <c r="GBP748" s="168"/>
      <c r="GBQ748" s="168"/>
      <c r="GBR748" s="168"/>
      <c r="GBS748" s="168"/>
      <c r="GBT748" s="168"/>
      <c r="GBU748" s="168"/>
      <c r="GBV748" s="168"/>
      <c r="GBW748" s="168"/>
      <c r="GBX748" s="168"/>
      <c r="GBY748" s="168"/>
      <c r="GBZ748" s="168"/>
      <c r="GCA748" s="168"/>
      <c r="GCB748" s="168"/>
      <c r="GCC748" s="168"/>
      <c r="GCD748" s="168"/>
      <c r="GCE748" s="168"/>
      <c r="GCF748" s="168"/>
      <c r="GCG748" s="168"/>
      <c r="GCH748" s="168"/>
      <c r="GCI748" s="168"/>
      <c r="GCJ748" s="168"/>
      <c r="GCK748" s="511"/>
      <c r="GCL748" s="511"/>
      <c r="GCM748" s="511"/>
      <c r="GCN748" s="511"/>
      <c r="GCO748" s="511"/>
      <c r="GCP748" s="511"/>
      <c r="GCQ748" s="511"/>
      <c r="GCR748" s="511"/>
      <c r="GCS748" s="511"/>
      <c r="GCT748" s="511"/>
      <c r="GCU748" s="511"/>
      <c r="GCV748" s="511"/>
      <c r="GCW748" s="511"/>
      <c r="GCX748" s="511"/>
      <c r="GCY748" s="511"/>
      <c r="GCZ748" s="511"/>
      <c r="GDA748" s="511"/>
      <c r="GDB748" s="511"/>
      <c r="GDC748" s="511"/>
      <c r="GDD748" s="511"/>
      <c r="GDE748" s="511"/>
      <c r="GDF748" s="511"/>
      <c r="GDG748" s="511"/>
      <c r="GDH748" s="511"/>
      <c r="GDI748" s="89"/>
      <c r="GDJ748" s="89"/>
      <c r="GDK748" s="89"/>
      <c r="GDL748" s="89"/>
      <c r="GDM748" s="89"/>
      <c r="GDN748" s="511"/>
      <c r="GDO748" s="511"/>
      <c r="GDP748" s="89"/>
      <c r="GDQ748" s="89"/>
      <c r="GDR748" s="511"/>
      <c r="GDS748" s="511"/>
      <c r="GDT748" s="89"/>
      <c r="GDU748" s="89"/>
      <c r="GDV748" s="511"/>
      <c r="GDW748" s="511"/>
      <c r="GDX748" s="511"/>
      <c r="GDY748" s="511"/>
      <c r="GDZ748" s="511"/>
      <c r="GEA748" s="511"/>
      <c r="GEB748" s="511"/>
      <c r="GEC748" s="89"/>
      <c r="GED748" s="89"/>
      <c r="GEE748" s="511"/>
      <c r="GEF748" s="511"/>
      <c r="GEG748" s="89"/>
      <c r="GEH748" s="89"/>
      <c r="GEI748" s="511"/>
      <c r="GEJ748" s="511"/>
      <c r="GEK748" s="511"/>
      <c r="GEL748" s="511"/>
      <c r="GEM748" s="511"/>
      <c r="GEN748" s="203"/>
      <c r="GEO748" s="107"/>
      <c r="GEP748" s="511"/>
      <c r="GEQ748" s="511"/>
      <c r="GER748" s="511"/>
      <c r="GES748" s="511"/>
      <c r="GET748" s="511"/>
      <c r="GEU748" s="511"/>
      <c r="GEV748" s="511"/>
      <c r="GEW748" s="168"/>
      <c r="GEX748" s="168"/>
      <c r="GEY748" s="168"/>
      <c r="GEZ748" s="168"/>
      <c r="GFA748" s="168"/>
      <c r="GFB748" s="168"/>
      <c r="GFC748" s="168"/>
      <c r="GFD748" s="168"/>
      <c r="GFE748" s="168"/>
      <c r="GFF748" s="168"/>
      <c r="GFG748" s="168"/>
      <c r="GFH748" s="168"/>
      <c r="GFI748" s="168"/>
      <c r="GFJ748" s="168"/>
      <c r="GFK748" s="168"/>
      <c r="GFL748" s="168"/>
      <c r="GFM748" s="168"/>
      <c r="GFN748" s="168"/>
      <c r="GFO748" s="168"/>
      <c r="GFP748" s="168"/>
      <c r="GFQ748" s="168"/>
      <c r="GFR748" s="168"/>
      <c r="GFS748" s="168"/>
      <c r="GFT748" s="168"/>
      <c r="GFU748" s="168"/>
      <c r="GFV748" s="168"/>
      <c r="GFW748" s="168"/>
      <c r="GFX748" s="168"/>
      <c r="GFY748" s="168"/>
      <c r="GFZ748" s="168"/>
      <c r="GGA748" s="168"/>
      <c r="GGB748" s="168"/>
      <c r="GGC748" s="168"/>
      <c r="GGD748" s="168"/>
      <c r="GGE748" s="168"/>
      <c r="GGF748" s="168"/>
      <c r="GGG748" s="168"/>
      <c r="GGH748" s="168"/>
      <c r="GGI748" s="168"/>
      <c r="GGJ748" s="168"/>
      <c r="GGK748" s="168"/>
      <c r="GGL748" s="168"/>
      <c r="GGM748" s="168"/>
      <c r="GGN748" s="168"/>
      <c r="GGO748" s="511"/>
      <c r="GGP748" s="511"/>
      <c r="GGQ748" s="511"/>
      <c r="GGR748" s="511"/>
      <c r="GGS748" s="511"/>
      <c r="GGT748" s="511"/>
      <c r="GGU748" s="511"/>
      <c r="GGV748" s="511"/>
      <c r="GGW748" s="511"/>
      <c r="GGX748" s="511"/>
      <c r="GGY748" s="511"/>
      <c r="GGZ748" s="511"/>
      <c r="GHA748" s="511"/>
      <c r="GHB748" s="511"/>
      <c r="GHC748" s="511"/>
      <c r="GHD748" s="511"/>
      <c r="GHE748" s="511"/>
      <c r="GHF748" s="511"/>
      <c r="GHG748" s="511"/>
      <c r="GHH748" s="511"/>
      <c r="GHI748" s="511"/>
      <c r="GHJ748" s="511"/>
      <c r="GHK748" s="511"/>
      <c r="GHL748" s="511"/>
      <c r="GHM748" s="89"/>
      <c r="GHN748" s="89"/>
      <c r="GHO748" s="89"/>
      <c r="GHP748" s="89"/>
      <c r="GHQ748" s="89"/>
      <c r="GHR748" s="511"/>
      <c r="GHS748" s="511"/>
      <c r="GHT748" s="89"/>
      <c r="GHU748" s="89"/>
      <c r="GHV748" s="511"/>
      <c r="GHW748" s="511"/>
      <c r="GHX748" s="89"/>
      <c r="GHY748" s="89"/>
      <c r="GHZ748" s="511"/>
      <c r="GIA748" s="511"/>
      <c r="GIB748" s="511"/>
      <c r="GIC748" s="511"/>
      <c r="GID748" s="511"/>
      <c r="GIE748" s="511"/>
      <c r="GIF748" s="511"/>
      <c r="GIG748" s="89"/>
      <c r="GIH748" s="89"/>
      <c r="GII748" s="511"/>
      <c r="GIJ748" s="511"/>
      <c r="GIK748" s="89"/>
      <c r="GIL748" s="89"/>
      <c r="GIM748" s="511"/>
      <c r="GIN748" s="511"/>
      <c r="GIO748" s="511"/>
      <c r="GIP748" s="511"/>
      <c r="GIQ748" s="511"/>
      <c r="GIR748" s="203"/>
      <c r="GIS748" s="107"/>
      <c r="GIT748" s="511"/>
      <c r="GIU748" s="511"/>
      <c r="GIV748" s="511"/>
      <c r="GIW748" s="511"/>
      <c r="GIX748" s="511"/>
      <c r="GIY748" s="511"/>
      <c r="GIZ748" s="511"/>
      <c r="GJA748" s="168"/>
      <c r="GJB748" s="168"/>
      <c r="GJC748" s="168"/>
      <c r="GJD748" s="168"/>
      <c r="GJE748" s="168"/>
      <c r="GJF748" s="168"/>
      <c r="GJG748" s="168"/>
      <c r="GJH748" s="168"/>
      <c r="GJI748" s="168"/>
      <c r="GJJ748" s="168"/>
      <c r="GJK748" s="168"/>
      <c r="GJL748" s="168"/>
      <c r="GJM748" s="168"/>
      <c r="GJN748" s="168"/>
      <c r="GJO748" s="168"/>
      <c r="GJP748" s="168"/>
      <c r="GJQ748" s="168"/>
      <c r="GJR748" s="168"/>
      <c r="GJS748" s="168"/>
      <c r="GJT748" s="168"/>
      <c r="GJU748" s="168"/>
      <c r="GJV748" s="168"/>
      <c r="GJW748" s="168"/>
      <c r="GJX748" s="168"/>
      <c r="GJY748" s="168"/>
      <c r="GJZ748" s="168"/>
      <c r="GKA748" s="168"/>
      <c r="GKB748" s="168"/>
      <c r="GKC748" s="168"/>
      <c r="GKD748" s="168"/>
      <c r="GKE748" s="168"/>
      <c r="GKF748" s="168"/>
      <c r="GKG748" s="168"/>
      <c r="GKH748" s="168"/>
      <c r="GKI748" s="168"/>
      <c r="GKJ748" s="168"/>
      <c r="GKK748" s="168"/>
      <c r="GKL748" s="168"/>
      <c r="GKM748" s="168"/>
      <c r="GKN748" s="168"/>
      <c r="GKO748" s="168"/>
      <c r="GKP748" s="168"/>
      <c r="GKQ748" s="168"/>
      <c r="GKR748" s="168"/>
      <c r="GKS748" s="511"/>
      <c r="GKT748" s="511"/>
      <c r="GKU748" s="511"/>
      <c r="GKV748" s="511"/>
      <c r="GKW748" s="511"/>
      <c r="GKX748" s="511"/>
      <c r="GKY748" s="511"/>
      <c r="GKZ748" s="511"/>
      <c r="GLA748" s="511"/>
      <c r="GLB748" s="511"/>
      <c r="GLC748" s="511"/>
      <c r="GLD748" s="511"/>
      <c r="GLE748" s="511"/>
      <c r="GLF748" s="511"/>
      <c r="GLG748" s="511"/>
      <c r="GLH748" s="511"/>
      <c r="GLI748" s="511"/>
      <c r="GLJ748" s="511"/>
      <c r="GLK748" s="511"/>
      <c r="GLL748" s="511"/>
      <c r="GLM748" s="511"/>
      <c r="GLN748" s="511"/>
      <c r="GLO748" s="511"/>
      <c r="GLP748" s="511"/>
      <c r="GLQ748" s="89"/>
      <c r="GLR748" s="89"/>
      <c r="GLS748" s="89"/>
      <c r="GLT748" s="89"/>
      <c r="GLU748" s="89"/>
      <c r="GLV748" s="511"/>
      <c r="GLW748" s="511"/>
      <c r="GLX748" s="89"/>
      <c r="GLY748" s="89"/>
      <c r="GLZ748" s="511"/>
      <c r="GMA748" s="511"/>
      <c r="GMB748" s="89"/>
      <c r="GMC748" s="89"/>
      <c r="GMD748" s="511"/>
      <c r="GME748" s="511"/>
      <c r="GMF748" s="511"/>
      <c r="GMG748" s="511"/>
      <c r="GMH748" s="511"/>
      <c r="GMI748" s="511"/>
      <c r="GMJ748" s="511"/>
      <c r="GMK748" s="89"/>
      <c r="GML748" s="89"/>
      <c r="GMM748" s="511"/>
      <c r="GMN748" s="511"/>
      <c r="GMO748" s="89"/>
      <c r="GMP748" s="89"/>
      <c r="GMQ748" s="511"/>
      <c r="GMR748" s="511"/>
      <c r="GMS748" s="511"/>
      <c r="GMT748" s="511"/>
      <c r="GMU748" s="511"/>
      <c r="GMV748" s="203"/>
      <c r="GMW748" s="107"/>
      <c r="GMX748" s="511"/>
      <c r="GMY748" s="511"/>
      <c r="GMZ748" s="511"/>
      <c r="GNA748" s="511"/>
      <c r="GNB748" s="511"/>
      <c r="GNC748" s="511"/>
      <c r="GND748" s="511"/>
      <c r="GNE748" s="168"/>
      <c r="GNF748" s="168"/>
      <c r="GNG748" s="168"/>
      <c r="GNH748" s="168"/>
      <c r="GNI748" s="168"/>
      <c r="GNJ748" s="168"/>
      <c r="GNK748" s="168"/>
      <c r="GNL748" s="168"/>
      <c r="GNM748" s="168"/>
      <c r="GNN748" s="168"/>
      <c r="GNO748" s="168"/>
      <c r="GNP748" s="168"/>
      <c r="GNQ748" s="168"/>
      <c r="GNR748" s="168"/>
      <c r="GNS748" s="168"/>
      <c r="GNT748" s="168"/>
      <c r="GNU748" s="168"/>
      <c r="GNV748" s="168"/>
      <c r="GNW748" s="168"/>
      <c r="GNX748" s="168"/>
      <c r="GNY748" s="168"/>
      <c r="GNZ748" s="168"/>
      <c r="GOA748" s="168"/>
      <c r="GOB748" s="168"/>
      <c r="GOC748" s="168"/>
      <c r="GOD748" s="168"/>
      <c r="GOE748" s="168"/>
      <c r="GOF748" s="168"/>
      <c r="GOG748" s="168"/>
      <c r="GOH748" s="168"/>
      <c r="GOI748" s="168"/>
      <c r="GOJ748" s="168"/>
      <c r="GOK748" s="168"/>
      <c r="GOL748" s="168"/>
      <c r="GOM748" s="168"/>
      <c r="GON748" s="168"/>
      <c r="GOO748" s="168"/>
      <c r="GOP748" s="168"/>
      <c r="GOQ748" s="168"/>
      <c r="GOR748" s="168"/>
      <c r="GOS748" s="168"/>
      <c r="GOT748" s="168"/>
      <c r="GOU748" s="168"/>
      <c r="GOV748" s="168"/>
      <c r="GOW748" s="511"/>
      <c r="GOX748" s="511"/>
      <c r="GOY748" s="511"/>
      <c r="GOZ748" s="511"/>
      <c r="GPA748" s="511"/>
      <c r="GPB748" s="511"/>
      <c r="GPC748" s="511"/>
      <c r="GPD748" s="511"/>
      <c r="GPE748" s="511"/>
      <c r="GPF748" s="511"/>
      <c r="GPG748" s="511"/>
      <c r="GPH748" s="511"/>
      <c r="GPI748" s="511"/>
      <c r="GPJ748" s="511"/>
      <c r="GPK748" s="511"/>
      <c r="GPL748" s="511"/>
      <c r="GPM748" s="511"/>
      <c r="GPN748" s="511"/>
      <c r="GPO748" s="511"/>
      <c r="GPP748" s="511"/>
      <c r="GPQ748" s="511"/>
      <c r="GPR748" s="511"/>
      <c r="GPS748" s="511"/>
      <c r="GPT748" s="511"/>
      <c r="GPU748" s="89"/>
      <c r="GPV748" s="89"/>
      <c r="GPW748" s="89"/>
      <c r="GPX748" s="89"/>
      <c r="GPY748" s="89"/>
      <c r="GPZ748" s="511"/>
      <c r="GQA748" s="511"/>
      <c r="GQB748" s="89"/>
      <c r="GQC748" s="89"/>
      <c r="GQD748" s="511"/>
      <c r="GQE748" s="511"/>
      <c r="GQF748" s="89"/>
      <c r="GQG748" s="89"/>
      <c r="GQH748" s="511"/>
      <c r="GQI748" s="511"/>
      <c r="GQJ748" s="511"/>
      <c r="GQK748" s="511"/>
      <c r="GQL748" s="511"/>
      <c r="GQM748" s="511"/>
      <c r="GQN748" s="511"/>
      <c r="GQO748" s="89"/>
      <c r="GQP748" s="89"/>
      <c r="GQQ748" s="511"/>
      <c r="GQR748" s="511"/>
      <c r="GQS748" s="89"/>
      <c r="GQT748" s="89"/>
      <c r="GQU748" s="511"/>
      <c r="GQV748" s="511"/>
      <c r="GQW748" s="511"/>
      <c r="GQX748" s="511"/>
      <c r="GQY748" s="511"/>
      <c r="GQZ748" s="203"/>
      <c r="GRA748" s="107"/>
      <c r="GRB748" s="511"/>
      <c r="GRC748" s="511"/>
      <c r="GRD748" s="511"/>
      <c r="GRE748" s="511"/>
      <c r="GRF748" s="511"/>
      <c r="GRG748" s="511"/>
      <c r="GRH748" s="511"/>
      <c r="GRI748" s="168"/>
      <c r="GRJ748" s="168"/>
      <c r="GRK748" s="168"/>
      <c r="GRL748" s="168"/>
      <c r="GRM748" s="168"/>
      <c r="GRN748" s="168"/>
      <c r="GRO748" s="168"/>
      <c r="GRP748" s="168"/>
      <c r="GRQ748" s="168"/>
      <c r="GRR748" s="168"/>
      <c r="GRS748" s="168"/>
      <c r="GRT748" s="168"/>
      <c r="GRU748" s="168"/>
      <c r="GRV748" s="168"/>
      <c r="GRW748" s="168"/>
      <c r="GRX748" s="168"/>
      <c r="GRY748" s="168"/>
      <c r="GRZ748" s="168"/>
      <c r="GSA748" s="168"/>
      <c r="GSB748" s="168"/>
      <c r="GSC748" s="168"/>
      <c r="GSD748" s="168"/>
      <c r="GSE748" s="168"/>
      <c r="GSF748" s="168"/>
      <c r="GSG748" s="168"/>
      <c r="GSH748" s="168"/>
      <c r="GSI748" s="168"/>
      <c r="GSJ748" s="168"/>
      <c r="GSK748" s="168"/>
      <c r="GSL748" s="168"/>
      <c r="GSM748" s="168"/>
      <c r="GSN748" s="168"/>
      <c r="GSO748" s="168"/>
      <c r="GSP748" s="168"/>
      <c r="GSQ748" s="168"/>
      <c r="GSR748" s="168"/>
      <c r="GSS748" s="168"/>
      <c r="GST748" s="168"/>
      <c r="GSU748" s="168"/>
      <c r="GSV748" s="168"/>
      <c r="GSW748" s="168"/>
      <c r="GSX748" s="168"/>
      <c r="GSY748" s="168"/>
      <c r="GSZ748" s="168"/>
      <c r="GTA748" s="511"/>
      <c r="GTB748" s="511"/>
      <c r="GTC748" s="511"/>
      <c r="GTD748" s="511"/>
      <c r="GTE748" s="511"/>
      <c r="GTF748" s="511"/>
      <c r="GTG748" s="511"/>
      <c r="GTH748" s="511"/>
      <c r="GTI748" s="511"/>
      <c r="GTJ748" s="511"/>
      <c r="GTK748" s="511"/>
      <c r="GTL748" s="511"/>
      <c r="GTM748" s="511"/>
      <c r="GTN748" s="511"/>
      <c r="GTO748" s="511"/>
      <c r="GTP748" s="511"/>
      <c r="GTQ748" s="511"/>
      <c r="GTR748" s="511"/>
      <c r="GTS748" s="511"/>
      <c r="GTT748" s="511"/>
      <c r="GTU748" s="511"/>
      <c r="GTV748" s="511"/>
      <c r="GTW748" s="511"/>
      <c r="GTX748" s="511"/>
      <c r="GTY748" s="89"/>
      <c r="GTZ748" s="89"/>
      <c r="GUA748" s="89"/>
      <c r="GUB748" s="89"/>
      <c r="GUC748" s="89"/>
      <c r="GUD748" s="511"/>
      <c r="GUE748" s="511"/>
      <c r="GUF748" s="89"/>
      <c r="GUG748" s="89"/>
      <c r="GUH748" s="511"/>
      <c r="GUI748" s="511"/>
      <c r="GUJ748" s="89"/>
      <c r="GUK748" s="89"/>
      <c r="GUL748" s="511"/>
      <c r="GUM748" s="511"/>
      <c r="GUN748" s="511"/>
      <c r="GUO748" s="511"/>
      <c r="GUP748" s="511"/>
      <c r="GUQ748" s="511"/>
      <c r="GUR748" s="511"/>
      <c r="GUS748" s="89"/>
      <c r="GUT748" s="89"/>
      <c r="GUU748" s="511"/>
      <c r="GUV748" s="511"/>
      <c r="GUW748" s="89"/>
      <c r="GUX748" s="89"/>
      <c r="GUY748" s="511"/>
      <c r="GUZ748" s="511"/>
      <c r="GVA748" s="511"/>
      <c r="GVB748" s="511"/>
      <c r="GVC748" s="511"/>
      <c r="GVD748" s="203"/>
      <c r="GVE748" s="107"/>
      <c r="GVF748" s="511"/>
      <c r="GVG748" s="511"/>
      <c r="GVH748" s="511"/>
      <c r="GVI748" s="511"/>
      <c r="GVJ748" s="511"/>
      <c r="GVK748" s="511"/>
      <c r="GVL748" s="511"/>
      <c r="GVM748" s="168"/>
      <c r="GVN748" s="168"/>
      <c r="GVO748" s="168"/>
      <c r="GVP748" s="168"/>
      <c r="GVQ748" s="168"/>
      <c r="GVR748" s="168"/>
      <c r="GVS748" s="168"/>
      <c r="GVT748" s="168"/>
      <c r="GVU748" s="168"/>
      <c r="GVV748" s="168"/>
      <c r="GVW748" s="168"/>
      <c r="GVX748" s="168"/>
      <c r="GVY748" s="168"/>
      <c r="GVZ748" s="168"/>
      <c r="GWA748" s="168"/>
      <c r="GWB748" s="168"/>
      <c r="GWC748" s="168"/>
      <c r="GWD748" s="168"/>
      <c r="GWE748" s="168"/>
      <c r="GWF748" s="168"/>
      <c r="GWG748" s="168"/>
      <c r="GWH748" s="168"/>
      <c r="GWI748" s="168"/>
      <c r="GWJ748" s="168"/>
      <c r="GWK748" s="168"/>
      <c r="GWL748" s="168"/>
      <c r="GWM748" s="168"/>
      <c r="GWN748" s="168"/>
      <c r="GWO748" s="168"/>
      <c r="GWP748" s="168"/>
      <c r="GWQ748" s="168"/>
      <c r="GWR748" s="168"/>
      <c r="GWS748" s="168"/>
      <c r="GWT748" s="168"/>
      <c r="GWU748" s="168"/>
      <c r="GWV748" s="168"/>
      <c r="GWW748" s="168"/>
      <c r="GWX748" s="168"/>
      <c r="GWY748" s="168"/>
      <c r="GWZ748" s="168"/>
      <c r="GXA748" s="168"/>
      <c r="GXB748" s="168"/>
      <c r="GXC748" s="168"/>
      <c r="GXD748" s="168"/>
      <c r="GXE748" s="511"/>
      <c r="GXF748" s="511"/>
      <c r="GXG748" s="511"/>
      <c r="GXH748" s="511"/>
      <c r="GXI748" s="511"/>
      <c r="GXJ748" s="511"/>
      <c r="GXK748" s="511"/>
      <c r="GXL748" s="511"/>
      <c r="GXM748" s="511"/>
      <c r="GXN748" s="511"/>
      <c r="GXO748" s="511"/>
      <c r="GXP748" s="511"/>
      <c r="GXQ748" s="511"/>
      <c r="GXR748" s="511"/>
      <c r="GXS748" s="511"/>
      <c r="GXT748" s="511"/>
      <c r="GXU748" s="511"/>
      <c r="GXV748" s="511"/>
      <c r="GXW748" s="511"/>
      <c r="GXX748" s="511"/>
      <c r="GXY748" s="511"/>
      <c r="GXZ748" s="511"/>
      <c r="GYA748" s="511"/>
      <c r="GYB748" s="511"/>
      <c r="GYC748" s="89"/>
      <c r="GYD748" s="89"/>
      <c r="GYE748" s="89"/>
      <c r="GYF748" s="89"/>
      <c r="GYG748" s="89"/>
      <c r="GYH748" s="511"/>
      <c r="GYI748" s="511"/>
      <c r="GYJ748" s="89"/>
      <c r="GYK748" s="89"/>
      <c r="GYL748" s="511"/>
      <c r="GYM748" s="511"/>
      <c r="GYN748" s="89"/>
      <c r="GYO748" s="89"/>
      <c r="GYP748" s="511"/>
      <c r="GYQ748" s="511"/>
      <c r="GYR748" s="511"/>
      <c r="GYS748" s="511"/>
      <c r="GYT748" s="511"/>
      <c r="GYU748" s="511"/>
      <c r="GYV748" s="511"/>
      <c r="GYW748" s="89"/>
      <c r="GYX748" s="89"/>
      <c r="GYY748" s="511"/>
      <c r="GYZ748" s="511"/>
      <c r="GZA748" s="89"/>
      <c r="GZB748" s="89"/>
      <c r="GZC748" s="511"/>
      <c r="GZD748" s="511"/>
      <c r="GZE748" s="511"/>
      <c r="GZF748" s="511"/>
      <c r="GZG748" s="511"/>
      <c r="GZH748" s="203"/>
      <c r="GZI748" s="107"/>
      <c r="GZJ748" s="511"/>
      <c r="GZK748" s="511"/>
      <c r="GZL748" s="511"/>
      <c r="GZM748" s="511"/>
      <c r="GZN748" s="511"/>
      <c r="GZO748" s="511"/>
      <c r="GZP748" s="511"/>
      <c r="GZQ748" s="168"/>
      <c r="GZR748" s="168"/>
      <c r="GZS748" s="168"/>
      <c r="GZT748" s="168"/>
      <c r="GZU748" s="168"/>
      <c r="GZV748" s="168"/>
      <c r="GZW748" s="168"/>
      <c r="GZX748" s="168"/>
      <c r="GZY748" s="168"/>
      <c r="GZZ748" s="168"/>
      <c r="HAA748" s="168"/>
      <c r="HAB748" s="168"/>
      <c r="HAC748" s="168"/>
      <c r="HAD748" s="168"/>
      <c r="HAE748" s="168"/>
      <c r="HAF748" s="168"/>
      <c r="HAG748" s="168"/>
      <c r="HAH748" s="168"/>
      <c r="HAI748" s="168"/>
      <c r="HAJ748" s="168"/>
      <c r="HAK748" s="168"/>
      <c r="HAL748" s="168"/>
      <c r="HAM748" s="168"/>
      <c r="HAN748" s="168"/>
      <c r="HAO748" s="168"/>
      <c r="HAP748" s="168"/>
      <c r="HAQ748" s="168"/>
      <c r="HAR748" s="168"/>
      <c r="HAS748" s="168"/>
      <c r="HAT748" s="168"/>
      <c r="HAU748" s="168"/>
      <c r="HAV748" s="168"/>
      <c r="HAW748" s="168"/>
      <c r="HAX748" s="168"/>
      <c r="HAY748" s="168"/>
      <c r="HAZ748" s="168"/>
      <c r="HBA748" s="168"/>
      <c r="HBB748" s="168"/>
      <c r="HBC748" s="168"/>
      <c r="HBD748" s="168"/>
      <c r="HBE748" s="168"/>
      <c r="HBF748" s="168"/>
      <c r="HBG748" s="168"/>
      <c r="HBH748" s="168"/>
      <c r="HBI748" s="511"/>
      <c r="HBJ748" s="511"/>
      <c r="HBK748" s="511"/>
      <c r="HBL748" s="511"/>
      <c r="HBM748" s="511"/>
      <c r="HBN748" s="511"/>
      <c r="HBO748" s="511"/>
      <c r="HBP748" s="511"/>
      <c r="HBQ748" s="511"/>
      <c r="HBR748" s="511"/>
      <c r="HBS748" s="511"/>
      <c r="HBT748" s="511"/>
      <c r="HBU748" s="511"/>
      <c r="HBV748" s="511"/>
      <c r="HBW748" s="511"/>
      <c r="HBX748" s="511"/>
      <c r="HBY748" s="511"/>
      <c r="HBZ748" s="511"/>
      <c r="HCA748" s="511"/>
      <c r="HCB748" s="511"/>
      <c r="HCC748" s="511"/>
      <c r="HCD748" s="511"/>
      <c r="HCE748" s="511"/>
      <c r="HCF748" s="511"/>
      <c r="HCG748" s="89"/>
      <c r="HCH748" s="89"/>
      <c r="HCI748" s="89"/>
      <c r="HCJ748" s="89"/>
      <c r="HCK748" s="89"/>
      <c r="HCL748" s="511"/>
      <c r="HCM748" s="511"/>
      <c r="HCN748" s="89"/>
      <c r="HCO748" s="89"/>
      <c r="HCP748" s="511"/>
      <c r="HCQ748" s="511"/>
      <c r="HCR748" s="89"/>
      <c r="HCS748" s="89"/>
      <c r="HCT748" s="511"/>
      <c r="HCU748" s="511"/>
      <c r="HCV748" s="511"/>
      <c r="HCW748" s="511"/>
      <c r="HCX748" s="511"/>
      <c r="HCY748" s="511"/>
      <c r="HCZ748" s="511"/>
      <c r="HDA748" s="89"/>
      <c r="HDB748" s="89"/>
      <c r="HDC748" s="511"/>
      <c r="HDD748" s="511"/>
      <c r="HDE748" s="89"/>
      <c r="HDF748" s="89"/>
      <c r="HDG748" s="511"/>
      <c r="HDH748" s="511"/>
      <c r="HDI748" s="511"/>
      <c r="HDJ748" s="511"/>
      <c r="HDK748" s="511"/>
      <c r="HDL748" s="203"/>
      <c r="HDM748" s="107"/>
      <c r="HDN748" s="511"/>
      <c r="HDO748" s="511"/>
      <c r="HDP748" s="511"/>
      <c r="HDQ748" s="511"/>
      <c r="HDR748" s="511"/>
      <c r="HDS748" s="511"/>
      <c r="HDT748" s="511"/>
      <c r="HDU748" s="168"/>
      <c r="HDV748" s="168"/>
      <c r="HDW748" s="168"/>
      <c r="HDX748" s="168"/>
      <c r="HDY748" s="168"/>
      <c r="HDZ748" s="168"/>
      <c r="HEA748" s="168"/>
      <c r="HEB748" s="168"/>
      <c r="HEC748" s="168"/>
      <c r="HED748" s="168"/>
      <c r="HEE748" s="168"/>
      <c r="HEF748" s="168"/>
      <c r="HEG748" s="168"/>
      <c r="HEH748" s="168"/>
      <c r="HEI748" s="168"/>
      <c r="HEJ748" s="168"/>
      <c r="HEK748" s="168"/>
      <c r="HEL748" s="168"/>
      <c r="HEM748" s="168"/>
      <c r="HEN748" s="168"/>
      <c r="HEO748" s="168"/>
      <c r="HEP748" s="168"/>
      <c r="HEQ748" s="168"/>
      <c r="HER748" s="168"/>
      <c r="HES748" s="168"/>
      <c r="HET748" s="168"/>
      <c r="HEU748" s="168"/>
      <c r="HEV748" s="168"/>
      <c r="HEW748" s="168"/>
      <c r="HEX748" s="168"/>
      <c r="HEY748" s="168"/>
      <c r="HEZ748" s="168"/>
      <c r="HFA748" s="168"/>
      <c r="HFB748" s="168"/>
      <c r="HFC748" s="168"/>
      <c r="HFD748" s="168"/>
      <c r="HFE748" s="168"/>
      <c r="HFF748" s="168"/>
      <c r="HFG748" s="168"/>
      <c r="HFH748" s="168"/>
      <c r="HFI748" s="168"/>
      <c r="HFJ748" s="168"/>
      <c r="HFK748" s="168"/>
      <c r="HFL748" s="168"/>
      <c r="HFM748" s="511"/>
      <c r="HFN748" s="511"/>
      <c r="HFO748" s="511"/>
      <c r="HFP748" s="511"/>
      <c r="HFQ748" s="511"/>
      <c r="HFR748" s="511"/>
      <c r="HFS748" s="511"/>
      <c r="HFT748" s="511"/>
      <c r="HFU748" s="511"/>
      <c r="HFV748" s="511"/>
      <c r="HFW748" s="511"/>
      <c r="HFX748" s="511"/>
      <c r="HFY748" s="511"/>
      <c r="HFZ748" s="511"/>
      <c r="HGA748" s="511"/>
      <c r="HGB748" s="511"/>
      <c r="HGC748" s="511"/>
      <c r="HGD748" s="511"/>
      <c r="HGE748" s="511"/>
      <c r="HGF748" s="511"/>
      <c r="HGG748" s="511"/>
      <c r="HGH748" s="511"/>
      <c r="HGI748" s="511"/>
      <c r="HGJ748" s="511"/>
      <c r="HGK748" s="89"/>
      <c r="HGL748" s="89"/>
      <c r="HGM748" s="89"/>
      <c r="HGN748" s="89"/>
      <c r="HGO748" s="89"/>
      <c r="HGP748" s="511"/>
      <c r="HGQ748" s="511"/>
      <c r="HGR748" s="89"/>
      <c r="HGS748" s="89"/>
      <c r="HGT748" s="511"/>
      <c r="HGU748" s="511"/>
      <c r="HGV748" s="89"/>
      <c r="HGW748" s="89"/>
      <c r="HGX748" s="511"/>
      <c r="HGY748" s="511"/>
      <c r="HGZ748" s="511"/>
      <c r="HHA748" s="511"/>
      <c r="HHB748" s="511"/>
      <c r="HHC748" s="511"/>
      <c r="HHD748" s="511"/>
      <c r="HHE748" s="89"/>
      <c r="HHF748" s="89"/>
      <c r="HHG748" s="511"/>
      <c r="HHH748" s="511"/>
      <c r="HHI748" s="89"/>
      <c r="HHJ748" s="89"/>
      <c r="HHK748" s="511"/>
      <c r="HHL748" s="511"/>
      <c r="HHM748" s="511"/>
      <c r="HHN748" s="511"/>
      <c r="HHO748" s="511"/>
      <c r="HHP748" s="203"/>
      <c r="HHQ748" s="107"/>
      <c r="HHR748" s="511"/>
      <c r="HHS748" s="511"/>
      <c r="HHT748" s="511"/>
      <c r="HHU748" s="511"/>
      <c r="HHV748" s="511"/>
      <c r="HHW748" s="511"/>
      <c r="HHX748" s="511"/>
      <c r="HHY748" s="168"/>
      <c r="HHZ748" s="168"/>
      <c r="HIA748" s="168"/>
      <c r="HIB748" s="168"/>
      <c r="HIC748" s="168"/>
      <c r="HID748" s="168"/>
      <c r="HIE748" s="168"/>
      <c r="HIF748" s="168"/>
      <c r="HIG748" s="168"/>
      <c r="HIH748" s="168"/>
      <c r="HII748" s="168"/>
      <c r="HIJ748" s="168"/>
      <c r="HIK748" s="168"/>
      <c r="HIL748" s="168"/>
      <c r="HIM748" s="168"/>
      <c r="HIN748" s="168"/>
      <c r="HIO748" s="168"/>
      <c r="HIP748" s="168"/>
      <c r="HIQ748" s="168"/>
      <c r="HIR748" s="168"/>
      <c r="HIS748" s="168"/>
      <c r="HIT748" s="168"/>
      <c r="HIU748" s="168"/>
      <c r="HIV748" s="168"/>
      <c r="HIW748" s="168"/>
      <c r="HIX748" s="168"/>
      <c r="HIY748" s="168"/>
      <c r="HIZ748" s="168"/>
      <c r="HJA748" s="168"/>
      <c r="HJB748" s="168"/>
      <c r="HJC748" s="168"/>
      <c r="HJD748" s="168"/>
      <c r="HJE748" s="168"/>
      <c r="HJF748" s="168"/>
      <c r="HJG748" s="168"/>
      <c r="HJH748" s="168"/>
      <c r="HJI748" s="168"/>
      <c r="HJJ748" s="168"/>
      <c r="HJK748" s="168"/>
      <c r="HJL748" s="168"/>
      <c r="HJM748" s="168"/>
      <c r="HJN748" s="168"/>
      <c r="HJO748" s="168"/>
      <c r="HJP748" s="168"/>
      <c r="HJQ748" s="511"/>
      <c r="HJR748" s="511"/>
      <c r="HJS748" s="511"/>
      <c r="HJT748" s="511"/>
      <c r="HJU748" s="511"/>
      <c r="HJV748" s="511"/>
      <c r="HJW748" s="511"/>
      <c r="HJX748" s="511"/>
      <c r="HJY748" s="511"/>
      <c r="HJZ748" s="511"/>
      <c r="HKA748" s="511"/>
      <c r="HKB748" s="511"/>
      <c r="HKC748" s="511"/>
      <c r="HKD748" s="511"/>
      <c r="HKE748" s="511"/>
      <c r="HKF748" s="511"/>
      <c r="HKG748" s="511"/>
      <c r="HKH748" s="511"/>
      <c r="HKI748" s="511"/>
      <c r="HKJ748" s="511"/>
      <c r="HKK748" s="511"/>
      <c r="HKL748" s="511"/>
      <c r="HKM748" s="511"/>
      <c r="HKN748" s="511"/>
      <c r="HKO748" s="89"/>
      <c r="HKP748" s="89"/>
      <c r="HKQ748" s="89"/>
      <c r="HKR748" s="89"/>
      <c r="HKS748" s="89"/>
      <c r="HKT748" s="511"/>
      <c r="HKU748" s="511"/>
      <c r="HKV748" s="89"/>
      <c r="HKW748" s="89"/>
      <c r="HKX748" s="511"/>
      <c r="HKY748" s="511"/>
      <c r="HKZ748" s="89"/>
      <c r="HLA748" s="89"/>
      <c r="HLB748" s="511"/>
      <c r="HLC748" s="511"/>
      <c r="HLD748" s="511"/>
      <c r="HLE748" s="511"/>
      <c r="HLF748" s="511"/>
      <c r="HLG748" s="511"/>
      <c r="HLH748" s="511"/>
      <c r="HLI748" s="89"/>
      <c r="HLJ748" s="89"/>
      <c r="HLK748" s="511"/>
      <c r="HLL748" s="511"/>
      <c r="HLM748" s="89"/>
      <c r="HLN748" s="89"/>
      <c r="HLO748" s="511"/>
      <c r="HLP748" s="511"/>
      <c r="HLQ748" s="511"/>
      <c r="HLR748" s="511"/>
      <c r="HLS748" s="511"/>
      <c r="HLT748" s="203"/>
      <c r="HLU748" s="107"/>
      <c r="HLV748" s="511"/>
      <c r="HLW748" s="511"/>
      <c r="HLX748" s="511"/>
      <c r="HLY748" s="511"/>
      <c r="HLZ748" s="511"/>
      <c r="HMA748" s="511"/>
      <c r="HMB748" s="511"/>
      <c r="HMC748" s="168"/>
      <c r="HMD748" s="168"/>
      <c r="HME748" s="168"/>
      <c r="HMF748" s="168"/>
      <c r="HMG748" s="168"/>
      <c r="HMH748" s="168"/>
      <c r="HMI748" s="168"/>
      <c r="HMJ748" s="168"/>
      <c r="HMK748" s="168"/>
      <c r="HML748" s="168"/>
      <c r="HMM748" s="168"/>
      <c r="HMN748" s="168"/>
      <c r="HMO748" s="168"/>
      <c r="HMP748" s="168"/>
      <c r="HMQ748" s="168"/>
      <c r="HMR748" s="168"/>
      <c r="HMS748" s="168"/>
      <c r="HMT748" s="168"/>
      <c r="HMU748" s="168"/>
      <c r="HMV748" s="168"/>
      <c r="HMW748" s="168"/>
      <c r="HMX748" s="168"/>
      <c r="HMY748" s="168"/>
      <c r="HMZ748" s="168"/>
      <c r="HNA748" s="168"/>
      <c r="HNB748" s="168"/>
      <c r="HNC748" s="168"/>
      <c r="HND748" s="168"/>
      <c r="HNE748" s="168"/>
      <c r="HNF748" s="168"/>
      <c r="HNG748" s="168"/>
      <c r="HNH748" s="168"/>
      <c r="HNI748" s="168"/>
      <c r="HNJ748" s="168"/>
      <c r="HNK748" s="168"/>
      <c r="HNL748" s="168"/>
      <c r="HNM748" s="168"/>
      <c r="HNN748" s="168"/>
      <c r="HNO748" s="168"/>
      <c r="HNP748" s="168"/>
      <c r="HNQ748" s="168"/>
      <c r="HNR748" s="168"/>
      <c r="HNS748" s="168"/>
      <c r="HNT748" s="168"/>
      <c r="HNU748" s="511"/>
      <c r="HNV748" s="511"/>
      <c r="HNW748" s="511"/>
      <c r="HNX748" s="511"/>
      <c r="HNY748" s="511"/>
      <c r="HNZ748" s="511"/>
      <c r="HOA748" s="511"/>
      <c r="HOB748" s="511"/>
      <c r="HOC748" s="511"/>
      <c r="HOD748" s="511"/>
      <c r="HOE748" s="511"/>
      <c r="HOF748" s="511"/>
      <c r="HOG748" s="511"/>
      <c r="HOH748" s="511"/>
      <c r="HOI748" s="511"/>
      <c r="HOJ748" s="511"/>
      <c r="HOK748" s="511"/>
      <c r="HOL748" s="511"/>
      <c r="HOM748" s="511"/>
      <c r="HON748" s="511"/>
      <c r="HOO748" s="511"/>
      <c r="HOP748" s="511"/>
      <c r="HOQ748" s="511"/>
      <c r="HOR748" s="511"/>
      <c r="HOS748" s="89"/>
      <c r="HOT748" s="89"/>
      <c r="HOU748" s="89"/>
      <c r="HOV748" s="89"/>
      <c r="HOW748" s="89"/>
      <c r="HOX748" s="511"/>
      <c r="HOY748" s="511"/>
      <c r="HOZ748" s="89"/>
      <c r="HPA748" s="89"/>
      <c r="HPB748" s="511"/>
      <c r="HPC748" s="511"/>
      <c r="HPD748" s="89"/>
      <c r="HPE748" s="89"/>
      <c r="HPF748" s="511"/>
      <c r="HPG748" s="511"/>
      <c r="HPH748" s="511"/>
      <c r="HPI748" s="511"/>
      <c r="HPJ748" s="511"/>
      <c r="HPK748" s="511"/>
      <c r="HPL748" s="511"/>
      <c r="HPM748" s="89"/>
      <c r="HPN748" s="89"/>
      <c r="HPO748" s="511"/>
      <c r="HPP748" s="511"/>
      <c r="HPQ748" s="89"/>
      <c r="HPR748" s="89"/>
      <c r="HPS748" s="511"/>
      <c r="HPT748" s="511"/>
      <c r="HPU748" s="511"/>
      <c r="HPV748" s="511"/>
      <c r="HPW748" s="511"/>
      <c r="HPX748" s="203"/>
      <c r="HPY748" s="107"/>
      <c r="HPZ748" s="511"/>
      <c r="HQA748" s="511"/>
      <c r="HQB748" s="511"/>
      <c r="HQC748" s="511"/>
      <c r="HQD748" s="511"/>
      <c r="HQE748" s="511"/>
      <c r="HQF748" s="511"/>
      <c r="HQG748" s="168"/>
      <c r="HQH748" s="168"/>
      <c r="HQI748" s="168"/>
      <c r="HQJ748" s="168"/>
      <c r="HQK748" s="168"/>
      <c r="HQL748" s="168"/>
      <c r="HQM748" s="168"/>
      <c r="HQN748" s="168"/>
      <c r="HQO748" s="168"/>
      <c r="HQP748" s="168"/>
      <c r="HQQ748" s="168"/>
      <c r="HQR748" s="168"/>
      <c r="HQS748" s="168"/>
      <c r="HQT748" s="168"/>
      <c r="HQU748" s="168"/>
      <c r="HQV748" s="168"/>
      <c r="HQW748" s="168"/>
      <c r="HQX748" s="168"/>
      <c r="HQY748" s="168"/>
      <c r="HQZ748" s="168"/>
      <c r="HRA748" s="168"/>
      <c r="HRB748" s="168"/>
      <c r="HRC748" s="168"/>
      <c r="HRD748" s="168"/>
      <c r="HRE748" s="168"/>
      <c r="HRF748" s="168"/>
      <c r="HRG748" s="168"/>
      <c r="HRH748" s="168"/>
      <c r="HRI748" s="168"/>
      <c r="HRJ748" s="168"/>
      <c r="HRK748" s="168"/>
      <c r="HRL748" s="168"/>
      <c r="HRM748" s="168"/>
      <c r="HRN748" s="168"/>
      <c r="HRO748" s="168"/>
      <c r="HRP748" s="168"/>
      <c r="HRQ748" s="168"/>
      <c r="HRR748" s="168"/>
      <c r="HRS748" s="168"/>
      <c r="HRT748" s="168"/>
      <c r="HRU748" s="168"/>
      <c r="HRV748" s="168"/>
      <c r="HRW748" s="168"/>
      <c r="HRX748" s="168"/>
      <c r="HRY748" s="511"/>
      <c r="HRZ748" s="511"/>
      <c r="HSA748" s="511"/>
      <c r="HSB748" s="511"/>
      <c r="HSC748" s="511"/>
      <c r="HSD748" s="511"/>
      <c r="HSE748" s="511"/>
      <c r="HSF748" s="511"/>
      <c r="HSG748" s="511"/>
      <c r="HSH748" s="511"/>
      <c r="HSI748" s="511"/>
      <c r="HSJ748" s="511"/>
      <c r="HSK748" s="511"/>
      <c r="HSL748" s="511"/>
      <c r="HSM748" s="511"/>
      <c r="HSN748" s="511"/>
      <c r="HSO748" s="511"/>
      <c r="HSP748" s="511"/>
      <c r="HSQ748" s="511"/>
      <c r="HSR748" s="511"/>
      <c r="HSS748" s="511"/>
      <c r="HST748" s="511"/>
      <c r="HSU748" s="511"/>
      <c r="HSV748" s="511"/>
      <c r="HSW748" s="89"/>
      <c r="HSX748" s="89"/>
      <c r="HSY748" s="89"/>
      <c r="HSZ748" s="89"/>
      <c r="HTA748" s="89"/>
      <c r="HTB748" s="511"/>
      <c r="HTC748" s="511"/>
      <c r="HTD748" s="89"/>
      <c r="HTE748" s="89"/>
      <c r="HTF748" s="511"/>
      <c r="HTG748" s="511"/>
      <c r="HTH748" s="89"/>
      <c r="HTI748" s="89"/>
      <c r="HTJ748" s="511"/>
      <c r="HTK748" s="511"/>
      <c r="HTL748" s="511"/>
      <c r="HTM748" s="511"/>
      <c r="HTN748" s="511"/>
      <c r="HTO748" s="511"/>
      <c r="HTP748" s="511"/>
      <c r="HTQ748" s="89"/>
      <c r="HTR748" s="89"/>
      <c r="HTS748" s="511"/>
      <c r="HTT748" s="511"/>
      <c r="HTU748" s="89"/>
      <c r="HTV748" s="89"/>
      <c r="HTW748" s="511"/>
      <c r="HTX748" s="511"/>
      <c r="HTY748" s="511"/>
      <c r="HTZ748" s="511"/>
      <c r="HUA748" s="511"/>
      <c r="HUB748" s="203"/>
      <c r="HUC748" s="107"/>
      <c r="HUD748" s="511"/>
      <c r="HUE748" s="511"/>
      <c r="HUF748" s="511"/>
      <c r="HUG748" s="511"/>
      <c r="HUH748" s="511"/>
      <c r="HUI748" s="511"/>
      <c r="HUJ748" s="511"/>
      <c r="HUK748" s="168"/>
      <c r="HUL748" s="168"/>
      <c r="HUM748" s="168"/>
      <c r="HUN748" s="168"/>
      <c r="HUO748" s="168"/>
      <c r="HUP748" s="168"/>
      <c r="HUQ748" s="168"/>
      <c r="HUR748" s="168"/>
      <c r="HUS748" s="168"/>
      <c r="HUT748" s="168"/>
      <c r="HUU748" s="168"/>
      <c r="HUV748" s="168"/>
      <c r="HUW748" s="168"/>
      <c r="HUX748" s="168"/>
      <c r="HUY748" s="168"/>
      <c r="HUZ748" s="168"/>
      <c r="HVA748" s="168"/>
      <c r="HVB748" s="168"/>
      <c r="HVC748" s="168"/>
      <c r="HVD748" s="168"/>
      <c r="HVE748" s="168"/>
      <c r="HVF748" s="168"/>
      <c r="HVG748" s="168"/>
      <c r="HVH748" s="168"/>
      <c r="HVI748" s="168"/>
      <c r="HVJ748" s="168"/>
      <c r="HVK748" s="168"/>
      <c r="HVL748" s="168"/>
      <c r="HVM748" s="168"/>
      <c r="HVN748" s="168"/>
      <c r="HVO748" s="168"/>
      <c r="HVP748" s="168"/>
      <c r="HVQ748" s="168"/>
      <c r="HVR748" s="168"/>
      <c r="HVS748" s="168"/>
      <c r="HVT748" s="168"/>
      <c r="HVU748" s="168"/>
      <c r="HVV748" s="168"/>
      <c r="HVW748" s="168"/>
      <c r="HVX748" s="168"/>
      <c r="HVY748" s="168"/>
      <c r="HVZ748" s="168"/>
      <c r="HWA748" s="168"/>
      <c r="HWB748" s="168"/>
      <c r="HWC748" s="511"/>
      <c r="HWD748" s="511"/>
      <c r="HWE748" s="511"/>
      <c r="HWF748" s="511"/>
      <c r="HWG748" s="511"/>
      <c r="HWH748" s="511"/>
      <c r="HWI748" s="511"/>
      <c r="HWJ748" s="511"/>
      <c r="HWK748" s="511"/>
      <c r="HWL748" s="511"/>
      <c r="HWM748" s="511"/>
      <c r="HWN748" s="511"/>
      <c r="HWO748" s="511"/>
      <c r="HWP748" s="511"/>
      <c r="HWQ748" s="511"/>
      <c r="HWR748" s="511"/>
      <c r="HWS748" s="511"/>
      <c r="HWT748" s="511"/>
      <c r="HWU748" s="511"/>
      <c r="HWV748" s="511"/>
      <c r="HWW748" s="511"/>
      <c r="HWX748" s="511"/>
      <c r="HWY748" s="511"/>
      <c r="HWZ748" s="511"/>
      <c r="HXA748" s="89"/>
      <c r="HXB748" s="89"/>
      <c r="HXC748" s="89"/>
      <c r="HXD748" s="89"/>
      <c r="HXE748" s="89"/>
      <c r="HXF748" s="511"/>
      <c r="HXG748" s="511"/>
      <c r="HXH748" s="89"/>
      <c r="HXI748" s="89"/>
      <c r="HXJ748" s="511"/>
      <c r="HXK748" s="511"/>
      <c r="HXL748" s="89"/>
      <c r="HXM748" s="89"/>
      <c r="HXN748" s="511"/>
      <c r="HXO748" s="511"/>
      <c r="HXP748" s="511"/>
      <c r="HXQ748" s="511"/>
      <c r="HXR748" s="511"/>
      <c r="HXS748" s="511"/>
      <c r="HXT748" s="511"/>
      <c r="HXU748" s="89"/>
      <c r="HXV748" s="89"/>
      <c r="HXW748" s="511"/>
      <c r="HXX748" s="511"/>
      <c r="HXY748" s="89"/>
      <c r="HXZ748" s="89"/>
      <c r="HYA748" s="511"/>
      <c r="HYB748" s="511"/>
      <c r="HYC748" s="511"/>
      <c r="HYD748" s="511"/>
      <c r="HYE748" s="511"/>
      <c r="HYF748" s="203"/>
      <c r="HYG748" s="107"/>
      <c r="HYH748" s="511"/>
      <c r="HYI748" s="511"/>
      <c r="HYJ748" s="511"/>
      <c r="HYK748" s="511"/>
      <c r="HYL748" s="511"/>
      <c r="HYM748" s="511"/>
      <c r="HYN748" s="511"/>
      <c r="HYO748" s="168"/>
      <c r="HYP748" s="168"/>
      <c r="HYQ748" s="168"/>
      <c r="HYR748" s="168"/>
      <c r="HYS748" s="168"/>
      <c r="HYT748" s="168"/>
      <c r="HYU748" s="168"/>
      <c r="HYV748" s="168"/>
      <c r="HYW748" s="168"/>
      <c r="HYX748" s="168"/>
      <c r="HYY748" s="168"/>
      <c r="HYZ748" s="168"/>
      <c r="HZA748" s="168"/>
      <c r="HZB748" s="168"/>
      <c r="HZC748" s="168"/>
      <c r="HZD748" s="168"/>
      <c r="HZE748" s="168"/>
      <c r="HZF748" s="168"/>
      <c r="HZG748" s="168"/>
      <c r="HZH748" s="168"/>
      <c r="HZI748" s="168"/>
      <c r="HZJ748" s="168"/>
      <c r="HZK748" s="168"/>
      <c r="HZL748" s="168"/>
      <c r="HZM748" s="168"/>
      <c r="HZN748" s="168"/>
      <c r="HZO748" s="168"/>
      <c r="HZP748" s="168"/>
      <c r="HZQ748" s="168"/>
      <c r="HZR748" s="168"/>
      <c r="HZS748" s="168"/>
      <c r="HZT748" s="168"/>
      <c r="HZU748" s="168"/>
      <c r="HZV748" s="168"/>
      <c r="HZW748" s="168"/>
      <c r="HZX748" s="168"/>
      <c r="HZY748" s="168"/>
      <c r="HZZ748" s="168"/>
      <c r="IAA748" s="168"/>
      <c r="IAB748" s="168"/>
      <c r="IAC748" s="168"/>
      <c r="IAD748" s="168"/>
      <c r="IAE748" s="168"/>
      <c r="IAF748" s="168"/>
      <c r="IAG748" s="511"/>
      <c r="IAH748" s="511"/>
      <c r="IAI748" s="511"/>
      <c r="IAJ748" s="511"/>
      <c r="IAK748" s="511"/>
      <c r="IAL748" s="511"/>
      <c r="IAM748" s="511"/>
      <c r="IAN748" s="511"/>
      <c r="IAO748" s="511"/>
      <c r="IAP748" s="511"/>
      <c r="IAQ748" s="511"/>
      <c r="IAR748" s="511"/>
      <c r="IAS748" s="511"/>
      <c r="IAT748" s="511"/>
      <c r="IAU748" s="511"/>
      <c r="IAV748" s="511"/>
      <c r="IAW748" s="511"/>
      <c r="IAX748" s="511"/>
      <c r="IAY748" s="511"/>
      <c r="IAZ748" s="511"/>
      <c r="IBA748" s="511"/>
      <c r="IBB748" s="511"/>
      <c r="IBC748" s="511"/>
      <c r="IBD748" s="511"/>
      <c r="IBE748" s="89"/>
      <c r="IBF748" s="89"/>
      <c r="IBG748" s="89"/>
      <c r="IBH748" s="89"/>
      <c r="IBI748" s="89"/>
      <c r="IBJ748" s="511"/>
      <c r="IBK748" s="511"/>
      <c r="IBL748" s="89"/>
      <c r="IBM748" s="89"/>
      <c r="IBN748" s="511"/>
      <c r="IBO748" s="511"/>
      <c r="IBP748" s="89"/>
      <c r="IBQ748" s="89"/>
      <c r="IBR748" s="511"/>
      <c r="IBS748" s="511"/>
      <c r="IBT748" s="511"/>
      <c r="IBU748" s="511"/>
      <c r="IBV748" s="511"/>
      <c r="IBW748" s="511"/>
      <c r="IBX748" s="511"/>
      <c r="IBY748" s="89"/>
      <c r="IBZ748" s="89"/>
      <c r="ICA748" s="511"/>
      <c r="ICB748" s="511"/>
      <c r="ICC748" s="89"/>
      <c r="ICD748" s="89"/>
      <c r="ICE748" s="511"/>
      <c r="ICF748" s="511"/>
      <c r="ICG748" s="511"/>
      <c r="ICH748" s="511"/>
      <c r="ICI748" s="511"/>
      <c r="ICJ748" s="203"/>
      <c r="ICK748" s="107"/>
      <c r="ICL748" s="511"/>
      <c r="ICM748" s="511"/>
      <c r="ICN748" s="511"/>
      <c r="ICO748" s="511"/>
      <c r="ICP748" s="511"/>
      <c r="ICQ748" s="511"/>
      <c r="ICR748" s="511"/>
      <c r="ICS748" s="168"/>
      <c r="ICT748" s="168"/>
      <c r="ICU748" s="168"/>
      <c r="ICV748" s="168"/>
      <c r="ICW748" s="168"/>
      <c r="ICX748" s="168"/>
      <c r="ICY748" s="168"/>
      <c r="ICZ748" s="168"/>
      <c r="IDA748" s="168"/>
      <c r="IDB748" s="168"/>
      <c r="IDC748" s="168"/>
      <c r="IDD748" s="168"/>
      <c r="IDE748" s="168"/>
      <c r="IDF748" s="168"/>
      <c r="IDG748" s="168"/>
      <c r="IDH748" s="168"/>
      <c r="IDI748" s="168"/>
      <c r="IDJ748" s="168"/>
      <c r="IDK748" s="168"/>
      <c r="IDL748" s="168"/>
      <c r="IDM748" s="168"/>
      <c r="IDN748" s="168"/>
      <c r="IDO748" s="168"/>
      <c r="IDP748" s="168"/>
      <c r="IDQ748" s="168"/>
      <c r="IDR748" s="168"/>
      <c r="IDS748" s="168"/>
      <c r="IDT748" s="168"/>
      <c r="IDU748" s="168"/>
      <c r="IDV748" s="168"/>
      <c r="IDW748" s="168"/>
      <c r="IDX748" s="168"/>
      <c r="IDY748" s="168"/>
      <c r="IDZ748" s="168"/>
      <c r="IEA748" s="168"/>
      <c r="IEB748" s="168"/>
      <c r="IEC748" s="168"/>
      <c r="IED748" s="168"/>
      <c r="IEE748" s="168"/>
      <c r="IEF748" s="168"/>
      <c r="IEG748" s="168"/>
      <c r="IEH748" s="168"/>
      <c r="IEI748" s="168"/>
      <c r="IEJ748" s="168"/>
      <c r="IEK748" s="511"/>
      <c r="IEL748" s="511"/>
      <c r="IEM748" s="511"/>
      <c r="IEN748" s="511"/>
      <c r="IEO748" s="511"/>
      <c r="IEP748" s="511"/>
      <c r="IEQ748" s="511"/>
      <c r="IER748" s="511"/>
      <c r="IES748" s="511"/>
      <c r="IET748" s="511"/>
      <c r="IEU748" s="511"/>
      <c r="IEV748" s="511"/>
      <c r="IEW748" s="511"/>
      <c r="IEX748" s="511"/>
      <c r="IEY748" s="511"/>
      <c r="IEZ748" s="511"/>
      <c r="IFA748" s="511"/>
      <c r="IFB748" s="511"/>
      <c r="IFC748" s="511"/>
      <c r="IFD748" s="511"/>
      <c r="IFE748" s="511"/>
      <c r="IFF748" s="511"/>
      <c r="IFG748" s="511"/>
      <c r="IFH748" s="511"/>
      <c r="IFI748" s="89"/>
      <c r="IFJ748" s="89"/>
      <c r="IFK748" s="89"/>
      <c r="IFL748" s="89"/>
      <c r="IFM748" s="89"/>
      <c r="IFN748" s="511"/>
      <c r="IFO748" s="511"/>
      <c r="IFP748" s="89"/>
      <c r="IFQ748" s="89"/>
      <c r="IFR748" s="511"/>
      <c r="IFS748" s="511"/>
      <c r="IFT748" s="89"/>
      <c r="IFU748" s="89"/>
      <c r="IFV748" s="511"/>
      <c r="IFW748" s="511"/>
      <c r="IFX748" s="511"/>
      <c r="IFY748" s="511"/>
      <c r="IFZ748" s="511"/>
      <c r="IGA748" s="511"/>
      <c r="IGB748" s="511"/>
      <c r="IGC748" s="89"/>
      <c r="IGD748" s="89"/>
      <c r="IGE748" s="511"/>
      <c r="IGF748" s="511"/>
      <c r="IGG748" s="89"/>
      <c r="IGH748" s="89"/>
      <c r="IGI748" s="511"/>
      <c r="IGJ748" s="511"/>
      <c r="IGK748" s="511"/>
      <c r="IGL748" s="511"/>
      <c r="IGM748" s="511"/>
      <c r="IGN748" s="203"/>
      <c r="IGO748" s="107"/>
      <c r="IGP748" s="511"/>
      <c r="IGQ748" s="511"/>
      <c r="IGR748" s="511"/>
      <c r="IGS748" s="511"/>
      <c r="IGT748" s="511"/>
      <c r="IGU748" s="511"/>
      <c r="IGV748" s="511"/>
      <c r="IGW748" s="168"/>
      <c r="IGX748" s="168"/>
      <c r="IGY748" s="168"/>
      <c r="IGZ748" s="168"/>
      <c r="IHA748" s="168"/>
      <c r="IHB748" s="168"/>
      <c r="IHC748" s="168"/>
      <c r="IHD748" s="168"/>
      <c r="IHE748" s="168"/>
      <c r="IHF748" s="168"/>
      <c r="IHG748" s="168"/>
      <c r="IHH748" s="168"/>
      <c r="IHI748" s="168"/>
      <c r="IHJ748" s="168"/>
      <c r="IHK748" s="168"/>
      <c r="IHL748" s="168"/>
      <c r="IHM748" s="168"/>
      <c r="IHN748" s="168"/>
      <c r="IHO748" s="168"/>
      <c r="IHP748" s="168"/>
      <c r="IHQ748" s="168"/>
      <c r="IHR748" s="168"/>
      <c r="IHS748" s="168"/>
      <c r="IHT748" s="168"/>
      <c r="IHU748" s="168"/>
      <c r="IHV748" s="168"/>
      <c r="IHW748" s="168"/>
      <c r="IHX748" s="168"/>
      <c r="IHY748" s="168"/>
      <c r="IHZ748" s="168"/>
      <c r="IIA748" s="168"/>
      <c r="IIB748" s="168"/>
      <c r="IIC748" s="168"/>
      <c r="IID748" s="168"/>
      <c r="IIE748" s="168"/>
      <c r="IIF748" s="168"/>
      <c r="IIG748" s="168"/>
      <c r="IIH748" s="168"/>
      <c r="III748" s="168"/>
      <c r="IIJ748" s="168"/>
      <c r="IIK748" s="168"/>
      <c r="IIL748" s="168"/>
      <c r="IIM748" s="168"/>
      <c r="IIN748" s="168"/>
      <c r="IIO748" s="511"/>
      <c r="IIP748" s="511"/>
      <c r="IIQ748" s="511"/>
      <c r="IIR748" s="511"/>
      <c r="IIS748" s="511"/>
      <c r="IIT748" s="511"/>
      <c r="IIU748" s="511"/>
      <c r="IIV748" s="511"/>
      <c r="IIW748" s="511"/>
      <c r="IIX748" s="511"/>
      <c r="IIY748" s="511"/>
      <c r="IIZ748" s="511"/>
      <c r="IJA748" s="511"/>
      <c r="IJB748" s="511"/>
      <c r="IJC748" s="511"/>
      <c r="IJD748" s="511"/>
      <c r="IJE748" s="511"/>
      <c r="IJF748" s="511"/>
      <c r="IJG748" s="511"/>
      <c r="IJH748" s="511"/>
      <c r="IJI748" s="511"/>
      <c r="IJJ748" s="511"/>
      <c r="IJK748" s="511"/>
      <c r="IJL748" s="511"/>
      <c r="IJM748" s="89"/>
      <c r="IJN748" s="89"/>
      <c r="IJO748" s="89"/>
      <c r="IJP748" s="89"/>
      <c r="IJQ748" s="89"/>
      <c r="IJR748" s="511"/>
      <c r="IJS748" s="511"/>
      <c r="IJT748" s="89"/>
      <c r="IJU748" s="89"/>
      <c r="IJV748" s="511"/>
      <c r="IJW748" s="511"/>
      <c r="IJX748" s="89"/>
      <c r="IJY748" s="89"/>
      <c r="IJZ748" s="511"/>
      <c r="IKA748" s="511"/>
      <c r="IKB748" s="511"/>
      <c r="IKC748" s="511"/>
      <c r="IKD748" s="511"/>
      <c r="IKE748" s="511"/>
      <c r="IKF748" s="511"/>
      <c r="IKG748" s="89"/>
      <c r="IKH748" s="89"/>
      <c r="IKI748" s="511"/>
      <c r="IKJ748" s="511"/>
      <c r="IKK748" s="89"/>
      <c r="IKL748" s="89"/>
      <c r="IKM748" s="511"/>
      <c r="IKN748" s="511"/>
      <c r="IKO748" s="511"/>
      <c r="IKP748" s="511"/>
      <c r="IKQ748" s="511"/>
      <c r="IKR748" s="203"/>
      <c r="IKS748" s="107"/>
      <c r="IKT748" s="511"/>
      <c r="IKU748" s="511"/>
      <c r="IKV748" s="511"/>
      <c r="IKW748" s="511"/>
      <c r="IKX748" s="511"/>
      <c r="IKY748" s="511"/>
      <c r="IKZ748" s="511"/>
      <c r="ILA748" s="168"/>
      <c r="ILB748" s="168"/>
      <c r="ILC748" s="168"/>
      <c r="ILD748" s="168"/>
      <c r="ILE748" s="168"/>
      <c r="ILF748" s="168"/>
      <c r="ILG748" s="168"/>
      <c r="ILH748" s="168"/>
      <c r="ILI748" s="168"/>
      <c r="ILJ748" s="168"/>
      <c r="ILK748" s="168"/>
      <c r="ILL748" s="168"/>
      <c r="ILM748" s="168"/>
      <c r="ILN748" s="168"/>
      <c r="ILO748" s="168"/>
      <c r="ILP748" s="168"/>
      <c r="ILQ748" s="168"/>
      <c r="ILR748" s="168"/>
      <c r="ILS748" s="168"/>
      <c r="ILT748" s="168"/>
      <c r="ILU748" s="168"/>
      <c r="ILV748" s="168"/>
      <c r="ILW748" s="168"/>
      <c r="ILX748" s="168"/>
      <c r="ILY748" s="168"/>
      <c r="ILZ748" s="168"/>
      <c r="IMA748" s="168"/>
      <c r="IMB748" s="168"/>
      <c r="IMC748" s="168"/>
      <c r="IMD748" s="168"/>
      <c r="IME748" s="168"/>
      <c r="IMF748" s="168"/>
      <c r="IMG748" s="168"/>
      <c r="IMH748" s="168"/>
      <c r="IMI748" s="168"/>
      <c r="IMJ748" s="168"/>
      <c r="IMK748" s="168"/>
      <c r="IML748" s="168"/>
      <c r="IMM748" s="168"/>
      <c r="IMN748" s="168"/>
      <c r="IMO748" s="168"/>
      <c r="IMP748" s="168"/>
      <c r="IMQ748" s="168"/>
      <c r="IMR748" s="168"/>
      <c r="IMS748" s="511"/>
      <c r="IMT748" s="511"/>
      <c r="IMU748" s="511"/>
      <c r="IMV748" s="511"/>
      <c r="IMW748" s="511"/>
      <c r="IMX748" s="511"/>
      <c r="IMY748" s="511"/>
      <c r="IMZ748" s="511"/>
      <c r="INA748" s="511"/>
      <c r="INB748" s="511"/>
      <c r="INC748" s="511"/>
      <c r="IND748" s="511"/>
      <c r="INE748" s="511"/>
      <c r="INF748" s="511"/>
      <c r="ING748" s="511"/>
      <c r="INH748" s="511"/>
      <c r="INI748" s="511"/>
      <c r="INJ748" s="511"/>
      <c r="INK748" s="511"/>
      <c r="INL748" s="511"/>
      <c r="INM748" s="511"/>
      <c r="INN748" s="511"/>
      <c r="INO748" s="511"/>
      <c r="INP748" s="511"/>
      <c r="INQ748" s="89"/>
      <c r="INR748" s="89"/>
      <c r="INS748" s="89"/>
      <c r="INT748" s="89"/>
      <c r="INU748" s="89"/>
      <c r="INV748" s="511"/>
      <c r="INW748" s="511"/>
      <c r="INX748" s="89"/>
      <c r="INY748" s="89"/>
      <c r="INZ748" s="511"/>
      <c r="IOA748" s="511"/>
      <c r="IOB748" s="89"/>
      <c r="IOC748" s="89"/>
      <c r="IOD748" s="511"/>
      <c r="IOE748" s="511"/>
      <c r="IOF748" s="511"/>
      <c r="IOG748" s="511"/>
      <c r="IOH748" s="511"/>
      <c r="IOI748" s="511"/>
      <c r="IOJ748" s="511"/>
      <c r="IOK748" s="89"/>
      <c r="IOL748" s="89"/>
      <c r="IOM748" s="511"/>
      <c r="ION748" s="511"/>
      <c r="IOO748" s="89"/>
      <c r="IOP748" s="89"/>
      <c r="IOQ748" s="511"/>
      <c r="IOR748" s="511"/>
      <c r="IOS748" s="511"/>
      <c r="IOT748" s="511"/>
      <c r="IOU748" s="511"/>
      <c r="IOV748" s="203"/>
      <c r="IOW748" s="107"/>
      <c r="IOX748" s="511"/>
      <c r="IOY748" s="511"/>
      <c r="IOZ748" s="511"/>
      <c r="IPA748" s="511"/>
      <c r="IPB748" s="511"/>
      <c r="IPC748" s="511"/>
      <c r="IPD748" s="511"/>
      <c r="IPE748" s="168"/>
      <c r="IPF748" s="168"/>
      <c r="IPG748" s="168"/>
      <c r="IPH748" s="168"/>
      <c r="IPI748" s="168"/>
      <c r="IPJ748" s="168"/>
      <c r="IPK748" s="168"/>
      <c r="IPL748" s="168"/>
      <c r="IPM748" s="168"/>
      <c r="IPN748" s="168"/>
      <c r="IPO748" s="168"/>
      <c r="IPP748" s="168"/>
      <c r="IPQ748" s="168"/>
      <c r="IPR748" s="168"/>
      <c r="IPS748" s="168"/>
      <c r="IPT748" s="168"/>
      <c r="IPU748" s="168"/>
      <c r="IPV748" s="168"/>
      <c r="IPW748" s="168"/>
      <c r="IPX748" s="168"/>
      <c r="IPY748" s="168"/>
      <c r="IPZ748" s="168"/>
      <c r="IQA748" s="168"/>
      <c r="IQB748" s="168"/>
      <c r="IQC748" s="168"/>
      <c r="IQD748" s="168"/>
      <c r="IQE748" s="168"/>
      <c r="IQF748" s="168"/>
      <c r="IQG748" s="168"/>
      <c r="IQH748" s="168"/>
      <c r="IQI748" s="168"/>
      <c r="IQJ748" s="168"/>
      <c r="IQK748" s="168"/>
      <c r="IQL748" s="168"/>
      <c r="IQM748" s="168"/>
      <c r="IQN748" s="168"/>
      <c r="IQO748" s="168"/>
      <c r="IQP748" s="168"/>
      <c r="IQQ748" s="168"/>
      <c r="IQR748" s="168"/>
      <c r="IQS748" s="168"/>
      <c r="IQT748" s="168"/>
      <c r="IQU748" s="168"/>
      <c r="IQV748" s="168"/>
      <c r="IQW748" s="511"/>
      <c r="IQX748" s="511"/>
      <c r="IQY748" s="511"/>
      <c r="IQZ748" s="511"/>
      <c r="IRA748" s="511"/>
      <c r="IRB748" s="511"/>
      <c r="IRC748" s="511"/>
      <c r="IRD748" s="511"/>
      <c r="IRE748" s="511"/>
      <c r="IRF748" s="511"/>
      <c r="IRG748" s="511"/>
      <c r="IRH748" s="511"/>
      <c r="IRI748" s="511"/>
      <c r="IRJ748" s="511"/>
      <c r="IRK748" s="511"/>
      <c r="IRL748" s="511"/>
      <c r="IRM748" s="511"/>
      <c r="IRN748" s="511"/>
      <c r="IRO748" s="511"/>
      <c r="IRP748" s="511"/>
      <c r="IRQ748" s="511"/>
      <c r="IRR748" s="511"/>
      <c r="IRS748" s="511"/>
      <c r="IRT748" s="511"/>
      <c r="IRU748" s="89"/>
      <c r="IRV748" s="89"/>
      <c r="IRW748" s="89"/>
      <c r="IRX748" s="89"/>
      <c r="IRY748" s="89"/>
      <c r="IRZ748" s="511"/>
      <c r="ISA748" s="511"/>
      <c r="ISB748" s="89"/>
      <c r="ISC748" s="89"/>
      <c r="ISD748" s="511"/>
      <c r="ISE748" s="511"/>
      <c r="ISF748" s="89"/>
      <c r="ISG748" s="89"/>
      <c r="ISH748" s="511"/>
      <c r="ISI748" s="511"/>
      <c r="ISJ748" s="511"/>
      <c r="ISK748" s="511"/>
      <c r="ISL748" s="511"/>
      <c r="ISM748" s="511"/>
      <c r="ISN748" s="511"/>
      <c r="ISO748" s="89"/>
      <c r="ISP748" s="89"/>
      <c r="ISQ748" s="511"/>
      <c r="ISR748" s="511"/>
      <c r="ISS748" s="89"/>
      <c r="IST748" s="89"/>
      <c r="ISU748" s="511"/>
      <c r="ISV748" s="511"/>
      <c r="ISW748" s="511"/>
      <c r="ISX748" s="511"/>
      <c r="ISY748" s="511"/>
      <c r="ISZ748" s="203"/>
      <c r="ITA748" s="107"/>
      <c r="ITB748" s="511"/>
      <c r="ITC748" s="511"/>
      <c r="ITD748" s="511"/>
      <c r="ITE748" s="511"/>
      <c r="ITF748" s="511"/>
      <c r="ITG748" s="511"/>
      <c r="ITH748" s="511"/>
      <c r="ITI748" s="168"/>
      <c r="ITJ748" s="168"/>
      <c r="ITK748" s="168"/>
      <c r="ITL748" s="168"/>
      <c r="ITM748" s="168"/>
      <c r="ITN748" s="168"/>
      <c r="ITO748" s="168"/>
      <c r="ITP748" s="168"/>
      <c r="ITQ748" s="168"/>
      <c r="ITR748" s="168"/>
      <c r="ITS748" s="168"/>
      <c r="ITT748" s="168"/>
      <c r="ITU748" s="168"/>
      <c r="ITV748" s="168"/>
      <c r="ITW748" s="168"/>
      <c r="ITX748" s="168"/>
      <c r="ITY748" s="168"/>
      <c r="ITZ748" s="168"/>
      <c r="IUA748" s="168"/>
      <c r="IUB748" s="168"/>
      <c r="IUC748" s="168"/>
      <c r="IUD748" s="168"/>
      <c r="IUE748" s="168"/>
      <c r="IUF748" s="168"/>
      <c r="IUG748" s="168"/>
      <c r="IUH748" s="168"/>
      <c r="IUI748" s="168"/>
      <c r="IUJ748" s="168"/>
      <c r="IUK748" s="168"/>
      <c r="IUL748" s="168"/>
      <c r="IUM748" s="168"/>
      <c r="IUN748" s="168"/>
      <c r="IUO748" s="168"/>
      <c r="IUP748" s="168"/>
      <c r="IUQ748" s="168"/>
      <c r="IUR748" s="168"/>
      <c r="IUS748" s="168"/>
      <c r="IUT748" s="168"/>
      <c r="IUU748" s="168"/>
      <c r="IUV748" s="168"/>
      <c r="IUW748" s="168"/>
      <c r="IUX748" s="168"/>
      <c r="IUY748" s="168"/>
      <c r="IUZ748" s="168"/>
      <c r="IVA748" s="511"/>
      <c r="IVB748" s="511"/>
      <c r="IVC748" s="511"/>
      <c r="IVD748" s="511"/>
      <c r="IVE748" s="511"/>
      <c r="IVF748" s="511"/>
      <c r="IVG748" s="511"/>
      <c r="IVH748" s="511"/>
      <c r="IVI748" s="511"/>
      <c r="IVJ748" s="511"/>
      <c r="IVK748" s="511"/>
      <c r="IVL748" s="511"/>
      <c r="IVM748" s="511"/>
      <c r="IVN748" s="511"/>
      <c r="IVO748" s="511"/>
      <c r="IVP748" s="511"/>
      <c r="IVQ748" s="511"/>
      <c r="IVR748" s="511"/>
      <c r="IVS748" s="511"/>
      <c r="IVT748" s="511"/>
      <c r="IVU748" s="511"/>
      <c r="IVV748" s="511"/>
      <c r="IVW748" s="511"/>
      <c r="IVX748" s="511"/>
      <c r="IVY748" s="89"/>
      <c r="IVZ748" s="89"/>
      <c r="IWA748" s="89"/>
      <c r="IWB748" s="89"/>
      <c r="IWC748" s="89"/>
      <c r="IWD748" s="511"/>
      <c r="IWE748" s="511"/>
      <c r="IWF748" s="89"/>
      <c r="IWG748" s="89"/>
      <c r="IWH748" s="511"/>
      <c r="IWI748" s="511"/>
      <c r="IWJ748" s="89"/>
      <c r="IWK748" s="89"/>
      <c r="IWL748" s="511"/>
      <c r="IWM748" s="511"/>
      <c r="IWN748" s="511"/>
      <c r="IWO748" s="511"/>
      <c r="IWP748" s="511"/>
      <c r="IWQ748" s="511"/>
      <c r="IWR748" s="511"/>
      <c r="IWS748" s="89"/>
      <c r="IWT748" s="89"/>
      <c r="IWU748" s="511"/>
      <c r="IWV748" s="511"/>
      <c r="IWW748" s="89"/>
      <c r="IWX748" s="89"/>
      <c r="IWY748" s="511"/>
      <c r="IWZ748" s="511"/>
      <c r="IXA748" s="511"/>
      <c r="IXB748" s="511"/>
      <c r="IXC748" s="511"/>
      <c r="IXD748" s="203"/>
      <c r="IXE748" s="107"/>
      <c r="IXF748" s="511"/>
      <c r="IXG748" s="511"/>
      <c r="IXH748" s="511"/>
      <c r="IXI748" s="511"/>
      <c r="IXJ748" s="511"/>
      <c r="IXK748" s="511"/>
      <c r="IXL748" s="511"/>
      <c r="IXM748" s="168"/>
      <c r="IXN748" s="168"/>
      <c r="IXO748" s="168"/>
      <c r="IXP748" s="168"/>
      <c r="IXQ748" s="168"/>
      <c r="IXR748" s="168"/>
      <c r="IXS748" s="168"/>
      <c r="IXT748" s="168"/>
      <c r="IXU748" s="168"/>
      <c r="IXV748" s="168"/>
      <c r="IXW748" s="168"/>
      <c r="IXX748" s="168"/>
      <c r="IXY748" s="168"/>
      <c r="IXZ748" s="168"/>
      <c r="IYA748" s="168"/>
      <c r="IYB748" s="168"/>
      <c r="IYC748" s="168"/>
      <c r="IYD748" s="168"/>
      <c r="IYE748" s="168"/>
      <c r="IYF748" s="168"/>
      <c r="IYG748" s="168"/>
      <c r="IYH748" s="168"/>
      <c r="IYI748" s="168"/>
      <c r="IYJ748" s="168"/>
      <c r="IYK748" s="168"/>
      <c r="IYL748" s="168"/>
      <c r="IYM748" s="168"/>
      <c r="IYN748" s="168"/>
      <c r="IYO748" s="168"/>
      <c r="IYP748" s="168"/>
      <c r="IYQ748" s="168"/>
      <c r="IYR748" s="168"/>
      <c r="IYS748" s="168"/>
      <c r="IYT748" s="168"/>
      <c r="IYU748" s="168"/>
      <c r="IYV748" s="168"/>
      <c r="IYW748" s="168"/>
      <c r="IYX748" s="168"/>
      <c r="IYY748" s="168"/>
      <c r="IYZ748" s="168"/>
      <c r="IZA748" s="168"/>
      <c r="IZB748" s="168"/>
      <c r="IZC748" s="168"/>
      <c r="IZD748" s="168"/>
      <c r="IZE748" s="511"/>
      <c r="IZF748" s="511"/>
      <c r="IZG748" s="511"/>
      <c r="IZH748" s="511"/>
      <c r="IZI748" s="511"/>
      <c r="IZJ748" s="511"/>
      <c r="IZK748" s="511"/>
      <c r="IZL748" s="511"/>
      <c r="IZM748" s="511"/>
      <c r="IZN748" s="511"/>
      <c r="IZO748" s="511"/>
      <c r="IZP748" s="511"/>
      <c r="IZQ748" s="511"/>
      <c r="IZR748" s="511"/>
      <c r="IZS748" s="511"/>
      <c r="IZT748" s="511"/>
      <c r="IZU748" s="511"/>
      <c r="IZV748" s="511"/>
      <c r="IZW748" s="511"/>
      <c r="IZX748" s="511"/>
      <c r="IZY748" s="511"/>
      <c r="IZZ748" s="511"/>
      <c r="JAA748" s="511"/>
      <c r="JAB748" s="511"/>
      <c r="JAC748" s="89"/>
      <c r="JAD748" s="89"/>
      <c r="JAE748" s="89"/>
      <c r="JAF748" s="89"/>
      <c r="JAG748" s="89"/>
      <c r="JAH748" s="511"/>
      <c r="JAI748" s="511"/>
      <c r="JAJ748" s="89"/>
      <c r="JAK748" s="89"/>
      <c r="JAL748" s="511"/>
      <c r="JAM748" s="511"/>
      <c r="JAN748" s="89"/>
      <c r="JAO748" s="89"/>
      <c r="JAP748" s="511"/>
      <c r="JAQ748" s="511"/>
      <c r="JAR748" s="511"/>
      <c r="JAS748" s="511"/>
      <c r="JAT748" s="511"/>
      <c r="JAU748" s="511"/>
      <c r="JAV748" s="511"/>
      <c r="JAW748" s="89"/>
      <c r="JAX748" s="89"/>
      <c r="JAY748" s="511"/>
      <c r="JAZ748" s="511"/>
      <c r="JBA748" s="89"/>
      <c r="JBB748" s="89"/>
      <c r="JBC748" s="511"/>
      <c r="JBD748" s="511"/>
      <c r="JBE748" s="511"/>
      <c r="JBF748" s="511"/>
      <c r="JBG748" s="511"/>
      <c r="JBH748" s="203"/>
      <c r="JBI748" s="107"/>
      <c r="JBJ748" s="511"/>
      <c r="JBK748" s="511"/>
      <c r="JBL748" s="511"/>
      <c r="JBM748" s="511"/>
      <c r="JBN748" s="511"/>
      <c r="JBO748" s="511"/>
      <c r="JBP748" s="511"/>
      <c r="JBQ748" s="168"/>
      <c r="JBR748" s="168"/>
      <c r="JBS748" s="168"/>
      <c r="JBT748" s="168"/>
      <c r="JBU748" s="168"/>
      <c r="JBV748" s="168"/>
      <c r="JBW748" s="168"/>
      <c r="JBX748" s="168"/>
      <c r="JBY748" s="168"/>
      <c r="JBZ748" s="168"/>
      <c r="JCA748" s="168"/>
      <c r="JCB748" s="168"/>
      <c r="JCC748" s="168"/>
      <c r="JCD748" s="168"/>
      <c r="JCE748" s="168"/>
      <c r="JCF748" s="168"/>
      <c r="JCG748" s="168"/>
      <c r="JCH748" s="168"/>
      <c r="JCI748" s="168"/>
      <c r="JCJ748" s="168"/>
      <c r="JCK748" s="168"/>
      <c r="JCL748" s="168"/>
      <c r="JCM748" s="168"/>
      <c r="JCN748" s="168"/>
      <c r="JCO748" s="168"/>
      <c r="JCP748" s="168"/>
      <c r="JCQ748" s="168"/>
      <c r="JCR748" s="168"/>
      <c r="JCS748" s="168"/>
      <c r="JCT748" s="168"/>
      <c r="JCU748" s="168"/>
      <c r="JCV748" s="168"/>
      <c r="JCW748" s="168"/>
      <c r="JCX748" s="168"/>
      <c r="JCY748" s="168"/>
      <c r="JCZ748" s="168"/>
      <c r="JDA748" s="168"/>
      <c r="JDB748" s="168"/>
      <c r="JDC748" s="168"/>
      <c r="JDD748" s="168"/>
      <c r="JDE748" s="168"/>
      <c r="JDF748" s="168"/>
      <c r="JDG748" s="168"/>
      <c r="JDH748" s="168"/>
      <c r="JDI748" s="511"/>
      <c r="JDJ748" s="511"/>
      <c r="JDK748" s="511"/>
      <c r="JDL748" s="511"/>
      <c r="JDM748" s="511"/>
      <c r="JDN748" s="511"/>
      <c r="JDO748" s="511"/>
      <c r="JDP748" s="511"/>
      <c r="JDQ748" s="511"/>
      <c r="JDR748" s="511"/>
      <c r="JDS748" s="511"/>
      <c r="JDT748" s="511"/>
      <c r="JDU748" s="511"/>
      <c r="JDV748" s="511"/>
      <c r="JDW748" s="511"/>
      <c r="JDX748" s="511"/>
      <c r="JDY748" s="511"/>
      <c r="JDZ748" s="511"/>
      <c r="JEA748" s="511"/>
      <c r="JEB748" s="511"/>
      <c r="JEC748" s="511"/>
      <c r="JED748" s="511"/>
      <c r="JEE748" s="511"/>
      <c r="JEF748" s="511"/>
      <c r="JEG748" s="89"/>
      <c r="JEH748" s="89"/>
      <c r="JEI748" s="89"/>
      <c r="JEJ748" s="89"/>
      <c r="JEK748" s="89"/>
      <c r="JEL748" s="511"/>
      <c r="JEM748" s="511"/>
      <c r="JEN748" s="89"/>
      <c r="JEO748" s="89"/>
      <c r="JEP748" s="511"/>
      <c r="JEQ748" s="511"/>
      <c r="JER748" s="89"/>
      <c r="JES748" s="89"/>
      <c r="JET748" s="511"/>
      <c r="JEU748" s="511"/>
      <c r="JEV748" s="511"/>
      <c r="JEW748" s="511"/>
      <c r="JEX748" s="511"/>
      <c r="JEY748" s="511"/>
      <c r="JEZ748" s="511"/>
      <c r="JFA748" s="89"/>
      <c r="JFB748" s="89"/>
      <c r="JFC748" s="511"/>
      <c r="JFD748" s="511"/>
      <c r="JFE748" s="89"/>
      <c r="JFF748" s="89"/>
      <c r="JFG748" s="511"/>
      <c r="JFH748" s="511"/>
      <c r="JFI748" s="511"/>
      <c r="JFJ748" s="511"/>
      <c r="JFK748" s="511"/>
      <c r="JFL748" s="203"/>
      <c r="JFM748" s="107"/>
      <c r="JFN748" s="511"/>
      <c r="JFO748" s="511"/>
      <c r="JFP748" s="511"/>
      <c r="JFQ748" s="511"/>
      <c r="JFR748" s="511"/>
      <c r="JFS748" s="511"/>
      <c r="JFT748" s="511"/>
      <c r="JFU748" s="168"/>
      <c r="JFV748" s="168"/>
      <c r="JFW748" s="168"/>
      <c r="JFX748" s="168"/>
      <c r="JFY748" s="168"/>
      <c r="JFZ748" s="168"/>
      <c r="JGA748" s="168"/>
      <c r="JGB748" s="168"/>
      <c r="JGC748" s="168"/>
      <c r="JGD748" s="168"/>
      <c r="JGE748" s="168"/>
      <c r="JGF748" s="168"/>
      <c r="JGG748" s="168"/>
      <c r="JGH748" s="168"/>
      <c r="JGI748" s="168"/>
      <c r="JGJ748" s="168"/>
      <c r="JGK748" s="168"/>
      <c r="JGL748" s="168"/>
      <c r="JGM748" s="168"/>
      <c r="JGN748" s="168"/>
      <c r="JGO748" s="168"/>
      <c r="JGP748" s="168"/>
      <c r="JGQ748" s="168"/>
      <c r="JGR748" s="168"/>
      <c r="JGS748" s="168"/>
      <c r="JGT748" s="168"/>
      <c r="JGU748" s="168"/>
      <c r="JGV748" s="168"/>
      <c r="JGW748" s="168"/>
      <c r="JGX748" s="168"/>
      <c r="JGY748" s="168"/>
      <c r="JGZ748" s="168"/>
      <c r="JHA748" s="168"/>
      <c r="JHB748" s="168"/>
      <c r="JHC748" s="168"/>
      <c r="JHD748" s="168"/>
      <c r="JHE748" s="168"/>
      <c r="JHF748" s="168"/>
      <c r="JHG748" s="168"/>
      <c r="JHH748" s="168"/>
      <c r="JHI748" s="168"/>
      <c r="JHJ748" s="168"/>
      <c r="JHK748" s="168"/>
      <c r="JHL748" s="168"/>
      <c r="JHM748" s="511"/>
      <c r="JHN748" s="511"/>
      <c r="JHO748" s="511"/>
      <c r="JHP748" s="511"/>
      <c r="JHQ748" s="511"/>
      <c r="JHR748" s="511"/>
      <c r="JHS748" s="511"/>
      <c r="JHT748" s="511"/>
      <c r="JHU748" s="511"/>
      <c r="JHV748" s="511"/>
      <c r="JHW748" s="511"/>
      <c r="JHX748" s="511"/>
      <c r="JHY748" s="511"/>
      <c r="JHZ748" s="511"/>
      <c r="JIA748" s="511"/>
      <c r="JIB748" s="511"/>
      <c r="JIC748" s="511"/>
      <c r="JID748" s="511"/>
      <c r="JIE748" s="511"/>
      <c r="JIF748" s="511"/>
      <c r="JIG748" s="511"/>
      <c r="JIH748" s="511"/>
      <c r="JII748" s="511"/>
      <c r="JIJ748" s="511"/>
      <c r="JIK748" s="89"/>
      <c r="JIL748" s="89"/>
      <c r="JIM748" s="89"/>
      <c r="JIN748" s="89"/>
      <c r="JIO748" s="89"/>
      <c r="JIP748" s="511"/>
      <c r="JIQ748" s="511"/>
      <c r="JIR748" s="89"/>
      <c r="JIS748" s="89"/>
      <c r="JIT748" s="511"/>
      <c r="JIU748" s="511"/>
      <c r="JIV748" s="89"/>
      <c r="JIW748" s="89"/>
      <c r="JIX748" s="511"/>
      <c r="JIY748" s="511"/>
      <c r="JIZ748" s="511"/>
      <c r="JJA748" s="511"/>
      <c r="JJB748" s="511"/>
      <c r="JJC748" s="511"/>
      <c r="JJD748" s="511"/>
      <c r="JJE748" s="89"/>
      <c r="JJF748" s="89"/>
      <c r="JJG748" s="511"/>
      <c r="JJH748" s="511"/>
      <c r="JJI748" s="89"/>
      <c r="JJJ748" s="89"/>
      <c r="JJK748" s="511"/>
      <c r="JJL748" s="511"/>
      <c r="JJM748" s="511"/>
      <c r="JJN748" s="511"/>
      <c r="JJO748" s="511"/>
      <c r="JJP748" s="203"/>
      <c r="JJQ748" s="107"/>
      <c r="JJR748" s="511"/>
      <c r="JJS748" s="511"/>
      <c r="JJT748" s="511"/>
      <c r="JJU748" s="511"/>
      <c r="JJV748" s="511"/>
      <c r="JJW748" s="511"/>
      <c r="JJX748" s="511"/>
      <c r="JJY748" s="168"/>
      <c r="JJZ748" s="168"/>
      <c r="JKA748" s="168"/>
      <c r="JKB748" s="168"/>
      <c r="JKC748" s="168"/>
      <c r="JKD748" s="168"/>
      <c r="JKE748" s="168"/>
      <c r="JKF748" s="168"/>
      <c r="JKG748" s="168"/>
      <c r="JKH748" s="168"/>
      <c r="JKI748" s="168"/>
      <c r="JKJ748" s="168"/>
      <c r="JKK748" s="168"/>
      <c r="JKL748" s="168"/>
      <c r="JKM748" s="168"/>
      <c r="JKN748" s="168"/>
      <c r="JKO748" s="168"/>
      <c r="JKP748" s="168"/>
      <c r="JKQ748" s="168"/>
      <c r="JKR748" s="168"/>
      <c r="JKS748" s="168"/>
      <c r="JKT748" s="168"/>
      <c r="JKU748" s="168"/>
      <c r="JKV748" s="168"/>
      <c r="JKW748" s="168"/>
      <c r="JKX748" s="168"/>
      <c r="JKY748" s="168"/>
      <c r="JKZ748" s="168"/>
      <c r="JLA748" s="168"/>
      <c r="JLB748" s="168"/>
      <c r="JLC748" s="168"/>
      <c r="JLD748" s="168"/>
      <c r="JLE748" s="168"/>
      <c r="JLF748" s="168"/>
      <c r="JLG748" s="168"/>
      <c r="JLH748" s="168"/>
      <c r="JLI748" s="168"/>
      <c r="JLJ748" s="168"/>
      <c r="JLK748" s="168"/>
      <c r="JLL748" s="168"/>
      <c r="JLM748" s="168"/>
      <c r="JLN748" s="168"/>
      <c r="JLO748" s="168"/>
      <c r="JLP748" s="168"/>
      <c r="JLQ748" s="511"/>
      <c r="JLR748" s="511"/>
      <c r="JLS748" s="511"/>
      <c r="JLT748" s="511"/>
      <c r="JLU748" s="511"/>
      <c r="JLV748" s="511"/>
      <c r="JLW748" s="511"/>
      <c r="JLX748" s="511"/>
      <c r="JLY748" s="511"/>
      <c r="JLZ748" s="511"/>
      <c r="JMA748" s="511"/>
      <c r="JMB748" s="511"/>
      <c r="JMC748" s="511"/>
      <c r="JMD748" s="511"/>
      <c r="JME748" s="511"/>
      <c r="JMF748" s="511"/>
      <c r="JMG748" s="511"/>
      <c r="JMH748" s="511"/>
      <c r="JMI748" s="511"/>
      <c r="JMJ748" s="511"/>
      <c r="JMK748" s="511"/>
      <c r="JML748" s="511"/>
      <c r="JMM748" s="511"/>
      <c r="JMN748" s="511"/>
      <c r="JMO748" s="89"/>
      <c r="JMP748" s="89"/>
      <c r="JMQ748" s="89"/>
      <c r="JMR748" s="89"/>
      <c r="JMS748" s="89"/>
      <c r="JMT748" s="511"/>
      <c r="JMU748" s="511"/>
      <c r="JMV748" s="89"/>
      <c r="JMW748" s="89"/>
      <c r="JMX748" s="511"/>
      <c r="JMY748" s="511"/>
      <c r="JMZ748" s="89"/>
      <c r="JNA748" s="89"/>
      <c r="JNB748" s="511"/>
      <c r="JNC748" s="511"/>
      <c r="JND748" s="511"/>
      <c r="JNE748" s="511"/>
      <c r="JNF748" s="511"/>
      <c r="JNG748" s="511"/>
      <c r="JNH748" s="511"/>
      <c r="JNI748" s="89"/>
      <c r="JNJ748" s="89"/>
      <c r="JNK748" s="511"/>
      <c r="JNL748" s="511"/>
      <c r="JNM748" s="89"/>
      <c r="JNN748" s="89"/>
      <c r="JNO748" s="511"/>
      <c r="JNP748" s="511"/>
      <c r="JNQ748" s="511"/>
      <c r="JNR748" s="511"/>
      <c r="JNS748" s="511"/>
      <c r="JNT748" s="203"/>
      <c r="JNU748" s="107"/>
      <c r="JNV748" s="511"/>
      <c r="JNW748" s="511"/>
      <c r="JNX748" s="511"/>
      <c r="JNY748" s="511"/>
      <c r="JNZ748" s="511"/>
      <c r="JOA748" s="511"/>
      <c r="JOB748" s="511"/>
      <c r="JOC748" s="168"/>
      <c r="JOD748" s="168"/>
      <c r="JOE748" s="168"/>
      <c r="JOF748" s="168"/>
      <c r="JOG748" s="168"/>
      <c r="JOH748" s="168"/>
      <c r="JOI748" s="168"/>
      <c r="JOJ748" s="168"/>
      <c r="JOK748" s="168"/>
      <c r="JOL748" s="168"/>
      <c r="JOM748" s="168"/>
      <c r="JON748" s="168"/>
      <c r="JOO748" s="168"/>
      <c r="JOP748" s="168"/>
      <c r="JOQ748" s="168"/>
      <c r="JOR748" s="168"/>
      <c r="JOS748" s="168"/>
      <c r="JOT748" s="168"/>
      <c r="JOU748" s="168"/>
      <c r="JOV748" s="168"/>
      <c r="JOW748" s="168"/>
      <c r="JOX748" s="168"/>
      <c r="JOY748" s="168"/>
      <c r="JOZ748" s="168"/>
      <c r="JPA748" s="168"/>
      <c r="JPB748" s="168"/>
      <c r="JPC748" s="168"/>
      <c r="JPD748" s="168"/>
      <c r="JPE748" s="168"/>
      <c r="JPF748" s="168"/>
      <c r="JPG748" s="168"/>
      <c r="JPH748" s="168"/>
      <c r="JPI748" s="168"/>
      <c r="JPJ748" s="168"/>
      <c r="JPK748" s="168"/>
      <c r="JPL748" s="168"/>
      <c r="JPM748" s="168"/>
      <c r="JPN748" s="168"/>
      <c r="JPO748" s="168"/>
      <c r="JPP748" s="168"/>
      <c r="JPQ748" s="168"/>
      <c r="JPR748" s="168"/>
      <c r="JPS748" s="168"/>
      <c r="JPT748" s="168"/>
      <c r="JPU748" s="511"/>
      <c r="JPV748" s="511"/>
      <c r="JPW748" s="511"/>
      <c r="JPX748" s="511"/>
      <c r="JPY748" s="511"/>
      <c r="JPZ748" s="511"/>
      <c r="JQA748" s="511"/>
      <c r="JQB748" s="511"/>
      <c r="JQC748" s="511"/>
      <c r="JQD748" s="511"/>
      <c r="JQE748" s="511"/>
      <c r="JQF748" s="511"/>
      <c r="JQG748" s="511"/>
      <c r="JQH748" s="511"/>
      <c r="JQI748" s="511"/>
      <c r="JQJ748" s="511"/>
      <c r="JQK748" s="511"/>
      <c r="JQL748" s="511"/>
      <c r="JQM748" s="511"/>
      <c r="JQN748" s="511"/>
      <c r="JQO748" s="511"/>
      <c r="JQP748" s="511"/>
      <c r="JQQ748" s="511"/>
      <c r="JQR748" s="511"/>
      <c r="JQS748" s="89"/>
      <c r="JQT748" s="89"/>
      <c r="JQU748" s="89"/>
      <c r="JQV748" s="89"/>
      <c r="JQW748" s="89"/>
      <c r="JQX748" s="511"/>
      <c r="JQY748" s="511"/>
      <c r="JQZ748" s="89"/>
      <c r="JRA748" s="89"/>
      <c r="JRB748" s="511"/>
      <c r="JRC748" s="511"/>
      <c r="JRD748" s="89"/>
      <c r="JRE748" s="89"/>
      <c r="JRF748" s="511"/>
      <c r="JRG748" s="511"/>
      <c r="JRH748" s="511"/>
      <c r="JRI748" s="511"/>
      <c r="JRJ748" s="511"/>
      <c r="JRK748" s="511"/>
      <c r="JRL748" s="511"/>
      <c r="JRM748" s="89"/>
      <c r="JRN748" s="89"/>
      <c r="JRO748" s="511"/>
      <c r="JRP748" s="511"/>
      <c r="JRQ748" s="89"/>
      <c r="JRR748" s="89"/>
      <c r="JRS748" s="511"/>
      <c r="JRT748" s="511"/>
      <c r="JRU748" s="511"/>
      <c r="JRV748" s="511"/>
      <c r="JRW748" s="511"/>
      <c r="JRX748" s="203"/>
      <c r="JRY748" s="107"/>
      <c r="JRZ748" s="511"/>
      <c r="JSA748" s="511"/>
      <c r="JSB748" s="511"/>
      <c r="JSC748" s="511"/>
      <c r="JSD748" s="511"/>
      <c r="JSE748" s="511"/>
      <c r="JSF748" s="511"/>
      <c r="JSG748" s="168"/>
      <c r="JSH748" s="168"/>
      <c r="JSI748" s="168"/>
      <c r="JSJ748" s="168"/>
      <c r="JSK748" s="168"/>
      <c r="JSL748" s="168"/>
      <c r="JSM748" s="168"/>
      <c r="JSN748" s="168"/>
      <c r="JSO748" s="168"/>
      <c r="JSP748" s="168"/>
      <c r="JSQ748" s="168"/>
      <c r="JSR748" s="168"/>
      <c r="JSS748" s="168"/>
      <c r="JST748" s="168"/>
      <c r="JSU748" s="168"/>
      <c r="JSV748" s="168"/>
      <c r="JSW748" s="168"/>
      <c r="JSX748" s="168"/>
      <c r="JSY748" s="168"/>
      <c r="JSZ748" s="168"/>
      <c r="JTA748" s="168"/>
      <c r="JTB748" s="168"/>
      <c r="JTC748" s="168"/>
      <c r="JTD748" s="168"/>
      <c r="JTE748" s="168"/>
      <c r="JTF748" s="168"/>
      <c r="JTG748" s="168"/>
      <c r="JTH748" s="168"/>
      <c r="JTI748" s="168"/>
      <c r="JTJ748" s="168"/>
      <c r="JTK748" s="168"/>
      <c r="JTL748" s="168"/>
      <c r="JTM748" s="168"/>
      <c r="JTN748" s="168"/>
      <c r="JTO748" s="168"/>
      <c r="JTP748" s="168"/>
      <c r="JTQ748" s="168"/>
      <c r="JTR748" s="168"/>
      <c r="JTS748" s="168"/>
      <c r="JTT748" s="168"/>
      <c r="JTU748" s="168"/>
      <c r="JTV748" s="168"/>
      <c r="JTW748" s="168"/>
      <c r="JTX748" s="168"/>
      <c r="JTY748" s="511"/>
      <c r="JTZ748" s="511"/>
      <c r="JUA748" s="511"/>
      <c r="JUB748" s="511"/>
      <c r="JUC748" s="511"/>
      <c r="JUD748" s="511"/>
      <c r="JUE748" s="511"/>
      <c r="JUF748" s="511"/>
      <c r="JUG748" s="511"/>
      <c r="JUH748" s="511"/>
      <c r="JUI748" s="511"/>
      <c r="JUJ748" s="511"/>
      <c r="JUK748" s="511"/>
      <c r="JUL748" s="511"/>
      <c r="JUM748" s="511"/>
      <c r="JUN748" s="511"/>
      <c r="JUO748" s="511"/>
      <c r="JUP748" s="511"/>
      <c r="JUQ748" s="511"/>
      <c r="JUR748" s="511"/>
      <c r="JUS748" s="511"/>
      <c r="JUT748" s="511"/>
      <c r="JUU748" s="511"/>
      <c r="JUV748" s="511"/>
      <c r="JUW748" s="89"/>
      <c r="JUX748" s="89"/>
      <c r="JUY748" s="89"/>
      <c r="JUZ748" s="89"/>
      <c r="JVA748" s="89"/>
      <c r="JVB748" s="511"/>
      <c r="JVC748" s="511"/>
      <c r="JVD748" s="89"/>
      <c r="JVE748" s="89"/>
      <c r="JVF748" s="511"/>
      <c r="JVG748" s="511"/>
      <c r="JVH748" s="89"/>
      <c r="JVI748" s="89"/>
      <c r="JVJ748" s="511"/>
      <c r="JVK748" s="511"/>
      <c r="JVL748" s="511"/>
      <c r="JVM748" s="511"/>
      <c r="JVN748" s="511"/>
      <c r="JVO748" s="511"/>
      <c r="JVP748" s="511"/>
      <c r="JVQ748" s="89"/>
      <c r="JVR748" s="89"/>
      <c r="JVS748" s="511"/>
      <c r="JVT748" s="511"/>
      <c r="JVU748" s="89"/>
      <c r="JVV748" s="89"/>
      <c r="JVW748" s="511"/>
      <c r="JVX748" s="511"/>
      <c r="JVY748" s="511"/>
      <c r="JVZ748" s="511"/>
      <c r="JWA748" s="511"/>
      <c r="JWB748" s="203"/>
      <c r="JWC748" s="107"/>
      <c r="JWD748" s="511"/>
      <c r="JWE748" s="511"/>
      <c r="JWF748" s="511"/>
      <c r="JWG748" s="511"/>
      <c r="JWH748" s="511"/>
      <c r="JWI748" s="511"/>
      <c r="JWJ748" s="511"/>
      <c r="JWK748" s="168"/>
      <c r="JWL748" s="168"/>
      <c r="JWM748" s="168"/>
      <c r="JWN748" s="168"/>
      <c r="JWO748" s="168"/>
      <c r="JWP748" s="168"/>
      <c r="JWQ748" s="168"/>
      <c r="JWR748" s="168"/>
      <c r="JWS748" s="168"/>
      <c r="JWT748" s="168"/>
      <c r="JWU748" s="168"/>
      <c r="JWV748" s="168"/>
      <c r="JWW748" s="168"/>
      <c r="JWX748" s="168"/>
      <c r="JWY748" s="168"/>
      <c r="JWZ748" s="168"/>
      <c r="JXA748" s="168"/>
      <c r="JXB748" s="168"/>
      <c r="JXC748" s="168"/>
      <c r="JXD748" s="168"/>
      <c r="JXE748" s="168"/>
      <c r="JXF748" s="168"/>
      <c r="JXG748" s="168"/>
      <c r="JXH748" s="168"/>
      <c r="JXI748" s="168"/>
      <c r="JXJ748" s="168"/>
      <c r="JXK748" s="168"/>
      <c r="JXL748" s="168"/>
      <c r="JXM748" s="168"/>
      <c r="JXN748" s="168"/>
      <c r="JXO748" s="168"/>
      <c r="JXP748" s="168"/>
      <c r="JXQ748" s="168"/>
      <c r="JXR748" s="168"/>
      <c r="JXS748" s="168"/>
      <c r="JXT748" s="168"/>
      <c r="JXU748" s="168"/>
      <c r="JXV748" s="168"/>
      <c r="JXW748" s="168"/>
      <c r="JXX748" s="168"/>
      <c r="JXY748" s="168"/>
      <c r="JXZ748" s="168"/>
      <c r="JYA748" s="168"/>
      <c r="JYB748" s="168"/>
      <c r="JYC748" s="511"/>
      <c r="JYD748" s="511"/>
      <c r="JYE748" s="511"/>
      <c r="JYF748" s="511"/>
      <c r="JYG748" s="511"/>
      <c r="JYH748" s="511"/>
      <c r="JYI748" s="511"/>
      <c r="JYJ748" s="511"/>
      <c r="JYK748" s="511"/>
      <c r="JYL748" s="511"/>
      <c r="JYM748" s="511"/>
      <c r="JYN748" s="511"/>
      <c r="JYO748" s="511"/>
      <c r="JYP748" s="511"/>
      <c r="JYQ748" s="511"/>
      <c r="JYR748" s="511"/>
      <c r="JYS748" s="511"/>
      <c r="JYT748" s="511"/>
      <c r="JYU748" s="511"/>
      <c r="JYV748" s="511"/>
      <c r="JYW748" s="511"/>
      <c r="JYX748" s="511"/>
      <c r="JYY748" s="511"/>
      <c r="JYZ748" s="511"/>
      <c r="JZA748" s="89"/>
      <c r="JZB748" s="89"/>
      <c r="JZC748" s="89"/>
      <c r="JZD748" s="89"/>
      <c r="JZE748" s="89"/>
      <c r="JZF748" s="511"/>
      <c r="JZG748" s="511"/>
      <c r="JZH748" s="89"/>
      <c r="JZI748" s="89"/>
      <c r="JZJ748" s="511"/>
      <c r="JZK748" s="511"/>
      <c r="JZL748" s="89"/>
      <c r="JZM748" s="89"/>
      <c r="JZN748" s="511"/>
      <c r="JZO748" s="511"/>
      <c r="JZP748" s="511"/>
      <c r="JZQ748" s="511"/>
      <c r="JZR748" s="511"/>
      <c r="JZS748" s="511"/>
      <c r="JZT748" s="511"/>
      <c r="JZU748" s="89"/>
      <c r="JZV748" s="89"/>
      <c r="JZW748" s="511"/>
      <c r="JZX748" s="511"/>
      <c r="JZY748" s="89"/>
      <c r="JZZ748" s="89"/>
      <c r="KAA748" s="511"/>
      <c r="KAB748" s="511"/>
      <c r="KAC748" s="511"/>
      <c r="KAD748" s="511"/>
      <c r="KAE748" s="511"/>
      <c r="KAF748" s="203"/>
      <c r="KAG748" s="107"/>
      <c r="KAH748" s="511"/>
      <c r="KAI748" s="511"/>
      <c r="KAJ748" s="511"/>
      <c r="KAK748" s="511"/>
      <c r="KAL748" s="511"/>
      <c r="KAM748" s="511"/>
      <c r="KAN748" s="511"/>
      <c r="KAO748" s="168"/>
      <c r="KAP748" s="168"/>
      <c r="KAQ748" s="168"/>
      <c r="KAR748" s="168"/>
      <c r="KAS748" s="168"/>
      <c r="KAT748" s="168"/>
      <c r="KAU748" s="168"/>
      <c r="KAV748" s="168"/>
      <c r="KAW748" s="168"/>
      <c r="KAX748" s="168"/>
      <c r="KAY748" s="168"/>
      <c r="KAZ748" s="168"/>
      <c r="KBA748" s="168"/>
      <c r="KBB748" s="168"/>
      <c r="KBC748" s="168"/>
      <c r="KBD748" s="168"/>
      <c r="KBE748" s="168"/>
      <c r="KBF748" s="168"/>
      <c r="KBG748" s="168"/>
      <c r="KBH748" s="168"/>
      <c r="KBI748" s="168"/>
      <c r="KBJ748" s="168"/>
      <c r="KBK748" s="168"/>
      <c r="KBL748" s="168"/>
      <c r="KBM748" s="168"/>
      <c r="KBN748" s="168"/>
      <c r="KBO748" s="168"/>
      <c r="KBP748" s="168"/>
      <c r="KBQ748" s="168"/>
      <c r="KBR748" s="168"/>
      <c r="KBS748" s="168"/>
      <c r="KBT748" s="168"/>
      <c r="KBU748" s="168"/>
      <c r="KBV748" s="168"/>
      <c r="KBW748" s="168"/>
      <c r="KBX748" s="168"/>
      <c r="KBY748" s="168"/>
      <c r="KBZ748" s="168"/>
      <c r="KCA748" s="168"/>
      <c r="KCB748" s="168"/>
      <c r="KCC748" s="168"/>
      <c r="KCD748" s="168"/>
      <c r="KCE748" s="168"/>
      <c r="KCF748" s="168"/>
      <c r="KCG748" s="511"/>
      <c r="KCH748" s="511"/>
      <c r="KCI748" s="511"/>
      <c r="KCJ748" s="511"/>
      <c r="KCK748" s="511"/>
      <c r="KCL748" s="511"/>
      <c r="KCM748" s="511"/>
      <c r="KCN748" s="511"/>
      <c r="KCO748" s="511"/>
      <c r="KCP748" s="511"/>
      <c r="KCQ748" s="511"/>
      <c r="KCR748" s="511"/>
      <c r="KCS748" s="511"/>
      <c r="KCT748" s="511"/>
      <c r="KCU748" s="511"/>
      <c r="KCV748" s="511"/>
      <c r="KCW748" s="511"/>
      <c r="KCX748" s="511"/>
      <c r="KCY748" s="511"/>
      <c r="KCZ748" s="511"/>
      <c r="KDA748" s="511"/>
      <c r="KDB748" s="511"/>
      <c r="KDC748" s="511"/>
      <c r="KDD748" s="511"/>
      <c r="KDE748" s="89"/>
      <c r="KDF748" s="89"/>
      <c r="KDG748" s="89"/>
      <c r="KDH748" s="89"/>
      <c r="KDI748" s="89"/>
      <c r="KDJ748" s="511"/>
      <c r="KDK748" s="511"/>
      <c r="KDL748" s="89"/>
      <c r="KDM748" s="89"/>
      <c r="KDN748" s="511"/>
      <c r="KDO748" s="511"/>
      <c r="KDP748" s="89"/>
      <c r="KDQ748" s="89"/>
      <c r="KDR748" s="511"/>
      <c r="KDS748" s="511"/>
      <c r="KDT748" s="511"/>
      <c r="KDU748" s="511"/>
      <c r="KDV748" s="511"/>
      <c r="KDW748" s="511"/>
      <c r="KDX748" s="511"/>
      <c r="KDY748" s="89"/>
      <c r="KDZ748" s="89"/>
      <c r="KEA748" s="511"/>
      <c r="KEB748" s="511"/>
      <c r="KEC748" s="89"/>
      <c r="KED748" s="89"/>
      <c r="KEE748" s="511"/>
      <c r="KEF748" s="511"/>
      <c r="KEG748" s="511"/>
      <c r="KEH748" s="511"/>
      <c r="KEI748" s="511"/>
      <c r="KEJ748" s="203"/>
      <c r="KEK748" s="107"/>
      <c r="KEL748" s="511"/>
      <c r="KEM748" s="511"/>
      <c r="KEN748" s="511"/>
      <c r="KEO748" s="511"/>
      <c r="KEP748" s="511"/>
      <c r="KEQ748" s="511"/>
      <c r="KER748" s="511"/>
      <c r="KES748" s="168"/>
      <c r="KET748" s="168"/>
      <c r="KEU748" s="168"/>
      <c r="KEV748" s="168"/>
      <c r="KEW748" s="168"/>
      <c r="KEX748" s="168"/>
      <c r="KEY748" s="168"/>
      <c r="KEZ748" s="168"/>
      <c r="KFA748" s="168"/>
      <c r="KFB748" s="168"/>
      <c r="KFC748" s="168"/>
      <c r="KFD748" s="168"/>
      <c r="KFE748" s="168"/>
      <c r="KFF748" s="168"/>
      <c r="KFG748" s="168"/>
      <c r="KFH748" s="168"/>
      <c r="KFI748" s="168"/>
      <c r="KFJ748" s="168"/>
      <c r="KFK748" s="168"/>
      <c r="KFL748" s="168"/>
      <c r="KFM748" s="168"/>
      <c r="KFN748" s="168"/>
      <c r="KFO748" s="168"/>
      <c r="KFP748" s="168"/>
      <c r="KFQ748" s="168"/>
      <c r="KFR748" s="168"/>
      <c r="KFS748" s="168"/>
      <c r="KFT748" s="168"/>
      <c r="KFU748" s="168"/>
      <c r="KFV748" s="168"/>
      <c r="KFW748" s="168"/>
      <c r="KFX748" s="168"/>
      <c r="KFY748" s="168"/>
      <c r="KFZ748" s="168"/>
      <c r="KGA748" s="168"/>
      <c r="KGB748" s="168"/>
      <c r="KGC748" s="168"/>
      <c r="KGD748" s="168"/>
      <c r="KGE748" s="168"/>
      <c r="KGF748" s="168"/>
      <c r="KGG748" s="168"/>
      <c r="KGH748" s="168"/>
      <c r="KGI748" s="168"/>
      <c r="KGJ748" s="168"/>
      <c r="KGK748" s="511"/>
      <c r="KGL748" s="511"/>
      <c r="KGM748" s="511"/>
      <c r="KGN748" s="511"/>
      <c r="KGO748" s="511"/>
      <c r="KGP748" s="511"/>
      <c r="KGQ748" s="511"/>
      <c r="KGR748" s="511"/>
      <c r="KGS748" s="511"/>
      <c r="KGT748" s="511"/>
      <c r="KGU748" s="511"/>
      <c r="KGV748" s="511"/>
      <c r="KGW748" s="511"/>
      <c r="KGX748" s="511"/>
      <c r="KGY748" s="511"/>
      <c r="KGZ748" s="511"/>
      <c r="KHA748" s="511"/>
      <c r="KHB748" s="511"/>
      <c r="KHC748" s="511"/>
      <c r="KHD748" s="511"/>
      <c r="KHE748" s="511"/>
      <c r="KHF748" s="511"/>
      <c r="KHG748" s="511"/>
      <c r="KHH748" s="511"/>
      <c r="KHI748" s="89"/>
      <c r="KHJ748" s="89"/>
      <c r="KHK748" s="89"/>
      <c r="KHL748" s="89"/>
      <c r="KHM748" s="89"/>
      <c r="KHN748" s="511"/>
      <c r="KHO748" s="511"/>
      <c r="KHP748" s="89"/>
      <c r="KHQ748" s="89"/>
      <c r="KHR748" s="511"/>
      <c r="KHS748" s="511"/>
      <c r="KHT748" s="89"/>
      <c r="KHU748" s="89"/>
      <c r="KHV748" s="511"/>
      <c r="KHW748" s="511"/>
      <c r="KHX748" s="511"/>
      <c r="KHY748" s="511"/>
      <c r="KHZ748" s="511"/>
      <c r="KIA748" s="511"/>
      <c r="KIB748" s="511"/>
      <c r="KIC748" s="89"/>
      <c r="KID748" s="89"/>
      <c r="KIE748" s="511"/>
      <c r="KIF748" s="511"/>
      <c r="KIG748" s="89"/>
      <c r="KIH748" s="89"/>
      <c r="KII748" s="511"/>
      <c r="KIJ748" s="511"/>
      <c r="KIK748" s="511"/>
      <c r="KIL748" s="511"/>
      <c r="KIM748" s="511"/>
      <c r="KIN748" s="203"/>
      <c r="KIO748" s="107"/>
      <c r="KIP748" s="511"/>
      <c r="KIQ748" s="511"/>
      <c r="KIR748" s="511"/>
      <c r="KIS748" s="511"/>
      <c r="KIT748" s="511"/>
      <c r="KIU748" s="511"/>
      <c r="KIV748" s="511"/>
      <c r="KIW748" s="168"/>
      <c r="KIX748" s="168"/>
      <c r="KIY748" s="168"/>
      <c r="KIZ748" s="168"/>
      <c r="KJA748" s="168"/>
      <c r="KJB748" s="168"/>
      <c r="KJC748" s="168"/>
      <c r="KJD748" s="168"/>
      <c r="KJE748" s="168"/>
      <c r="KJF748" s="168"/>
      <c r="KJG748" s="168"/>
      <c r="KJH748" s="168"/>
      <c r="KJI748" s="168"/>
      <c r="KJJ748" s="168"/>
      <c r="KJK748" s="168"/>
      <c r="KJL748" s="168"/>
      <c r="KJM748" s="168"/>
      <c r="KJN748" s="168"/>
      <c r="KJO748" s="168"/>
      <c r="KJP748" s="168"/>
      <c r="KJQ748" s="168"/>
      <c r="KJR748" s="168"/>
      <c r="KJS748" s="168"/>
      <c r="KJT748" s="168"/>
      <c r="KJU748" s="168"/>
      <c r="KJV748" s="168"/>
      <c r="KJW748" s="168"/>
      <c r="KJX748" s="168"/>
      <c r="KJY748" s="168"/>
      <c r="KJZ748" s="168"/>
      <c r="KKA748" s="168"/>
      <c r="KKB748" s="168"/>
      <c r="KKC748" s="168"/>
      <c r="KKD748" s="168"/>
      <c r="KKE748" s="168"/>
      <c r="KKF748" s="168"/>
      <c r="KKG748" s="168"/>
      <c r="KKH748" s="168"/>
      <c r="KKI748" s="168"/>
      <c r="KKJ748" s="168"/>
      <c r="KKK748" s="168"/>
      <c r="KKL748" s="168"/>
      <c r="KKM748" s="168"/>
      <c r="KKN748" s="168"/>
      <c r="KKO748" s="511"/>
      <c r="KKP748" s="511"/>
      <c r="KKQ748" s="511"/>
      <c r="KKR748" s="511"/>
      <c r="KKS748" s="511"/>
      <c r="KKT748" s="511"/>
      <c r="KKU748" s="511"/>
      <c r="KKV748" s="511"/>
      <c r="KKW748" s="511"/>
      <c r="KKX748" s="511"/>
      <c r="KKY748" s="511"/>
      <c r="KKZ748" s="511"/>
      <c r="KLA748" s="511"/>
      <c r="KLB748" s="511"/>
      <c r="KLC748" s="511"/>
      <c r="KLD748" s="511"/>
      <c r="KLE748" s="511"/>
      <c r="KLF748" s="511"/>
      <c r="KLG748" s="511"/>
      <c r="KLH748" s="511"/>
      <c r="KLI748" s="511"/>
      <c r="KLJ748" s="511"/>
      <c r="KLK748" s="511"/>
      <c r="KLL748" s="511"/>
      <c r="KLM748" s="89"/>
      <c r="KLN748" s="89"/>
      <c r="KLO748" s="89"/>
      <c r="KLP748" s="89"/>
      <c r="KLQ748" s="89"/>
      <c r="KLR748" s="511"/>
      <c r="KLS748" s="511"/>
      <c r="KLT748" s="89"/>
      <c r="KLU748" s="89"/>
      <c r="KLV748" s="511"/>
      <c r="KLW748" s="511"/>
      <c r="KLX748" s="89"/>
      <c r="KLY748" s="89"/>
      <c r="KLZ748" s="511"/>
      <c r="KMA748" s="511"/>
      <c r="KMB748" s="511"/>
      <c r="KMC748" s="511"/>
      <c r="KMD748" s="511"/>
      <c r="KME748" s="511"/>
      <c r="KMF748" s="511"/>
      <c r="KMG748" s="89"/>
      <c r="KMH748" s="89"/>
      <c r="KMI748" s="511"/>
      <c r="KMJ748" s="511"/>
      <c r="KMK748" s="89"/>
      <c r="KML748" s="89"/>
      <c r="KMM748" s="511"/>
      <c r="KMN748" s="511"/>
      <c r="KMO748" s="511"/>
      <c r="KMP748" s="511"/>
      <c r="KMQ748" s="511"/>
      <c r="KMR748" s="203"/>
      <c r="KMS748" s="107"/>
      <c r="KMT748" s="511"/>
      <c r="KMU748" s="511"/>
      <c r="KMV748" s="511"/>
      <c r="KMW748" s="511"/>
      <c r="KMX748" s="511"/>
      <c r="KMY748" s="511"/>
      <c r="KMZ748" s="511"/>
      <c r="KNA748" s="168"/>
      <c r="KNB748" s="168"/>
      <c r="KNC748" s="168"/>
      <c r="KND748" s="168"/>
      <c r="KNE748" s="168"/>
      <c r="KNF748" s="168"/>
      <c r="KNG748" s="168"/>
      <c r="KNH748" s="168"/>
      <c r="KNI748" s="168"/>
      <c r="KNJ748" s="168"/>
      <c r="KNK748" s="168"/>
      <c r="KNL748" s="168"/>
      <c r="KNM748" s="168"/>
      <c r="KNN748" s="168"/>
      <c r="KNO748" s="168"/>
      <c r="KNP748" s="168"/>
      <c r="KNQ748" s="168"/>
      <c r="KNR748" s="168"/>
      <c r="KNS748" s="168"/>
      <c r="KNT748" s="168"/>
      <c r="KNU748" s="168"/>
      <c r="KNV748" s="168"/>
      <c r="KNW748" s="168"/>
      <c r="KNX748" s="168"/>
      <c r="KNY748" s="168"/>
      <c r="KNZ748" s="168"/>
      <c r="KOA748" s="168"/>
      <c r="KOB748" s="168"/>
      <c r="KOC748" s="168"/>
      <c r="KOD748" s="168"/>
      <c r="KOE748" s="168"/>
      <c r="KOF748" s="168"/>
      <c r="KOG748" s="168"/>
      <c r="KOH748" s="168"/>
      <c r="KOI748" s="168"/>
      <c r="KOJ748" s="168"/>
      <c r="KOK748" s="168"/>
      <c r="KOL748" s="168"/>
      <c r="KOM748" s="168"/>
      <c r="KON748" s="168"/>
      <c r="KOO748" s="168"/>
      <c r="KOP748" s="168"/>
      <c r="KOQ748" s="168"/>
      <c r="KOR748" s="168"/>
      <c r="KOS748" s="511"/>
      <c r="KOT748" s="511"/>
      <c r="KOU748" s="511"/>
      <c r="KOV748" s="511"/>
      <c r="KOW748" s="511"/>
      <c r="KOX748" s="511"/>
      <c r="KOY748" s="511"/>
      <c r="KOZ748" s="511"/>
      <c r="KPA748" s="511"/>
      <c r="KPB748" s="511"/>
      <c r="KPC748" s="511"/>
      <c r="KPD748" s="511"/>
      <c r="KPE748" s="511"/>
      <c r="KPF748" s="511"/>
      <c r="KPG748" s="511"/>
      <c r="KPH748" s="511"/>
      <c r="KPI748" s="511"/>
      <c r="KPJ748" s="511"/>
      <c r="KPK748" s="511"/>
      <c r="KPL748" s="511"/>
      <c r="KPM748" s="511"/>
      <c r="KPN748" s="511"/>
      <c r="KPO748" s="511"/>
      <c r="KPP748" s="511"/>
      <c r="KPQ748" s="89"/>
      <c r="KPR748" s="89"/>
      <c r="KPS748" s="89"/>
      <c r="KPT748" s="89"/>
      <c r="KPU748" s="89"/>
      <c r="KPV748" s="511"/>
      <c r="KPW748" s="511"/>
      <c r="KPX748" s="89"/>
      <c r="KPY748" s="89"/>
      <c r="KPZ748" s="511"/>
      <c r="KQA748" s="511"/>
      <c r="KQB748" s="89"/>
      <c r="KQC748" s="89"/>
      <c r="KQD748" s="511"/>
      <c r="KQE748" s="511"/>
      <c r="KQF748" s="511"/>
      <c r="KQG748" s="511"/>
      <c r="KQH748" s="511"/>
      <c r="KQI748" s="511"/>
      <c r="KQJ748" s="511"/>
      <c r="KQK748" s="89"/>
      <c r="KQL748" s="89"/>
      <c r="KQM748" s="511"/>
      <c r="KQN748" s="511"/>
      <c r="KQO748" s="89"/>
      <c r="KQP748" s="89"/>
      <c r="KQQ748" s="511"/>
      <c r="KQR748" s="511"/>
      <c r="KQS748" s="511"/>
      <c r="KQT748" s="511"/>
      <c r="KQU748" s="511"/>
      <c r="KQV748" s="203"/>
      <c r="KQW748" s="107"/>
      <c r="KQX748" s="511"/>
      <c r="KQY748" s="511"/>
      <c r="KQZ748" s="511"/>
      <c r="KRA748" s="511"/>
      <c r="KRB748" s="511"/>
      <c r="KRC748" s="511"/>
      <c r="KRD748" s="511"/>
      <c r="KRE748" s="168"/>
      <c r="KRF748" s="168"/>
      <c r="KRG748" s="168"/>
      <c r="KRH748" s="168"/>
      <c r="KRI748" s="168"/>
      <c r="KRJ748" s="168"/>
      <c r="KRK748" s="168"/>
      <c r="KRL748" s="168"/>
      <c r="KRM748" s="168"/>
      <c r="KRN748" s="168"/>
      <c r="KRO748" s="168"/>
      <c r="KRP748" s="168"/>
      <c r="KRQ748" s="168"/>
      <c r="KRR748" s="168"/>
      <c r="KRS748" s="168"/>
      <c r="KRT748" s="168"/>
      <c r="KRU748" s="168"/>
      <c r="KRV748" s="168"/>
      <c r="KRW748" s="168"/>
      <c r="KRX748" s="168"/>
      <c r="KRY748" s="168"/>
      <c r="KRZ748" s="168"/>
      <c r="KSA748" s="168"/>
      <c r="KSB748" s="168"/>
      <c r="KSC748" s="168"/>
      <c r="KSD748" s="168"/>
      <c r="KSE748" s="168"/>
      <c r="KSF748" s="168"/>
      <c r="KSG748" s="168"/>
      <c r="KSH748" s="168"/>
      <c r="KSI748" s="168"/>
      <c r="KSJ748" s="168"/>
      <c r="KSK748" s="168"/>
      <c r="KSL748" s="168"/>
      <c r="KSM748" s="168"/>
      <c r="KSN748" s="168"/>
      <c r="KSO748" s="168"/>
      <c r="KSP748" s="168"/>
      <c r="KSQ748" s="168"/>
      <c r="KSR748" s="168"/>
      <c r="KSS748" s="168"/>
      <c r="KST748" s="168"/>
      <c r="KSU748" s="168"/>
      <c r="KSV748" s="168"/>
      <c r="KSW748" s="511"/>
      <c r="KSX748" s="511"/>
      <c r="KSY748" s="511"/>
      <c r="KSZ748" s="511"/>
      <c r="KTA748" s="511"/>
      <c r="KTB748" s="511"/>
      <c r="KTC748" s="511"/>
      <c r="KTD748" s="511"/>
      <c r="KTE748" s="511"/>
      <c r="KTF748" s="511"/>
      <c r="KTG748" s="511"/>
      <c r="KTH748" s="511"/>
      <c r="KTI748" s="511"/>
      <c r="KTJ748" s="511"/>
      <c r="KTK748" s="511"/>
      <c r="KTL748" s="511"/>
      <c r="KTM748" s="511"/>
      <c r="KTN748" s="511"/>
      <c r="KTO748" s="511"/>
      <c r="KTP748" s="511"/>
      <c r="KTQ748" s="511"/>
      <c r="KTR748" s="511"/>
      <c r="KTS748" s="511"/>
      <c r="KTT748" s="511"/>
      <c r="KTU748" s="89"/>
      <c r="KTV748" s="89"/>
      <c r="KTW748" s="89"/>
      <c r="KTX748" s="89"/>
      <c r="KTY748" s="89"/>
      <c r="KTZ748" s="511"/>
      <c r="KUA748" s="511"/>
      <c r="KUB748" s="89"/>
      <c r="KUC748" s="89"/>
      <c r="KUD748" s="511"/>
      <c r="KUE748" s="511"/>
      <c r="KUF748" s="89"/>
      <c r="KUG748" s="89"/>
      <c r="KUH748" s="511"/>
      <c r="KUI748" s="511"/>
      <c r="KUJ748" s="511"/>
      <c r="KUK748" s="511"/>
      <c r="KUL748" s="511"/>
      <c r="KUM748" s="511"/>
      <c r="KUN748" s="511"/>
      <c r="KUO748" s="89"/>
      <c r="KUP748" s="89"/>
      <c r="KUQ748" s="511"/>
      <c r="KUR748" s="511"/>
      <c r="KUS748" s="89"/>
      <c r="KUT748" s="89"/>
      <c r="KUU748" s="511"/>
      <c r="KUV748" s="511"/>
      <c r="KUW748" s="511"/>
      <c r="KUX748" s="511"/>
      <c r="KUY748" s="511"/>
      <c r="KUZ748" s="203"/>
      <c r="KVA748" s="107"/>
      <c r="KVB748" s="511"/>
      <c r="KVC748" s="511"/>
      <c r="KVD748" s="511"/>
      <c r="KVE748" s="511"/>
      <c r="KVF748" s="511"/>
      <c r="KVG748" s="511"/>
      <c r="KVH748" s="511"/>
      <c r="KVI748" s="168"/>
      <c r="KVJ748" s="168"/>
      <c r="KVK748" s="168"/>
      <c r="KVL748" s="168"/>
      <c r="KVM748" s="168"/>
      <c r="KVN748" s="168"/>
      <c r="KVO748" s="168"/>
      <c r="KVP748" s="168"/>
      <c r="KVQ748" s="168"/>
      <c r="KVR748" s="168"/>
      <c r="KVS748" s="168"/>
      <c r="KVT748" s="168"/>
      <c r="KVU748" s="168"/>
      <c r="KVV748" s="168"/>
      <c r="KVW748" s="168"/>
      <c r="KVX748" s="168"/>
      <c r="KVY748" s="168"/>
      <c r="KVZ748" s="168"/>
      <c r="KWA748" s="168"/>
      <c r="KWB748" s="168"/>
      <c r="KWC748" s="168"/>
      <c r="KWD748" s="168"/>
      <c r="KWE748" s="168"/>
      <c r="KWF748" s="168"/>
      <c r="KWG748" s="168"/>
      <c r="KWH748" s="168"/>
      <c r="KWI748" s="168"/>
      <c r="KWJ748" s="168"/>
      <c r="KWK748" s="168"/>
      <c r="KWL748" s="168"/>
      <c r="KWM748" s="168"/>
      <c r="KWN748" s="168"/>
      <c r="KWO748" s="168"/>
      <c r="KWP748" s="168"/>
      <c r="KWQ748" s="168"/>
      <c r="KWR748" s="168"/>
      <c r="KWS748" s="168"/>
      <c r="KWT748" s="168"/>
      <c r="KWU748" s="168"/>
      <c r="KWV748" s="168"/>
      <c r="KWW748" s="168"/>
      <c r="KWX748" s="168"/>
      <c r="KWY748" s="168"/>
      <c r="KWZ748" s="168"/>
      <c r="KXA748" s="511"/>
      <c r="KXB748" s="511"/>
      <c r="KXC748" s="511"/>
      <c r="KXD748" s="511"/>
      <c r="KXE748" s="511"/>
      <c r="KXF748" s="511"/>
      <c r="KXG748" s="511"/>
      <c r="KXH748" s="511"/>
      <c r="KXI748" s="511"/>
      <c r="KXJ748" s="511"/>
      <c r="KXK748" s="511"/>
      <c r="KXL748" s="511"/>
      <c r="KXM748" s="511"/>
      <c r="KXN748" s="511"/>
      <c r="KXO748" s="511"/>
      <c r="KXP748" s="511"/>
      <c r="KXQ748" s="511"/>
      <c r="KXR748" s="511"/>
      <c r="KXS748" s="511"/>
      <c r="KXT748" s="511"/>
      <c r="KXU748" s="511"/>
      <c r="KXV748" s="511"/>
      <c r="KXW748" s="511"/>
      <c r="KXX748" s="511"/>
      <c r="KXY748" s="89"/>
      <c r="KXZ748" s="89"/>
      <c r="KYA748" s="89"/>
      <c r="KYB748" s="89"/>
      <c r="KYC748" s="89"/>
      <c r="KYD748" s="511"/>
      <c r="KYE748" s="511"/>
      <c r="KYF748" s="89"/>
      <c r="KYG748" s="89"/>
      <c r="KYH748" s="511"/>
      <c r="KYI748" s="511"/>
      <c r="KYJ748" s="89"/>
      <c r="KYK748" s="89"/>
      <c r="KYL748" s="511"/>
      <c r="KYM748" s="511"/>
      <c r="KYN748" s="511"/>
      <c r="KYO748" s="511"/>
      <c r="KYP748" s="511"/>
      <c r="KYQ748" s="511"/>
      <c r="KYR748" s="511"/>
      <c r="KYS748" s="89"/>
      <c r="KYT748" s="89"/>
      <c r="KYU748" s="511"/>
      <c r="KYV748" s="511"/>
      <c r="KYW748" s="89"/>
      <c r="KYX748" s="89"/>
      <c r="KYY748" s="511"/>
      <c r="KYZ748" s="511"/>
      <c r="KZA748" s="511"/>
      <c r="KZB748" s="511"/>
      <c r="KZC748" s="511"/>
      <c r="KZD748" s="203"/>
      <c r="KZE748" s="107"/>
      <c r="KZF748" s="511"/>
      <c r="KZG748" s="511"/>
      <c r="KZH748" s="511"/>
      <c r="KZI748" s="511"/>
      <c r="KZJ748" s="511"/>
      <c r="KZK748" s="511"/>
      <c r="KZL748" s="511"/>
      <c r="KZM748" s="168"/>
      <c r="KZN748" s="168"/>
      <c r="KZO748" s="168"/>
      <c r="KZP748" s="168"/>
      <c r="KZQ748" s="168"/>
      <c r="KZR748" s="168"/>
      <c r="KZS748" s="168"/>
      <c r="KZT748" s="168"/>
      <c r="KZU748" s="168"/>
      <c r="KZV748" s="168"/>
      <c r="KZW748" s="168"/>
      <c r="KZX748" s="168"/>
      <c r="KZY748" s="168"/>
      <c r="KZZ748" s="168"/>
      <c r="LAA748" s="168"/>
      <c r="LAB748" s="168"/>
      <c r="LAC748" s="168"/>
      <c r="LAD748" s="168"/>
      <c r="LAE748" s="168"/>
      <c r="LAF748" s="168"/>
      <c r="LAG748" s="168"/>
      <c r="LAH748" s="168"/>
      <c r="LAI748" s="168"/>
      <c r="LAJ748" s="168"/>
      <c r="LAK748" s="168"/>
      <c r="LAL748" s="168"/>
      <c r="LAM748" s="168"/>
      <c r="LAN748" s="168"/>
      <c r="LAO748" s="168"/>
      <c r="LAP748" s="168"/>
      <c r="LAQ748" s="168"/>
      <c r="LAR748" s="168"/>
      <c r="LAS748" s="168"/>
      <c r="LAT748" s="168"/>
      <c r="LAU748" s="168"/>
      <c r="LAV748" s="168"/>
      <c r="LAW748" s="168"/>
      <c r="LAX748" s="168"/>
      <c r="LAY748" s="168"/>
      <c r="LAZ748" s="168"/>
      <c r="LBA748" s="168"/>
      <c r="LBB748" s="168"/>
      <c r="LBC748" s="168"/>
      <c r="LBD748" s="168"/>
      <c r="LBE748" s="511"/>
      <c r="LBF748" s="511"/>
      <c r="LBG748" s="511"/>
      <c r="LBH748" s="511"/>
      <c r="LBI748" s="511"/>
      <c r="LBJ748" s="511"/>
      <c r="LBK748" s="511"/>
      <c r="LBL748" s="511"/>
      <c r="LBM748" s="511"/>
      <c r="LBN748" s="511"/>
      <c r="LBO748" s="511"/>
      <c r="LBP748" s="511"/>
      <c r="LBQ748" s="511"/>
      <c r="LBR748" s="511"/>
      <c r="LBS748" s="511"/>
      <c r="LBT748" s="511"/>
      <c r="LBU748" s="511"/>
      <c r="LBV748" s="511"/>
      <c r="LBW748" s="511"/>
      <c r="LBX748" s="511"/>
      <c r="LBY748" s="511"/>
      <c r="LBZ748" s="511"/>
      <c r="LCA748" s="511"/>
      <c r="LCB748" s="511"/>
      <c r="LCC748" s="89"/>
      <c r="LCD748" s="89"/>
      <c r="LCE748" s="89"/>
      <c r="LCF748" s="89"/>
      <c r="LCG748" s="89"/>
      <c r="LCH748" s="511"/>
      <c r="LCI748" s="511"/>
      <c r="LCJ748" s="89"/>
      <c r="LCK748" s="89"/>
      <c r="LCL748" s="511"/>
      <c r="LCM748" s="511"/>
      <c r="LCN748" s="89"/>
      <c r="LCO748" s="89"/>
      <c r="LCP748" s="511"/>
      <c r="LCQ748" s="511"/>
      <c r="LCR748" s="511"/>
      <c r="LCS748" s="511"/>
      <c r="LCT748" s="511"/>
      <c r="LCU748" s="511"/>
      <c r="LCV748" s="511"/>
      <c r="LCW748" s="89"/>
      <c r="LCX748" s="89"/>
      <c r="LCY748" s="511"/>
      <c r="LCZ748" s="511"/>
      <c r="LDA748" s="89"/>
      <c r="LDB748" s="89"/>
      <c r="LDC748" s="511"/>
      <c r="LDD748" s="511"/>
      <c r="LDE748" s="511"/>
      <c r="LDF748" s="511"/>
      <c r="LDG748" s="511"/>
      <c r="LDH748" s="203"/>
      <c r="LDI748" s="107"/>
      <c r="LDJ748" s="511"/>
      <c r="LDK748" s="511"/>
      <c r="LDL748" s="511"/>
      <c r="LDM748" s="511"/>
      <c r="LDN748" s="511"/>
      <c r="LDO748" s="511"/>
      <c r="LDP748" s="511"/>
      <c r="LDQ748" s="168"/>
      <c r="LDR748" s="168"/>
      <c r="LDS748" s="168"/>
      <c r="LDT748" s="168"/>
      <c r="LDU748" s="168"/>
      <c r="LDV748" s="168"/>
      <c r="LDW748" s="168"/>
      <c r="LDX748" s="168"/>
      <c r="LDY748" s="168"/>
      <c r="LDZ748" s="168"/>
      <c r="LEA748" s="168"/>
      <c r="LEB748" s="168"/>
      <c r="LEC748" s="168"/>
      <c r="LED748" s="168"/>
      <c r="LEE748" s="168"/>
      <c r="LEF748" s="168"/>
      <c r="LEG748" s="168"/>
      <c r="LEH748" s="168"/>
      <c r="LEI748" s="168"/>
      <c r="LEJ748" s="168"/>
      <c r="LEK748" s="168"/>
      <c r="LEL748" s="168"/>
      <c r="LEM748" s="168"/>
      <c r="LEN748" s="168"/>
      <c r="LEO748" s="168"/>
      <c r="LEP748" s="168"/>
      <c r="LEQ748" s="168"/>
      <c r="LER748" s="168"/>
      <c r="LES748" s="168"/>
      <c r="LET748" s="168"/>
      <c r="LEU748" s="168"/>
      <c r="LEV748" s="168"/>
      <c r="LEW748" s="168"/>
      <c r="LEX748" s="168"/>
      <c r="LEY748" s="168"/>
      <c r="LEZ748" s="168"/>
      <c r="LFA748" s="168"/>
      <c r="LFB748" s="168"/>
      <c r="LFC748" s="168"/>
      <c r="LFD748" s="168"/>
      <c r="LFE748" s="168"/>
      <c r="LFF748" s="168"/>
      <c r="LFG748" s="168"/>
      <c r="LFH748" s="168"/>
      <c r="LFI748" s="511"/>
      <c r="LFJ748" s="511"/>
      <c r="LFK748" s="511"/>
      <c r="LFL748" s="511"/>
      <c r="LFM748" s="511"/>
      <c r="LFN748" s="511"/>
      <c r="LFO748" s="511"/>
      <c r="LFP748" s="511"/>
      <c r="LFQ748" s="511"/>
      <c r="LFR748" s="511"/>
      <c r="LFS748" s="511"/>
      <c r="LFT748" s="511"/>
      <c r="LFU748" s="511"/>
      <c r="LFV748" s="511"/>
      <c r="LFW748" s="511"/>
      <c r="LFX748" s="511"/>
      <c r="LFY748" s="511"/>
      <c r="LFZ748" s="511"/>
      <c r="LGA748" s="511"/>
      <c r="LGB748" s="511"/>
      <c r="LGC748" s="511"/>
      <c r="LGD748" s="511"/>
      <c r="LGE748" s="511"/>
      <c r="LGF748" s="511"/>
      <c r="LGG748" s="89"/>
      <c r="LGH748" s="89"/>
      <c r="LGI748" s="89"/>
      <c r="LGJ748" s="89"/>
      <c r="LGK748" s="89"/>
      <c r="LGL748" s="511"/>
      <c r="LGM748" s="511"/>
      <c r="LGN748" s="89"/>
      <c r="LGO748" s="89"/>
      <c r="LGP748" s="511"/>
      <c r="LGQ748" s="511"/>
      <c r="LGR748" s="89"/>
      <c r="LGS748" s="89"/>
      <c r="LGT748" s="511"/>
      <c r="LGU748" s="511"/>
      <c r="LGV748" s="511"/>
      <c r="LGW748" s="511"/>
      <c r="LGX748" s="511"/>
      <c r="LGY748" s="511"/>
      <c r="LGZ748" s="511"/>
      <c r="LHA748" s="89"/>
      <c r="LHB748" s="89"/>
      <c r="LHC748" s="511"/>
      <c r="LHD748" s="511"/>
      <c r="LHE748" s="89"/>
      <c r="LHF748" s="89"/>
      <c r="LHG748" s="511"/>
      <c r="LHH748" s="511"/>
      <c r="LHI748" s="511"/>
      <c r="LHJ748" s="511"/>
      <c r="LHK748" s="511"/>
      <c r="LHL748" s="203"/>
      <c r="LHM748" s="107"/>
      <c r="LHN748" s="511"/>
      <c r="LHO748" s="511"/>
      <c r="LHP748" s="511"/>
      <c r="LHQ748" s="511"/>
      <c r="LHR748" s="511"/>
      <c r="LHS748" s="511"/>
      <c r="LHT748" s="511"/>
      <c r="LHU748" s="168"/>
      <c r="LHV748" s="168"/>
      <c r="LHW748" s="168"/>
      <c r="LHX748" s="168"/>
      <c r="LHY748" s="168"/>
      <c r="LHZ748" s="168"/>
      <c r="LIA748" s="168"/>
      <c r="LIB748" s="168"/>
      <c r="LIC748" s="168"/>
      <c r="LID748" s="168"/>
      <c r="LIE748" s="168"/>
      <c r="LIF748" s="168"/>
      <c r="LIG748" s="168"/>
      <c r="LIH748" s="168"/>
      <c r="LII748" s="168"/>
      <c r="LIJ748" s="168"/>
      <c r="LIK748" s="168"/>
      <c r="LIL748" s="168"/>
      <c r="LIM748" s="168"/>
      <c r="LIN748" s="168"/>
      <c r="LIO748" s="168"/>
      <c r="LIP748" s="168"/>
      <c r="LIQ748" s="168"/>
      <c r="LIR748" s="168"/>
      <c r="LIS748" s="168"/>
      <c r="LIT748" s="168"/>
      <c r="LIU748" s="168"/>
      <c r="LIV748" s="168"/>
      <c r="LIW748" s="168"/>
      <c r="LIX748" s="168"/>
      <c r="LIY748" s="168"/>
      <c r="LIZ748" s="168"/>
      <c r="LJA748" s="168"/>
      <c r="LJB748" s="168"/>
      <c r="LJC748" s="168"/>
      <c r="LJD748" s="168"/>
      <c r="LJE748" s="168"/>
      <c r="LJF748" s="168"/>
      <c r="LJG748" s="168"/>
      <c r="LJH748" s="168"/>
      <c r="LJI748" s="168"/>
      <c r="LJJ748" s="168"/>
      <c r="LJK748" s="168"/>
      <c r="LJL748" s="168"/>
      <c r="LJM748" s="511"/>
      <c r="LJN748" s="511"/>
      <c r="LJO748" s="511"/>
      <c r="LJP748" s="511"/>
      <c r="LJQ748" s="511"/>
      <c r="LJR748" s="511"/>
      <c r="LJS748" s="511"/>
      <c r="LJT748" s="511"/>
      <c r="LJU748" s="511"/>
      <c r="LJV748" s="511"/>
      <c r="LJW748" s="511"/>
      <c r="LJX748" s="511"/>
      <c r="LJY748" s="511"/>
      <c r="LJZ748" s="511"/>
      <c r="LKA748" s="511"/>
      <c r="LKB748" s="511"/>
      <c r="LKC748" s="511"/>
      <c r="LKD748" s="511"/>
      <c r="LKE748" s="511"/>
      <c r="LKF748" s="511"/>
      <c r="LKG748" s="511"/>
      <c r="LKH748" s="511"/>
      <c r="LKI748" s="511"/>
      <c r="LKJ748" s="511"/>
      <c r="LKK748" s="89"/>
      <c r="LKL748" s="89"/>
      <c r="LKM748" s="89"/>
      <c r="LKN748" s="89"/>
      <c r="LKO748" s="89"/>
      <c r="LKP748" s="511"/>
      <c r="LKQ748" s="511"/>
      <c r="LKR748" s="89"/>
      <c r="LKS748" s="89"/>
      <c r="LKT748" s="511"/>
      <c r="LKU748" s="511"/>
      <c r="LKV748" s="89"/>
      <c r="LKW748" s="89"/>
      <c r="LKX748" s="511"/>
      <c r="LKY748" s="511"/>
      <c r="LKZ748" s="511"/>
      <c r="LLA748" s="511"/>
      <c r="LLB748" s="511"/>
      <c r="LLC748" s="511"/>
      <c r="LLD748" s="511"/>
      <c r="LLE748" s="89"/>
      <c r="LLF748" s="89"/>
      <c r="LLG748" s="511"/>
      <c r="LLH748" s="511"/>
      <c r="LLI748" s="89"/>
      <c r="LLJ748" s="89"/>
      <c r="LLK748" s="511"/>
      <c r="LLL748" s="511"/>
      <c r="LLM748" s="511"/>
      <c r="LLN748" s="511"/>
      <c r="LLO748" s="511"/>
      <c r="LLP748" s="203"/>
      <c r="LLQ748" s="107"/>
      <c r="LLR748" s="511"/>
      <c r="LLS748" s="511"/>
      <c r="LLT748" s="511"/>
      <c r="LLU748" s="511"/>
      <c r="LLV748" s="511"/>
      <c r="LLW748" s="511"/>
      <c r="LLX748" s="511"/>
      <c r="LLY748" s="168"/>
      <c r="LLZ748" s="168"/>
      <c r="LMA748" s="168"/>
      <c r="LMB748" s="168"/>
      <c r="LMC748" s="168"/>
      <c r="LMD748" s="168"/>
      <c r="LME748" s="168"/>
      <c r="LMF748" s="168"/>
      <c r="LMG748" s="168"/>
      <c r="LMH748" s="168"/>
      <c r="LMI748" s="168"/>
      <c r="LMJ748" s="168"/>
      <c r="LMK748" s="168"/>
      <c r="LML748" s="168"/>
      <c r="LMM748" s="168"/>
      <c r="LMN748" s="168"/>
      <c r="LMO748" s="168"/>
      <c r="LMP748" s="168"/>
      <c r="LMQ748" s="168"/>
      <c r="LMR748" s="168"/>
      <c r="LMS748" s="168"/>
      <c r="LMT748" s="168"/>
      <c r="LMU748" s="168"/>
      <c r="LMV748" s="168"/>
      <c r="LMW748" s="168"/>
      <c r="LMX748" s="168"/>
      <c r="LMY748" s="168"/>
      <c r="LMZ748" s="168"/>
      <c r="LNA748" s="168"/>
      <c r="LNB748" s="168"/>
      <c r="LNC748" s="168"/>
      <c r="LND748" s="168"/>
      <c r="LNE748" s="168"/>
      <c r="LNF748" s="168"/>
      <c r="LNG748" s="168"/>
      <c r="LNH748" s="168"/>
      <c r="LNI748" s="168"/>
      <c r="LNJ748" s="168"/>
      <c r="LNK748" s="168"/>
      <c r="LNL748" s="168"/>
      <c r="LNM748" s="168"/>
      <c r="LNN748" s="168"/>
      <c r="LNO748" s="168"/>
      <c r="LNP748" s="168"/>
      <c r="LNQ748" s="511"/>
      <c r="LNR748" s="511"/>
      <c r="LNS748" s="511"/>
      <c r="LNT748" s="511"/>
      <c r="LNU748" s="511"/>
      <c r="LNV748" s="511"/>
      <c r="LNW748" s="511"/>
      <c r="LNX748" s="511"/>
      <c r="LNY748" s="511"/>
      <c r="LNZ748" s="511"/>
      <c r="LOA748" s="511"/>
      <c r="LOB748" s="511"/>
      <c r="LOC748" s="511"/>
      <c r="LOD748" s="511"/>
      <c r="LOE748" s="511"/>
      <c r="LOF748" s="511"/>
      <c r="LOG748" s="511"/>
      <c r="LOH748" s="511"/>
      <c r="LOI748" s="511"/>
      <c r="LOJ748" s="511"/>
      <c r="LOK748" s="511"/>
      <c r="LOL748" s="511"/>
      <c r="LOM748" s="511"/>
      <c r="LON748" s="511"/>
      <c r="LOO748" s="89"/>
      <c r="LOP748" s="89"/>
      <c r="LOQ748" s="89"/>
      <c r="LOR748" s="89"/>
      <c r="LOS748" s="89"/>
      <c r="LOT748" s="511"/>
      <c r="LOU748" s="511"/>
      <c r="LOV748" s="89"/>
      <c r="LOW748" s="89"/>
      <c r="LOX748" s="511"/>
      <c r="LOY748" s="511"/>
      <c r="LOZ748" s="89"/>
      <c r="LPA748" s="89"/>
      <c r="LPB748" s="511"/>
      <c r="LPC748" s="511"/>
      <c r="LPD748" s="511"/>
      <c r="LPE748" s="511"/>
      <c r="LPF748" s="511"/>
      <c r="LPG748" s="511"/>
      <c r="LPH748" s="511"/>
      <c r="LPI748" s="89"/>
      <c r="LPJ748" s="89"/>
      <c r="LPK748" s="511"/>
      <c r="LPL748" s="511"/>
      <c r="LPM748" s="89"/>
      <c r="LPN748" s="89"/>
      <c r="LPO748" s="511"/>
      <c r="LPP748" s="511"/>
      <c r="LPQ748" s="511"/>
      <c r="LPR748" s="511"/>
      <c r="LPS748" s="511"/>
      <c r="LPT748" s="203"/>
      <c r="LPU748" s="107"/>
      <c r="LPV748" s="511"/>
      <c r="LPW748" s="511"/>
      <c r="LPX748" s="511"/>
      <c r="LPY748" s="511"/>
      <c r="LPZ748" s="511"/>
      <c r="LQA748" s="511"/>
      <c r="LQB748" s="511"/>
      <c r="LQC748" s="168"/>
      <c r="LQD748" s="168"/>
      <c r="LQE748" s="168"/>
      <c r="LQF748" s="168"/>
      <c r="LQG748" s="168"/>
      <c r="LQH748" s="168"/>
      <c r="LQI748" s="168"/>
      <c r="LQJ748" s="168"/>
      <c r="LQK748" s="168"/>
      <c r="LQL748" s="168"/>
      <c r="LQM748" s="168"/>
      <c r="LQN748" s="168"/>
      <c r="LQO748" s="168"/>
      <c r="LQP748" s="168"/>
      <c r="LQQ748" s="168"/>
      <c r="LQR748" s="168"/>
      <c r="LQS748" s="168"/>
      <c r="LQT748" s="168"/>
      <c r="LQU748" s="168"/>
      <c r="LQV748" s="168"/>
      <c r="LQW748" s="168"/>
      <c r="LQX748" s="168"/>
      <c r="LQY748" s="168"/>
      <c r="LQZ748" s="168"/>
      <c r="LRA748" s="168"/>
      <c r="LRB748" s="168"/>
      <c r="LRC748" s="168"/>
      <c r="LRD748" s="168"/>
      <c r="LRE748" s="168"/>
      <c r="LRF748" s="168"/>
      <c r="LRG748" s="168"/>
      <c r="LRH748" s="168"/>
      <c r="LRI748" s="168"/>
      <c r="LRJ748" s="168"/>
      <c r="LRK748" s="168"/>
      <c r="LRL748" s="168"/>
      <c r="LRM748" s="168"/>
      <c r="LRN748" s="168"/>
      <c r="LRO748" s="168"/>
      <c r="LRP748" s="168"/>
      <c r="LRQ748" s="168"/>
      <c r="LRR748" s="168"/>
      <c r="LRS748" s="168"/>
      <c r="LRT748" s="168"/>
      <c r="LRU748" s="511"/>
      <c r="LRV748" s="511"/>
      <c r="LRW748" s="511"/>
      <c r="LRX748" s="511"/>
      <c r="LRY748" s="511"/>
      <c r="LRZ748" s="511"/>
      <c r="LSA748" s="511"/>
      <c r="LSB748" s="511"/>
      <c r="LSC748" s="511"/>
      <c r="LSD748" s="511"/>
      <c r="LSE748" s="511"/>
      <c r="LSF748" s="511"/>
      <c r="LSG748" s="511"/>
      <c r="LSH748" s="511"/>
      <c r="LSI748" s="511"/>
      <c r="LSJ748" s="511"/>
      <c r="LSK748" s="511"/>
      <c r="LSL748" s="511"/>
      <c r="LSM748" s="511"/>
      <c r="LSN748" s="511"/>
      <c r="LSO748" s="511"/>
      <c r="LSP748" s="511"/>
      <c r="LSQ748" s="511"/>
      <c r="LSR748" s="511"/>
      <c r="LSS748" s="89"/>
      <c r="LST748" s="89"/>
      <c r="LSU748" s="89"/>
      <c r="LSV748" s="89"/>
      <c r="LSW748" s="89"/>
      <c r="LSX748" s="511"/>
      <c r="LSY748" s="511"/>
      <c r="LSZ748" s="89"/>
      <c r="LTA748" s="89"/>
      <c r="LTB748" s="511"/>
      <c r="LTC748" s="511"/>
      <c r="LTD748" s="89"/>
      <c r="LTE748" s="89"/>
      <c r="LTF748" s="511"/>
      <c r="LTG748" s="511"/>
      <c r="LTH748" s="511"/>
      <c r="LTI748" s="511"/>
      <c r="LTJ748" s="511"/>
      <c r="LTK748" s="511"/>
      <c r="LTL748" s="511"/>
      <c r="LTM748" s="89"/>
      <c r="LTN748" s="89"/>
      <c r="LTO748" s="511"/>
      <c r="LTP748" s="511"/>
      <c r="LTQ748" s="89"/>
      <c r="LTR748" s="89"/>
      <c r="LTS748" s="511"/>
      <c r="LTT748" s="511"/>
      <c r="LTU748" s="511"/>
      <c r="LTV748" s="511"/>
      <c r="LTW748" s="511"/>
      <c r="LTX748" s="203"/>
      <c r="LTY748" s="107"/>
      <c r="LTZ748" s="511"/>
      <c r="LUA748" s="511"/>
      <c r="LUB748" s="511"/>
      <c r="LUC748" s="511"/>
      <c r="LUD748" s="511"/>
      <c r="LUE748" s="511"/>
      <c r="LUF748" s="511"/>
      <c r="LUG748" s="168"/>
      <c r="LUH748" s="168"/>
      <c r="LUI748" s="168"/>
      <c r="LUJ748" s="168"/>
      <c r="LUK748" s="168"/>
      <c r="LUL748" s="168"/>
      <c r="LUM748" s="168"/>
      <c r="LUN748" s="168"/>
      <c r="LUO748" s="168"/>
      <c r="LUP748" s="168"/>
      <c r="LUQ748" s="168"/>
      <c r="LUR748" s="168"/>
      <c r="LUS748" s="168"/>
      <c r="LUT748" s="168"/>
      <c r="LUU748" s="168"/>
      <c r="LUV748" s="168"/>
      <c r="LUW748" s="168"/>
      <c r="LUX748" s="168"/>
      <c r="LUY748" s="168"/>
      <c r="LUZ748" s="168"/>
      <c r="LVA748" s="168"/>
      <c r="LVB748" s="168"/>
      <c r="LVC748" s="168"/>
      <c r="LVD748" s="168"/>
      <c r="LVE748" s="168"/>
      <c r="LVF748" s="168"/>
      <c r="LVG748" s="168"/>
      <c r="LVH748" s="168"/>
      <c r="LVI748" s="168"/>
      <c r="LVJ748" s="168"/>
      <c r="LVK748" s="168"/>
      <c r="LVL748" s="168"/>
      <c r="LVM748" s="168"/>
      <c r="LVN748" s="168"/>
      <c r="LVO748" s="168"/>
      <c r="LVP748" s="168"/>
      <c r="LVQ748" s="168"/>
      <c r="LVR748" s="168"/>
      <c r="LVS748" s="168"/>
      <c r="LVT748" s="168"/>
      <c r="LVU748" s="168"/>
      <c r="LVV748" s="168"/>
      <c r="LVW748" s="168"/>
      <c r="LVX748" s="168"/>
      <c r="LVY748" s="511"/>
      <c r="LVZ748" s="511"/>
      <c r="LWA748" s="511"/>
      <c r="LWB748" s="511"/>
      <c r="LWC748" s="511"/>
      <c r="LWD748" s="511"/>
      <c r="LWE748" s="511"/>
      <c r="LWF748" s="511"/>
      <c r="LWG748" s="511"/>
      <c r="LWH748" s="511"/>
      <c r="LWI748" s="511"/>
      <c r="LWJ748" s="511"/>
      <c r="LWK748" s="511"/>
      <c r="LWL748" s="511"/>
      <c r="LWM748" s="511"/>
      <c r="LWN748" s="511"/>
      <c r="LWO748" s="511"/>
      <c r="LWP748" s="511"/>
      <c r="LWQ748" s="511"/>
      <c r="LWR748" s="511"/>
      <c r="LWS748" s="511"/>
      <c r="LWT748" s="511"/>
      <c r="LWU748" s="511"/>
      <c r="LWV748" s="511"/>
      <c r="LWW748" s="89"/>
      <c r="LWX748" s="89"/>
      <c r="LWY748" s="89"/>
      <c r="LWZ748" s="89"/>
      <c r="LXA748" s="89"/>
      <c r="LXB748" s="511"/>
      <c r="LXC748" s="511"/>
      <c r="LXD748" s="89"/>
      <c r="LXE748" s="89"/>
      <c r="LXF748" s="511"/>
      <c r="LXG748" s="511"/>
      <c r="LXH748" s="89"/>
      <c r="LXI748" s="89"/>
      <c r="LXJ748" s="511"/>
      <c r="LXK748" s="511"/>
      <c r="LXL748" s="511"/>
      <c r="LXM748" s="511"/>
      <c r="LXN748" s="511"/>
      <c r="LXO748" s="511"/>
      <c r="LXP748" s="511"/>
      <c r="LXQ748" s="89"/>
      <c r="LXR748" s="89"/>
      <c r="LXS748" s="511"/>
      <c r="LXT748" s="511"/>
      <c r="LXU748" s="89"/>
      <c r="LXV748" s="89"/>
      <c r="LXW748" s="511"/>
      <c r="LXX748" s="511"/>
      <c r="LXY748" s="511"/>
      <c r="LXZ748" s="511"/>
      <c r="LYA748" s="511"/>
      <c r="LYB748" s="203"/>
      <c r="LYC748" s="107"/>
      <c r="LYD748" s="511"/>
      <c r="LYE748" s="511"/>
      <c r="LYF748" s="511"/>
      <c r="LYG748" s="511"/>
      <c r="LYH748" s="511"/>
      <c r="LYI748" s="511"/>
      <c r="LYJ748" s="511"/>
      <c r="LYK748" s="168"/>
      <c r="LYL748" s="168"/>
      <c r="LYM748" s="168"/>
      <c r="LYN748" s="168"/>
      <c r="LYO748" s="168"/>
      <c r="LYP748" s="168"/>
      <c r="LYQ748" s="168"/>
      <c r="LYR748" s="168"/>
      <c r="LYS748" s="168"/>
      <c r="LYT748" s="168"/>
      <c r="LYU748" s="168"/>
      <c r="LYV748" s="168"/>
      <c r="LYW748" s="168"/>
      <c r="LYX748" s="168"/>
      <c r="LYY748" s="168"/>
      <c r="LYZ748" s="168"/>
      <c r="LZA748" s="168"/>
      <c r="LZB748" s="168"/>
      <c r="LZC748" s="168"/>
      <c r="LZD748" s="168"/>
      <c r="LZE748" s="168"/>
      <c r="LZF748" s="168"/>
      <c r="LZG748" s="168"/>
      <c r="LZH748" s="168"/>
      <c r="LZI748" s="168"/>
      <c r="LZJ748" s="168"/>
      <c r="LZK748" s="168"/>
      <c r="LZL748" s="168"/>
      <c r="LZM748" s="168"/>
      <c r="LZN748" s="168"/>
      <c r="LZO748" s="168"/>
      <c r="LZP748" s="168"/>
      <c r="LZQ748" s="168"/>
      <c r="LZR748" s="168"/>
      <c r="LZS748" s="168"/>
      <c r="LZT748" s="168"/>
      <c r="LZU748" s="168"/>
      <c r="LZV748" s="168"/>
      <c r="LZW748" s="168"/>
      <c r="LZX748" s="168"/>
      <c r="LZY748" s="168"/>
      <c r="LZZ748" s="168"/>
      <c r="MAA748" s="168"/>
      <c r="MAB748" s="168"/>
      <c r="MAC748" s="511"/>
      <c r="MAD748" s="511"/>
      <c r="MAE748" s="511"/>
      <c r="MAF748" s="511"/>
      <c r="MAG748" s="511"/>
      <c r="MAH748" s="511"/>
      <c r="MAI748" s="511"/>
      <c r="MAJ748" s="511"/>
      <c r="MAK748" s="511"/>
      <c r="MAL748" s="511"/>
      <c r="MAM748" s="511"/>
      <c r="MAN748" s="511"/>
      <c r="MAO748" s="511"/>
      <c r="MAP748" s="511"/>
      <c r="MAQ748" s="511"/>
      <c r="MAR748" s="511"/>
      <c r="MAS748" s="511"/>
      <c r="MAT748" s="511"/>
      <c r="MAU748" s="511"/>
      <c r="MAV748" s="511"/>
      <c r="MAW748" s="511"/>
      <c r="MAX748" s="511"/>
      <c r="MAY748" s="511"/>
      <c r="MAZ748" s="511"/>
      <c r="MBA748" s="89"/>
      <c r="MBB748" s="89"/>
      <c r="MBC748" s="89"/>
      <c r="MBD748" s="89"/>
      <c r="MBE748" s="89"/>
      <c r="MBF748" s="511"/>
      <c r="MBG748" s="511"/>
      <c r="MBH748" s="89"/>
      <c r="MBI748" s="89"/>
      <c r="MBJ748" s="511"/>
      <c r="MBK748" s="511"/>
      <c r="MBL748" s="89"/>
      <c r="MBM748" s="89"/>
      <c r="MBN748" s="511"/>
      <c r="MBO748" s="511"/>
      <c r="MBP748" s="511"/>
      <c r="MBQ748" s="511"/>
      <c r="MBR748" s="511"/>
      <c r="MBS748" s="511"/>
      <c r="MBT748" s="511"/>
      <c r="MBU748" s="89"/>
      <c r="MBV748" s="89"/>
      <c r="MBW748" s="511"/>
      <c r="MBX748" s="511"/>
      <c r="MBY748" s="89"/>
      <c r="MBZ748" s="89"/>
      <c r="MCA748" s="511"/>
      <c r="MCB748" s="511"/>
      <c r="MCC748" s="511"/>
      <c r="MCD748" s="511"/>
      <c r="MCE748" s="511"/>
      <c r="MCF748" s="203"/>
      <c r="MCG748" s="107"/>
      <c r="MCH748" s="511"/>
      <c r="MCI748" s="511"/>
      <c r="MCJ748" s="511"/>
      <c r="MCK748" s="511"/>
      <c r="MCL748" s="511"/>
      <c r="MCM748" s="511"/>
      <c r="MCN748" s="511"/>
      <c r="MCO748" s="168"/>
      <c r="MCP748" s="168"/>
      <c r="MCQ748" s="168"/>
      <c r="MCR748" s="168"/>
      <c r="MCS748" s="168"/>
      <c r="MCT748" s="168"/>
      <c r="MCU748" s="168"/>
      <c r="MCV748" s="168"/>
      <c r="MCW748" s="168"/>
      <c r="MCX748" s="168"/>
      <c r="MCY748" s="168"/>
      <c r="MCZ748" s="168"/>
      <c r="MDA748" s="168"/>
      <c r="MDB748" s="168"/>
      <c r="MDC748" s="168"/>
      <c r="MDD748" s="168"/>
      <c r="MDE748" s="168"/>
      <c r="MDF748" s="168"/>
      <c r="MDG748" s="168"/>
      <c r="MDH748" s="168"/>
      <c r="MDI748" s="168"/>
      <c r="MDJ748" s="168"/>
      <c r="MDK748" s="168"/>
      <c r="MDL748" s="168"/>
      <c r="MDM748" s="168"/>
      <c r="MDN748" s="168"/>
      <c r="MDO748" s="168"/>
      <c r="MDP748" s="168"/>
      <c r="MDQ748" s="168"/>
      <c r="MDR748" s="168"/>
      <c r="MDS748" s="168"/>
      <c r="MDT748" s="168"/>
      <c r="MDU748" s="168"/>
      <c r="MDV748" s="168"/>
      <c r="MDW748" s="168"/>
      <c r="MDX748" s="168"/>
      <c r="MDY748" s="168"/>
      <c r="MDZ748" s="168"/>
      <c r="MEA748" s="168"/>
      <c r="MEB748" s="168"/>
      <c r="MEC748" s="168"/>
      <c r="MED748" s="168"/>
      <c r="MEE748" s="168"/>
      <c r="MEF748" s="168"/>
      <c r="MEG748" s="511"/>
      <c r="MEH748" s="511"/>
      <c r="MEI748" s="511"/>
      <c r="MEJ748" s="511"/>
      <c r="MEK748" s="511"/>
      <c r="MEL748" s="511"/>
      <c r="MEM748" s="511"/>
      <c r="MEN748" s="511"/>
      <c r="MEO748" s="511"/>
      <c r="MEP748" s="511"/>
      <c r="MEQ748" s="511"/>
      <c r="MER748" s="511"/>
      <c r="MES748" s="511"/>
      <c r="MET748" s="511"/>
      <c r="MEU748" s="511"/>
      <c r="MEV748" s="511"/>
      <c r="MEW748" s="511"/>
      <c r="MEX748" s="511"/>
      <c r="MEY748" s="511"/>
      <c r="MEZ748" s="511"/>
      <c r="MFA748" s="511"/>
      <c r="MFB748" s="511"/>
      <c r="MFC748" s="511"/>
      <c r="MFD748" s="511"/>
      <c r="MFE748" s="89"/>
      <c r="MFF748" s="89"/>
      <c r="MFG748" s="89"/>
      <c r="MFH748" s="89"/>
      <c r="MFI748" s="89"/>
      <c r="MFJ748" s="511"/>
      <c r="MFK748" s="511"/>
      <c r="MFL748" s="89"/>
      <c r="MFM748" s="89"/>
      <c r="MFN748" s="511"/>
      <c r="MFO748" s="511"/>
      <c r="MFP748" s="89"/>
      <c r="MFQ748" s="89"/>
      <c r="MFR748" s="511"/>
      <c r="MFS748" s="511"/>
      <c r="MFT748" s="511"/>
      <c r="MFU748" s="511"/>
      <c r="MFV748" s="511"/>
      <c r="MFW748" s="511"/>
      <c r="MFX748" s="511"/>
      <c r="MFY748" s="89"/>
      <c r="MFZ748" s="89"/>
      <c r="MGA748" s="511"/>
      <c r="MGB748" s="511"/>
      <c r="MGC748" s="89"/>
      <c r="MGD748" s="89"/>
      <c r="MGE748" s="511"/>
      <c r="MGF748" s="511"/>
      <c r="MGG748" s="511"/>
      <c r="MGH748" s="511"/>
      <c r="MGI748" s="511"/>
      <c r="MGJ748" s="203"/>
      <c r="MGK748" s="107"/>
      <c r="MGL748" s="511"/>
      <c r="MGM748" s="511"/>
      <c r="MGN748" s="511"/>
      <c r="MGO748" s="511"/>
      <c r="MGP748" s="511"/>
      <c r="MGQ748" s="511"/>
      <c r="MGR748" s="511"/>
      <c r="MGS748" s="168"/>
      <c r="MGT748" s="168"/>
      <c r="MGU748" s="168"/>
      <c r="MGV748" s="168"/>
      <c r="MGW748" s="168"/>
      <c r="MGX748" s="168"/>
      <c r="MGY748" s="168"/>
      <c r="MGZ748" s="168"/>
      <c r="MHA748" s="168"/>
      <c r="MHB748" s="168"/>
      <c r="MHC748" s="168"/>
      <c r="MHD748" s="168"/>
      <c r="MHE748" s="168"/>
      <c r="MHF748" s="168"/>
      <c r="MHG748" s="168"/>
      <c r="MHH748" s="168"/>
      <c r="MHI748" s="168"/>
      <c r="MHJ748" s="168"/>
      <c r="MHK748" s="168"/>
      <c r="MHL748" s="168"/>
      <c r="MHM748" s="168"/>
      <c r="MHN748" s="168"/>
      <c r="MHO748" s="168"/>
      <c r="MHP748" s="168"/>
      <c r="MHQ748" s="168"/>
      <c r="MHR748" s="168"/>
      <c r="MHS748" s="168"/>
      <c r="MHT748" s="168"/>
      <c r="MHU748" s="168"/>
      <c r="MHV748" s="168"/>
      <c r="MHW748" s="168"/>
      <c r="MHX748" s="168"/>
      <c r="MHY748" s="168"/>
      <c r="MHZ748" s="168"/>
      <c r="MIA748" s="168"/>
      <c r="MIB748" s="168"/>
      <c r="MIC748" s="168"/>
      <c r="MID748" s="168"/>
      <c r="MIE748" s="168"/>
      <c r="MIF748" s="168"/>
      <c r="MIG748" s="168"/>
      <c r="MIH748" s="168"/>
      <c r="MII748" s="168"/>
      <c r="MIJ748" s="168"/>
      <c r="MIK748" s="511"/>
      <c r="MIL748" s="511"/>
      <c r="MIM748" s="511"/>
      <c r="MIN748" s="511"/>
      <c r="MIO748" s="511"/>
      <c r="MIP748" s="511"/>
      <c r="MIQ748" s="511"/>
      <c r="MIR748" s="511"/>
      <c r="MIS748" s="511"/>
      <c r="MIT748" s="511"/>
      <c r="MIU748" s="511"/>
      <c r="MIV748" s="511"/>
      <c r="MIW748" s="511"/>
      <c r="MIX748" s="511"/>
      <c r="MIY748" s="511"/>
      <c r="MIZ748" s="511"/>
      <c r="MJA748" s="511"/>
      <c r="MJB748" s="511"/>
      <c r="MJC748" s="511"/>
      <c r="MJD748" s="511"/>
      <c r="MJE748" s="511"/>
      <c r="MJF748" s="511"/>
      <c r="MJG748" s="511"/>
      <c r="MJH748" s="511"/>
      <c r="MJI748" s="89"/>
      <c r="MJJ748" s="89"/>
      <c r="MJK748" s="89"/>
      <c r="MJL748" s="89"/>
      <c r="MJM748" s="89"/>
      <c r="MJN748" s="511"/>
      <c r="MJO748" s="511"/>
      <c r="MJP748" s="89"/>
      <c r="MJQ748" s="89"/>
      <c r="MJR748" s="511"/>
      <c r="MJS748" s="511"/>
      <c r="MJT748" s="89"/>
      <c r="MJU748" s="89"/>
      <c r="MJV748" s="511"/>
      <c r="MJW748" s="511"/>
      <c r="MJX748" s="511"/>
      <c r="MJY748" s="511"/>
      <c r="MJZ748" s="511"/>
      <c r="MKA748" s="511"/>
      <c r="MKB748" s="511"/>
      <c r="MKC748" s="89"/>
      <c r="MKD748" s="89"/>
      <c r="MKE748" s="511"/>
      <c r="MKF748" s="511"/>
      <c r="MKG748" s="89"/>
      <c r="MKH748" s="89"/>
      <c r="MKI748" s="511"/>
      <c r="MKJ748" s="511"/>
      <c r="MKK748" s="511"/>
      <c r="MKL748" s="511"/>
      <c r="MKM748" s="511"/>
      <c r="MKN748" s="203"/>
      <c r="MKO748" s="107"/>
      <c r="MKP748" s="511"/>
      <c r="MKQ748" s="511"/>
      <c r="MKR748" s="511"/>
      <c r="MKS748" s="511"/>
      <c r="MKT748" s="511"/>
      <c r="MKU748" s="511"/>
      <c r="MKV748" s="511"/>
      <c r="MKW748" s="168"/>
      <c r="MKX748" s="168"/>
      <c r="MKY748" s="168"/>
      <c r="MKZ748" s="168"/>
      <c r="MLA748" s="168"/>
      <c r="MLB748" s="168"/>
      <c r="MLC748" s="168"/>
      <c r="MLD748" s="168"/>
      <c r="MLE748" s="168"/>
      <c r="MLF748" s="168"/>
      <c r="MLG748" s="168"/>
      <c r="MLH748" s="168"/>
      <c r="MLI748" s="168"/>
      <c r="MLJ748" s="168"/>
      <c r="MLK748" s="168"/>
      <c r="MLL748" s="168"/>
      <c r="MLM748" s="168"/>
      <c r="MLN748" s="168"/>
      <c r="MLO748" s="168"/>
      <c r="MLP748" s="168"/>
      <c r="MLQ748" s="168"/>
      <c r="MLR748" s="168"/>
      <c r="MLS748" s="168"/>
      <c r="MLT748" s="168"/>
      <c r="MLU748" s="168"/>
      <c r="MLV748" s="168"/>
      <c r="MLW748" s="168"/>
      <c r="MLX748" s="168"/>
      <c r="MLY748" s="168"/>
      <c r="MLZ748" s="168"/>
      <c r="MMA748" s="168"/>
      <c r="MMB748" s="168"/>
      <c r="MMC748" s="168"/>
      <c r="MMD748" s="168"/>
      <c r="MME748" s="168"/>
      <c r="MMF748" s="168"/>
      <c r="MMG748" s="168"/>
      <c r="MMH748" s="168"/>
      <c r="MMI748" s="168"/>
      <c r="MMJ748" s="168"/>
      <c r="MMK748" s="168"/>
      <c r="MML748" s="168"/>
      <c r="MMM748" s="168"/>
      <c r="MMN748" s="168"/>
      <c r="MMO748" s="511"/>
      <c r="MMP748" s="511"/>
      <c r="MMQ748" s="511"/>
      <c r="MMR748" s="511"/>
      <c r="MMS748" s="511"/>
      <c r="MMT748" s="511"/>
      <c r="MMU748" s="511"/>
      <c r="MMV748" s="511"/>
      <c r="MMW748" s="511"/>
      <c r="MMX748" s="511"/>
      <c r="MMY748" s="511"/>
      <c r="MMZ748" s="511"/>
      <c r="MNA748" s="511"/>
      <c r="MNB748" s="511"/>
      <c r="MNC748" s="511"/>
      <c r="MND748" s="511"/>
      <c r="MNE748" s="511"/>
      <c r="MNF748" s="511"/>
      <c r="MNG748" s="511"/>
      <c r="MNH748" s="511"/>
      <c r="MNI748" s="511"/>
      <c r="MNJ748" s="511"/>
      <c r="MNK748" s="511"/>
      <c r="MNL748" s="511"/>
      <c r="MNM748" s="89"/>
      <c r="MNN748" s="89"/>
      <c r="MNO748" s="89"/>
      <c r="MNP748" s="89"/>
      <c r="MNQ748" s="89"/>
      <c r="MNR748" s="511"/>
      <c r="MNS748" s="511"/>
      <c r="MNT748" s="89"/>
      <c r="MNU748" s="89"/>
      <c r="MNV748" s="511"/>
      <c r="MNW748" s="511"/>
      <c r="MNX748" s="89"/>
      <c r="MNY748" s="89"/>
      <c r="MNZ748" s="511"/>
      <c r="MOA748" s="511"/>
      <c r="MOB748" s="511"/>
      <c r="MOC748" s="511"/>
      <c r="MOD748" s="511"/>
      <c r="MOE748" s="511"/>
      <c r="MOF748" s="511"/>
      <c r="MOG748" s="89"/>
      <c r="MOH748" s="89"/>
      <c r="MOI748" s="511"/>
      <c r="MOJ748" s="511"/>
      <c r="MOK748" s="89"/>
      <c r="MOL748" s="89"/>
      <c r="MOM748" s="511"/>
      <c r="MON748" s="511"/>
      <c r="MOO748" s="511"/>
      <c r="MOP748" s="511"/>
      <c r="MOQ748" s="511"/>
      <c r="MOR748" s="203"/>
      <c r="MOS748" s="107"/>
      <c r="MOT748" s="511"/>
      <c r="MOU748" s="511"/>
      <c r="MOV748" s="511"/>
      <c r="MOW748" s="511"/>
      <c r="MOX748" s="511"/>
      <c r="MOY748" s="511"/>
      <c r="MOZ748" s="511"/>
      <c r="MPA748" s="168"/>
      <c r="MPB748" s="168"/>
      <c r="MPC748" s="168"/>
      <c r="MPD748" s="168"/>
      <c r="MPE748" s="168"/>
      <c r="MPF748" s="168"/>
      <c r="MPG748" s="168"/>
      <c r="MPH748" s="168"/>
      <c r="MPI748" s="168"/>
      <c r="MPJ748" s="168"/>
      <c r="MPK748" s="168"/>
      <c r="MPL748" s="168"/>
      <c r="MPM748" s="168"/>
      <c r="MPN748" s="168"/>
      <c r="MPO748" s="168"/>
      <c r="MPP748" s="168"/>
      <c r="MPQ748" s="168"/>
      <c r="MPR748" s="168"/>
      <c r="MPS748" s="168"/>
      <c r="MPT748" s="168"/>
      <c r="MPU748" s="168"/>
      <c r="MPV748" s="168"/>
      <c r="MPW748" s="168"/>
      <c r="MPX748" s="168"/>
      <c r="MPY748" s="168"/>
      <c r="MPZ748" s="168"/>
      <c r="MQA748" s="168"/>
      <c r="MQB748" s="168"/>
      <c r="MQC748" s="168"/>
      <c r="MQD748" s="168"/>
      <c r="MQE748" s="168"/>
      <c r="MQF748" s="168"/>
      <c r="MQG748" s="168"/>
      <c r="MQH748" s="168"/>
      <c r="MQI748" s="168"/>
      <c r="MQJ748" s="168"/>
      <c r="MQK748" s="168"/>
      <c r="MQL748" s="168"/>
      <c r="MQM748" s="168"/>
      <c r="MQN748" s="168"/>
      <c r="MQO748" s="168"/>
      <c r="MQP748" s="168"/>
      <c r="MQQ748" s="168"/>
      <c r="MQR748" s="168"/>
      <c r="MQS748" s="511"/>
      <c r="MQT748" s="511"/>
      <c r="MQU748" s="511"/>
      <c r="MQV748" s="511"/>
      <c r="MQW748" s="511"/>
      <c r="MQX748" s="511"/>
      <c r="MQY748" s="511"/>
      <c r="MQZ748" s="511"/>
      <c r="MRA748" s="511"/>
      <c r="MRB748" s="511"/>
      <c r="MRC748" s="511"/>
      <c r="MRD748" s="511"/>
      <c r="MRE748" s="511"/>
      <c r="MRF748" s="511"/>
      <c r="MRG748" s="511"/>
      <c r="MRH748" s="511"/>
      <c r="MRI748" s="511"/>
      <c r="MRJ748" s="511"/>
      <c r="MRK748" s="511"/>
      <c r="MRL748" s="511"/>
      <c r="MRM748" s="511"/>
      <c r="MRN748" s="511"/>
      <c r="MRO748" s="511"/>
      <c r="MRP748" s="511"/>
      <c r="MRQ748" s="89"/>
      <c r="MRR748" s="89"/>
      <c r="MRS748" s="89"/>
      <c r="MRT748" s="89"/>
      <c r="MRU748" s="89"/>
      <c r="MRV748" s="511"/>
      <c r="MRW748" s="511"/>
      <c r="MRX748" s="89"/>
      <c r="MRY748" s="89"/>
      <c r="MRZ748" s="511"/>
      <c r="MSA748" s="511"/>
      <c r="MSB748" s="89"/>
      <c r="MSC748" s="89"/>
      <c r="MSD748" s="511"/>
      <c r="MSE748" s="511"/>
      <c r="MSF748" s="511"/>
      <c r="MSG748" s="511"/>
      <c r="MSH748" s="511"/>
      <c r="MSI748" s="511"/>
      <c r="MSJ748" s="511"/>
      <c r="MSK748" s="89"/>
      <c r="MSL748" s="89"/>
      <c r="MSM748" s="511"/>
      <c r="MSN748" s="511"/>
      <c r="MSO748" s="89"/>
      <c r="MSP748" s="89"/>
      <c r="MSQ748" s="511"/>
      <c r="MSR748" s="511"/>
      <c r="MSS748" s="511"/>
      <c r="MST748" s="511"/>
      <c r="MSU748" s="511"/>
      <c r="MSV748" s="203"/>
      <c r="MSW748" s="107"/>
      <c r="MSX748" s="511"/>
      <c r="MSY748" s="511"/>
      <c r="MSZ748" s="511"/>
      <c r="MTA748" s="511"/>
      <c r="MTB748" s="511"/>
      <c r="MTC748" s="511"/>
      <c r="MTD748" s="511"/>
      <c r="MTE748" s="168"/>
      <c r="MTF748" s="168"/>
      <c r="MTG748" s="168"/>
      <c r="MTH748" s="168"/>
      <c r="MTI748" s="168"/>
      <c r="MTJ748" s="168"/>
      <c r="MTK748" s="168"/>
      <c r="MTL748" s="168"/>
      <c r="MTM748" s="168"/>
      <c r="MTN748" s="168"/>
      <c r="MTO748" s="168"/>
      <c r="MTP748" s="168"/>
      <c r="MTQ748" s="168"/>
      <c r="MTR748" s="168"/>
      <c r="MTS748" s="168"/>
      <c r="MTT748" s="168"/>
      <c r="MTU748" s="168"/>
      <c r="MTV748" s="168"/>
      <c r="MTW748" s="168"/>
      <c r="MTX748" s="168"/>
      <c r="MTY748" s="168"/>
      <c r="MTZ748" s="168"/>
      <c r="MUA748" s="168"/>
      <c r="MUB748" s="168"/>
      <c r="MUC748" s="168"/>
      <c r="MUD748" s="168"/>
      <c r="MUE748" s="168"/>
      <c r="MUF748" s="168"/>
      <c r="MUG748" s="168"/>
      <c r="MUH748" s="168"/>
      <c r="MUI748" s="168"/>
      <c r="MUJ748" s="168"/>
      <c r="MUK748" s="168"/>
      <c r="MUL748" s="168"/>
      <c r="MUM748" s="168"/>
      <c r="MUN748" s="168"/>
      <c r="MUO748" s="168"/>
      <c r="MUP748" s="168"/>
      <c r="MUQ748" s="168"/>
      <c r="MUR748" s="168"/>
      <c r="MUS748" s="168"/>
      <c r="MUT748" s="168"/>
      <c r="MUU748" s="168"/>
      <c r="MUV748" s="168"/>
      <c r="MUW748" s="511"/>
      <c r="MUX748" s="511"/>
      <c r="MUY748" s="511"/>
      <c r="MUZ748" s="511"/>
      <c r="MVA748" s="511"/>
      <c r="MVB748" s="511"/>
      <c r="MVC748" s="511"/>
      <c r="MVD748" s="511"/>
      <c r="MVE748" s="511"/>
      <c r="MVF748" s="511"/>
      <c r="MVG748" s="511"/>
      <c r="MVH748" s="511"/>
      <c r="MVI748" s="511"/>
      <c r="MVJ748" s="511"/>
      <c r="MVK748" s="511"/>
      <c r="MVL748" s="511"/>
      <c r="MVM748" s="511"/>
      <c r="MVN748" s="511"/>
      <c r="MVO748" s="511"/>
      <c r="MVP748" s="511"/>
      <c r="MVQ748" s="511"/>
      <c r="MVR748" s="511"/>
      <c r="MVS748" s="511"/>
      <c r="MVT748" s="511"/>
      <c r="MVU748" s="89"/>
      <c r="MVV748" s="89"/>
      <c r="MVW748" s="89"/>
      <c r="MVX748" s="89"/>
      <c r="MVY748" s="89"/>
      <c r="MVZ748" s="511"/>
      <c r="MWA748" s="511"/>
      <c r="MWB748" s="89"/>
      <c r="MWC748" s="89"/>
      <c r="MWD748" s="511"/>
      <c r="MWE748" s="511"/>
      <c r="MWF748" s="89"/>
      <c r="MWG748" s="89"/>
      <c r="MWH748" s="511"/>
      <c r="MWI748" s="511"/>
      <c r="MWJ748" s="511"/>
      <c r="MWK748" s="511"/>
      <c r="MWL748" s="511"/>
      <c r="MWM748" s="511"/>
      <c r="MWN748" s="511"/>
      <c r="MWO748" s="89"/>
      <c r="MWP748" s="89"/>
      <c r="MWQ748" s="511"/>
      <c r="MWR748" s="511"/>
      <c r="MWS748" s="89"/>
      <c r="MWT748" s="89"/>
      <c r="MWU748" s="511"/>
      <c r="MWV748" s="511"/>
      <c r="MWW748" s="511"/>
      <c r="MWX748" s="511"/>
      <c r="MWY748" s="511"/>
      <c r="MWZ748" s="203"/>
      <c r="MXA748" s="107"/>
      <c r="MXB748" s="511"/>
      <c r="MXC748" s="511"/>
      <c r="MXD748" s="511"/>
      <c r="MXE748" s="511"/>
      <c r="MXF748" s="511"/>
      <c r="MXG748" s="511"/>
      <c r="MXH748" s="511"/>
      <c r="MXI748" s="168"/>
      <c r="MXJ748" s="168"/>
      <c r="MXK748" s="168"/>
      <c r="MXL748" s="168"/>
      <c r="MXM748" s="168"/>
      <c r="MXN748" s="168"/>
      <c r="MXO748" s="168"/>
      <c r="MXP748" s="168"/>
      <c r="MXQ748" s="168"/>
      <c r="MXR748" s="168"/>
      <c r="MXS748" s="168"/>
      <c r="MXT748" s="168"/>
      <c r="MXU748" s="168"/>
      <c r="MXV748" s="168"/>
      <c r="MXW748" s="168"/>
      <c r="MXX748" s="168"/>
      <c r="MXY748" s="168"/>
      <c r="MXZ748" s="168"/>
      <c r="MYA748" s="168"/>
      <c r="MYB748" s="168"/>
      <c r="MYC748" s="168"/>
      <c r="MYD748" s="168"/>
      <c r="MYE748" s="168"/>
      <c r="MYF748" s="168"/>
      <c r="MYG748" s="168"/>
      <c r="MYH748" s="168"/>
      <c r="MYI748" s="168"/>
      <c r="MYJ748" s="168"/>
      <c r="MYK748" s="168"/>
      <c r="MYL748" s="168"/>
      <c r="MYM748" s="168"/>
      <c r="MYN748" s="168"/>
      <c r="MYO748" s="168"/>
      <c r="MYP748" s="168"/>
      <c r="MYQ748" s="168"/>
      <c r="MYR748" s="168"/>
      <c r="MYS748" s="168"/>
      <c r="MYT748" s="168"/>
      <c r="MYU748" s="168"/>
      <c r="MYV748" s="168"/>
      <c r="MYW748" s="168"/>
      <c r="MYX748" s="168"/>
      <c r="MYY748" s="168"/>
      <c r="MYZ748" s="168"/>
      <c r="MZA748" s="511"/>
      <c r="MZB748" s="511"/>
      <c r="MZC748" s="511"/>
      <c r="MZD748" s="511"/>
      <c r="MZE748" s="511"/>
      <c r="MZF748" s="511"/>
      <c r="MZG748" s="511"/>
      <c r="MZH748" s="511"/>
      <c r="MZI748" s="511"/>
      <c r="MZJ748" s="511"/>
      <c r="MZK748" s="511"/>
      <c r="MZL748" s="511"/>
      <c r="MZM748" s="511"/>
      <c r="MZN748" s="511"/>
      <c r="MZO748" s="511"/>
      <c r="MZP748" s="511"/>
      <c r="MZQ748" s="511"/>
      <c r="MZR748" s="511"/>
      <c r="MZS748" s="511"/>
      <c r="MZT748" s="511"/>
      <c r="MZU748" s="511"/>
      <c r="MZV748" s="511"/>
      <c r="MZW748" s="511"/>
      <c r="MZX748" s="511"/>
      <c r="MZY748" s="89"/>
      <c r="MZZ748" s="89"/>
      <c r="NAA748" s="89"/>
      <c r="NAB748" s="89"/>
      <c r="NAC748" s="89"/>
      <c r="NAD748" s="511"/>
      <c r="NAE748" s="511"/>
      <c r="NAF748" s="89"/>
      <c r="NAG748" s="89"/>
      <c r="NAH748" s="511"/>
      <c r="NAI748" s="511"/>
      <c r="NAJ748" s="89"/>
      <c r="NAK748" s="89"/>
      <c r="NAL748" s="511"/>
      <c r="NAM748" s="511"/>
      <c r="NAN748" s="511"/>
      <c r="NAO748" s="511"/>
      <c r="NAP748" s="511"/>
      <c r="NAQ748" s="511"/>
      <c r="NAR748" s="511"/>
      <c r="NAS748" s="89"/>
      <c r="NAT748" s="89"/>
      <c r="NAU748" s="511"/>
      <c r="NAV748" s="511"/>
      <c r="NAW748" s="89"/>
      <c r="NAX748" s="89"/>
      <c r="NAY748" s="511"/>
      <c r="NAZ748" s="511"/>
      <c r="NBA748" s="511"/>
      <c r="NBB748" s="511"/>
      <c r="NBC748" s="511"/>
      <c r="NBD748" s="203"/>
      <c r="NBE748" s="107"/>
      <c r="NBF748" s="511"/>
      <c r="NBG748" s="511"/>
      <c r="NBH748" s="511"/>
      <c r="NBI748" s="511"/>
      <c r="NBJ748" s="511"/>
      <c r="NBK748" s="511"/>
      <c r="NBL748" s="511"/>
      <c r="NBM748" s="168"/>
      <c r="NBN748" s="168"/>
      <c r="NBO748" s="168"/>
      <c r="NBP748" s="168"/>
      <c r="NBQ748" s="168"/>
      <c r="NBR748" s="168"/>
      <c r="NBS748" s="168"/>
      <c r="NBT748" s="168"/>
      <c r="NBU748" s="168"/>
      <c r="NBV748" s="168"/>
      <c r="NBW748" s="168"/>
      <c r="NBX748" s="168"/>
      <c r="NBY748" s="168"/>
      <c r="NBZ748" s="168"/>
      <c r="NCA748" s="168"/>
      <c r="NCB748" s="168"/>
      <c r="NCC748" s="168"/>
      <c r="NCD748" s="168"/>
      <c r="NCE748" s="168"/>
      <c r="NCF748" s="168"/>
      <c r="NCG748" s="168"/>
      <c r="NCH748" s="168"/>
      <c r="NCI748" s="168"/>
      <c r="NCJ748" s="168"/>
      <c r="NCK748" s="168"/>
      <c r="NCL748" s="168"/>
      <c r="NCM748" s="168"/>
      <c r="NCN748" s="168"/>
      <c r="NCO748" s="168"/>
      <c r="NCP748" s="168"/>
      <c r="NCQ748" s="168"/>
      <c r="NCR748" s="168"/>
      <c r="NCS748" s="168"/>
      <c r="NCT748" s="168"/>
      <c r="NCU748" s="168"/>
      <c r="NCV748" s="168"/>
      <c r="NCW748" s="168"/>
      <c r="NCX748" s="168"/>
      <c r="NCY748" s="168"/>
      <c r="NCZ748" s="168"/>
      <c r="NDA748" s="168"/>
      <c r="NDB748" s="168"/>
      <c r="NDC748" s="168"/>
      <c r="NDD748" s="168"/>
      <c r="NDE748" s="511"/>
      <c r="NDF748" s="511"/>
      <c r="NDG748" s="511"/>
      <c r="NDH748" s="511"/>
      <c r="NDI748" s="511"/>
      <c r="NDJ748" s="511"/>
      <c r="NDK748" s="511"/>
      <c r="NDL748" s="511"/>
      <c r="NDM748" s="511"/>
      <c r="NDN748" s="511"/>
      <c r="NDO748" s="511"/>
      <c r="NDP748" s="511"/>
      <c r="NDQ748" s="511"/>
      <c r="NDR748" s="511"/>
      <c r="NDS748" s="511"/>
      <c r="NDT748" s="511"/>
      <c r="NDU748" s="511"/>
      <c r="NDV748" s="511"/>
      <c r="NDW748" s="511"/>
      <c r="NDX748" s="511"/>
      <c r="NDY748" s="511"/>
      <c r="NDZ748" s="511"/>
      <c r="NEA748" s="511"/>
      <c r="NEB748" s="511"/>
      <c r="NEC748" s="89"/>
      <c r="NED748" s="89"/>
      <c r="NEE748" s="89"/>
      <c r="NEF748" s="89"/>
      <c r="NEG748" s="89"/>
      <c r="NEH748" s="511"/>
      <c r="NEI748" s="511"/>
      <c r="NEJ748" s="89"/>
      <c r="NEK748" s="89"/>
      <c r="NEL748" s="511"/>
      <c r="NEM748" s="511"/>
      <c r="NEN748" s="89"/>
      <c r="NEO748" s="89"/>
      <c r="NEP748" s="511"/>
      <c r="NEQ748" s="511"/>
      <c r="NER748" s="511"/>
      <c r="NES748" s="511"/>
      <c r="NET748" s="511"/>
      <c r="NEU748" s="511"/>
      <c r="NEV748" s="511"/>
      <c r="NEW748" s="89"/>
      <c r="NEX748" s="89"/>
      <c r="NEY748" s="511"/>
      <c r="NEZ748" s="511"/>
      <c r="NFA748" s="89"/>
      <c r="NFB748" s="89"/>
      <c r="NFC748" s="511"/>
      <c r="NFD748" s="511"/>
      <c r="NFE748" s="511"/>
      <c r="NFF748" s="511"/>
      <c r="NFG748" s="511"/>
      <c r="NFH748" s="203"/>
      <c r="NFI748" s="107"/>
      <c r="NFJ748" s="511"/>
      <c r="NFK748" s="511"/>
      <c r="NFL748" s="511"/>
      <c r="NFM748" s="511"/>
      <c r="NFN748" s="511"/>
      <c r="NFO748" s="511"/>
      <c r="NFP748" s="511"/>
      <c r="NFQ748" s="168"/>
      <c r="NFR748" s="168"/>
      <c r="NFS748" s="168"/>
      <c r="NFT748" s="168"/>
      <c r="NFU748" s="168"/>
      <c r="NFV748" s="168"/>
      <c r="NFW748" s="168"/>
      <c r="NFX748" s="168"/>
      <c r="NFY748" s="168"/>
      <c r="NFZ748" s="168"/>
      <c r="NGA748" s="168"/>
      <c r="NGB748" s="168"/>
      <c r="NGC748" s="168"/>
      <c r="NGD748" s="168"/>
      <c r="NGE748" s="168"/>
      <c r="NGF748" s="168"/>
      <c r="NGG748" s="168"/>
      <c r="NGH748" s="168"/>
      <c r="NGI748" s="168"/>
      <c r="NGJ748" s="168"/>
      <c r="NGK748" s="168"/>
      <c r="NGL748" s="168"/>
      <c r="NGM748" s="168"/>
      <c r="NGN748" s="168"/>
      <c r="NGO748" s="168"/>
      <c r="NGP748" s="168"/>
      <c r="NGQ748" s="168"/>
      <c r="NGR748" s="168"/>
      <c r="NGS748" s="168"/>
      <c r="NGT748" s="168"/>
      <c r="NGU748" s="168"/>
      <c r="NGV748" s="168"/>
      <c r="NGW748" s="168"/>
      <c r="NGX748" s="168"/>
      <c r="NGY748" s="168"/>
      <c r="NGZ748" s="168"/>
      <c r="NHA748" s="168"/>
      <c r="NHB748" s="168"/>
      <c r="NHC748" s="168"/>
      <c r="NHD748" s="168"/>
      <c r="NHE748" s="168"/>
      <c r="NHF748" s="168"/>
      <c r="NHG748" s="168"/>
      <c r="NHH748" s="168"/>
      <c r="NHI748" s="511"/>
      <c r="NHJ748" s="511"/>
      <c r="NHK748" s="511"/>
      <c r="NHL748" s="511"/>
      <c r="NHM748" s="511"/>
      <c r="NHN748" s="511"/>
      <c r="NHO748" s="511"/>
      <c r="NHP748" s="511"/>
      <c r="NHQ748" s="511"/>
      <c r="NHR748" s="511"/>
      <c r="NHS748" s="511"/>
      <c r="NHT748" s="511"/>
      <c r="NHU748" s="511"/>
      <c r="NHV748" s="511"/>
      <c r="NHW748" s="511"/>
      <c r="NHX748" s="511"/>
      <c r="NHY748" s="511"/>
      <c r="NHZ748" s="511"/>
      <c r="NIA748" s="511"/>
      <c r="NIB748" s="511"/>
      <c r="NIC748" s="511"/>
      <c r="NID748" s="511"/>
      <c r="NIE748" s="511"/>
      <c r="NIF748" s="511"/>
      <c r="NIG748" s="89"/>
      <c r="NIH748" s="89"/>
      <c r="NII748" s="89"/>
      <c r="NIJ748" s="89"/>
      <c r="NIK748" s="89"/>
      <c r="NIL748" s="511"/>
      <c r="NIM748" s="511"/>
      <c r="NIN748" s="89"/>
      <c r="NIO748" s="89"/>
      <c r="NIP748" s="511"/>
      <c r="NIQ748" s="511"/>
      <c r="NIR748" s="89"/>
      <c r="NIS748" s="89"/>
      <c r="NIT748" s="511"/>
      <c r="NIU748" s="511"/>
      <c r="NIV748" s="511"/>
      <c r="NIW748" s="511"/>
      <c r="NIX748" s="511"/>
      <c r="NIY748" s="511"/>
      <c r="NIZ748" s="511"/>
      <c r="NJA748" s="89"/>
      <c r="NJB748" s="89"/>
      <c r="NJC748" s="511"/>
      <c r="NJD748" s="511"/>
      <c r="NJE748" s="89"/>
      <c r="NJF748" s="89"/>
      <c r="NJG748" s="511"/>
      <c r="NJH748" s="511"/>
      <c r="NJI748" s="511"/>
      <c r="NJJ748" s="511"/>
      <c r="NJK748" s="511"/>
      <c r="NJL748" s="203"/>
      <c r="NJM748" s="107"/>
      <c r="NJN748" s="511"/>
      <c r="NJO748" s="511"/>
      <c r="NJP748" s="511"/>
      <c r="NJQ748" s="511"/>
      <c r="NJR748" s="511"/>
      <c r="NJS748" s="511"/>
      <c r="NJT748" s="511"/>
      <c r="NJU748" s="168"/>
      <c r="NJV748" s="168"/>
      <c r="NJW748" s="168"/>
      <c r="NJX748" s="168"/>
      <c r="NJY748" s="168"/>
      <c r="NJZ748" s="168"/>
      <c r="NKA748" s="168"/>
      <c r="NKB748" s="168"/>
      <c r="NKC748" s="168"/>
      <c r="NKD748" s="168"/>
      <c r="NKE748" s="168"/>
      <c r="NKF748" s="168"/>
      <c r="NKG748" s="168"/>
      <c r="NKH748" s="168"/>
      <c r="NKI748" s="168"/>
      <c r="NKJ748" s="168"/>
      <c r="NKK748" s="168"/>
      <c r="NKL748" s="168"/>
      <c r="NKM748" s="168"/>
      <c r="NKN748" s="168"/>
      <c r="NKO748" s="168"/>
      <c r="NKP748" s="168"/>
      <c r="NKQ748" s="168"/>
      <c r="NKR748" s="168"/>
      <c r="NKS748" s="168"/>
      <c r="NKT748" s="168"/>
      <c r="NKU748" s="168"/>
      <c r="NKV748" s="168"/>
      <c r="NKW748" s="168"/>
      <c r="NKX748" s="168"/>
      <c r="NKY748" s="168"/>
      <c r="NKZ748" s="168"/>
      <c r="NLA748" s="168"/>
      <c r="NLB748" s="168"/>
      <c r="NLC748" s="168"/>
      <c r="NLD748" s="168"/>
      <c r="NLE748" s="168"/>
      <c r="NLF748" s="168"/>
      <c r="NLG748" s="168"/>
      <c r="NLH748" s="168"/>
      <c r="NLI748" s="168"/>
      <c r="NLJ748" s="168"/>
      <c r="NLK748" s="168"/>
      <c r="NLL748" s="168"/>
      <c r="NLM748" s="511"/>
      <c r="NLN748" s="511"/>
      <c r="NLO748" s="511"/>
      <c r="NLP748" s="511"/>
      <c r="NLQ748" s="511"/>
      <c r="NLR748" s="511"/>
      <c r="NLS748" s="511"/>
      <c r="NLT748" s="511"/>
      <c r="NLU748" s="511"/>
      <c r="NLV748" s="511"/>
      <c r="NLW748" s="511"/>
      <c r="NLX748" s="511"/>
      <c r="NLY748" s="511"/>
      <c r="NLZ748" s="511"/>
      <c r="NMA748" s="511"/>
      <c r="NMB748" s="511"/>
      <c r="NMC748" s="511"/>
      <c r="NMD748" s="511"/>
      <c r="NME748" s="511"/>
      <c r="NMF748" s="511"/>
      <c r="NMG748" s="511"/>
      <c r="NMH748" s="511"/>
      <c r="NMI748" s="511"/>
      <c r="NMJ748" s="511"/>
      <c r="NMK748" s="89"/>
      <c r="NML748" s="89"/>
      <c r="NMM748" s="89"/>
      <c r="NMN748" s="89"/>
      <c r="NMO748" s="89"/>
      <c r="NMP748" s="511"/>
      <c r="NMQ748" s="511"/>
      <c r="NMR748" s="89"/>
      <c r="NMS748" s="89"/>
      <c r="NMT748" s="511"/>
      <c r="NMU748" s="511"/>
      <c r="NMV748" s="89"/>
      <c r="NMW748" s="89"/>
      <c r="NMX748" s="511"/>
      <c r="NMY748" s="511"/>
      <c r="NMZ748" s="511"/>
      <c r="NNA748" s="511"/>
      <c r="NNB748" s="511"/>
      <c r="NNC748" s="511"/>
      <c r="NND748" s="511"/>
      <c r="NNE748" s="89"/>
      <c r="NNF748" s="89"/>
      <c r="NNG748" s="511"/>
      <c r="NNH748" s="511"/>
      <c r="NNI748" s="89"/>
      <c r="NNJ748" s="89"/>
      <c r="NNK748" s="511"/>
      <c r="NNL748" s="511"/>
      <c r="NNM748" s="511"/>
      <c r="NNN748" s="511"/>
      <c r="NNO748" s="511"/>
      <c r="NNP748" s="203"/>
      <c r="NNQ748" s="107"/>
      <c r="NNR748" s="511"/>
      <c r="NNS748" s="511"/>
      <c r="NNT748" s="511"/>
      <c r="NNU748" s="511"/>
      <c r="NNV748" s="511"/>
      <c r="NNW748" s="511"/>
      <c r="NNX748" s="511"/>
      <c r="NNY748" s="168"/>
      <c r="NNZ748" s="168"/>
      <c r="NOA748" s="168"/>
      <c r="NOB748" s="168"/>
      <c r="NOC748" s="168"/>
      <c r="NOD748" s="168"/>
      <c r="NOE748" s="168"/>
      <c r="NOF748" s="168"/>
      <c r="NOG748" s="168"/>
      <c r="NOH748" s="168"/>
      <c r="NOI748" s="168"/>
      <c r="NOJ748" s="168"/>
      <c r="NOK748" s="168"/>
      <c r="NOL748" s="168"/>
      <c r="NOM748" s="168"/>
      <c r="NON748" s="168"/>
      <c r="NOO748" s="168"/>
      <c r="NOP748" s="168"/>
      <c r="NOQ748" s="168"/>
      <c r="NOR748" s="168"/>
      <c r="NOS748" s="168"/>
      <c r="NOT748" s="168"/>
      <c r="NOU748" s="168"/>
      <c r="NOV748" s="168"/>
      <c r="NOW748" s="168"/>
      <c r="NOX748" s="168"/>
      <c r="NOY748" s="168"/>
      <c r="NOZ748" s="168"/>
      <c r="NPA748" s="168"/>
      <c r="NPB748" s="168"/>
      <c r="NPC748" s="168"/>
      <c r="NPD748" s="168"/>
      <c r="NPE748" s="168"/>
      <c r="NPF748" s="168"/>
      <c r="NPG748" s="168"/>
      <c r="NPH748" s="168"/>
      <c r="NPI748" s="168"/>
      <c r="NPJ748" s="168"/>
      <c r="NPK748" s="168"/>
      <c r="NPL748" s="168"/>
      <c r="NPM748" s="168"/>
      <c r="NPN748" s="168"/>
      <c r="NPO748" s="168"/>
      <c r="NPP748" s="168"/>
      <c r="NPQ748" s="511"/>
      <c r="NPR748" s="511"/>
      <c r="NPS748" s="511"/>
      <c r="NPT748" s="511"/>
      <c r="NPU748" s="511"/>
      <c r="NPV748" s="511"/>
      <c r="NPW748" s="511"/>
      <c r="NPX748" s="511"/>
      <c r="NPY748" s="511"/>
      <c r="NPZ748" s="511"/>
      <c r="NQA748" s="511"/>
      <c r="NQB748" s="511"/>
      <c r="NQC748" s="511"/>
      <c r="NQD748" s="511"/>
      <c r="NQE748" s="511"/>
      <c r="NQF748" s="511"/>
      <c r="NQG748" s="511"/>
      <c r="NQH748" s="511"/>
      <c r="NQI748" s="511"/>
      <c r="NQJ748" s="511"/>
      <c r="NQK748" s="511"/>
      <c r="NQL748" s="511"/>
      <c r="NQM748" s="511"/>
      <c r="NQN748" s="511"/>
      <c r="NQO748" s="89"/>
      <c r="NQP748" s="89"/>
      <c r="NQQ748" s="89"/>
      <c r="NQR748" s="89"/>
      <c r="NQS748" s="89"/>
      <c r="NQT748" s="511"/>
      <c r="NQU748" s="511"/>
      <c r="NQV748" s="89"/>
      <c r="NQW748" s="89"/>
      <c r="NQX748" s="511"/>
      <c r="NQY748" s="511"/>
      <c r="NQZ748" s="89"/>
      <c r="NRA748" s="89"/>
      <c r="NRB748" s="511"/>
      <c r="NRC748" s="511"/>
      <c r="NRD748" s="511"/>
      <c r="NRE748" s="511"/>
      <c r="NRF748" s="511"/>
      <c r="NRG748" s="511"/>
      <c r="NRH748" s="511"/>
      <c r="NRI748" s="89"/>
      <c r="NRJ748" s="89"/>
      <c r="NRK748" s="511"/>
      <c r="NRL748" s="511"/>
      <c r="NRM748" s="89"/>
      <c r="NRN748" s="89"/>
      <c r="NRO748" s="511"/>
      <c r="NRP748" s="511"/>
      <c r="NRQ748" s="511"/>
      <c r="NRR748" s="511"/>
      <c r="NRS748" s="511"/>
      <c r="NRT748" s="203"/>
      <c r="NRU748" s="107"/>
      <c r="NRV748" s="511"/>
      <c r="NRW748" s="511"/>
      <c r="NRX748" s="511"/>
      <c r="NRY748" s="511"/>
      <c r="NRZ748" s="511"/>
      <c r="NSA748" s="511"/>
      <c r="NSB748" s="511"/>
      <c r="NSC748" s="168"/>
      <c r="NSD748" s="168"/>
      <c r="NSE748" s="168"/>
      <c r="NSF748" s="168"/>
      <c r="NSG748" s="168"/>
      <c r="NSH748" s="168"/>
      <c r="NSI748" s="168"/>
      <c r="NSJ748" s="168"/>
      <c r="NSK748" s="168"/>
      <c r="NSL748" s="168"/>
      <c r="NSM748" s="168"/>
      <c r="NSN748" s="168"/>
      <c r="NSO748" s="168"/>
      <c r="NSP748" s="168"/>
      <c r="NSQ748" s="168"/>
      <c r="NSR748" s="168"/>
      <c r="NSS748" s="168"/>
      <c r="NST748" s="168"/>
      <c r="NSU748" s="168"/>
      <c r="NSV748" s="168"/>
      <c r="NSW748" s="168"/>
      <c r="NSX748" s="168"/>
      <c r="NSY748" s="168"/>
      <c r="NSZ748" s="168"/>
      <c r="NTA748" s="168"/>
      <c r="NTB748" s="168"/>
      <c r="NTC748" s="168"/>
      <c r="NTD748" s="168"/>
      <c r="NTE748" s="168"/>
      <c r="NTF748" s="168"/>
      <c r="NTG748" s="168"/>
      <c r="NTH748" s="168"/>
      <c r="NTI748" s="168"/>
      <c r="NTJ748" s="168"/>
      <c r="NTK748" s="168"/>
      <c r="NTL748" s="168"/>
      <c r="NTM748" s="168"/>
      <c r="NTN748" s="168"/>
      <c r="NTO748" s="168"/>
      <c r="NTP748" s="168"/>
      <c r="NTQ748" s="168"/>
      <c r="NTR748" s="168"/>
      <c r="NTS748" s="168"/>
      <c r="NTT748" s="168"/>
      <c r="NTU748" s="511"/>
      <c r="NTV748" s="511"/>
      <c r="NTW748" s="511"/>
      <c r="NTX748" s="511"/>
      <c r="NTY748" s="511"/>
      <c r="NTZ748" s="511"/>
      <c r="NUA748" s="511"/>
      <c r="NUB748" s="511"/>
      <c r="NUC748" s="511"/>
      <c r="NUD748" s="511"/>
      <c r="NUE748" s="511"/>
      <c r="NUF748" s="511"/>
      <c r="NUG748" s="511"/>
      <c r="NUH748" s="511"/>
      <c r="NUI748" s="511"/>
      <c r="NUJ748" s="511"/>
      <c r="NUK748" s="511"/>
      <c r="NUL748" s="511"/>
      <c r="NUM748" s="511"/>
      <c r="NUN748" s="511"/>
      <c r="NUO748" s="511"/>
      <c r="NUP748" s="511"/>
      <c r="NUQ748" s="511"/>
      <c r="NUR748" s="511"/>
      <c r="NUS748" s="89"/>
      <c r="NUT748" s="89"/>
      <c r="NUU748" s="89"/>
      <c r="NUV748" s="89"/>
      <c r="NUW748" s="89"/>
      <c r="NUX748" s="511"/>
      <c r="NUY748" s="511"/>
      <c r="NUZ748" s="89"/>
      <c r="NVA748" s="89"/>
      <c r="NVB748" s="511"/>
      <c r="NVC748" s="511"/>
      <c r="NVD748" s="89"/>
      <c r="NVE748" s="89"/>
      <c r="NVF748" s="511"/>
      <c r="NVG748" s="511"/>
      <c r="NVH748" s="511"/>
      <c r="NVI748" s="511"/>
      <c r="NVJ748" s="511"/>
      <c r="NVK748" s="511"/>
      <c r="NVL748" s="511"/>
      <c r="NVM748" s="89"/>
      <c r="NVN748" s="89"/>
      <c r="NVO748" s="511"/>
      <c r="NVP748" s="511"/>
      <c r="NVQ748" s="89"/>
      <c r="NVR748" s="89"/>
      <c r="NVS748" s="511"/>
      <c r="NVT748" s="511"/>
      <c r="NVU748" s="511"/>
      <c r="NVV748" s="511"/>
      <c r="NVW748" s="511"/>
      <c r="NVX748" s="203"/>
      <c r="NVY748" s="107"/>
      <c r="NVZ748" s="511"/>
      <c r="NWA748" s="511"/>
      <c r="NWB748" s="511"/>
      <c r="NWC748" s="511"/>
      <c r="NWD748" s="511"/>
      <c r="NWE748" s="511"/>
      <c r="NWF748" s="511"/>
      <c r="NWG748" s="168"/>
      <c r="NWH748" s="168"/>
      <c r="NWI748" s="168"/>
      <c r="NWJ748" s="168"/>
      <c r="NWK748" s="168"/>
      <c r="NWL748" s="168"/>
      <c r="NWM748" s="168"/>
      <c r="NWN748" s="168"/>
      <c r="NWO748" s="168"/>
      <c r="NWP748" s="168"/>
      <c r="NWQ748" s="168"/>
      <c r="NWR748" s="168"/>
      <c r="NWS748" s="168"/>
      <c r="NWT748" s="168"/>
      <c r="NWU748" s="168"/>
      <c r="NWV748" s="168"/>
      <c r="NWW748" s="168"/>
      <c r="NWX748" s="168"/>
      <c r="NWY748" s="168"/>
      <c r="NWZ748" s="168"/>
      <c r="NXA748" s="168"/>
      <c r="NXB748" s="168"/>
      <c r="NXC748" s="168"/>
      <c r="NXD748" s="168"/>
      <c r="NXE748" s="168"/>
      <c r="NXF748" s="168"/>
      <c r="NXG748" s="168"/>
      <c r="NXH748" s="168"/>
      <c r="NXI748" s="168"/>
      <c r="NXJ748" s="168"/>
      <c r="NXK748" s="168"/>
      <c r="NXL748" s="168"/>
      <c r="NXM748" s="168"/>
      <c r="NXN748" s="168"/>
      <c r="NXO748" s="168"/>
      <c r="NXP748" s="168"/>
      <c r="NXQ748" s="168"/>
      <c r="NXR748" s="168"/>
      <c r="NXS748" s="168"/>
      <c r="NXT748" s="168"/>
      <c r="NXU748" s="168"/>
      <c r="NXV748" s="168"/>
      <c r="NXW748" s="168"/>
      <c r="NXX748" s="168"/>
      <c r="NXY748" s="511"/>
      <c r="NXZ748" s="511"/>
      <c r="NYA748" s="511"/>
      <c r="NYB748" s="511"/>
      <c r="NYC748" s="511"/>
      <c r="NYD748" s="511"/>
      <c r="NYE748" s="511"/>
      <c r="NYF748" s="511"/>
      <c r="NYG748" s="511"/>
      <c r="NYH748" s="511"/>
      <c r="NYI748" s="511"/>
      <c r="NYJ748" s="511"/>
      <c r="NYK748" s="511"/>
      <c r="NYL748" s="511"/>
      <c r="NYM748" s="511"/>
      <c r="NYN748" s="511"/>
      <c r="NYO748" s="511"/>
      <c r="NYP748" s="511"/>
      <c r="NYQ748" s="511"/>
      <c r="NYR748" s="511"/>
      <c r="NYS748" s="511"/>
      <c r="NYT748" s="511"/>
      <c r="NYU748" s="511"/>
      <c r="NYV748" s="511"/>
      <c r="NYW748" s="89"/>
      <c r="NYX748" s="89"/>
      <c r="NYY748" s="89"/>
      <c r="NYZ748" s="89"/>
      <c r="NZA748" s="89"/>
      <c r="NZB748" s="511"/>
      <c r="NZC748" s="511"/>
      <c r="NZD748" s="89"/>
      <c r="NZE748" s="89"/>
      <c r="NZF748" s="511"/>
      <c r="NZG748" s="511"/>
      <c r="NZH748" s="89"/>
      <c r="NZI748" s="89"/>
      <c r="NZJ748" s="511"/>
      <c r="NZK748" s="511"/>
      <c r="NZL748" s="511"/>
      <c r="NZM748" s="511"/>
      <c r="NZN748" s="511"/>
      <c r="NZO748" s="511"/>
      <c r="NZP748" s="511"/>
      <c r="NZQ748" s="89"/>
      <c r="NZR748" s="89"/>
      <c r="NZS748" s="511"/>
      <c r="NZT748" s="511"/>
      <c r="NZU748" s="89"/>
      <c r="NZV748" s="89"/>
      <c r="NZW748" s="511"/>
      <c r="NZX748" s="511"/>
      <c r="NZY748" s="511"/>
      <c r="NZZ748" s="511"/>
      <c r="OAA748" s="511"/>
      <c r="OAB748" s="203"/>
      <c r="OAC748" s="107"/>
      <c r="OAD748" s="511"/>
      <c r="OAE748" s="511"/>
      <c r="OAF748" s="511"/>
      <c r="OAG748" s="511"/>
      <c r="OAH748" s="511"/>
      <c r="OAI748" s="511"/>
      <c r="OAJ748" s="511"/>
      <c r="OAK748" s="168"/>
      <c r="OAL748" s="168"/>
      <c r="OAM748" s="168"/>
      <c r="OAN748" s="168"/>
      <c r="OAO748" s="168"/>
      <c r="OAP748" s="168"/>
      <c r="OAQ748" s="168"/>
      <c r="OAR748" s="168"/>
      <c r="OAS748" s="168"/>
      <c r="OAT748" s="168"/>
      <c r="OAU748" s="168"/>
      <c r="OAV748" s="168"/>
      <c r="OAW748" s="168"/>
      <c r="OAX748" s="168"/>
      <c r="OAY748" s="168"/>
      <c r="OAZ748" s="168"/>
      <c r="OBA748" s="168"/>
      <c r="OBB748" s="168"/>
      <c r="OBC748" s="168"/>
      <c r="OBD748" s="168"/>
      <c r="OBE748" s="168"/>
      <c r="OBF748" s="168"/>
      <c r="OBG748" s="168"/>
      <c r="OBH748" s="168"/>
      <c r="OBI748" s="168"/>
      <c r="OBJ748" s="168"/>
      <c r="OBK748" s="168"/>
      <c r="OBL748" s="168"/>
      <c r="OBM748" s="168"/>
      <c r="OBN748" s="168"/>
      <c r="OBO748" s="168"/>
      <c r="OBP748" s="168"/>
      <c r="OBQ748" s="168"/>
      <c r="OBR748" s="168"/>
      <c r="OBS748" s="168"/>
      <c r="OBT748" s="168"/>
      <c r="OBU748" s="168"/>
      <c r="OBV748" s="168"/>
      <c r="OBW748" s="168"/>
      <c r="OBX748" s="168"/>
      <c r="OBY748" s="168"/>
      <c r="OBZ748" s="168"/>
      <c r="OCA748" s="168"/>
      <c r="OCB748" s="168"/>
      <c r="OCC748" s="511"/>
      <c r="OCD748" s="511"/>
      <c r="OCE748" s="511"/>
      <c r="OCF748" s="511"/>
      <c r="OCG748" s="511"/>
      <c r="OCH748" s="511"/>
      <c r="OCI748" s="511"/>
      <c r="OCJ748" s="511"/>
      <c r="OCK748" s="511"/>
      <c r="OCL748" s="511"/>
      <c r="OCM748" s="511"/>
      <c r="OCN748" s="511"/>
      <c r="OCO748" s="511"/>
      <c r="OCP748" s="511"/>
      <c r="OCQ748" s="511"/>
      <c r="OCR748" s="511"/>
      <c r="OCS748" s="511"/>
      <c r="OCT748" s="511"/>
      <c r="OCU748" s="511"/>
      <c r="OCV748" s="511"/>
      <c r="OCW748" s="511"/>
      <c r="OCX748" s="511"/>
      <c r="OCY748" s="511"/>
      <c r="OCZ748" s="511"/>
      <c r="ODA748" s="89"/>
      <c r="ODB748" s="89"/>
      <c r="ODC748" s="89"/>
      <c r="ODD748" s="89"/>
      <c r="ODE748" s="89"/>
      <c r="ODF748" s="511"/>
      <c r="ODG748" s="511"/>
      <c r="ODH748" s="89"/>
      <c r="ODI748" s="89"/>
      <c r="ODJ748" s="511"/>
      <c r="ODK748" s="511"/>
      <c r="ODL748" s="89"/>
      <c r="ODM748" s="89"/>
      <c r="ODN748" s="511"/>
      <c r="ODO748" s="511"/>
      <c r="ODP748" s="511"/>
      <c r="ODQ748" s="511"/>
      <c r="ODR748" s="511"/>
      <c r="ODS748" s="511"/>
      <c r="ODT748" s="511"/>
      <c r="ODU748" s="89"/>
      <c r="ODV748" s="89"/>
      <c r="ODW748" s="511"/>
      <c r="ODX748" s="511"/>
      <c r="ODY748" s="89"/>
      <c r="ODZ748" s="89"/>
      <c r="OEA748" s="511"/>
      <c r="OEB748" s="511"/>
      <c r="OEC748" s="511"/>
      <c r="OED748" s="511"/>
      <c r="OEE748" s="511"/>
      <c r="OEF748" s="203"/>
      <c r="OEG748" s="107"/>
      <c r="OEH748" s="511"/>
      <c r="OEI748" s="511"/>
      <c r="OEJ748" s="511"/>
      <c r="OEK748" s="511"/>
      <c r="OEL748" s="511"/>
      <c r="OEM748" s="511"/>
      <c r="OEN748" s="511"/>
      <c r="OEO748" s="168"/>
      <c r="OEP748" s="168"/>
      <c r="OEQ748" s="168"/>
      <c r="OER748" s="168"/>
      <c r="OES748" s="168"/>
      <c r="OET748" s="168"/>
      <c r="OEU748" s="168"/>
      <c r="OEV748" s="168"/>
      <c r="OEW748" s="168"/>
      <c r="OEX748" s="168"/>
      <c r="OEY748" s="168"/>
      <c r="OEZ748" s="168"/>
      <c r="OFA748" s="168"/>
      <c r="OFB748" s="168"/>
      <c r="OFC748" s="168"/>
      <c r="OFD748" s="168"/>
      <c r="OFE748" s="168"/>
      <c r="OFF748" s="168"/>
      <c r="OFG748" s="168"/>
      <c r="OFH748" s="168"/>
      <c r="OFI748" s="168"/>
      <c r="OFJ748" s="168"/>
      <c r="OFK748" s="168"/>
      <c r="OFL748" s="168"/>
      <c r="OFM748" s="168"/>
      <c r="OFN748" s="168"/>
      <c r="OFO748" s="168"/>
      <c r="OFP748" s="168"/>
      <c r="OFQ748" s="168"/>
      <c r="OFR748" s="168"/>
      <c r="OFS748" s="168"/>
      <c r="OFT748" s="168"/>
      <c r="OFU748" s="168"/>
      <c r="OFV748" s="168"/>
      <c r="OFW748" s="168"/>
      <c r="OFX748" s="168"/>
      <c r="OFY748" s="168"/>
      <c r="OFZ748" s="168"/>
      <c r="OGA748" s="168"/>
      <c r="OGB748" s="168"/>
      <c r="OGC748" s="168"/>
      <c r="OGD748" s="168"/>
      <c r="OGE748" s="168"/>
      <c r="OGF748" s="168"/>
      <c r="OGG748" s="511"/>
      <c r="OGH748" s="511"/>
      <c r="OGI748" s="511"/>
      <c r="OGJ748" s="511"/>
      <c r="OGK748" s="511"/>
      <c r="OGL748" s="511"/>
      <c r="OGM748" s="511"/>
      <c r="OGN748" s="511"/>
      <c r="OGO748" s="511"/>
      <c r="OGP748" s="511"/>
      <c r="OGQ748" s="511"/>
      <c r="OGR748" s="511"/>
      <c r="OGS748" s="511"/>
      <c r="OGT748" s="511"/>
      <c r="OGU748" s="511"/>
      <c r="OGV748" s="511"/>
      <c r="OGW748" s="511"/>
      <c r="OGX748" s="511"/>
      <c r="OGY748" s="511"/>
      <c r="OGZ748" s="511"/>
      <c r="OHA748" s="511"/>
      <c r="OHB748" s="511"/>
      <c r="OHC748" s="511"/>
      <c r="OHD748" s="511"/>
      <c r="OHE748" s="89"/>
      <c r="OHF748" s="89"/>
      <c r="OHG748" s="89"/>
      <c r="OHH748" s="89"/>
      <c r="OHI748" s="89"/>
      <c r="OHJ748" s="511"/>
      <c r="OHK748" s="511"/>
      <c r="OHL748" s="89"/>
      <c r="OHM748" s="89"/>
      <c r="OHN748" s="511"/>
      <c r="OHO748" s="511"/>
      <c r="OHP748" s="89"/>
      <c r="OHQ748" s="89"/>
      <c r="OHR748" s="511"/>
      <c r="OHS748" s="511"/>
      <c r="OHT748" s="511"/>
      <c r="OHU748" s="511"/>
      <c r="OHV748" s="511"/>
      <c r="OHW748" s="511"/>
      <c r="OHX748" s="511"/>
      <c r="OHY748" s="89"/>
      <c r="OHZ748" s="89"/>
      <c r="OIA748" s="511"/>
      <c r="OIB748" s="511"/>
      <c r="OIC748" s="89"/>
      <c r="OID748" s="89"/>
      <c r="OIE748" s="511"/>
      <c r="OIF748" s="511"/>
      <c r="OIG748" s="511"/>
      <c r="OIH748" s="511"/>
      <c r="OII748" s="511"/>
      <c r="OIJ748" s="203"/>
      <c r="OIK748" s="107"/>
      <c r="OIL748" s="511"/>
      <c r="OIM748" s="511"/>
      <c r="OIN748" s="511"/>
      <c r="OIO748" s="511"/>
      <c r="OIP748" s="511"/>
      <c r="OIQ748" s="511"/>
      <c r="OIR748" s="511"/>
      <c r="OIS748" s="168"/>
      <c r="OIT748" s="168"/>
      <c r="OIU748" s="168"/>
      <c r="OIV748" s="168"/>
      <c r="OIW748" s="168"/>
      <c r="OIX748" s="168"/>
      <c r="OIY748" s="168"/>
      <c r="OIZ748" s="168"/>
      <c r="OJA748" s="168"/>
      <c r="OJB748" s="168"/>
      <c r="OJC748" s="168"/>
      <c r="OJD748" s="168"/>
      <c r="OJE748" s="168"/>
      <c r="OJF748" s="168"/>
      <c r="OJG748" s="168"/>
      <c r="OJH748" s="168"/>
      <c r="OJI748" s="168"/>
      <c r="OJJ748" s="168"/>
      <c r="OJK748" s="168"/>
      <c r="OJL748" s="168"/>
      <c r="OJM748" s="168"/>
      <c r="OJN748" s="168"/>
      <c r="OJO748" s="168"/>
      <c r="OJP748" s="168"/>
      <c r="OJQ748" s="168"/>
      <c r="OJR748" s="168"/>
      <c r="OJS748" s="168"/>
      <c r="OJT748" s="168"/>
      <c r="OJU748" s="168"/>
      <c r="OJV748" s="168"/>
      <c r="OJW748" s="168"/>
      <c r="OJX748" s="168"/>
      <c r="OJY748" s="168"/>
      <c r="OJZ748" s="168"/>
      <c r="OKA748" s="168"/>
      <c r="OKB748" s="168"/>
      <c r="OKC748" s="168"/>
      <c r="OKD748" s="168"/>
      <c r="OKE748" s="168"/>
      <c r="OKF748" s="168"/>
      <c r="OKG748" s="168"/>
      <c r="OKH748" s="168"/>
      <c r="OKI748" s="168"/>
      <c r="OKJ748" s="168"/>
      <c r="OKK748" s="511"/>
      <c r="OKL748" s="511"/>
      <c r="OKM748" s="511"/>
      <c r="OKN748" s="511"/>
      <c r="OKO748" s="511"/>
      <c r="OKP748" s="511"/>
      <c r="OKQ748" s="511"/>
      <c r="OKR748" s="511"/>
      <c r="OKS748" s="511"/>
      <c r="OKT748" s="511"/>
      <c r="OKU748" s="511"/>
      <c r="OKV748" s="511"/>
      <c r="OKW748" s="511"/>
      <c r="OKX748" s="511"/>
      <c r="OKY748" s="511"/>
      <c r="OKZ748" s="511"/>
      <c r="OLA748" s="511"/>
      <c r="OLB748" s="511"/>
      <c r="OLC748" s="511"/>
      <c r="OLD748" s="511"/>
      <c r="OLE748" s="511"/>
      <c r="OLF748" s="511"/>
      <c r="OLG748" s="511"/>
      <c r="OLH748" s="511"/>
      <c r="OLI748" s="89"/>
      <c r="OLJ748" s="89"/>
      <c r="OLK748" s="89"/>
      <c r="OLL748" s="89"/>
      <c r="OLM748" s="89"/>
      <c r="OLN748" s="511"/>
      <c r="OLO748" s="511"/>
      <c r="OLP748" s="89"/>
      <c r="OLQ748" s="89"/>
      <c r="OLR748" s="511"/>
      <c r="OLS748" s="511"/>
      <c r="OLT748" s="89"/>
      <c r="OLU748" s="89"/>
      <c r="OLV748" s="511"/>
      <c r="OLW748" s="511"/>
      <c r="OLX748" s="511"/>
      <c r="OLY748" s="511"/>
      <c r="OLZ748" s="511"/>
      <c r="OMA748" s="511"/>
      <c r="OMB748" s="511"/>
      <c r="OMC748" s="89"/>
      <c r="OMD748" s="89"/>
      <c r="OME748" s="511"/>
      <c r="OMF748" s="511"/>
      <c r="OMG748" s="89"/>
      <c r="OMH748" s="89"/>
      <c r="OMI748" s="511"/>
      <c r="OMJ748" s="511"/>
      <c r="OMK748" s="511"/>
      <c r="OML748" s="511"/>
      <c r="OMM748" s="511"/>
      <c r="OMN748" s="203"/>
      <c r="OMO748" s="107"/>
      <c r="OMP748" s="511"/>
      <c r="OMQ748" s="511"/>
      <c r="OMR748" s="511"/>
      <c r="OMS748" s="511"/>
      <c r="OMT748" s="511"/>
      <c r="OMU748" s="511"/>
      <c r="OMV748" s="511"/>
      <c r="OMW748" s="168"/>
      <c r="OMX748" s="168"/>
      <c r="OMY748" s="168"/>
      <c r="OMZ748" s="168"/>
      <c r="ONA748" s="168"/>
      <c r="ONB748" s="168"/>
      <c r="ONC748" s="168"/>
      <c r="OND748" s="168"/>
      <c r="ONE748" s="168"/>
      <c r="ONF748" s="168"/>
      <c r="ONG748" s="168"/>
      <c r="ONH748" s="168"/>
      <c r="ONI748" s="168"/>
      <c r="ONJ748" s="168"/>
      <c r="ONK748" s="168"/>
      <c r="ONL748" s="168"/>
      <c r="ONM748" s="168"/>
      <c r="ONN748" s="168"/>
      <c r="ONO748" s="168"/>
      <c r="ONP748" s="168"/>
      <c r="ONQ748" s="168"/>
      <c r="ONR748" s="168"/>
      <c r="ONS748" s="168"/>
      <c r="ONT748" s="168"/>
      <c r="ONU748" s="168"/>
      <c r="ONV748" s="168"/>
      <c r="ONW748" s="168"/>
      <c r="ONX748" s="168"/>
      <c r="ONY748" s="168"/>
      <c r="ONZ748" s="168"/>
      <c r="OOA748" s="168"/>
      <c r="OOB748" s="168"/>
      <c r="OOC748" s="168"/>
      <c r="OOD748" s="168"/>
      <c r="OOE748" s="168"/>
      <c r="OOF748" s="168"/>
      <c r="OOG748" s="168"/>
      <c r="OOH748" s="168"/>
      <c r="OOI748" s="168"/>
      <c r="OOJ748" s="168"/>
      <c r="OOK748" s="168"/>
      <c r="OOL748" s="168"/>
      <c r="OOM748" s="168"/>
      <c r="OON748" s="168"/>
      <c r="OOO748" s="511"/>
      <c r="OOP748" s="511"/>
      <c r="OOQ748" s="511"/>
      <c r="OOR748" s="511"/>
      <c r="OOS748" s="511"/>
      <c r="OOT748" s="511"/>
      <c r="OOU748" s="511"/>
      <c r="OOV748" s="511"/>
      <c r="OOW748" s="511"/>
      <c r="OOX748" s="511"/>
      <c r="OOY748" s="511"/>
      <c r="OOZ748" s="511"/>
      <c r="OPA748" s="511"/>
      <c r="OPB748" s="511"/>
      <c r="OPC748" s="511"/>
      <c r="OPD748" s="511"/>
      <c r="OPE748" s="511"/>
      <c r="OPF748" s="511"/>
      <c r="OPG748" s="511"/>
      <c r="OPH748" s="511"/>
      <c r="OPI748" s="511"/>
      <c r="OPJ748" s="511"/>
      <c r="OPK748" s="511"/>
      <c r="OPL748" s="511"/>
      <c r="OPM748" s="89"/>
      <c r="OPN748" s="89"/>
      <c r="OPO748" s="89"/>
      <c r="OPP748" s="89"/>
      <c r="OPQ748" s="89"/>
      <c r="OPR748" s="511"/>
      <c r="OPS748" s="511"/>
      <c r="OPT748" s="89"/>
      <c r="OPU748" s="89"/>
      <c r="OPV748" s="511"/>
      <c r="OPW748" s="511"/>
      <c r="OPX748" s="89"/>
      <c r="OPY748" s="89"/>
      <c r="OPZ748" s="511"/>
      <c r="OQA748" s="511"/>
      <c r="OQB748" s="511"/>
      <c r="OQC748" s="511"/>
      <c r="OQD748" s="511"/>
      <c r="OQE748" s="511"/>
      <c r="OQF748" s="511"/>
      <c r="OQG748" s="89"/>
      <c r="OQH748" s="89"/>
      <c r="OQI748" s="511"/>
      <c r="OQJ748" s="511"/>
      <c r="OQK748" s="89"/>
      <c r="OQL748" s="89"/>
      <c r="OQM748" s="511"/>
      <c r="OQN748" s="511"/>
      <c r="OQO748" s="511"/>
      <c r="OQP748" s="511"/>
      <c r="OQQ748" s="511"/>
      <c r="OQR748" s="203"/>
      <c r="OQS748" s="107"/>
      <c r="OQT748" s="511"/>
      <c r="OQU748" s="511"/>
      <c r="OQV748" s="511"/>
      <c r="OQW748" s="511"/>
      <c r="OQX748" s="511"/>
      <c r="OQY748" s="511"/>
      <c r="OQZ748" s="511"/>
      <c r="ORA748" s="168"/>
      <c r="ORB748" s="168"/>
      <c r="ORC748" s="168"/>
      <c r="ORD748" s="168"/>
      <c r="ORE748" s="168"/>
      <c r="ORF748" s="168"/>
      <c r="ORG748" s="168"/>
      <c r="ORH748" s="168"/>
      <c r="ORI748" s="168"/>
      <c r="ORJ748" s="168"/>
      <c r="ORK748" s="168"/>
      <c r="ORL748" s="168"/>
      <c r="ORM748" s="168"/>
      <c r="ORN748" s="168"/>
      <c r="ORO748" s="168"/>
      <c r="ORP748" s="168"/>
      <c r="ORQ748" s="168"/>
      <c r="ORR748" s="168"/>
      <c r="ORS748" s="168"/>
      <c r="ORT748" s="168"/>
      <c r="ORU748" s="168"/>
      <c r="ORV748" s="168"/>
      <c r="ORW748" s="168"/>
      <c r="ORX748" s="168"/>
      <c r="ORY748" s="168"/>
      <c r="ORZ748" s="168"/>
      <c r="OSA748" s="168"/>
      <c r="OSB748" s="168"/>
      <c r="OSC748" s="168"/>
      <c r="OSD748" s="168"/>
      <c r="OSE748" s="168"/>
      <c r="OSF748" s="168"/>
      <c r="OSG748" s="168"/>
      <c r="OSH748" s="168"/>
      <c r="OSI748" s="168"/>
      <c r="OSJ748" s="168"/>
      <c r="OSK748" s="168"/>
      <c r="OSL748" s="168"/>
      <c r="OSM748" s="168"/>
      <c r="OSN748" s="168"/>
      <c r="OSO748" s="168"/>
      <c r="OSP748" s="168"/>
      <c r="OSQ748" s="168"/>
      <c r="OSR748" s="168"/>
      <c r="OSS748" s="511"/>
      <c r="OST748" s="511"/>
      <c r="OSU748" s="511"/>
      <c r="OSV748" s="511"/>
      <c r="OSW748" s="511"/>
      <c r="OSX748" s="511"/>
      <c r="OSY748" s="511"/>
      <c r="OSZ748" s="511"/>
      <c r="OTA748" s="511"/>
      <c r="OTB748" s="511"/>
      <c r="OTC748" s="511"/>
      <c r="OTD748" s="511"/>
      <c r="OTE748" s="511"/>
      <c r="OTF748" s="511"/>
      <c r="OTG748" s="511"/>
      <c r="OTH748" s="511"/>
      <c r="OTI748" s="511"/>
      <c r="OTJ748" s="511"/>
      <c r="OTK748" s="511"/>
      <c r="OTL748" s="511"/>
      <c r="OTM748" s="511"/>
      <c r="OTN748" s="511"/>
      <c r="OTO748" s="511"/>
      <c r="OTP748" s="511"/>
      <c r="OTQ748" s="89"/>
      <c r="OTR748" s="89"/>
      <c r="OTS748" s="89"/>
      <c r="OTT748" s="89"/>
      <c r="OTU748" s="89"/>
      <c r="OTV748" s="511"/>
      <c r="OTW748" s="511"/>
      <c r="OTX748" s="89"/>
      <c r="OTY748" s="89"/>
      <c r="OTZ748" s="511"/>
      <c r="OUA748" s="511"/>
      <c r="OUB748" s="89"/>
      <c r="OUC748" s="89"/>
      <c r="OUD748" s="511"/>
      <c r="OUE748" s="511"/>
      <c r="OUF748" s="511"/>
      <c r="OUG748" s="511"/>
      <c r="OUH748" s="511"/>
      <c r="OUI748" s="511"/>
      <c r="OUJ748" s="511"/>
      <c r="OUK748" s="89"/>
      <c r="OUL748" s="89"/>
      <c r="OUM748" s="511"/>
      <c r="OUN748" s="511"/>
      <c r="OUO748" s="89"/>
      <c r="OUP748" s="89"/>
      <c r="OUQ748" s="511"/>
      <c r="OUR748" s="511"/>
      <c r="OUS748" s="511"/>
      <c r="OUT748" s="511"/>
      <c r="OUU748" s="511"/>
      <c r="OUV748" s="203"/>
      <c r="OUW748" s="107"/>
      <c r="OUX748" s="511"/>
      <c r="OUY748" s="511"/>
      <c r="OUZ748" s="511"/>
      <c r="OVA748" s="511"/>
      <c r="OVB748" s="511"/>
      <c r="OVC748" s="511"/>
      <c r="OVD748" s="511"/>
      <c r="OVE748" s="168"/>
      <c r="OVF748" s="168"/>
      <c r="OVG748" s="168"/>
      <c r="OVH748" s="168"/>
      <c r="OVI748" s="168"/>
      <c r="OVJ748" s="168"/>
      <c r="OVK748" s="168"/>
      <c r="OVL748" s="168"/>
      <c r="OVM748" s="168"/>
      <c r="OVN748" s="168"/>
      <c r="OVO748" s="168"/>
      <c r="OVP748" s="168"/>
      <c r="OVQ748" s="168"/>
      <c r="OVR748" s="168"/>
      <c r="OVS748" s="168"/>
      <c r="OVT748" s="168"/>
      <c r="OVU748" s="168"/>
      <c r="OVV748" s="168"/>
      <c r="OVW748" s="168"/>
      <c r="OVX748" s="168"/>
      <c r="OVY748" s="168"/>
      <c r="OVZ748" s="168"/>
      <c r="OWA748" s="168"/>
      <c r="OWB748" s="168"/>
      <c r="OWC748" s="168"/>
      <c r="OWD748" s="168"/>
      <c r="OWE748" s="168"/>
      <c r="OWF748" s="168"/>
      <c r="OWG748" s="168"/>
      <c r="OWH748" s="168"/>
      <c r="OWI748" s="168"/>
      <c r="OWJ748" s="168"/>
      <c r="OWK748" s="168"/>
      <c r="OWL748" s="168"/>
      <c r="OWM748" s="168"/>
      <c r="OWN748" s="168"/>
      <c r="OWO748" s="168"/>
      <c r="OWP748" s="168"/>
      <c r="OWQ748" s="168"/>
      <c r="OWR748" s="168"/>
      <c r="OWS748" s="168"/>
      <c r="OWT748" s="168"/>
      <c r="OWU748" s="168"/>
      <c r="OWV748" s="168"/>
      <c r="OWW748" s="511"/>
      <c r="OWX748" s="511"/>
      <c r="OWY748" s="511"/>
      <c r="OWZ748" s="511"/>
      <c r="OXA748" s="511"/>
      <c r="OXB748" s="511"/>
      <c r="OXC748" s="511"/>
      <c r="OXD748" s="511"/>
      <c r="OXE748" s="511"/>
      <c r="OXF748" s="511"/>
      <c r="OXG748" s="511"/>
      <c r="OXH748" s="511"/>
      <c r="OXI748" s="511"/>
      <c r="OXJ748" s="511"/>
      <c r="OXK748" s="511"/>
      <c r="OXL748" s="511"/>
      <c r="OXM748" s="511"/>
      <c r="OXN748" s="511"/>
      <c r="OXO748" s="511"/>
      <c r="OXP748" s="511"/>
      <c r="OXQ748" s="511"/>
      <c r="OXR748" s="511"/>
      <c r="OXS748" s="511"/>
      <c r="OXT748" s="511"/>
      <c r="OXU748" s="89"/>
      <c r="OXV748" s="89"/>
      <c r="OXW748" s="89"/>
      <c r="OXX748" s="89"/>
      <c r="OXY748" s="89"/>
      <c r="OXZ748" s="511"/>
      <c r="OYA748" s="511"/>
      <c r="OYB748" s="89"/>
      <c r="OYC748" s="89"/>
      <c r="OYD748" s="511"/>
      <c r="OYE748" s="511"/>
      <c r="OYF748" s="89"/>
      <c r="OYG748" s="89"/>
      <c r="OYH748" s="511"/>
      <c r="OYI748" s="511"/>
      <c r="OYJ748" s="511"/>
      <c r="OYK748" s="511"/>
      <c r="OYL748" s="511"/>
      <c r="OYM748" s="511"/>
      <c r="OYN748" s="511"/>
      <c r="OYO748" s="89"/>
      <c r="OYP748" s="89"/>
      <c r="OYQ748" s="511"/>
      <c r="OYR748" s="511"/>
      <c r="OYS748" s="89"/>
      <c r="OYT748" s="89"/>
      <c r="OYU748" s="511"/>
      <c r="OYV748" s="511"/>
      <c r="OYW748" s="511"/>
      <c r="OYX748" s="511"/>
      <c r="OYY748" s="511"/>
      <c r="OYZ748" s="203"/>
      <c r="OZA748" s="107"/>
      <c r="OZB748" s="511"/>
      <c r="OZC748" s="511"/>
      <c r="OZD748" s="511"/>
      <c r="OZE748" s="511"/>
      <c r="OZF748" s="511"/>
      <c r="OZG748" s="511"/>
      <c r="OZH748" s="511"/>
      <c r="OZI748" s="168"/>
      <c r="OZJ748" s="168"/>
      <c r="OZK748" s="168"/>
      <c r="OZL748" s="168"/>
      <c r="OZM748" s="168"/>
      <c r="OZN748" s="168"/>
      <c r="OZO748" s="168"/>
      <c r="OZP748" s="168"/>
      <c r="OZQ748" s="168"/>
      <c r="OZR748" s="168"/>
      <c r="OZS748" s="168"/>
      <c r="OZT748" s="168"/>
      <c r="OZU748" s="168"/>
      <c r="OZV748" s="168"/>
      <c r="OZW748" s="168"/>
      <c r="OZX748" s="168"/>
      <c r="OZY748" s="168"/>
      <c r="OZZ748" s="168"/>
      <c r="PAA748" s="168"/>
      <c r="PAB748" s="168"/>
      <c r="PAC748" s="168"/>
      <c r="PAD748" s="168"/>
      <c r="PAE748" s="168"/>
      <c r="PAF748" s="168"/>
      <c r="PAG748" s="168"/>
      <c r="PAH748" s="168"/>
      <c r="PAI748" s="168"/>
      <c r="PAJ748" s="168"/>
      <c r="PAK748" s="168"/>
      <c r="PAL748" s="168"/>
      <c r="PAM748" s="168"/>
      <c r="PAN748" s="168"/>
      <c r="PAO748" s="168"/>
      <c r="PAP748" s="168"/>
      <c r="PAQ748" s="168"/>
      <c r="PAR748" s="168"/>
      <c r="PAS748" s="168"/>
      <c r="PAT748" s="168"/>
      <c r="PAU748" s="168"/>
      <c r="PAV748" s="168"/>
      <c r="PAW748" s="168"/>
      <c r="PAX748" s="168"/>
      <c r="PAY748" s="168"/>
      <c r="PAZ748" s="168"/>
      <c r="PBA748" s="511"/>
      <c r="PBB748" s="511"/>
      <c r="PBC748" s="511"/>
      <c r="PBD748" s="511"/>
      <c r="PBE748" s="511"/>
      <c r="PBF748" s="511"/>
      <c r="PBG748" s="511"/>
      <c r="PBH748" s="511"/>
      <c r="PBI748" s="511"/>
      <c r="PBJ748" s="511"/>
      <c r="PBK748" s="511"/>
      <c r="PBL748" s="511"/>
      <c r="PBM748" s="511"/>
      <c r="PBN748" s="511"/>
      <c r="PBO748" s="511"/>
      <c r="PBP748" s="511"/>
      <c r="PBQ748" s="511"/>
      <c r="PBR748" s="511"/>
      <c r="PBS748" s="511"/>
      <c r="PBT748" s="511"/>
      <c r="PBU748" s="511"/>
      <c r="PBV748" s="511"/>
      <c r="PBW748" s="511"/>
      <c r="PBX748" s="511"/>
      <c r="PBY748" s="89"/>
      <c r="PBZ748" s="89"/>
      <c r="PCA748" s="89"/>
      <c r="PCB748" s="89"/>
      <c r="PCC748" s="89"/>
      <c r="PCD748" s="511"/>
      <c r="PCE748" s="511"/>
      <c r="PCF748" s="89"/>
      <c r="PCG748" s="89"/>
      <c r="PCH748" s="511"/>
      <c r="PCI748" s="511"/>
      <c r="PCJ748" s="89"/>
      <c r="PCK748" s="89"/>
      <c r="PCL748" s="511"/>
      <c r="PCM748" s="511"/>
      <c r="PCN748" s="511"/>
      <c r="PCO748" s="511"/>
      <c r="PCP748" s="511"/>
      <c r="PCQ748" s="511"/>
      <c r="PCR748" s="511"/>
      <c r="PCS748" s="89"/>
      <c r="PCT748" s="89"/>
      <c r="PCU748" s="511"/>
      <c r="PCV748" s="511"/>
      <c r="PCW748" s="89"/>
      <c r="PCX748" s="89"/>
      <c r="PCY748" s="511"/>
      <c r="PCZ748" s="511"/>
      <c r="PDA748" s="511"/>
      <c r="PDB748" s="511"/>
      <c r="PDC748" s="511"/>
      <c r="PDD748" s="203"/>
      <c r="PDE748" s="107"/>
      <c r="PDF748" s="511"/>
      <c r="PDG748" s="511"/>
      <c r="PDH748" s="511"/>
      <c r="PDI748" s="511"/>
      <c r="PDJ748" s="511"/>
      <c r="PDK748" s="511"/>
      <c r="PDL748" s="511"/>
      <c r="PDM748" s="168"/>
      <c r="PDN748" s="168"/>
      <c r="PDO748" s="168"/>
      <c r="PDP748" s="168"/>
      <c r="PDQ748" s="168"/>
      <c r="PDR748" s="168"/>
      <c r="PDS748" s="168"/>
      <c r="PDT748" s="168"/>
      <c r="PDU748" s="168"/>
      <c r="PDV748" s="168"/>
      <c r="PDW748" s="168"/>
      <c r="PDX748" s="168"/>
      <c r="PDY748" s="168"/>
      <c r="PDZ748" s="168"/>
      <c r="PEA748" s="168"/>
      <c r="PEB748" s="168"/>
      <c r="PEC748" s="168"/>
      <c r="PED748" s="168"/>
      <c r="PEE748" s="168"/>
      <c r="PEF748" s="168"/>
      <c r="PEG748" s="168"/>
      <c r="PEH748" s="168"/>
      <c r="PEI748" s="168"/>
      <c r="PEJ748" s="168"/>
      <c r="PEK748" s="168"/>
      <c r="PEL748" s="168"/>
      <c r="PEM748" s="168"/>
      <c r="PEN748" s="168"/>
      <c r="PEO748" s="168"/>
      <c r="PEP748" s="168"/>
      <c r="PEQ748" s="168"/>
      <c r="PER748" s="168"/>
      <c r="PES748" s="168"/>
      <c r="PET748" s="168"/>
      <c r="PEU748" s="168"/>
      <c r="PEV748" s="168"/>
      <c r="PEW748" s="168"/>
      <c r="PEX748" s="168"/>
      <c r="PEY748" s="168"/>
      <c r="PEZ748" s="168"/>
      <c r="PFA748" s="168"/>
      <c r="PFB748" s="168"/>
      <c r="PFC748" s="168"/>
      <c r="PFD748" s="168"/>
      <c r="PFE748" s="511"/>
      <c r="PFF748" s="511"/>
      <c r="PFG748" s="511"/>
      <c r="PFH748" s="511"/>
      <c r="PFI748" s="511"/>
      <c r="PFJ748" s="511"/>
      <c r="PFK748" s="511"/>
      <c r="PFL748" s="511"/>
      <c r="PFM748" s="511"/>
      <c r="PFN748" s="511"/>
      <c r="PFO748" s="511"/>
      <c r="PFP748" s="511"/>
      <c r="PFQ748" s="511"/>
      <c r="PFR748" s="511"/>
      <c r="PFS748" s="511"/>
      <c r="PFT748" s="511"/>
      <c r="PFU748" s="511"/>
      <c r="PFV748" s="511"/>
      <c r="PFW748" s="511"/>
      <c r="PFX748" s="511"/>
      <c r="PFY748" s="511"/>
      <c r="PFZ748" s="511"/>
      <c r="PGA748" s="511"/>
      <c r="PGB748" s="511"/>
      <c r="PGC748" s="89"/>
      <c r="PGD748" s="89"/>
      <c r="PGE748" s="89"/>
      <c r="PGF748" s="89"/>
      <c r="PGG748" s="89"/>
      <c r="PGH748" s="511"/>
      <c r="PGI748" s="511"/>
      <c r="PGJ748" s="89"/>
      <c r="PGK748" s="89"/>
      <c r="PGL748" s="511"/>
      <c r="PGM748" s="511"/>
      <c r="PGN748" s="89"/>
      <c r="PGO748" s="89"/>
      <c r="PGP748" s="511"/>
      <c r="PGQ748" s="511"/>
      <c r="PGR748" s="511"/>
      <c r="PGS748" s="511"/>
      <c r="PGT748" s="511"/>
      <c r="PGU748" s="511"/>
      <c r="PGV748" s="511"/>
      <c r="PGW748" s="89"/>
      <c r="PGX748" s="89"/>
      <c r="PGY748" s="511"/>
      <c r="PGZ748" s="511"/>
      <c r="PHA748" s="89"/>
      <c r="PHB748" s="89"/>
      <c r="PHC748" s="511"/>
      <c r="PHD748" s="511"/>
      <c r="PHE748" s="511"/>
      <c r="PHF748" s="511"/>
      <c r="PHG748" s="511"/>
      <c r="PHH748" s="203"/>
      <c r="PHI748" s="107"/>
      <c r="PHJ748" s="511"/>
      <c r="PHK748" s="511"/>
      <c r="PHL748" s="511"/>
      <c r="PHM748" s="511"/>
      <c r="PHN748" s="511"/>
      <c r="PHO748" s="511"/>
      <c r="PHP748" s="511"/>
      <c r="PHQ748" s="168"/>
      <c r="PHR748" s="168"/>
      <c r="PHS748" s="168"/>
      <c r="PHT748" s="168"/>
      <c r="PHU748" s="168"/>
      <c r="PHV748" s="168"/>
      <c r="PHW748" s="168"/>
      <c r="PHX748" s="168"/>
      <c r="PHY748" s="168"/>
      <c r="PHZ748" s="168"/>
      <c r="PIA748" s="168"/>
      <c r="PIB748" s="168"/>
      <c r="PIC748" s="168"/>
      <c r="PID748" s="168"/>
      <c r="PIE748" s="168"/>
      <c r="PIF748" s="168"/>
      <c r="PIG748" s="168"/>
      <c r="PIH748" s="168"/>
      <c r="PII748" s="168"/>
      <c r="PIJ748" s="168"/>
      <c r="PIK748" s="168"/>
      <c r="PIL748" s="168"/>
      <c r="PIM748" s="168"/>
      <c r="PIN748" s="168"/>
      <c r="PIO748" s="168"/>
      <c r="PIP748" s="168"/>
      <c r="PIQ748" s="168"/>
      <c r="PIR748" s="168"/>
      <c r="PIS748" s="168"/>
      <c r="PIT748" s="168"/>
      <c r="PIU748" s="168"/>
      <c r="PIV748" s="168"/>
      <c r="PIW748" s="168"/>
      <c r="PIX748" s="168"/>
      <c r="PIY748" s="168"/>
      <c r="PIZ748" s="168"/>
      <c r="PJA748" s="168"/>
      <c r="PJB748" s="168"/>
      <c r="PJC748" s="168"/>
      <c r="PJD748" s="168"/>
      <c r="PJE748" s="168"/>
      <c r="PJF748" s="168"/>
      <c r="PJG748" s="168"/>
      <c r="PJH748" s="168"/>
      <c r="PJI748" s="511"/>
      <c r="PJJ748" s="511"/>
      <c r="PJK748" s="511"/>
      <c r="PJL748" s="511"/>
      <c r="PJM748" s="511"/>
      <c r="PJN748" s="511"/>
      <c r="PJO748" s="511"/>
      <c r="PJP748" s="511"/>
      <c r="PJQ748" s="511"/>
      <c r="PJR748" s="511"/>
      <c r="PJS748" s="511"/>
      <c r="PJT748" s="511"/>
      <c r="PJU748" s="511"/>
      <c r="PJV748" s="511"/>
      <c r="PJW748" s="511"/>
      <c r="PJX748" s="511"/>
      <c r="PJY748" s="511"/>
      <c r="PJZ748" s="511"/>
      <c r="PKA748" s="511"/>
      <c r="PKB748" s="511"/>
      <c r="PKC748" s="511"/>
      <c r="PKD748" s="511"/>
      <c r="PKE748" s="511"/>
      <c r="PKF748" s="511"/>
      <c r="PKG748" s="89"/>
      <c r="PKH748" s="89"/>
      <c r="PKI748" s="89"/>
      <c r="PKJ748" s="89"/>
      <c r="PKK748" s="89"/>
      <c r="PKL748" s="511"/>
      <c r="PKM748" s="511"/>
      <c r="PKN748" s="89"/>
      <c r="PKO748" s="89"/>
      <c r="PKP748" s="511"/>
      <c r="PKQ748" s="511"/>
      <c r="PKR748" s="89"/>
      <c r="PKS748" s="89"/>
      <c r="PKT748" s="511"/>
      <c r="PKU748" s="511"/>
      <c r="PKV748" s="511"/>
      <c r="PKW748" s="511"/>
      <c r="PKX748" s="511"/>
      <c r="PKY748" s="511"/>
      <c r="PKZ748" s="511"/>
      <c r="PLA748" s="89"/>
      <c r="PLB748" s="89"/>
      <c r="PLC748" s="511"/>
      <c r="PLD748" s="511"/>
      <c r="PLE748" s="89"/>
      <c r="PLF748" s="89"/>
      <c r="PLG748" s="511"/>
      <c r="PLH748" s="511"/>
      <c r="PLI748" s="511"/>
      <c r="PLJ748" s="511"/>
      <c r="PLK748" s="511"/>
      <c r="PLL748" s="203"/>
      <c r="PLM748" s="107"/>
      <c r="PLN748" s="511"/>
      <c r="PLO748" s="511"/>
      <c r="PLP748" s="511"/>
      <c r="PLQ748" s="511"/>
      <c r="PLR748" s="511"/>
      <c r="PLS748" s="511"/>
      <c r="PLT748" s="511"/>
      <c r="PLU748" s="168"/>
      <c r="PLV748" s="168"/>
      <c r="PLW748" s="168"/>
      <c r="PLX748" s="168"/>
      <c r="PLY748" s="168"/>
      <c r="PLZ748" s="168"/>
      <c r="PMA748" s="168"/>
      <c r="PMB748" s="168"/>
      <c r="PMC748" s="168"/>
      <c r="PMD748" s="168"/>
      <c r="PME748" s="168"/>
      <c r="PMF748" s="168"/>
      <c r="PMG748" s="168"/>
      <c r="PMH748" s="168"/>
      <c r="PMI748" s="168"/>
      <c r="PMJ748" s="168"/>
      <c r="PMK748" s="168"/>
      <c r="PML748" s="168"/>
      <c r="PMM748" s="168"/>
      <c r="PMN748" s="168"/>
      <c r="PMO748" s="168"/>
      <c r="PMP748" s="168"/>
      <c r="PMQ748" s="168"/>
      <c r="PMR748" s="168"/>
      <c r="PMS748" s="168"/>
      <c r="PMT748" s="168"/>
      <c r="PMU748" s="168"/>
      <c r="PMV748" s="168"/>
      <c r="PMW748" s="168"/>
      <c r="PMX748" s="168"/>
      <c r="PMY748" s="168"/>
      <c r="PMZ748" s="168"/>
      <c r="PNA748" s="168"/>
      <c r="PNB748" s="168"/>
      <c r="PNC748" s="168"/>
      <c r="PND748" s="168"/>
      <c r="PNE748" s="168"/>
      <c r="PNF748" s="168"/>
      <c r="PNG748" s="168"/>
      <c r="PNH748" s="168"/>
      <c r="PNI748" s="168"/>
      <c r="PNJ748" s="168"/>
      <c r="PNK748" s="168"/>
      <c r="PNL748" s="168"/>
      <c r="PNM748" s="511"/>
      <c r="PNN748" s="511"/>
      <c r="PNO748" s="511"/>
      <c r="PNP748" s="511"/>
      <c r="PNQ748" s="511"/>
      <c r="PNR748" s="511"/>
      <c r="PNS748" s="511"/>
      <c r="PNT748" s="511"/>
      <c r="PNU748" s="511"/>
      <c r="PNV748" s="511"/>
      <c r="PNW748" s="511"/>
      <c r="PNX748" s="511"/>
      <c r="PNY748" s="511"/>
      <c r="PNZ748" s="511"/>
      <c r="POA748" s="511"/>
      <c r="POB748" s="511"/>
      <c r="POC748" s="511"/>
      <c r="POD748" s="511"/>
      <c r="POE748" s="511"/>
      <c r="POF748" s="511"/>
      <c r="POG748" s="511"/>
      <c r="POH748" s="511"/>
      <c r="POI748" s="511"/>
      <c r="POJ748" s="511"/>
      <c r="POK748" s="89"/>
      <c r="POL748" s="89"/>
      <c r="POM748" s="89"/>
      <c r="PON748" s="89"/>
      <c r="POO748" s="89"/>
      <c r="POP748" s="511"/>
      <c r="POQ748" s="511"/>
      <c r="POR748" s="89"/>
      <c r="POS748" s="89"/>
      <c r="POT748" s="511"/>
      <c r="POU748" s="511"/>
      <c r="POV748" s="89"/>
      <c r="POW748" s="89"/>
      <c r="POX748" s="511"/>
      <c r="POY748" s="511"/>
      <c r="POZ748" s="511"/>
      <c r="PPA748" s="511"/>
      <c r="PPB748" s="511"/>
      <c r="PPC748" s="511"/>
      <c r="PPD748" s="511"/>
      <c r="PPE748" s="89"/>
      <c r="PPF748" s="89"/>
      <c r="PPG748" s="511"/>
      <c r="PPH748" s="511"/>
      <c r="PPI748" s="89"/>
      <c r="PPJ748" s="89"/>
      <c r="PPK748" s="511"/>
      <c r="PPL748" s="511"/>
      <c r="PPM748" s="511"/>
      <c r="PPN748" s="511"/>
      <c r="PPO748" s="511"/>
      <c r="PPP748" s="203"/>
      <c r="PPQ748" s="107"/>
      <c r="PPR748" s="511"/>
      <c r="PPS748" s="511"/>
      <c r="PPT748" s="511"/>
      <c r="PPU748" s="511"/>
      <c r="PPV748" s="511"/>
      <c r="PPW748" s="511"/>
      <c r="PPX748" s="511"/>
      <c r="PPY748" s="168"/>
      <c r="PPZ748" s="168"/>
      <c r="PQA748" s="168"/>
      <c r="PQB748" s="168"/>
      <c r="PQC748" s="168"/>
      <c r="PQD748" s="168"/>
      <c r="PQE748" s="168"/>
      <c r="PQF748" s="168"/>
      <c r="PQG748" s="168"/>
      <c r="PQH748" s="168"/>
      <c r="PQI748" s="168"/>
      <c r="PQJ748" s="168"/>
      <c r="PQK748" s="168"/>
      <c r="PQL748" s="168"/>
      <c r="PQM748" s="168"/>
      <c r="PQN748" s="168"/>
      <c r="PQO748" s="168"/>
      <c r="PQP748" s="168"/>
      <c r="PQQ748" s="168"/>
      <c r="PQR748" s="168"/>
      <c r="PQS748" s="168"/>
      <c r="PQT748" s="168"/>
      <c r="PQU748" s="168"/>
      <c r="PQV748" s="168"/>
      <c r="PQW748" s="168"/>
      <c r="PQX748" s="168"/>
      <c r="PQY748" s="168"/>
      <c r="PQZ748" s="168"/>
      <c r="PRA748" s="168"/>
      <c r="PRB748" s="168"/>
      <c r="PRC748" s="168"/>
      <c r="PRD748" s="168"/>
      <c r="PRE748" s="168"/>
      <c r="PRF748" s="168"/>
      <c r="PRG748" s="168"/>
      <c r="PRH748" s="168"/>
      <c r="PRI748" s="168"/>
      <c r="PRJ748" s="168"/>
      <c r="PRK748" s="168"/>
      <c r="PRL748" s="168"/>
      <c r="PRM748" s="168"/>
      <c r="PRN748" s="168"/>
      <c r="PRO748" s="168"/>
      <c r="PRP748" s="168"/>
      <c r="PRQ748" s="511"/>
      <c r="PRR748" s="511"/>
      <c r="PRS748" s="511"/>
      <c r="PRT748" s="511"/>
      <c r="PRU748" s="511"/>
      <c r="PRV748" s="511"/>
      <c r="PRW748" s="511"/>
      <c r="PRX748" s="511"/>
      <c r="PRY748" s="511"/>
      <c r="PRZ748" s="511"/>
      <c r="PSA748" s="511"/>
      <c r="PSB748" s="511"/>
      <c r="PSC748" s="511"/>
      <c r="PSD748" s="511"/>
      <c r="PSE748" s="511"/>
      <c r="PSF748" s="511"/>
      <c r="PSG748" s="511"/>
      <c r="PSH748" s="511"/>
      <c r="PSI748" s="511"/>
      <c r="PSJ748" s="511"/>
      <c r="PSK748" s="511"/>
      <c r="PSL748" s="511"/>
      <c r="PSM748" s="511"/>
      <c r="PSN748" s="511"/>
      <c r="PSO748" s="89"/>
      <c r="PSP748" s="89"/>
      <c r="PSQ748" s="89"/>
      <c r="PSR748" s="89"/>
      <c r="PSS748" s="89"/>
      <c r="PST748" s="511"/>
      <c r="PSU748" s="511"/>
      <c r="PSV748" s="89"/>
      <c r="PSW748" s="89"/>
      <c r="PSX748" s="511"/>
      <c r="PSY748" s="511"/>
      <c r="PSZ748" s="89"/>
      <c r="PTA748" s="89"/>
      <c r="PTB748" s="511"/>
      <c r="PTC748" s="511"/>
      <c r="PTD748" s="511"/>
      <c r="PTE748" s="511"/>
      <c r="PTF748" s="511"/>
      <c r="PTG748" s="511"/>
      <c r="PTH748" s="511"/>
      <c r="PTI748" s="89"/>
      <c r="PTJ748" s="89"/>
      <c r="PTK748" s="511"/>
      <c r="PTL748" s="511"/>
      <c r="PTM748" s="89"/>
      <c r="PTN748" s="89"/>
      <c r="PTO748" s="511"/>
      <c r="PTP748" s="511"/>
      <c r="PTQ748" s="511"/>
      <c r="PTR748" s="511"/>
      <c r="PTS748" s="511"/>
      <c r="PTT748" s="203"/>
      <c r="PTU748" s="107"/>
      <c r="PTV748" s="511"/>
      <c r="PTW748" s="511"/>
      <c r="PTX748" s="511"/>
      <c r="PTY748" s="511"/>
      <c r="PTZ748" s="511"/>
      <c r="PUA748" s="511"/>
      <c r="PUB748" s="511"/>
      <c r="PUC748" s="168"/>
      <c r="PUD748" s="168"/>
      <c r="PUE748" s="168"/>
      <c r="PUF748" s="168"/>
      <c r="PUG748" s="168"/>
      <c r="PUH748" s="168"/>
      <c r="PUI748" s="168"/>
      <c r="PUJ748" s="168"/>
      <c r="PUK748" s="168"/>
      <c r="PUL748" s="168"/>
      <c r="PUM748" s="168"/>
      <c r="PUN748" s="168"/>
      <c r="PUO748" s="168"/>
      <c r="PUP748" s="168"/>
      <c r="PUQ748" s="168"/>
      <c r="PUR748" s="168"/>
      <c r="PUS748" s="168"/>
      <c r="PUT748" s="168"/>
      <c r="PUU748" s="168"/>
      <c r="PUV748" s="168"/>
      <c r="PUW748" s="168"/>
      <c r="PUX748" s="168"/>
      <c r="PUY748" s="168"/>
      <c r="PUZ748" s="168"/>
      <c r="PVA748" s="168"/>
      <c r="PVB748" s="168"/>
      <c r="PVC748" s="168"/>
      <c r="PVD748" s="168"/>
      <c r="PVE748" s="168"/>
      <c r="PVF748" s="168"/>
      <c r="PVG748" s="168"/>
      <c r="PVH748" s="168"/>
      <c r="PVI748" s="168"/>
      <c r="PVJ748" s="168"/>
      <c r="PVK748" s="168"/>
      <c r="PVL748" s="168"/>
      <c r="PVM748" s="168"/>
      <c r="PVN748" s="168"/>
      <c r="PVO748" s="168"/>
      <c r="PVP748" s="168"/>
      <c r="PVQ748" s="168"/>
      <c r="PVR748" s="168"/>
      <c r="PVS748" s="168"/>
      <c r="PVT748" s="168"/>
      <c r="PVU748" s="511"/>
      <c r="PVV748" s="511"/>
      <c r="PVW748" s="511"/>
      <c r="PVX748" s="511"/>
      <c r="PVY748" s="511"/>
      <c r="PVZ748" s="511"/>
      <c r="PWA748" s="511"/>
      <c r="PWB748" s="511"/>
      <c r="PWC748" s="511"/>
      <c r="PWD748" s="511"/>
      <c r="PWE748" s="511"/>
      <c r="PWF748" s="511"/>
      <c r="PWG748" s="511"/>
      <c r="PWH748" s="511"/>
      <c r="PWI748" s="511"/>
      <c r="PWJ748" s="511"/>
      <c r="PWK748" s="511"/>
      <c r="PWL748" s="511"/>
      <c r="PWM748" s="511"/>
      <c r="PWN748" s="511"/>
      <c r="PWO748" s="511"/>
      <c r="PWP748" s="511"/>
      <c r="PWQ748" s="511"/>
      <c r="PWR748" s="511"/>
      <c r="PWS748" s="89"/>
      <c r="PWT748" s="89"/>
      <c r="PWU748" s="89"/>
      <c r="PWV748" s="89"/>
      <c r="PWW748" s="89"/>
      <c r="PWX748" s="511"/>
      <c r="PWY748" s="511"/>
      <c r="PWZ748" s="89"/>
      <c r="PXA748" s="89"/>
      <c r="PXB748" s="511"/>
      <c r="PXC748" s="511"/>
      <c r="PXD748" s="89"/>
      <c r="PXE748" s="89"/>
      <c r="PXF748" s="511"/>
      <c r="PXG748" s="511"/>
      <c r="PXH748" s="511"/>
      <c r="PXI748" s="511"/>
      <c r="PXJ748" s="511"/>
      <c r="PXK748" s="511"/>
      <c r="PXL748" s="511"/>
      <c r="PXM748" s="89"/>
      <c r="PXN748" s="89"/>
      <c r="PXO748" s="511"/>
      <c r="PXP748" s="511"/>
      <c r="PXQ748" s="89"/>
      <c r="PXR748" s="89"/>
      <c r="PXS748" s="511"/>
      <c r="PXT748" s="511"/>
      <c r="PXU748" s="511"/>
      <c r="PXV748" s="511"/>
      <c r="PXW748" s="511"/>
      <c r="PXX748" s="203"/>
      <c r="PXY748" s="107"/>
      <c r="PXZ748" s="511"/>
      <c r="PYA748" s="511"/>
      <c r="PYB748" s="511"/>
      <c r="PYC748" s="511"/>
      <c r="PYD748" s="511"/>
      <c r="PYE748" s="511"/>
      <c r="PYF748" s="511"/>
      <c r="PYG748" s="168"/>
      <c r="PYH748" s="168"/>
      <c r="PYI748" s="168"/>
      <c r="PYJ748" s="168"/>
      <c r="PYK748" s="168"/>
      <c r="PYL748" s="168"/>
      <c r="PYM748" s="168"/>
      <c r="PYN748" s="168"/>
      <c r="PYO748" s="168"/>
      <c r="PYP748" s="168"/>
      <c r="PYQ748" s="168"/>
      <c r="PYR748" s="168"/>
      <c r="PYS748" s="168"/>
      <c r="PYT748" s="168"/>
      <c r="PYU748" s="168"/>
      <c r="PYV748" s="168"/>
      <c r="PYW748" s="168"/>
      <c r="PYX748" s="168"/>
      <c r="PYY748" s="168"/>
      <c r="PYZ748" s="168"/>
      <c r="PZA748" s="168"/>
      <c r="PZB748" s="168"/>
      <c r="PZC748" s="168"/>
      <c r="PZD748" s="168"/>
      <c r="PZE748" s="168"/>
      <c r="PZF748" s="168"/>
      <c r="PZG748" s="168"/>
      <c r="PZH748" s="168"/>
      <c r="PZI748" s="168"/>
      <c r="PZJ748" s="168"/>
      <c r="PZK748" s="168"/>
      <c r="PZL748" s="168"/>
      <c r="PZM748" s="168"/>
      <c r="PZN748" s="168"/>
      <c r="PZO748" s="168"/>
      <c r="PZP748" s="168"/>
      <c r="PZQ748" s="168"/>
      <c r="PZR748" s="168"/>
      <c r="PZS748" s="168"/>
      <c r="PZT748" s="168"/>
      <c r="PZU748" s="168"/>
      <c r="PZV748" s="168"/>
      <c r="PZW748" s="168"/>
      <c r="PZX748" s="168"/>
      <c r="PZY748" s="511"/>
      <c r="PZZ748" s="511"/>
      <c r="QAA748" s="511"/>
      <c r="QAB748" s="511"/>
      <c r="QAC748" s="511"/>
      <c r="QAD748" s="511"/>
      <c r="QAE748" s="511"/>
      <c r="QAF748" s="511"/>
      <c r="QAG748" s="511"/>
      <c r="QAH748" s="511"/>
      <c r="QAI748" s="511"/>
      <c r="QAJ748" s="511"/>
      <c r="QAK748" s="511"/>
      <c r="QAL748" s="511"/>
      <c r="QAM748" s="511"/>
      <c r="QAN748" s="511"/>
      <c r="QAO748" s="511"/>
      <c r="QAP748" s="511"/>
      <c r="QAQ748" s="511"/>
      <c r="QAR748" s="511"/>
      <c r="QAS748" s="511"/>
      <c r="QAT748" s="511"/>
      <c r="QAU748" s="511"/>
      <c r="QAV748" s="511"/>
      <c r="QAW748" s="89"/>
      <c r="QAX748" s="89"/>
      <c r="QAY748" s="89"/>
      <c r="QAZ748" s="89"/>
      <c r="QBA748" s="89"/>
      <c r="QBB748" s="511"/>
      <c r="QBC748" s="511"/>
      <c r="QBD748" s="89"/>
      <c r="QBE748" s="89"/>
      <c r="QBF748" s="511"/>
      <c r="QBG748" s="511"/>
      <c r="QBH748" s="89"/>
      <c r="QBI748" s="89"/>
      <c r="QBJ748" s="511"/>
      <c r="QBK748" s="511"/>
      <c r="QBL748" s="511"/>
      <c r="QBM748" s="511"/>
      <c r="QBN748" s="511"/>
      <c r="QBO748" s="511"/>
      <c r="QBP748" s="511"/>
      <c r="QBQ748" s="89"/>
      <c r="QBR748" s="89"/>
      <c r="QBS748" s="511"/>
      <c r="QBT748" s="511"/>
      <c r="QBU748" s="89"/>
      <c r="QBV748" s="89"/>
      <c r="QBW748" s="511"/>
      <c r="QBX748" s="511"/>
      <c r="QBY748" s="511"/>
      <c r="QBZ748" s="511"/>
      <c r="QCA748" s="511"/>
      <c r="QCB748" s="203"/>
      <c r="QCC748" s="107"/>
      <c r="QCD748" s="511"/>
      <c r="QCE748" s="511"/>
      <c r="QCF748" s="511"/>
      <c r="QCG748" s="511"/>
      <c r="QCH748" s="511"/>
      <c r="QCI748" s="511"/>
      <c r="QCJ748" s="511"/>
      <c r="QCK748" s="168"/>
      <c r="QCL748" s="168"/>
      <c r="QCM748" s="168"/>
      <c r="QCN748" s="168"/>
      <c r="QCO748" s="168"/>
      <c r="QCP748" s="168"/>
      <c r="QCQ748" s="168"/>
      <c r="QCR748" s="168"/>
      <c r="QCS748" s="168"/>
      <c r="QCT748" s="168"/>
      <c r="QCU748" s="168"/>
      <c r="QCV748" s="168"/>
      <c r="QCW748" s="168"/>
      <c r="QCX748" s="168"/>
      <c r="QCY748" s="168"/>
      <c r="QCZ748" s="168"/>
      <c r="QDA748" s="168"/>
      <c r="QDB748" s="168"/>
      <c r="QDC748" s="168"/>
      <c r="QDD748" s="168"/>
      <c r="QDE748" s="168"/>
      <c r="QDF748" s="168"/>
      <c r="QDG748" s="168"/>
      <c r="QDH748" s="168"/>
      <c r="QDI748" s="168"/>
      <c r="QDJ748" s="168"/>
      <c r="QDK748" s="168"/>
      <c r="QDL748" s="168"/>
      <c r="QDM748" s="168"/>
      <c r="QDN748" s="168"/>
      <c r="QDO748" s="168"/>
      <c r="QDP748" s="168"/>
      <c r="QDQ748" s="168"/>
      <c r="QDR748" s="168"/>
      <c r="QDS748" s="168"/>
      <c r="QDT748" s="168"/>
      <c r="QDU748" s="168"/>
      <c r="QDV748" s="168"/>
      <c r="QDW748" s="168"/>
      <c r="QDX748" s="168"/>
      <c r="QDY748" s="168"/>
      <c r="QDZ748" s="168"/>
      <c r="QEA748" s="168"/>
      <c r="QEB748" s="168"/>
      <c r="QEC748" s="511"/>
      <c r="QED748" s="511"/>
      <c r="QEE748" s="511"/>
      <c r="QEF748" s="511"/>
      <c r="QEG748" s="511"/>
      <c r="QEH748" s="511"/>
      <c r="QEI748" s="511"/>
      <c r="QEJ748" s="511"/>
      <c r="QEK748" s="511"/>
      <c r="QEL748" s="511"/>
      <c r="QEM748" s="511"/>
      <c r="QEN748" s="511"/>
      <c r="QEO748" s="511"/>
      <c r="QEP748" s="511"/>
      <c r="QEQ748" s="511"/>
      <c r="QER748" s="511"/>
      <c r="QES748" s="511"/>
      <c r="QET748" s="511"/>
      <c r="QEU748" s="511"/>
      <c r="QEV748" s="511"/>
      <c r="QEW748" s="511"/>
      <c r="QEX748" s="511"/>
      <c r="QEY748" s="511"/>
      <c r="QEZ748" s="511"/>
      <c r="QFA748" s="89"/>
      <c r="QFB748" s="89"/>
      <c r="QFC748" s="89"/>
      <c r="QFD748" s="89"/>
      <c r="QFE748" s="89"/>
      <c r="QFF748" s="511"/>
      <c r="QFG748" s="511"/>
      <c r="QFH748" s="89"/>
      <c r="QFI748" s="89"/>
      <c r="QFJ748" s="511"/>
      <c r="QFK748" s="511"/>
      <c r="QFL748" s="89"/>
      <c r="QFM748" s="89"/>
      <c r="QFN748" s="511"/>
      <c r="QFO748" s="511"/>
      <c r="QFP748" s="511"/>
      <c r="QFQ748" s="511"/>
      <c r="QFR748" s="511"/>
      <c r="QFS748" s="511"/>
      <c r="QFT748" s="511"/>
      <c r="QFU748" s="89"/>
      <c r="QFV748" s="89"/>
      <c r="QFW748" s="511"/>
      <c r="QFX748" s="511"/>
      <c r="QFY748" s="89"/>
      <c r="QFZ748" s="89"/>
      <c r="QGA748" s="511"/>
      <c r="QGB748" s="511"/>
      <c r="QGC748" s="511"/>
      <c r="QGD748" s="511"/>
      <c r="QGE748" s="511"/>
      <c r="QGF748" s="203"/>
      <c r="QGG748" s="107"/>
      <c r="QGH748" s="511"/>
      <c r="QGI748" s="511"/>
      <c r="QGJ748" s="511"/>
      <c r="QGK748" s="511"/>
      <c r="QGL748" s="511"/>
      <c r="QGM748" s="511"/>
      <c r="QGN748" s="511"/>
      <c r="QGO748" s="168"/>
      <c r="QGP748" s="168"/>
      <c r="QGQ748" s="168"/>
      <c r="QGR748" s="168"/>
      <c r="QGS748" s="168"/>
      <c r="QGT748" s="168"/>
      <c r="QGU748" s="168"/>
      <c r="QGV748" s="168"/>
      <c r="QGW748" s="168"/>
      <c r="QGX748" s="168"/>
      <c r="QGY748" s="168"/>
      <c r="QGZ748" s="168"/>
      <c r="QHA748" s="168"/>
      <c r="QHB748" s="168"/>
      <c r="QHC748" s="168"/>
      <c r="QHD748" s="168"/>
      <c r="QHE748" s="168"/>
      <c r="QHF748" s="168"/>
      <c r="QHG748" s="168"/>
      <c r="QHH748" s="168"/>
      <c r="QHI748" s="168"/>
      <c r="QHJ748" s="168"/>
      <c r="QHK748" s="168"/>
      <c r="QHL748" s="168"/>
      <c r="QHM748" s="168"/>
      <c r="QHN748" s="168"/>
      <c r="QHO748" s="168"/>
      <c r="QHP748" s="168"/>
      <c r="QHQ748" s="168"/>
      <c r="QHR748" s="168"/>
      <c r="QHS748" s="168"/>
      <c r="QHT748" s="168"/>
      <c r="QHU748" s="168"/>
      <c r="QHV748" s="168"/>
      <c r="QHW748" s="168"/>
      <c r="QHX748" s="168"/>
      <c r="QHY748" s="168"/>
      <c r="QHZ748" s="168"/>
      <c r="QIA748" s="168"/>
      <c r="QIB748" s="168"/>
      <c r="QIC748" s="168"/>
      <c r="QID748" s="168"/>
      <c r="QIE748" s="168"/>
      <c r="QIF748" s="168"/>
      <c r="QIG748" s="511"/>
      <c r="QIH748" s="511"/>
      <c r="QII748" s="511"/>
      <c r="QIJ748" s="511"/>
      <c r="QIK748" s="511"/>
      <c r="QIL748" s="511"/>
      <c r="QIM748" s="511"/>
      <c r="QIN748" s="511"/>
      <c r="QIO748" s="511"/>
      <c r="QIP748" s="511"/>
      <c r="QIQ748" s="511"/>
      <c r="QIR748" s="511"/>
      <c r="QIS748" s="511"/>
      <c r="QIT748" s="511"/>
      <c r="QIU748" s="511"/>
      <c r="QIV748" s="511"/>
      <c r="QIW748" s="511"/>
      <c r="QIX748" s="511"/>
      <c r="QIY748" s="511"/>
      <c r="QIZ748" s="511"/>
      <c r="QJA748" s="511"/>
      <c r="QJB748" s="511"/>
      <c r="QJC748" s="511"/>
      <c r="QJD748" s="511"/>
      <c r="QJE748" s="89"/>
      <c r="QJF748" s="89"/>
      <c r="QJG748" s="89"/>
      <c r="QJH748" s="89"/>
      <c r="QJI748" s="89"/>
      <c r="QJJ748" s="511"/>
      <c r="QJK748" s="511"/>
      <c r="QJL748" s="89"/>
      <c r="QJM748" s="89"/>
      <c r="QJN748" s="511"/>
      <c r="QJO748" s="511"/>
      <c r="QJP748" s="89"/>
      <c r="QJQ748" s="89"/>
      <c r="QJR748" s="511"/>
      <c r="QJS748" s="511"/>
      <c r="QJT748" s="511"/>
      <c r="QJU748" s="511"/>
      <c r="QJV748" s="511"/>
      <c r="QJW748" s="511"/>
      <c r="QJX748" s="511"/>
      <c r="QJY748" s="89"/>
      <c r="QJZ748" s="89"/>
      <c r="QKA748" s="511"/>
      <c r="QKB748" s="511"/>
      <c r="QKC748" s="89"/>
      <c r="QKD748" s="89"/>
      <c r="QKE748" s="511"/>
      <c r="QKF748" s="511"/>
      <c r="QKG748" s="511"/>
      <c r="QKH748" s="511"/>
      <c r="QKI748" s="511"/>
      <c r="QKJ748" s="203"/>
      <c r="QKK748" s="107"/>
      <c r="QKL748" s="511"/>
      <c r="QKM748" s="511"/>
      <c r="QKN748" s="511"/>
      <c r="QKO748" s="511"/>
      <c r="QKP748" s="511"/>
      <c r="QKQ748" s="511"/>
      <c r="QKR748" s="511"/>
      <c r="QKS748" s="168"/>
      <c r="QKT748" s="168"/>
      <c r="QKU748" s="168"/>
      <c r="QKV748" s="168"/>
      <c r="QKW748" s="168"/>
      <c r="QKX748" s="168"/>
      <c r="QKY748" s="168"/>
      <c r="QKZ748" s="168"/>
      <c r="QLA748" s="168"/>
      <c r="QLB748" s="168"/>
      <c r="QLC748" s="168"/>
      <c r="QLD748" s="168"/>
      <c r="QLE748" s="168"/>
      <c r="QLF748" s="168"/>
      <c r="QLG748" s="168"/>
      <c r="QLH748" s="168"/>
      <c r="QLI748" s="168"/>
      <c r="QLJ748" s="168"/>
      <c r="QLK748" s="168"/>
      <c r="QLL748" s="168"/>
      <c r="QLM748" s="168"/>
      <c r="QLN748" s="168"/>
      <c r="QLO748" s="168"/>
      <c r="QLP748" s="168"/>
      <c r="QLQ748" s="168"/>
      <c r="QLR748" s="168"/>
      <c r="QLS748" s="168"/>
      <c r="QLT748" s="168"/>
      <c r="QLU748" s="168"/>
      <c r="QLV748" s="168"/>
      <c r="QLW748" s="168"/>
      <c r="QLX748" s="168"/>
      <c r="QLY748" s="168"/>
      <c r="QLZ748" s="168"/>
      <c r="QMA748" s="168"/>
      <c r="QMB748" s="168"/>
      <c r="QMC748" s="168"/>
      <c r="QMD748" s="168"/>
      <c r="QME748" s="168"/>
      <c r="QMF748" s="168"/>
      <c r="QMG748" s="168"/>
      <c r="QMH748" s="168"/>
      <c r="QMI748" s="168"/>
      <c r="QMJ748" s="168"/>
      <c r="QMK748" s="511"/>
      <c r="QML748" s="511"/>
      <c r="QMM748" s="511"/>
      <c r="QMN748" s="511"/>
      <c r="QMO748" s="511"/>
      <c r="QMP748" s="511"/>
      <c r="QMQ748" s="511"/>
      <c r="QMR748" s="511"/>
      <c r="QMS748" s="511"/>
      <c r="QMT748" s="511"/>
      <c r="QMU748" s="511"/>
      <c r="QMV748" s="511"/>
      <c r="QMW748" s="511"/>
      <c r="QMX748" s="511"/>
      <c r="QMY748" s="511"/>
      <c r="QMZ748" s="511"/>
      <c r="QNA748" s="511"/>
      <c r="QNB748" s="511"/>
      <c r="QNC748" s="511"/>
      <c r="QND748" s="511"/>
      <c r="QNE748" s="511"/>
      <c r="QNF748" s="511"/>
      <c r="QNG748" s="511"/>
      <c r="QNH748" s="511"/>
      <c r="QNI748" s="89"/>
      <c r="QNJ748" s="89"/>
      <c r="QNK748" s="89"/>
      <c r="QNL748" s="89"/>
      <c r="QNM748" s="89"/>
      <c r="QNN748" s="511"/>
      <c r="QNO748" s="511"/>
      <c r="QNP748" s="89"/>
      <c r="QNQ748" s="89"/>
      <c r="QNR748" s="511"/>
      <c r="QNS748" s="511"/>
      <c r="QNT748" s="89"/>
      <c r="QNU748" s="89"/>
      <c r="QNV748" s="511"/>
      <c r="QNW748" s="511"/>
      <c r="QNX748" s="511"/>
      <c r="QNY748" s="511"/>
      <c r="QNZ748" s="511"/>
      <c r="QOA748" s="511"/>
      <c r="QOB748" s="511"/>
      <c r="QOC748" s="89"/>
      <c r="QOD748" s="89"/>
      <c r="QOE748" s="511"/>
      <c r="QOF748" s="511"/>
      <c r="QOG748" s="89"/>
      <c r="QOH748" s="89"/>
      <c r="QOI748" s="511"/>
      <c r="QOJ748" s="511"/>
      <c r="QOK748" s="511"/>
      <c r="QOL748" s="511"/>
      <c r="QOM748" s="511"/>
      <c r="QON748" s="203"/>
      <c r="QOO748" s="107"/>
      <c r="QOP748" s="511"/>
      <c r="QOQ748" s="511"/>
      <c r="QOR748" s="511"/>
      <c r="QOS748" s="511"/>
      <c r="QOT748" s="511"/>
      <c r="QOU748" s="511"/>
      <c r="QOV748" s="511"/>
      <c r="QOW748" s="168"/>
      <c r="QOX748" s="168"/>
      <c r="QOY748" s="168"/>
      <c r="QOZ748" s="168"/>
      <c r="QPA748" s="168"/>
      <c r="QPB748" s="168"/>
      <c r="QPC748" s="168"/>
      <c r="QPD748" s="168"/>
      <c r="QPE748" s="168"/>
      <c r="QPF748" s="168"/>
      <c r="QPG748" s="168"/>
      <c r="QPH748" s="168"/>
      <c r="QPI748" s="168"/>
      <c r="QPJ748" s="168"/>
      <c r="QPK748" s="168"/>
      <c r="QPL748" s="168"/>
      <c r="QPM748" s="168"/>
      <c r="QPN748" s="168"/>
      <c r="QPO748" s="168"/>
      <c r="QPP748" s="168"/>
      <c r="QPQ748" s="168"/>
      <c r="QPR748" s="168"/>
      <c r="QPS748" s="168"/>
      <c r="QPT748" s="168"/>
      <c r="QPU748" s="168"/>
      <c r="QPV748" s="168"/>
      <c r="QPW748" s="168"/>
      <c r="QPX748" s="168"/>
      <c r="QPY748" s="168"/>
      <c r="QPZ748" s="168"/>
      <c r="QQA748" s="168"/>
      <c r="QQB748" s="168"/>
      <c r="QQC748" s="168"/>
      <c r="QQD748" s="168"/>
      <c r="QQE748" s="168"/>
      <c r="QQF748" s="168"/>
      <c r="QQG748" s="168"/>
      <c r="QQH748" s="168"/>
      <c r="QQI748" s="168"/>
      <c r="QQJ748" s="168"/>
      <c r="QQK748" s="168"/>
      <c r="QQL748" s="168"/>
      <c r="QQM748" s="168"/>
      <c r="QQN748" s="168"/>
      <c r="QQO748" s="511"/>
      <c r="QQP748" s="511"/>
      <c r="QQQ748" s="511"/>
      <c r="QQR748" s="511"/>
      <c r="QQS748" s="511"/>
      <c r="QQT748" s="511"/>
      <c r="QQU748" s="511"/>
      <c r="QQV748" s="511"/>
      <c r="QQW748" s="511"/>
      <c r="QQX748" s="511"/>
      <c r="QQY748" s="511"/>
      <c r="QQZ748" s="511"/>
      <c r="QRA748" s="511"/>
      <c r="QRB748" s="511"/>
      <c r="QRC748" s="511"/>
      <c r="QRD748" s="511"/>
      <c r="QRE748" s="511"/>
      <c r="QRF748" s="511"/>
      <c r="QRG748" s="511"/>
      <c r="QRH748" s="511"/>
      <c r="QRI748" s="511"/>
      <c r="QRJ748" s="511"/>
      <c r="QRK748" s="511"/>
      <c r="QRL748" s="511"/>
      <c r="QRM748" s="89"/>
      <c r="QRN748" s="89"/>
      <c r="QRO748" s="89"/>
      <c r="QRP748" s="89"/>
      <c r="QRQ748" s="89"/>
      <c r="QRR748" s="511"/>
      <c r="QRS748" s="511"/>
      <c r="QRT748" s="89"/>
      <c r="QRU748" s="89"/>
      <c r="QRV748" s="511"/>
      <c r="QRW748" s="511"/>
      <c r="QRX748" s="89"/>
      <c r="QRY748" s="89"/>
      <c r="QRZ748" s="511"/>
      <c r="QSA748" s="511"/>
      <c r="QSB748" s="511"/>
      <c r="QSC748" s="511"/>
      <c r="QSD748" s="511"/>
      <c r="QSE748" s="511"/>
      <c r="QSF748" s="511"/>
      <c r="QSG748" s="89"/>
      <c r="QSH748" s="89"/>
      <c r="QSI748" s="511"/>
      <c r="QSJ748" s="511"/>
      <c r="QSK748" s="89"/>
      <c r="QSL748" s="89"/>
      <c r="QSM748" s="511"/>
      <c r="QSN748" s="511"/>
      <c r="QSO748" s="511"/>
      <c r="QSP748" s="511"/>
      <c r="QSQ748" s="511"/>
      <c r="QSR748" s="203"/>
      <c r="QSS748" s="107"/>
      <c r="QST748" s="511"/>
      <c r="QSU748" s="511"/>
      <c r="QSV748" s="511"/>
      <c r="QSW748" s="511"/>
      <c r="QSX748" s="511"/>
      <c r="QSY748" s="511"/>
      <c r="QSZ748" s="511"/>
      <c r="QTA748" s="168"/>
      <c r="QTB748" s="168"/>
      <c r="QTC748" s="168"/>
      <c r="QTD748" s="168"/>
      <c r="QTE748" s="168"/>
      <c r="QTF748" s="168"/>
      <c r="QTG748" s="168"/>
      <c r="QTH748" s="168"/>
      <c r="QTI748" s="168"/>
      <c r="QTJ748" s="168"/>
      <c r="QTK748" s="168"/>
      <c r="QTL748" s="168"/>
      <c r="QTM748" s="168"/>
      <c r="QTN748" s="168"/>
      <c r="QTO748" s="168"/>
      <c r="QTP748" s="168"/>
      <c r="QTQ748" s="168"/>
      <c r="QTR748" s="168"/>
      <c r="QTS748" s="168"/>
      <c r="QTT748" s="168"/>
      <c r="QTU748" s="168"/>
      <c r="QTV748" s="168"/>
      <c r="QTW748" s="168"/>
      <c r="QTX748" s="168"/>
      <c r="QTY748" s="168"/>
      <c r="QTZ748" s="168"/>
      <c r="QUA748" s="168"/>
      <c r="QUB748" s="168"/>
      <c r="QUC748" s="168"/>
      <c r="QUD748" s="168"/>
      <c r="QUE748" s="168"/>
      <c r="QUF748" s="168"/>
      <c r="QUG748" s="168"/>
      <c r="QUH748" s="168"/>
      <c r="QUI748" s="168"/>
      <c r="QUJ748" s="168"/>
      <c r="QUK748" s="168"/>
      <c r="QUL748" s="168"/>
      <c r="QUM748" s="168"/>
      <c r="QUN748" s="168"/>
      <c r="QUO748" s="168"/>
      <c r="QUP748" s="168"/>
      <c r="QUQ748" s="168"/>
      <c r="QUR748" s="168"/>
      <c r="QUS748" s="511"/>
      <c r="QUT748" s="511"/>
      <c r="QUU748" s="511"/>
      <c r="QUV748" s="511"/>
      <c r="QUW748" s="511"/>
      <c r="QUX748" s="511"/>
      <c r="QUY748" s="511"/>
      <c r="QUZ748" s="511"/>
      <c r="QVA748" s="511"/>
      <c r="QVB748" s="511"/>
      <c r="QVC748" s="511"/>
      <c r="QVD748" s="511"/>
      <c r="QVE748" s="511"/>
      <c r="QVF748" s="511"/>
      <c r="QVG748" s="511"/>
      <c r="QVH748" s="511"/>
      <c r="QVI748" s="511"/>
      <c r="QVJ748" s="511"/>
      <c r="QVK748" s="511"/>
      <c r="QVL748" s="511"/>
      <c r="QVM748" s="511"/>
      <c r="QVN748" s="511"/>
      <c r="QVO748" s="511"/>
      <c r="QVP748" s="511"/>
      <c r="QVQ748" s="89"/>
      <c r="QVR748" s="89"/>
      <c r="QVS748" s="89"/>
      <c r="QVT748" s="89"/>
      <c r="QVU748" s="89"/>
      <c r="QVV748" s="511"/>
      <c r="QVW748" s="511"/>
      <c r="QVX748" s="89"/>
      <c r="QVY748" s="89"/>
      <c r="QVZ748" s="511"/>
      <c r="QWA748" s="511"/>
      <c r="QWB748" s="89"/>
      <c r="QWC748" s="89"/>
      <c r="QWD748" s="511"/>
      <c r="QWE748" s="511"/>
      <c r="QWF748" s="511"/>
      <c r="QWG748" s="511"/>
      <c r="QWH748" s="511"/>
      <c r="QWI748" s="511"/>
      <c r="QWJ748" s="511"/>
      <c r="QWK748" s="89"/>
      <c r="QWL748" s="89"/>
      <c r="QWM748" s="511"/>
      <c r="QWN748" s="511"/>
      <c r="QWO748" s="89"/>
      <c r="QWP748" s="89"/>
      <c r="QWQ748" s="511"/>
      <c r="QWR748" s="511"/>
      <c r="QWS748" s="511"/>
      <c r="QWT748" s="511"/>
      <c r="QWU748" s="511"/>
      <c r="QWV748" s="203"/>
      <c r="QWW748" s="107"/>
      <c r="QWX748" s="511"/>
      <c r="QWY748" s="511"/>
      <c r="QWZ748" s="511"/>
      <c r="QXA748" s="511"/>
      <c r="QXB748" s="511"/>
      <c r="QXC748" s="511"/>
      <c r="QXD748" s="511"/>
      <c r="QXE748" s="168"/>
      <c r="QXF748" s="168"/>
      <c r="QXG748" s="168"/>
      <c r="QXH748" s="168"/>
      <c r="QXI748" s="168"/>
      <c r="QXJ748" s="168"/>
      <c r="QXK748" s="168"/>
      <c r="QXL748" s="168"/>
      <c r="QXM748" s="168"/>
      <c r="QXN748" s="168"/>
      <c r="QXO748" s="168"/>
      <c r="QXP748" s="168"/>
      <c r="QXQ748" s="168"/>
      <c r="QXR748" s="168"/>
      <c r="QXS748" s="168"/>
      <c r="QXT748" s="168"/>
      <c r="QXU748" s="168"/>
      <c r="QXV748" s="168"/>
      <c r="QXW748" s="168"/>
      <c r="QXX748" s="168"/>
      <c r="QXY748" s="168"/>
      <c r="QXZ748" s="168"/>
      <c r="QYA748" s="168"/>
      <c r="QYB748" s="168"/>
      <c r="QYC748" s="168"/>
      <c r="QYD748" s="168"/>
      <c r="QYE748" s="168"/>
      <c r="QYF748" s="168"/>
      <c r="QYG748" s="168"/>
      <c r="QYH748" s="168"/>
      <c r="QYI748" s="168"/>
      <c r="QYJ748" s="168"/>
      <c r="QYK748" s="168"/>
      <c r="QYL748" s="168"/>
      <c r="QYM748" s="168"/>
      <c r="QYN748" s="168"/>
      <c r="QYO748" s="168"/>
      <c r="QYP748" s="168"/>
      <c r="QYQ748" s="168"/>
      <c r="QYR748" s="168"/>
      <c r="QYS748" s="168"/>
      <c r="QYT748" s="168"/>
      <c r="QYU748" s="168"/>
      <c r="QYV748" s="168"/>
      <c r="QYW748" s="511"/>
      <c r="QYX748" s="511"/>
      <c r="QYY748" s="511"/>
      <c r="QYZ748" s="511"/>
      <c r="QZA748" s="511"/>
      <c r="QZB748" s="511"/>
      <c r="QZC748" s="511"/>
      <c r="QZD748" s="511"/>
      <c r="QZE748" s="511"/>
      <c r="QZF748" s="511"/>
      <c r="QZG748" s="511"/>
      <c r="QZH748" s="511"/>
      <c r="QZI748" s="511"/>
      <c r="QZJ748" s="511"/>
      <c r="QZK748" s="511"/>
      <c r="QZL748" s="511"/>
      <c r="QZM748" s="511"/>
      <c r="QZN748" s="511"/>
      <c r="QZO748" s="511"/>
      <c r="QZP748" s="511"/>
      <c r="QZQ748" s="511"/>
      <c r="QZR748" s="511"/>
      <c r="QZS748" s="511"/>
      <c r="QZT748" s="511"/>
      <c r="QZU748" s="89"/>
      <c r="QZV748" s="89"/>
      <c r="QZW748" s="89"/>
      <c r="QZX748" s="89"/>
      <c r="QZY748" s="89"/>
      <c r="QZZ748" s="511"/>
      <c r="RAA748" s="511"/>
      <c r="RAB748" s="89"/>
      <c r="RAC748" s="89"/>
      <c r="RAD748" s="511"/>
      <c r="RAE748" s="511"/>
      <c r="RAF748" s="89"/>
      <c r="RAG748" s="89"/>
      <c r="RAH748" s="511"/>
      <c r="RAI748" s="511"/>
      <c r="RAJ748" s="511"/>
      <c r="RAK748" s="511"/>
      <c r="RAL748" s="511"/>
      <c r="RAM748" s="511"/>
      <c r="RAN748" s="511"/>
      <c r="RAO748" s="89"/>
      <c r="RAP748" s="89"/>
      <c r="RAQ748" s="511"/>
      <c r="RAR748" s="511"/>
      <c r="RAS748" s="89"/>
      <c r="RAT748" s="89"/>
      <c r="RAU748" s="511"/>
      <c r="RAV748" s="511"/>
      <c r="RAW748" s="511"/>
      <c r="RAX748" s="511"/>
      <c r="RAY748" s="511"/>
      <c r="RAZ748" s="203"/>
      <c r="RBA748" s="107"/>
      <c r="RBB748" s="511"/>
      <c r="RBC748" s="511"/>
      <c r="RBD748" s="511"/>
      <c r="RBE748" s="511"/>
      <c r="RBF748" s="511"/>
      <c r="RBG748" s="511"/>
      <c r="RBH748" s="511"/>
      <c r="RBI748" s="168"/>
      <c r="RBJ748" s="168"/>
      <c r="RBK748" s="168"/>
      <c r="RBL748" s="168"/>
      <c r="RBM748" s="168"/>
      <c r="RBN748" s="168"/>
      <c r="RBO748" s="168"/>
      <c r="RBP748" s="168"/>
      <c r="RBQ748" s="168"/>
      <c r="RBR748" s="168"/>
      <c r="RBS748" s="168"/>
      <c r="RBT748" s="168"/>
      <c r="RBU748" s="168"/>
      <c r="RBV748" s="168"/>
      <c r="RBW748" s="168"/>
      <c r="RBX748" s="168"/>
      <c r="RBY748" s="168"/>
      <c r="RBZ748" s="168"/>
      <c r="RCA748" s="168"/>
      <c r="RCB748" s="168"/>
      <c r="RCC748" s="168"/>
      <c r="RCD748" s="168"/>
      <c r="RCE748" s="168"/>
      <c r="RCF748" s="168"/>
      <c r="RCG748" s="168"/>
      <c r="RCH748" s="168"/>
      <c r="RCI748" s="168"/>
      <c r="RCJ748" s="168"/>
      <c r="RCK748" s="168"/>
      <c r="RCL748" s="168"/>
      <c r="RCM748" s="168"/>
      <c r="RCN748" s="168"/>
      <c r="RCO748" s="168"/>
      <c r="RCP748" s="168"/>
      <c r="RCQ748" s="168"/>
      <c r="RCR748" s="168"/>
      <c r="RCS748" s="168"/>
      <c r="RCT748" s="168"/>
      <c r="RCU748" s="168"/>
      <c r="RCV748" s="168"/>
      <c r="RCW748" s="168"/>
      <c r="RCX748" s="168"/>
      <c r="RCY748" s="168"/>
      <c r="RCZ748" s="168"/>
      <c r="RDA748" s="511"/>
      <c r="RDB748" s="511"/>
      <c r="RDC748" s="511"/>
      <c r="RDD748" s="511"/>
      <c r="RDE748" s="511"/>
      <c r="RDF748" s="511"/>
      <c r="RDG748" s="511"/>
      <c r="RDH748" s="511"/>
      <c r="RDI748" s="511"/>
      <c r="RDJ748" s="511"/>
      <c r="RDK748" s="511"/>
      <c r="RDL748" s="511"/>
      <c r="RDM748" s="511"/>
      <c r="RDN748" s="511"/>
      <c r="RDO748" s="511"/>
      <c r="RDP748" s="511"/>
      <c r="RDQ748" s="511"/>
      <c r="RDR748" s="511"/>
      <c r="RDS748" s="511"/>
      <c r="RDT748" s="511"/>
      <c r="RDU748" s="511"/>
      <c r="RDV748" s="511"/>
      <c r="RDW748" s="511"/>
    </row>
    <row r="749" spans="1:12295" s="66" customFormat="1" ht="123.75" hidden="1" customHeight="1" x14ac:dyDescent="0.3">
      <c r="B749" s="529" t="s">
        <v>34</v>
      </c>
      <c r="C749" s="222" t="s">
        <v>120</v>
      </c>
      <c r="D749" s="168">
        <f t="shared" si="1389"/>
        <v>0</v>
      </c>
      <c r="E749" s="168"/>
      <c r="F749" s="168"/>
      <c r="G749" s="240"/>
      <c r="H749" s="240">
        <v>0</v>
      </c>
      <c r="I749" s="240">
        <v>0</v>
      </c>
      <c r="J749" s="240">
        <f>K749</f>
        <v>0</v>
      </c>
      <c r="K749" s="168">
        <f t="shared" si="1390"/>
        <v>0</v>
      </c>
      <c r="L749" s="699" t="e">
        <f t="shared" si="1293"/>
        <v>#DIV/0!</v>
      </c>
      <c r="M749" s="168"/>
      <c r="N749" s="687"/>
      <c r="O749" s="632"/>
      <c r="P749" s="687"/>
      <c r="Q749" s="632"/>
      <c r="R749" s="687"/>
      <c r="S749" s="632">
        <v>0</v>
      </c>
      <c r="T749" s="687"/>
      <c r="U749" s="632"/>
      <c r="V749" s="632">
        <f t="shared" si="1330"/>
        <v>0</v>
      </c>
      <c r="W749" s="632">
        <f>W750</f>
        <v>0</v>
      </c>
      <c r="X749" s="632"/>
      <c r="Y749" s="632"/>
      <c r="Z749" s="632">
        <f t="shared" si="1331"/>
        <v>399973</v>
      </c>
      <c r="AA749" s="632">
        <f>AA750</f>
        <v>399973</v>
      </c>
      <c r="AB749" s="632"/>
      <c r="AC749" s="632"/>
      <c r="AD749" s="687"/>
      <c r="AE749" s="168">
        <f t="shared" si="1391"/>
        <v>0</v>
      </c>
      <c r="AF749" s="699" t="e">
        <f t="shared" si="1294"/>
        <v>#DIV/0!</v>
      </c>
      <c r="AG749" s="240"/>
      <c r="AH749" s="699" t="e">
        <f t="shared" si="1301"/>
        <v>#DIV/0!</v>
      </c>
      <c r="AI749" s="111"/>
      <c r="AJ749" s="114"/>
      <c r="AK749" s="632"/>
      <c r="AL749" s="687"/>
      <c r="AM749" s="632">
        <v>0</v>
      </c>
      <c r="AN749" s="687"/>
      <c r="AO749" s="632">
        <v>0</v>
      </c>
      <c r="AP749" s="632">
        <f t="shared" si="1395"/>
        <v>109000</v>
      </c>
      <c r="AQ749" s="687"/>
      <c r="AR749" s="168">
        <f t="shared" si="1392"/>
        <v>109000</v>
      </c>
      <c r="AS749" s="699" t="e">
        <f t="shared" si="1296"/>
        <v>#DIV/0!</v>
      </c>
      <c r="AT749" s="240"/>
      <c r="AU749" s="699" t="e">
        <f t="shared" si="1305"/>
        <v>#DIV/0!</v>
      </c>
      <c r="AV749" s="111"/>
      <c r="AW749" s="699" t="e">
        <f t="shared" si="1339"/>
        <v>#DIV/0!</v>
      </c>
      <c r="AX749" s="168"/>
      <c r="AY749" s="699" t="e">
        <f t="shared" si="1320"/>
        <v>#DIV/0!</v>
      </c>
      <c r="AZ749" s="632">
        <v>0</v>
      </c>
      <c r="BA749" s="699" t="e">
        <f t="shared" si="1321"/>
        <v>#DIV/0!</v>
      </c>
      <c r="BB749" s="632">
        <f>[11]Лист1!$D$58</f>
        <v>109000</v>
      </c>
      <c r="BC749" s="632">
        <f t="shared" si="1340"/>
        <v>0</v>
      </c>
      <c r="BD749" s="632">
        <f t="shared" si="1341"/>
        <v>0</v>
      </c>
      <c r="BE749" s="632">
        <f>BF749+BG749+BH749+BI749</f>
        <v>500000</v>
      </c>
      <c r="BF749" s="632">
        <v>500000</v>
      </c>
      <c r="BG749" s="632"/>
      <c r="BH749" s="632">
        <v>0</v>
      </c>
      <c r="BI749" s="632">
        <v>0</v>
      </c>
      <c r="BJ749" s="632">
        <f t="shared" si="1343"/>
        <v>0</v>
      </c>
      <c r="BK749" s="632">
        <v>0</v>
      </c>
      <c r="BL749" s="632"/>
      <c r="BM749" s="632"/>
      <c r="BN749" s="632">
        <f t="shared" si="1393"/>
        <v>109000</v>
      </c>
      <c r="BO749" s="632">
        <f>BF749</f>
        <v>500000</v>
      </c>
      <c r="BP749" s="632"/>
      <c r="BQ749" s="632"/>
      <c r="BR749" s="632">
        <f t="shared" si="1346"/>
        <v>0</v>
      </c>
      <c r="BS749" s="632">
        <f>[11]Лист1!$D$58</f>
        <v>109000</v>
      </c>
      <c r="BT749" s="632"/>
      <c r="BU749" s="632">
        <f t="shared" si="1394"/>
        <v>109000</v>
      </c>
      <c r="BV749" s="240">
        <v>500000</v>
      </c>
      <c r="BW749" s="240"/>
      <c r="BX749" s="240"/>
      <c r="BY749" s="240">
        <v>0</v>
      </c>
      <c r="BZ749" s="541">
        <f>[11]Лист1!$D$58</f>
        <v>109000</v>
      </c>
      <c r="CE749" s="699" t="e">
        <f t="shared" si="1400"/>
        <v>#DIV/0!</v>
      </c>
    </row>
    <row r="750" spans="1:12295" s="67" customFormat="1" ht="38.25" hidden="1" customHeight="1" x14ac:dyDescent="0.3">
      <c r="B750" s="529"/>
      <c r="C750" s="223" t="s">
        <v>108</v>
      </c>
      <c r="D750" s="168">
        <f t="shared" si="1389"/>
        <v>0</v>
      </c>
      <c r="E750" s="168">
        <v>399973</v>
      </c>
      <c r="F750" s="168"/>
      <c r="G750" s="171"/>
      <c r="H750" s="172"/>
      <c r="I750" s="172"/>
      <c r="J750" s="171">
        <f>K750</f>
        <v>0</v>
      </c>
      <c r="K750" s="168">
        <f t="shared" si="1390"/>
        <v>0</v>
      </c>
      <c r="L750" s="699" t="e">
        <f t="shared" si="1293"/>
        <v>#DIV/0!</v>
      </c>
      <c r="M750" s="168">
        <v>399973</v>
      </c>
      <c r="N750" s="687"/>
      <c r="O750" s="632"/>
      <c r="P750" s="687"/>
      <c r="Q750" s="632"/>
      <c r="R750" s="687"/>
      <c r="S750" s="632"/>
      <c r="T750" s="687"/>
      <c r="U750" s="632"/>
      <c r="V750" s="632">
        <f t="shared" si="1330"/>
        <v>0</v>
      </c>
      <c r="W750" s="632">
        <f>AA750-E750</f>
        <v>0</v>
      </c>
      <c r="X750" s="632"/>
      <c r="Y750" s="632"/>
      <c r="Z750" s="632">
        <f t="shared" si="1331"/>
        <v>399973</v>
      </c>
      <c r="AA750" s="632">
        <f t="shared" ref="AA750:AA755" si="1401">E750</f>
        <v>399973</v>
      </c>
      <c r="AB750" s="632"/>
      <c r="AC750" s="632"/>
      <c r="AD750" s="687"/>
      <c r="AE750" s="168">
        <f t="shared" si="1391"/>
        <v>0</v>
      </c>
      <c r="AF750" s="699" t="e">
        <f t="shared" si="1294"/>
        <v>#DIV/0!</v>
      </c>
      <c r="AG750" s="171">
        <v>399973</v>
      </c>
      <c r="AH750" s="699">
        <f t="shared" si="1301"/>
        <v>1</v>
      </c>
      <c r="AI750" s="116"/>
      <c r="AJ750" s="116"/>
      <c r="AK750" s="632"/>
      <c r="AL750" s="687"/>
      <c r="AM750" s="632"/>
      <c r="AN750" s="687"/>
      <c r="AO750" s="632"/>
      <c r="AP750" s="632">
        <f t="shared" si="1395"/>
        <v>508973</v>
      </c>
      <c r="AQ750" s="687"/>
      <c r="AR750" s="168">
        <f t="shared" si="1392"/>
        <v>109000</v>
      </c>
      <c r="AS750" s="699" t="e">
        <f t="shared" si="1296"/>
        <v>#DIV/0!</v>
      </c>
      <c r="AT750" s="171">
        <v>399973</v>
      </c>
      <c r="AU750" s="699">
        <f t="shared" si="1305"/>
        <v>1</v>
      </c>
      <c r="AV750" s="116"/>
      <c r="AW750" s="699" t="e">
        <f t="shared" si="1339"/>
        <v>#DIV/0!</v>
      </c>
      <c r="AX750" s="168"/>
      <c r="AY750" s="699" t="e">
        <f t="shared" si="1320"/>
        <v>#DIV/0!</v>
      </c>
      <c r="AZ750" s="632"/>
      <c r="BA750" s="699" t="e">
        <f t="shared" si="1321"/>
        <v>#DIV/0!</v>
      </c>
      <c r="BB750" s="632">
        <f>[11]Лист1!$D$58</f>
        <v>109000</v>
      </c>
      <c r="BC750" s="632">
        <f t="shared" si="1340"/>
        <v>0</v>
      </c>
      <c r="BD750" s="632">
        <f t="shared" si="1341"/>
        <v>0</v>
      </c>
      <c r="BE750" s="632">
        <f t="shared" si="1384"/>
        <v>399973</v>
      </c>
      <c r="BF750" s="632">
        <v>399973</v>
      </c>
      <c r="BG750" s="632"/>
      <c r="BH750" s="632"/>
      <c r="BI750" s="632"/>
      <c r="BJ750" s="632">
        <f t="shared" si="1343"/>
        <v>274000</v>
      </c>
      <c r="BK750" s="632">
        <f>BO750-BF750</f>
        <v>274000</v>
      </c>
      <c r="BL750" s="632"/>
      <c r="BM750" s="632"/>
      <c r="BN750" s="632">
        <f t="shared" si="1393"/>
        <v>109000</v>
      </c>
      <c r="BO750" s="632">
        <f>BF750+274000</f>
        <v>673973</v>
      </c>
      <c r="BP750" s="632"/>
      <c r="BQ750" s="632"/>
      <c r="BR750" s="632">
        <f t="shared" si="1346"/>
        <v>0</v>
      </c>
      <c r="BS750" s="632">
        <f>[11]Лист1!$D$58</f>
        <v>109000</v>
      </c>
      <c r="BT750" s="632"/>
      <c r="BU750" s="632">
        <f t="shared" si="1394"/>
        <v>109000</v>
      </c>
      <c r="BV750" s="171">
        <v>399973</v>
      </c>
      <c r="BW750" s="171"/>
      <c r="BX750" s="171"/>
      <c r="BY750" s="172"/>
      <c r="BZ750" s="541">
        <f>[11]Лист1!$D$58</f>
        <v>109000</v>
      </c>
      <c r="CE750" s="699" t="e">
        <f t="shared" si="1400"/>
        <v>#DIV/0!</v>
      </c>
    </row>
    <row r="751" spans="1:12295" s="25" customFormat="1" ht="25.5" hidden="1" customHeight="1" x14ac:dyDescent="0.25">
      <c r="B751" s="529"/>
      <c r="C751" s="223" t="s">
        <v>258</v>
      </c>
      <c r="D751" s="168">
        <f t="shared" si="1389"/>
        <v>0</v>
      </c>
      <c r="E751" s="168"/>
      <c r="F751" s="168"/>
      <c r="G751" s="258"/>
      <c r="H751" s="258"/>
      <c r="I751" s="885"/>
      <c r="J751" s="844"/>
      <c r="K751" s="168">
        <f t="shared" si="1390"/>
        <v>0</v>
      </c>
      <c r="L751" s="699" t="e">
        <f t="shared" si="1293"/>
        <v>#DIV/0!</v>
      </c>
      <c r="M751" s="168"/>
      <c r="N751" s="687"/>
      <c r="O751" s="632"/>
      <c r="P751" s="687"/>
      <c r="Q751" s="632"/>
      <c r="R751" s="687"/>
      <c r="S751" s="632"/>
      <c r="T751" s="687"/>
      <c r="U751" s="632"/>
      <c r="V751" s="632">
        <f t="shared" si="1330"/>
        <v>0</v>
      </c>
      <c r="W751" s="632"/>
      <c r="X751" s="632"/>
      <c r="Y751" s="632"/>
      <c r="Z751" s="632">
        <f t="shared" si="1331"/>
        <v>0</v>
      </c>
      <c r="AA751" s="632">
        <f t="shared" si="1401"/>
        <v>0</v>
      </c>
      <c r="AB751" s="632"/>
      <c r="AC751" s="632"/>
      <c r="AD751" s="687"/>
      <c r="AE751" s="168">
        <f t="shared" si="1391"/>
        <v>0</v>
      </c>
      <c r="AF751" s="699" t="e">
        <f t="shared" si="1294"/>
        <v>#DIV/0!</v>
      </c>
      <c r="AG751" s="258"/>
      <c r="AH751" s="699" t="e">
        <f t="shared" si="1301"/>
        <v>#DIV/0!</v>
      </c>
      <c r="AI751" s="41"/>
      <c r="AJ751" s="41"/>
      <c r="AK751" s="632"/>
      <c r="AL751" s="687"/>
      <c r="AM751" s="632"/>
      <c r="AN751" s="687"/>
      <c r="AO751" s="632"/>
      <c r="AP751" s="632">
        <f t="shared" si="1395"/>
        <v>109000</v>
      </c>
      <c r="AQ751" s="687"/>
      <c r="AR751" s="168">
        <f t="shared" si="1392"/>
        <v>109000</v>
      </c>
      <c r="AS751" s="699" t="e">
        <f t="shared" si="1296"/>
        <v>#DIV/0!</v>
      </c>
      <c r="AT751" s="258"/>
      <c r="AU751" s="699" t="e">
        <f t="shared" si="1305"/>
        <v>#DIV/0!</v>
      </c>
      <c r="AV751" s="41"/>
      <c r="AW751" s="699" t="e">
        <f t="shared" si="1339"/>
        <v>#DIV/0!</v>
      </c>
      <c r="AX751" s="168"/>
      <c r="AY751" s="699" t="e">
        <f t="shared" si="1320"/>
        <v>#DIV/0!</v>
      </c>
      <c r="AZ751" s="632"/>
      <c r="BA751" s="699" t="e">
        <f t="shared" si="1321"/>
        <v>#DIV/0!</v>
      </c>
      <c r="BB751" s="632">
        <f>[11]Лист1!$D$58</f>
        <v>109000</v>
      </c>
      <c r="BC751" s="632">
        <f t="shared" si="1340"/>
        <v>0</v>
      </c>
      <c r="BD751" s="632">
        <f t="shared" si="1341"/>
        <v>0</v>
      </c>
      <c r="BE751" s="632"/>
      <c r="BF751" s="632"/>
      <c r="BG751" s="632"/>
      <c r="BH751" s="632"/>
      <c r="BI751" s="632"/>
      <c r="BJ751" s="632">
        <f t="shared" si="1343"/>
        <v>0</v>
      </c>
      <c r="BK751" s="632"/>
      <c r="BL751" s="632"/>
      <c r="BM751" s="632"/>
      <c r="BN751" s="632">
        <f t="shared" si="1393"/>
        <v>109000</v>
      </c>
      <c r="BO751" s="632">
        <f t="shared" ref="BO751:BO755" si="1402">BF751</f>
        <v>0</v>
      </c>
      <c r="BP751" s="632"/>
      <c r="BQ751" s="632"/>
      <c r="BR751" s="632">
        <f t="shared" si="1346"/>
        <v>0</v>
      </c>
      <c r="BS751" s="632">
        <f>[11]Лист1!$D$58</f>
        <v>109000</v>
      </c>
      <c r="BT751" s="632"/>
      <c r="BU751" s="632">
        <f t="shared" si="1394"/>
        <v>109000</v>
      </c>
      <c r="BV751" s="258"/>
      <c r="BW751" s="258"/>
      <c r="BX751" s="258"/>
      <c r="BY751" s="258"/>
      <c r="BZ751" s="541">
        <f>[11]Лист1!$D$58</f>
        <v>109000</v>
      </c>
      <c r="CE751" s="699" t="e">
        <f t="shared" si="1400"/>
        <v>#DIV/0!</v>
      </c>
    </row>
    <row r="752" spans="1:12295" s="25" customFormat="1" ht="74.25" hidden="1" customHeight="1" x14ac:dyDescent="0.25">
      <c r="B752" s="529" t="s">
        <v>63</v>
      </c>
      <c r="C752" s="133" t="s">
        <v>118</v>
      </c>
      <c r="D752" s="168">
        <f t="shared" si="1389"/>
        <v>0</v>
      </c>
      <c r="E752" s="168"/>
      <c r="F752" s="168"/>
      <c r="G752" s="258"/>
      <c r="H752" s="258"/>
      <c r="I752" s="885"/>
      <c r="J752" s="844"/>
      <c r="K752" s="168">
        <f t="shared" si="1390"/>
        <v>0</v>
      </c>
      <c r="L752" s="699" t="e">
        <f t="shared" si="1293"/>
        <v>#DIV/0!</v>
      </c>
      <c r="M752" s="168"/>
      <c r="N752" s="687"/>
      <c r="O752" s="632"/>
      <c r="P752" s="687"/>
      <c r="Q752" s="632"/>
      <c r="R752" s="687"/>
      <c r="S752" s="632"/>
      <c r="T752" s="687"/>
      <c r="U752" s="632"/>
      <c r="V752" s="632">
        <f t="shared" si="1330"/>
        <v>0</v>
      </c>
      <c r="W752" s="632"/>
      <c r="X752" s="632"/>
      <c r="Y752" s="632"/>
      <c r="Z752" s="632">
        <f t="shared" si="1331"/>
        <v>0</v>
      </c>
      <c r="AA752" s="632">
        <f t="shared" si="1401"/>
        <v>0</v>
      </c>
      <c r="AB752" s="632"/>
      <c r="AC752" s="632"/>
      <c r="AD752" s="687"/>
      <c r="AE752" s="168">
        <f t="shared" si="1391"/>
        <v>0</v>
      </c>
      <c r="AF752" s="699" t="e">
        <f t="shared" si="1294"/>
        <v>#DIV/0!</v>
      </c>
      <c r="AG752" s="172"/>
      <c r="AH752" s="699" t="e">
        <f t="shared" si="1301"/>
        <v>#DIV/0!</v>
      </c>
      <c r="AI752" s="35"/>
      <c r="AJ752" s="35"/>
      <c r="AK752" s="632"/>
      <c r="AL752" s="687"/>
      <c r="AM752" s="632"/>
      <c r="AN752" s="687"/>
      <c r="AO752" s="632"/>
      <c r="AP752" s="632">
        <f t="shared" si="1395"/>
        <v>109000</v>
      </c>
      <c r="AQ752" s="687"/>
      <c r="AR752" s="168">
        <f t="shared" si="1392"/>
        <v>109000</v>
      </c>
      <c r="AS752" s="699" t="e">
        <f t="shared" si="1296"/>
        <v>#DIV/0!</v>
      </c>
      <c r="AT752" s="172"/>
      <c r="AU752" s="699" t="e">
        <f t="shared" si="1305"/>
        <v>#DIV/0!</v>
      </c>
      <c r="AV752" s="35"/>
      <c r="AW752" s="699" t="e">
        <f t="shared" si="1339"/>
        <v>#DIV/0!</v>
      </c>
      <c r="AX752" s="168"/>
      <c r="AY752" s="699" t="e">
        <f t="shared" si="1320"/>
        <v>#DIV/0!</v>
      </c>
      <c r="AZ752" s="632"/>
      <c r="BA752" s="699" t="e">
        <f t="shared" si="1321"/>
        <v>#DIV/0!</v>
      </c>
      <c r="BB752" s="632">
        <f>[11]Лист1!$D$58</f>
        <v>109000</v>
      </c>
      <c r="BC752" s="632">
        <f t="shared" si="1340"/>
        <v>0</v>
      </c>
      <c r="BD752" s="632">
        <f t="shared" si="1341"/>
        <v>0</v>
      </c>
      <c r="BE752" s="632"/>
      <c r="BF752" s="632"/>
      <c r="BG752" s="632"/>
      <c r="BH752" s="632"/>
      <c r="BI752" s="632"/>
      <c r="BJ752" s="632">
        <f t="shared" si="1343"/>
        <v>0</v>
      </c>
      <c r="BK752" s="632"/>
      <c r="BL752" s="632"/>
      <c r="BM752" s="632"/>
      <c r="BN752" s="632">
        <f t="shared" si="1393"/>
        <v>109000</v>
      </c>
      <c r="BO752" s="632">
        <f t="shared" si="1402"/>
        <v>0</v>
      </c>
      <c r="BP752" s="632"/>
      <c r="BQ752" s="632"/>
      <c r="BR752" s="632">
        <f t="shared" si="1346"/>
        <v>0</v>
      </c>
      <c r="BS752" s="632">
        <f>[11]Лист1!$D$58</f>
        <v>109000</v>
      </c>
      <c r="BT752" s="632"/>
      <c r="BU752" s="632">
        <f t="shared" si="1394"/>
        <v>109000</v>
      </c>
      <c r="BV752" s="172"/>
      <c r="BW752" s="172"/>
      <c r="BX752" s="172"/>
      <c r="BY752" s="172"/>
      <c r="BZ752" s="541">
        <f>[11]Лист1!$D$58</f>
        <v>109000</v>
      </c>
      <c r="CE752" s="699" t="e">
        <f t="shared" si="1400"/>
        <v>#DIV/0!</v>
      </c>
    </row>
    <row r="753" spans="1:12295" s="25" customFormat="1" ht="103.5" hidden="1" customHeight="1" x14ac:dyDescent="0.25">
      <c r="B753" s="529" t="s">
        <v>7</v>
      </c>
      <c r="C753" s="133" t="s">
        <v>119</v>
      </c>
      <c r="D753" s="168">
        <f t="shared" si="1389"/>
        <v>0</v>
      </c>
      <c r="E753" s="168"/>
      <c r="F753" s="168"/>
      <c r="G753" s="258"/>
      <c r="H753" s="258"/>
      <c r="I753" s="885"/>
      <c r="J753" s="844"/>
      <c r="K753" s="168">
        <f t="shared" si="1390"/>
        <v>0</v>
      </c>
      <c r="L753" s="699" t="e">
        <f t="shared" si="1293"/>
        <v>#DIV/0!</v>
      </c>
      <c r="M753" s="168"/>
      <c r="N753" s="687"/>
      <c r="O753" s="632"/>
      <c r="P753" s="687"/>
      <c r="Q753" s="632"/>
      <c r="R753" s="687"/>
      <c r="S753" s="632"/>
      <c r="T753" s="687"/>
      <c r="U753" s="632"/>
      <c r="V753" s="632">
        <f t="shared" si="1330"/>
        <v>0</v>
      </c>
      <c r="W753" s="632"/>
      <c r="X753" s="632"/>
      <c r="Y753" s="632"/>
      <c r="Z753" s="632">
        <f t="shared" si="1331"/>
        <v>0</v>
      </c>
      <c r="AA753" s="632">
        <f t="shared" si="1401"/>
        <v>0</v>
      </c>
      <c r="AB753" s="632"/>
      <c r="AC753" s="632"/>
      <c r="AD753" s="687"/>
      <c r="AE753" s="168">
        <f t="shared" si="1391"/>
        <v>0</v>
      </c>
      <c r="AF753" s="699" t="e">
        <f t="shared" si="1294"/>
        <v>#DIV/0!</v>
      </c>
      <c r="AG753" s="172"/>
      <c r="AH753" s="699" t="e">
        <f t="shared" si="1301"/>
        <v>#DIV/0!</v>
      </c>
      <c r="AI753" s="35"/>
      <c r="AJ753" s="35"/>
      <c r="AK753" s="632"/>
      <c r="AL753" s="687"/>
      <c r="AM753" s="632"/>
      <c r="AN753" s="687"/>
      <c r="AO753" s="632"/>
      <c r="AP753" s="632">
        <f t="shared" si="1395"/>
        <v>109000</v>
      </c>
      <c r="AQ753" s="687"/>
      <c r="AR753" s="168">
        <f t="shared" si="1392"/>
        <v>109000</v>
      </c>
      <c r="AS753" s="699" t="e">
        <f t="shared" si="1296"/>
        <v>#DIV/0!</v>
      </c>
      <c r="AT753" s="172"/>
      <c r="AU753" s="699" t="e">
        <f t="shared" si="1305"/>
        <v>#DIV/0!</v>
      </c>
      <c r="AV753" s="35"/>
      <c r="AW753" s="699" t="e">
        <f t="shared" si="1339"/>
        <v>#DIV/0!</v>
      </c>
      <c r="AX753" s="168"/>
      <c r="AY753" s="699" t="e">
        <f t="shared" si="1320"/>
        <v>#DIV/0!</v>
      </c>
      <c r="AZ753" s="632"/>
      <c r="BA753" s="699" t="e">
        <f t="shared" si="1321"/>
        <v>#DIV/0!</v>
      </c>
      <c r="BB753" s="632">
        <f>[11]Лист1!$D$58</f>
        <v>109000</v>
      </c>
      <c r="BC753" s="632">
        <f t="shared" si="1340"/>
        <v>0</v>
      </c>
      <c r="BD753" s="632">
        <f t="shared" si="1341"/>
        <v>0</v>
      </c>
      <c r="BE753" s="632"/>
      <c r="BF753" s="632"/>
      <c r="BG753" s="632"/>
      <c r="BH753" s="632"/>
      <c r="BI753" s="632"/>
      <c r="BJ753" s="632">
        <f t="shared" si="1343"/>
        <v>0</v>
      </c>
      <c r="BK753" s="632"/>
      <c r="BL753" s="632"/>
      <c r="BM753" s="632"/>
      <c r="BN753" s="632">
        <f t="shared" si="1393"/>
        <v>109000</v>
      </c>
      <c r="BO753" s="632">
        <f t="shared" si="1402"/>
        <v>0</v>
      </c>
      <c r="BP753" s="632"/>
      <c r="BQ753" s="632"/>
      <c r="BR753" s="632">
        <f t="shared" si="1346"/>
        <v>0</v>
      </c>
      <c r="BS753" s="632">
        <f>[11]Лист1!$D$58</f>
        <v>109000</v>
      </c>
      <c r="BT753" s="632"/>
      <c r="BU753" s="632">
        <f t="shared" si="1394"/>
        <v>109000</v>
      </c>
      <c r="BV753" s="172"/>
      <c r="BW753" s="172"/>
      <c r="BX753" s="172"/>
      <c r="BY753" s="172"/>
      <c r="BZ753" s="541">
        <f>[11]Лист1!$D$58</f>
        <v>109000</v>
      </c>
      <c r="CE753" s="699" t="e">
        <f t="shared" si="1400"/>
        <v>#DIV/0!</v>
      </c>
    </row>
    <row r="754" spans="1:12295" s="25" customFormat="1" ht="25.5" hidden="1" customHeight="1" x14ac:dyDescent="0.25">
      <c r="B754" s="529"/>
      <c r="C754" s="223"/>
      <c r="D754" s="168">
        <f t="shared" si="1389"/>
        <v>0</v>
      </c>
      <c r="E754" s="168"/>
      <c r="F754" s="168"/>
      <c r="G754" s="258"/>
      <c r="H754" s="258"/>
      <c r="I754" s="885"/>
      <c r="J754" s="844"/>
      <c r="K754" s="168">
        <f t="shared" si="1390"/>
        <v>0</v>
      </c>
      <c r="L754" s="699" t="e">
        <f t="shared" si="1293"/>
        <v>#DIV/0!</v>
      </c>
      <c r="M754" s="168"/>
      <c r="N754" s="687"/>
      <c r="O754" s="632"/>
      <c r="P754" s="687"/>
      <c r="Q754" s="632"/>
      <c r="R754" s="687"/>
      <c r="S754" s="632"/>
      <c r="T754" s="687"/>
      <c r="U754" s="632"/>
      <c r="V754" s="632">
        <f t="shared" si="1330"/>
        <v>0</v>
      </c>
      <c r="W754" s="632"/>
      <c r="X754" s="632"/>
      <c r="Y754" s="632"/>
      <c r="Z754" s="632">
        <f t="shared" si="1331"/>
        <v>0</v>
      </c>
      <c r="AA754" s="632">
        <f t="shared" si="1401"/>
        <v>0</v>
      </c>
      <c r="AB754" s="632"/>
      <c r="AC754" s="632"/>
      <c r="AD754" s="687"/>
      <c r="AE754" s="168">
        <f t="shared" si="1391"/>
        <v>0</v>
      </c>
      <c r="AF754" s="699" t="e">
        <f t="shared" si="1294"/>
        <v>#DIV/0!</v>
      </c>
      <c r="AG754" s="258"/>
      <c r="AH754" s="699" t="e">
        <f t="shared" si="1301"/>
        <v>#DIV/0!</v>
      </c>
      <c r="AI754" s="41"/>
      <c r="AJ754" s="41"/>
      <c r="AK754" s="632"/>
      <c r="AL754" s="687"/>
      <c r="AM754" s="632"/>
      <c r="AN754" s="687"/>
      <c r="AO754" s="632"/>
      <c r="AP754" s="632">
        <f t="shared" si="1395"/>
        <v>109000</v>
      </c>
      <c r="AQ754" s="687"/>
      <c r="AR754" s="168">
        <f t="shared" si="1392"/>
        <v>109000</v>
      </c>
      <c r="AS754" s="699" t="e">
        <f t="shared" si="1296"/>
        <v>#DIV/0!</v>
      </c>
      <c r="AT754" s="258"/>
      <c r="AU754" s="699" t="e">
        <f t="shared" si="1305"/>
        <v>#DIV/0!</v>
      </c>
      <c r="AV754" s="41"/>
      <c r="AW754" s="699" t="e">
        <f t="shared" si="1339"/>
        <v>#DIV/0!</v>
      </c>
      <c r="AX754" s="168"/>
      <c r="AY754" s="699" t="e">
        <f t="shared" si="1320"/>
        <v>#DIV/0!</v>
      </c>
      <c r="AZ754" s="632"/>
      <c r="BA754" s="699" t="e">
        <f t="shared" si="1321"/>
        <v>#DIV/0!</v>
      </c>
      <c r="BB754" s="632">
        <f>[11]Лист1!$D$58</f>
        <v>109000</v>
      </c>
      <c r="BC754" s="632">
        <f t="shared" si="1340"/>
        <v>0</v>
      </c>
      <c r="BD754" s="632">
        <f t="shared" si="1341"/>
        <v>0</v>
      </c>
      <c r="BE754" s="632"/>
      <c r="BF754" s="632"/>
      <c r="BG754" s="632"/>
      <c r="BH754" s="632"/>
      <c r="BI754" s="632"/>
      <c r="BJ754" s="632">
        <f t="shared" si="1343"/>
        <v>0</v>
      </c>
      <c r="BK754" s="632"/>
      <c r="BL754" s="632"/>
      <c r="BM754" s="632"/>
      <c r="BN754" s="632">
        <f t="shared" si="1393"/>
        <v>109000</v>
      </c>
      <c r="BO754" s="632">
        <f t="shared" si="1402"/>
        <v>0</v>
      </c>
      <c r="BP754" s="632"/>
      <c r="BQ754" s="632"/>
      <c r="BR754" s="632">
        <f t="shared" si="1346"/>
        <v>0</v>
      </c>
      <c r="BS754" s="632">
        <f>[11]Лист1!$D$58</f>
        <v>109000</v>
      </c>
      <c r="BT754" s="632"/>
      <c r="BU754" s="632">
        <f t="shared" si="1394"/>
        <v>109000</v>
      </c>
      <c r="BV754" s="258"/>
      <c r="BW754" s="258"/>
      <c r="BX754" s="258"/>
      <c r="BY754" s="258"/>
      <c r="BZ754" s="541">
        <f>[11]Лист1!$D$58</f>
        <v>109000</v>
      </c>
      <c r="CE754" s="699" t="e">
        <f t="shared" si="1400"/>
        <v>#DIV/0!</v>
      </c>
    </row>
    <row r="755" spans="1:12295" s="25" customFormat="1" ht="25.5" hidden="1" customHeight="1" x14ac:dyDescent="0.25">
      <c r="B755" s="529"/>
      <c r="C755" s="132"/>
      <c r="D755" s="168">
        <f t="shared" si="1389"/>
        <v>0</v>
      </c>
      <c r="E755" s="168"/>
      <c r="F755" s="168"/>
      <c r="G755" s="258"/>
      <c r="H755" s="258"/>
      <c r="I755" s="885"/>
      <c r="J755" s="844"/>
      <c r="K755" s="168">
        <f t="shared" si="1390"/>
        <v>0</v>
      </c>
      <c r="L755" s="699" t="e">
        <f t="shared" si="1293"/>
        <v>#DIV/0!</v>
      </c>
      <c r="M755" s="168"/>
      <c r="N755" s="687"/>
      <c r="O755" s="632"/>
      <c r="P755" s="687"/>
      <c r="Q755" s="632"/>
      <c r="R755" s="687"/>
      <c r="S755" s="632"/>
      <c r="T755" s="687"/>
      <c r="U755" s="632"/>
      <c r="V755" s="632">
        <f t="shared" si="1330"/>
        <v>0</v>
      </c>
      <c r="W755" s="632"/>
      <c r="X755" s="632"/>
      <c r="Y755" s="632"/>
      <c r="Z755" s="632">
        <f t="shared" si="1331"/>
        <v>0</v>
      </c>
      <c r="AA755" s="632">
        <f t="shared" si="1401"/>
        <v>0</v>
      </c>
      <c r="AB755" s="632"/>
      <c r="AC755" s="632"/>
      <c r="AD755" s="687"/>
      <c r="AE755" s="168">
        <f t="shared" si="1391"/>
        <v>0</v>
      </c>
      <c r="AF755" s="699" t="e">
        <f t="shared" si="1294"/>
        <v>#DIV/0!</v>
      </c>
      <c r="AG755" s="258"/>
      <c r="AH755" s="699" t="e">
        <f t="shared" si="1301"/>
        <v>#DIV/0!</v>
      </c>
      <c r="AI755" s="41"/>
      <c r="AJ755" s="41"/>
      <c r="AK755" s="632"/>
      <c r="AL755" s="687"/>
      <c r="AM755" s="632"/>
      <c r="AN755" s="687"/>
      <c r="AO755" s="632"/>
      <c r="AP755" s="632">
        <f t="shared" si="1395"/>
        <v>109000</v>
      </c>
      <c r="AQ755" s="687"/>
      <c r="AR755" s="168">
        <f t="shared" si="1392"/>
        <v>109000</v>
      </c>
      <c r="AS755" s="699" t="e">
        <f t="shared" si="1296"/>
        <v>#DIV/0!</v>
      </c>
      <c r="AT755" s="258"/>
      <c r="AU755" s="699" t="e">
        <f t="shared" si="1305"/>
        <v>#DIV/0!</v>
      </c>
      <c r="AV755" s="41"/>
      <c r="AW755" s="699" t="e">
        <f t="shared" si="1339"/>
        <v>#DIV/0!</v>
      </c>
      <c r="AX755" s="168"/>
      <c r="AY755" s="699" t="e">
        <f t="shared" si="1320"/>
        <v>#DIV/0!</v>
      </c>
      <c r="AZ755" s="632"/>
      <c r="BA755" s="699" t="e">
        <f t="shared" si="1321"/>
        <v>#DIV/0!</v>
      </c>
      <c r="BB755" s="632">
        <f>[11]Лист1!$D$58</f>
        <v>109000</v>
      </c>
      <c r="BC755" s="632">
        <f t="shared" si="1340"/>
        <v>0</v>
      </c>
      <c r="BD755" s="632">
        <f t="shared" si="1341"/>
        <v>0</v>
      </c>
      <c r="BE755" s="632"/>
      <c r="BF755" s="632"/>
      <c r="BG755" s="632"/>
      <c r="BH755" s="632"/>
      <c r="BI755" s="632"/>
      <c r="BJ755" s="632">
        <f t="shared" si="1343"/>
        <v>0</v>
      </c>
      <c r="BK755" s="632"/>
      <c r="BL755" s="632"/>
      <c r="BM755" s="632"/>
      <c r="BN755" s="632">
        <f t="shared" si="1393"/>
        <v>109000</v>
      </c>
      <c r="BO755" s="632">
        <f t="shared" si="1402"/>
        <v>0</v>
      </c>
      <c r="BP755" s="632"/>
      <c r="BQ755" s="632"/>
      <c r="BR755" s="632">
        <f t="shared" si="1346"/>
        <v>0</v>
      </c>
      <c r="BS755" s="632">
        <f>[11]Лист1!$D$58</f>
        <v>109000</v>
      </c>
      <c r="BT755" s="632"/>
      <c r="BU755" s="632">
        <f t="shared" si="1394"/>
        <v>109000</v>
      </c>
      <c r="BV755" s="258"/>
      <c r="BW755" s="258"/>
      <c r="BX755" s="258"/>
      <c r="BY755" s="258"/>
      <c r="BZ755" s="541">
        <f>[11]Лист1!$D$58</f>
        <v>109000</v>
      </c>
      <c r="CE755" s="699" t="e">
        <f t="shared" si="1400"/>
        <v>#DIV/0!</v>
      </c>
    </row>
    <row r="756" spans="1:12295" s="533" customFormat="1" ht="147" hidden="1" customHeight="1" x14ac:dyDescent="0.35">
      <c r="B756" s="529" t="s">
        <v>15</v>
      </c>
      <c r="C756" s="260" t="s">
        <v>372</v>
      </c>
      <c r="D756" s="168">
        <f t="shared" si="1389"/>
        <v>0</v>
      </c>
      <c r="E756" s="168">
        <f>E757+E758</f>
        <v>357850.31495000003</v>
      </c>
      <c r="F756" s="168"/>
      <c r="G756" s="235"/>
      <c r="H756" s="235"/>
      <c r="I756" s="235"/>
      <c r="J756" s="235"/>
      <c r="K756" s="168">
        <f t="shared" si="1390"/>
        <v>0</v>
      </c>
      <c r="L756" s="699" t="e">
        <f t="shared" si="1293"/>
        <v>#DIV/0!</v>
      </c>
      <c r="M756" s="168">
        <f>M757+M758</f>
        <v>191240.46061000001</v>
      </c>
      <c r="N756" s="687"/>
      <c r="O756" s="632"/>
      <c r="P756" s="687"/>
      <c r="Q756" s="632"/>
      <c r="R756" s="687"/>
      <c r="S756" s="632"/>
      <c r="T756" s="687"/>
      <c r="U756" s="632"/>
      <c r="V756" s="632"/>
      <c r="W756" s="632"/>
      <c r="X756" s="632"/>
      <c r="Y756" s="632"/>
      <c r="Z756" s="632"/>
      <c r="AA756" s="632"/>
      <c r="AB756" s="632"/>
      <c r="AC756" s="632"/>
      <c r="AD756" s="687"/>
      <c r="AE756" s="168">
        <f t="shared" si="1391"/>
        <v>0</v>
      </c>
      <c r="AF756" s="699" t="e">
        <f t="shared" si="1294"/>
        <v>#DIV/0!</v>
      </c>
      <c r="AG756" s="235">
        <f>AG757+AG758</f>
        <v>164991.28474</v>
      </c>
      <c r="AH756" s="699">
        <f t="shared" si="1301"/>
        <v>0.46106228735065696</v>
      </c>
      <c r="AI756" s="194"/>
      <c r="AJ756" s="114"/>
      <c r="AK756" s="632"/>
      <c r="AL756" s="687"/>
      <c r="AM756" s="632"/>
      <c r="AN756" s="687"/>
      <c r="AO756" s="632"/>
      <c r="AP756" s="632"/>
      <c r="AQ756" s="687"/>
      <c r="AR756" s="168">
        <f t="shared" si="1392"/>
        <v>109000</v>
      </c>
      <c r="AS756" s="699" t="e">
        <f t="shared" si="1296"/>
        <v>#DIV/0!</v>
      </c>
      <c r="AT756" s="235">
        <f>AT757+AT758</f>
        <v>357850.31495000003</v>
      </c>
      <c r="AU756" s="699">
        <f t="shared" si="1305"/>
        <v>1</v>
      </c>
      <c r="AV756" s="194"/>
      <c r="AW756" s="699" t="e">
        <f t="shared" si="1339"/>
        <v>#DIV/0!</v>
      </c>
      <c r="AX756" s="168"/>
      <c r="AY756" s="699" t="e">
        <f t="shared" si="1320"/>
        <v>#DIV/0!</v>
      </c>
      <c r="AZ756" s="632"/>
      <c r="BA756" s="699" t="e">
        <f t="shared" si="1321"/>
        <v>#DIV/0!</v>
      </c>
      <c r="BB756" s="632">
        <f>[11]Лист1!$D$58</f>
        <v>109000</v>
      </c>
      <c r="BC756" s="632"/>
      <c r="BD756" s="632"/>
      <c r="BE756" s="632">
        <f t="shared" ref="BE756:BE762" si="1403">BF756+BG756+BH756+BI756</f>
        <v>0</v>
      </c>
      <c r="BF756" s="632">
        <f>BF757+BF758</f>
        <v>0</v>
      </c>
      <c r="BG756" s="632"/>
      <c r="BH756" s="632"/>
      <c r="BI756" s="632"/>
      <c r="BJ756" s="632"/>
      <c r="BK756" s="632"/>
      <c r="BL756" s="632"/>
      <c r="BM756" s="632"/>
      <c r="BN756" s="632">
        <f t="shared" si="1393"/>
        <v>109000</v>
      </c>
      <c r="BO756" s="632"/>
      <c r="BP756" s="632"/>
      <c r="BQ756" s="632"/>
      <c r="BR756" s="632"/>
      <c r="BS756" s="632">
        <f>[11]Лист1!$D$58</f>
        <v>109000</v>
      </c>
      <c r="BT756" s="632"/>
      <c r="BU756" s="632">
        <f t="shared" si="1394"/>
        <v>109000</v>
      </c>
      <c r="BV756" s="194">
        <f>BV757+BV758</f>
        <v>625000</v>
      </c>
      <c r="BW756" s="194"/>
      <c r="BX756" s="194"/>
      <c r="BY756" s="235"/>
      <c r="BZ756" s="541">
        <f>[11]Лист1!$D$58</f>
        <v>109000</v>
      </c>
      <c r="CE756" s="699" t="e">
        <f t="shared" si="1400"/>
        <v>#DIV/0!</v>
      </c>
    </row>
    <row r="757" spans="1:12295" s="45" customFormat="1" ht="54" hidden="1" customHeight="1" x14ac:dyDescent="0.25">
      <c r="B757" s="529"/>
      <c r="C757" s="97" t="s">
        <v>31</v>
      </c>
      <c r="D757" s="168">
        <f t="shared" si="1389"/>
        <v>0</v>
      </c>
      <c r="E757" s="168">
        <f>E761</f>
        <v>71570.062990000006</v>
      </c>
      <c r="F757" s="168"/>
      <c r="G757" s="166"/>
      <c r="H757" s="166"/>
      <c r="I757" s="166"/>
      <c r="J757" s="166">
        <f>K757+M757+Q757</f>
        <v>38248.092129999997</v>
      </c>
      <c r="K757" s="168">
        <f t="shared" si="1390"/>
        <v>0</v>
      </c>
      <c r="L757" s="699" t="e">
        <f t="shared" si="1293"/>
        <v>#DIV/0!</v>
      </c>
      <c r="M757" s="168">
        <f>M761</f>
        <v>38248.092129999997</v>
      </c>
      <c r="N757" s="687"/>
      <c r="O757" s="632"/>
      <c r="P757" s="687"/>
      <c r="Q757" s="632"/>
      <c r="R757" s="687"/>
      <c r="S757" s="632"/>
      <c r="T757" s="687"/>
      <c r="U757" s="632"/>
      <c r="V757" s="632" t="e">
        <f t="shared" ref="V757" si="1404">W757+X757+Y757</f>
        <v>#REF!</v>
      </c>
      <c r="W757" s="632" t="e">
        <f>W539+#REF!+W718</f>
        <v>#REF!</v>
      </c>
      <c r="X757" s="632"/>
      <c r="Y757" s="632"/>
      <c r="Z757" s="632" t="e">
        <f t="shared" ref="Z757" si="1405">AA757+AB757</f>
        <v>#REF!</v>
      </c>
      <c r="AA757" s="632" t="e">
        <f>AA539+#REF!+AA718</f>
        <v>#REF!</v>
      </c>
      <c r="AB757" s="632">
        <f>H757</f>
        <v>0</v>
      </c>
      <c r="AC757" s="632"/>
      <c r="AD757" s="687"/>
      <c r="AE757" s="168">
        <f t="shared" si="1391"/>
        <v>0</v>
      </c>
      <c r="AF757" s="699" t="e">
        <f t="shared" si="1294"/>
        <v>#DIV/0!</v>
      </c>
      <c r="AG757" s="166">
        <f>AG761</f>
        <v>32998.256950000003</v>
      </c>
      <c r="AH757" s="699">
        <f t="shared" si="1301"/>
        <v>0.46106228737860161</v>
      </c>
      <c r="AI757" s="626"/>
      <c r="AJ757" s="687"/>
      <c r="AK757" s="632"/>
      <c r="AL757" s="687"/>
      <c r="AM757" s="632"/>
      <c r="AN757" s="687"/>
      <c r="AO757" s="632"/>
      <c r="AP757" s="632">
        <f t="shared" ref="AP757" si="1406">AR757+AT757+AX757</f>
        <v>180570.06299000001</v>
      </c>
      <c r="AQ757" s="687"/>
      <c r="AR757" s="168">
        <f t="shared" si="1392"/>
        <v>109000</v>
      </c>
      <c r="AS757" s="699" t="e">
        <f t="shared" si="1296"/>
        <v>#DIV/0!</v>
      </c>
      <c r="AT757" s="166">
        <f>AT761</f>
        <v>71570.062990000006</v>
      </c>
      <c r="AU757" s="699">
        <f t="shared" si="1305"/>
        <v>1</v>
      </c>
      <c r="AV757" s="626"/>
      <c r="AW757" s="699" t="e">
        <f t="shared" si="1339"/>
        <v>#DIV/0!</v>
      </c>
      <c r="AX757" s="168"/>
      <c r="AY757" s="699" t="e">
        <f t="shared" si="1320"/>
        <v>#DIV/0!</v>
      </c>
      <c r="AZ757" s="632"/>
      <c r="BA757" s="699" t="e">
        <f t="shared" si="1321"/>
        <v>#DIV/0!</v>
      </c>
      <c r="BB757" s="632">
        <f>[11]Лист1!$D$58</f>
        <v>109000</v>
      </c>
      <c r="BC757" s="632"/>
      <c r="BD757" s="632"/>
      <c r="BE757" s="632">
        <f t="shared" si="1403"/>
        <v>0</v>
      </c>
      <c r="BF757" s="632">
        <f>BF761</f>
        <v>0</v>
      </c>
      <c r="BG757" s="632"/>
      <c r="BH757" s="632"/>
      <c r="BI757" s="632"/>
      <c r="BJ757" s="632" t="e">
        <f t="shared" ref="BJ757" si="1407">BK757+BL757+BM757</f>
        <v>#REF!</v>
      </c>
      <c r="BK757" s="632" t="e">
        <f>BK539+#REF!+BK718</f>
        <v>#REF!</v>
      </c>
      <c r="BL757" s="632"/>
      <c r="BM757" s="632"/>
      <c r="BN757" s="632">
        <f t="shared" si="1393"/>
        <v>109000</v>
      </c>
      <c r="BO757" s="632" t="e">
        <f>BO539+#REF!+BO718</f>
        <v>#REF!</v>
      </c>
      <c r="BP757" s="632"/>
      <c r="BQ757" s="632"/>
      <c r="BR757" s="632"/>
      <c r="BS757" s="632">
        <f>[11]Лист1!$D$58</f>
        <v>109000</v>
      </c>
      <c r="BT757" s="632"/>
      <c r="BU757" s="632">
        <f t="shared" si="1394"/>
        <v>109000</v>
      </c>
      <c r="BV757" s="507">
        <f>BV761</f>
        <v>125000</v>
      </c>
      <c r="BW757" s="522"/>
      <c r="BX757" s="507"/>
      <c r="BY757" s="507"/>
      <c r="BZ757" s="541">
        <f>[11]Лист1!$D$58</f>
        <v>109000</v>
      </c>
      <c r="CE757" s="699" t="e">
        <f t="shared" si="1400"/>
        <v>#DIV/0!</v>
      </c>
    </row>
    <row r="758" spans="1:12295" s="40" customFormat="1" ht="54" hidden="1" customHeight="1" x14ac:dyDescent="0.25">
      <c r="B758" s="529"/>
      <c r="C758" s="475" t="s">
        <v>293</v>
      </c>
      <c r="D758" s="168">
        <f t="shared" si="1389"/>
        <v>0</v>
      </c>
      <c r="E758" s="168">
        <f>E762</f>
        <v>286280.25196000002</v>
      </c>
      <c r="F758" s="168"/>
      <c r="G758" s="895"/>
      <c r="H758" s="895"/>
      <c r="I758" s="895"/>
      <c r="J758" s="895"/>
      <c r="K758" s="168">
        <f t="shared" si="1390"/>
        <v>0</v>
      </c>
      <c r="L758" s="699" t="e">
        <f t="shared" si="1293"/>
        <v>#DIV/0!</v>
      </c>
      <c r="M758" s="168">
        <f>M762</f>
        <v>152992.36848</v>
      </c>
      <c r="N758" s="687"/>
      <c r="O758" s="632"/>
      <c r="P758" s="687"/>
      <c r="Q758" s="632"/>
      <c r="R758" s="687"/>
      <c r="S758" s="632"/>
      <c r="T758" s="687"/>
      <c r="U758" s="632"/>
      <c r="V758" s="632"/>
      <c r="W758" s="632"/>
      <c r="X758" s="632"/>
      <c r="Y758" s="632"/>
      <c r="Z758" s="632"/>
      <c r="AA758" s="632"/>
      <c r="AB758" s="632"/>
      <c r="AC758" s="632"/>
      <c r="AD758" s="687"/>
      <c r="AE758" s="168">
        <f t="shared" si="1391"/>
        <v>0</v>
      </c>
      <c r="AF758" s="699" t="e">
        <f t="shared" si="1294"/>
        <v>#DIV/0!</v>
      </c>
      <c r="AG758" s="895">
        <f>AG762</f>
        <v>131993.02778999999</v>
      </c>
      <c r="AH758" s="699">
        <f t="shared" si="1301"/>
        <v>0.46106228734367077</v>
      </c>
      <c r="AI758" s="341"/>
      <c r="AJ758" s="687"/>
      <c r="AK758" s="632"/>
      <c r="AL758" s="687"/>
      <c r="AM758" s="632"/>
      <c r="AN758" s="687"/>
      <c r="AO758" s="632"/>
      <c r="AP758" s="632"/>
      <c r="AQ758" s="687"/>
      <c r="AR758" s="168">
        <f t="shared" si="1392"/>
        <v>109000</v>
      </c>
      <c r="AS758" s="699" t="e">
        <f t="shared" si="1296"/>
        <v>#DIV/0!</v>
      </c>
      <c r="AT758" s="895">
        <f>AT762</f>
        <v>286280.25196000002</v>
      </c>
      <c r="AU758" s="699">
        <f t="shared" si="1305"/>
        <v>1</v>
      </c>
      <c r="AV758" s="341"/>
      <c r="AW758" s="699" t="e">
        <f t="shared" si="1339"/>
        <v>#DIV/0!</v>
      </c>
      <c r="AX758" s="168"/>
      <c r="AY758" s="699" t="e">
        <f t="shared" si="1320"/>
        <v>#DIV/0!</v>
      </c>
      <c r="AZ758" s="632"/>
      <c r="BA758" s="699" t="e">
        <f t="shared" si="1321"/>
        <v>#DIV/0!</v>
      </c>
      <c r="BB758" s="632">
        <f>[11]Лист1!$D$58</f>
        <v>109000</v>
      </c>
      <c r="BC758" s="632"/>
      <c r="BD758" s="632"/>
      <c r="BE758" s="632">
        <f t="shared" si="1403"/>
        <v>0</v>
      </c>
      <c r="BF758" s="632">
        <f>BF762</f>
        <v>0</v>
      </c>
      <c r="BG758" s="632"/>
      <c r="BH758" s="632"/>
      <c r="BI758" s="632"/>
      <c r="BJ758" s="632"/>
      <c r="BK758" s="632"/>
      <c r="BL758" s="632"/>
      <c r="BM758" s="632"/>
      <c r="BN758" s="632">
        <f t="shared" si="1393"/>
        <v>109000</v>
      </c>
      <c r="BO758" s="632"/>
      <c r="BP758" s="632"/>
      <c r="BQ758" s="632"/>
      <c r="BR758" s="632"/>
      <c r="BS758" s="632">
        <f>[11]Лист1!$D$58</f>
        <v>109000</v>
      </c>
      <c r="BT758" s="632"/>
      <c r="BU758" s="632">
        <f t="shared" si="1394"/>
        <v>109000</v>
      </c>
      <c r="BV758" s="341">
        <f>BV762</f>
        <v>500000</v>
      </c>
      <c r="BW758" s="341"/>
      <c r="BX758" s="341"/>
      <c r="BY758" s="341"/>
      <c r="BZ758" s="541">
        <f>[11]Лист1!$D$58</f>
        <v>109000</v>
      </c>
      <c r="CE758" s="699" t="e">
        <f t="shared" si="1400"/>
        <v>#DIV/0!</v>
      </c>
    </row>
    <row r="759" spans="1:12295" s="40" customFormat="1" ht="114" hidden="1" customHeight="1" x14ac:dyDescent="0.25">
      <c r="B759" s="529" t="s">
        <v>492</v>
      </c>
      <c r="C759" s="99" t="s">
        <v>462</v>
      </c>
      <c r="D759" s="168">
        <f t="shared" si="1389"/>
        <v>0</v>
      </c>
      <c r="E759" s="168"/>
      <c r="F759" s="168"/>
      <c r="G759" s="895"/>
      <c r="H759" s="895"/>
      <c r="I759" s="168">
        <v>0</v>
      </c>
      <c r="J759" s="168">
        <v>0</v>
      </c>
      <c r="K759" s="168">
        <f t="shared" si="1390"/>
        <v>0</v>
      </c>
      <c r="L759" s="699" t="e">
        <f t="shared" si="1293"/>
        <v>#DIV/0!</v>
      </c>
      <c r="M759" s="168"/>
      <c r="N759" s="687"/>
      <c r="O759" s="632"/>
      <c r="P759" s="687"/>
      <c r="Q759" s="632"/>
      <c r="R759" s="687"/>
      <c r="S759" s="632"/>
      <c r="T759" s="687"/>
      <c r="U759" s="632"/>
      <c r="V759" s="632"/>
      <c r="W759" s="632"/>
      <c r="X759" s="632"/>
      <c r="Y759" s="632"/>
      <c r="Z759" s="632"/>
      <c r="AA759" s="632"/>
      <c r="AB759" s="632"/>
      <c r="AC759" s="632"/>
      <c r="AD759" s="687"/>
      <c r="AE759" s="168">
        <f t="shared" si="1391"/>
        <v>0</v>
      </c>
      <c r="AF759" s="699" t="e">
        <f t="shared" si="1294"/>
        <v>#DIV/0!</v>
      </c>
      <c r="AG759" s="895"/>
      <c r="AH759" s="699" t="e">
        <f t="shared" si="1301"/>
        <v>#DIV/0!</v>
      </c>
      <c r="AI759" s="341"/>
      <c r="AJ759" s="687"/>
      <c r="AK759" s="632"/>
      <c r="AL759" s="687"/>
      <c r="AM759" s="632"/>
      <c r="AN759" s="687"/>
      <c r="AO759" s="632"/>
      <c r="AP759" s="632">
        <f>AR759-AE759</f>
        <v>0</v>
      </c>
      <c r="AQ759" s="687"/>
      <c r="AR759" s="168">
        <f t="shared" si="1392"/>
        <v>0</v>
      </c>
      <c r="AS759" s="699" t="e">
        <f t="shared" si="1296"/>
        <v>#DIV/0!</v>
      </c>
      <c r="AT759" s="895"/>
      <c r="AU759" s="699" t="e">
        <f t="shared" si="1305"/>
        <v>#DIV/0!</v>
      </c>
      <c r="AV759" s="341"/>
      <c r="AW759" s="699" t="e">
        <f t="shared" si="1339"/>
        <v>#DIV/0!</v>
      </c>
      <c r="AX759" s="168"/>
      <c r="AY759" s="699" t="e">
        <f t="shared" si="1320"/>
        <v>#DIV/0!</v>
      </c>
      <c r="AZ759" s="632"/>
      <c r="BA759" s="699" t="e">
        <f t="shared" si="1321"/>
        <v>#DIV/0!</v>
      </c>
      <c r="BB759" s="632">
        <v>0</v>
      </c>
      <c r="BC759" s="632"/>
      <c r="BD759" s="632"/>
      <c r="BE759" s="632"/>
      <c r="BF759" s="632"/>
      <c r="BG759" s="632"/>
      <c r="BH759" s="632"/>
      <c r="BI759" s="632"/>
      <c r="BJ759" s="632"/>
      <c r="BK759" s="632"/>
      <c r="BL759" s="632"/>
      <c r="BM759" s="632"/>
      <c r="BN759" s="632">
        <f t="shared" si="1393"/>
        <v>200000</v>
      </c>
      <c r="BO759" s="632"/>
      <c r="BP759" s="632"/>
      <c r="BQ759" s="632"/>
      <c r="BR759" s="632"/>
      <c r="BS759" s="632">
        <v>200000</v>
      </c>
      <c r="BT759" s="632">
        <f>BU759-BN759</f>
        <v>-200000</v>
      </c>
      <c r="BU759" s="632">
        <f t="shared" si="1394"/>
        <v>0</v>
      </c>
      <c r="BV759" s="341"/>
      <c r="BW759" s="341"/>
      <c r="BX759" s="341"/>
      <c r="BY759" s="341"/>
      <c r="BZ759" s="541">
        <v>0</v>
      </c>
      <c r="CE759" s="699" t="e">
        <f t="shared" si="1400"/>
        <v>#DIV/0!</v>
      </c>
    </row>
    <row r="760" spans="1:12295" s="70" customFormat="1" ht="162" customHeight="1" x14ac:dyDescent="0.3">
      <c r="A760" s="203"/>
      <c r="B760" s="529" t="s">
        <v>481</v>
      </c>
      <c r="C760" s="99" t="s">
        <v>353</v>
      </c>
      <c r="D760" s="168">
        <f t="shared" ref="D760:D762" si="1408">E760+G760+H760+I760</f>
        <v>625000</v>
      </c>
      <c r="E760" s="973">
        <f>E761+E762</f>
        <v>357850.31495000003</v>
      </c>
      <c r="F760" s="168">
        <f t="shared" ref="F760:I760" si="1409">F761+F762</f>
        <v>0</v>
      </c>
      <c r="G760" s="168">
        <f t="shared" si="1409"/>
        <v>0</v>
      </c>
      <c r="H760" s="168">
        <f t="shared" si="1409"/>
        <v>0</v>
      </c>
      <c r="I760" s="168">
        <f t="shared" si="1409"/>
        <v>267149.68505000003</v>
      </c>
      <c r="J760" s="168">
        <f>J761+J762</f>
        <v>-395266.21201000002</v>
      </c>
      <c r="K760" s="168">
        <f t="shared" ref="K760:K762" si="1410">M760+Q760+S760+U760</f>
        <v>229733.78799000001</v>
      </c>
      <c r="L760" s="699">
        <f t="shared" ref="L760:L776" si="1411">K760/D760</f>
        <v>0.36757406078400001</v>
      </c>
      <c r="M760" s="168">
        <f>M761+M762</f>
        <v>191240.46061000001</v>
      </c>
      <c r="N760" s="699">
        <f>M760/E760</f>
        <v>0.53441467736788417</v>
      </c>
      <c r="O760" s="632"/>
      <c r="P760" s="687"/>
      <c r="Q760" s="632"/>
      <c r="R760" s="687"/>
      <c r="S760" s="632"/>
      <c r="T760" s="687"/>
      <c r="U760" s="632">
        <f>U761+U762</f>
        <v>38493.327380000002</v>
      </c>
      <c r="V760" s="632">
        <f>W760+X760+Y760</f>
        <v>0</v>
      </c>
      <c r="W760" s="632">
        <f>W761+W762</f>
        <v>0</v>
      </c>
      <c r="X760" s="632"/>
      <c r="Y760" s="632"/>
      <c r="Z760" s="632">
        <f>AA760+AB760+AC760</f>
        <v>432647</v>
      </c>
      <c r="AA760" s="632">
        <f>AA761+AA762</f>
        <v>432647</v>
      </c>
      <c r="AB760" s="632"/>
      <c r="AC760" s="632"/>
      <c r="AD760" s="699">
        <f>U760/I760</f>
        <v>0.14408898656494973</v>
      </c>
      <c r="AE760" s="168">
        <f t="shared" ref="AE760:AE762" si="1412">AG760+AK760+AM760+AO760</f>
        <v>185059.62312</v>
      </c>
      <c r="AF760" s="699">
        <f t="shared" ref="AF760:AF776" si="1413">AE760/D760</f>
        <v>0.29609539699199999</v>
      </c>
      <c r="AG760" s="168">
        <f>AG761+AG762</f>
        <v>164991.28474</v>
      </c>
      <c r="AH760" s="699">
        <f t="shared" ref="AH760:AH820" si="1414">AG760/E760</f>
        <v>0.46106228735065696</v>
      </c>
      <c r="AI760" s="632"/>
      <c r="AJ760" s="687"/>
      <c r="AK760" s="632"/>
      <c r="AL760" s="687"/>
      <c r="AM760" s="632"/>
      <c r="AN760" s="687"/>
      <c r="AO760" s="942">
        <f>AO761+AO762</f>
        <v>20068.338380000001</v>
      </c>
      <c r="AP760" s="632">
        <v>0</v>
      </c>
      <c r="AQ760" s="699">
        <f>AO760/I760</f>
        <v>7.5120202280021364E-2</v>
      </c>
      <c r="AR760" s="168">
        <f t="shared" ref="AR760:AR762" si="1415">AT760+AX760+AZ760+BB760</f>
        <v>625000</v>
      </c>
      <c r="AS760" s="699">
        <f t="shared" ref="AS760:AS776" si="1416">AR760/D760</f>
        <v>1</v>
      </c>
      <c r="AT760" s="168">
        <f>AT761+AT762</f>
        <v>357850.31495000003</v>
      </c>
      <c r="AU760" s="699">
        <f t="shared" ref="AU760:AU775" si="1417">AT760/E760</f>
        <v>1</v>
      </c>
      <c r="AV760" s="632"/>
      <c r="AW760" s="699"/>
      <c r="AX760" s="168"/>
      <c r="AY760" s="699"/>
      <c r="AZ760" s="632"/>
      <c r="BA760" s="699"/>
      <c r="BB760" s="766">
        <f>BB761+BB762</f>
        <v>267149.68505000003</v>
      </c>
      <c r="BC760" s="632"/>
      <c r="BD760" s="632"/>
      <c r="BE760" s="632">
        <f t="shared" si="1403"/>
        <v>0</v>
      </c>
      <c r="BF760" s="632">
        <f>BF761+BF762</f>
        <v>0</v>
      </c>
      <c r="BG760" s="632"/>
      <c r="BH760" s="632"/>
      <c r="BI760" s="632"/>
      <c r="BJ760" s="632">
        <f>BK760+BL760+BM760</f>
        <v>0</v>
      </c>
      <c r="BK760" s="632">
        <f>BK761+BK762</f>
        <v>0</v>
      </c>
      <c r="BL760" s="632"/>
      <c r="BM760" s="632"/>
      <c r="BN760" s="632">
        <f>BO760+BR760+BS760</f>
        <v>625000</v>
      </c>
      <c r="BO760" s="632">
        <f>BO761+BO762</f>
        <v>625000</v>
      </c>
      <c r="BP760" s="632"/>
      <c r="BQ760" s="632"/>
      <c r="BR760" s="632"/>
      <c r="BS760" s="632"/>
      <c r="BT760" s="632">
        <v>0</v>
      </c>
      <c r="BU760" s="632">
        <f t="shared" ref="BU760:BU762" si="1418">BV760+BX760+BY760+BZ760</f>
        <v>625000</v>
      </c>
      <c r="BV760" s="565">
        <f>BV761+BV762</f>
        <v>625000</v>
      </c>
      <c r="BW760" s="515"/>
      <c r="BX760" s="511"/>
      <c r="BY760" s="511"/>
      <c r="BZ760" s="203"/>
      <c r="CA760" s="511"/>
      <c r="CB760" s="511"/>
      <c r="CC760" s="511"/>
      <c r="CD760" s="511"/>
      <c r="CE760" s="699">
        <f t="shared" si="1400"/>
        <v>1</v>
      </c>
      <c r="CF760" s="511"/>
      <c r="CG760" s="511"/>
      <c r="CH760" s="511"/>
      <c r="CI760" s="511"/>
      <c r="CJ760" s="511"/>
      <c r="CK760" s="511"/>
      <c r="CL760" s="511"/>
      <c r="CM760" s="511"/>
      <c r="CN760" s="511"/>
      <c r="CO760" s="89"/>
      <c r="CP760" s="89"/>
      <c r="CQ760" s="89"/>
      <c r="CR760" s="89"/>
      <c r="CS760" s="89"/>
      <c r="CT760" s="511"/>
      <c r="CU760" s="511"/>
      <c r="CV760" s="89"/>
      <c r="CW760" s="89"/>
      <c r="CX760" s="511"/>
      <c r="CY760" s="511"/>
      <c r="CZ760" s="89"/>
      <c r="DA760" s="89"/>
      <c r="DB760" s="511"/>
      <c r="DC760" s="511"/>
      <c r="DD760" s="511"/>
      <c r="DE760" s="511"/>
      <c r="DF760" s="511"/>
      <c r="DG760" s="511"/>
      <c r="DH760" s="511"/>
      <c r="DI760" s="89"/>
      <c r="DJ760" s="89"/>
      <c r="DK760" s="511"/>
      <c r="DL760" s="511"/>
      <c r="DM760" s="89"/>
      <c r="DN760" s="89"/>
      <c r="DO760" s="511"/>
      <c r="DP760" s="511"/>
      <c r="DQ760" s="511"/>
      <c r="DR760" s="511"/>
      <c r="DS760" s="511"/>
      <c r="DT760" s="203"/>
      <c r="DU760" s="107"/>
      <c r="DV760" s="511"/>
      <c r="DW760" s="511"/>
      <c r="DX760" s="511"/>
      <c r="DY760" s="511"/>
      <c r="DZ760" s="511"/>
      <c r="EA760" s="511"/>
      <c r="EB760" s="511"/>
      <c r="EC760" s="168"/>
      <c r="ED760" s="168"/>
      <c r="EE760" s="168"/>
      <c r="EF760" s="168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8"/>
      <c r="EQ760" s="168"/>
      <c r="ER760" s="168"/>
      <c r="ES760" s="168"/>
      <c r="ET760" s="168"/>
      <c r="EU760" s="168"/>
      <c r="EV760" s="168"/>
      <c r="EW760" s="168"/>
      <c r="EX760" s="168"/>
      <c r="EY760" s="168"/>
      <c r="EZ760" s="168"/>
      <c r="FA760" s="168"/>
      <c r="FB760" s="168"/>
      <c r="FC760" s="168"/>
      <c r="FD760" s="168"/>
      <c r="FE760" s="168"/>
      <c r="FF760" s="168"/>
      <c r="FG760" s="168"/>
      <c r="FH760" s="168"/>
      <c r="FI760" s="168"/>
      <c r="FJ760" s="168"/>
      <c r="FK760" s="168"/>
      <c r="FL760" s="168"/>
      <c r="FM760" s="168"/>
      <c r="FN760" s="168"/>
      <c r="FO760" s="168"/>
      <c r="FP760" s="168"/>
      <c r="FQ760" s="168"/>
      <c r="FR760" s="168"/>
      <c r="FS760" s="168"/>
      <c r="FT760" s="168"/>
      <c r="FU760" s="511"/>
      <c r="FV760" s="511"/>
      <c r="FW760" s="511"/>
      <c r="FX760" s="511"/>
      <c r="FY760" s="511"/>
      <c r="FZ760" s="511"/>
      <c r="GA760" s="511"/>
      <c r="GB760" s="511"/>
      <c r="GC760" s="511"/>
      <c r="GD760" s="511"/>
      <c r="GE760" s="511"/>
      <c r="GF760" s="511"/>
      <c r="GG760" s="511"/>
      <c r="GH760" s="511"/>
      <c r="GI760" s="511"/>
      <c r="GJ760" s="511"/>
      <c r="GK760" s="511"/>
      <c r="GL760" s="511"/>
      <c r="GM760" s="511"/>
      <c r="GN760" s="511"/>
      <c r="GO760" s="511"/>
      <c r="GP760" s="511"/>
      <c r="GQ760" s="511"/>
      <c r="GR760" s="511"/>
      <c r="GS760" s="89"/>
      <c r="GT760" s="89"/>
      <c r="GU760" s="89"/>
      <c r="GV760" s="89"/>
      <c r="GW760" s="89"/>
      <c r="GX760" s="511"/>
      <c r="GY760" s="511"/>
      <c r="GZ760" s="89"/>
      <c r="HA760" s="89"/>
      <c r="HB760" s="511"/>
      <c r="HC760" s="511"/>
      <c r="HD760" s="89"/>
      <c r="HE760" s="89"/>
      <c r="HF760" s="511"/>
      <c r="HG760" s="511"/>
      <c r="HH760" s="511"/>
      <c r="HI760" s="511"/>
      <c r="HJ760" s="511"/>
      <c r="HK760" s="511"/>
      <c r="HL760" s="511"/>
      <c r="HM760" s="89"/>
      <c r="HN760" s="89"/>
      <c r="HO760" s="511"/>
      <c r="HP760" s="511"/>
      <c r="HQ760" s="89"/>
      <c r="HR760" s="89"/>
      <c r="HS760" s="511"/>
      <c r="HT760" s="511"/>
      <c r="HU760" s="511"/>
      <c r="HV760" s="511"/>
      <c r="HW760" s="511"/>
      <c r="HX760" s="203"/>
      <c r="HY760" s="107"/>
      <c r="HZ760" s="511"/>
      <c r="IA760" s="511"/>
      <c r="IB760" s="511"/>
      <c r="IC760" s="511"/>
      <c r="ID760" s="511"/>
      <c r="IE760" s="511"/>
      <c r="IF760" s="511"/>
      <c r="IG760" s="168"/>
      <c r="IH760" s="168"/>
      <c r="II760" s="168"/>
      <c r="IJ760" s="168"/>
      <c r="IK760" s="168"/>
      <c r="IL760" s="168"/>
      <c r="IM760" s="168"/>
      <c r="IN760" s="168"/>
      <c r="IO760" s="168"/>
      <c r="IP760" s="168"/>
      <c r="IQ760" s="168"/>
      <c r="IR760" s="168"/>
      <c r="IS760" s="168"/>
      <c r="IT760" s="168"/>
      <c r="IU760" s="168"/>
      <c r="IV760" s="168"/>
      <c r="IW760" s="168"/>
      <c r="IX760" s="168"/>
      <c r="IY760" s="168"/>
      <c r="IZ760" s="168"/>
      <c r="JA760" s="168"/>
      <c r="JB760" s="168"/>
      <c r="JC760" s="168"/>
      <c r="JD760" s="168"/>
      <c r="JE760" s="168"/>
      <c r="JF760" s="168"/>
      <c r="JG760" s="168"/>
      <c r="JH760" s="168"/>
      <c r="JI760" s="168"/>
      <c r="JJ760" s="168"/>
      <c r="JK760" s="168"/>
      <c r="JL760" s="168"/>
      <c r="JM760" s="168"/>
      <c r="JN760" s="168"/>
      <c r="JO760" s="168"/>
      <c r="JP760" s="168"/>
      <c r="JQ760" s="168"/>
      <c r="JR760" s="168"/>
      <c r="JS760" s="168"/>
      <c r="JT760" s="168"/>
      <c r="JU760" s="168"/>
      <c r="JV760" s="168"/>
      <c r="JW760" s="168"/>
      <c r="JX760" s="168"/>
      <c r="JY760" s="511"/>
      <c r="JZ760" s="511"/>
      <c r="KA760" s="511"/>
      <c r="KB760" s="511"/>
      <c r="KC760" s="511"/>
      <c r="KD760" s="511"/>
      <c r="KE760" s="511"/>
      <c r="KF760" s="511"/>
      <c r="KG760" s="511"/>
      <c r="KH760" s="511"/>
      <c r="KI760" s="511"/>
      <c r="KJ760" s="511"/>
      <c r="KK760" s="511"/>
      <c r="KL760" s="511"/>
      <c r="KM760" s="511"/>
      <c r="KN760" s="511"/>
      <c r="KO760" s="511"/>
      <c r="KP760" s="511"/>
      <c r="KQ760" s="511"/>
      <c r="KR760" s="511"/>
      <c r="KS760" s="511"/>
      <c r="KT760" s="511"/>
      <c r="KU760" s="511"/>
      <c r="KV760" s="511"/>
      <c r="KW760" s="89"/>
      <c r="KX760" s="89"/>
      <c r="KY760" s="89"/>
      <c r="KZ760" s="89"/>
      <c r="LA760" s="89"/>
      <c r="LB760" s="511"/>
      <c r="LC760" s="511"/>
      <c r="LD760" s="89"/>
      <c r="LE760" s="89"/>
      <c r="LF760" s="511"/>
      <c r="LG760" s="511"/>
      <c r="LH760" s="89"/>
      <c r="LI760" s="89"/>
      <c r="LJ760" s="511"/>
      <c r="LK760" s="511"/>
      <c r="LL760" s="511"/>
      <c r="LM760" s="511"/>
      <c r="LN760" s="511"/>
      <c r="LO760" s="511"/>
      <c r="LP760" s="511"/>
      <c r="LQ760" s="89"/>
      <c r="LR760" s="89"/>
      <c r="LS760" s="511"/>
      <c r="LT760" s="511"/>
      <c r="LU760" s="89"/>
      <c r="LV760" s="89"/>
      <c r="LW760" s="511"/>
      <c r="LX760" s="511"/>
      <c r="LY760" s="511"/>
      <c r="LZ760" s="511"/>
      <c r="MA760" s="511"/>
      <c r="MB760" s="203"/>
      <c r="MC760" s="107"/>
      <c r="MD760" s="511"/>
      <c r="ME760" s="511"/>
      <c r="MF760" s="511"/>
      <c r="MG760" s="511"/>
      <c r="MH760" s="511"/>
      <c r="MI760" s="511"/>
      <c r="MJ760" s="511"/>
      <c r="MK760" s="168"/>
      <c r="ML760" s="168"/>
      <c r="MM760" s="168"/>
      <c r="MN760" s="168"/>
      <c r="MO760" s="168"/>
      <c r="MP760" s="168"/>
      <c r="MQ760" s="168"/>
      <c r="MR760" s="168"/>
      <c r="MS760" s="168"/>
      <c r="MT760" s="168"/>
      <c r="MU760" s="168"/>
      <c r="MV760" s="168"/>
      <c r="MW760" s="168"/>
      <c r="MX760" s="168"/>
      <c r="MY760" s="168"/>
      <c r="MZ760" s="168"/>
      <c r="NA760" s="168"/>
      <c r="NB760" s="168"/>
      <c r="NC760" s="168"/>
      <c r="ND760" s="168"/>
      <c r="NE760" s="168"/>
      <c r="NF760" s="168"/>
      <c r="NG760" s="168"/>
      <c r="NH760" s="168"/>
      <c r="NI760" s="168"/>
      <c r="NJ760" s="168"/>
      <c r="NK760" s="168"/>
      <c r="NL760" s="168"/>
      <c r="NM760" s="168"/>
      <c r="NN760" s="168"/>
      <c r="NO760" s="168"/>
      <c r="NP760" s="168"/>
      <c r="NQ760" s="168"/>
      <c r="NR760" s="168"/>
      <c r="NS760" s="168"/>
      <c r="NT760" s="168"/>
      <c r="NU760" s="168"/>
      <c r="NV760" s="168"/>
      <c r="NW760" s="168"/>
      <c r="NX760" s="168"/>
      <c r="NY760" s="168"/>
      <c r="NZ760" s="168"/>
      <c r="OA760" s="168"/>
      <c r="OB760" s="168"/>
      <c r="OC760" s="511"/>
      <c r="OD760" s="511"/>
      <c r="OE760" s="511"/>
      <c r="OF760" s="511"/>
      <c r="OG760" s="511"/>
      <c r="OH760" s="511"/>
      <c r="OI760" s="511"/>
      <c r="OJ760" s="511"/>
      <c r="OK760" s="511"/>
      <c r="OL760" s="511"/>
      <c r="OM760" s="511"/>
      <c r="ON760" s="511"/>
      <c r="OO760" s="511"/>
      <c r="OP760" s="511"/>
      <c r="OQ760" s="511"/>
      <c r="OR760" s="511"/>
      <c r="OS760" s="511"/>
      <c r="OT760" s="511"/>
      <c r="OU760" s="511"/>
      <c r="OV760" s="511"/>
      <c r="OW760" s="511"/>
      <c r="OX760" s="511"/>
      <c r="OY760" s="511"/>
      <c r="OZ760" s="511"/>
      <c r="PA760" s="89"/>
      <c r="PB760" s="89"/>
      <c r="PC760" s="89"/>
      <c r="PD760" s="89"/>
      <c r="PE760" s="89"/>
      <c r="PF760" s="511"/>
      <c r="PG760" s="511"/>
      <c r="PH760" s="89"/>
      <c r="PI760" s="89"/>
      <c r="PJ760" s="511"/>
      <c r="PK760" s="511"/>
      <c r="PL760" s="89"/>
      <c r="PM760" s="89"/>
      <c r="PN760" s="511"/>
      <c r="PO760" s="511"/>
      <c r="PP760" s="511"/>
      <c r="PQ760" s="511"/>
      <c r="PR760" s="511"/>
      <c r="PS760" s="511"/>
      <c r="PT760" s="511"/>
      <c r="PU760" s="89"/>
      <c r="PV760" s="89"/>
      <c r="PW760" s="511"/>
      <c r="PX760" s="511"/>
      <c r="PY760" s="89"/>
      <c r="PZ760" s="89"/>
      <c r="QA760" s="511"/>
      <c r="QB760" s="511"/>
      <c r="QC760" s="511"/>
      <c r="QD760" s="511"/>
      <c r="QE760" s="511"/>
      <c r="QF760" s="203"/>
      <c r="QG760" s="107"/>
      <c r="QH760" s="511"/>
      <c r="QI760" s="511"/>
      <c r="QJ760" s="511"/>
      <c r="QK760" s="511"/>
      <c r="QL760" s="511"/>
      <c r="QM760" s="511"/>
      <c r="QN760" s="511"/>
      <c r="QO760" s="168"/>
      <c r="QP760" s="168"/>
      <c r="QQ760" s="168"/>
      <c r="QR760" s="168"/>
      <c r="QS760" s="168"/>
      <c r="QT760" s="168"/>
      <c r="QU760" s="168"/>
      <c r="QV760" s="168"/>
      <c r="QW760" s="168"/>
      <c r="QX760" s="168"/>
      <c r="QY760" s="168"/>
      <c r="QZ760" s="168"/>
      <c r="RA760" s="168"/>
      <c r="RB760" s="168"/>
      <c r="RC760" s="168"/>
      <c r="RD760" s="168"/>
      <c r="RE760" s="168"/>
      <c r="RF760" s="168"/>
      <c r="RG760" s="168"/>
      <c r="RH760" s="168"/>
      <c r="RI760" s="168"/>
      <c r="RJ760" s="168"/>
      <c r="RK760" s="168"/>
      <c r="RL760" s="168"/>
      <c r="RM760" s="168"/>
      <c r="RN760" s="168"/>
      <c r="RO760" s="168"/>
      <c r="RP760" s="168"/>
      <c r="RQ760" s="168"/>
      <c r="RR760" s="168"/>
      <c r="RS760" s="168"/>
      <c r="RT760" s="168"/>
      <c r="RU760" s="168"/>
      <c r="RV760" s="168"/>
      <c r="RW760" s="168"/>
      <c r="RX760" s="168"/>
      <c r="RY760" s="168"/>
      <c r="RZ760" s="168"/>
      <c r="SA760" s="168"/>
      <c r="SB760" s="168"/>
      <c r="SC760" s="168"/>
      <c r="SD760" s="168"/>
      <c r="SE760" s="168"/>
      <c r="SF760" s="168"/>
      <c r="SG760" s="511"/>
      <c r="SH760" s="511"/>
      <c r="SI760" s="511"/>
      <c r="SJ760" s="511"/>
      <c r="SK760" s="511"/>
      <c r="SL760" s="511"/>
      <c r="SM760" s="511"/>
      <c r="SN760" s="511"/>
      <c r="SO760" s="511"/>
      <c r="SP760" s="511"/>
      <c r="SQ760" s="511"/>
      <c r="SR760" s="511"/>
      <c r="SS760" s="511"/>
      <c r="ST760" s="511"/>
      <c r="SU760" s="511"/>
      <c r="SV760" s="511"/>
      <c r="SW760" s="511"/>
      <c r="SX760" s="511"/>
      <c r="SY760" s="511"/>
      <c r="SZ760" s="511"/>
      <c r="TA760" s="511"/>
      <c r="TB760" s="511"/>
      <c r="TC760" s="511"/>
      <c r="TD760" s="511"/>
      <c r="TE760" s="89"/>
      <c r="TF760" s="89"/>
      <c r="TG760" s="89"/>
      <c r="TH760" s="89"/>
      <c r="TI760" s="89"/>
      <c r="TJ760" s="511"/>
      <c r="TK760" s="511"/>
      <c r="TL760" s="89"/>
      <c r="TM760" s="89"/>
      <c r="TN760" s="511"/>
      <c r="TO760" s="511"/>
      <c r="TP760" s="89"/>
      <c r="TQ760" s="89"/>
      <c r="TR760" s="511"/>
      <c r="TS760" s="511"/>
      <c r="TT760" s="511"/>
      <c r="TU760" s="511"/>
      <c r="TV760" s="511"/>
      <c r="TW760" s="511"/>
      <c r="TX760" s="511"/>
      <c r="TY760" s="89"/>
      <c r="TZ760" s="89"/>
      <c r="UA760" s="511"/>
      <c r="UB760" s="511"/>
      <c r="UC760" s="89"/>
      <c r="UD760" s="89"/>
      <c r="UE760" s="511"/>
      <c r="UF760" s="511"/>
      <c r="UG760" s="511"/>
      <c r="UH760" s="511"/>
      <c r="UI760" s="511"/>
      <c r="UJ760" s="203"/>
      <c r="UK760" s="107"/>
      <c r="UL760" s="511"/>
      <c r="UM760" s="511"/>
      <c r="UN760" s="511"/>
      <c r="UO760" s="511"/>
      <c r="UP760" s="511"/>
      <c r="UQ760" s="511"/>
      <c r="UR760" s="511"/>
      <c r="US760" s="168"/>
      <c r="UT760" s="168"/>
      <c r="UU760" s="168"/>
      <c r="UV760" s="168"/>
      <c r="UW760" s="168"/>
      <c r="UX760" s="168"/>
      <c r="UY760" s="168"/>
      <c r="UZ760" s="168"/>
      <c r="VA760" s="168"/>
      <c r="VB760" s="168"/>
      <c r="VC760" s="168"/>
      <c r="VD760" s="168"/>
      <c r="VE760" s="168"/>
      <c r="VF760" s="168"/>
      <c r="VG760" s="168"/>
      <c r="VH760" s="168"/>
      <c r="VI760" s="168"/>
      <c r="VJ760" s="168"/>
      <c r="VK760" s="168"/>
      <c r="VL760" s="168"/>
      <c r="VM760" s="168"/>
      <c r="VN760" s="168"/>
      <c r="VO760" s="168"/>
      <c r="VP760" s="168"/>
      <c r="VQ760" s="168"/>
      <c r="VR760" s="168"/>
      <c r="VS760" s="168"/>
      <c r="VT760" s="168"/>
      <c r="VU760" s="168"/>
      <c r="VV760" s="168"/>
      <c r="VW760" s="168"/>
      <c r="VX760" s="168"/>
      <c r="VY760" s="168"/>
      <c r="VZ760" s="168"/>
      <c r="WA760" s="168"/>
      <c r="WB760" s="168"/>
      <c r="WC760" s="168"/>
      <c r="WD760" s="168"/>
      <c r="WE760" s="168"/>
      <c r="WF760" s="168"/>
      <c r="WG760" s="168"/>
      <c r="WH760" s="168"/>
      <c r="WI760" s="168"/>
      <c r="WJ760" s="168"/>
      <c r="WK760" s="511"/>
      <c r="WL760" s="511"/>
      <c r="WM760" s="511"/>
      <c r="WN760" s="511"/>
      <c r="WO760" s="511"/>
      <c r="WP760" s="511"/>
      <c r="WQ760" s="511"/>
      <c r="WR760" s="511"/>
      <c r="WS760" s="511"/>
      <c r="WT760" s="511"/>
      <c r="WU760" s="511"/>
      <c r="WV760" s="511"/>
      <c r="WW760" s="511"/>
      <c r="WX760" s="511"/>
      <c r="WY760" s="511"/>
      <c r="WZ760" s="511"/>
      <c r="XA760" s="511"/>
      <c r="XB760" s="511"/>
      <c r="XC760" s="511"/>
      <c r="XD760" s="511"/>
      <c r="XE760" s="511"/>
      <c r="XF760" s="511"/>
      <c r="XG760" s="511"/>
      <c r="XH760" s="511"/>
      <c r="XI760" s="89"/>
      <c r="XJ760" s="89"/>
      <c r="XK760" s="89"/>
      <c r="XL760" s="89"/>
      <c r="XM760" s="89"/>
      <c r="XN760" s="511"/>
      <c r="XO760" s="511"/>
      <c r="XP760" s="89"/>
      <c r="XQ760" s="89"/>
      <c r="XR760" s="511"/>
      <c r="XS760" s="511"/>
      <c r="XT760" s="89"/>
      <c r="XU760" s="89"/>
      <c r="XV760" s="511"/>
      <c r="XW760" s="511"/>
      <c r="XX760" s="511"/>
      <c r="XY760" s="511"/>
      <c r="XZ760" s="511"/>
      <c r="YA760" s="511"/>
      <c r="YB760" s="511"/>
      <c r="YC760" s="89"/>
      <c r="YD760" s="89"/>
      <c r="YE760" s="511"/>
      <c r="YF760" s="511"/>
      <c r="YG760" s="89"/>
      <c r="YH760" s="89"/>
      <c r="YI760" s="511"/>
      <c r="YJ760" s="511"/>
      <c r="YK760" s="511"/>
      <c r="YL760" s="511"/>
      <c r="YM760" s="511"/>
      <c r="YN760" s="203"/>
      <c r="YO760" s="107"/>
      <c r="YP760" s="511"/>
      <c r="YQ760" s="511"/>
      <c r="YR760" s="511"/>
      <c r="YS760" s="511"/>
      <c r="YT760" s="511"/>
      <c r="YU760" s="511"/>
      <c r="YV760" s="511"/>
      <c r="YW760" s="168"/>
      <c r="YX760" s="168"/>
      <c r="YY760" s="168"/>
      <c r="YZ760" s="168"/>
      <c r="ZA760" s="168"/>
      <c r="ZB760" s="168"/>
      <c r="ZC760" s="168"/>
      <c r="ZD760" s="168"/>
      <c r="ZE760" s="168"/>
      <c r="ZF760" s="168"/>
      <c r="ZG760" s="168"/>
      <c r="ZH760" s="168"/>
      <c r="ZI760" s="168"/>
      <c r="ZJ760" s="168"/>
      <c r="ZK760" s="168"/>
      <c r="ZL760" s="168"/>
      <c r="ZM760" s="168"/>
      <c r="ZN760" s="168"/>
      <c r="ZO760" s="168"/>
      <c r="ZP760" s="168"/>
      <c r="ZQ760" s="168"/>
      <c r="ZR760" s="168"/>
      <c r="ZS760" s="168"/>
      <c r="ZT760" s="168"/>
      <c r="ZU760" s="168"/>
      <c r="ZV760" s="168"/>
      <c r="ZW760" s="168"/>
      <c r="ZX760" s="168"/>
      <c r="ZY760" s="168"/>
      <c r="ZZ760" s="168"/>
      <c r="AAA760" s="168"/>
      <c r="AAB760" s="168"/>
      <c r="AAC760" s="168"/>
      <c r="AAD760" s="168"/>
      <c r="AAE760" s="168"/>
      <c r="AAF760" s="168"/>
      <c r="AAG760" s="168"/>
      <c r="AAH760" s="168"/>
      <c r="AAI760" s="168"/>
      <c r="AAJ760" s="168"/>
      <c r="AAK760" s="168"/>
      <c r="AAL760" s="168"/>
      <c r="AAM760" s="168"/>
      <c r="AAN760" s="168"/>
      <c r="AAO760" s="511"/>
      <c r="AAP760" s="511"/>
      <c r="AAQ760" s="511"/>
      <c r="AAR760" s="511"/>
      <c r="AAS760" s="511"/>
      <c r="AAT760" s="511"/>
      <c r="AAU760" s="511"/>
      <c r="AAV760" s="511"/>
      <c r="AAW760" s="511"/>
      <c r="AAX760" s="511"/>
      <c r="AAY760" s="511"/>
      <c r="AAZ760" s="511"/>
      <c r="ABA760" s="511"/>
      <c r="ABB760" s="511"/>
      <c r="ABC760" s="511"/>
      <c r="ABD760" s="511"/>
      <c r="ABE760" s="511"/>
      <c r="ABF760" s="511"/>
      <c r="ABG760" s="511"/>
      <c r="ABH760" s="511"/>
      <c r="ABI760" s="511"/>
      <c r="ABJ760" s="511"/>
      <c r="ABK760" s="511"/>
      <c r="ABL760" s="511"/>
      <c r="ABM760" s="89"/>
      <c r="ABN760" s="89"/>
      <c r="ABO760" s="89"/>
      <c r="ABP760" s="89"/>
      <c r="ABQ760" s="89"/>
      <c r="ABR760" s="511"/>
      <c r="ABS760" s="511"/>
      <c r="ABT760" s="89"/>
      <c r="ABU760" s="89"/>
      <c r="ABV760" s="511"/>
      <c r="ABW760" s="511"/>
      <c r="ABX760" s="89"/>
      <c r="ABY760" s="89"/>
      <c r="ABZ760" s="511"/>
      <c r="ACA760" s="511"/>
      <c r="ACB760" s="511"/>
      <c r="ACC760" s="511"/>
      <c r="ACD760" s="511"/>
      <c r="ACE760" s="511"/>
      <c r="ACF760" s="511"/>
      <c r="ACG760" s="89"/>
      <c r="ACH760" s="89"/>
      <c r="ACI760" s="511"/>
      <c r="ACJ760" s="511"/>
      <c r="ACK760" s="89"/>
      <c r="ACL760" s="89"/>
      <c r="ACM760" s="511"/>
      <c r="ACN760" s="511"/>
      <c r="ACO760" s="511"/>
      <c r="ACP760" s="511"/>
      <c r="ACQ760" s="511"/>
      <c r="ACR760" s="203"/>
      <c r="ACS760" s="107"/>
      <c r="ACT760" s="511"/>
      <c r="ACU760" s="511"/>
      <c r="ACV760" s="511"/>
      <c r="ACW760" s="511"/>
      <c r="ACX760" s="511"/>
      <c r="ACY760" s="511"/>
      <c r="ACZ760" s="511"/>
      <c r="ADA760" s="168"/>
      <c r="ADB760" s="168"/>
      <c r="ADC760" s="168"/>
      <c r="ADD760" s="168"/>
      <c r="ADE760" s="168"/>
      <c r="ADF760" s="168"/>
      <c r="ADG760" s="168"/>
      <c r="ADH760" s="168"/>
      <c r="ADI760" s="168"/>
      <c r="ADJ760" s="168"/>
      <c r="ADK760" s="168"/>
      <c r="ADL760" s="168"/>
      <c r="ADM760" s="168"/>
      <c r="ADN760" s="168"/>
      <c r="ADO760" s="168"/>
      <c r="ADP760" s="168"/>
      <c r="ADQ760" s="168"/>
      <c r="ADR760" s="168"/>
      <c r="ADS760" s="168"/>
      <c r="ADT760" s="168"/>
      <c r="ADU760" s="168"/>
      <c r="ADV760" s="168"/>
      <c r="ADW760" s="168"/>
      <c r="ADX760" s="168"/>
      <c r="ADY760" s="168"/>
      <c r="ADZ760" s="168"/>
      <c r="AEA760" s="168"/>
      <c r="AEB760" s="168"/>
      <c r="AEC760" s="168"/>
      <c r="AED760" s="168"/>
      <c r="AEE760" s="168"/>
      <c r="AEF760" s="168"/>
      <c r="AEG760" s="168"/>
      <c r="AEH760" s="168"/>
      <c r="AEI760" s="168"/>
      <c r="AEJ760" s="168"/>
      <c r="AEK760" s="168"/>
      <c r="AEL760" s="168"/>
      <c r="AEM760" s="168"/>
      <c r="AEN760" s="168"/>
      <c r="AEO760" s="168"/>
      <c r="AEP760" s="168"/>
      <c r="AEQ760" s="168"/>
      <c r="AER760" s="168"/>
      <c r="AES760" s="511"/>
      <c r="AET760" s="511"/>
      <c r="AEU760" s="511"/>
      <c r="AEV760" s="511"/>
      <c r="AEW760" s="511"/>
      <c r="AEX760" s="511"/>
      <c r="AEY760" s="511"/>
      <c r="AEZ760" s="511"/>
      <c r="AFA760" s="511"/>
      <c r="AFB760" s="511"/>
      <c r="AFC760" s="511"/>
      <c r="AFD760" s="511"/>
      <c r="AFE760" s="511"/>
      <c r="AFF760" s="511"/>
      <c r="AFG760" s="511"/>
      <c r="AFH760" s="511"/>
      <c r="AFI760" s="511"/>
      <c r="AFJ760" s="511"/>
      <c r="AFK760" s="511"/>
      <c r="AFL760" s="511"/>
      <c r="AFM760" s="511"/>
      <c r="AFN760" s="511"/>
      <c r="AFO760" s="511"/>
      <c r="AFP760" s="511"/>
      <c r="AFQ760" s="89"/>
      <c r="AFR760" s="89"/>
      <c r="AFS760" s="89"/>
      <c r="AFT760" s="89"/>
      <c r="AFU760" s="89"/>
      <c r="AFV760" s="511"/>
      <c r="AFW760" s="511"/>
      <c r="AFX760" s="89"/>
      <c r="AFY760" s="89"/>
      <c r="AFZ760" s="511"/>
      <c r="AGA760" s="511"/>
      <c r="AGB760" s="89"/>
      <c r="AGC760" s="89"/>
      <c r="AGD760" s="511"/>
      <c r="AGE760" s="511"/>
      <c r="AGF760" s="511"/>
      <c r="AGG760" s="511"/>
      <c r="AGH760" s="511"/>
      <c r="AGI760" s="511"/>
      <c r="AGJ760" s="511"/>
      <c r="AGK760" s="89"/>
      <c r="AGL760" s="89"/>
      <c r="AGM760" s="511"/>
      <c r="AGN760" s="511"/>
      <c r="AGO760" s="89"/>
      <c r="AGP760" s="89"/>
      <c r="AGQ760" s="511"/>
      <c r="AGR760" s="511"/>
      <c r="AGS760" s="511"/>
      <c r="AGT760" s="511"/>
      <c r="AGU760" s="511"/>
      <c r="AGV760" s="203"/>
      <c r="AGW760" s="107"/>
      <c r="AGX760" s="511"/>
      <c r="AGY760" s="511"/>
      <c r="AGZ760" s="511"/>
      <c r="AHA760" s="511"/>
      <c r="AHB760" s="511"/>
      <c r="AHC760" s="511"/>
      <c r="AHD760" s="511"/>
      <c r="AHE760" s="168"/>
      <c r="AHF760" s="168"/>
      <c r="AHG760" s="168"/>
      <c r="AHH760" s="168"/>
      <c r="AHI760" s="168"/>
      <c r="AHJ760" s="168"/>
      <c r="AHK760" s="168"/>
      <c r="AHL760" s="168"/>
      <c r="AHM760" s="168"/>
      <c r="AHN760" s="168"/>
      <c r="AHO760" s="168"/>
      <c r="AHP760" s="168"/>
      <c r="AHQ760" s="168"/>
      <c r="AHR760" s="168"/>
      <c r="AHS760" s="168"/>
      <c r="AHT760" s="168"/>
      <c r="AHU760" s="168"/>
      <c r="AHV760" s="168"/>
      <c r="AHW760" s="168"/>
      <c r="AHX760" s="168"/>
      <c r="AHY760" s="168"/>
      <c r="AHZ760" s="168"/>
      <c r="AIA760" s="168"/>
      <c r="AIB760" s="168"/>
      <c r="AIC760" s="168"/>
      <c r="AID760" s="168"/>
      <c r="AIE760" s="168"/>
      <c r="AIF760" s="168"/>
      <c r="AIG760" s="168"/>
      <c r="AIH760" s="168"/>
      <c r="AII760" s="168"/>
      <c r="AIJ760" s="168"/>
      <c r="AIK760" s="168"/>
      <c r="AIL760" s="168"/>
      <c r="AIM760" s="168"/>
      <c r="AIN760" s="168"/>
      <c r="AIO760" s="168"/>
      <c r="AIP760" s="168"/>
      <c r="AIQ760" s="168"/>
      <c r="AIR760" s="168"/>
      <c r="AIS760" s="168"/>
      <c r="AIT760" s="168"/>
      <c r="AIU760" s="168"/>
      <c r="AIV760" s="168"/>
      <c r="AIW760" s="511"/>
      <c r="AIX760" s="511"/>
      <c r="AIY760" s="511"/>
      <c r="AIZ760" s="511"/>
      <c r="AJA760" s="511"/>
      <c r="AJB760" s="511"/>
      <c r="AJC760" s="511"/>
      <c r="AJD760" s="511"/>
      <c r="AJE760" s="511"/>
      <c r="AJF760" s="511"/>
      <c r="AJG760" s="511"/>
      <c r="AJH760" s="511"/>
      <c r="AJI760" s="511"/>
      <c r="AJJ760" s="511"/>
      <c r="AJK760" s="511"/>
      <c r="AJL760" s="511"/>
      <c r="AJM760" s="511"/>
      <c r="AJN760" s="511"/>
      <c r="AJO760" s="511"/>
      <c r="AJP760" s="511"/>
      <c r="AJQ760" s="511"/>
      <c r="AJR760" s="511"/>
      <c r="AJS760" s="511"/>
      <c r="AJT760" s="511"/>
      <c r="AJU760" s="89"/>
      <c r="AJV760" s="89"/>
      <c r="AJW760" s="89"/>
      <c r="AJX760" s="89"/>
      <c r="AJY760" s="89"/>
      <c r="AJZ760" s="511"/>
      <c r="AKA760" s="511"/>
      <c r="AKB760" s="89"/>
      <c r="AKC760" s="89"/>
      <c r="AKD760" s="511"/>
      <c r="AKE760" s="511"/>
      <c r="AKF760" s="89"/>
      <c r="AKG760" s="89"/>
      <c r="AKH760" s="511"/>
      <c r="AKI760" s="511"/>
      <c r="AKJ760" s="511"/>
      <c r="AKK760" s="511"/>
      <c r="AKL760" s="511"/>
      <c r="AKM760" s="511"/>
      <c r="AKN760" s="511"/>
      <c r="AKO760" s="89"/>
      <c r="AKP760" s="89"/>
      <c r="AKQ760" s="511"/>
      <c r="AKR760" s="511"/>
      <c r="AKS760" s="89"/>
      <c r="AKT760" s="89"/>
      <c r="AKU760" s="511"/>
      <c r="AKV760" s="511"/>
      <c r="AKW760" s="511"/>
      <c r="AKX760" s="511"/>
      <c r="AKY760" s="511"/>
      <c r="AKZ760" s="203"/>
      <c r="ALA760" s="107"/>
      <c r="ALB760" s="511"/>
      <c r="ALC760" s="511"/>
      <c r="ALD760" s="511"/>
      <c r="ALE760" s="511"/>
      <c r="ALF760" s="511"/>
      <c r="ALG760" s="511"/>
      <c r="ALH760" s="511"/>
      <c r="ALI760" s="168"/>
      <c r="ALJ760" s="168"/>
      <c r="ALK760" s="168"/>
      <c r="ALL760" s="168"/>
      <c r="ALM760" s="168"/>
      <c r="ALN760" s="168"/>
      <c r="ALO760" s="168"/>
      <c r="ALP760" s="168"/>
      <c r="ALQ760" s="168"/>
      <c r="ALR760" s="168"/>
      <c r="ALS760" s="168"/>
      <c r="ALT760" s="168"/>
      <c r="ALU760" s="168"/>
      <c r="ALV760" s="168"/>
      <c r="ALW760" s="168"/>
      <c r="ALX760" s="168"/>
      <c r="ALY760" s="168"/>
      <c r="ALZ760" s="168"/>
      <c r="AMA760" s="168"/>
      <c r="AMB760" s="168"/>
      <c r="AMC760" s="168"/>
      <c r="AMD760" s="168"/>
      <c r="AME760" s="168"/>
      <c r="AMF760" s="168"/>
      <c r="AMG760" s="168"/>
      <c r="AMH760" s="168"/>
      <c r="AMI760" s="168"/>
      <c r="AMJ760" s="168"/>
      <c r="AMK760" s="168"/>
      <c r="AML760" s="168"/>
      <c r="AMM760" s="168"/>
      <c r="AMN760" s="168"/>
      <c r="AMO760" s="168"/>
      <c r="AMP760" s="168"/>
      <c r="AMQ760" s="168"/>
      <c r="AMR760" s="168"/>
      <c r="AMS760" s="168"/>
      <c r="AMT760" s="168"/>
      <c r="AMU760" s="168"/>
      <c r="AMV760" s="168"/>
      <c r="AMW760" s="168"/>
      <c r="AMX760" s="168"/>
      <c r="AMY760" s="168"/>
      <c r="AMZ760" s="168"/>
      <c r="ANA760" s="511"/>
      <c r="ANB760" s="511"/>
      <c r="ANC760" s="511"/>
      <c r="AND760" s="511"/>
      <c r="ANE760" s="511"/>
      <c r="ANF760" s="511"/>
      <c r="ANG760" s="511"/>
      <c r="ANH760" s="511"/>
      <c r="ANI760" s="511"/>
      <c r="ANJ760" s="511"/>
      <c r="ANK760" s="511"/>
      <c r="ANL760" s="511"/>
      <c r="ANM760" s="511"/>
      <c r="ANN760" s="511"/>
      <c r="ANO760" s="511"/>
      <c r="ANP760" s="511"/>
      <c r="ANQ760" s="511"/>
      <c r="ANR760" s="511"/>
      <c r="ANS760" s="511"/>
      <c r="ANT760" s="511"/>
      <c r="ANU760" s="511"/>
      <c r="ANV760" s="511"/>
      <c r="ANW760" s="511"/>
      <c r="ANX760" s="511"/>
      <c r="ANY760" s="89"/>
      <c r="ANZ760" s="89"/>
      <c r="AOA760" s="89"/>
      <c r="AOB760" s="89"/>
      <c r="AOC760" s="89"/>
      <c r="AOD760" s="511"/>
      <c r="AOE760" s="511"/>
      <c r="AOF760" s="89"/>
      <c r="AOG760" s="89"/>
      <c r="AOH760" s="511"/>
      <c r="AOI760" s="511"/>
      <c r="AOJ760" s="89"/>
      <c r="AOK760" s="89"/>
      <c r="AOL760" s="511"/>
      <c r="AOM760" s="511"/>
      <c r="AON760" s="511"/>
      <c r="AOO760" s="511"/>
      <c r="AOP760" s="511"/>
      <c r="AOQ760" s="511"/>
      <c r="AOR760" s="511"/>
      <c r="AOS760" s="89"/>
      <c r="AOT760" s="89"/>
      <c r="AOU760" s="511"/>
      <c r="AOV760" s="511"/>
      <c r="AOW760" s="89"/>
      <c r="AOX760" s="89"/>
      <c r="AOY760" s="511"/>
      <c r="AOZ760" s="511"/>
      <c r="APA760" s="511"/>
      <c r="APB760" s="511"/>
      <c r="APC760" s="511"/>
      <c r="APD760" s="203"/>
      <c r="APE760" s="107"/>
      <c r="APF760" s="511"/>
      <c r="APG760" s="511"/>
      <c r="APH760" s="511"/>
      <c r="API760" s="511"/>
      <c r="APJ760" s="511"/>
      <c r="APK760" s="511"/>
      <c r="APL760" s="511"/>
      <c r="APM760" s="168"/>
      <c r="APN760" s="168"/>
      <c r="APO760" s="168"/>
      <c r="APP760" s="168"/>
      <c r="APQ760" s="168"/>
      <c r="APR760" s="168"/>
      <c r="APS760" s="168"/>
      <c r="APT760" s="168"/>
      <c r="APU760" s="168"/>
      <c r="APV760" s="168"/>
      <c r="APW760" s="168"/>
      <c r="APX760" s="168"/>
      <c r="APY760" s="168"/>
      <c r="APZ760" s="168"/>
      <c r="AQA760" s="168"/>
      <c r="AQB760" s="168"/>
      <c r="AQC760" s="168"/>
      <c r="AQD760" s="168"/>
      <c r="AQE760" s="168"/>
      <c r="AQF760" s="168"/>
      <c r="AQG760" s="168"/>
      <c r="AQH760" s="168"/>
      <c r="AQI760" s="168"/>
      <c r="AQJ760" s="168"/>
      <c r="AQK760" s="168"/>
      <c r="AQL760" s="168"/>
      <c r="AQM760" s="168"/>
      <c r="AQN760" s="168"/>
      <c r="AQO760" s="168"/>
      <c r="AQP760" s="168"/>
      <c r="AQQ760" s="168"/>
      <c r="AQR760" s="168"/>
      <c r="AQS760" s="168"/>
      <c r="AQT760" s="168"/>
      <c r="AQU760" s="168"/>
      <c r="AQV760" s="168"/>
      <c r="AQW760" s="168"/>
      <c r="AQX760" s="168"/>
      <c r="AQY760" s="168"/>
      <c r="AQZ760" s="168"/>
      <c r="ARA760" s="168"/>
      <c r="ARB760" s="168"/>
      <c r="ARC760" s="168"/>
      <c r="ARD760" s="168"/>
      <c r="ARE760" s="511"/>
      <c r="ARF760" s="511"/>
      <c r="ARG760" s="511"/>
      <c r="ARH760" s="511"/>
      <c r="ARI760" s="511"/>
      <c r="ARJ760" s="511"/>
      <c r="ARK760" s="511"/>
      <c r="ARL760" s="511"/>
      <c r="ARM760" s="511"/>
      <c r="ARN760" s="511"/>
      <c r="ARO760" s="511"/>
      <c r="ARP760" s="511"/>
      <c r="ARQ760" s="511"/>
      <c r="ARR760" s="511"/>
      <c r="ARS760" s="511"/>
      <c r="ART760" s="511"/>
      <c r="ARU760" s="511"/>
      <c r="ARV760" s="511"/>
      <c r="ARW760" s="511"/>
      <c r="ARX760" s="511"/>
      <c r="ARY760" s="511"/>
      <c r="ARZ760" s="511"/>
      <c r="ASA760" s="511"/>
      <c r="ASB760" s="511"/>
      <c r="ASC760" s="89"/>
      <c r="ASD760" s="89"/>
      <c r="ASE760" s="89"/>
      <c r="ASF760" s="89"/>
      <c r="ASG760" s="89"/>
      <c r="ASH760" s="511"/>
      <c r="ASI760" s="511"/>
      <c r="ASJ760" s="89"/>
      <c r="ASK760" s="89"/>
      <c r="ASL760" s="511"/>
      <c r="ASM760" s="511"/>
      <c r="ASN760" s="89"/>
      <c r="ASO760" s="89"/>
      <c r="ASP760" s="511"/>
      <c r="ASQ760" s="511"/>
      <c r="ASR760" s="511"/>
      <c r="ASS760" s="511"/>
      <c r="AST760" s="511"/>
      <c r="ASU760" s="511"/>
      <c r="ASV760" s="511"/>
      <c r="ASW760" s="89"/>
      <c r="ASX760" s="89"/>
      <c r="ASY760" s="511"/>
      <c r="ASZ760" s="511"/>
      <c r="ATA760" s="89"/>
      <c r="ATB760" s="89"/>
      <c r="ATC760" s="511"/>
      <c r="ATD760" s="511"/>
      <c r="ATE760" s="511"/>
      <c r="ATF760" s="511"/>
      <c r="ATG760" s="511"/>
      <c r="ATH760" s="203"/>
      <c r="ATI760" s="107"/>
      <c r="ATJ760" s="511"/>
      <c r="ATK760" s="511"/>
      <c r="ATL760" s="511"/>
      <c r="ATM760" s="511"/>
      <c r="ATN760" s="511"/>
      <c r="ATO760" s="511"/>
      <c r="ATP760" s="511"/>
      <c r="ATQ760" s="168"/>
      <c r="ATR760" s="168"/>
      <c r="ATS760" s="168"/>
      <c r="ATT760" s="168"/>
      <c r="ATU760" s="168"/>
      <c r="ATV760" s="168"/>
      <c r="ATW760" s="168"/>
      <c r="ATX760" s="168"/>
      <c r="ATY760" s="168"/>
      <c r="ATZ760" s="168"/>
      <c r="AUA760" s="168"/>
      <c r="AUB760" s="168"/>
      <c r="AUC760" s="168"/>
      <c r="AUD760" s="168"/>
      <c r="AUE760" s="168"/>
      <c r="AUF760" s="168"/>
      <c r="AUG760" s="168"/>
      <c r="AUH760" s="168"/>
      <c r="AUI760" s="168"/>
      <c r="AUJ760" s="168"/>
      <c r="AUK760" s="168"/>
      <c r="AUL760" s="168"/>
      <c r="AUM760" s="168"/>
      <c r="AUN760" s="168"/>
      <c r="AUO760" s="168"/>
      <c r="AUP760" s="168"/>
      <c r="AUQ760" s="168"/>
      <c r="AUR760" s="168"/>
      <c r="AUS760" s="168"/>
      <c r="AUT760" s="168"/>
      <c r="AUU760" s="168"/>
      <c r="AUV760" s="168"/>
      <c r="AUW760" s="168"/>
      <c r="AUX760" s="168"/>
      <c r="AUY760" s="168"/>
      <c r="AUZ760" s="168"/>
      <c r="AVA760" s="168"/>
      <c r="AVB760" s="168"/>
      <c r="AVC760" s="168"/>
      <c r="AVD760" s="168"/>
      <c r="AVE760" s="168"/>
      <c r="AVF760" s="168"/>
      <c r="AVG760" s="168"/>
      <c r="AVH760" s="168"/>
      <c r="AVI760" s="511"/>
      <c r="AVJ760" s="511"/>
      <c r="AVK760" s="511"/>
      <c r="AVL760" s="511"/>
      <c r="AVM760" s="511"/>
      <c r="AVN760" s="511"/>
      <c r="AVO760" s="511"/>
      <c r="AVP760" s="511"/>
      <c r="AVQ760" s="511"/>
      <c r="AVR760" s="511"/>
      <c r="AVS760" s="511"/>
      <c r="AVT760" s="511"/>
      <c r="AVU760" s="511"/>
      <c r="AVV760" s="511"/>
      <c r="AVW760" s="511"/>
      <c r="AVX760" s="511"/>
      <c r="AVY760" s="511"/>
      <c r="AVZ760" s="511"/>
      <c r="AWA760" s="511"/>
      <c r="AWB760" s="511"/>
      <c r="AWC760" s="511"/>
      <c r="AWD760" s="511"/>
      <c r="AWE760" s="511"/>
      <c r="AWF760" s="511"/>
      <c r="AWG760" s="89"/>
      <c r="AWH760" s="89"/>
      <c r="AWI760" s="89"/>
      <c r="AWJ760" s="89"/>
      <c r="AWK760" s="89"/>
      <c r="AWL760" s="511"/>
      <c r="AWM760" s="511"/>
      <c r="AWN760" s="89"/>
      <c r="AWO760" s="89"/>
      <c r="AWP760" s="511"/>
      <c r="AWQ760" s="511"/>
      <c r="AWR760" s="89"/>
      <c r="AWS760" s="89"/>
      <c r="AWT760" s="511"/>
      <c r="AWU760" s="511"/>
      <c r="AWV760" s="511"/>
      <c r="AWW760" s="511"/>
      <c r="AWX760" s="511"/>
      <c r="AWY760" s="511"/>
      <c r="AWZ760" s="511"/>
      <c r="AXA760" s="89"/>
      <c r="AXB760" s="89"/>
      <c r="AXC760" s="511"/>
      <c r="AXD760" s="511"/>
      <c r="AXE760" s="89"/>
      <c r="AXF760" s="89"/>
      <c r="AXG760" s="511"/>
      <c r="AXH760" s="511"/>
      <c r="AXI760" s="511"/>
      <c r="AXJ760" s="511"/>
      <c r="AXK760" s="511"/>
      <c r="AXL760" s="203"/>
      <c r="AXM760" s="107"/>
      <c r="AXN760" s="511"/>
      <c r="AXO760" s="511"/>
      <c r="AXP760" s="511"/>
      <c r="AXQ760" s="511"/>
      <c r="AXR760" s="511"/>
      <c r="AXS760" s="511"/>
      <c r="AXT760" s="511"/>
      <c r="AXU760" s="168"/>
      <c r="AXV760" s="168"/>
      <c r="AXW760" s="168"/>
      <c r="AXX760" s="168"/>
      <c r="AXY760" s="168"/>
      <c r="AXZ760" s="168"/>
      <c r="AYA760" s="168"/>
      <c r="AYB760" s="168"/>
      <c r="AYC760" s="168"/>
      <c r="AYD760" s="168"/>
      <c r="AYE760" s="168"/>
      <c r="AYF760" s="168"/>
      <c r="AYG760" s="168"/>
      <c r="AYH760" s="168"/>
      <c r="AYI760" s="168"/>
      <c r="AYJ760" s="168"/>
      <c r="AYK760" s="168"/>
      <c r="AYL760" s="168"/>
      <c r="AYM760" s="168"/>
      <c r="AYN760" s="168"/>
      <c r="AYO760" s="168"/>
      <c r="AYP760" s="168"/>
      <c r="AYQ760" s="168"/>
      <c r="AYR760" s="168"/>
      <c r="AYS760" s="168"/>
      <c r="AYT760" s="168"/>
      <c r="AYU760" s="168"/>
      <c r="AYV760" s="168"/>
      <c r="AYW760" s="168"/>
      <c r="AYX760" s="168"/>
      <c r="AYY760" s="168"/>
      <c r="AYZ760" s="168"/>
      <c r="AZA760" s="168"/>
      <c r="AZB760" s="168"/>
      <c r="AZC760" s="168"/>
      <c r="AZD760" s="168"/>
      <c r="AZE760" s="168"/>
      <c r="AZF760" s="168"/>
      <c r="AZG760" s="168"/>
      <c r="AZH760" s="168"/>
      <c r="AZI760" s="168"/>
      <c r="AZJ760" s="168"/>
      <c r="AZK760" s="168"/>
      <c r="AZL760" s="168"/>
      <c r="AZM760" s="511"/>
      <c r="AZN760" s="511"/>
      <c r="AZO760" s="511"/>
      <c r="AZP760" s="511"/>
      <c r="AZQ760" s="511"/>
      <c r="AZR760" s="511"/>
      <c r="AZS760" s="511"/>
      <c r="AZT760" s="511"/>
      <c r="AZU760" s="511"/>
      <c r="AZV760" s="511"/>
      <c r="AZW760" s="511"/>
      <c r="AZX760" s="511"/>
      <c r="AZY760" s="511"/>
      <c r="AZZ760" s="511"/>
      <c r="BAA760" s="511"/>
      <c r="BAB760" s="511"/>
      <c r="BAC760" s="511"/>
      <c r="BAD760" s="511"/>
      <c r="BAE760" s="511"/>
      <c r="BAF760" s="511"/>
      <c r="BAG760" s="511"/>
      <c r="BAH760" s="511"/>
      <c r="BAI760" s="511"/>
      <c r="BAJ760" s="511"/>
      <c r="BAK760" s="89"/>
      <c r="BAL760" s="89"/>
      <c r="BAM760" s="89"/>
      <c r="BAN760" s="89"/>
      <c r="BAO760" s="89"/>
      <c r="BAP760" s="511"/>
      <c r="BAQ760" s="511"/>
      <c r="BAR760" s="89"/>
      <c r="BAS760" s="89"/>
      <c r="BAT760" s="511"/>
      <c r="BAU760" s="511"/>
      <c r="BAV760" s="89"/>
      <c r="BAW760" s="89"/>
      <c r="BAX760" s="511"/>
      <c r="BAY760" s="511"/>
      <c r="BAZ760" s="511"/>
      <c r="BBA760" s="511"/>
      <c r="BBB760" s="511"/>
      <c r="BBC760" s="511"/>
      <c r="BBD760" s="511"/>
      <c r="BBE760" s="89"/>
      <c r="BBF760" s="89"/>
      <c r="BBG760" s="511"/>
      <c r="BBH760" s="511"/>
      <c r="BBI760" s="89"/>
      <c r="BBJ760" s="89"/>
      <c r="BBK760" s="511"/>
      <c r="BBL760" s="511"/>
      <c r="BBM760" s="511"/>
      <c r="BBN760" s="511"/>
      <c r="BBO760" s="511"/>
      <c r="BBP760" s="203"/>
      <c r="BBQ760" s="107"/>
      <c r="BBR760" s="511"/>
      <c r="BBS760" s="511"/>
      <c r="BBT760" s="511"/>
      <c r="BBU760" s="511"/>
      <c r="BBV760" s="511"/>
      <c r="BBW760" s="511"/>
      <c r="BBX760" s="511"/>
      <c r="BBY760" s="168"/>
      <c r="BBZ760" s="168"/>
      <c r="BCA760" s="168"/>
      <c r="BCB760" s="168"/>
      <c r="BCC760" s="168"/>
      <c r="BCD760" s="168"/>
      <c r="BCE760" s="168"/>
      <c r="BCF760" s="168"/>
      <c r="BCG760" s="168"/>
      <c r="BCH760" s="168"/>
      <c r="BCI760" s="168"/>
      <c r="BCJ760" s="168"/>
      <c r="BCK760" s="168"/>
      <c r="BCL760" s="168"/>
      <c r="BCM760" s="168"/>
      <c r="BCN760" s="168"/>
      <c r="BCO760" s="168"/>
      <c r="BCP760" s="168"/>
      <c r="BCQ760" s="168"/>
      <c r="BCR760" s="168"/>
      <c r="BCS760" s="168"/>
      <c r="BCT760" s="168"/>
      <c r="BCU760" s="168"/>
      <c r="BCV760" s="168"/>
      <c r="BCW760" s="168"/>
      <c r="BCX760" s="168"/>
      <c r="BCY760" s="168"/>
      <c r="BCZ760" s="168"/>
      <c r="BDA760" s="168"/>
      <c r="BDB760" s="168"/>
      <c r="BDC760" s="168"/>
      <c r="BDD760" s="168"/>
      <c r="BDE760" s="168"/>
      <c r="BDF760" s="168"/>
      <c r="BDG760" s="168"/>
      <c r="BDH760" s="168"/>
      <c r="BDI760" s="168"/>
      <c r="BDJ760" s="168"/>
      <c r="BDK760" s="168"/>
      <c r="BDL760" s="168"/>
      <c r="BDM760" s="168"/>
      <c r="BDN760" s="168"/>
      <c r="BDO760" s="168"/>
      <c r="BDP760" s="168"/>
      <c r="BDQ760" s="511"/>
      <c r="BDR760" s="511"/>
      <c r="BDS760" s="511"/>
      <c r="BDT760" s="511"/>
      <c r="BDU760" s="511"/>
      <c r="BDV760" s="511"/>
      <c r="BDW760" s="511"/>
      <c r="BDX760" s="511"/>
      <c r="BDY760" s="511"/>
      <c r="BDZ760" s="511"/>
      <c r="BEA760" s="511"/>
      <c r="BEB760" s="511"/>
      <c r="BEC760" s="511"/>
      <c r="BED760" s="511"/>
      <c r="BEE760" s="511"/>
      <c r="BEF760" s="511"/>
      <c r="BEG760" s="511"/>
      <c r="BEH760" s="511"/>
      <c r="BEI760" s="511"/>
      <c r="BEJ760" s="511"/>
      <c r="BEK760" s="511"/>
      <c r="BEL760" s="511"/>
      <c r="BEM760" s="511"/>
      <c r="BEN760" s="511"/>
      <c r="BEO760" s="89"/>
      <c r="BEP760" s="89"/>
      <c r="BEQ760" s="89"/>
      <c r="BER760" s="89"/>
      <c r="BES760" s="89"/>
      <c r="BET760" s="511"/>
      <c r="BEU760" s="511"/>
      <c r="BEV760" s="89"/>
      <c r="BEW760" s="89"/>
      <c r="BEX760" s="511"/>
      <c r="BEY760" s="511"/>
      <c r="BEZ760" s="89"/>
      <c r="BFA760" s="89"/>
      <c r="BFB760" s="511"/>
      <c r="BFC760" s="511"/>
      <c r="BFD760" s="511"/>
      <c r="BFE760" s="511"/>
      <c r="BFF760" s="511"/>
      <c r="BFG760" s="511"/>
      <c r="BFH760" s="511"/>
      <c r="BFI760" s="89"/>
      <c r="BFJ760" s="89"/>
      <c r="BFK760" s="511"/>
      <c r="BFL760" s="511"/>
      <c r="BFM760" s="89"/>
      <c r="BFN760" s="89"/>
      <c r="BFO760" s="511"/>
      <c r="BFP760" s="511"/>
      <c r="BFQ760" s="511"/>
      <c r="BFR760" s="511"/>
      <c r="BFS760" s="511"/>
      <c r="BFT760" s="203"/>
      <c r="BFU760" s="107"/>
      <c r="BFV760" s="511"/>
      <c r="BFW760" s="511"/>
      <c r="BFX760" s="511"/>
      <c r="BFY760" s="511"/>
      <c r="BFZ760" s="511"/>
      <c r="BGA760" s="511"/>
      <c r="BGB760" s="511"/>
      <c r="BGC760" s="168"/>
      <c r="BGD760" s="168"/>
      <c r="BGE760" s="168"/>
      <c r="BGF760" s="168"/>
      <c r="BGG760" s="168"/>
      <c r="BGH760" s="168"/>
      <c r="BGI760" s="168"/>
      <c r="BGJ760" s="168"/>
      <c r="BGK760" s="168"/>
      <c r="BGL760" s="168"/>
      <c r="BGM760" s="168"/>
      <c r="BGN760" s="168"/>
      <c r="BGO760" s="168"/>
      <c r="BGP760" s="168"/>
      <c r="BGQ760" s="168"/>
      <c r="BGR760" s="168"/>
      <c r="BGS760" s="168"/>
      <c r="BGT760" s="168"/>
      <c r="BGU760" s="168"/>
      <c r="BGV760" s="168"/>
      <c r="BGW760" s="168"/>
      <c r="BGX760" s="168"/>
      <c r="BGY760" s="168"/>
      <c r="BGZ760" s="168"/>
      <c r="BHA760" s="168"/>
      <c r="BHB760" s="168"/>
      <c r="BHC760" s="168"/>
      <c r="BHD760" s="168"/>
      <c r="BHE760" s="168"/>
      <c r="BHF760" s="168"/>
      <c r="BHG760" s="168"/>
      <c r="BHH760" s="168"/>
      <c r="BHI760" s="168"/>
      <c r="BHJ760" s="168"/>
      <c r="BHK760" s="168"/>
      <c r="BHL760" s="168"/>
      <c r="BHM760" s="168"/>
      <c r="BHN760" s="168"/>
      <c r="BHO760" s="168"/>
      <c r="BHP760" s="168"/>
      <c r="BHQ760" s="168"/>
      <c r="BHR760" s="168"/>
      <c r="BHS760" s="168"/>
      <c r="BHT760" s="168"/>
      <c r="BHU760" s="511"/>
      <c r="BHV760" s="511"/>
      <c r="BHW760" s="511"/>
      <c r="BHX760" s="511"/>
      <c r="BHY760" s="511"/>
      <c r="BHZ760" s="511"/>
      <c r="BIA760" s="511"/>
      <c r="BIB760" s="511"/>
      <c r="BIC760" s="511"/>
      <c r="BID760" s="511"/>
      <c r="BIE760" s="511"/>
      <c r="BIF760" s="511"/>
      <c r="BIG760" s="511"/>
      <c r="BIH760" s="511"/>
      <c r="BII760" s="511"/>
      <c r="BIJ760" s="511"/>
      <c r="BIK760" s="511"/>
      <c r="BIL760" s="511"/>
      <c r="BIM760" s="511"/>
      <c r="BIN760" s="511"/>
      <c r="BIO760" s="511"/>
      <c r="BIP760" s="511"/>
      <c r="BIQ760" s="511"/>
      <c r="BIR760" s="511"/>
      <c r="BIS760" s="89"/>
      <c r="BIT760" s="89"/>
      <c r="BIU760" s="89"/>
      <c r="BIV760" s="89"/>
      <c r="BIW760" s="89"/>
      <c r="BIX760" s="511"/>
      <c r="BIY760" s="511"/>
      <c r="BIZ760" s="89"/>
      <c r="BJA760" s="89"/>
      <c r="BJB760" s="511"/>
      <c r="BJC760" s="511"/>
      <c r="BJD760" s="89"/>
      <c r="BJE760" s="89"/>
      <c r="BJF760" s="511"/>
      <c r="BJG760" s="511"/>
      <c r="BJH760" s="511"/>
      <c r="BJI760" s="511"/>
      <c r="BJJ760" s="511"/>
      <c r="BJK760" s="511"/>
      <c r="BJL760" s="511"/>
      <c r="BJM760" s="89"/>
      <c r="BJN760" s="89"/>
      <c r="BJO760" s="511"/>
      <c r="BJP760" s="511"/>
      <c r="BJQ760" s="89"/>
      <c r="BJR760" s="89"/>
      <c r="BJS760" s="511"/>
      <c r="BJT760" s="511"/>
      <c r="BJU760" s="511"/>
      <c r="BJV760" s="511"/>
      <c r="BJW760" s="511"/>
      <c r="BJX760" s="203"/>
      <c r="BJY760" s="107"/>
      <c r="BJZ760" s="511"/>
      <c r="BKA760" s="511"/>
      <c r="BKB760" s="511"/>
      <c r="BKC760" s="511"/>
      <c r="BKD760" s="511"/>
      <c r="BKE760" s="511"/>
      <c r="BKF760" s="511"/>
      <c r="BKG760" s="168"/>
      <c r="BKH760" s="168"/>
      <c r="BKI760" s="168"/>
      <c r="BKJ760" s="168"/>
      <c r="BKK760" s="168"/>
      <c r="BKL760" s="168"/>
      <c r="BKM760" s="168"/>
      <c r="BKN760" s="168"/>
      <c r="BKO760" s="168"/>
      <c r="BKP760" s="168"/>
      <c r="BKQ760" s="168"/>
      <c r="BKR760" s="168"/>
      <c r="BKS760" s="168"/>
      <c r="BKT760" s="168"/>
      <c r="BKU760" s="168"/>
      <c r="BKV760" s="168"/>
      <c r="BKW760" s="168"/>
      <c r="BKX760" s="168"/>
      <c r="BKY760" s="168"/>
      <c r="BKZ760" s="168"/>
      <c r="BLA760" s="168"/>
      <c r="BLB760" s="168"/>
      <c r="BLC760" s="168"/>
      <c r="BLD760" s="168"/>
      <c r="BLE760" s="168"/>
      <c r="BLF760" s="168"/>
      <c r="BLG760" s="168"/>
      <c r="BLH760" s="168"/>
      <c r="BLI760" s="168"/>
      <c r="BLJ760" s="168"/>
      <c r="BLK760" s="168"/>
      <c r="BLL760" s="168"/>
      <c r="BLM760" s="168"/>
      <c r="BLN760" s="168"/>
      <c r="BLO760" s="168"/>
      <c r="BLP760" s="168"/>
      <c r="BLQ760" s="168"/>
      <c r="BLR760" s="168"/>
      <c r="BLS760" s="168"/>
      <c r="BLT760" s="168"/>
      <c r="BLU760" s="168"/>
      <c r="BLV760" s="168"/>
      <c r="BLW760" s="168"/>
      <c r="BLX760" s="168"/>
      <c r="BLY760" s="511"/>
      <c r="BLZ760" s="511"/>
      <c r="BMA760" s="511"/>
      <c r="BMB760" s="511"/>
      <c r="BMC760" s="511"/>
      <c r="BMD760" s="511"/>
      <c r="BME760" s="511"/>
      <c r="BMF760" s="511"/>
      <c r="BMG760" s="511"/>
      <c r="BMH760" s="511"/>
      <c r="BMI760" s="511"/>
      <c r="BMJ760" s="511"/>
      <c r="BMK760" s="511"/>
      <c r="BML760" s="511"/>
      <c r="BMM760" s="511"/>
      <c r="BMN760" s="511"/>
      <c r="BMO760" s="511"/>
      <c r="BMP760" s="511"/>
      <c r="BMQ760" s="511"/>
      <c r="BMR760" s="511"/>
      <c r="BMS760" s="511"/>
      <c r="BMT760" s="511"/>
      <c r="BMU760" s="511"/>
      <c r="BMV760" s="511"/>
      <c r="BMW760" s="89"/>
      <c r="BMX760" s="89"/>
      <c r="BMY760" s="89"/>
      <c r="BMZ760" s="89"/>
      <c r="BNA760" s="89"/>
      <c r="BNB760" s="511"/>
      <c r="BNC760" s="511"/>
      <c r="BND760" s="89"/>
      <c r="BNE760" s="89"/>
      <c r="BNF760" s="511"/>
      <c r="BNG760" s="511"/>
      <c r="BNH760" s="89"/>
      <c r="BNI760" s="89"/>
      <c r="BNJ760" s="511"/>
      <c r="BNK760" s="511"/>
      <c r="BNL760" s="511"/>
      <c r="BNM760" s="511"/>
      <c r="BNN760" s="511"/>
      <c r="BNO760" s="511"/>
      <c r="BNP760" s="511"/>
      <c r="BNQ760" s="89"/>
      <c r="BNR760" s="89"/>
      <c r="BNS760" s="511"/>
      <c r="BNT760" s="511"/>
      <c r="BNU760" s="89"/>
      <c r="BNV760" s="89"/>
      <c r="BNW760" s="511"/>
      <c r="BNX760" s="511"/>
      <c r="BNY760" s="511"/>
      <c r="BNZ760" s="511"/>
      <c r="BOA760" s="511"/>
      <c r="BOB760" s="203"/>
      <c r="BOC760" s="107"/>
      <c r="BOD760" s="511"/>
      <c r="BOE760" s="511"/>
      <c r="BOF760" s="511"/>
      <c r="BOG760" s="511"/>
      <c r="BOH760" s="511"/>
      <c r="BOI760" s="511"/>
      <c r="BOJ760" s="511"/>
      <c r="BOK760" s="168"/>
      <c r="BOL760" s="168"/>
      <c r="BOM760" s="168"/>
      <c r="BON760" s="168"/>
      <c r="BOO760" s="168"/>
      <c r="BOP760" s="168"/>
      <c r="BOQ760" s="168"/>
      <c r="BOR760" s="168"/>
      <c r="BOS760" s="168"/>
      <c r="BOT760" s="168"/>
      <c r="BOU760" s="168"/>
      <c r="BOV760" s="168"/>
      <c r="BOW760" s="168"/>
      <c r="BOX760" s="168"/>
      <c r="BOY760" s="168"/>
      <c r="BOZ760" s="168"/>
      <c r="BPA760" s="168"/>
      <c r="BPB760" s="168"/>
      <c r="BPC760" s="168"/>
      <c r="BPD760" s="168"/>
      <c r="BPE760" s="168"/>
      <c r="BPF760" s="168"/>
      <c r="BPG760" s="168"/>
      <c r="BPH760" s="168"/>
      <c r="BPI760" s="168"/>
      <c r="BPJ760" s="168"/>
      <c r="BPK760" s="168"/>
      <c r="BPL760" s="168"/>
      <c r="BPM760" s="168"/>
      <c r="BPN760" s="168"/>
      <c r="BPO760" s="168"/>
      <c r="BPP760" s="168"/>
      <c r="BPQ760" s="168"/>
      <c r="BPR760" s="168"/>
      <c r="BPS760" s="168"/>
      <c r="BPT760" s="168"/>
      <c r="BPU760" s="168"/>
      <c r="BPV760" s="168"/>
      <c r="BPW760" s="168"/>
      <c r="BPX760" s="168"/>
      <c r="BPY760" s="168"/>
      <c r="BPZ760" s="168"/>
      <c r="BQA760" s="168"/>
      <c r="BQB760" s="168"/>
      <c r="BQC760" s="511"/>
      <c r="BQD760" s="511"/>
      <c r="BQE760" s="511"/>
      <c r="BQF760" s="511"/>
      <c r="BQG760" s="511"/>
      <c r="BQH760" s="511"/>
      <c r="BQI760" s="511"/>
      <c r="BQJ760" s="511"/>
      <c r="BQK760" s="511"/>
      <c r="BQL760" s="511"/>
      <c r="BQM760" s="511"/>
      <c r="BQN760" s="511"/>
      <c r="BQO760" s="511"/>
      <c r="BQP760" s="511"/>
      <c r="BQQ760" s="511"/>
      <c r="BQR760" s="511"/>
      <c r="BQS760" s="511"/>
      <c r="BQT760" s="511"/>
      <c r="BQU760" s="511"/>
      <c r="BQV760" s="511"/>
      <c r="BQW760" s="511"/>
      <c r="BQX760" s="511"/>
      <c r="BQY760" s="511"/>
      <c r="BQZ760" s="511"/>
      <c r="BRA760" s="89"/>
      <c r="BRB760" s="89"/>
      <c r="BRC760" s="89"/>
      <c r="BRD760" s="89"/>
      <c r="BRE760" s="89"/>
      <c r="BRF760" s="511"/>
      <c r="BRG760" s="511"/>
      <c r="BRH760" s="89"/>
      <c r="BRI760" s="89"/>
      <c r="BRJ760" s="511"/>
      <c r="BRK760" s="511"/>
      <c r="BRL760" s="89"/>
      <c r="BRM760" s="89"/>
      <c r="BRN760" s="511"/>
      <c r="BRO760" s="511"/>
      <c r="BRP760" s="511"/>
      <c r="BRQ760" s="511"/>
      <c r="BRR760" s="511"/>
      <c r="BRS760" s="511"/>
      <c r="BRT760" s="511"/>
      <c r="BRU760" s="89"/>
      <c r="BRV760" s="89"/>
      <c r="BRW760" s="511"/>
      <c r="BRX760" s="511"/>
      <c r="BRY760" s="89"/>
      <c r="BRZ760" s="89"/>
      <c r="BSA760" s="511"/>
      <c r="BSB760" s="511"/>
      <c r="BSC760" s="511"/>
      <c r="BSD760" s="511"/>
      <c r="BSE760" s="511"/>
      <c r="BSF760" s="203"/>
      <c r="BSG760" s="107"/>
      <c r="BSH760" s="511"/>
      <c r="BSI760" s="511"/>
      <c r="BSJ760" s="511"/>
      <c r="BSK760" s="511"/>
      <c r="BSL760" s="511"/>
      <c r="BSM760" s="511"/>
      <c r="BSN760" s="511"/>
      <c r="BSO760" s="168"/>
      <c r="BSP760" s="168"/>
      <c r="BSQ760" s="168"/>
      <c r="BSR760" s="168"/>
      <c r="BSS760" s="168"/>
      <c r="BST760" s="168"/>
      <c r="BSU760" s="168"/>
      <c r="BSV760" s="168"/>
      <c r="BSW760" s="168"/>
      <c r="BSX760" s="168"/>
      <c r="BSY760" s="168"/>
      <c r="BSZ760" s="168"/>
      <c r="BTA760" s="168"/>
      <c r="BTB760" s="168"/>
      <c r="BTC760" s="168"/>
      <c r="BTD760" s="168"/>
      <c r="BTE760" s="168"/>
      <c r="BTF760" s="168"/>
      <c r="BTG760" s="168"/>
      <c r="BTH760" s="168"/>
      <c r="BTI760" s="168"/>
      <c r="BTJ760" s="168"/>
      <c r="BTK760" s="168"/>
      <c r="BTL760" s="168"/>
      <c r="BTM760" s="168"/>
      <c r="BTN760" s="168"/>
      <c r="BTO760" s="168"/>
      <c r="BTP760" s="168"/>
      <c r="BTQ760" s="168"/>
      <c r="BTR760" s="168"/>
      <c r="BTS760" s="168"/>
      <c r="BTT760" s="168"/>
      <c r="BTU760" s="168"/>
      <c r="BTV760" s="168"/>
      <c r="BTW760" s="168"/>
      <c r="BTX760" s="168"/>
      <c r="BTY760" s="168"/>
      <c r="BTZ760" s="168"/>
      <c r="BUA760" s="168"/>
      <c r="BUB760" s="168"/>
      <c r="BUC760" s="168"/>
      <c r="BUD760" s="168"/>
      <c r="BUE760" s="168"/>
      <c r="BUF760" s="168"/>
      <c r="BUG760" s="511"/>
      <c r="BUH760" s="511"/>
      <c r="BUI760" s="511"/>
      <c r="BUJ760" s="511"/>
      <c r="BUK760" s="511"/>
      <c r="BUL760" s="511"/>
      <c r="BUM760" s="511"/>
      <c r="BUN760" s="511"/>
      <c r="BUO760" s="511"/>
      <c r="BUP760" s="511"/>
      <c r="BUQ760" s="511"/>
      <c r="BUR760" s="511"/>
      <c r="BUS760" s="511"/>
      <c r="BUT760" s="511"/>
      <c r="BUU760" s="511"/>
      <c r="BUV760" s="511"/>
      <c r="BUW760" s="511"/>
      <c r="BUX760" s="511"/>
      <c r="BUY760" s="511"/>
      <c r="BUZ760" s="511"/>
      <c r="BVA760" s="511"/>
      <c r="BVB760" s="511"/>
      <c r="BVC760" s="511"/>
      <c r="BVD760" s="511"/>
      <c r="BVE760" s="89"/>
      <c r="BVF760" s="89"/>
      <c r="BVG760" s="89"/>
      <c r="BVH760" s="89"/>
      <c r="BVI760" s="89"/>
      <c r="BVJ760" s="511"/>
      <c r="BVK760" s="511"/>
      <c r="BVL760" s="89"/>
      <c r="BVM760" s="89"/>
      <c r="BVN760" s="511"/>
      <c r="BVO760" s="511"/>
      <c r="BVP760" s="89"/>
      <c r="BVQ760" s="89"/>
      <c r="BVR760" s="511"/>
      <c r="BVS760" s="511"/>
      <c r="BVT760" s="511"/>
      <c r="BVU760" s="511"/>
      <c r="BVV760" s="511"/>
      <c r="BVW760" s="511"/>
      <c r="BVX760" s="511"/>
      <c r="BVY760" s="89"/>
      <c r="BVZ760" s="89"/>
      <c r="BWA760" s="511"/>
      <c r="BWB760" s="511"/>
      <c r="BWC760" s="89"/>
      <c r="BWD760" s="89"/>
      <c r="BWE760" s="511"/>
      <c r="BWF760" s="511"/>
      <c r="BWG760" s="511"/>
      <c r="BWH760" s="511"/>
      <c r="BWI760" s="511"/>
      <c r="BWJ760" s="203"/>
      <c r="BWK760" s="107"/>
      <c r="BWL760" s="511"/>
      <c r="BWM760" s="511"/>
      <c r="BWN760" s="511"/>
      <c r="BWO760" s="511"/>
      <c r="BWP760" s="511"/>
      <c r="BWQ760" s="511"/>
      <c r="BWR760" s="511"/>
      <c r="BWS760" s="168"/>
      <c r="BWT760" s="168"/>
      <c r="BWU760" s="168"/>
      <c r="BWV760" s="168"/>
      <c r="BWW760" s="168"/>
      <c r="BWX760" s="168"/>
      <c r="BWY760" s="168"/>
      <c r="BWZ760" s="168"/>
      <c r="BXA760" s="168"/>
      <c r="BXB760" s="168"/>
      <c r="BXC760" s="168"/>
      <c r="BXD760" s="168"/>
      <c r="BXE760" s="168"/>
      <c r="BXF760" s="168"/>
      <c r="BXG760" s="168"/>
      <c r="BXH760" s="168"/>
      <c r="BXI760" s="168"/>
      <c r="BXJ760" s="168"/>
      <c r="BXK760" s="168"/>
      <c r="BXL760" s="168"/>
      <c r="BXM760" s="168"/>
      <c r="BXN760" s="168"/>
      <c r="BXO760" s="168"/>
      <c r="BXP760" s="168"/>
      <c r="BXQ760" s="168"/>
      <c r="BXR760" s="168"/>
      <c r="BXS760" s="168"/>
      <c r="BXT760" s="168"/>
      <c r="BXU760" s="168"/>
      <c r="BXV760" s="168"/>
      <c r="BXW760" s="168"/>
      <c r="BXX760" s="168"/>
      <c r="BXY760" s="168"/>
      <c r="BXZ760" s="168"/>
      <c r="BYA760" s="168"/>
      <c r="BYB760" s="168"/>
      <c r="BYC760" s="168"/>
      <c r="BYD760" s="168"/>
      <c r="BYE760" s="168"/>
      <c r="BYF760" s="168"/>
      <c r="BYG760" s="168"/>
      <c r="BYH760" s="168"/>
      <c r="BYI760" s="168"/>
      <c r="BYJ760" s="168"/>
      <c r="BYK760" s="511"/>
      <c r="BYL760" s="511"/>
      <c r="BYM760" s="511"/>
      <c r="BYN760" s="511"/>
      <c r="BYO760" s="511"/>
      <c r="BYP760" s="511"/>
      <c r="BYQ760" s="511"/>
      <c r="BYR760" s="511"/>
      <c r="BYS760" s="511"/>
      <c r="BYT760" s="511"/>
      <c r="BYU760" s="511"/>
      <c r="BYV760" s="511"/>
      <c r="BYW760" s="511"/>
      <c r="BYX760" s="511"/>
      <c r="BYY760" s="511"/>
      <c r="BYZ760" s="511"/>
      <c r="BZA760" s="511"/>
      <c r="BZB760" s="511"/>
      <c r="BZC760" s="511"/>
      <c r="BZD760" s="511"/>
      <c r="BZE760" s="511"/>
      <c r="BZF760" s="511"/>
      <c r="BZG760" s="511"/>
      <c r="BZH760" s="511"/>
      <c r="BZI760" s="89"/>
      <c r="BZJ760" s="89"/>
      <c r="BZK760" s="89"/>
      <c r="BZL760" s="89"/>
      <c r="BZM760" s="89"/>
      <c r="BZN760" s="511"/>
      <c r="BZO760" s="511"/>
      <c r="BZP760" s="89"/>
      <c r="BZQ760" s="89"/>
      <c r="BZR760" s="511"/>
      <c r="BZS760" s="511"/>
      <c r="BZT760" s="89"/>
      <c r="BZU760" s="89"/>
      <c r="BZV760" s="511"/>
      <c r="BZW760" s="511"/>
      <c r="BZX760" s="511"/>
      <c r="BZY760" s="511"/>
      <c r="BZZ760" s="511"/>
      <c r="CAA760" s="511"/>
      <c r="CAB760" s="511"/>
      <c r="CAC760" s="89"/>
      <c r="CAD760" s="89"/>
      <c r="CAE760" s="511"/>
      <c r="CAF760" s="511"/>
      <c r="CAG760" s="89"/>
      <c r="CAH760" s="89"/>
      <c r="CAI760" s="511"/>
      <c r="CAJ760" s="511"/>
      <c r="CAK760" s="511"/>
      <c r="CAL760" s="511"/>
      <c r="CAM760" s="511"/>
      <c r="CAN760" s="203"/>
      <c r="CAO760" s="107"/>
      <c r="CAP760" s="511"/>
      <c r="CAQ760" s="511"/>
      <c r="CAR760" s="511"/>
      <c r="CAS760" s="511"/>
      <c r="CAT760" s="511"/>
      <c r="CAU760" s="511"/>
      <c r="CAV760" s="511"/>
      <c r="CAW760" s="168"/>
      <c r="CAX760" s="168"/>
      <c r="CAY760" s="168"/>
      <c r="CAZ760" s="168"/>
      <c r="CBA760" s="168"/>
      <c r="CBB760" s="168"/>
      <c r="CBC760" s="168"/>
      <c r="CBD760" s="168"/>
      <c r="CBE760" s="168"/>
      <c r="CBF760" s="168"/>
      <c r="CBG760" s="168"/>
      <c r="CBH760" s="168"/>
      <c r="CBI760" s="168"/>
      <c r="CBJ760" s="168"/>
      <c r="CBK760" s="168"/>
      <c r="CBL760" s="168"/>
      <c r="CBM760" s="168"/>
      <c r="CBN760" s="168"/>
      <c r="CBO760" s="168"/>
      <c r="CBP760" s="168"/>
      <c r="CBQ760" s="168"/>
      <c r="CBR760" s="168"/>
      <c r="CBS760" s="168"/>
      <c r="CBT760" s="168"/>
      <c r="CBU760" s="168"/>
      <c r="CBV760" s="168"/>
      <c r="CBW760" s="168"/>
      <c r="CBX760" s="168"/>
      <c r="CBY760" s="168"/>
      <c r="CBZ760" s="168"/>
      <c r="CCA760" s="168"/>
      <c r="CCB760" s="168"/>
      <c r="CCC760" s="168"/>
      <c r="CCD760" s="168"/>
      <c r="CCE760" s="168"/>
      <c r="CCF760" s="168"/>
      <c r="CCG760" s="168"/>
      <c r="CCH760" s="168"/>
      <c r="CCI760" s="168"/>
      <c r="CCJ760" s="168"/>
      <c r="CCK760" s="168"/>
      <c r="CCL760" s="168"/>
      <c r="CCM760" s="168"/>
      <c r="CCN760" s="168"/>
      <c r="CCO760" s="511"/>
      <c r="CCP760" s="511"/>
      <c r="CCQ760" s="511"/>
      <c r="CCR760" s="511"/>
      <c r="CCS760" s="511"/>
      <c r="CCT760" s="511"/>
      <c r="CCU760" s="511"/>
      <c r="CCV760" s="511"/>
      <c r="CCW760" s="511"/>
      <c r="CCX760" s="511"/>
      <c r="CCY760" s="511"/>
      <c r="CCZ760" s="511"/>
      <c r="CDA760" s="511"/>
      <c r="CDB760" s="511"/>
      <c r="CDC760" s="511"/>
      <c r="CDD760" s="511"/>
      <c r="CDE760" s="511"/>
      <c r="CDF760" s="511"/>
      <c r="CDG760" s="511"/>
      <c r="CDH760" s="511"/>
      <c r="CDI760" s="511"/>
      <c r="CDJ760" s="511"/>
      <c r="CDK760" s="511"/>
      <c r="CDL760" s="511"/>
      <c r="CDM760" s="89"/>
      <c r="CDN760" s="89"/>
      <c r="CDO760" s="89"/>
      <c r="CDP760" s="89"/>
      <c r="CDQ760" s="89"/>
      <c r="CDR760" s="511"/>
      <c r="CDS760" s="511"/>
      <c r="CDT760" s="89"/>
      <c r="CDU760" s="89"/>
      <c r="CDV760" s="511"/>
      <c r="CDW760" s="511"/>
      <c r="CDX760" s="89"/>
      <c r="CDY760" s="89"/>
      <c r="CDZ760" s="511"/>
      <c r="CEA760" s="511"/>
      <c r="CEB760" s="511"/>
      <c r="CEC760" s="511"/>
      <c r="CED760" s="511"/>
      <c r="CEE760" s="511"/>
      <c r="CEF760" s="511"/>
      <c r="CEG760" s="89"/>
      <c r="CEH760" s="89"/>
      <c r="CEI760" s="511"/>
      <c r="CEJ760" s="511"/>
      <c r="CEK760" s="89"/>
      <c r="CEL760" s="89"/>
      <c r="CEM760" s="511"/>
      <c r="CEN760" s="511"/>
      <c r="CEO760" s="511"/>
      <c r="CEP760" s="511"/>
      <c r="CEQ760" s="511"/>
      <c r="CER760" s="203"/>
      <c r="CES760" s="107"/>
      <c r="CET760" s="511"/>
      <c r="CEU760" s="511"/>
      <c r="CEV760" s="511"/>
      <c r="CEW760" s="511"/>
      <c r="CEX760" s="511"/>
      <c r="CEY760" s="511"/>
      <c r="CEZ760" s="511"/>
      <c r="CFA760" s="168"/>
      <c r="CFB760" s="168"/>
      <c r="CFC760" s="168"/>
      <c r="CFD760" s="168"/>
      <c r="CFE760" s="168"/>
      <c r="CFF760" s="168"/>
      <c r="CFG760" s="168"/>
      <c r="CFH760" s="168"/>
      <c r="CFI760" s="168"/>
      <c r="CFJ760" s="168"/>
      <c r="CFK760" s="168"/>
      <c r="CFL760" s="168"/>
      <c r="CFM760" s="168"/>
      <c r="CFN760" s="168"/>
      <c r="CFO760" s="168"/>
      <c r="CFP760" s="168"/>
      <c r="CFQ760" s="168"/>
      <c r="CFR760" s="168"/>
      <c r="CFS760" s="168"/>
      <c r="CFT760" s="168"/>
      <c r="CFU760" s="168"/>
      <c r="CFV760" s="168"/>
      <c r="CFW760" s="168"/>
      <c r="CFX760" s="168"/>
      <c r="CFY760" s="168"/>
      <c r="CFZ760" s="168"/>
      <c r="CGA760" s="168"/>
      <c r="CGB760" s="168"/>
      <c r="CGC760" s="168"/>
      <c r="CGD760" s="168"/>
      <c r="CGE760" s="168"/>
      <c r="CGF760" s="168"/>
      <c r="CGG760" s="168"/>
      <c r="CGH760" s="168"/>
      <c r="CGI760" s="168"/>
      <c r="CGJ760" s="168"/>
      <c r="CGK760" s="168"/>
      <c r="CGL760" s="168"/>
      <c r="CGM760" s="168"/>
      <c r="CGN760" s="168"/>
      <c r="CGO760" s="168"/>
      <c r="CGP760" s="168"/>
      <c r="CGQ760" s="168"/>
      <c r="CGR760" s="168"/>
      <c r="CGS760" s="511"/>
      <c r="CGT760" s="511"/>
      <c r="CGU760" s="511"/>
      <c r="CGV760" s="511"/>
      <c r="CGW760" s="511"/>
      <c r="CGX760" s="511"/>
      <c r="CGY760" s="511"/>
      <c r="CGZ760" s="511"/>
      <c r="CHA760" s="511"/>
      <c r="CHB760" s="511"/>
      <c r="CHC760" s="511"/>
      <c r="CHD760" s="511"/>
      <c r="CHE760" s="511"/>
      <c r="CHF760" s="511"/>
      <c r="CHG760" s="511"/>
      <c r="CHH760" s="511"/>
      <c r="CHI760" s="511"/>
      <c r="CHJ760" s="511"/>
      <c r="CHK760" s="511"/>
      <c r="CHL760" s="511"/>
      <c r="CHM760" s="511"/>
      <c r="CHN760" s="511"/>
      <c r="CHO760" s="511"/>
      <c r="CHP760" s="511"/>
      <c r="CHQ760" s="89"/>
      <c r="CHR760" s="89"/>
      <c r="CHS760" s="89"/>
      <c r="CHT760" s="89"/>
      <c r="CHU760" s="89"/>
      <c r="CHV760" s="511"/>
      <c r="CHW760" s="511"/>
      <c r="CHX760" s="89"/>
      <c r="CHY760" s="89"/>
      <c r="CHZ760" s="511"/>
      <c r="CIA760" s="511"/>
      <c r="CIB760" s="89"/>
      <c r="CIC760" s="89"/>
      <c r="CID760" s="511"/>
      <c r="CIE760" s="511"/>
      <c r="CIF760" s="511"/>
      <c r="CIG760" s="511"/>
      <c r="CIH760" s="511"/>
      <c r="CII760" s="511"/>
      <c r="CIJ760" s="511"/>
      <c r="CIK760" s="89"/>
      <c r="CIL760" s="89"/>
      <c r="CIM760" s="511"/>
      <c r="CIN760" s="511"/>
      <c r="CIO760" s="89"/>
      <c r="CIP760" s="89"/>
      <c r="CIQ760" s="511"/>
      <c r="CIR760" s="511"/>
      <c r="CIS760" s="511"/>
      <c r="CIT760" s="511"/>
      <c r="CIU760" s="511"/>
      <c r="CIV760" s="203"/>
      <c r="CIW760" s="107"/>
      <c r="CIX760" s="511"/>
      <c r="CIY760" s="511"/>
      <c r="CIZ760" s="511"/>
      <c r="CJA760" s="511"/>
      <c r="CJB760" s="511"/>
      <c r="CJC760" s="511"/>
      <c r="CJD760" s="511"/>
      <c r="CJE760" s="168"/>
      <c r="CJF760" s="168"/>
      <c r="CJG760" s="168"/>
      <c r="CJH760" s="168"/>
      <c r="CJI760" s="168"/>
      <c r="CJJ760" s="168"/>
      <c r="CJK760" s="168"/>
      <c r="CJL760" s="168"/>
      <c r="CJM760" s="168"/>
      <c r="CJN760" s="168"/>
      <c r="CJO760" s="168"/>
      <c r="CJP760" s="168"/>
      <c r="CJQ760" s="168"/>
      <c r="CJR760" s="168"/>
      <c r="CJS760" s="168"/>
      <c r="CJT760" s="168"/>
      <c r="CJU760" s="168"/>
      <c r="CJV760" s="168"/>
      <c r="CJW760" s="168"/>
      <c r="CJX760" s="168"/>
      <c r="CJY760" s="168"/>
      <c r="CJZ760" s="168"/>
      <c r="CKA760" s="168"/>
      <c r="CKB760" s="168"/>
      <c r="CKC760" s="168"/>
      <c r="CKD760" s="168"/>
      <c r="CKE760" s="168"/>
      <c r="CKF760" s="168"/>
      <c r="CKG760" s="168"/>
      <c r="CKH760" s="168"/>
      <c r="CKI760" s="168"/>
      <c r="CKJ760" s="168"/>
      <c r="CKK760" s="168"/>
      <c r="CKL760" s="168"/>
      <c r="CKM760" s="168"/>
      <c r="CKN760" s="168"/>
      <c r="CKO760" s="168"/>
      <c r="CKP760" s="168"/>
      <c r="CKQ760" s="168"/>
      <c r="CKR760" s="168"/>
      <c r="CKS760" s="168"/>
      <c r="CKT760" s="168"/>
      <c r="CKU760" s="168"/>
      <c r="CKV760" s="168"/>
      <c r="CKW760" s="511"/>
      <c r="CKX760" s="511"/>
      <c r="CKY760" s="511"/>
      <c r="CKZ760" s="511"/>
      <c r="CLA760" s="511"/>
      <c r="CLB760" s="511"/>
      <c r="CLC760" s="511"/>
      <c r="CLD760" s="511"/>
      <c r="CLE760" s="511"/>
      <c r="CLF760" s="511"/>
      <c r="CLG760" s="511"/>
      <c r="CLH760" s="511"/>
      <c r="CLI760" s="511"/>
      <c r="CLJ760" s="511"/>
      <c r="CLK760" s="511"/>
      <c r="CLL760" s="511"/>
      <c r="CLM760" s="511"/>
      <c r="CLN760" s="511"/>
      <c r="CLO760" s="511"/>
      <c r="CLP760" s="511"/>
      <c r="CLQ760" s="511"/>
      <c r="CLR760" s="511"/>
      <c r="CLS760" s="511"/>
      <c r="CLT760" s="511"/>
      <c r="CLU760" s="89"/>
      <c r="CLV760" s="89"/>
      <c r="CLW760" s="89"/>
      <c r="CLX760" s="89"/>
      <c r="CLY760" s="89"/>
      <c r="CLZ760" s="511"/>
      <c r="CMA760" s="511"/>
      <c r="CMB760" s="89"/>
      <c r="CMC760" s="89"/>
      <c r="CMD760" s="511"/>
      <c r="CME760" s="511"/>
      <c r="CMF760" s="89"/>
      <c r="CMG760" s="89"/>
      <c r="CMH760" s="511"/>
      <c r="CMI760" s="511"/>
      <c r="CMJ760" s="511"/>
      <c r="CMK760" s="511"/>
      <c r="CML760" s="511"/>
      <c r="CMM760" s="511"/>
      <c r="CMN760" s="511"/>
      <c r="CMO760" s="89"/>
      <c r="CMP760" s="89"/>
      <c r="CMQ760" s="511"/>
      <c r="CMR760" s="511"/>
      <c r="CMS760" s="89"/>
      <c r="CMT760" s="89"/>
      <c r="CMU760" s="511"/>
      <c r="CMV760" s="511"/>
      <c r="CMW760" s="511"/>
      <c r="CMX760" s="511"/>
      <c r="CMY760" s="511"/>
      <c r="CMZ760" s="203"/>
      <c r="CNA760" s="107"/>
      <c r="CNB760" s="511"/>
      <c r="CNC760" s="511"/>
      <c r="CND760" s="511"/>
      <c r="CNE760" s="511"/>
      <c r="CNF760" s="511"/>
      <c r="CNG760" s="511"/>
      <c r="CNH760" s="511"/>
      <c r="CNI760" s="168"/>
      <c r="CNJ760" s="168"/>
      <c r="CNK760" s="168"/>
      <c r="CNL760" s="168"/>
      <c r="CNM760" s="168"/>
      <c r="CNN760" s="168"/>
      <c r="CNO760" s="168"/>
      <c r="CNP760" s="168"/>
      <c r="CNQ760" s="168"/>
      <c r="CNR760" s="168"/>
      <c r="CNS760" s="168"/>
      <c r="CNT760" s="168"/>
      <c r="CNU760" s="168"/>
      <c r="CNV760" s="168"/>
      <c r="CNW760" s="168"/>
      <c r="CNX760" s="168"/>
      <c r="CNY760" s="168"/>
      <c r="CNZ760" s="168"/>
      <c r="COA760" s="168"/>
      <c r="COB760" s="168"/>
      <c r="COC760" s="168"/>
      <c r="COD760" s="168"/>
      <c r="COE760" s="168"/>
      <c r="COF760" s="168"/>
      <c r="COG760" s="168"/>
      <c r="COH760" s="168"/>
      <c r="COI760" s="168"/>
      <c r="COJ760" s="168"/>
      <c r="COK760" s="168"/>
      <c r="COL760" s="168"/>
      <c r="COM760" s="168"/>
      <c r="CON760" s="168"/>
      <c r="COO760" s="168"/>
      <c r="COP760" s="168"/>
      <c r="COQ760" s="168"/>
      <c r="COR760" s="168"/>
      <c r="COS760" s="168"/>
      <c r="COT760" s="168"/>
      <c r="COU760" s="168"/>
      <c r="COV760" s="168"/>
      <c r="COW760" s="168"/>
      <c r="COX760" s="168"/>
      <c r="COY760" s="168"/>
      <c r="COZ760" s="168"/>
      <c r="CPA760" s="511"/>
      <c r="CPB760" s="511"/>
      <c r="CPC760" s="511"/>
      <c r="CPD760" s="511"/>
      <c r="CPE760" s="511"/>
      <c r="CPF760" s="511"/>
      <c r="CPG760" s="511"/>
      <c r="CPH760" s="511"/>
      <c r="CPI760" s="511"/>
      <c r="CPJ760" s="511"/>
      <c r="CPK760" s="511"/>
      <c r="CPL760" s="511"/>
      <c r="CPM760" s="511"/>
      <c r="CPN760" s="511"/>
      <c r="CPO760" s="511"/>
      <c r="CPP760" s="511"/>
      <c r="CPQ760" s="511"/>
      <c r="CPR760" s="511"/>
      <c r="CPS760" s="511"/>
      <c r="CPT760" s="511"/>
      <c r="CPU760" s="511"/>
      <c r="CPV760" s="511"/>
      <c r="CPW760" s="511"/>
      <c r="CPX760" s="511"/>
      <c r="CPY760" s="89"/>
      <c r="CPZ760" s="89"/>
      <c r="CQA760" s="89"/>
      <c r="CQB760" s="89"/>
      <c r="CQC760" s="89"/>
      <c r="CQD760" s="511"/>
      <c r="CQE760" s="511"/>
      <c r="CQF760" s="89"/>
      <c r="CQG760" s="89"/>
      <c r="CQH760" s="511"/>
      <c r="CQI760" s="511"/>
      <c r="CQJ760" s="89"/>
      <c r="CQK760" s="89"/>
      <c r="CQL760" s="511"/>
      <c r="CQM760" s="511"/>
      <c r="CQN760" s="511"/>
      <c r="CQO760" s="511"/>
      <c r="CQP760" s="511"/>
      <c r="CQQ760" s="511"/>
      <c r="CQR760" s="511"/>
      <c r="CQS760" s="89"/>
      <c r="CQT760" s="89"/>
      <c r="CQU760" s="511"/>
      <c r="CQV760" s="511"/>
      <c r="CQW760" s="89"/>
      <c r="CQX760" s="89"/>
      <c r="CQY760" s="511"/>
      <c r="CQZ760" s="511"/>
      <c r="CRA760" s="511"/>
      <c r="CRB760" s="511"/>
      <c r="CRC760" s="511"/>
      <c r="CRD760" s="203"/>
      <c r="CRE760" s="107"/>
      <c r="CRF760" s="511"/>
      <c r="CRG760" s="511"/>
      <c r="CRH760" s="511"/>
      <c r="CRI760" s="511"/>
      <c r="CRJ760" s="511"/>
      <c r="CRK760" s="511"/>
      <c r="CRL760" s="511"/>
      <c r="CRM760" s="168"/>
      <c r="CRN760" s="168"/>
      <c r="CRO760" s="168"/>
      <c r="CRP760" s="168"/>
      <c r="CRQ760" s="168"/>
      <c r="CRR760" s="168"/>
      <c r="CRS760" s="168"/>
      <c r="CRT760" s="168"/>
      <c r="CRU760" s="168"/>
      <c r="CRV760" s="168"/>
      <c r="CRW760" s="168"/>
      <c r="CRX760" s="168"/>
      <c r="CRY760" s="168"/>
      <c r="CRZ760" s="168"/>
      <c r="CSA760" s="168"/>
      <c r="CSB760" s="168"/>
      <c r="CSC760" s="168"/>
      <c r="CSD760" s="168"/>
      <c r="CSE760" s="168"/>
      <c r="CSF760" s="168"/>
      <c r="CSG760" s="168"/>
      <c r="CSH760" s="168"/>
      <c r="CSI760" s="168"/>
      <c r="CSJ760" s="168"/>
      <c r="CSK760" s="168"/>
      <c r="CSL760" s="168"/>
      <c r="CSM760" s="168"/>
      <c r="CSN760" s="168"/>
      <c r="CSO760" s="168"/>
      <c r="CSP760" s="168"/>
      <c r="CSQ760" s="168"/>
      <c r="CSR760" s="168"/>
      <c r="CSS760" s="168"/>
      <c r="CST760" s="168"/>
      <c r="CSU760" s="168"/>
      <c r="CSV760" s="168"/>
      <c r="CSW760" s="168"/>
      <c r="CSX760" s="168"/>
      <c r="CSY760" s="168"/>
      <c r="CSZ760" s="168"/>
      <c r="CTA760" s="168"/>
      <c r="CTB760" s="168"/>
      <c r="CTC760" s="168"/>
      <c r="CTD760" s="168"/>
      <c r="CTE760" s="511"/>
      <c r="CTF760" s="511"/>
      <c r="CTG760" s="511"/>
      <c r="CTH760" s="511"/>
      <c r="CTI760" s="511"/>
      <c r="CTJ760" s="511"/>
      <c r="CTK760" s="511"/>
      <c r="CTL760" s="511"/>
      <c r="CTM760" s="511"/>
      <c r="CTN760" s="511"/>
      <c r="CTO760" s="511"/>
      <c r="CTP760" s="511"/>
      <c r="CTQ760" s="511"/>
      <c r="CTR760" s="511"/>
      <c r="CTS760" s="511"/>
      <c r="CTT760" s="511"/>
      <c r="CTU760" s="511"/>
      <c r="CTV760" s="511"/>
      <c r="CTW760" s="511"/>
      <c r="CTX760" s="511"/>
      <c r="CTY760" s="511"/>
      <c r="CTZ760" s="511"/>
      <c r="CUA760" s="511"/>
      <c r="CUB760" s="511"/>
      <c r="CUC760" s="89"/>
      <c r="CUD760" s="89"/>
      <c r="CUE760" s="89"/>
      <c r="CUF760" s="89"/>
      <c r="CUG760" s="89"/>
      <c r="CUH760" s="511"/>
      <c r="CUI760" s="511"/>
      <c r="CUJ760" s="89"/>
      <c r="CUK760" s="89"/>
      <c r="CUL760" s="511"/>
      <c r="CUM760" s="511"/>
      <c r="CUN760" s="89"/>
      <c r="CUO760" s="89"/>
      <c r="CUP760" s="511"/>
      <c r="CUQ760" s="511"/>
      <c r="CUR760" s="511"/>
      <c r="CUS760" s="511"/>
      <c r="CUT760" s="511"/>
      <c r="CUU760" s="511"/>
      <c r="CUV760" s="511"/>
      <c r="CUW760" s="89"/>
      <c r="CUX760" s="89"/>
      <c r="CUY760" s="511"/>
      <c r="CUZ760" s="511"/>
      <c r="CVA760" s="89"/>
      <c r="CVB760" s="89"/>
      <c r="CVC760" s="511"/>
      <c r="CVD760" s="511"/>
      <c r="CVE760" s="511"/>
      <c r="CVF760" s="511"/>
      <c r="CVG760" s="511"/>
      <c r="CVH760" s="203"/>
      <c r="CVI760" s="107"/>
      <c r="CVJ760" s="511"/>
      <c r="CVK760" s="511"/>
      <c r="CVL760" s="511"/>
      <c r="CVM760" s="511"/>
      <c r="CVN760" s="511"/>
      <c r="CVO760" s="511"/>
      <c r="CVP760" s="511"/>
      <c r="CVQ760" s="168"/>
      <c r="CVR760" s="168"/>
      <c r="CVS760" s="168"/>
      <c r="CVT760" s="168"/>
      <c r="CVU760" s="168"/>
      <c r="CVV760" s="168"/>
      <c r="CVW760" s="168"/>
      <c r="CVX760" s="168"/>
      <c r="CVY760" s="168"/>
      <c r="CVZ760" s="168"/>
      <c r="CWA760" s="168"/>
      <c r="CWB760" s="168"/>
      <c r="CWC760" s="168"/>
      <c r="CWD760" s="168"/>
      <c r="CWE760" s="168"/>
      <c r="CWF760" s="168"/>
      <c r="CWG760" s="168"/>
      <c r="CWH760" s="168"/>
      <c r="CWI760" s="168"/>
      <c r="CWJ760" s="168"/>
      <c r="CWK760" s="168"/>
      <c r="CWL760" s="168"/>
      <c r="CWM760" s="168"/>
      <c r="CWN760" s="168"/>
      <c r="CWO760" s="168"/>
      <c r="CWP760" s="168"/>
      <c r="CWQ760" s="168"/>
      <c r="CWR760" s="168"/>
      <c r="CWS760" s="168"/>
      <c r="CWT760" s="168"/>
      <c r="CWU760" s="168"/>
      <c r="CWV760" s="168"/>
      <c r="CWW760" s="168"/>
      <c r="CWX760" s="168"/>
      <c r="CWY760" s="168"/>
      <c r="CWZ760" s="168"/>
      <c r="CXA760" s="168"/>
      <c r="CXB760" s="168"/>
      <c r="CXC760" s="168"/>
      <c r="CXD760" s="168"/>
      <c r="CXE760" s="168"/>
      <c r="CXF760" s="168"/>
      <c r="CXG760" s="168"/>
      <c r="CXH760" s="168"/>
      <c r="CXI760" s="511"/>
      <c r="CXJ760" s="511"/>
      <c r="CXK760" s="511"/>
      <c r="CXL760" s="511"/>
      <c r="CXM760" s="511"/>
      <c r="CXN760" s="511"/>
      <c r="CXO760" s="511"/>
      <c r="CXP760" s="511"/>
      <c r="CXQ760" s="511"/>
      <c r="CXR760" s="511"/>
      <c r="CXS760" s="511"/>
      <c r="CXT760" s="511"/>
      <c r="CXU760" s="511"/>
      <c r="CXV760" s="511"/>
      <c r="CXW760" s="511"/>
      <c r="CXX760" s="511"/>
      <c r="CXY760" s="511"/>
      <c r="CXZ760" s="511"/>
      <c r="CYA760" s="511"/>
      <c r="CYB760" s="511"/>
      <c r="CYC760" s="511"/>
      <c r="CYD760" s="511"/>
      <c r="CYE760" s="511"/>
      <c r="CYF760" s="511"/>
      <c r="CYG760" s="89"/>
      <c r="CYH760" s="89"/>
      <c r="CYI760" s="89"/>
      <c r="CYJ760" s="89"/>
      <c r="CYK760" s="89"/>
      <c r="CYL760" s="511"/>
      <c r="CYM760" s="511"/>
      <c r="CYN760" s="89"/>
      <c r="CYO760" s="89"/>
      <c r="CYP760" s="511"/>
      <c r="CYQ760" s="511"/>
      <c r="CYR760" s="89"/>
      <c r="CYS760" s="89"/>
      <c r="CYT760" s="511"/>
      <c r="CYU760" s="511"/>
      <c r="CYV760" s="511"/>
      <c r="CYW760" s="511"/>
      <c r="CYX760" s="511"/>
      <c r="CYY760" s="511"/>
      <c r="CYZ760" s="511"/>
      <c r="CZA760" s="89"/>
      <c r="CZB760" s="89"/>
      <c r="CZC760" s="511"/>
      <c r="CZD760" s="511"/>
      <c r="CZE760" s="89"/>
      <c r="CZF760" s="89"/>
      <c r="CZG760" s="511"/>
      <c r="CZH760" s="511"/>
      <c r="CZI760" s="511"/>
      <c r="CZJ760" s="511"/>
      <c r="CZK760" s="511"/>
      <c r="CZL760" s="203"/>
      <c r="CZM760" s="107"/>
      <c r="CZN760" s="511"/>
      <c r="CZO760" s="511"/>
      <c r="CZP760" s="511"/>
      <c r="CZQ760" s="511"/>
      <c r="CZR760" s="511"/>
      <c r="CZS760" s="511"/>
      <c r="CZT760" s="511"/>
      <c r="CZU760" s="168"/>
      <c r="CZV760" s="168"/>
      <c r="CZW760" s="168"/>
      <c r="CZX760" s="168"/>
      <c r="CZY760" s="168"/>
      <c r="CZZ760" s="168"/>
      <c r="DAA760" s="168"/>
      <c r="DAB760" s="168"/>
      <c r="DAC760" s="168"/>
      <c r="DAD760" s="168"/>
      <c r="DAE760" s="168"/>
      <c r="DAF760" s="168"/>
      <c r="DAG760" s="168"/>
      <c r="DAH760" s="168"/>
      <c r="DAI760" s="168"/>
      <c r="DAJ760" s="168"/>
      <c r="DAK760" s="168"/>
      <c r="DAL760" s="168"/>
      <c r="DAM760" s="168"/>
      <c r="DAN760" s="168"/>
      <c r="DAO760" s="168"/>
      <c r="DAP760" s="168"/>
      <c r="DAQ760" s="168"/>
      <c r="DAR760" s="168"/>
      <c r="DAS760" s="168"/>
      <c r="DAT760" s="168"/>
      <c r="DAU760" s="168"/>
      <c r="DAV760" s="168"/>
      <c r="DAW760" s="168"/>
      <c r="DAX760" s="168"/>
      <c r="DAY760" s="168"/>
      <c r="DAZ760" s="168"/>
      <c r="DBA760" s="168"/>
      <c r="DBB760" s="168"/>
      <c r="DBC760" s="168"/>
      <c r="DBD760" s="168"/>
      <c r="DBE760" s="168"/>
      <c r="DBF760" s="168"/>
      <c r="DBG760" s="168"/>
      <c r="DBH760" s="168"/>
      <c r="DBI760" s="168"/>
      <c r="DBJ760" s="168"/>
      <c r="DBK760" s="168"/>
      <c r="DBL760" s="168"/>
      <c r="DBM760" s="511"/>
      <c r="DBN760" s="511"/>
      <c r="DBO760" s="511"/>
      <c r="DBP760" s="511"/>
      <c r="DBQ760" s="511"/>
      <c r="DBR760" s="511"/>
      <c r="DBS760" s="511"/>
      <c r="DBT760" s="511"/>
      <c r="DBU760" s="511"/>
      <c r="DBV760" s="511"/>
      <c r="DBW760" s="511"/>
      <c r="DBX760" s="511"/>
      <c r="DBY760" s="511"/>
      <c r="DBZ760" s="511"/>
      <c r="DCA760" s="511"/>
      <c r="DCB760" s="511"/>
      <c r="DCC760" s="511"/>
      <c r="DCD760" s="511"/>
      <c r="DCE760" s="511"/>
      <c r="DCF760" s="511"/>
      <c r="DCG760" s="511"/>
      <c r="DCH760" s="511"/>
      <c r="DCI760" s="511"/>
      <c r="DCJ760" s="511"/>
      <c r="DCK760" s="89"/>
      <c r="DCL760" s="89"/>
      <c r="DCM760" s="89"/>
      <c r="DCN760" s="89"/>
      <c r="DCO760" s="89"/>
      <c r="DCP760" s="511"/>
      <c r="DCQ760" s="511"/>
      <c r="DCR760" s="89"/>
      <c r="DCS760" s="89"/>
      <c r="DCT760" s="511"/>
      <c r="DCU760" s="511"/>
      <c r="DCV760" s="89"/>
      <c r="DCW760" s="89"/>
      <c r="DCX760" s="511"/>
      <c r="DCY760" s="511"/>
      <c r="DCZ760" s="511"/>
      <c r="DDA760" s="511"/>
      <c r="DDB760" s="511"/>
      <c r="DDC760" s="511"/>
      <c r="DDD760" s="511"/>
      <c r="DDE760" s="89"/>
      <c r="DDF760" s="89"/>
      <c r="DDG760" s="511"/>
      <c r="DDH760" s="511"/>
      <c r="DDI760" s="89"/>
      <c r="DDJ760" s="89"/>
      <c r="DDK760" s="511"/>
      <c r="DDL760" s="511"/>
      <c r="DDM760" s="511"/>
      <c r="DDN760" s="511"/>
      <c r="DDO760" s="511"/>
      <c r="DDP760" s="203"/>
      <c r="DDQ760" s="107"/>
      <c r="DDR760" s="511"/>
      <c r="DDS760" s="511"/>
      <c r="DDT760" s="511"/>
      <c r="DDU760" s="511"/>
      <c r="DDV760" s="511"/>
      <c r="DDW760" s="511"/>
      <c r="DDX760" s="511"/>
      <c r="DDY760" s="168"/>
      <c r="DDZ760" s="168"/>
      <c r="DEA760" s="168"/>
      <c r="DEB760" s="168"/>
      <c r="DEC760" s="168"/>
      <c r="DED760" s="168"/>
      <c r="DEE760" s="168"/>
      <c r="DEF760" s="168"/>
      <c r="DEG760" s="168"/>
      <c r="DEH760" s="168"/>
      <c r="DEI760" s="168"/>
      <c r="DEJ760" s="168"/>
      <c r="DEK760" s="168"/>
      <c r="DEL760" s="168"/>
      <c r="DEM760" s="168"/>
      <c r="DEN760" s="168"/>
      <c r="DEO760" s="168"/>
      <c r="DEP760" s="168"/>
      <c r="DEQ760" s="168"/>
      <c r="DER760" s="168"/>
      <c r="DES760" s="168"/>
      <c r="DET760" s="168"/>
      <c r="DEU760" s="168"/>
      <c r="DEV760" s="168"/>
      <c r="DEW760" s="168"/>
      <c r="DEX760" s="168"/>
      <c r="DEY760" s="168"/>
      <c r="DEZ760" s="168"/>
      <c r="DFA760" s="168"/>
      <c r="DFB760" s="168"/>
      <c r="DFC760" s="168"/>
      <c r="DFD760" s="168"/>
      <c r="DFE760" s="168"/>
      <c r="DFF760" s="168"/>
      <c r="DFG760" s="168"/>
      <c r="DFH760" s="168"/>
      <c r="DFI760" s="168"/>
      <c r="DFJ760" s="168"/>
      <c r="DFK760" s="168"/>
      <c r="DFL760" s="168"/>
      <c r="DFM760" s="168"/>
      <c r="DFN760" s="168"/>
      <c r="DFO760" s="168"/>
      <c r="DFP760" s="168"/>
      <c r="DFQ760" s="511"/>
      <c r="DFR760" s="511"/>
      <c r="DFS760" s="511"/>
      <c r="DFT760" s="511"/>
      <c r="DFU760" s="511"/>
      <c r="DFV760" s="511"/>
      <c r="DFW760" s="511"/>
      <c r="DFX760" s="511"/>
      <c r="DFY760" s="511"/>
      <c r="DFZ760" s="511"/>
      <c r="DGA760" s="511"/>
      <c r="DGB760" s="511"/>
      <c r="DGC760" s="511"/>
      <c r="DGD760" s="511"/>
      <c r="DGE760" s="511"/>
      <c r="DGF760" s="511"/>
      <c r="DGG760" s="511"/>
      <c r="DGH760" s="511"/>
      <c r="DGI760" s="511"/>
      <c r="DGJ760" s="511"/>
      <c r="DGK760" s="511"/>
      <c r="DGL760" s="511"/>
      <c r="DGM760" s="511"/>
      <c r="DGN760" s="511"/>
      <c r="DGO760" s="89"/>
      <c r="DGP760" s="89"/>
      <c r="DGQ760" s="89"/>
      <c r="DGR760" s="89"/>
      <c r="DGS760" s="89"/>
      <c r="DGT760" s="511"/>
      <c r="DGU760" s="511"/>
      <c r="DGV760" s="89"/>
      <c r="DGW760" s="89"/>
      <c r="DGX760" s="511"/>
      <c r="DGY760" s="511"/>
      <c r="DGZ760" s="89"/>
      <c r="DHA760" s="89"/>
      <c r="DHB760" s="511"/>
      <c r="DHC760" s="511"/>
      <c r="DHD760" s="511"/>
      <c r="DHE760" s="511"/>
      <c r="DHF760" s="511"/>
      <c r="DHG760" s="511"/>
      <c r="DHH760" s="511"/>
      <c r="DHI760" s="89"/>
      <c r="DHJ760" s="89"/>
      <c r="DHK760" s="511"/>
      <c r="DHL760" s="511"/>
      <c r="DHM760" s="89"/>
      <c r="DHN760" s="89"/>
      <c r="DHO760" s="511"/>
      <c r="DHP760" s="511"/>
      <c r="DHQ760" s="511"/>
      <c r="DHR760" s="511"/>
      <c r="DHS760" s="511"/>
      <c r="DHT760" s="203"/>
      <c r="DHU760" s="107"/>
      <c r="DHV760" s="511"/>
      <c r="DHW760" s="511"/>
      <c r="DHX760" s="511"/>
      <c r="DHY760" s="511"/>
      <c r="DHZ760" s="511"/>
      <c r="DIA760" s="511"/>
      <c r="DIB760" s="511"/>
      <c r="DIC760" s="168"/>
      <c r="DID760" s="168"/>
      <c r="DIE760" s="168"/>
      <c r="DIF760" s="168"/>
      <c r="DIG760" s="168"/>
      <c r="DIH760" s="168"/>
      <c r="DII760" s="168"/>
      <c r="DIJ760" s="168"/>
      <c r="DIK760" s="168"/>
      <c r="DIL760" s="168"/>
      <c r="DIM760" s="168"/>
      <c r="DIN760" s="168"/>
      <c r="DIO760" s="168"/>
      <c r="DIP760" s="168"/>
      <c r="DIQ760" s="168"/>
      <c r="DIR760" s="168"/>
      <c r="DIS760" s="168"/>
      <c r="DIT760" s="168"/>
      <c r="DIU760" s="168"/>
      <c r="DIV760" s="168"/>
      <c r="DIW760" s="168"/>
      <c r="DIX760" s="168"/>
      <c r="DIY760" s="168"/>
      <c r="DIZ760" s="168"/>
      <c r="DJA760" s="168"/>
      <c r="DJB760" s="168"/>
      <c r="DJC760" s="168"/>
      <c r="DJD760" s="168"/>
      <c r="DJE760" s="168"/>
      <c r="DJF760" s="168"/>
      <c r="DJG760" s="168"/>
      <c r="DJH760" s="168"/>
      <c r="DJI760" s="168"/>
      <c r="DJJ760" s="168"/>
      <c r="DJK760" s="168"/>
      <c r="DJL760" s="168"/>
      <c r="DJM760" s="168"/>
      <c r="DJN760" s="168"/>
      <c r="DJO760" s="168"/>
      <c r="DJP760" s="168"/>
      <c r="DJQ760" s="168"/>
      <c r="DJR760" s="168"/>
      <c r="DJS760" s="168"/>
      <c r="DJT760" s="168"/>
      <c r="DJU760" s="511"/>
      <c r="DJV760" s="511"/>
      <c r="DJW760" s="511"/>
      <c r="DJX760" s="511"/>
      <c r="DJY760" s="511"/>
      <c r="DJZ760" s="511"/>
      <c r="DKA760" s="511"/>
      <c r="DKB760" s="511"/>
      <c r="DKC760" s="511"/>
      <c r="DKD760" s="511"/>
      <c r="DKE760" s="511"/>
      <c r="DKF760" s="511"/>
      <c r="DKG760" s="511"/>
      <c r="DKH760" s="511"/>
      <c r="DKI760" s="511"/>
      <c r="DKJ760" s="511"/>
      <c r="DKK760" s="511"/>
      <c r="DKL760" s="511"/>
      <c r="DKM760" s="511"/>
      <c r="DKN760" s="511"/>
      <c r="DKO760" s="511"/>
      <c r="DKP760" s="511"/>
      <c r="DKQ760" s="511"/>
      <c r="DKR760" s="511"/>
      <c r="DKS760" s="89"/>
      <c r="DKT760" s="89"/>
      <c r="DKU760" s="89"/>
      <c r="DKV760" s="89"/>
      <c r="DKW760" s="89"/>
      <c r="DKX760" s="511"/>
      <c r="DKY760" s="511"/>
      <c r="DKZ760" s="89"/>
      <c r="DLA760" s="89"/>
      <c r="DLB760" s="511"/>
      <c r="DLC760" s="511"/>
      <c r="DLD760" s="89"/>
      <c r="DLE760" s="89"/>
      <c r="DLF760" s="511"/>
      <c r="DLG760" s="511"/>
      <c r="DLH760" s="511"/>
      <c r="DLI760" s="511"/>
      <c r="DLJ760" s="511"/>
      <c r="DLK760" s="511"/>
      <c r="DLL760" s="511"/>
      <c r="DLM760" s="89"/>
      <c r="DLN760" s="89"/>
      <c r="DLO760" s="511"/>
      <c r="DLP760" s="511"/>
      <c r="DLQ760" s="89"/>
      <c r="DLR760" s="89"/>
      <c r="DLS760" s="511"/>
      <c r="DLT760" s="511"/>
      <c r="DLU760" s="511"/>
      <c r="DLV760" s="511"/>
      <c r="DLW760" s="511"/>
      <c r="DLX760" s="203"/>
      <c r="DLY760" s="107"/>
      <c r="DLZ760" s="511"/>
      <c r="DMA760" s="511"/>
      <c r="DMB760" s="511"/>
      <c r="DMC760" s="511"/>
      <c r="DMD760" s="511"/>
      <c r="DME760" s="511"/>
      <c r="DMF760" s="511"/>
      <c r="DMG760" s="168"/>
      <c r="DMH760" s="168"/>
      <c r="DMI760" s="168"/>
      <c r="DMJ760" s="168"/>
      <c r="DMK760" s="168"/>
      <c r="DML760" s="168"/>
      <c r="DMM760" s="168"/>
      <c r="DMN760" s="168"/>
      <c r="DMO760" s="168"/>
      <c r="DMP760" s="168"/>
      <c r="DMQ760" s="168"/>
      <c r="DMR760" s="168"/>
      <c r="DMS760" s="168"/>
      <c r="DMT760" s="168"/>
      <c r="DMU760" s="168"/>
      <c r="DMV760" s="168"/>
      <c r="DMW760" s="168"/>
      <c r="DMX760" s="168"/>
      <c r="DMY760" s="168"/>
      <c r="DMZ760" s="168"/>
      <c r="DNA760" s="168"/>
      <c r="DNB760" s="168"/>
      <c r="DNC760" s="168"/>
      <c r="DND760" s="168"/>
      <c r="DNE760" s="168"/>
      <c r="DNF760" s="168"/>
      <c r="DNG760" s="168"/>
      <c r="DNH760" s="168"/>
      <c r="DNI760" s="168"/>
      <c r="DNJ760" s="168"/>
      <c r="DNK760" s="168"/>
      <c r="DNL760" s="168"/>
      <c r="DNM760" s="168"/>
      <c r="DNN760" s="168"/>
      <c r="DNO760" s="168"/>
      <c r="DNP760" s="168"/>
      <c r="DNQ760" s="168"/>
      <c r="DNR760" s="168"/>
      <c r="DNS760" s="168"/>
      <c r="DNT760" s="168"/>
      <c r="DNU760" s="168"/>
      <c r="DNV760" s="168"/>
      <c r="DNW760" s="168"/>
      <c r="DNX760" s="168"/>
      <c r="DNY760" s="511"/>
      <c r="DNZ760" s="511"/>
      <c r="DOA760" s="511"/>
      <c r="DOB760" s="511"/>
      <c r="DOC760" s="511"/>
      <c r="DOD760" s="511"/>
      <c r="DOE760" s="511"/>
      <c r="DOF760" s="511"/>
      <c r="DOG760" s="511"/>
      <c r="DOH760" s="511"/>
      <c r="DOI760" s="511"/>
      <c r="DOJ760" s="511"/>
      <c r="DOK760" s="511"/>
      <c r="DOL760" s="511"/>
      <c r="DOM760" s="511"/>
      <c r="DON760" s="511"/>
      <c r="DOO760" s="511"/>
      <c r="DOP760" s="511"/>
      <c r="DOQ760" s="511"/>
      <c r="DOR760" s="511"/>
      <c r="DOS760" s="511"/>
      <c r="DOT760" s="511"/>
      <c r="DOU760" s="511"/>
      <c r="DOV760" s="511"/>
      <c r="DOW760" s="89"/>
      <c r="DOX760" s="89"/>
      <c r="DOY760" s="89"/>
      <c r="DOZ760" s="89"/>
      <c r="DPA760" s="89"/>
      <c r="DPB760" s="511"/>
      <c r="DPC760" s="511"/>
      <c r="DPD760" s="89"/>
      <c r="DPE760" s="89"/>
      <c r="DPF760" s="511"/>
      <c r="DPG760" s="511"/>
      <c r="DPH760" s="89"/>
      <c r="DPI760" s="89"/>
      <c r="DPJ760" s="511"/>
      <c r="DPK760" s="511"/>
      <c r="DPL760" s="511"/>
      <c r="DPM760" s="511"/>
      <c r="DPN760" s="511"/>
      <c r="DPO760" s="511"/>
      <c r="DPP760" s="511"/>
      <c r="DPQ760" s="89"/>
      <c r="DPR760" s="89"/>
      <c r="DPS760" s="511"/>
      <c r="DPT760" s="511"/>
      <c r="DPU760" s="89"/>
      <c r="DPV760" s="89"/>
      <c r="DPW760" s="511"/>
      <c r="DPX760" s="511"/>
      <c r="DPY760" s="511"/>
      <c r="DPZ760" s="511"/>
      <c r="DQA760" s="511"/>
      <c r="DQB760" s="203"/>
      <c r="DQC760" s="107"/>
      <c r="DQD760" s="511"/>
      <c r="DQE760" s="511"/>
      <c r="DQF760" s="511"/>
      <c r="DQG760" s="511"/>
      <c r="DQH760" s="511"/>
      <c r="DQI760" s="511"/>
      <c r="DQJ760" s="511"/>
      <c r="DQK760" s="168"/>
      <c r="DQL760" s="168"/>
      <c r="DQM760" s="168"/>
      <c r="DQN760" s="168"/>
      <c r="DQO760" s="168"/>
      <c r="DQP760" s="168"/>
      <c r="DQQ760" s="168"/>
      <c r="DQR760" s="168"/>
      <c r="DQS760" s="168"/>
      <c r="DQT760" s="168"/>
      <c r="DQU760" s="168"/>
      <c r="DQV760" s="168"/>
      <c r="DQW760" s="168"/>
      <c r="DQX760" s="168"/>
      <c r="DQY760" s="168"/>
      <c r="DQZ760" s="168"/>
      <c r="DRA760" s="168"/>
      <c r="DRB760" s="168"/>
      <c r="DRC760" s="168"/>
      <c r="DRD760" s="168"/>
      <c r="DRE760" s="168"/>
      <c r="DRF760" s="168"/>
      <c r="DRG760" s="168"/>
      <c r="DRH760" s="168"/>
      <c r="DRI760" s="168"/>
      <c r="DRJ760" s="168"/>
      <c r="DRK760" s="168"/>
      <c r="DRL760" s="168"/>
      <c r="DRM760" s="168"/>
      <c r="DRN760" s="168"/>
      <c r="DRO760" s="168"/>
      <c r="DRP760" s="168"/>
      <c r="DRQ760" s="168"/>
      <c r="DRR760" s="168"/>
      <c r="DRS760" s="168"/>
      <c r="DRT760" s="168"/>
      <c r="DRU760" s="168"/>
      <c r="DRV760" s="168"/>
      <c r="DRW760" s="168"/>
      <c r="DRX760" s="168"/>
      <c r="DRY760" s="168"/>
      <c r="DRZ760" s="168"/>
      <c r="DSA760" s="168"/>
      <c r="DSB760" s="168"/>
      <c r="DSC760" s="511"/>
      <c r="DSD760" s="511"/>
      <c r="DSE760" s="511"/>
      <c r="DSF760" s="511"/>
      <c r="DSG760" s="511"/>
      <c r="DSH760" s="511"/>
      <c r="DSI760" s="511"/>
      <c r="DSJ760" s="511"/>
      <c r="DSK760" s="511"/>
      <c r="DSL760" s="511"/>
      <c r="DSM760" s="511"/>
      <c r="DSN760" s="511"/>
      <c r="DSO760" s="511"/>
      <c r="DSP760" s="511"/>
      <c r="DSQ760" s="511"/>
      <c r="DSR760" s="511"/>
      <c r="DSS760" s="511"/>
      <c r="DST760" s="511"/>
      <c r="DSU760" s="511"/>
      <c r="DSV760" s="511"/>
      <c r="DSW760" s="511"/>
      <c r="DSX760" s="511"/>
      <c r="DSY760" s="511"/>
      <c r="DSZ760" s="511"/>
      <c r="DTA760" s="89"/>
      <c r="DTB760" s="89"/>
      <c r="DTC760" s="89"/>
      <c r="DTD760" s="89"/>
      <c r="DTE760" s="89"/>
      <c r="DTF760" s="511"/>
      <c r="DTG760" s="511"/>
      <c r="DTH760" s="89"/>
      <c r="DTI760" s="89"/>
      <c r="DTJ760" s="511"/>
      <c r="DTK760" s="511"/>
      <c r="DTL760" s="89"/>
      <c r="DTM760" s="89"/>
      <c r="DTN760" s="511"/>
      <c r="DTO760" s="511"/>
      <c r="DTP760" s="511"/>
      <c r="DTQ760" s="511"/>
      <c r="DTR760" s="511"/>
      <c r="DTS760" s="511"/>
      <c r="DTT760" s="511"/>
      <c r="DTU760" s="89"/>
      <c r="DTV760" s="89"/>
      <c r="DTW760" s="511"/>
      <c r="DTX760" s="511"/>
      <c r="DTY760" s="89"/>
      <c r="DTZ760" s="89"/>
      <c r="DUA760" s="511"/>
      <c r="DUB760" s="511"/>
      <c r="DUC760" s="511"/>
      <c r="DUD760" s="511"/>
      <c r="DUE760" s="511"/>
      <c r="DUF760" s="203"/>
      <c r="DUG760" s="107"/>
      <c r="DUH760" s="511"/>
      <c r="DUI760" s="511"/>
      <c r="DUJ760" s="511"/>
      <c r="DUK760" s="511"/>
      <c r="DUL760" s="511"/>
      <c r="DUM760" s="511"/>
      <c r="DUN760" s="511"/>
      <c r="DUO760" s="168"/>
      <c r="DUP760" s="168"/>
      <c r="DUQ760" s="168"/>
      <c r="DUR760" s="168"/>
      <c r="DUS760" s="168"/>
      <c r="DUT760" s="168"/>
      <c r="DUU760" s="168"/>
      <c r="DUV760" s="168"/>
      <c r="DUW760" s="168"/>
      <c r="DUX760" s="168"/>
      <c r="DUY760" s="168"/>
      <c r="DUZ760" s="168"/>
      <c r="DVA760" s="168"/>
      <c r="DVB760" s="168"/>
      <c r="DVC760" s="168"/>
      <c r="DVD760" s="168"/>
      <c r="DVE760" s="168"/>
      <c r="DVF760" s="168"/>
      <c r="DVG760" s="168"/>
      <c r="DVH760" s="168"/>
      <c r="DVI760" s="168"/>
      <c r="DVJ760" s="168"/>
      <c r="DVK760" s="168"/>
      <c r="DVL760" s="168"/>
      <c r="DVM760" s="168"/>
      <c r="DVN760" s="168"/>
      <c r="DVO760" s="168"/>
      <c r="DVP760" s="168"/>
      <c r="DVQ760" s="168"/>
      <c r="DVR760" s="168"/>
      <c r="DVS760" s="168"/>
      <c r="DVT760" s="168"/>
      <c r="DVU760" s="168"/>
      <c r="DVV760" s="168"/>
      <c r="DVW760" s="168"/>
      <c r="DVX760" s="168"/>
      <c r="DVY760" s="168"/>
      <c r="DVZ760" s="168"/>
      <c r="DWA760" s="168"/>
      <c r="DWB760" s="168"/>
      <c r="DWC760" s="168"/>
      <c r="DWD760" s="168"/>
      <c r="DWE760" s="168"/>
      <c r="DWF760" s="168"/>
      <c r="DWG760" s="511"/>
      <c r="DWH760" s="511"/>
      <c r="DWI760" s="511"/>
      <c r="DWJ760" s="511"/>
      <c r="DWK760" s="511"/>
      <c r="DWL760" s="511"/>
      <c r="DWM760" s="511"/>
      <c r="DWN760" s="511"/>
      <c r="DWO760" s="511"/>
      <c r="DWP760" s="511"/>
      <c r="DWQ760" s="511"/>
      <c r="DWR760" s="511"/>
      <c r="DWS760" s="511"/>
      <c r="DWT760" s="511"/>
      <c r="DWU760" s="511"/>
      <c r="DWV760" s="511"/>
      <c r="DWW760" s="511"/>
      <c r="DWX760" s="511"/>
      <c r="DWY760" s="511"/>
      <c r="DWZ760" s="511"/>
      <c r="DXA760" s="511"/>
      <c r="DXB760" s="511"/>
      <c r="DXC760" s="511"/>
      <c r="DXD760" s="511"/>
      <c r="DXE760" s="89"/>
      <c r="DXF760" s="89"/>
      <c r="DXG760" s="89"/>
      <c r="DXH760" s="89"/>
      <c r="DXI760" s="89"/>
      <c r="DXJ760" s="511"/>
      <c r="DXK760" s="511"/>
      <c r="DXL760" s="89"/>
      <c r="DXM760" s="89"/>
      <c r="DXN760" s="511"/>
      <c r="DXO760" s="511"/>
      <c r="DXP760" s="89"/>
      <c r="DXQ760" s="89"/>
      <c r="DXR760" s="511"/>
      <c r="DXS760" s="511"/>
      <c r="DXT760" s="511"/>
      <c r="DXU760" s="511"/>
      <c r="DXV760" s="511"/>
      <c r="DXW760" s="511"/>
      <c r="DXX760" s="511"/>
      <c r="DXY760" s="89"/>
      <c r="DXZ760" s="89"/>
      <c r="DYA760" s="511"/>
      <c r="DYB760" s="511"/>
      <c r="DYC760" s="89"/>
      <c r="DYD760" s="89"/>
      <c r="DYE760" s="511"/>
      <c r="DYF760" s="511"/>
      <c r="DYG760" s="511"/>
      <c r="DYH760" s="511"/>
      <c r="DYI760" s="511"/>
      <c r="DYJ760" s="203"/>
      <c r="DYK760" s="107"/>
      <c r="DYL760" s="511"/>
      <c r="DYM760" s="511"/>
      <c r="DYN760" s="511"/>
      <c r="DYO760" s="511"/>
      <c r="DYP760" s="511"/>
      <c r="DYQ760" s="511"/>
      <c r="DYR760" s="511"/>
      <c r="DYS760" s="168"/>
      <c r="DYT760" s="168"/>
      <c r="DYU760" s="168"/>
      <c r="DYV760" s="168"/>
      <c r="DYW760" s="168"/>
      <c r="DYX760" s="168"/>
      <c r="DYY760" s="168"/>
      <c r="DYZ760" s="168"/>
      <c r="DZA760" s="168"/>
      <c r="DZB760" s="168"/>
      <c r="DZC760" s="168"/>
      <c r="DZD760" s="168"/>
      <c r="DZE760" s="168"/>
      <c r="DZF760" s="168"/>
      <c r="DZG760" s="168"/>
      <c r="DZH760" s="168"/>
      <c r="DZI760" s="168"/>
      <c r="DZJ760" s="168"/>
      <c r="DZK760" s="168"/>
      <c r="DZL760" s="168"/>
      <c r="DZM760" s="168"/>
      <c r="DZN760" s="168"/>
      <c r="DZO760" s="168"/>
      <c r="DZP760" s="168"/>
      <c r="DZQ760" s="168"/>
      <c r="DZR760" s="168"/>
      <c r="DZS760" s="168"/>
      <c r="DZT760" s="168"/>
      <c r="DZU760" s="168"/>
      <c r="DZV760" s="168"/>
      <c r="DZW760" s="168"/>
      <c r="DZX760" s="168"/>
      <c r="DZY760" s="168"/>
      <c r="DZZ760" s="168"/>
      <c r="EAA760" s="168"/>
      <c r="EAB760" s="168"/>
      <c r="EAC760" s="168"/>
      <c r="EAD760" s="168"/>
      <c r="EAE760" s="168"/>
      <c r="EAF760" s="168"/>
      <c r="EAG760" s="168"/>
      <c r="EAH760" s="168"/>
      <c r="EAI760" s="168"/>
      <c r="EAJ760" s="168"/>
      <c r="EAK760" s="511"/>
      <c r="EAL760" s="511"/>
      <c r="EAM760" s="511"/>
      <c r="EAN760" s="511"/>
      <c r="EAO760" s="511"/>
      <c r="EAP760" s="511"/>
      <c r="EAQ760" s="511"/>
      <c r="EAR760" s="511"/>
      <c r="EAS760" s="511"/>
      <c r="EAT760" s="511"/>
      <c r="EAU760" s="511"/>
      <c r="EAV760" s="511"/>
      <c r="EAW760" s="511"/>
      <c r="EAX760" s="511"/>
      <c r="EAY760" s="511"/>
      <c r="EAZ760" s="511"/>
      <c r="EBA760" s="511"/>
      <c r="EBB760" s="511"/>
      <c r="EBC760" s="511"/>
      <c r="EBD760" s="511"/>
      <c r="EBE760" s="511"/>
      <c r="EBF760" s="511"/>
      <c r="EBG760" s="511"/>
      <c r="EBH760" s="511"/>
      <c r="EBI760" s="89"/>
      <c r="EBJ760" s="89"/>
      <c r="EBK760" s="89"/>
      <c r="EBL760" s="89"/>
      <c r="EBM760" s="89"/>
      <c r="EBN760" s="511"/>
      <c r="EBO760" s="511"/>
      <c r="EBP760" s="89"/>
      <c r="EBQ760" s="89"/>
      <c r="EBR760" s="511"/>
      <c r="EBS760" s="511"/>
      <c r="EBT760" s="89"/>
      <c r="EBU760" s="89"/>
      <c r="EBV760" s="511"/>
      <c r="EBW760" s="511"/>
      <c r="EBX760" s="511"/>
      <c r="EBY760" s="511"/>
      <c r="EBZ760" s="511"/>
      <c r="ECA760" s="511"/>
      <c r="ECB760" s="511"/>
      <c r="ECC760" s="89"/>
      <c r="ECD760" s="89"/>
      <c r="ECE760" s="511"/>
      <c r="ECF760" s="511"/>
      <c r="ECG760" s="89"/>
      <c r="ECH760" s="89"/>
      <c r="ECI760" s="511"/>
      <c r="ECJ760" s="511"/>
      <c r="ECK760" s="511"/>
      <c r="ECL760" s="511"/>
      <c r="ECM760" s="511"/>
      <c r="ECN760" s="203"/>
      <c r="ECO760" s="107"/>
      <c r="ECP760" s="511"/>
      <c r="ECQ760" s="511"/>
      <c r="ECR760" s="511"/>
      <c r="ECS760" s="511"/>
      <c r="ECT760" s="511"/>
      <c r="ECU760" s="511"/>
      <c r="ECV760" s="511"/>
      <c r="ECW760" s="168"/>
      <c r="ECX760" s="168"/>
      <c r="ECY760" s="168"/>
      <c r="ECZ760" s="168"/>
      <c r="EDA760" s="168"/>
      <c r="EDB760" s="168"/>
      <c r="EDC760" s="168"/>
      <c r="EDD760" s="168"/>
      <c r="EDE760" s="168"/>
      <c r="EDF760" s="168"/>
      <c r="EDG760" s="168"/>
      <c r="EDH760" s="168"/>
      <c r="EDI760" s="168"/>
      <c r="EDJ760" s="168"/>
      <c r="EDK760" s="168"/>
      <c r="EDL760" s="168"/>
      <c r="EDM760" s="168"/>
      <c r="EDN760" s="168"/>
      <c r="EDO760" s="168"/>
      <c r="EDP760" s="168"/>
      <c r="EDQ760" s="168"/>
      <c r="EDR760" s="168"/>
      <c r="EDS760" s="168"/>
      <c r="EDT760" s="168"/>
      <c r="EDU760" s="168"/>
      <c r="EDV760" s="168"/>
      <c r="EDW760" s="168"/>
      <c r="EDX760" s="168"/>
      <c r="EDY760" s="168"/>
      <c r="EDZ760" s="168"/>
      <c r="EEA760" s="168"/>
      <c r="EEB760" s="168"/>
      <c r="EEC760" s="168"/>
      <c r="EED760" s="168"/>
      <c r="EEE760" s="168"/>
      <c r="EEF760" s="168"/>
      <c r="EEG760" s="168"/>
      <c r="EEH760" s="168"/>
      <c r="EEI760" s="168"/>
      <c r="EEJ760" s="168"/>
      <c r="EEK760" s="168"/>
      <c r="EEL760" s="168"/>
      <c r="EEM760" s="168"/>
      <c r="EEN760" s="168"/>
      <c r="EEO760" s="511"/>
      <c r="EEP760" s="511"/>
      <c r="EEQ760" s="511"/>
      <c r="EER760" s="511"/>
      <c r="EES760" s="511"/>
      <c r="EET760" s="511"/>
      <c r="EEU760" s="511"/>
      <c r="EEV760" s="511"/>
      <c r="EEW760" s="511"/>
      <c r="EEX760" s="511"/>
      <c r="EEY760" s="511"/>
      <c r="EEZ760" s="511"/>
      <c r="EFA760" s="511"/>
      <c r="EFB760" s="511"/>
      <c r="EFC760" s="511"/>
      <c r="EFD760" s="511"/>
      <c r="EFE760" s="511"/>
      <c r="EFF760" s="511"/>
      <c r="EFG760" s="511"/>
      <c r="EFH760" s="511"/>
      <c r="EFI760" s="511"/>
      <c r="EFJ760" s="511"/>
      <c r="EFK760" s="511"/>
      <c r="EFL760" s="511"/>
      <c r="EFM760" s="89"/>
      <c r="EFN760" s="89"/>
      <c r="EFO760" s="89"/>
      <c r="EFP760" s="89"/>
      <c r="EFQ760" s="89"/>
      <c r="EFR760" s="511"/>
      <c r="EFS760" s="511"/>
      <c r="EFT760" s="89"/>
      <c r="EFU760" s="89"/>
      <c r="EFV760" s="511"/>
      <c r="EFW760" s="511"/>
      <c r="EFX760" s="89"/>
      <c r="EFY760" s="89"/>
      <c r="EFZ760" s="511"/>
      <c r="EGA760" s="511"/>
      <c r="EGB760" s="511"/>
      <c r="EGC760" s="511"/>
      <c r="EGD760" s="511"/>
      <c r="EGE760" s="511"/>
      <c r="EGF760" s="511"/>
      <c r="EGG760" s="89"/>
      <c r="EGH760" s="89"/>
      <c r="EGI760" s="511"/>
      <c r="EGJ760" s="511"/>
      <c r="EGK760" s="89"/>
      <c r="EGL760" s="89"/>
      <c r="EGM760" s="511"/>
      <c r="EGN760" s="511"/>
      <c r="EGO760" s="511"/>
      <c r="EGP760" s="511"/>
      <c r="EGQ760" s="511"/>
      <c r="EGR760" s="203"/>
      <c r="EGS760" s="107"/>
      <c r="EGT760" s="511"/>
      <c r="EGU760" s="511"/>
      <c r="EGV760" s="511"/>
      <c r="EGW760" s="511"/>
      <c r="EGX760" s="511"/>
      <c r="EGY760" s="511"/>
      <c r="EGZ760" s="511"/>
      <c r="EHA760" s="168"/>
      <c r="EHB760" s="168"/>
      <c r="EHC760" s="168"/>
      <c r="EHD760" s="168"/>
      <c r="EHE760" s="168"/>
      <c r="EHF760" s="168"/>
      <c r="EHG760" s="168"/>
      <c r="EHH760" s="168"/>
      <c r="EHI760" s="168"/>
      <c r="EHJ760" s="168"/>
      <c r="EHK760" s="168"/>
      <c r="EHL760" s="168"/>
      <c r="EHM760" s="168"/>
      <c r="EHN760" s="168"/>
      <c r="EHO760" s="168"/>
      <c r="EHP760" s="168"/>
      <c r="EHQ760" s="168"/>
      <c r="EHR760" s="168"/>
      <c r="EHS760" s="168"/>
      <c r="EHT760" s="168"/>
      <c r="EHU760" s="168"/>
      <c r="EHV760" s="168"/>
      <c r="EHW760" s="168"/>
      <c r="EHX760" s="168"/>
      <c r="EHY760" s="168"/>
      <c r="EHZ760" s="168"/>
      <c r="EIA760" s="168"/>
      <c r="EIB760" s="168"/>
      <c r="EIC760" s="168"/>
      <c r="EID760" s="168"/>
      <c r="EIE760" s="168"/>
      <c r="EIF760" s="168"/>
      <c r="EIG760" s="168"/>
      <c r="EIH760" s="168"/>
      <c r="EII760" s="168"/>
      <c r="EIJ760" s="168"/>
      <c r="EIK760" s="168"/>
      <c r="EIL760" s="168"/>
      <c r="EIM760" s="168"/>
      <c r="EIN760" s="168"/>
      <c r="EIO760" s="168"/>
      <c r="EIP760" s="168"/>
      <c r="EIQ760" s="168"/>
      <c r="EIR760" s="168"/>
      <c r="EIS760" s="511"/>
      <c r="EIT760" s="511"/>
      <c r="EIU760" s="511"/>
      <c r="EIV760" s="511"/>
      <c r="EIW760" s="511"/>
      <c r="EIX760" s="511"/>
      <c r="EIY760" s="511"/>
      <c r="EIZ760" s="511"/>
      <c r="EJA760" s="511"/>
      <c r="EJB760" s="511"/>
      <c r="EJC760" s="511"/>
      <c r="EJD760" s="511"/>
      <c r="EJE760" s="511"/>
      <c r="EJF760" s="511"/>
      <c r="EJG760" s="511"/>
      <c r="EJH760" s="511"/>
      <c r="EJI760" s="511"/>
      <c r="EJJ760" s="511"/>
      <c r="EJK760" s="511"/>
      <c r="EJL760" s="511"/>
      <c r="EJM760" s="511"/>
      <c r="EJN760" s="511"/>
      <c r="EJO760" s="511"/>
      <c r="EJP760" s="511"/>
      <c r="EJQ760" s="89"/>
      <c r="EJR760" s="89"/>
      <c r="EJS760" s="89"/>
      <c r="EJT760" s="89"/>
      <c r="EJU760" s="89"/>
      <c r="EJV760" s="511"/>
      <c r="EJW760" s="511"/>
      <c r="EJX760" s="89"/>
      <c r="EJY760" s="89"/>
      <c r="EJZ760" s="511"/>
      <c r="EKA760" s="511"/>
      <c r="EKB760" s="89"/>
      <c r="EKC760" s="89"/>
      <c r="EKD760" s="511"/>
      <c r="EKE760" s="511"/>
      <c r="EKF760" s="511"/>
      <c r="EKG760" s="511"/>
      <c r="EKH760" s="511"/>
      <c r="EKI760" s="511"/>
      <c r="EKJ760" s="511"/>
      <c r="EKK760" s="89"/>
      <c r="EKL760" s="89"/>
      <c r="EKM760" s="511"/>
      <c r="EKN760" s="511"/>
      <c r="EKO760" s="89"/>
      <c r="EKP760" s="89"/>
      <c r="EKQ760" s="511"/>
      <c r="EKR760" s="511"/>
      <c r="EKS760" s="511"/>
      <c r="EKT760" s="511"/>
      <c r="EKU760" s="511"/>
      <c r="EKV760" s="203"/>
      <c r="EKW760" s="107"/>
      <c r="EKX760" s="511"/>
      <c r="EKY760" s="511"/>
      <c r="EKZ760" s="511"/>
      <c r="ELA760" s="511"/>
      <c r="ELB760" s="511"/>
      <c r="ELC760" s="511"/>
      <c r="ELD760" s="511"/>
      <c r="ELE760" s="168"/>
      <c r="ELF760" s="168"/>
      <c r="ELG760" s="168"/>
      <c r="ELH760" s="168"/>
      <c r="ELI760" s="168"/>
      <c r="ELJ760" s="168"/>
      <c r="ELK760" s="168"/>
      <c r="ELL760" s="168"/>
      <c r="ELM760" s="168"/>
      <c r="ELN760" s="168"/>
      <c r="ELO760" s="168"/>
      <c r="ELP760" s="168"/>
      <c r="ELQ760" s="168"/>
      <c r="ELR760" s="168"/>
      <c r="ELS760" s="168"/>
      <c r="ELT760" s="168"/>
      <c r="ELU760" s="168"/>
      <c r="ELV760" s="168"/>
      <c r="ELW760" s="168"/>
      <c r="ELX760" s="168"/>
      <c r="ELY760" s="168"/>
      <c r="ELZ760" s="168"/>
      <c r="EMA760" s="168"/>
      <c r="EMB760" s="168"/>
      <c r="EMC760" s="168"/>
      <c r="EMD760" s="168"/>
      <c r="EME760" s="168"/>
      <c r="EMF760" s="168"/>
      <c r="EMG760" s="168"/>
      <c r="EMH760" s="168"/>
      <c r="EMI760" s="168"/>
      <c r="EMJ760" s="168"/>
      <c r="EMK760" s="168"/>
      <c r="EML760" s="168"/>
      <c r="EMM760" s="168"/>
      <c r="EMN760" s="168"/>
      <c r="EMO760" s="168"/>
      <c r="EMP760" s="168"/>
      <c r="EMQ760" s="168"/>
      <c r="EMR760" s="168"/>
      <c r="EMS760" s="168"/>
      <c r="EMT760" s="168"/>
      <c r="EMU760" s="168"/>
      <c r="EMV760" s="168"/>
      <c r="EMW760" s="511"/>
      <c r="EMX760" s="511"/>
      <c r="EMY760" s="511"/>
      <c r="EMZ760" s="511"/>
      <c r="ENA760" s="511"/>
      <c r="ENB760" s="511"/>
      <c r="ENC760" s="511"/>
      <c r="END760" s="511"/>
      <c r="ENE760" s="511"/>
      <c r="ENF760" s="511"/>
      <c r="ENG760" s="511"/>
      <c r="ENH760" s="511"/>
      <c r="ENI760" s="511"/>
      <c r="ENJ760" s="511"/>
      <c r="ENK760" s="511"/>
      <c r="ENL760" s="511"/>
      <c r="ENM760" s="511"/>
      <c r="ENN760" s="511"/>
      <c r="ENO760" s="511"/>
      <c r="ENP760" s="511"/>
      <c r="ENQ760" s="511"/>
      <c r="ENR760" s="511"/>
      <c r="ENS760" s="511"/>
      <c r="ENT760" s="511"/>
      <c r="ENU760" s="89"/>
      <c r="ENV760" s="89"/>
      <c r="ENW760" s="89"/>
      <c r="ENX760" s="89"/>
      <c r="ENY760" s="89"/>
      <c r="ENZ760" s="511"/>
      <c r="EOA760" s="511"/>
      <c r="EOB760" s="89"/>
      <c r="EOC760" s="89"/>
      <c r="EOD760" s="511"/>
      <c r="EOE760" s="511"/>
      <c r="EOF760" s="89"/>
      <c r="EOG760" s="89"/>
      <c r="EOH760" s="511"/>
      <c r="EOI760" s="511"/>
      <c r="EOJ760" s="511"/>
      <c r="EOK760" s="511"/>
      <c r="EOL760" s="511"/>
      <c r="EOM760" s="511"/>
      <c r="EON760" s="511"/>
      <c r="EOO760" s="89"/>
      <c r="EOP760" s="89"/>
      <c r="EOQ760" s="511"/>
      <c r="EOR760" s="511"/>
      <c r="EOS760" s="89"/>
      <c r="EOT760" s="89"/>
      <c r="EOU760" s="511"/>
      <c r="EOV760" s="511"/>
      <c r="EOW760" s="511"/>
      <c r="EOX760" s="511"/>
      <c r="EOY760" s="511"/>
      <c r="EOZ760" s="203"/>
      <c r="EPA760" s="107"/>
      <c r="EPB760" s="511"/>
      <c r="EPC760" s="511"/>
      <c r="EPD760" s="511"/>
      <c r="EPE760" s="511"/>
      <c r="EPF760" s="511"/>
      <c r="EPG760" s="511"/>
      <c r="EPH760" s="511"/>
      <c r="EPI760" s="168"/>
      <c r="EPJ760" s="168"/>
      <c r="EPK760" s="168"/>
      <c r="EPL760" s="168"/>
      <c r="EPM760" s="168"/>
      <c r="EPN760" s="168"/>
      <c r="EPO760" s="168"/>
      <c r="EPP760" s="168"/>
      <c r="EPQ760" s="168"/>
      <c r="EPR760" s="168"/>
      <c r="EPS760" s="168"/>
      <c r="EPT760" s="168"/>
      <c r="EPU760" s="168"/>
      <c r="EPV760" s="168"/>
      <c r="EPW760" s="168"/>
      <c r="EPX760" s="168"/>
      <c r="EPY760" s="168"/>
      <c r="EPZ760" s="168"/>
      <c r="EQA760" s="168"/>
      <c r="EQB760" s="168"/>
      <c r="EQC760" s="168"/>
      <c r="EQD760" s="168"/>
      <c r="EQE760" s="168"/>
      <c r="EQF760" s="168"/>
      <c r="EQG760" s="168"/>
      <c r="EQH760" s="168"/>
      <c r="EQI760" s="168"/>
      <c r="EQJ760" s="168"/>
      <c r="EQK760" s="168"/>
      <c r="EQL760" s="168"/>
      <c r="EQM760" s="168"/>
      <c r="EQN760" s="168"/>
      <c r="EQO760" s="168"/>
      <c r="EQP760" s="168"/>
      <c r="EQQ760" s="168"/>
      <c r="EQR760" s="168"/>
      <c r="EQS760" s="168"/>
      <c r="EQT760" s="168"/>
      <c r="EQU760" s="168"/>
      <c r="EQV760" s="168"/>
      <c r="EQW760" s="168"/>
      <c r="EQX760" s="168"/>
      <c r="EQY760" s="168"/>
      <c r="EQZ760" s="168"/>
      <c r="ERA760" s="511"/>
      <c r="ERB760" s="511"/>
      <c r="ERC760" s="511"/>
      <c r="ERD760" s="511"/>
      <c r="ERE760" s="511"/>
      <c r="ERF760" s="511"/>
      <c r="ERG760" s="511"/>
      <c r="ERH760" s="511"/>
      <c r="ERI760" s="511"/>
      <c r="ERJ760" s="511"/>
      <c r="ERK760" s="511"/>
      <c r="ERL760" s="511"/>
      <c r="ERM760" s="511"/>
      <c r="ERN760" s="511"/>
      <c r="ERO760" s="511"/>
      <c r="ERP760" s="511"/>
      <c r="ERQ760" s="511"/>
      <c r="ERR760" s="511"/>
      <c r="ERS760" s="511"/>
      <c r="ERT760" s="511"/>
      <c r="ERU760" s="511"/>
      <c r="ERV760" s="511"/>
      <c r="ERW760" s="511"/>
      <c r="ERX760" s="511"/>
      <c r="ERY760" s="89"/>
      <c r="ERZ760" s="89"/>
      <c r="ESA760" s="89"/>
      <c r="ESB760" s="89"/>
      <c r="ESC760" s="89"/>
      <c r="ESD760" s="511"/>
      <c r="ESE760" s="511"/>
      <c r="ESF760" s="89"/>
      <c r="ESG760" s="89"/>
      <c r="ESH760" s="511"/>
      <c r="ESI760" s="511"/>
      <c r="ESJ760" s="89"/>
      <c r="ESK760" s="89"/>
      <c r="ESL760" s="511"/>
      <c r="ESM760" s="511"/>
      <c r="ESN760" s="511"/>
      <c r="ESO760" s="511"/>
      <c r="ESP760" s="511"/>
      <c r="ESQ760" s="511"/>
      <c r="ESR760" s="511"/>
      <c r="ESS760" s="89"/>
      <c r="EST760" s="89"/>
      <c r="ESU760" s="511"/>
      <c r="ESV760" s="511"/>
      <c r="ESW760" s="89"/>
      <c r="ESX760" s="89"/>
      <c r="ESY760" s="511"/>
      <c r="ESZ760" s="511"/>
      <c r="ETA760" s="511"/>
      <c r="ETB760" s="511"/>
      <c r="ETC760" s="511"/>
      <c r="ETD760" s="203"/>
      <c r="ETE760" s="107"/>
      <c r="ETF760" s="511"/>
      <c r="ETG760" s="511"/>
      <c r="ETH760" s="511"/>
      <c r="ETI760" s="511"/>
      <c r="ETJ760" s="511"/>
      <c r="ETK760" s="511"/>
      <c r="ETL760" s="511"/>
      <c r="ETM760" s="168"/>
      <c r="ETN760" s="168"/>
      <c r="ETO760" s="168"/>
      <c r="ETP760" s="168"/>
      <c r="ETQ760" s="168"/>
      <c r="ETR760" s="168"/>
      <c r="ETS760" s="168"/>
      <c r="ETT760" s="168"/>
      <c r="ETU760" s="168"/>
      <c r="ETV760" s="168"/>
      <c r="ETW760" s="168"/>
      <c r="ETX760" s="168"/>
      <c r="ETY760" s="168"/>
      <c r="ETZ760" s="168"/>
      <c r="EUA760" s="168"/>
      <c r="EUB760" s="168"/>
      <c r="EUC760" s="168"/>
      <c r="EUD760" s="168"/>
      <c r="EUE760" s="168"/>
      <c r="EUF760" s="168"/>
      <c r="EUG760" s="168"/>
      <c r="EUH760" s="168"/>
      <c r="EUI760" s="168"/>
      <c r="EUJ760" s="168"/>
      <c r="EUK760" s="168"/>
      <c r="EUL760" s="168"/>
      <c r="EUM760" s="168"/>
      <c r="EUN760" s="168"/>
      <c r="EUO760" s="168"/>
      <c r="EUP760" s="168"/>
      <c r="EUQ760" s="168"/>
      <c r="EUR760" s="168"/>
      <c r="EUS760" s="168"/>
      <c r="EUT760" s="168"/>
      <c r="EUU760" s="168"/>
      <c r="EUV760" s="168"/>
      <c r="EUW760" s="168"/>
      <c r="EUX760" s="168"/>
      <c r="EUY760" s="168"/>
      <c r="EUZ760" s="168"/>
      <c r="EVA760" s="168"/>
      <c r="EVB760" s="168"/>
      <c r="EVC760" s="168"/>
      <c r="EVD760" s="168"/>
      <c r="EVE760" s="511"/>
      <c r="EVF760" s="511"/>
      <c r="EVG760" s="511"/>
      <c r="EVH760" s="511"/>
      <c r="EVI760" s="511"/>
      <c r="EVJ760" s="511"/>
      <c r="EVK760" s="511"/>
      <c r="EVL760" s="511"/>
      <c r="EVM760" s="511"/>
      <c r="EVN760" s="511"/>
      <c r="EVO760" s="511"/>
      <c r="EVP760" s="511"/>
      <c r="EVQ760" s="511"/>
      <c r="EVR760" s="511"/>
      <c r="EVS760" s="511"/>
      <c r="EVT760" s="511"/>
      <c r="EVU760" s="511"/>
      <c r="EVV760" s="511"/>
      <c r="EVW760" s="511"/>
      <c r="EVX760" s="511"/>
      <c r="EVY760" s="511"/>
      <c r="EVZ760" s="511"/>
      <c r="EWA760" s="511"/>
      <c r="EWB760" s="511"/>
      <c r="EWC760" s="89"/>
      <c r="EWD760" s="89"/>
      <c r="EWE760" s="89"/>
      <c r="EWF760" s="89"/>
      <c r="EWG760" s="89"/>
      <c r="EWH760" s="511"/>
      <c r="EWI760" s="511"/>
      <c r="EWJ760" s="89"/>
      <c r="EWK760" s="89"/>
      <c r="EWL760" s="511"/>
      <c r="EWM760" s="511"/>
      <c r="EWN760" s="89"/>
      <c r="EWO760" s="89"/>
      <c r="EWP760" s="511"/>
      <c r="EWQ760" s="511"/>
      <c r="EWR760" s="511"/>
      <c r="EWS760" s="511"/>
      <c r="EWT760" s="511"/>
      <c r="EWU760" s="511"/>
      <c r="EWV760" s="511"/>
      <c r="EWW760" s="89"/>
      <c r="EWX760" s="89"/>
      <c r="EWY760" s="511"/>
      <c r="EWZ760" s="511"/>
      <c r="EXA760" s="89"/>
      <c r="EXB760" s="89"/>
      <c r="EXC760" s="511"/>
      <c r="EXD760" s="511"/>
      <c r="EXE760" s="511"/>
      <c r="EXF760" s="511"/>
      <c r="EXG760" s="511"/>
      <c r="EXH760" s="203"/>
      <c r="EXI760" s="107"/>
      <c r="EXJ760" s="511"/>
      <c r="EXK760" s="511"/>
      <c r="EXL760" s="511"/>
      <c r="EXM760" s="511"/>
      <c r="EXN760" s="511"/>
      <c r="EXO760" s="511"/>
      <c r="EXP760" s="511"/>
      <c r="EXQ760" s="168"/>
      <c r="EXR760" s="168"/>
      <c r="EXS760" s="168"/>
      <c r="EXT760" s="168"/>
      <c r="EXU760" s="168"/>
      <c r="EXV760" s="168"/>
      <c r="EXW760" s="168"/>
      <c r="EXX760" s="168"/>
      <c r="EXY760" s="168"/>
      <c r="EXZ760" s="168"/>
      <c r="EYA760" s="168"/>
      <c r="EYB760" s="168"/>
      <c r="EYC760" s="168"/>
      <c r="EYD760" s="168"/>
      <c r="EYE760" s="168"/>
      <c r="EYF760" s="168"/>
      <c r="EYG760" s="168"/>
      <c r="EYH760" s="168"/>
      <c r="EYI760" s="168"/>
      <c r="EYJ760" s="168"/>
      <c r="EYK760" s="168"/>
      <c r="EYL760" s="168"/>
      <c r="EYM760" s="168"/>
      <c r="EYN760" s="168"/>
      <c r="EYO760" s="168"/>
      <c r="EYP760" s="168"/>
      <c r="EYQ760" s="168"/>
      <c r="EYR760" s="168"/>
      <c r="EYS760" s="168"/>
      <c r="EYT760" s="168"/>
      <c r="EYU760" s="168"/>
      <c r="EYV760" s="168"/>
      <c r="EYW760" s="168"/>
      <c r="EYX760" s="168"/>
      <c r="EYY760" s="168"/>
      <c r="EYZ760" s="168"/>
      <c r="EZA760" s="168"/>
      <c r="EZB760" s="168"/>
      <c r="EZC760" s="168"/>
      <c r="EZD760" s="168"/>
      <c r="EZE760" s="168"/>
      <c r="EZF760" s="168"/>
      <c r="EZG760" s="168"/>
      <c r="EZH760" s="168"/>
      <c r="EZI760" s="511"/>
      <c r="EZJ760" s="511"/>
      <c r="EZK760" s="511"/>
      <c r="EZL760" s="511"/>
      <c r="EZM760" s="511"/>
      <c r="EZN760" s="511"/>
      <c r="EZO760" s="511"/>
      <c r="EZP760" s="511"/>
      <c r="EZQ760" s="511"/>
      <c r="EZR760" s="511"/>
      <c r="EZS760" s="511"/>
      <c r="EZT760" s="511"/>
      <c r="EZU760" s="511"/>
      <c r="EZV760" s="511"/>
      <c r="EZW760" s="511"/>
      <c r="EZX760" s="511"/>
      <c r="EZY760" s="511"/>
      <c r="EZZ760" s="511"/>
      <c r="FAA760" s="511"/>
      <c r="FAB760" s="511"/>
      <c r="FAC760" s="511"/>
      <c r="FAD760" s="511"/>
      <c r="FAE760" s="511"/>
      <c r="FAF760" s="511"/>
      <c r="FAG760" s="89"/>
      <c r="FAH760" s="89"/>
      <c r="FAI760" s="89"/>
      <c r="FAJ760" s="89"/>
      <c r="FAK760" s="89"/>
      <c r="FAL760" s="511"/>
      <c r="FAM760" s="511"/>
      <c r="FAN760" s="89"/>
      <c r="FAO760" s="89"/>
      <c r="FAP760" s="511"/>
      <c r="FAQ760" s="511"/>
      <c r="FAR760" s="89"/>
      <c r="FAS760" s="89"/>
      <c r="FAT760" s="511"/>
      <c r="FAU760" s="511"/>
      <c r="FAV760" s="511"/>
      <c r="FAW760" s="511"/>
      <c r="FAX760" s="511"/>
      <c r="FAY760" s="511"/>
      <c r="FAZ760" s="511"/>
      <c r="FBA760" s="89"/>
      <c r="FBB760" s="89"/>
      <c r="FBC760" s="511"/>
      <c r="FBD760" s="511"/>
      <c r="FBE760" s="89"/>
      <c r="FBF760" s="89"/>
      <c r="FBG760" s="511"/>
      <c r="FBH760" s="511"/>
      <c r="FBI760" s="511"/>
      <c r="FBJ760" s="511"/>
      <c r="FBK760" s="511"/>
      <c r="FBL760" s="203"/>
      <c r="FBM760" s="107"/>
      <c r="FBN760" s="511"/>
      <c r="FBO760" s="511"/>
      <c r="FBP760" s="511"/>
      <c r="FBQ760" s="511"/>
      <c r="FBR760" s="511"/>
      <c r="FBS760" s="511"/>
      <c r="FBT760" s="511"/>
      <c r="FBU760" s="168"/>
      <c r="FBV760" s="168"/>
      <c r="FBW760" s="168"/>
      <c r="FBX760" s="168"/>
      <c r="FBY760" s="168"/>
      <c r="FBZ760" s="168"/>
      <c r="FCA760" s="168"/>
      <c r="FCB760" s="168"/>
      <c r="FCC760" s="168"/>
      <c r="FCD760" s="168"/>
      <c r="FCE760" s="168"/>
      <c r="FCF760" s="168"/>
      <c r="FCG760" s="168"/>
      <c r="FCH760" s="168"/>
      <c r="FCI760" s="168"/>
      <c r="FCJ760" s="168"/>
      <c r="FCK760" s="168"/>
      <c r="FCL760" s="168"/>
      <c r="FCM760" s="168"/>
      <c r="FCN760" s="168"/>
      <c r="FCO760" s="168"/>
      <c r="FCP760" s="168"/>
      <c r="FCQ760" s="168"/>
      <c r="FCR760" s="168"/>
      <c r="FCS760" s="168"/>
      <c r="FCT760" s="168"/>
      <c r="FCU760" s="168"/>
      <c r="FCV760" s="168"/>
      <c r="FCW760" s="168"/>
      <c r="FCX760" s="168"/>
      <c r="FCY760" s="168"/>
      <c r="FCZ760" s="168"/>
      <c r="FDA760" s="168"/>
      <c r="FDB760" s="168"/>
      <c r="FDC760" s="168"/>
      <c r="FDD760" s="168"/>
      <c r="FDE760" s="168"/>
      <c r="FDF760" s="168"/>
      <c r="FDG760" s="168"/>
      <c r="FDH760" s="168"/>
      <c r="FDI760" s="168"/>
      <c r="FDJ760" s="168"/>
      <c r="FDK760" s="168"/>
      <c r="FDL760" s="168"/>
      <c r="FDM760" s="511"/>
      <c r="FDN760" s="511"/>
      <c r="FDO760" s="511"/>
      <c r="FDP760" s="511"/>
      <c r="FDQ760" s="511"/>
      <c r="FDR760" s="511"/>
      <c r="FDS760" s="511"/>
      <c r="FDT760" s="511"/>
      <c r="FDU760" s="511"/>
      <c r="FDV760" s="511"/>
      <c r="FDW760" s="511"/>
      <c r="FDX760" s="511"/>
      <c r="FDY760" s="511"/>
      <c r="FDZ760" s="511"/>
      <c r="FEA760" s="511"/>
      <c r="FEB760" s="511"/>
      <c r="FEC760" s="511"/>
      <c r="FED760" s="511"/>
      <c r="FEE760" s="511"/>
      <c r="FEF760" s="511"/>
      <c r="FEG760" s="511"/>
      <c r="FEH760" s="511"/>
      <c r="FEI760" s="511"/>
      <c r="FEJ760" s="511"/>
      <c r="FEK760" s="89"/>
      <c r="FEL760" s="89"/>
      <c r="FEM760" s="89"/>
      <c r="FEN760" s="89"/>
      <c r="FEO760" s="89"/>
      <c r="FEP760" s="511"/>
      <c r="FEQ760" s="511"/>
      <c r="FER760" s="89"/>
      <c r="FES760" s="89"/>
      <c r="FET760" s="511"/>
      <c r="FEU760" s="511"/>
      <c r="FEV760" s="89"/>
      <c r="FEW760" s="89"/>
      <c r="FEX760" s="511"/>
      <c r="FEY760" s="511"/>
      <c r="FEZ760" s="511"/>
      <c r="FFA760" s="511"/>
      <c r="FFB760" s="511"/>
      <c r="FFC760" s="511"/>
      <c r="FFD760" s="511"/>
      <c r="FFE760" s="89"/>
      <c r="FFF760" s="89"/>
      <c r="FFG760" s="511"/>
      <c r="FFH760" s="511"/>
      <c r="FFI760" s="89"/>
      <c r="FFJ760" s="89"/>
      <c r="FFK760" s="511"/>
      <c r="FFL760" s="511"/>
      <c r="FFM760" s="511"/>
      <c r="FFN760" s="511"/>
      <c r="FFO760" s="511"/>
      <c r="FFP760" s="203"/>
      <c r="FFQ760" s="107"/>
      <c r="FFR760" s="511"/>
      <c r="FFS760" s="511"/>
      <c r="FFT760" s="511"/>
      <c r="FFU760" s="511"/>
      <c r="FFV760" s="511"/>
      <c r="FFW760" s="511"/>
      <c r="FFX760" s="511"/>
      <c r="FFY760" s="168"/>
      <c r="FFZ760" s="168"/>
      <c r="FGA760" s="168"/>
      <c r="FGB760" s="168"/>
      <c r="FGC760" s="168"/>
      <c r="FGD760" s="168"/>
      <c r="FGE760" s="168"/>
      <c r="FGF760" s="168"/>
      <c r="FGG760" s="168"/>
      <c r="FGH760" s="168"/>
      <c r="FGI760" s="168"/>
      <c r="FGJ760" s="168"/>
      <c r="FGK760" s="168"/>
      <c r="FGL760" s="168"/>
      <c r="FGM760" s="168"/>
      <c r="FGN760" s="168"/>
      <c r="FGO760" s="168"/>
      <c r="FGP760" s="168"/>
      <c r="FGQ760" s="168"/>
      <c r="FGR760" s="168"/>
      <c r="FGS760" s="168"/>
      <c r="FGT760" s="168"/>
      <c r="FGU760" s="168"/>
      <c r="FGV760" s="168"/>
      <c r="FGW760" s="168"/>
      <c r="FGX760" s="168"/>
      <c r="FGY760" s="168"/>
      <c r="FGZ760" s="168"/>
      <c r="FHA760" s="168"/>
      <c r="FHB760" s="168"/>
      <c r="FHC760" s="168"/>
      <c r="FHD760" s="168"/>
      <c r="FHE760" s="168"/>
      <c r="FHF760" s="168"/>
      <c r="FHG760" s="168"/>
      <c r="FHH760" s="168"/>
      <c r="FHI760" s="168"/>
      <c r="FHJ760" s="168"/>
      <c r="FHK760" s="168"/>
      <c r="FHL760" s="168"/>
      <c r="FHM760" s="168"/>
      <c r="FHN760" s="168"/>
      <c r="FHO760" s="168"/>
      <c r="FHP760" s="168"/>
      <c r="FHQ760" s="511"/>
      <c r="FHR760" s="511"/>
      <c r="FHS760" s="511"/>
      <c r="FHT760" s="511"/>
      <c r="FHU760" s="511"/>
      <c r="FHV760" s="511"/>
      <c r="FHW760" s="511"/>
      <c r="FHX760" s="511"/>
      <c r="FHY760" s="511"/>
      <c r="FHZ760" s="511"/>
      <c r="FIA760" s="511"/>
      <c r="FIB760" s="511"/>
      <c r="FIC760" s="511"/>
      <c r="FID760" s="511"/>
      <c r="FIE760" s="511"/>
      <c r="FIF760" s="511"/>
      <c r="FIG760" s="511"/>
      <c r="FIH760" s="511"/>
      <c r="FII760" s="511"/>
      <c r="FIJ760" s="511"/>
      <c r="FIK760" s="511"/>
      <c r="FIL760" s="511"/>
      <c r="FIM760" s="511"/>
      <c r="FIN760" s="511"/>
      <c r="FIO760" s="89"/>
      <c r="FIP760" s="89"/>
      <c r="FIQ760" s="89"/>
      <c r="FIR760" s="89"/>
      <c r="FIS760" s="89"/>
      <c r="FIT760" s="511"/>
      <c r="FIU760" s="511"/>
      <c r="FIV760" s="89"/>
      <c r="FIW760" s="89"/>
      <c r="FIX760" s="511"/>
      <c r="FIY760" s="511"/>
      <c r="FIZ760" s="89"/>
      <c r="FJA760" s="89"/>
      <c r="FJB760" s="511"/>
      <c r="FJC760" s="511"/>
      <c r="FJD760" s="511"/>
      <c r="FJE760" s="511"/>
      <c r="FJF760" s="511"/>
      <c r="FJG760" s="511"/>
      <c r="FJH760" s="511"/>
      <c r="FJI760" s="89"/>
      <c r="FJJ760" s="89"/>
      <c r="FJK760" s="511"/>
      <c r="FJL760" s="511"/>
      <c r="FJM760" s="89"/>
      <c r="FJN760" s="89"/>
      <c r="FJO760" s="511"/>
      <c r="FJP760" s="511"/>
      <c r="FJQ760" s="511"/>
      <c r="FJR760" s="511"/>
      <c r="FJS760" s="511"/>
      <c r="FJT760" s="203"/>
      <c r="FJU760" s="107"/>
      <c r="FJV760" s="511"/>
      <c r="FJW760" s="511"/>
      <c r="FJX760" s="511"/>
      <c r="FJY760" s="511"/>
      <c r="FJZ760" s="511"/>
      <c r="FKA760" s="511"/>
      <c r="FKB760" s="511"/>
      <c r="FKC760" s="168"/>
      <c r="FKD760" s="168"/>
      <c r="FKE760" s="168"/>
      <c r="FKF760" s="168"/>
      <c r="FKG760" s="168"/>
      <c r="FKH760" s="168"/>
      <c r="FKI760" s="168"/>
      <c r="FKJ760" s="168"/>
      <c r="FKK760" s="168"/>
      <c r="FKL760" s="168"/>
      <c r="FKM760" s="168"/>
      <c r="FKN760" s="168"/>
      <c r="FKO760" s="168"/>
      <c r="FKP760" s="168"/>
      <c r="FKQ760" s="168"/>
      <c r="FKR760" s="168"/>
      <c r="FKS760" s="168"/>
      <c r="FKT760" s="168"/>
      <c r="FKU760" s="168"/>
      <c r="FKV760" s="168"/>
      <c r="FKW760" s="168"/>
      <c r="FKX760" s="168"/>
      <c r="FKY760" s="168"/>
      <c r="FKZ760" s="168"/>
      <c r="FLA760" s="168"/>
      <c r="FLB760" s="168"/>
      <c r="FLC760" s="168"/>
      <c r="FLD760" s="168"/>
      <c r="FLE760" s="168"/>
      <c r="FLF760" s="168"/>
      <c r="FLG760" s="168"/>
      <c r="FLH760" s="168"/>
      <c r="FLI760" s="168"/>
      <c r="FLJ760" s="168"/>
      <c r="FLK760" s="168"/>
      <c r="FLL760" s="168"/>
      <c r="FLM760" s="168"/>
      <c r="FLN760" s="168"/>
      <c r="FLO760" s="168"/>
      <c r="FLP760" s="168"/>
      <c r="FLQ760" s="168"/>
      <c r="FLR760" s="168"/>
      <c r="FLS760" s="168"/>
      <c r="FLT760" s="168"/>
      <c r="FLU760" s="511"/>
      <c r="FLV760" s="511"/>
      <c r="FLW760" s="511"/>
      <c r="FLX760" s="511"/>
      <c r="FLY760" s="511"/>
      <c r="FLZ760" s="511"/>
      <c r="FMA760" s="511"/>
      <c r="FMB760" s="511"/>
      <c r="FMC760" s="511"/>
      <c r="FMD760" s="511"/>
      <c r="FME760" s="511"/>
      <c r="FMF760" s="511"/>
      <c r="FMG760" s="511"/>
      <c r="FMH760" s="511"/>
      <c r="FMI760" s="511"/>
      <c r="FMJ760" s="511"/>
      <c r="FMK760" s="511"/>
      <c r="FML760" s="511"/>
      <c r="FMM760" s="511"/>
      <c r="FMN760" s="511"/>
      <c r="FMO760" s="511"/>
      <c r="FMP760" s="511"/>
      <c r="FMQ760" s="511"/>
      <c r="FMR760" s="511"/>
      <c r="FMS760" s="89"/>
      <c r="FMT760" s="89"/>
      <c r="FMU760" s="89"/>
      <c r="FMV760" s="89"/>
      <c r="FMW760" s="89"/>
      <c r="FMX760" s="511"/>
      <c r="FMY760" s="511"/>
      <c r="FMZ760" s="89"/>
      <c r="FNA760" s="89"/>
      <c r="FNB760" s="511"/>
      <c r="FNC760" s="511"/>
      <c r="FND760" s="89"/>
      <c r="FNE760" s="89"/>
      <c r="FNF760" s="511"/>
      <c r="FNG760" s="511"/>
      <c r="FNH760" s="511"/>
      <c r="FNI760" s="511"/>
      <c r="FNJ760" s="511"/>
      <c r="FNK760" s="511"/>
      <c r="FNL760" s="511"/>
      <c r="FNM760" s="89"/>
      <c r="FNN760" s="89"/>
      <c r="FNO760" s="511"/>
      <c r="FNP760" s="511"/>
      <c r="FNQ760" s="89"/>
      <c r="FNR760" s="89"/>
      <c r="FNS760" s="511"/>
      <c r="FNT760" s="511"/>
      <c r="FNU760" s="511"/>
      <c r="FNV760" s="511"/>
      <c r="FNW760" s="511"/>
      <c r="FNX760" s="203"/>
      <c r="FNY760" s="107"/>
      <c r="FNZ760" s="511"/>
      <c r="FOA760" s="511"/>
      <c r="FOB760" s="511"/>
      <c r="FOC760" s="511"/>
      <c r="FOD760" s="511"/>
      <c r="FOE760" s="511"/>
      <c r="FOF760" s="511"/>
      <c r="FOG760" s="168"/>
      <c r="FOH760" s="168"/>
      <c r="FOI760" s="168"/>
      <c r="FOJ760" s="168"/>
      <c r="FOK760" s="168"/>
      <c r="FOL760" s="168"/>
      <c r="FOM760" s="168"/>
      <c r="FON760" s="168"/>
      <c r="FOO760" s="168"/>
      <c r="FOP760" s="168"/>
      <c r="FOQ760" s="168"/>
      <c r="FOR760" s="168"/>
      <c r="FOS760" s="168"/>
      <c r="FOT760" s="168"/>
      <c r="FOU760" s="168"/>
      <c r="FOV760" s="168"/>
      <c r="FOW760" s="168"/>
      <c r="FOX760" s="168"/>
      <c r="FOY760" s="168"/>
      <c r="FOZ760" s="168"/>
      <c r="FPA760" s="168"/>
      <c r="FPB760" s="168"/>
      <c r="FPC760" s="168"/>
      <c r="FPD760" s="168"/>
      <c r="FPE760" s="168"/>
      <c r="FPF760" s="168"/>
      <c r="FPG760" s="168"/>
      <c r="FPH760" s="168"/>
      <c r="FPI760" s="168"/>
      <c r="FPJ760" s="168"/>
      <c r="FPK760" s="168"/>
      <c r="FPL760" s="168"/>
      <c r="FPM760" s="168"/>
      <c r="FPN760" s="168"/>
      <c r="FPO760" s="168"/>
      <c r="FPP760" s="168"/>
      <c r="FPQ760" s="168"/>
      <c r="FPR760" s="168"/>
      <c r="FPS760" s="168"/>
      <c r="FPT760" s="168"/>
      <c r="FPU760" s="168"/>
      <c r="FPV760" s="168"/>
      <c r="FPW760" s="168"/>
      <c r="FPX760" s="168"/>
      <c r="FPY760" s="511"/>
      <c r="FPZ760" s="511"/>
      <c r="FQA760" s="511"/>
      <c r="FQB760" s="511"/>
      <c r="FQC760" s="511"/>
      <c r="FQD760" s="511"/>
      <c r="FQE760" s="511"/>
      <c r="FQF760" s="511"/>
      <c r="FQG760" s="511"/>
      <c r="FQH760" s="511"/>
      <c r="FQI760" s="511"/>
      <c r="FQJ760" s="511"/>
      <c r="FQK760" s="511"/>
      <c r="FQL760" s="511"/>
      <c r="FQM760" s="511"/>
      <c r="FQN760" s="511"/>
      <c r="FQO760" s="511"/>
      <c r="FQP760" s="511"/>
      <c r="FQQ760" s="511"/>
      <c r="FQR760" s="511"/>
      <c r="FQS760" s="511"/>
      <c r="FQT760" s="511"/>
      <c r="FQU760" s="511"/>
      <c r="FQV760" s="511"/>
      <c r="FQW760" s="89"/>
      <c r="FQX760" s="89"/>
      <c r="FQY760" s="89"/>
      <c r="FQZ760" s="89"/>
      <c r="FRA760" s="89"/>
      <c r="FRB760" s="511"/>
      <c r="FRC760" s="511"/>
      <c r="FRD760" s="89"/>
      <c r="FRE760" s="89"/>
      <c r="FRF760" s="511"/>
      <c r="FRG760" s="511"/>
      <c r="FRH760" s="89"/>
      <c r="FRI760" s="89"/>
      <c r="FRJ760" s="511"/>
      <c r="FRK760" s="511"/>
      <c r="FRL760" s="511"/>
      <c r="FRM760" s="511"/>
      <c r="FRN760" s="511"/>
      <c r="FRO760" s="511"/>
      <c r="FRP760" s="511"/>
      <c r="FRQ760" s="89"/>
      <c r="FRR760" s="89"/>
      <c r="FRS760" s="511"/>
      <c r="FRT760" s="511"/>
      <c r="FRU760" s="89"/>
      <c r="FRV760" s="89"/>
      <c r="FRW760" s="511"/>
      <c r="FRX760" s="511"/>
      <c r="FRY760" s="511"/>
      <c r="FRZ760" s="511"/>
      <c r="FSA760" s="511"/>
      <c r="FSB760" s="203"/>
      <c r="FSC760" s="107"/>
      <c r="FSD760" s="511"/>
      <c r="FSE760" s="511"/>
      <c r="FSF760" s="511"/>
      <c r="FSG760" s="511"/>
      <c r="FSH760" s="511"/>
      <c r="FSI760" s="511"/>
      <c r="FSJ760" s="511"/>
      <c r="FSK760" s="168"/>
      <c r="FSL760" s="168"/>
      <c r="FSM760" s="168"/>
      <c r="FSN760" s="168"/>
      <c r="FSO760" s="168"/>
      <c r="FSP760" s="168"/>
      <c r="FSQ760" s="168"/>
      <c r="FSR760" s="168"/>
      <c r="FSS760" s="168"/>
      <c r="FST760" s="168"/>
      <c r="FSU760" s="168"/>
      <c r="FSV760" s="168"/>
      <c r="FSW760" s="168"/>
      <c r="FSX760" s="168"/>
      <c r="FSY760" s="168"/>
      <c r="FSZ760" s="168"/>
      <c r="FTA760" s="168"/>
      <c r="FTB760" s="168"/>
      <c r="FTC760" s="168"/>
      <c r="FTD760" s="168"/>
      <c r="FTE760" s="168"/>
      <c r="FTF760" s="168"/>
      <c r="FTG760" s="168"/>
      <c r="FTH760" s="168"/>
      <c r="FTI760" s="168"/>
      <c r="FTJ760" s="168"/>
      <c r="FTK760" s="168"/>
      <c r="FTL760" s="168"/>
      <c r="FTM760" s="168"/>
      <c r="FTN760" s="168"/>
      <c r="FTO760" s="168"/>
      <c r="FTP760" s="168"/>
      <c r="FTQ760" s="168"/>
      <c r="FTR760" s="168"/>
      <c r="FTS760" s="168"/>
      <c r="FTT760" s="168"/>
      <c r="FTU760" s="168"/>
      <c r="FTV760" s="168"/>
      <c r="FTW760" s="168"/>
      <c r="FTX760" s="168"/>
      <c r="FTY760" s="168"/>
      <c r="FTZ760" s="168"/>
      <c r="FUA760" s="168"/>
      <c r="FUB760" s="168"/>
      <c r="FUC760" s="511"/>
      <c r="FUD760" s="511"/>
      <c r="FUE760" s="511"/>
      <c r="FUF760" s="511"/>
      <c r="FUG760" s="511"/>
      <c r="FUH760" s="511"/>
      <c r="FUI760" s="511"/>
      <c r="FUJ760" s="511"/>
      <c r="FUK760" s="511"/>
      <c r="FUL760" s="511"/>
      <c r="FUM760" s="511"/>
      <c r="FUN760" s="511"/>
      <c r="FUO760" s="511"/>
      <c r="FUP760" s="511"/>
      <c r="FUQ760" s="511"/>
      <c r="FUR760" s="511"/>
      <c r="FUS760" s="511"/>
      <c r="FUT760" s="511"/>
      <c r="FUU760" s="511"/>
      <c r="FUV760" s="511"/>
      <c r="FUW760" s="511"/>
      <c r="FUX760" s="511"/>
      <c r="FUY760" s="511"/>
      <c r="FUZ760" s="511"/>
      <c r="FVA760" s="89"/>
      <c r="FVB760" s="89"/>
      <c r="FVC760" s="89"/>
      <c r="FVD760" s="89"/>
      <c r="FVE760" s="89"/>
      <c r="FVF760" s="511"/>
      <c r="FVG760" s="511"/>
      <c r="FVH760" s="89"/>
      <c r="FVI760" s="89"/>
      <c r="FVJ760" s="511"/>
      <c r="FVK760" s="511"/>
      <c r="FVL760" s="89"/>
      <c r="FVM760" s="89"/>
      <c r="FVN760" s="511"/>
      <c r="FVO760" s="511"/>
      <c r="FVP760" s="511"/>
      <c r="FVQ760" s="511"/>
      <c r="FVR760" s="511"/>
      <c r="FVS760" s="511"/>
      <c r="FVT760" s="511"/>
      <c r="FVU760" s="89"/>
      <c r="FVV760" s="89"/>
      <c r="FVW760" s="511"/>
      <c r="FVX760" s="511"/>
      <c r="FVY760" s="89"/>
      <c r="FVZ760" s="89"/>
      <c r="FWA760" s="511"/>
      <c r="FWB760" s="511"/>
      <c r="FWC760" s="511"/>
      <c r="FWD760" s="511"/>
      <c r="FWE760" s="511"/>
      <c r="FWF760" s="203"/>
      <c r="FWG760" s="107"/>
      <c r="FWH760" s="511"/>
      <c r="FWI760" s="511"/>
      <c r="FWJ760" s="511"/>
      <c r="FWK760" s="511"/>
      <c r="FWL760" s="511"/>
      <c r="FWM760" s="511"/>
      <c r="FWN760" s="511"/>
      <c r="FWO760" s="168"/>
      <c r="FWP760" s="168"/>
      <c r="FWQ760" s="168"/>
      <c r="FWR760" s="168"/>
      <c r="FWS760" s="168"/>
      <c r="FWT760" s="168"/>
      <c r="FWU760" s="168"/>
      <c r="FWV760" s="168"/>
      <c r="FWW760" s="168"/>
      <c r="FWX760" s="168"/>
      <c r="FWY760" s="168"/>
      <c r="FWZ760" s="168"/>
      <c r="FXA760" s="168"/>
      <c r="FXB760" s="168"/>
      <c r="FXC760" s="168"/>
      <c r="FXD760" s="168"/>
      <c r="FXE760" s="168"/>
      <c r="FXF760" s="168"/>
      <c r="FXG760" s="168"/>
      <c r="FXH760" s="168"/>
      <c r="FXI760" s="168"/>
      <c r="FXJ760" s="168"/>
      <c r="FXK760" s="168"/>
      <c r="FXL760" s="168"/>
      <c r="FXM760" s="168"/>
      <c r="FXN760" s="168"/>
      <c r="FXO760" s="168"/>
      <c r="FXP760" s="168"/>
      <c r="FXQ760" s="168"/>
      <c r="FXR760" s="168"/>
      <c r="FXS760" s="168"/>
      <c r="FXT760" s="168"/>
      <c r="FXU760" s="168"/>
      <c r="FXV760" s="168"/>
      <c r="FXW760" s="168"/>
      <c r="FXX760" s="168"/>
      <c r="FXY760" s="168"/>
      <c r="FXZ760" s="168"/>
      <c r="FYA760" s="168"/>
      <c r="FYB760" s="168"/>
      <c r="FYC760" s="168"/>
      <c r="FYD760" s="168"/>
      <c r="FYE760" s="168"/>
      <c r="FYF760" s="168"/>
      <c r="FYG760" s="511"/>
      <c r="FYH760" s="511"/>
      <c r="FYI760" s="511"/>
      <c r="FYJ760" s="511"/>
      <c r="FYK760" s="511"/>
      <c r="FYL760" s="511"/>
      <c r="FYM760" s="511"/>
      <c r="FYN760" s="511"/>
      <c r="FYO760" s="511"/>
      <c r="FYP760" s="511"/>
      <c r="FYQ760" s="511"/>
      <c r="FYR760" s="511"/>
      <c r="FYS760" s="511"/>
      <c r="FYT760" s="511"/>
      <c r="FYU760" s="511"/>
      <c r="FYV760" s="511"/>
      <c r="FYW760" s="511"/>
      <c r="FYX760" s="511"/>
      <c r="FYY760" s="511"/>
      <c r="FYZ760" s="511"/>
      <c r="FZA760" s="511"/>
      <c r="FZB760" s="511"/>
      <c r="FZC760" s="511"/>
      <c r="FZD760" s="511"/>
      <c r="FZE760" s="89"/>
      <c r="FZF760" s="89"/>
      <c r="FZG760" s="89"/>
      <c r="FZH760" s="89"/>
      <c r="FZI760" s="89"/>
      <c r="FZJ760" s="511"/>
      <c r="FZK760" s="511"/>
      <c r="FZL760" s="89"/>
      <c r="FZM760" s="89"/>
      <c r="FZN760" s="511"/>
      <c r="FZO760" s="511"/>
      <c r="FZP760" s="89"/>
      <c r="FZQ760" s="89"/>
      <c r="FZR760" s="511"/>
      <c r="FZS760" s="511"/>
      <c r="FZT760" s="511"/>
      <c r="FZU760" s="511"/>
      <c r="FZV760" s="511"/>
      <c r="FZW760" s="511"/>
      <c r="FZX760" s="511"/>
      <c r="FZY760" s="89"/>
      <c r="FZZ760" s="89"/>
      <c r="GAA760" s="511"/>
      <c r="GAB760" s="511"/>
      <c r="GAC760" s="89"/>
      <c r="GAD760" s="89"/>
      <c r="GAE760" s="511"/>
      <c r="GAF760" s="511"/>
      <c r="GAG760" s="511"/>
      <c r="GAH760" s="511"/>
      <c r="GAI760" s="511"/>
      <c r="GAJ760" s="203"/>
      <c r="GAK760" s="107"/>
      <c r="GAL760" s="511"/>
      <c r="GAM760" s="511"/>
      <c r="GAN760" s="511"/>
      <c r="GAO760" s="511"/>
      <c r="GAP760" s="511"/>
      <c r="GAQ760" s="511"/>
      <c r="GAR760" s="511"/>
      <c r="GAS760" s="168"/>
      <c r="GAT760" s="168"/>
      <c r="GAU760" s="168"/>
      <c r="GAV760" s="168"/>
      <c r="GAW760" s="168"/>
      <c r="GAX760" s="168"/>
      <c r="GAY760" s="168"/>
      <c r="GAZ760" s="168"/>
      <c r="GBA760" s="168"/>
      <c r="GBB760" s="168"/>
      <c r="GBC760" s="168"/>
      <c r="GBD760" s="168"/>
      <c r="GBE760" s="168"/>
      <c r="GBF760" s="168"/>
      <c r="GBG760" s="168"/>
      <c r="GBH760" s="168"/>
      <c r="GBI760" s="168"/>
      <c r="GBJ760" s="168"/>
      <c r="GBK760" s="168"/>
      <c r="GBL760" s="168"/>
      <c r="GBM760" s="168"/>
      <c r="GBN760" s="168"/>
      <c r="GBO760" s="168"/>
      <c r="GBP760" s="168"/>
      <c r="GBQ760" s="168"/>
      <c r="GBR760" s="168"/>
      <c r="GBS760" s="168"/>
      <c r="GBT760" s="168"/>
      <c r="GBU760" s="168"/>
      <c r="GBV760" s="168"/>
      <c r="GBW760" s="168"/>
      <c r="GBX760" s="168"/>
      <c r="GBY760" s="168"/>
      <c r="GBZ760" s="168"/>
      <c r="GCA760" s="168"/>
      <c r="GCB760" s="168"/>
      <c r="GCC760" s="168"/>
      <c r="GCD760" s="168"/>
      <c r="GCE760" s="168"/>
      <c r="GCF760" s="168"/>
      <c r="GCG760" s="168"/>
      <c r="GCH760" s="168"/>
      <c r="GCI760" s="168"/>
      <c r="GCJ760" s="168"/>
      <c r="GCK760" s="511"/>
      <c r="GCL760" s="511"/>
      <c r="GCM760" s="511"/>
      <c r="GCN760" s="511"/>
      <c r="GCO760" s="511"/>
      <c r="GCP760" s="511"/>
      <c r="GCQ760" s="511"/>
      <c r="GCR760" s="511"/>
      <c r="GCS760" s="511"/>
      <c r="GCT760" s="511"/>
      <c r="GCU760" s="511"/>
      <c r="GCV760" s="511"/>
      <c r="GCW760" s="511"/>
      <c r="GCX760" s="511"/>
      <c r="GCY760" s="511"/>
      <c r="GCZ760" s="511"/>
      <c r="GDA760" s="511"/>
      <c r="GDB760" s="511"/>
      <c r="GDC760" s="511"/>
      <c r="GDD760" s="511"/>
      <c r="GDE760" s="511"/>
      <c r="GDF760" s="511"/>
      <c r="GDG760" s="511"/>
      <c r="GDH760" s="511"/>
      <c r="GDI760" s="89"/>
      <c r="GDJ760" s="89"/>
      <c r="GDK760" s="89"/>
      <c r="GDL760" s="89"/>
      <c r="GDM760" s="89"/>
      <c r="GDN760" s="511"/>
      <c r="GDO760" s="511"/>
      <c r="GDP760" s="89"/>
      <c r="GDQ760" s="89"/>
      <c r="GDR760" s="511"/>
      <c r="GDS760" s="511"/>
      <c r="GDT760" s="89"/>
      <c r="GDU760" s="89"/>
      <c r="GDV760" s="511"/>
      <c r="GDW760" s="511"/>
      <c r="GDX760" s="511"/>
      <c r="GDY760" s="511"/>
      <c r="GDZ760" s="511"/>
      <c r="GEA760" s="511"/>
      <c r="GEB760" s="511"/>
      <c r="GEC760" s="89"/>
      <c r="GED760" s="89"/>
      <c r="GEE760" s="511"/>
      <c r="GEF760" s="511"/>
      <c r="GEG760" s="89"/>
      <c r="GEH760" s="89"/>
      <c r="GEI760" s="511"/>
      <c r="GEJ760" s="511"/>
      <c r="GEK760" s="511"/>
      <c r="GEL760" s="511"/>
      <c r="GEM760" s="511"/>
      <c r="GEN760" s="203"/>
      <c r="GEO760" s="107"/>
      <c r="GEP760" s="511"/>
      <c r="GEQ760" s="511"/>
      <c r="GER760" s="511"/>
      <c r="GES760" s="511"/>
      <c r="GET760" s="511"/>
      <c r="GEU760" s="511"/>
      <c r="GEV760" s="511"/>
      <c r="GEW760" s="168"/>
      <c r="GEX760" s="168"/>
      <c r="GEY760" s="168"/>
      <c r="GEZ760" s="168"/>
      <c r="GFA760" s="168"/>
      <c r="GFB760" s="168"/>
      <c r="GFC760" s="168"/>
      <c r="GFD760" s="168"/>
      <c r="GFE760" s="168"/>
      <c r="GFF760" s="168"/>
      <c r="GFG760" s="168"/>
      <c r="GFH760" s="168"/>
      <c r="GFI760" s="168"/>
      <c r="GFJ760" s="168"/>
      <c r="GFK760" s="168"/>
      <c r="GFL760" s="168"/>
      <c r="GFM760" s="168"/>
      <c r="GFN760" s="168"/>
      <c r="GFO760" s="168"/>
      <c r="GFP760" s="168"/>
      <c r="GFQ760" s="168"/>
      <c r="GFR760" s="168"/>
      <c r="GFS760" s="168"/>
      <c r="GFT760" s="168"/>
      <c r="GFU760" s="168"/>
      <c r="GFV760" s="168"/>
      <c r="GFW760" s="168"/>
      <c r="GFX760" s="168"/>
      <c r="GFY760" s="168"/>
      <c r="GFZ760" s="168"/>
      <c r="GGA760" s="168"/>
      <c r="GGB760" s="168"/>
      <c r="GGC760" s="168"/>
      <c r="GGD760" s="168"/>
      <c r="GGE760" s="168"/>
      <c r="GGF760" s="168"/>
      <c r="GGG760" s="168"/>
      <c r="GGH760" s="168"/>
      <c r="GGI760" s="168"/>
      <c r="GGJ760" s="168"/>
      <c r="GGK760" s="168"/>
      <c r="GGL760" s="168"/>
      <c r="GGM760" s="168"/>
      <c r="GGN760" s="168"/>
      <c r="GGO760" s="511"/>
      <c r="GGP760" s="511"/>
      <c r="GGQ760" s="511"/>
      <c r="GGR760" s="511"/>
      <c r="GGS760" s="511"/>
      <c r="GGT760" s="511"/>
      <c r="GGU760" s="511"/>
      <c r="GGV760" s="511"/>
      <c r="GGW760" s="511"/>
      <c r="GGX760" s="511"/>
      <c r="GGY760" s="511"/>
      <c r="GGZ760" s="511"/>
      <c r="GHA760" s="511"/>
      <c r="GHB760" s="511"/>
      <c r="GHC760" s="511"/>
      <c r="GHD760" s="511"/>
      <c r="GHE760" s="511"/>
      <c r="GHF760" s="511"/>
      <c r="GHG760" s="511"/>
      <c r="GHH760" s="511"/>
      <c r="GHI760" s="511"/>
      <c r="GHJ760" s="511"/>
      <c r="GHK760" s="511"/>
      <c r="GHL760" s="511"/>
      <c r="GHM760" s="89"/>
      <c r="GHN760" s="89"/>
      <c r="GHO760" s="89"/>
      <c r="GHP760" s="89"/>
      <c r="GHQ760" s="89"/>
      <c r="GHR760" s="511"/>
      <c r="GHS760" s="511"/>
      <c r="GHT760" s="89"/>
      <c r="GHU760" s="89"/>
      <c r="GHV760" s="511"/>
      <c r="GHW760" s="511"/>
      <c r="GHX760" s="89"/>
      <c r="GHY760" s="89"/>
      <c r="GHZ760" s="511"/>
      <c r="GIA760" s="511"/>
      <c r="GIB760" s="511"/>
      <c r="GIC760" s="511"/>
      <c r="GID760" s="511"/>
      <c r="GIE760" s="511"/>
      <c r="GIF760" s="511"/>
      <c r="GIG760" s="89"/>
      <c r="GIH760" s="89"/>
      <c r="GII760" s="511"/>
      <c r="GIJ760" s="511"/>
      <c r="GIK760" s="89"/>
      <c r="GIL760" s="89"/>
      <c r="GIM760" s="511"/>
      <c r="GIN760" s="511"/>
      <c r="GIO760" s="511"/>
      <c r="GIP760" s="511"/>
      <c r="GIQ760" s="511"/>
      <c r="GIR760" s="203"/>
      <c r="GIS760" s="107"/>
      <c r="GIT760" s="511"/>
      <c r="GIU760" s="511"/>
      <c r="GIV760" s="511"/>
      <c r="GIW760" s="511"/>
      <c r="GIX760" s="511"/>
      <c r="GIY760" s="511"/>
      <c r="GIZ760" s="511"/>
      <c r="GJA760" s="168"/>
      <c r="GJB760" s="168"/>
      <c r="GJC760" s="168"/>
      <c r="GJD760" s="168"/>
      <c r="GJE760" s="168"/>
      <c r="GJF760" s="168"/>
      <c r="GJG760" s="168"/>
      <c r="GJH760" s="168"/>
      <c r="GJI760" s="168"/>
      <c r="GJJ760" s="168"/>
      <c r="GJK760" s="168"/>
      <c r="GJL760" s="168"/>
      <c r="GJM760" s="168"/>
      <c r="GJN760" s="168"/>
      <c r="GJO760" s="168"/>
      <c r="GJP760" s="168"/>
      <c r="GJQ760" s="168"/>
      <c r="GJR760" s="168"/>
      <c r="GJS760" s="168"/>
      <c r="GJT760" s="168"/>
      <c r="GJU760" s="168"/>
      <c r="GJV760" s="168"/>
      <c r="GJW760" s="168"/>
      <c r="GJX760" s="168"/>
      <c r="GJY760" s="168"/>
      <c r="GJZ760" s="168"/>
      <c r="GKA760" s="168"/>
      <c r="GKB760" s="168"/>
      <c r="GKC760" s="168"/>
      <c r="GKD760" s="168"/>
      <c r="GKE760" s="168"/>
      <c r="GKF760" s="168"/>
      <c r="GKG760" s="168"/>
      <c r="GKH760" s="168"/>
      <c r="GKI760" s="168"/>
      <c r="GKJ760" s="168"/>
      <c r="GKK760" s="168"/>
      <c r="GKL760" s="168"/>
      <c r="GKM760" s="168"/>
      <c r="GKN760" s="168"/>
      <c r="GKO760" s="168"/>
      <c r="GKP760" s="168"/>
      <c r="GKQ760" s="168"/>
      <c r="GKR760" s="168"/>
      <c r="GKS760" s="511"/>
      <c r="GKT760" s="511"/>
      <c r="GKU760" s="511"/>
      <c r="GKV760" s="511"/>
      <c r="GKW760" s="511"/>
      <c r="GKX760" s="511"/>
      <c r="GKY760" s="511"/>
      <c r="GKZ760" s="511"/>
      <c r="GLA760" s="511"/>
      <c r="GLB760" s="511"/>
      <c r="GLC760" s="511"/>
      <c r="GLD760" s="511"/>
      <c r="GLE760" s="511"/>
      <c r="GLF760" s="511"/>
      <c r="GLG760" s="511"/>
      <c r="GLH760" s="511"/>
      <c r="GLI760" s="511"/>
      <c r="GLJ760" s="511"/>
      <c r="GLK760" s="511"/>
      <c r="GLL760" s="511"/>
      <c r="GLM760" s="511"/>
      <c r="GLN760" s="511"/>
      <c r="GLO760" s="511"/>
      <c r="GLP760" s="511"/>
      <c r="GLQ760" s="89"/>
      <c r="GLR760" s="89"/>
      <c r="GLS760" s="89"/>
      <c r="GLT760" s="89"/>
      <c r="GLU760" s="89"/>
      <c r="GLV760" s="511"/>
      <c r="GLW760" s="511"/>
      <c r="GLX760" s="89"/>
      <c r="GLY760" s="89"/>
      <c r="GLZ760" s="511"/>
      <c r="GMA760" s="511"/>
      <c r="GMB760" s="89"/>
      <c r="GMC760" s="89"/>
      <c r="GMD760" s="511"/>
      <c r="GME760" s="511"/>
      <c r="GMF760" s="511"/>
      <c r="GMG760" s="511"/>
      <c r="GMH760" s="511"/>
      <c r="GMI760" s="511"/>
      <c r="GMJ760" s="511"/>
      <c r="GMK760" s="89"/>
      <c r="GML760" s="89"/>
      <c r="GMM760" s="511"/>
      <c r="GMN760" s="511"/>
      <c r="GMO760" s="89"/>
      <c r="GMP760" s="89"/>
      <c r="GMQ760" s="511"/>
      <c r="GMR760" s="511"/>
      <c r="GMS760" s="511"/>
      <c r="GMT760" s="511"/>
      <c r="GMU760" s="511"/>
      <c r="GMV760" s="203"/>
      <c r="GMW760" s="107"/>
      <c r="GMX760" s="511"/>
      <c r="GMY760" s="511"/>
      <c r="GMZ760" s="511"/>
      <c r="GNA760" s="511"/>
      <c r="GNB760" s="511"/>
      <c r="GNC760" s="511"/>
      <c r="GND760" s="511"/>
      <c r="GNE760" s="168"/>
      <c r="GNF760" s="168"/>
      <c r="GNG760" s="168"/>
      <c r="GNH760" s="168"/>
      <c r="GNI760" s="168"/>
      <c r="GNJ760" s="168"/>
      <c r="GNK760" s="168"/>
      <c r="GNL760" s="168"/>
      <c r="GNM760" s="168"/>
      <c r="GNN760" s="168"/>
      <c r="GNO760" s="168"/>
      <c r="GNP760" s="168"/>
      <c r="GNQ760" s="168"/>
      <c r="GNR760" s="168"/>
      <c r="GNS760" s="168"/>
      <c r="GNT760" s="168"/>
      <c r="GNU760" s="168"/>
      <c r="GNV760" s="168"/>
      <c r="GNW760" s="168"/>
      <c r="GNX760" s="168"/>
      <c r="GNY760" s="168"/>
      <c r="GNZ760" s="168"/>
      <c r="GOA760" s="168"/>
      <c r="GOB760" s="168"/>
      <c r="GOC760" s="168"/>
      <c r="GOD760" s="168"/>
      <c r="GOE760" s="168"/>
      <c r="GOF760" s="168"/>
      <c r="GOG760" s="168"/>
      <c r="GOH760" s="168"/>
      <c r="GOI760" s="168"/>
      <c r="GOJ760" s="168"/>
      <c r="GOK760" s="168"/>
      <c r="GOL760" s="168"/>
      <c r="GOM760" s="168"/>
      <c r="GON760" s="168"/>
      <c r="GOO760" s="168"/>
      <c r="GOP760" s="168"/>
      <c r="GOQ760" s="168"/>
      <c r="GOR760" s="168"/>
      <c r="GOS760" s="168"/>
      <c r="GOT760" s="168"/>
      <c r="GOU760" s="168"/>
      <c r="GOV760" s="168"/>
      <c r="GOW760" s="511"/>
      <c r="GOX760" s="511"/>
      <c r="GOY760" s="511"/>
      <c r="GOZ760" s="511"/>
      <c r="GPA760" s="511"/>
      <c r="GPB760" s="511"/>
      <c r="GPC760" s="511"/>
      <c r="GPD760" s="511"/>
      <c r="GPE760" s="511"/>
      <c r="GPF760" s="511"/>
      <c r="GPG760" s="511"/>
      <c r="GPH760" s="511"/>
      <c r="GPI760" s="511"/>
      <c r="GPJ760" s="511"/>
      <c r="GPK760" s="511"/>
      <c r="GPL760" s="511"/>
      <c r="GPM760" s="511"/>
      <c r="GPN760" s="511"/>
      <c r="GPO760" s="511"/>
      <c r="GPP760" s="511"/>
      <c r="GPQ760" s="511"/>
      <c r="GPR760" s="511"/>
      <c r="GPS760" s="511"/>
      <c r="GPT760" s="511"/>
      <c r="GPU760" s="89"/>
      <c r="GPV760" s="89"/>
      <c r="GPW760" s="89"/>
      <c r="GPX760" s="89"/>
      <c r="GPY760" s="89"/>
      <c r="GPZ760" s="511"/>
      <c r="GQA760" s="511"/>
      <c r="GQB760" s="89"/>
      <c r="GQC760" s="89"/>
      <c r="GQD760" s="511"/>
      <c r="GQE760" s="511"/>
      <c r="GQF760" s="89"/>
      <c r="GQG760" s="89"/>
      <c r="GQH760" s="511"/>
      <c r="GQI760" s="511"/>
      <c r="GQJ760" s="511"/>
      <c r="GQK760" s="511"/>
      <c r="GQL760" s="511"/>
      <c r="GQM760" s="511"/>
      <c r="GQN760" s="511"/>
      <c r="GQO760" s="89"/>
      <c r="GQP760" s="89"/>
      <c r="GQQ760" s="511"/>
      <c r="GQR760" s="511"/>
      <c r="GQS760" s="89"/>
      <c r="GQT760" s="89"/>
      <c r="GQU760" s="511"/>
      <c r="GQV760" s="511"/>
      <c r="GQW760" s="511"/>
      <c r="GQX760" s="511"/>
      <c r="GQY760" s="511"/>
      <c r="GQZ760" s="203"/>
      <c r="GRA760" s="107"/>
      <c r="GRB760" s="511"/>
      <c r="GRC760" s="511"/>
      <c r="GRD760" s="511"/>
      <c r="GRE760" s="511"/>
      <c r="GRF760" s="511"/>
      <c r="GRG760" s="511"/>
      <c r="GRH760" s="511"/>
      <c r="GRI760" s="168"/>
      <c r="GRJ760" s="168"/>
      <c r="GRK760" s="168"/>
      <c r="GRL760" s="168"/>
      <c r="GRM760" s="168"/>
      <c r="GRN760" s="168"/>
      <c r="GRO760" s="168"/>
      <c r="GRP760" s="168"/>
      <c r="GRQ760" s="168"/>
      <c r="GRR760" s="168"/>
      <c r="GRS760" s="168"/>
      <c r="GRT760" s="168"/>
      <c r="GRU760" s="168"/>
      <c r="GRV760" s="168"/>
      <c r="GRW760" s="168"/>
      <c r="GRX760" s="168"/>
      <c r="GRY760" s="168"/>
      <c r="GRZ760" s="168"/>
      <c r="GSA760" s="168"/>
      <c r="GSB760" s="168"/>
      <c r="GSC760" s="168"/>
      <c r="GSD760" s="168"/>
      <c r="GSE760" s="168"/>
      <c r="GSF760" s="168"/>
      <c r="GSG760" s="168"/>
      <c r="GSH760" s="168"/>
      <c r="GSI760" s="168"/>
      <c r="GSJ760" s="168"/>
      <c r="GSK760" s="168"/>
      <c r="GSL760" s="168"/>
      <c r="GSM760" s="168"/>
      <c r="GSN760" s="168"/>
      <c r="GSO760" s="168"/>
      <c r="GSP760" s="168"/>
      <c r="GSQ760" s="168"/>
      <c r="GSR760" s="168"/>
      <c r="GSS760" s="168"/>
      <c r="GST760" s="168"/>
      <c r="GSU760" s="168"/>
      <c r="GSV760" s="168"/>
      <c r="GSW760" s="168"/>
      <c r="GSX760" s="168"/>
      <c r="GSY760" s="168"/>
      <c r="GSZ760" s="168"/>
      <c r="GTA760" s="511"/>
      <c r="GTB760" s="511"/>
      <c r="GTC760" s="511"/>
      <c r="GTD760" s="511"/>
      <c r="GTE760" s="511"/>
      <c r="GTF760" s="511"/>
      <c r="GTG760" s="511"/>
      <c r="GTH760" s="511"/>
      <c r="GTI760" s="511"/>
      <c r="GTJ760" s="511"/>
      <c r="GTK760" s="511"/>
      <c r="GTL760" s="511"/>
      <c r="GTM760" s="511"/>
      <c r="GTN760" s="511"/>
      <c r="GTO760" s="511"/>
      <c r="GTP760" s="511"/>
      <c r="GTQ760" s="511"/>
      <c r="GTR760" s="511"/>
      <c r="GTS760" s="511"/>
      <c r="GTT760" s="511"/>
      <c r="GTU760" s="511"/>
      <c r="GTV760" s="511"/>
      <c r="GTW760" s="511"/>
      <c r="GTX760" s="511"/>
      <c r="GTY760" s="89"/>
      <c r="GTZ760" s="89"/>
      <c r="GUA760" s="89"/>
      <c r="GUB760" s="89"/>
      <c r="GUC760" s="89"/>
      <c r="GUD760" s="511"/>
      <c r="GUE760" s="511"/>
      <c r="GUF760" s="89"/>
      <c r="GUG760" s="89"/>
      <c r="GUH760" s="511"/>
      <c r="GUI760" s="511"/>
      <c r="GUJ760" s="89"/>
      <c r="GUK760" s="89"/>
      <c r="GUL760" s="511"/>
      <c r="GUM760" s="511"/>
      <c r="GUN760" s="511"/>
      <c r="GUO760" s="511"/>
      <c r="GUP760" s="511"/>
      <c r="GUQ760" s="511"/>
      <c r="GUR760" s="511"/>
      <c r="GUS760" s="89"/>
      <c r="GUT760" s="89"/>
      <c r="GUU760" s="511"/>
      <c r="GUV760" s="511"/>
      <c r="GUW760" s="89"/>
      <c r="GUX760" s="89"/>
      <c r="GUY760" s="511"/>
      <c r="GUZ760" s="511"/>
      <c r="GVA760" s="511"/>
      <c r="GVB760" s="511"/>
      <c r="GVC760" s="511"/>
      <c r="GVD760" s="203"/>
      <c r="GVE760" s="107"/>
      <c r="GVF760" s="511"/>
      <c r="GVG760" s="511"/>
      <c r="GVH760" s="511"/>
      <c r="GVI760" s="511"/>
      <c r="GVJ760" s="511"/>
      <c r="GVK760" s="511"/>
      <c r="GVL760" s="511"/>
      <c r="GVM760" s="168"/>
      <c r="GVN760" s="168"/>
      <c r="GVO760" s="168"/>
      <c r="GVP760" s="168"/>
      <c r="GVQ760" s="168"/>
      <c r="GVR760" s="168"/>
      <c r="GVS760" s="168"/>
      <c r="GVT760" s="168"/>
      <c r="GVU760" s="168"/>
      <c r="GVV760" s="168"/>
      <c r="GVW760" s="168"/>
      <c r="GVX760" s="168"/>
      <c r="GVY760" s="168"/>
      <c r="GVZ760" s="168"/>
      <c r="GWA760" s="168"/>
      <c r="GWB760" s="168"/>
      <c r="GWC760" s="168"/>
      <c r="GWD760" s="168"/>
      <c r="GWE760" s="168"/>
      <c r="GWF760" s="168"/>
      <c r="GWG760" s="168"/>
      <c r="GWH760" s="168"/>
      <c r="GWI760" s="168"/>
      <c r="GWJ760" s="168"/>
      <c r="GWK760" s="168"/>
      <c r="GWL760" s="168"/>
      <c r="GWM760" s="168"/>
      <c r="GWN760" s="168"/>
      <c r="GWO760" s="168"/>
      <c r="GWP760" s="168"/>
      <c r="GWQ760" s="168"/>
      <c r="GWR760" s="168"/>
      <c r="GWS760" s="168"/>
      <c r="GWT760" s="168"/>
      <c r="GWU760" s="168"/>
      <c r="GWV760" s="168"/>
      <c r="GWW760" s="168"/>
      <c r="GWX760" s="168"/>
      <c r="GWY760" s="168"/>
      <c r="GWZ760" s="168"/>
      <c r="GXA760" s="168"/>
      <c r="GXB760" s="168"/>
      <c r="GXC760" s="168"/>
      <c r="GXD760" s="168"/>
      <c r="GXE760" s="511"/>
      <c r="GXF760" s="511"/>
      <c r="GXG760" s="511"/>
      <c r="GXH760" s="511"/>
      <c r="GXI760" s="511"/>
      <c r="GXJ760" s="511"/>
      <c r="GXK760" s="511"/>
      <c r="GXL760" s="511"/>
      <c r="GXM760" s="511"/>
      <c r="GXN760" s="511"/>
      <c r="GXO760" s="511"/>
      <c r="GXP760" s="511"/>
      <c r="GXQ760" s="511"/>
      <c r="GXR760" s="511"/>
      <c r="GXS760" s="511"/>
      <c r="GXT760" s="511"/>
      <c r="GXU760" s="511"/>
      <c r="GXV760" s="511"/>
      <c r="GXW760" s="511"/>
      <c r="GXX760" s="511"/>
      <c r="GXY760" s="511"/>
      <c r="GXZ760" s="511"/>
      <c r="GYA760" s="511"/>
      <c r="GYB760" s="511"/>
      <c r="GYC760" s="89"/>
      <c r="GYD760" s="89"/>
      <c r="GYE760" s="89"/>
      <c r="GYF760" s="89"/>
      <c r="GYG760" s="89"/>
      <c r="GYH760" s="511"/>
      <c r="GYI760" s="511"/>
      <c r="GYJ760" s="89"/>
      <c r="GYK760" s="89"/>
      <c r="GYL760" s="511"/>
      <c r="GYM760" s="511"/>
      <c r="GYN760" s="89"/>
      <c r="GYO760" s="89"/>
      <c r="GYP760" s="511"/>
      <c r="GYQ760" s="511"/>
      <c r="GYR760" s="511"/>
      <c r="GYS760" s="511"/>
      <c r="GYT760" s="511"/>
      <c r="GYU760" s="511"/>
      <c r="GYV760" s="511"/>
      <c r="GYW760" s="89"/>
      <c r="GYX760" s="89"/>
      <c r="GYY760" s="511"/>
      <c r="GYZ760" s="511"/>
      <c r="GZA760" s="89"/>
      <c r="GZB760" s="89"/>
      <c r="GZC760" s="511"/>
      <c r="GZD760" s="511"/>
      <c r="GZE760" s="511"/>
      <c r="GZF760" s="511"/>
      <c r="GZG760" s="511"/>
      <c r="GZH760" s="203"/>
      <c r="GZI760" s="107"/>
      <c r="GZJ760" s="511"/>
      <c r="GZK760" s="511"/>
      <c r="GZL760" s="511"/>
      <c r="GZM760" s="511"/>
      <c r="GZN760" s="511"/>
      <c r="GZO760" s="511"/>
      <c r="GZP760" s="511"/>
      <c r="GZQ760" s="168"/>
      <c r="GZR760" s="168"/>
      <c r="GZS760" s="168"/>
      <c r="GZT760" s="168"/>
      <c r="GZU760" s="168"/>
      <c r="GZV760" s="168"/>
      <c r="GZW760" s="168"/>
      <c r="GZX760" s="168"/>
      <c r="GZY760" s="168"/>
      <c r="GZZ760" s="168"/>
      <c r="HAA760" s="168"/>
      <c r="HAB760" s="168"/>
      <c r="HAC760" s="168"/>
      <c r="HAD760" s="168"/>
      <c r="HAE760" s="168"/>
      <c r="HAF760" s="168"/>
      <c r="HAG760" s="168"/>
      <c r="HAH760" s="168"/>
      <c r="HAI760" s="168"/>
      <c r="HAJ760" s="168"/>
      <c r="HAK760" s="168"/>
      <c r="HAL760" s="168"/>
      <c r="HAM760" s="168"/>
      <c r="HAN760" s="168"/>
      <c r="HAO760" s="168"/>
      <c r="HAP760" s="168"/>
      <c r="HAQ760" s="168"/>
      <c r="HAR760" s="168"/>
      <c r="HAS760" s="168"/>
      <c r="HAT760" s="168"/>
      <c r="HAU760" s="168"/>
      <c r="HAV760" s="168"/>
      <c r="HAW760" s="168"/>
      <c r="HAX760" s="168"/>
      <c r="HAY760" s="168"/>
      <c r="HAZ760" s="168"/>
      <c r="HBA760" s="168"/>
      <c r="HBB760" s="168"/>
      <c r="HBC760" s="168"/>
      <c r="HBD760" s="168"/>
      <c r="HBE760" s="168"/>
      <c r="HBF760" s="168"/>
      <c r="HBG760" s="168"/>
      <c r="HBH760" s="168"/>
      <c r="HBI760" s="511"/>
      <c r="HBJ760" s="511"/>
      <c r="HBK760" s="511"/>
      <c r="HBL760" s="511"/>
      <c r="HBM760" s="511"/>
      <c r="HBN760" s="511"/>
      <c r="HBO760" s="511"/>
      <c r="HBP760" s="511"/>
      <c r="HBQ760" s="511"/>
      <c r="HBR760" s="511"/>
      <c r="HBS760" s="511"/>
      <c r="HBT760" s="511"/>
      <c r="HBU760" s="511"/>
      <c r="HBV760" s="511"/>
      <c r="HBW760" s="511"/>
      <c r="HBX760" s="511"/>
      <c r="HBY760" s="511"/>
      <c r="HBZ760" s="511"/>
      <c r="HCA760" s="511"/>
      <c r="HCB760" s="511"/>
      <c r="HCC760" s="511"/>
      <c r="HCD760" s="511"/>
      <c r="HCE760" s="511"/>
      <c r="HCF760" s="511"/>
      <c r="HCG760" s="89"/>
      <c r="HCH760" s="89"/>
      <c r="HCI760" s="89"/>
      <c r="HCJ760" s="89"/>
      <c r="HCK760" s="89"/>
      <c r="HCL760" s="511"/>
      <c r="HCM760" s="511"/>
      <c r="HCN760" s="89"/>
      <c r="HCO760" s="89"/>
      <c r="HCP760" s="511"/>
      <c r="HCQ760" s="511"/>
      <c r="HCR760" s="89"/>
      <c r="HCS760" s="89"/>
      <c r="HCT760" s="511"/>
      <c r="HCU760" s="511"/>
      <c r="HCV760" s="511"/>
      <c r="HCW760" s="511"/>
      <c r="HCX760" s="511"/>
      <c r="HCY760" s="511"/>
      <c r="HCZ760" s="511"/>
      <c r="HDA760" s="89"/>
      <c r="HDB760" s="89"/>
      <c r="HDC760" s="511"/>
      <c r="HDD760" s="511"/>
      <c r="HDE760" s="89"/>
      <c r="HDF760" s="89"/>
      <c r="HDG760" s="511"/>
      <c r="HDH760" s="511"/>
      <c r="HDI760" s="511"/>
      <c r="HDJ760" s="511"/>
      <c r="HDK760" s="511"/>
      <c r="HDL760" s="203"/>
      <c r="HDM760" s="107"/>
      <c r="HDN760" s="511"/>
      <c r="HDO760" s="511"/>
      <c r="HDP760" s="511"/>
      <c r="HDQ760" s="511"/>
      <c r="HDR760" s="511"/>
      <c r="HDS760" s="511"/>
      <c r="HDT760" s="511"/>
      <c r="HDU760" s="168"/>
      <c r="HDV760" s="168"/>
      <c r="HDW760" s="168"/>
      <c r="HDX760" s="168"/>
      <c r="HDY760" s="168"/>
      <c r="HDZ760" s="168"/>
      <c r="HEA760" s="168"/>
      <c r="HEB760" s="168"/>
      <c r="HEC760" s="168"/>
      <c r="HED760" s="168"/>
      <c r="HEE760" s="168"/>
      <c r="HEF760" s="168"/>
      <c r="HEG760" s="168"/>
      <c r="HEH760" s="168"/>
      <c r="HEI760" s="168"/>
      <c r="HEJ760" s="168"/>
      <c r="HEK760" s="168"/>
      <c r="HEL760" s="168"/>
      <c r="HEM760" s="168"/>
      <c r="HEN760" s="168"/>
      <c r="HEO760" s="168"/>
      <c r="HEP760" s="168"/>
      <c r="HEQ760" s="168"/>
      <c r="HER760" s="168"/>
      <c r="HES760" s="168"/>
      <c r="HET760" s="168"/>
      <c r="HEU760" s="168"/>
      <c r="HEV760" s="168"/>
      <c r="HEW760" s="168"/>
      <c r="HEX760" s="168"/>
      <c r="HEY760" s="168"/>
      <c r="HEZ760" s="168"/>
      <c r="HFA760" s="168"/>
      <c r="HFB760" s="168"/>
      <c r="HFC760" s="168"/>
      <c r="HFD760" s="168"/>
      <c r="HFE760" s="168"/>
      <c r="HFF760" s="168"/>
      <c r="HFG760" s="168"/>
      <c r="HFH760" s="168"/>
      <c r="HFI760" s="168"/>
      <c r="HFJ760" s="168"/>
      <c r="HFK760" s="168"/>
      <c r="HFL760" s="168"/>
      <c r="HFM760" s="511"/>
      <c r="HFN760" s="511"/>
      <c r="HFO760" s="511"/>
      <c r="HFP760" s="511"/>
      <c r="HFQ760" s="511"/>
      <c r="HFR760" s="511"/>
      <c r="HFS760" s="511"/>
      <c r="HFT760" s="511"/>
      <c r="HFU760" s="511"/>
      <c r="HFV760" s="511"/>
      <c r="HFW760" s="511"/>
      <c r="HFX760" s="511"/>
      <c r="HFY760" s="511"/>
      <c r="HFZ760" s="511"/>
      <c r="HGA760" s="511"/>
      <c r="HGB760" s="511"/>
      <c r="HGC760" s="511"/>
      <c r="HGD760" s="511"/>
      <c r="HGE760" s="511"/>
      <c r="HGF760" s="511"/>
      <c r="HGG760" s="511"/>
      <c r="HGH760" s="511"/>
      <c r="HGI760" s="511"/>
      <c r="HGJ760" s="511"/>
      <c r="HGK760" s="89"/>
      <c r="HGL760" s="89"/>
      <c r="HGM760" s="89"/>
      <c r="HGN760" s="89"/>
      <c r="HGO760" s="89"/>
      <c r="HGP760" s="511"/>
      <c r="HGQ760" s="511"/>
      <c r="HGR760" s="89"/>
      <c r="HGS760" s="89"/>
      <c r="HGT760" s="511"/>
      <c r="HGU760" s="511"/>
      <c r="HGV760" s="89"/>
      <c r="HGW760" s="89"/>
      <c r="HGX760" s="511"/>
      <c r="HGY760" s="511"/>
      <c r="HGZ760" s="511"/>
      <c r="HHA760" s="511"/>
      <c r="HHB760" s="511"/>
      <c r="HHC760" s="511"/>
      <c r="HHD760" s="511"/>
      <c r="HHE760" s="89"/>
      <c r="HHF760" s="89"/>
      <c r="HHG760" s="511"/>
      <c r="HHH760" s="511"/>
      <c r="HHI760" s="89"/>
      <c r="HHJ760" s="89"/>
      <c r="HHK760" s="511"/>
      <c r="HHL760" s="511"/>
      <c r="HHM760" s="511"/>
      <c r="HHN760" s="511"/>
      <c r="HHO760" s="511"/>
      <c r="HHP760" s="203"/>
      <c r="HHQ760" s="107"/>
      <c r="HHR760" s="511"/>
      <c r="HHS760" s="511"/>
      <c r="HHT760" s="511"/>
      <c r="HHU760" s="511"/>
      <c r="HHV760" s="511"/>
      <c r="HHW760" s="511"/>
      <c r="HHX760" s="511"/>
      <c r="HHY760" s="168"/>
      <c r="HHZ760" s="168"/>
      <c r="HIA760" s="168"/>
      <c r="HIB760" s="168"/>
      <c r="HIC760" s="168"/>
      <c r="HID760" s="168"/>
      <c r="HIE760" s="168"/>
      <c r="HIF760" s="168"/>
      <c r="HIG760" s="168"/>
      <c r="HIH760" s="168"/>
      <c r="HII760" s="168"/>
      <c r="HIJ760" s="168"/>
      <c r="HIK760" s="168"/>
      <c r="HIL760" s="168"/>
      <c r="HIM760" s="168"/>
      <c r="HIN760" s="168"/>
      <c r="HIO760" s="168"/>
      <c r="HIP760" s="168"/>
      <c r="HIQ760" s="168"/>
      <c r="HIR760" s="168"/>
      <c r="HIS760" s="168"/>
      <c r="HIT760" s="168"/>
      <c r="HIU760" s="168"/>
      <c r="HIV760" s="168"/>
      <c r="HIW760" s="168"/>
      <c r="HIX760" s="168"/>
      <c r="HIY760" s="168"/>
      <c r="HIZ760" s="168"/>
      <c r="HJA760" s="168"/>
      <c r="HJB760" s="168"/>
      <c r="HJC760" s="168"/>
      <c r="HJD760" s="168"/>
      <c r="HJE760" s="168"/>
      <c r="HJF760" s="168"/>
      <c r="HJG760" s="168"/>
      <c r="HJH760" s="168"/>
      <c r="HJI760" s="168"/>
      <c r="HJJ760" s="168"/>
      <c r="HJK760" s="168"/>
      <c r="HJL760" s="168"/>
      <c r="HJM760" s="168"/>
      <c r="HJN760" s="168"/>
      <c r="HJO760" s="168"/>
      <c r="HJP760" s="168"/>
      <c r="HJQ760" s="511"/>
      <c r="HJR760" s="511"/>
      <c r="HJS760" s="511"/>
      <c r="HJT760" s="511"/>
      <c r="HJU760" s="511"/>
      <c r="HJV760" s="511"/>
      <c r="HJW760" s="511"/>
      <c r="HJX760" s="511"/>
      <c r="HJY760" s="511"/>
      <c r="HJZ760" s="511"/>
      <c r="HKA760" s="511"/>
      <c r="HKB760" s="511"/>
      <c r="HKC760" s="511"/>
      <c r="HKD760" s="511"/>
      <c r="HKE760" s="511"/>
      <c r="HKF760" s="511"/>
      <c r="HKG760" s="511"/>
      <c r="HKH760" s="511"/>
      <c r="HKI760" s="511"/>
      <c r="HKJ760" s="511"/>
      <c r="HKK760" s="511"/>
      <c r="HKL760" s="511"/>
      <c r="HKM760" s="511"/>
      <c r="HKN760" s="511"/>
      <c r="HKO760" s="89"/>
      <c r="HKP760" s="89"/>
      <c r="HKQ760" s="89"/>
      <c r="HKR760" s="89"/>
      <c r="HKS760" s="89"/>
      <c r="HKT760" s="511"/>
      <c r="HKU760" s="511"/>
      <c r="HKV760" s="89"/>
      <c r="HKW760" s="89"/>
      <c r="HKX760" s="511"/>
      <c r="HKY760" s="511"/>
      <c r="HKZ760" s="89"/>
      <c r="HLA760" s="89"/>
      <c r="HLB760" s="511"/>
      <c r="HLC760" s="511"/>
      <c r="HLD760" s="511"/>
      <c r="HLE760" s="511"/>
      <c r="HLF760" s="511"/>
      <c r="HLG760" s="511"/>
      <c r="HLH760" s="511"/>
      <c r="HLI760" s="89"/>
      <c r="HLJ760" s="89"/>
      <c r="HLK760" s="511"/>
      <c r="HLL760" s="511"/>
      <c r="HLM760" s="89"/>
      <c r="HLN760" s="89"/>
      <c r="HLO760" s="511"/>
      <c r="HLP760" s="511"/>
      <c r="HLQ760" s="511"/>
      <c r="HLR760" s="511"/>
      <c r="HLS760" s="511"/>
      <c r="HLT760" s="203"/>
      <c r="HLU760" s="107"/>
      <c r="HLV760" s="511"/>
      <c r="HLW760" s="511"/>
      <c r="HLX760" s="511"/>
      <c r="HLY760" s="511"/>
      <c r="HLZ760" s="511"/>
      <c r="HMA760" s="511"/>
      <c r="HMB760" s="511"/>
      <c r="HMC760" s="168"/>
      <c r="HMD760" s="168"/>
      <c r="HME760" s="168"/>
      <c r="HMF760" s="168"/>
      <c r="HMG760" s="168"/>
      <c r="HMH760" s="168"/>
      <c r="HMI760" s="168"/>
      <c r="HMJ760" s="168"/>
      <c r="HMK760" s="168"/>
      <c r="HML760" s="168"/>
      <c r="HMM760" s="168"/>
      <c r="HMN760" s="168"/>
      <c r="HMO760" s="168"/>
      <c r="HMP760" s="168"/>
      <c r="HMQ760" s="168"/>
      <c r="HMR760" s="168"/>
      <c r="HMS760" s="168"/>
      <c r="HMT760" s="168"/>
      <c r="HMU760" s="168"/>
      <c r="HMV760" s="168"/>
      <c r="HMW760" s="168"/>
      <c r="HMX760" s="168"/>
      <c r="HMY760" s="168"/>
      <c r="HMZ760" s="168"/>
      <c r="HNA760" s="168"/>
      <c r="HNB760" s="168"/>
      <c r="HNC760" s="168"/>
      <c r="HND760" s="168"/>
      <c r="HNE760" s="168"/>
      <c r="HNF760" s="168"/>
      <c r="HNG760" s="168"/>
      <c r="HNH760" s="168"/>
      <c r="HNI760" s="168"/>
      <c r="HNJ760" s="168"/>
      <c r="HNK760" s="168"/>
      <c r="HNL760" s="168"/>
      <c r="HNM760" s="168"/>
      <c r="HNN760" s="168"/>
      <c r="HNO760" s="168"/>
      <c r="HNP760" s="168"/>
      <c r="HNQ760" s="168"/>
      <c r="HNR760" s="168"/>
      <c r="HNS760" s="168"/>
      <c r="HNT760" s="168"/>
      <c r="HNU760" s="511"/>
      <c r="HNV760" s="511"/>
      <c r="HNW760" s="511"/>
      <c r="HNX760" s="511"/>
      <c r="HNY760" s="511"/>
      <c r="HNZ760" s="511"/>
      <c r="HOA760" s="511"/>
      <c r="HOB760" s="511"/>
      <c r="HOC760" s="511"/>
      <c r="HOD760" s="511"/>
      <c r="HOE760" s="511"/>
      <c r="HOF760" s="511"/>
      <c r="HOG760" s="511"/>
      <c r="HOH760" s="511"/>
      <c r="HOI760" s="511"/>
      <c r="HOJ760" s="511"/>
      <c r="HOK760" s="511"/>
      <c r="HOL760" s="511"/>
      <c r="HOM760" s="511"/>
      <c r="HON760" s="511"/>
      <c r="HOO760" s="511"/>
      <c r="HOP760" s="511"/>
      <c r="HOQ760" s="511"/>
      <c r="HOR760" s="511"/>
      <c r="HOS760" s="89"/>
      <c r="HOT760" s="89"/>
      <c r="HOU760" s="89"/>
      <c r="HOV760" s="89"/>
      <c r="HOW760" s="89"/>
      <c r="HOX760" s="511"/>
      <c r="HOY760" s="511"/>
      <c r="HOZ760" s="89"/>
      <c r="HPA760" s="89"/>
      <c r="HPB760" s="511"/>
      <c r="HPC760" s="511"/>
      <c r="HPD760" s="89"/>
      <c r="HPE760" s="89"/>
      <c r="HPF760" s="511"/>
      <c r="HPG760" s="511"/>
      <c r="HPH760" s="511"/>
      <c r="HPI760" s="511"/>
      <c r="HPJ760" s="511"/>
      <c r="HPK760" s="511"/>
      <c r="HPL760" s="511"/>
      <c r="HPM760" s="89"/>
      <c r="HPN760" s="89"/>
      <c r="HPO760" s="511"/>
      <c r="HPP760" s="511"/>
      <c r="HPQ760" s="89"/>
      <c r="HPR760" s="89"/>
      <c r="HPS760" s="511"/>
      <c r="HPT760" s="511"/>
      <c r="HPU760" s="511"/>
      <c r="HPV760" s="511"/>
      <c r="HPW760" s="511"/>
      <c r="HPX760" s="203"/>
      <c r="HPY760" s="107"/>
      <c r="HPZ760" s="511"/>
      <c r="HQA760" s="511"/>
      <c r="HQB760" s="511"/>
      <c r="HQC760" s="511"/>
      <c r="HQD760" s="511"/>
      <c r="HQE760" s="511"/>
      <c r="HQF760" s="511"/>
      <c r="HQG760" s="168"/>
      <c r="HQH760" s="168"/>
      <c r="HQI760" s="168"/>
      <c r="HQJ760" s="168"/>
      <c r="HQK760" s="168"/>
      <c r="HQL760" s="168"/>
      <c r="HQM760" s="168"/>
      <c r="HQN760" s="168"/>
      <c r="HQO760" s="168"/>
      <c r="HQP760" s="168"/>
      <c r="HQQ760" s="168"/>
      <c r="HQR760" s="168"/>
      <c r="HQS760" s="168"/>
      <c r="HQT760" s="168"/>
      <c r="HQU760" s="168"/>
      <c r="HQV760" s="168"/>
      <c r="HQW760" s="168"/>
      <c r="HQX760" s="168"/>
      <c r="HQY760" s="168"/>
      <c r="HQZ760" s="168"/>
      <c r="HRA760" s="168"/>
      <c r="HRB760" s="168"/>
      <c r="HRC760" s="168"/>
      <c r="HRD760" s="168"/>
      <c r="HRE760" s="168"/>
      <c r="HRF760" s="168"/>
      <c r="HRG760" s="168"/>
      <c r="HRH760" s="168"/>
      <c r="HRI760" s="168"/>
      <c r="HRJ760" s="168"/>
      <c r="HRK760" s="168"/>
      <c r="HRL760" s="168"/>
      <c r="HRM760" s="168"/>
      <c r="HRN760" s="168"/>
      <c r="HRO760" s="168"/>
      <c r="HRP760" s="168"/>
      <c r="HRQ760" s="168"/>
      <c r="HRR760" s="168"/>
      <c r="HRS760" s="168"/>
      <c r="HRT760" s="168"/>
      <c r="HRU760" s="168"/>
      <c r="HRV760" s="168"/>
      <c r="HRW760" s="168"/>
      <c r="HRX760" s="168"/>
      <c r="HRY760" s="511"/>
      <c r="HRZ760" s="511"/>
      <c r="HSA760" s="511"/>
      <c r="HSB760" s="511"/>
      <c r="HSC760" s="511"/>
      <c r="HSD760" s="511"/>
      <c r="HSE760" s="511"/>
      <c r="HSF760" s="511"/>
      <c r="HSG760" s="511"/>
      <c r="HSH760" s="511"/>
      <c r="HSI760" s="511"/>
      <c r="HSJ760" s="511"/>
      <c r="HSK760" s="511"/>
      <c r="HSL760" s="511"/>
      <c r="HSM760" s="511"/>
      <c r="HSN760" s="511"/>
      <c r="HSO760" s="511"/>
      <c r="HSP760" s="511"/>
      <c r="HSQ760" s="511"/>
      <c r="HSR760" s="511"/>
      <c r="HSS760" s="511"/>
      <c r="HST760" s="511"/>
      <c r="HSU760" s="511"/>
      <c r="HSV760" s="511"/>
      <c r="HSW760" s="89"/>
      <c r="HSX760" s="89"/>
      <c r="HSY760" s="89"/>
      <c r="HSZ760" s="89"/>
      <c r="HTA760" s="89"/>
      <c r="HTB760" s="511"/>
      <c r="HTC760" s="511"/>
      <c r="HTD760" s="89"/>
      <c r="HTE760" s="89"/>
      <c r="HTF760" s="511"/>
      <c r="HTG760" s="511"/>
      <c r="HTH760" s="89"/>
      <c r="HTI760" s="89"/>
      <c r="HTJ760" s="511"/>
      <c r="HTK760" s="511"/>
      <c r="HTL760" s="511"/>
      <c r="HTM760" s="511"/>
      <c r="HTN760" s="511"/>
      <c r="HTO760" s="511"/>
      <c r="HTP760" s="511"/>
      <c r="HTQ760" s="89"/>
      <c r="HTR760" s="89"/>
      <c r="HTS760" s="511"/>
      <c r="HTT760" s="511"/>
      <c r="HTU760" s="89"/>
      <c r="HTV760" s="89"/>
      <c r="HTW760" s="511"/>
      <c r="HTX760" s="511"/>
      <c r="HTY760" s="511"/>
      <c r="HTZ760" s="511"/>
      <c r="HUA760" s="511"/>
      <c r="HUB760" s="203"/>
      <c r="HUC760" s="107"/>
      <c r="HUD760" s="511"/>
      <c r="HUE760" s="511"/>
      <c r="HUF760" s="511"/>
      <c r="HUG760" s="511"/>
      <c r="HUH760" s="511"/>
      <c r="HUI760" s="511"/>
      <c r="HUJ760" s="511"/>
      <c r="HUK760" s="168"/>
      <c r="HUL760" s="168"/>
      <c r="HUM760" s="168"/>
      <c r="HUN760" s="168"/>
      <c r="HUO760" s="168"/>
      <c r="HUP760" s="168"/>
      <c r="HUQ760" s="168"/>
      <c r="HUR760" s="168"/>
      <c r="HUS760" s="168"/>
      <c r="HUT760" s="168"/>
      <c r="HUU760" s="168"/>
      <c r="HUV760" s="168"/>
      <c r="HUW760" s="168"/>
      <c r="HUX760" s="168"/>
      <c r="HUY760" s="168"/>
      <c r="HUZ760" s="168"/>
      <c r="HVA760" s="168"/>
      <c r="HVB760" s="168"/>
      <c r="HVC760" s="168"/>
      <c r="HVD760" s="168"/>
      <c r="HVE760" s="168"/>
      <c r="HVF760" s="168"/>
      <c r="HVG760" s="168"/>
      <c r="HVH760" s="168"/>
      <c r="HVI760" s="168"/>
      <c r="HVJ760" s="168"/>
      <c r="HVK760" s="168"/>
      <c r="HVL760" s="168"/>
      <c r="HVM760" s="168"/>
      <c r="HVN760" s="168"/>
      <c r="HVO760" s="168"/>
      <c r="HVP760" s="168"/>
      <c r="HVQ760" s="168"/>
      <c r="HVR760" s="168"/>
      <c r="HVS760" s="168"/>
      <c r="HVT760" s="168"/>
      <c r="HVU760" s="168"/>
      <c r="HVV760" s="168"/>
      <c r="HVW760" s="168"/>
      <c r="HVX760" s="168"/>
      <c r="HVY760" s="168"/>
      <c r="HVZ760" s="168"/>
      <c r="HWA760" s="168"/>
      <c r="HWB760" s="168"/>
      <c r="HWC760" s="511"/>
      <c r="HWD760" s="511"/>
      <c r="HWE760" s="511"/>
      <c r="HWF760" s="511"/>
      <c r="HWG760" s="511"/>
      <c r="HWH760" s="511"/>
      <c r="HWI760" s="511"/>
      <c r="HWJ760" s="511"/>
      <c r="HWK760" s="511"/>
      <c r="HWL760" s="511"/>
      <c r="HWM760" s="511"/>
      <c r="HWN760" s="511"/>
      <c r="HWO760" s="511"/>
      <c r="HWP760" s="511"/>
      <c r="HWQ760" s="511"/>
      <c r="HWR760" s="511"/>
      <c r="HWS760" s="511"/>
      <c r="HWT760" s="511"/>
      <c r="HWU760" s="511"/>
      <c r="HWV760" s="511"/>
      <c r="HWW760" s="511"/>
      <c r="HWX760" s="511"/>
      <c r="HWY760" s="511"/>
      <c r="HWZ760" s="511"/>
      <c r="HXA760" s="89"/>
      <c r="HXB760" s="89"/>
      <c r="HXC760" s="89"/>
      <c r="HXD760" s="89"/>
      <c r="HXE760" s="89"/>
      <c r="HXF760" s="511"/>
      <c r="HXG760" s="511"/>
      <c r="HXH760" s="89"/>
      <c r="HXI760" s="89"/>
      <c r="HXJ760" s="511"/>
      <c r="HXK760" s="511"/>
      <c r="HXL760" s="89"/>
      <c r="HXM760" s="89"/>
      <c r="HXN760" s="511"/>
      <c r="HXO760" s="511"/>
      <c r="HXP760" s="511"/>
      <c r="HXQ760" s="511"/>
      <c r="HXR760" s="511"/>
      <c r="HXS760" s="511"/>
      <c r="HXT760" s="511"/>
      <c r="HXU760" s="89"/>
      <c r="HXV760" s="89"/>
      <c r="HXW760" s="511"/>
      <c r="HXX760" s="511"/>
      <c r="HXY760" s="89"/>
      <c r="HXZ760" s="89"/>
      <c r="HYA760" s="511"/>
      <c r="HYB760" s="511"/>
      <c r="HYC760" s="511"/>
      <c r="HYD760" s="511"/>
      <c r="HYE760" s="511"/>
      <c r="HYF760" s="203"/>
      <c r="HYG760" s="107"/>
      <c r="HYH760" s="511"/>
      <c r="HYI760" s="511"/>
      <c r="HYJ760" s="511"/>
      <c r="HYK760" s="511"/>
      <c r="HYL760" s="511"/>
      <c r="HYM760" s="511"/>
      <c r="HYN760" s="511"/>
      <c r="HYO760" s="168"/>
      <c r="HYP760" s="168"/>
      <c r="HYQ760" s="168"/>
      <c r="HYR760" s="168"/>
      <c r="HYS760" s="168"/>
      <c r="HYT760" s="168"/>
      <c r="HYU760" s="168"/>
      <c r="HYV760" s="168"/>
      <c r="HYW760" s="168"/>
      <c r="HYX760" s="168"/>
      <c r="HYY760" s="168"/>
      <c r="HYZ760" s="168"/>
      <c r="HZA760" s="168"/>
      <c r="HZB760" s="168"/>
      <c r="HZC760" s="168"/>
      <c r="HZD760" s="168"/>
      <c r="HZE760" s="168"/>
      <c r="HZF760" s="168"/>
      <c r="HZG760" s="168"/>
      <c r="HZH760" s="168"/>
      <c r="HZI760" s="168"/>
      <c r="HZJ760" s="168"/>
      <c r="HZK760" s="168"/>
      <c r="HZL760" s="168"/>
      <c r="HZM760" s="168"/>
      <c r="HZN760" s="168"/>
      <c r="HZO760" s="168"/>
      <c r="HZP760" s="168"/>
      <c r="HZQ760" s="168"/>
      <c r="HZR760" s="168"/>
      <c r="HZS760" s="168"/>
      <c r="HZT760" s="168"/>
      <c r="HZU760" s="168"/>
      <c r="HZV760" s="168"/>
      <c r="HZW760" s="168"/>
      <c r="HZX760" s="168"/>
      <c r="HZY760" s="168"/>
      <c r="HZZ760" s="168"/>
      <c r="IAA760" s="168"/>
      <c r="IAB760" s="168"/>
      <c r="IAC760" s="168"/>
      <c r="IAD760" s="168"/>
      <c r="IAE760" s="168"/>
      <c r="IAF760" s="168"/>
      <c r="IAG760" s="511"/>
      <c r="IAH760" s="511"/>
      <c r="IAI760" s="511"/>
      <c r="IAJ760" s="511"/>
      <c r="IAK760" s="511"/>
      <c r="IAL760" s="511"/>
      <c r="IAM760" s="511"/>
      <c r="IAN760" s="511"/>
      <c r="IAO760" s="511"/>
      <c r="IAP760" s="511"/>
      <c r="IAQ760" s="511"/>
      <c r="IAR760" s="511"/>
      <c r="IAS760" s="511"/>
      <c r="IAT760" s="511"/>
      <c r="IAU760" s="511"/>
      <c r="IAV760" s="511"/>
      <c r="IAW760" s="511"/>
      <c r="IAX760" s="511"/>
      <c r="IAY760" s="511"/>
      <c r="IAZ760" s="511"/>
      <c r="IBA760" s="511"/>
      <c r="IBB760" s="511"/>
      <c r="IBC760" s="511"/>
      <c r="IBD760" s="511"/>
      <c r="IBE760" s="89"/>
      <c r="IBF760" s="89"/>
      <c r="IBG760" s="89"/>
      <c r="IBH760" s="89"/>
      <c r="IBI760" s="89"/>
      <c r="IBJ760" s="511"/>
      <c r="IBK760" s="511"/>
      <c r="IBL760" s="89"/>
      <c r="IBM760" s="89"/>
      <c r="IBN760" s="511"/>
      <c r="IBO760" s="511"/>
      <c r="IBP760" s="89"/>
      <c r="IBQ760" s="89"/>
      <c r="IBR760" s="511"/>
      <c r="IBS760" s="511"/>
      <c r="IBT760" s="511"/>
      <c r="IBU760" s="511"/>
      <c r="IBV760" s="511"/>
      <c r="IBW760" s="511"/>
      <c r="IBX760" s="511"/>
      <c r="IBY760" s="89"/>
      <c r="IBZ760" s="89"/>
      <c r="ICA760" s="511"/>
      <c r="ICB760" s="511"/>
      <c r="ICC760" s="89"/>
      <c r="ICD760" s="89"/>
      <c r="ICE760" s="511"/>
      <c r="ICF760" s="511"/>
      <c r="ICG760" s="511"/>
      <c r="ICH760" s="511"/>
      <c r="ICI760" s="511"/>
      <c r="ICJ760" s="203"/>
      <c r="ICK760" s="107"/>
      <c r="ICL760" s="511"/>
      <c r="ICM760" s="511"/>
      <c r="ICN760" s="511"/>
      <c r="ICO760" s="511"/>
      <c r="ICP760" s="511"/>
      <c r="ICQ760" s="511"/>
      <c r="ICR760" s="511"/>
      <c r="ICS760" s="168"/>
      <c r="ICT760" s="168"/>
      <c r="ICU760" s="168"/>
      <c r="ICV760" s="168"/>
      <c r="ICW760" s="168"/>
      <c r="ICX760" s="168"/>
      <c r="ICY760" s="168"/>
      <c r="ICZ760" s="168"/>
      <c r="IDA760" s="168"/>
      <c r="IDB760" s="168"/>
      <c r="IDC760" s="168"/>
      <c r="IDD760" s="168"/>
      <c r="IDE760" s="168"/>
      <c r="IDF760" s="168"/>
      <c r="IDG760" s="168"/>
      <c r="IDH760" s="168"/>
      <c r="IDI760" s="168"/>
      <c r="IDJ760" s="168"/>
      <c r="IDK760" s="168"/>
      <c r="IDL760" s="168"/>
      <c r="IDM760" s="168"/>
      <c r="IDN760" s="168"/>
      <c r="IDO760" s="168"/>
      <c r="IDP760" s="168"/>
      <c r="IDQ760" s="168"/>
      <c r="IDR760" s="168"/>
      <c r="IDS760" s="168"/>
      <c r="IDT760" s="168"/>
      <c r="IDU760" s="168"/>
      <c r="IDV760" s="168"/>
      <c r="IDW760" s="168"/>
      <c r="IDX760" s="168"/>
      <c r="IDY760" s="168"/>
      <c r="IDZ760" s="168"/>
      <c r="IEA760" s="168"/>
      <c r="IEB760" s="168"/>
      <c r="IEC760" s="168"/>
      <c r="IED760" s="168"/>
      <c r="IEE760" s="168"/>
      <c r="IEF760" s="168"/>
      <c r="IEG760" s="168"/>
      <c r="IEH760" s="168"/>
      <c r="IEI760" s="168"/>
      <c r="IEJ760" s="168"/>
      <c r="IEK760" s="511"/>
      <c r="IEL760" s="511"/>
      <c r="IEM760" s="511"/>
      <c r="IEN760" s="511"/>
      <c r="IEO760" s="511"/>
      <c r="IEP760" s="511"/>
      <c r="IEQ760" s="511"/>
      <c r="IER760" s="511"/>
      <c r="IES760" s="511"/>
      <c r="IET760" s="511"/>
      <c r="IEU760" s="511"/>
      <c r="IEV760" s="511"/>
      <c r="IEW760" s="511"/>
      <c r="IEX760" s="511"/>
      <c r="IEY760" s="511"/>
      <c r="IEZ760" s="511"/>
      <c r="IFA760" s="511"/>
      <c r="IFB760" s="511"/>
      <c r="IFC760" s="511"/>
      <c r="IFD760" s="511"/>
      <c r="IFE760" s="511"/>
      <c r="IFF760" s="511"/>
      <c r="IFG760" s="511"/>
      <c r="IFH760" s="511"/>
      <c r="IFI760" s="89"/>
      <c r="IFJ760" s="89"/>
      <c r="IFK760" s="89"/>
      <c r="IFL760" s="89"/>
      <c r="IFM760" s="89"/>
      <c r="IFN760" s="511"/>
      <c r="IFO760" s="511"/>
      <c r="IFP760" s="89"/>
      <c r="IFQ760" s="89"/>
      <c r="IFR760" s="511"/>
      <c r="IFS760" s="511"/>
      <c r="IFT760" s="89"/>
      <c r="IFU760" s="89"/>
      <c r="IFV760" s="511"/>
      <c r="IFW760" s="511"/>
      <c r="IFX760" s="511"/>
      <c r="IFY760" s="511"/>
      <c r="IFZ760" s="511"/>
      <c r="IGA760" s="511"/>
      <c r="IGB760" s="511"/>
      <c r="IGC760" s="89"/>
      <c r="IGD760" s="89"/>
      <c r="IGE760" s="511"/>
      <c r="IGF760" s="511"/>
      <c r="IGG760" s="89"/>
      <c r="IGH760" s="89"/>
      <c r="IGI760" s="511"/>
      <c r="IGJ760" s="511"/>
      <c r="IGK760" s="511"/>
      <c r="IGL760" s="511"/>
      <c r="IGM760" s="511"/>
      <c r="IGN760" s="203"/>
      <c r="IGO760" s="107"/>
      <c r="IGP760" s="511"/>
      <c r="IGQ760" s="511"/>
      <c r="IGR760" s="511"/>
      <c r="IGS760" s="511"/>
      <c r="IGT760" s="511"/>
      <c r="IGU760" s="511"/>
      <c r="IGV760" s="511"/>
      <c r="IGW760" s="168"/>
      <c r="IGX760" s="168"/>
      <c r="IGY760" s="168"/>
      <c r="IGZ760" s="168"/>
      <c r="IHA760" s="168"/>
      <c r="IHB760" s="168"/>
      <c r="IHC760" s="168"/>
      <c r="IHD760" s="168"/>
      <c r="IHE760" s="168"/>
      <c r="IHF760" s="168"/>
      <c r="IHG760" s="168"/>
      <c r="IHH760" s="168"/>
      <c r="IHI760" s="168"/>
      <c r="IHJ760" s="168"/>
      <c r="IHK760" s="168"/>
      <c r="IHL760" s="168"/>
      <c r="IHM760" s="168"/>
      <c r="IHN760" s="168"/>
      <c r="IHO760" s="168"/>
      <c r="IHP760" s="168"/>
      <c r="IHQ760" s="168"/>
      <c r="IHR760" s="168"/>
      <c r="IHS760" s="168"/>
      <c r="IHT760" s="168"/>
      <c r="IHU760" s="168"/>
      <c r="IHV760" s="168"/>
      <c r="IHW760" s="168"/>
      <c r="IHX760" s="168"/>
      <c r="IHY760" s="168"/>
      <c r="IHZ760" s="168"/>
      <c r="IIA760" s="168"/>
      <c r="IIB760" s="168"/>
      <c r="IIC760" s="168"/>
      <c r="IID760" s="168"/>
      <c r="IIE760" s="168"/>
      <c r="IIF760" s="168"/>
      <c r="IIG760" s="168"/>
      <c r="IIH760" s="168"/>
      <c r="III760" s="168"/>
      <c r="IIJ760" s="168"/>
      <c r="IIK760" s="168"/>
      <c r="IIL760" s="168"/>
      <c r="IIM760" s="168"/>
      <c r="IIN760" s="168"/>
      <c r="IIO760" s="511"/>
      <c r="IIP760" s="511"/>
      <c r="IIQ760" s="511"/>
      <c r="IIR760" s="511"/>
      <c r="IIS760" s="511"/>
      <c r="IIT760" s="511"/>
      <c r="IIU760" s="511"/>
      <c r="IIV760" s="511"/>
      <c r="IIW760" s="511"/>
      <c r="IIX760" s="511"/>
      <c r="IIY760" s="511"/>
      <c r="IIZ760" s="511"/>
      <c r="IJA760" s="511"/>
      <c r="IJB760" s="511"/>
      <c r="IJC760" s="511"/>
      <c r="IJD760" s="511"/>
      <c r="IJE760" s="511"/>
      <c r="IJF760" s="511"/>
      <c r="IJG760" s="511"/>
      <c r="IJH760" s="511"/>
      <c r="IJI760" s="511"/>
      <c r="IJJ760" s="511"/>
      <c r="IJK760" s="511"/>
      <c r="IJL760" s="511"/>
      <c r="IJM760" s="89"/>
      <c r="IJN760" s="89"/>
      <c r="IJO760" s="89"/>
      <c r="IJP760" s="89"/>
      <c r="IJQ760" s="89"/>
      <c r="IJR760" s="511"/>
      <c r="IJS760" s="511"/>
      <c r="IJT760" s="89"/>
      <c r="IJU760" s="89"/>
      <c r="IJV760" s="511"/>
      <c r="IJW760" s="511"/>
      <c r="IJX760" s="89"/>
      <c r="IJY760" s="89"/>
      <c r="IJZ760" s="511"/>
      <c r="IKA760" s="511"/>
      <c r="IKB760" s="511"/>
      <c r="IKC760" s="511"/>
      <c r="IKD760" s="511"/>
      <c r="IKE760" s="511"/>
      <c r="IKF760" s="511"/>
      <c r="IKG760" s="89"/>
      <c r="IKH760" s="89"/>
      <c r="IKI760" s="511"/>
      <c r="IKJ760" s="511"/>
      <c r="IKK760" s="89"/>
      <c r="IKL760" s="89"/>
      <c r="IKM760" s="511"/>
      <c r="IKN760" s="511"/>
      <c r="IKO760" s="511"/>
      <c r="IKP760" s="511"/>
      <c r="IKQ760" s="511"/>
      <c r="IKR760" s="203"/>
      <c r="IKS760" s="107"/>
      <c r="IKT760" s="511"/>
      <c r="IKU760" s="511"/>
      <c r="IKV760" s="511"/>
      <c r="IKW760" s="511"/>
      <c r="IKX760" s="511"/>
      <c r="IKY760" s="511"/>
      <c r="IKZ760" s="511"/>
      <c r="ILA760" s="168"/>
      <c r="ILB760" s="168"/>
      <c r="ILC760" s="168"/>
      <c r="ILD760" s="168"/>
      <c r="ILE760" s="168"/>
      <c r="ILF760" s="168"/>
      <c r="ILG760" s="168"/>
      <c r="ILH760" s="168"/>
      <c r="ILI760" s="168"/>
      <c r="ILJ760" s="168"/>
      <c r="ILK760" s="168"/>
      <c r="ILL760" s="168"/>
      <c r="ILM760" s="168"/>
      <c r="ILN760" s="168"/>
      <c r="ILO760" s="168"/>
      <c r="ILP760" s="168"/>
      <c r="ILQ760" s="168"/>
      <c r="ILR760" s="168"/>
      <c r="ILS760" s="168"/>
      <c r="ILT760" s="168"/>
      <c r="ILU760" s="168"/>
      <c r="ILV760" s="168"/>
      <c r="ILW760" s="168"/>
      <c r="ILX760" s="168"/>
      <c r="ILY760" s="168"/>
      <c r="ILZ760" s="168"/>
      <c r="IMA760" s="168"/>
      <c r="IMB760" s="168"/>
      <c r="IMC760" s="168"/>
      <c r="IMD760" s="168"/>
      <c r="IME760" s="168"/>
      <c r="IMF760" s="168"/>
      <c r="IMG760" s="168"/>
      <c r="IMH760" s="168"/>
      <c r="IMI760" s="168"/>
      <c r="IMJ760" s="168"/>
      <c r="IMK760" s="168"/>
      <c r="IML760" s="168"/>
      <c r="IMM760" s="168"/>
      <c r="IMN760" s="168"/>
      <c r="IMO760" s="168"/>
      <c r="IMP760" s="168"/>
      <c r="IMQ760" s="168"/>
      <c r="IMR760" s="168"/>
      <c r="IMS760" s="511"/>
      <c r="IMT760" s="511"/>
      <c r="IMU760" s="511"/>
      <c r="IMV760" s="511"/>
      <c r="IMW760" s="511"/>
      <c r="IMX760" s="511"/>
      <c r="IMY760" s="511"/>
      <c r="IMZ760" s="511"/>
      <c r="INA760" s="511"/>
      <c r="INB760" s="511"/>
      <c r="INC760" s="511"/>
      <c r="IND760" s="511"/>
      <c r="INE760" s="511"/>
      <c r="INF760" s="511"/>
      <c r="ING760" s="511"/>
      <c r="INH760" s="511"/>
      <c r="INI760" s="511"/>
      <c r="INJ760" s="511"/>
      <c r="INK760" s="511"/>
      <c r="INL760" s="511"/>
      <c r="INM760" s="511"/>
      <c r="INN760" s="511"/>
      <c r="INO760" s="511"/>
      <c r="INP760" s="511"/>
      <c r="INQ760" s="89"/>
      <c r="INR760" s="89"/>
      <c r="INS760" s="89"/>
      <c r="INT760" s="89"/>
      <c r="INU760" s="89"/>
      <c r="INV760" s="511"/>
      <c r="INW760" s="511"/>
      <c r="INX760" s="89"/>
      <c r="INY760" s="89"/>
      <c r="INZ760" s="511"/>
      <c r="IOA760" s="511"/>
      <c r="IOB760" s="89"/>
      <c r="IOC760" s="89"/>
      <c r="IOD760" s="511"/>
      <c r="IOE760" s="511"/>
      <c r="IOF760" s="511"/>
      <c r="IOG760" s="511"/>
      <c r="IOH760" s="511"/>
      <c r="IOI760" s="511"/>
      <c r="IOJ760" s="511"/>
      <c r="IOK760" s="89"/>
      <c r="IOL760" s="89"/>
      <c r="IOM760" s="511"/>
      <c r="ION760" s="511"/>
      <c r="IOO760" s="89"/>
      <c r="IOP760" s="89"/>
      <c r="IOQ760" s="511"/>
      <c r="IOR760" s="511"/>
      <c r="IOS760" s="511"/>
      <c r="IOT760" s="511"/>
      <c r="IOU760" s="511"/>
      <c r="IOV760" s="203"/>
      <c r="IOW760" s="107"/>
      <c r="IOX760" s="511"/>
      <c r="IOY760" s="511"/>
      <c r="IOZ760" s="511"/>
      <c r="IPA760" s="511"/>
      <c r="IPB760" s="511"/>
      <c r="IPC760" s="511"/>
      <c r="IPD760" s="511"/>
      <c r="IPE760" s="168"/>
      <c r="IPF760" s="168"/>
      <c r="IPG760" s="168"/>
      <c r="IPH760" s="168"/>
      <c r="IPI760" s="168"/>
      <c r="IPJ760" s="168"/>
      <c r="IPK760" s="168"/>
      <c r="IPL760" s="168"/>
      <c r="IPM760" s="168"/>
      <c r="IPN760" s="168"/>
      <c r="IPO760" s="168"/>
      <c r="IPP760" s="168"/>
      <c r="IPQ760" s="168"/>
      <c r="IPR760" s="168"/>
      <c r="IPS760" s="168"/>
      <c r="IPT760" s="168"/>
      <c r="IPU760" s="168"/>
      <c r="IPV760" s="168"/>
      <c r="IPW760" s="168"/>
      <c r="IPX760" s="168"/>
      <c r="IPY760" s="168"/>
      <c r="IPZ760" s="168"/>
      <c r="IQA760" s="168"/>
      <c r="IQB760" s="168"/>
      <c r="IQC760" s="168"/>
      <c r="IQD760" s="168"/>
      <c r="IQE760" s="168"/>
      <c r="IQF760" s="168"/>
      <c r="IQG760" s="168"/>
      <c r="IQH760" s="168"/>
      <c r="IQI760" s="168"/>
      <c r="IQJ760" s="168"/>
      <c r="IQK760" s="168"/>
      <c r="IQL760" s="168"/>
      <c r="IQM760" s="168"/>
      <c r="IQN760" s="168"/>
      <c r="IQO760" s="168"/>
      <c r="IQP760" s="168"/>
      <c r="IQQ760" s="168"/>
      <c r="IQR760" s="168"/>
      <c r="IQS760" s="168"/>
      <c r="IQT760" s="168"/>
      <c r="IQU760" s="168"/>
      <c r="IQV760" s="168"/>
      <c r="IQW760" s="511"/>
      <c r="IQX760" s="511"/>
      <c r="IQY760" s="511"/>
      <c r="IQZ760" s="511"/>
      <c r="IRA760" s="511"/>
      <c r="IRB760" s="511"/>
      <c r="IRC760" s="511"/>
      <c r="IRD760" s="511"/>
      <c r="IRE760" s="511"/>
      <c r="IRF760" s="511"/>
      <c r="IRG760" s="511"/>
      <c r="IRH760" s="511"/>
      <c r="IRI760" s="511"/>
      <c r="IRJ760" s="511"/>
      <c r="IRK760" s="511"/>
      <c r="IRL760" s="511"/>
      <c r="IRM760" s="511"/>
      <c r="IRN760" s="511"/>
      <c r="IRO760" s="511"/>
      <c r="IRP760" s="511"/>
      <c r="IRQ760" s="511"/>
      <c r="IRR760" s="511"/>
      <c r="IRS760" s="511"/>
      <c r="IRT760" s="511"/>
      <c r="IRU760" s="89"/>
      <c r="IRV760" s="89"/>
      <c r="IRW760" s="89"/>
      <c r="IRX760" s="89"/>
      <c r="IRY760" s="89"/>
      <c r="IRZ760" s="511"/>
      <c r="ISA760" s="511"/>
      <c r="ISB760" s="89"/>
      <c r="ISC760" s="89"/>
      <c r="ISD760" s="511"/>
      <c r="ISE760" s="511"/>
      <c r="ISF760" s="89"/>
      <c r="ISG760" s="89"/>
      <c r="ISH760" s="511"/>
      <c r="ISI760" s="511"/>
      <c r="ISJ760" s="511"/>
      <c r="ISK760" s="511"/>
      <c r="ISL760" s="511"/>
      <c r="ISM760" s="511"/>
      <c r="ISN760" s="511"/>
      <c r="ISO760" s="89"/>
      <c r="ISP760" s="89"/>
      <c r="ISQ760" s="511"/>
      <c r="ISR760" s="511"/>
      <c r="ISS760" s="89"/>
      <c r="IST760" s="89"/>
      <c r="ISU760" s="511"/>
      <c r="ISV760" s="511"/>
      <c r="ISW760" s="511"/>
      <c r="ISX760" s="511"/>
      <c r="ISY760" s="511"/>
      <c r="ISZ760" s="203"/>
      <c r="ITA760" s="107"/>
      <c r="ITB760" s="511"/>
      <c r="ITC760" s="511"/>
      <c r="ITD760" s="511"/>
      <c r="ITE760" s="511"/>
      <c r="ITF760" s="511"/>
      <c r="ITG760" s="511"/>
      <c r="ITH760" s="511"/>
      <c r="ITI760" s="168"/>
      <c r="ITJ760" s="168"/>
      <c r="ITK760" s="168"/>
      <c r="ITL760" s="168"/>
      <c r="ITM760" s="168"/>
      <c r="ITN760" s="168"/>
      <c r="ITO760" s="168"/>
      <c r="ITP760" s="168"/>
      <c r="ITQ760" s="168"/>
      <c r="ITR760" s="168"/>
      <c r="ITS760" s="168"/>
      <c r="ITT760" s="168"/>
      <c r="ITU760" s="168"/>
      <c r="ITV760" s="168"/>
      <c r="ITW760" s="168"/>
      <c r="ITX760" s="168"/>
      <c r="ITY760" s="168"/>
      <c r="ITZ760" s="168"/>
      <c r="IUA760" s="168"/>
      <c r="IUB760" s="168"/>
      <c r="IUC760" s="168"/>
      <c r="IUD760" s="168"/>
      <c r="IUE760" s="168"/>
      <c r="IUF760" s="168"/>
      <c r="IUG760" s="168"/>
      <c r="IUH760" s="168"/>
      <c r="IUI760" s="168"/>
      <c r="IUJ760" s="168"/>
      <c r="IUK760" s="168"/>
      <c r="IUL760" s="168"/>
      <c r="IUM760" s="168"/>
      <c r="IUN760" s="168"/>
      <c r="IUO760" s="168"/>
      <c r="IUP760" s="168"/>
      <c r="IUQ760" s="168"/>
      <c r="IUR760" s="168"/>
      <c r="IUS760" s="168"/>
      <c r="IUT760" s="168"/>
      <c r="IUU760" s="168"/>
      <c r="IUV760" s="168"/>
      <c r="IUW760" s="168"/>
      <c r="IUX760" s="168"/>
      <c r="IUY760" s="168"/>
      <c r="IUZ760" s="168"/>
      <c r="IVA760" s="511"/>
      <c r="IVB760" s="511"/>
      <c r="IVC760" s="511"/>
      <c r="IVD760" s="511"/>
      <c r="IVE760" s="511"/>
      <c r="IVF760" s="511"/>
      <c r="IVG760" s="511"/>
      <c r="IVH760" s="511"/>
      <c r="IVI760" s="511"/>
      <c r="IVJ760" s="511"/>
      <c r="IVK760" s="511"/>
      <c r="IVL760" s="511"/>
      <c r="IVM760" s="511"/>
      <c r="IVN760" s="511"/>
      <c r="IVO760" s="511"/>
      <c r="IVP760" s="511"/>
      <c r="IVQ760" s="511"/>
      <c r="IVR760" s="511"/>
      <c r="IVS760" s="511"/>
      <c r="IVT760" s="511"/>
      <c r="IVU760" s="511"/>
      <c r="IVV760" s="511"/>
      <c r="IVW760" s="511"/>
      <c r="IVX760" s="511"/>
      <c r="IVY760" s="89"/>
      <c r="IVZ760" s="89"/>
      <c r="IWA760" s="89"/>
      <c r="IWB760" s="89"/>
      <c r="IWC760" s="89"/>
      <c r="IWD760" s="511"/>
      <c r="IWE760" s="511"/>
      <c r="IWF760" s="89"/>
      <c r="IWG760" s="89"/>
      <c r="IWH760" s="511"/>
      <c r="IWI760" s="511"/>
      <c r="IWJ760" s="89"/>
      <c r="IWK760" s="89"/>
      <c r="IWL760" s="511"/>
      <c r="IWM760" s="511"/>
      <c r="IWN760" s="511"/>
      <c r="IWO760" s="511"/>
      <c r="IWP760" s="511"/>
      <c r="IWQ760" s="511"/>
      <c r="IWR760" s="511"/>
      <c r="IWS760" s="89"/>
      <c r="IWT760" s="89"/>
      <c r="IWU760" s="511"/>
      <c r="IWV760" s="511"/>
      <c r="IWW760" s="89"/>
      <c r="IWX760" s="89"/>
      <c r="IWY760" s="511"/>
      <c r="IWZ760" s="511"/>
      <c r="IXA760" s="511"/>
      <c r="IXB760" s="511"/>
      <c r="IXC760" s="511"/>
      <c r="IXD760" s="203"/>
      <c r="IXE760" s="107"/>
      <c r="IXF760" s="511"/>
      <c r="IXG760" s="511"/>
      <c r="IXH760" s="511"/>
      <c r="IXI760" s="511"/>
      <c r="IXJ760" s="511"/>
      <c r="IXK760" s="511"/>
      <c r="IXL760" s="511"/>
      <c r="IXM760" s="168"/>
      <c r="IXN760" s="168"/>
      <c r="IXO760" s="168"/>
      <c r="IXP760" s="168"/>
      <c r="IXQ760" s="168"/>
      <c r="IXR760" s="168"/>
      <c r="IXS760" s="168"/>
      <c r="IXT760" s="168"/>
      <c r="IXU760" s="168"/>
      <c r="IXV760" s="168"/>
      <c r="IXW760" s="168"/>
      <c r="IXX760" s="168"/>
      <c r="IXY760" s="168"/>
      <c r="IXZ760" s="168"/>
      <c r="IYA760" s="168"/>
      <c r="IYB760" s="168"/>
      <c r="IYC760" s="168"/>
      <c r="IYD760" s="168"/>
      <c r="IYE760" s="168"/>
      <c r="IYF760" s="168"/>
      <c r="IYG760" s="168"/>
      <c r="IYH760" s="168"/>
      <c r="IYI760" s="168"/>
      <c r="IYJ760" s="168"/>
      <c r="IYK760" s="168"/>
      <c r="IYL760" s="168"/>
      <c r="IYM760" s="168"/>
      <c r="IYN760" s="168"/>
      <c r="IYO760" s="168"/>
      <c r="IYP760" s="168"/>
      <c r="IYQ760" s="168"/>
      <c r="IYR760" s="168"/>
      <c r="IYS760" s="168"/>
      <c r="IYT760" s="168"/>
      <c r="IYU760" s="168"/>
      <c r="IYV760" s="168"/>
      <c r="IYW760" s="168"/>
      <c r="IYX760" s="168"/>
      <c r="IYY760" s="168"/>
      <c r="IYZ760" s="168"/>
      <c r="IZA760" s="168"/>
      <c r="IZB760" s="168"/>
      <c r="IZC760" s="168"/>
      <c r="IZD760" s="168"/>
      <c r="IZE760" s="511"/>
      <c r="IZF760" s="511"/>
      <c r="IZG760" s="511"/>
      <c r="IZH760" s="511"/>
      <c r="IZI760" s="511"/>
      <c r="IZJ760" s="511"/>
      <c r="IZK760" s="511"/>
      <c r="IZL760" s="511"/>
      <c r="IZM760" s="511"/>
      <c r="IZN760" s="511"/>
      <c r="IZO760" s="511"/>
      <c r="IZP760" s="511"/>
      <c r="IZQ760" s="511"/>
      <c r="IZR760" s="511"/>
      <c r="IZS760" s="511"/>
      <c r="IZT760" s="511"/>
      <c r="IZU760" s="511"/>
      <c r="IZV760" s="511"/>
      <c r="IZW760" s="511"/>
      <c r="IZX760" s="511"/>
      <c r="IZY760" s="511"/>
      <c r="IZZ760" s="511"/>
      <c r="JAA760" s="511"/>
      <c r="JAB760" s="511"/>
      <c r="JAC760" s="89"/>
      <c r="JAD760" s="89"/>
      <c r="JAE760" s="89"/>
      <c r="JAF760" s="89"/>
      <c r="JAG760" s="89"/>
      <c r="JAH760" s="511"/>
      <c r="JAI760" s="511"/>
      <c r="JAJ760" s="89"/>
      <c r="JAK760" s="89"/>
      <c r="JAL760" s="511"/>
      <c r="JAM760" s="511"/>
      <c r="JAN760" s="89"/>
      <c r="JAO760" s="89"/>
      <c r="JAP760" s="511"/>
      <c r="JAQ760" s="511"/>
      <c r="JAR760" s="511"/>
      <c r="JAS760" s="511"/>
      <c r="JAT760" s="511"/>
      <c r="JAU760" s="511"/>
      <c r="JAV760" s="511"/>
      <c r="JAW760" s="89"/>
      <c r="JAX760" s="89"/>
      <c r="JAY760" s="511"/>
      <c r="JAZ760" s="511"/>
      <c r="JBA760" s="89"/>
      <c r="JBB760" s="89"/>
      <c r="JBC760" s="511"/>
      <c r="JBD760" s="511"/>
      <c r="JBE760" s="511"/>
      <c r="JBF760" s="511"/>
      <c r="JBG760" s="511"/>
      <c r="JBH760" s="203"/>
      <c r="JBI760" s="107"/>
      <c r="JBJ760" s="511"/>
      <c r="JBK760" s="511"/>
      <c r="JBL760" s="511"/>
      <c r="JBM760" s="511"/>
      <c r="JBN760" s="511"/>
      <c r="JBO760" s="511"/>
      <c r="JBP760" s="511"/>
      <c r="JBQ760" s="168"/>
      <c r="JBR760" s="168"/>
      <c r="JBS760" s="168"/>
      <c r="JBT760" s="168"/>
      <c r="JBU760" s="168"/>
      <c r="JBV760" s="168"/>
      <c r="JBW760" s="168"/>
      <c r="JBX760" s="168"/>
      <c r="JBY760" s="168"/>
      <c r="JBZ760" s="168"/>
      <c r="JCA760" s="168"/>
      <c r="JCB760" s="168"/>
      <c r="JCC760" s="168"/>
      <c r="JCD760" s="168"/>
      <c r="JCE760" s="168"/>
      <c r="JCF760" s="168"/>
      <c r="JCG760" s="168"/>
      <c r="JCH760" s="168"/>
      <c r="JCI760" s="168"/>
      <c r="JCJ760" s="168"/>
      <c r="JCK760" s="168"/>
      <c r="JCL760" s="168"/>
      <c r="JCM760" s="168"/>
      <c r="JCN760" s="168"/>
      <c r="JCO760" s="168"/>
      <c r="JCP760" s="168"/>
      <c r="JCQ760" s="168"/>
      <c r="JCR760" s="168"/>
      <c r="JCS760" s="168"/>
      <c r="JCT760" s="168"/>
      <c r="JCU760" s="168"/>
      <c r="JCV760" s="168"/>
      <c r="JCW760" s="168"/>
      <c r="JCX760" s="168"/>
      <c r="JCY760" s="168"/>
      <c r="JCZ760" s="168"/>
      <c r="JDA760" s="168"/>
      <c r="JDB760" s="168"/>
      <c r="JDC760" s="168"/>
      <c r="JDD760" s="168"/>
      <c r="JDE760" s="168"/>
      <c r="JDF760" s="168"/>
      <c r="JDG760" s="168"/>
      <c r="JDH760" s="168"/>
      <c r="JDI760" s="511"/>
      <c r="JDJ760" s="511"/>
      <c r="JDK760" s="511"/>
      <c r="JDL760" s="511"/>
      <c r="JDM760" s="511"/>
      <c r="JDN760" s="511"/>
      <c r="JDO760" s="511"/>
      <c r="JDP760" s="511"/>
      <c r="JDQ760" s="511"/>
      <c r="JDR760" s="511"/>
      <c r="JDS760" s="511"/>
      <c r="JDT760" s="511"/>
      <c r="JDU760" s="511"/>
      <c r="JDV760" s="511"/>
      <c r="JDW760" s="511"/>
      <c r="JDX760" s="511"/>
      <c r="JDY760" s="511"/>
      <c r="JDZ760" s="511"/>
      <c r="JEA760" s="511"/>
      <c r="JEB760" s="511"/>
      <c r="JEC760" s="511"/>
      <c r="JED760" s="511"/>
      <c r="JEE760" s="511"/>
      <c r="JEF760" s="511"/>
      <c r="JEG760" s="89"/>
      <c r="JEH760" s="89"/>
      <c r="JEI760" s="89"/>
      <c r="JEJ760" s="89"/>
      <c r="JEK760" s="89"/>
      <c r="JEL760" s="511"/>
      <c r="JEM760" s="511"/>
      <c r="JEN760" s="89"/>
      <c r="JEO760" s="89"/>
      <c r="JEP760" s="511"/>
      <c r="JEQ760" s="511"/>
      <c r="JER760" s="89"/>
      <c r="JES760" s="89"/>
      <c r="JET760" s="511"/>
      <c r="JEU760" s="511"/>
      <c r="JEV760" s="511"/>
      <c r="JEW760" s="511"/>
      <c r="JEX760" s="511"/>
      <c r="JEY760" s="511"/>
      <c r="JEZ760" s="511"/>
      <c r="JFA760" s="89"/>
      <c r="JFB760" s="89"/>
      <c r="JFC760" s="511"/>
      <c r="JFD760" s="511"/>
      <c r="JFE760" s="89"/>
      <c r="JFF760" s="89"/>
      <c r="JFG760" s="511"/>
      <c r="JFH760" s="511"/>
      <c r="JFI760" s="511"/>
      <c r="JFJ760" s="511"/>
      <c r="JFK760" s="511"/>
      <c r="JFL760" s="203"/>
      <c r="JFM760" s="107"/>
      <c r="JFN760" s="511"/>
      <c r="JFO760" s="511"/>
      <c r="JFP760" s="511"/>
      <c r="JFQ760" s="511"/>
      <c r="JFR760" s="511"/>
      <c r="JFS760" s="511"/>
      <c r="JFT760" s="511"/>
      <c r="JFU760" s="168"/>
      <c r="JFV760" s="168"/>
      <c r="JFW760" s="168"/>
      <c r="JFX760" s="168"/>
      <c r="JFY760" s="168"/>
      <c r="JFZ760" s="168"/>
      <c r="JGA760" s="168"/>
      <c r="JGB760" s="168"/>
      <c r="JGC760" s="168"/>
      <c r="JGD760" s="168"/>
      <c r="JGE760" s="168"/>
      <c r="JGF760" s="168"/>
      <c r="JGG760" s="168"/>
      <c r="JGH760" s="168"/>
      <c r="JGI760" s="168"/>
      <c r="JGJ760" s="168"/>
      <c r="JGK760" s="168"/>
      <c r="JGL760" s="168"/>
      <c r="JGM760" s="168"/>
      <c r="JGN760" s="168"/>
      <c r="JGO760" s="168"/>
      <c r="JGP760" s="168"/>
      <c r="JGQ760" s="168"/>
      <c r="JGR760" s="168"/>
      <c r="JGS760" s="168"/>
      <c r="JGT760" s="168"/>
      <c r="JGU760" s="168"/>
      <c r="JGV760" s="168"/>
      <c r="JGW760" s="168"/>
      <c r="JGX760" s="168"/>
      <c r="JGY760" s="168"/>
      <c r="JGZ760" s="168"/>
      <c r="JHA760" s="168"/>
      <c r="JHB760" s="168"/>
      <c r="JHC760" s="168"/>
      <c r="JHD760" s="168"/>
      <c r="JHE760" s="168"/>
      <c r="JHF760" s="168"/>
      <c r="JHG760" s="168"/>
      <c r="JHH760" s="168"/>
      <c r="JHI760" s="168"/>
      <c r="JHJ760" s="168"/>
      <c r="JHK760" s="168"/>
      <c r="JHL760" s="168"/>
      <c r="JHM760" s="511"/>
      <c r="JHN760" s="511"/>
      <c r="JHO760" s="511"/>
      <c r="JHP760" s="511"/>
      <c r="JHQ760" s="511"/>
      <c r="JHR760" s="511"/>
      <c r="JHS760" s="511"/>
      <c r="JHT760" s="511"/>
      <c r="JHU760" s="511"/>
      <c r="JHV760" s="511"/>
      <c r="JHW760" s="511"/>
      <c r="JHX760" s="511"/>
      <c r="JHY760" s="511"/>
      <c r="JHZ760" s="511"/>
      <c r="JIA760" s="511"/>
      <c r="JIB760" s="511"/>
      <c r="JIC760" s="511"/>
      <c r="JID760" s="511"/>
      <c r="JIE760" s="511"/>
      <c r="JIF760" s="511"/>
      <c r="JIG760" s="511"/>
      <c r="JIH760" s="511"/>
      <c r="JII760" s="511"/>
      <c r="JIJ760" s="511"/>
      <c r="JIK760" s="89"/>
      <c r="JIL760" s="89"/>
      <c r="JIM760" s="89"/>
      <c r="JIN760" s="89"/>
      <c r="JIO760" s="89"/>
      <c r="JIP760" s="511"/>
      <c r="JIQ760" s="511"/>
      <c r="JIR760" s="89"/>
      <c r="JIS760" s="89"/>
      <c r="JIT760" s="511"/>
      <c r="JIU760" s="511"/>
      <c r="JIV760" s="89"/>
      <c r="JIW760" s="89"/>
      <c r="JIX760" s="511"/>
      <c r="JIY760" s="511"/>
      <c r="JIZ760" s="511"/>
      <c r="JJA760" s="511"/>
      <c r="JJB760" s="511"/>
      <c r="JJC760" s="511"/>
      <c r="JJD760" s="511"/>
      <c r="JJE760" s="89"/>
      <c r="JJF760" s="89"/>
      <c r="JJG760" s="511"/>
      <c r="JJH760" s="511"/>
      <c r="JJI760" s="89"/>
      <c r="JJJ760" s="89"/>
      <c r="JJK760" s="511"/>
      <c r="JJL760" s="511"/>
      <c r="JJM760" s="511"/>
      <c r="JJN760" s="511"/>
      <c r="JJO760" s="511"/>
      <c r="JJP760" s="203"/>
      <c r="JJQ760" s="107"/>
      <c r="JJR760" s="511"/>
      <c r="JJS760" s="511"/>
      <c r="JJT760" s="511"/>
      <c r="JJU760" s="511"/>
      <c r="JJV760" s="511"/>
      <c r="JJW760" s="511"/>
      <c r="JJX760" s="511"/>
      <c r="JJY760" s="168"/>
      <c r="JJZ760" s="168"/>
      <c r="JKA760" s="168"/>
      <c r="JKB760" s="168"/>
      <c r="JKC760" s="168"/>
      <c r="JKD760" s="168"/>
      <c r="JKE760" s="168"/>
      <c r="JKF760" s="168"/>
      <c r="JKG760" s="168"/>
      <c r="JKH760" s="168"/>
      <c r="JKI760" s="168"/>
      <c r="JKJ760" s="168"/>
      <c r="JKK760" s="168"/>
      <c r="JKL760" s="168"/>
      <c r="JKM760" s="168"/>
      <c r="JKN760" s="168"/>
      <c r="JKO760" s="168"/>
      <c r="JKP760" s="168"/>
      <c r="JKQ760" s="168"/>
      <c r="JKR760" s="168"/>
      <c r="JKS760" s="168"/>
      <c r="JKT760" s="168"/>
      <c r="JKU760" s="168"/>
      <c r="JKV760" s="168"/>
      <c r="JKW760" s="168"/>
      <c r="JKX760" s="168"/>
      <c r="JKY760" s="168"/>
      <c r="JKZ760" s="168"/>
      <c r="JLA760" s="168"/>
      <c r="JLB760" s="168"/>
      <c r="JLC760" s="168"/>
      <c r="JLD760" s="168"/>
      <c r="JLE760" s="168"/>
      <c r="JLF760" s="168"/>
      <c r="JLG760" s="168"/>
      <c r="JLH760" s="168"/>
      <c r="JLI760" s="168"/>
      <c r="JLJ760" s="168"/>
      <c r="JLK760" s="168"/>
      <c r="JLL760" s="168"/>
      <c r="JLM760" s="168"/>
      <c r="JLN760" s="168"/>
      <c r="JLO760" s="168"/>
      <c r="JLP760" s="168"/>
      <c r="JLQ760" s="511"/>
      <c r="JLR760" s="511"/>
      <c r="JLS760" s="511"/>
      <c r="JLT760" s="511"/>
      <c r="JLU760" s="511"/>
      <c r="JLV760" s="511"/>
      <c r="JLW760" s="511"/>
      <c r="JLX760" s="511"/>
      <c r="JLY760" s="511"/>
      <c r="JLZ760" s="511"/>
      <c r="JMA760" s="511"/>
      <c r="JMB760" s="511"/>
      <c r="JMC760" s="511"/>
      <c r="JMD760" s="511"/>
      <c r="JME760" s="511"/>
      <c r="JMF760" s="511"/>
      <c r="JMG760" s="511"/>
      <c r="JMH760" s="511"/>
      <c r="JMI760" s="511"/>
      <c r="JMJ760" s="511"/>
      <c r="JMK760" s="511"/>
      <c r="JML760" s="511"/>
      <c r="JMM760" s="511"/>
      <c r="JMN760" s="511"/>
      <c r="JMO760" s="89"/>
      <c r="JMP760" s="89"/>
      <c r="JMQ760" s="89"/>
      <c r="JMR760" s="89"/>
      <c r="JMS760" s="89"/>
      <c r="JMT760" s="511"/>
      <c r="JMU760" s="511"/>
      <c r="JMV760" s="89"/>
      <c r="JMW760" s="89"/>
      <c r="JMX760" s="511"/>
      <c r="JMY760" s="511"/>
      <c r="JMZ760" s="89"/>
      <c r="JNA760" s="89"/>
      <c r="JNB760" s="511"/>
      <c r="JNC760" s="511"/>
      <c r="JND760" s="511"/>
      <c r="JNE760" s="511"/>
      <c r="JNF760" s="511"/>
      <c r="JNG760" s="511"/>
      <c r="JNH760" s="511"/>
      <c r="JNI760" s="89"/>
      <c r="JNJ760" s="89"/>
      <c r="JNK760" s="511"/>
      <c r="JNL760" s="511"/>
      <c r="JNM760" s="89"/>
      <c r="JNN760" s="89"/>
      <c r="JNO760" s="511"/>
      <c r="JNP760" s="511"/>
      <c r="JNQ760" s="511"/>
      <c r="JNR760" s="511"/>
      <c r="JNS760" s="511"/>
      <c r="JNT760" s="203"/>
      <c r="JNU760" s="107"/>
      <c r="JNV760" s="511"/>
      <c r="JNW760" s="511"/>
      <c r="JNX760" s="511"/>
      <c r="JNY760" s="511"/>
      <c r="JNZ760" s="511"/>
      <c r="JOA760" s="511"/>
      <c r="JOB760" s="511"/>
      <c r="JOC760" s="168"/>
      <c r="JOD760" s="168"/>
      <c r="JOE760" s="168"/>
      <c r="JOF760" s="168"/>
      <c r="JOG760" s="168"/>
      <c r="JOH760" s="168"/>
      <c r="JOI760" s="168"/>
      <c r="JOJ760" s="168"/>
      <c r="JOK760" s="168"/>
      <c r="JOL760" s="168"/>
      <c r="JOM760" s="168"/>
      <c r="JON760" s="168"/>
      <c r="JOO760" s="168"/>
      <c r="JOP760" s="168"/>
      <c r="JOQ760" s="168"/>
      <c r="JOR760" s="168"/>
      <c r="JOS760" s="168"/>
      <c r="JOT760" s="168"/>
      <c r="JOU760" s="168"/>
      <c r="JOV760" s="168"/>
      <c r="JOW760" s="168"/>
      <c r="JOX760" s="168"/>
      <c r="JOY760" s="168"/>
      <c r="JOZ760" s="168"/>
      <c r="JPA760" s="168"/>
      <c r="JPB760" s="168"/>
      <c r="JPC760" s="168"/>
      <c r="JPD760" s="168"/>
      <c r="JPE760" s="168"/>
      <c r="JPF760" s="168"/>
      <c r="JPG760" s="168"/>
      <c r="JPH760" s="168"/>
      <c r="JPI760" s="168"/>
      <c r="JPJ760" s="168"/>
      <c r="JPK760" s="168"/>
      <c r="JPL760" s="168"/>
      <c r="JPM760" s="168"/>
      <c r="JPN760" s="168"/>
      <c r="JPO760" s="168"/>
      <c r="JPP760" s="168"/>
      <c r="JPQ760" s="168"/>
      <c r="JPR760" s="168"/>
      <c r="JPS760" s="168"/>
      <c r="JPT760" s="168"/>
      <c r="JPU760" s="511"/>
      <c r="JPV760" s="511"/>
      <c r="JPW760" s="511"/>
      <c r="JPX760" s="511"/>
      <c r="JPY760" s="511"/>
      <c r="JPZ760" s="511"/>
      <c r="JQA760" s="511"/>
      <c r="JQB760" s="511"/>
      <c r="JQC760" s="511"/>
      <c r="JQD760" s="511"/>
      <c r="JQE760" s="511"/>
      <c r="JQF760" s="511"/>
      <c r="JQG760" s="511"/>
      <c r="JQH760" s="511"/>
      <c r="JQI760" s="511"/>
      <c r="JQJ760" s="511"/>
      <c r="JQK760" s="511"/>
      <c r="JQL760" s="511"/>
      <c r="JQM760" s="511"/>
      <c r="JQN760" s="511"/>
      <c r="JQO760" s="511"/>
      <c r="JQP760" s="511"/>
      <c r="JQQ760" s="511"/>
      <c r="JQR760" s="511"/>
      <c r="JQS760" s="89"/>
      <c r="JQT760" s="89"/>
      <c r="JQU760" s="89"/>
      <c r="JQV760" s="89"/>
      <c r="JQW760" s="89"/>
      <c r="JQX760" s="511"/>
      <c r="JQY760" s="511"/>
      <c r="JQZ760" s="89"/>
      <c r="JRA760" s="89"/>
      <c r="JRB760" s="511"/>
      <c r="JRC760" s="511"/>
      <c r="JRD760" s="89"/>
      <c r="JRE760" s="89"/>
      <c r="JRF760" s="511"/>
      <c r="JRG760" s="511"/>
      <c r="JRH760" s="511"/>
      <c r="JRI760" s="511"/>
      <c r="JRJ760" s="511"/>
      <c r="JRK760" s="511"/>
      <c r="JRL760" s="511"/>
      <c r="JRM760" s="89"/>
      <c r="JRN760" s="89"/>
      <c r="JRO760" s="511"/>
      <c r="JRP760" s="511"/>
      <c r="JRQ760" s="89"/>
      <c r="JRR760" s="89"/>
      <c r="JRS760" s="511"/>
      <c r="JRT760" s="511"/>
      <c r="JRU760" s="511"/>
      <c r="JRV760" s="511"/>
      <c r="JRW760" s="511"/>
      <c r="JRX760" s="203"/>
      <c r="JRY760" s="107"/>
      <c r="JRZ760" s="511"/>
      <c r="JSA760" s="511"/>
      <c r="JSB760" s="511"/>
      <c r="JSC760" s="511"/>
      <c r="JSD760" s="511"/>
      <c r="JSE760" s="511"/>
      <c r="JSF760" s="511"/>
      <c r="JSG760" s="168"/>
      <c r="JSH760" s="168"/>
      <c r="JSI760" s="168"/>
      <c r="JSJ760" s="168"/>
      <c r="JSK760" s="168"/>
      <c r="JSL760" s="168"/>
      <c r="JSM760" s="168"/>
      <c r="JSN760" s="168"/>
      <c r="JSO760" s="168"/>
      <c r="JSP760" s="168"/>
      <c r="JSQ760" s="168"/>
      <c r="JSR760" s="168"/>
      <c r="JSS760" s="168"/>
      <c r="JST760" s="168"/>
      <c r="JSU760" s="168"/>
      <c r="JSV760" s="168"/>
      <c r="JSW760" s="168"/>
      <c r="JSX760" s="168"/>
      <c r="JSY760" s="168"/>
      <c r="JSZ760" s="168"/>
      <c r="JTA760" s="168"/>
      <c r="JTB760" s="168"/>
      <c r="JTC760" s="168"/>
      <c r="JTD760" s="168"/>
      <c r="JTE760" s="168"/>
      <c r="JTF760" s="168"/>
      <c r="JTG760" s="168"/>
      <c r="JTH760" s="168"/>
      <c r="JTI760" s="168"/>
      <c r="JTJ760" s="168"/>
      <c r="JTK760" s="168"/>
      <c r="JTL760" s="168"/>
      <c r="JTM760" s="168"/>
      <c r="JTN760" s="168"/>
      <c r="JTO760" s="168"/>
      <c r="JTP760" s="168"/>
      <c r="JTQ760" s="168"/>
      <c r="JTR760" s="168"/>
      <c r="JTS760" s="168"/>
      <c r="JTT760" s="168"/>
      <c r="JTU760" s="168"/>
      <c r="JTV760" s="168"/>
      <c r="JTW760" s="168"/>
      <c r="JTX760" s="168"/>
      <c r="JTY760" s="511"/>
      <c r="JTZ760" s="511"/>
      <c r="JUA760" s="511"/>
      <c r="JUB760" s="511"/>
      <c r="JUC760" s="511"/>
      <c r="JUD760" s="511"/>
      <c r="JUE760" s="511"/>
      <c r="JUF760" s="511"/>
      <c r="JUG760" s="511"/>
      <c r="JUH760" s="511"/>
      <c r="JUI760" s="511"/>
      <c r="JUJ760" s="511"/>
      <c r="JUK760" s="511"/>
      <c r="JUL760" s="511"/>
      <c r="JUM760" s="511"/>
      <c r="JUN760" s="511"/>
      <c r="JUO760" s="511"/>
      <c r="JUP760" s="511"/>
      <c r="JUQ760" s="511"/>
      <c r="JUR760" s="511"/>
      <c r="JUS760" s="511"/>
      <c r="JUT760" s="511"/>
      <c r="JUU760" s="511"/>
      <c r="JUV760" s="511"/>
      <c r="JUW760" s="89"/>
      <c r="JUX760" s="89"/>
      <c r="JUY760" s="89"/>
      <c r="JUZ760" s="89"/>
      <c r="JVA760" s="89"/>
      <c r="JVB760" s="511"/>
      <c r="JVC760" s="511"/>
      <c r="JVD760" s="89"/>
      <c r="JVE760" s="89"/>
      <c r="JVF760" s="511"/>
      <c r="JVG760" s="511"/>
      <c r="JVH760" s="89"/>
      <c r="JVI760" s="89"/>
      <c r="JVJ760" s="511"/>
      <c r="JVK760" s="511"/>
      <c r="JVL760" s="511"/>
      <c r="JVM760" s="511"/>
      <c r="JVN760" s="511"/>
      <c r="JVO760" s="511"/>
      <c r="JVP760" s="511"/>
      <c r="JVQ760" s="89"/>
      <c r="JVR760" s="89"/>
      <c r="JVS760" s="511"/>
      <c r="JVT760" s="511"/>
      <c r="JVU760" s="89"/>
      <c r="JVV760" s="89"/>
      <c r="JVW760" s="511"/>
      <c r="JVX760" s="511"/>
      <c r="JVY760" s="511"/>
      <c r="JVZ760" s="511"/>
      <c r="JWA760" s="511"/>
      <c r="JWB760" s="203"/>
      <c r="JWC760" s="107"/>
      <c r="JWD760" s="511"/>
      <c r="JWE760" s="511"/>
      <c r="JWF760" s="511"/>
      <c r="JWG760" s="511"/>
      <c r="JWH760" s="511"/>
      <c r="JWI760" s="511"/>
      <c r="JWJ760" s="511"/>
      <c r="JWK760" s="168"/>
      <c r="JWL760" s="168"/>
      <c r="JWM760" s="168"/>
      <c r="JWN760" s="168"/>
      <c r="JWO760" s="168"/>
      <c r="JWP760" s="168"/>
      <c r="JWQ760" s="168"/>
      <c r="JWR760" s="168"/>
      <c r="JWS760" s="168"/>
      <c r="JWT760" s="168"/>
      <c r="JWU760" s="168"/>
      <c r="JWV760" s="168"/>
      <c r="JWW760" s="168"/>
      <c r="JWX760" s="168"/>
      <c r="JWY760" s="168"/>
      <c r="JWZ760" s="168"/>
      <c r="JXA760" s="168"/>
      <c r="JXB760" s="168"/>
      <c r="JXC760" s="168"/>
      <c r="JXD760" s="168"/>
      <c r="JXE760" s="168"/>
      <c r="JXF760" s="168"/>
      <c r="JXG760" s="168"/>
      <c r="JXH760" s="168"/>
      <c r="JXI760" s="168"/>
      <c r="JXJ760" s="168"/>
      <c r="JXK760" s="168"/>
      <c r="JXL760" s="168"/>
      <c r="JXM760" s="168"/>
      <c r="JXN760" s="168"/>
      <c r="JXO760" s="168"/>
      <c r="JXP760" s="168"/>
      <c r="JXQ760" s="168"/>
      <c r="JXR760" s="168"/>
      <c r="JXS760" s="168"/>
      <c r="JXT760" s="168"/>
      <c r="JXU760" s="168"/>
      <c r="JXV760" s="168"/>
      <c r="JXW760" s="168"/>
      <c r="JXX760" s="168"/>
      <c r="JXY760" s="168"/>
      <c r="JXZ760" s="168"/>
      <c r="JYA760" s="168"/>
      <c r="JYB760" s="168"/>
      <c r="JYC760" s="511"/>
      <c r="JYD760" s="511"/>
      <c r="JYE760" s="511"/>
      <c r="JYF760" s="511"/>
      <c r="JYG760" s="511"/>
      <c r="JYH760" s="511"/>
      <c r="JYI760" s="511"/>
      <c r="JYJ760" s="511"/>
      <c r="JYK760" s="511"/>
      <c r="JYL760" s="511"/>
      <c r="JYM760" s="511"/>
      <c r="JYN760" s="511"/>
      <c r="JYO760" s="511"/>
      <c r="JYP760" s="511"/>
      <c r="JYQ760" s="511"/>
      <c r="JYR760" s="511"/>
      <c r="JYS760" s="511"/>
      <c r="JYT760" s="511"/>
      <c r="JYU760" s="511"/>
      <c r="JYV760" s="511"/>
      <c r="JYW760" s="511"/>
      <c r="JYX760" s="511"/>
      <c r="JYY760" s="511"/>
      <c r="JYZ760" s="511"/>
      <c r="JZA760" s="89"/>
      <c r="JZB760" s="89"/>
      <c r="JZC760" s="89"/>
      <c r="JZD760" s="89"/>
      <c r="JZE760" s="89"/>
      <c r="JZF760" s="511"/>
      <c r="JZG760" s="511"/>
      <c r="JZH760" s="89"/>
      <c r="JZI760" s="89"/>
      <c r="JZJ760" s="511"/>
      <c r="JZK760" s="511"/>
      <c r="JZL760" s="89"/>
      <c r="JZM760" s="89"/>
      <c r="JZN760" s="511"/>
      <c r="JZO760" s="511"/>
      <c r="JZP760" s="511"/>
      <c r="JZQ760" s="511"/>
      <c r="JZR760" s="511"/>
      <c r="JZS760" s="511"/>
      <c r="JZT760" s="511"/>
      <c r="JZU760" s="89"/>
      <c r="JZV760" s="89"/>
      <c r="JZW760" s="511"/>
      <c r="JZX760" s="511"/>
      <c r="JZY760" s="89"/>
      <c r="JZZ760" s="89"/>
      <c r="KAA760" s="511"/>
      <c r="KAB760" s="511"/>
      <c r="KAC760" s="511"/>
      <c r="KAD760" s="511"/>
      <c r="KAE760" s="511"/>
      <c r="KAF760" s="203"/>
      <c r="KAG760" s="107"/>
      <c r="KAH760" s="511"/>
      <c r="KAI760" s="511"/>
      <c r="KAJ760" s="511"/>
      <c r="KAK760" s="511"/>
      <c r="KAL760" s="511"/>
      <c r="KAM760" s="511"/>
      <c r="KAN760" s="511"/>
      <c r="KAO760" s="168"/>
      <c r="KAP760" s="168"/>
      <c r="KAQ760" s="168"/>
      <c r="KAR760" s="168"/>
      <c r="KAS760" s="168"/>
      <c r="KAT760" s="168"/>
      <c r="KAU760" s="168"/>
      <c r="KAV760" s="168"/>
      <c r="KAW760" s="168"/>
      <c r="KAX760" s="168"/>
      <c r="KAY760" s="168"/>
      <c r="KAZ760" s="168"/>
      <c r="KBA760" s="168"/>
      <c r="KBB760" s="168"/>
      <c r="KBC760" s="168"/>
      <c r="KBD760" s="168"/>
      <c r="KBE760" s="168"/>
      <c r="KBF760" s="168"/>
      <c r="KBG760" s="168"/>
      <c r="KBH760" s="168"/>
      <c r="KBI760" s="168"/>
      <c r="KBJ760" s="168"/>
      <c r="KBK760" s="168"/>
      <c r="KBL760" s="168"/>
      <c r="KBM760" s="168"/>
      <c r="KBN760" s="168"/>
      <c r="KBO760" s="168"/>
      <c r="KBP760" s="168"/>
      <c r="KBQ760" s="168"/>
      <c r="KBR760" s="168"/>
      <c r="KBS760" s="168"/>
      <c r="KBT760" s="168"/>
      <c r="KBU760" s="168"/>
      <c r="KBV760" s="168"/>
      <c r="KBW760" s="168"/>
      <c r="KBX760" s="168"/>
      <c r="KBY760" s="168"/>
      <c r="KBZ760" s="168"/>
      <c r="KCA760" s="168"/>
      <c r="KCB760" s="168"/>
      <c r="KCC760" s="168"/>
      <c r="KCD760" s="168"/>
      <c r="KCE760" s="168"/>
      <c r="KCF760" s="168"/>
      <c r="KCG760" s="511"/>
      <c r="KCH760" s="511"/>
      <c r="KCI760" s="511"/>
      <c r="KCJ760" s="511"/>
      <c r="KCK760" s="511"/>
      <c r="KCL760" s="511"/>
      <c r="KCM760" s="511"/>
      <c r="KCN760" s="511"/>
      <c r="KCO760" s="511"/>
      <c r="KCP760" s="511"/>
      <c r="KCQ760" s="511"/>
      <c r="KCR760" s="511"/>
      <c r="KCS760" s="511"/>
      <c r="KCT760" s="511"/>
      <c r="KCU760" s="511"/>
      <c r="KCV760" s="511"/>
      <c r="KCW760" s="511"/>
      <c r="KCX760" s="511"/>
      <c r="KCY760" s="511"/>
      <c r="KCZ760" s="511"/>
      <c r="KDA760" s="511"/>
      <c r="KDB760" s="511"/>
      <c r="KDC760" s="511"/>
      <c r="KDD760" s="511"/>
      <c r="KDE760" s="89"/>
      <c r="KDF760" s="89"/>
      <c r="KDG760" s="89"/>
      <c r="KDH760" s="89"/>
      <c r="KDI760" s="89"/>
      <c r="KDJ760" s="511"/>
      <c r="KDK760" s="511"/>
      <c r="KDL760" s="89"/>
      <c r="KDM760" s="89"/>
      <c r="KDN760" s="511"/>
      <c r="KDO760" s="511"/>
      <c r="KDP760" s="89"/>
      <c r="KDQ760" s="89"/>
      <c r="KDR760" s="511"/>
      <c r="KDS760" s="511"/>
      <c r="KDT760" s="511"/>
      <c r="KDU760" s="511"/>
      <c r="KDV760" s="511"/>
      <c r="KDW760" s="511"/>
      <c r="KDX760" s="511"/>
      <c r="KDY760" s="89"/>
      <c r="KDZ760" s="89"/>
      <c r="KEA760" s="511"/>
      <c r="KEB760" s="511"/>
      <c r="KEC760" s="89"/>
      <c r="KED760" s="89"/>
      <c r="KEE760" s="511"/>
      <c r="KEF760" s="511"/>
      <c r="KEG760" s="511"/>
      <c r="KEH760" s="511"/>
      <c r="KEI760" s="511"/>
      <c r="KEJ760" s="203"/>
      <c r="KEK760" s="107"/>
      <c r="KEL760" s="511"/>
      <c r="KEM760" s="511"/>
      <c r="KEN760" s="511"/>
      <c r="KEO760" s="511"/>
      <c r="KEP760" s="511"/>
      <c r="KEQ760" s="511"/>
      <c r="KER760" s="511"/>
      <c r="KES760" s="168"/>
      <c r="KET760" s="168"/>
      <c r="KEU760" s="168"/>
      <c r="KEV760" s="168"/>
      <c r="KEW760" s="168"/>
      <c r="KEX760" s="168"/>
      <c r="KEY760" s="168"/>
      <c r="KEZ760" s="168"/>
      <c r="KFA760" s="168"/>
      <c r="KFB760" s="168"/>
      <c r="KFC760" s="168"/>
      <c r="KFD760" s="168"/>
      <c r="KFE760" s="168"/>
      <c r="KFF760" s="168"/>
      <c r="KFG760" s="168"/>
      <c r="KFH760" s="168"/>
      <c r="KFI760" s="168"/>
      <c r="KFJ760" s="168"/>
      <c r="KFK760" s="168"/>
      <c r="KFL760" s="168"/>
      <c r="KFM760" s="168"/>
      <c r="KFN760" s="168"/>
      <c r="KFO760" s="168"/>
      <c r="KFP760" s="168"/>
      <c r="KFQ760" s="168"/>
      <c r="KFR760" s="168"/>
      <c r="KFS760" s="168"/>
      <c r="KFT760" s="168"/>
      <c r="KFU760" s="168"/>
      <c r="KFV760" s="168"/>
      <c r="KFW760" s="168"/>
      <c r="KFX760" s="168"/>
      <c r="KFY760" s="168"/>
      <c r="KFZ760" s="168"/>
      <c r="KGA760" s="168"/>
      <c r="KGB760" s="168"/>
      <c r="KGC760" s="168"/>
      <c r="KGD760" s="168"/>
      <c r="KGE760" s="168"/>
      <c r="KGF760" s="168"/>
      <c r="KGG760" s="168"/>
      <c r="KGH760" s="168"/>
      <c r="KGI760" s="168"/>
      <c r="KGJ760" s="168"/>
      <c r="KGK760" s="511"/>
      <c r="KGL760" s="511"/>
      <c r="KGM760" s="511"/>
      <c r="KGN760" s="511"/>
      <c r="KGO760" s="511"/>
      <c r="KGP760" s="511"/>
      <c r="KGQ760" s="511"/>
      <c r="KGR760" s="511"/>
      <c r="KGS760" s="511"/>
      <c r="KGT760" s="511"/>
      <c r="KGU760" s="511"/>
      <c r="KGV760" s="511"/>
      <c r="KGW760" s="511"/>
      <c r="KGX760" s="511"/>
      <c r="KGY760" s="511"/>
      <c r="KGZ760" s="511"/>
      <c r="KHA760" s="511"/>
      <c r="KHB760" s="511"/>
      <c r="KHC760" s="511"/>
      <c r="KHD760" s="511"/>
      <c r="KHE760" s="511"/>
      <c r="KHF760" s="511"/>
      <c r="KHG760" s="511"/>
      <c r="KHH760" s="511"/>
      <c r="KHI760" s="89"/>
      <c r="KHJ760" s="89"/>
      <c r="KHK760" s="89"/>
      <c r="KHL760" s="89"/>
      <c r="KHM760" s="89"/>
      <c r="KHN760" s="511"/>
      <c r="KHO760" s="511"/>
      <c r="KHP760" s="89"/>
      <c r="KHQ760" s="89"/>
      <c r="KHR760" s="511"/>
      <c r="KHS760" s="511"/>
      <c r="KHT760" s="89"/>
      <c r="KHU760" s="89"/>
      <c r="KHV760" s="511"/>
      <c r="KHW760" s="511"/>
      <c r="KHX760" s="511"/>
      <c r="KHY760" s="511"/>
      <c r="KHZ760" s="511"/>
      <c r="KIA760" s="511"/>
      <c r="KIB760" s="511"/>
      <c r="KIC760" s="89"/>
      <c r="KID760" s="89"/>
      <c r="KIE760" s="511"/>
      <c r="KIF760" s="511"/>
      <c r="KIG760" s="89"/>
      <c r="KIH760" s="89"/>
      <c r="KII760" s="511"/>
      <c r="KIJ760" s="511"/>
      <c r="KIK760" s="511"/>
      <c r="KIL760" s="511"/>
      <c r="KIM760" s="511"/>
      <c r="KIN760" s="203"/>
      <c r="KIO760" s="107"/>
      <c r="KIP760" s="511"/>
      <c r="KIQ760" s="511"/>
      <c r="KIR760" s="511"/>
      <c r="KIS760" s="511"/>
      <c r="KIT760" s="511"/>
      <c r="KIU760" s="511"/>
      <c r="KIV760" s="511"/>
      <c r="KIW760" s="168"/>
      <c r="KIX760" s="168"/>
      <c r="KIY760" s="168"/>
      <c r="KIZ760" s="168"/>
      <c r="KJA760" s="168"/>
      <c r="KJB760" s="168"/>
      <c r="KJC760" s="168"/>
      <c r="KJD760" s="168"/>
      <c r="KJE760" s="168"/>
      <c r="KJF760" s="168"/>
      <c r="KJG760" s="168"/>
      <c r="KJH760" s="168"/>
      <c r="KJI760" s="168"/>
      <c r="KJJ760" s="168"/>
      <c r="KJK760" s="168"/>
      <c r="KJL760" s="168"/>
      <c r="KJM760" s="168"/>
      <c r="KJN760" s="168"/>
      <c r="KJO760" s="168"/>
      <c r="KJP760" s="168"/>
      <c r="KJQ760" s="168"/>
      <c r="KJR760" s="168"/>
      <c r="KJS760" s="168"/>
      <c r="KJT760" s="168"/>
      <c r="KJU760" s="168"/>
      <c r="KJV760" s="168"/>
      <c r="KJW760" s="168"/>
      <c r="KJX760" s="168"/>
      <c r="KJY760" s="168"/>
      <c r="KJZ760" s="168"/>
      <c r="KKA760" s="168"/>
      <c r="KKB760" s="168"/>
      <c r="KKC760" s="168"/>
      <c r="KKD760" s="168"/>
      <c r="KKE760" s="168"/>
      <c r="KKF760" s="168"/>
      <c r="KKG760" s="168"/>
      <c r="KKH760" s="168"/>
      <c r="KKI760" s="168"/>
      <c r="KKJ760" s="168"/>
      <c r="KKK760" s="168"/>
      <c r="KKL760" s="168"/>
      <c r="KKM760" s="168"/>
      <c r="KKN760" s="168"/>
      <c r="KKO760" s="511"/>
      <c r="KKP760" s="511"/>
      <c r="KKQ760" s="511"/>
      <c r="KKR760" s="511"/>
      <c r="KKS760" s="511"/>
      <c r="KKT760" s="511"/>
      <c r="KKU760" s="511"/>
      <c r="KKV760" s="511"/>
      <c r="KKW760" s="511"/>
      <c r="KKX760" s="511"/>
      <c r="KKY760" s="511"/>
      <c r="KKZ760" s="511"/>
      <c r="KLA760" s="511"/>
      <c r="KLB760" s="511"/>
      <c r="KLC760" s="511"/>
      <c r="KLD760" s="511"/>
      <c r="KLE760" s="511"/>
      <c r="KLF760" s="511"/>
      <c r="KLG760" s="511"/>
      <c r="KLH760" s="511"/>
      <c r="KLI760" s="511"/>
      <c r="KLJ760" s="511"/>
      <c r="KLK760" s="511"/>
      <c r="KLL760" s="511"/>
      <c r="KLM760" s="89"/>
      <c r="KLN760" s="89"/>
      <c r="KLO760" s="89"/>
      <c r="KLP760" s="89"/>
      <c r="KLQ760" s="89"/>
      <c r="KLR760" s="511"/>
      <c r="KLS760" s="511"/>
      <c r="KLT760" s="89"/>
      <c r="KLU760" s="89"/>
      <c r="KLV760" s="511"/>
      <c r="KLW760" s="511"/>
      <c r="KLX760" s="89"/>
      <c r="KLY760" s="89"/>
      <c r="KLZ760" s="511"/>
      <c r="KMA760" s="511"/>
      <c r="KMB760" s="511"/>
      <c r="KMC760" s="511"/>
      <c r="KMD760" s="511"/>
      <c r="KME760" s="511"/>
      <c r="KMF760" s="511"/>
      <c r="KMG760" s="89"/>
      <c r="KMH760" s="89"/>
      <c r="KMI760" s="511"/>
      <c r="KMJ760" s="511"/>
      <c r="KMK760" s="89"/>
      <c r="KML760" s="89"/>
      <c r="KMM760" s="511"/>
      <c r="KMN760" s="511"/>
      <c r="KMO760" s="511"/>
      <c r="KMP760" s="511"/>
      <c r="KMQ760" s="511"/>
      <c r="KMR760" s="203"/>
      <c r="KMS760" s="107"/>
      <c r="KMT760" s="511"/>
      <c r="KMU760" s="511"/>
      <c r="KMV760" s="511"/>
      <c r="KMW760" s="511"/>
      <c r="KMX760" s="511"/>
      <c r="KMY760" s="511"/>
      <c r="KMZ760" s="511"/>
      <c r="KNA760" s="168"/>
      <c r="KNB760" s="168"/>
      <c r="KNC760" s="168"/>
      <c r="KND760" s="168"/>
      <c r="KNE760" s="168"/>
      <c r="KNF760" s="168"/>
      <c r="KNG760" s="168"/>
      <c r="KNH760" s="168"/>
      <c r="KNI760" s="168"/>
      <c r="KNJ760" s="168"/>
      <c r="KNK760" s="168"/>
      <c r="KNL760" s="168"/>
      <c r="KNM760" s="168"/>
      <c r="KNN760" s="168"/>
      <c r="KNO760" s="168"/>
      <c r="KNP760" s="168"/>
      <c r="KNQ760" s="168"/>
      <c r="KNR760" s="168"/>
      <c r="KNS760" s="168"/>
      <c r="KNT760" s="168"/>
      <c r="KNU760" s="168"/>
      <c r="KNV760" s="168"/>
      <c r="KNW760" s="168"/>
      <c r="KNX760" s="168"/>
      <c r="KNY760" s="168"/>
      <c r="KNZ760" s="168"/>
      <c r="KOA760" s="168"/>
      <c r="KOB760" s="168"/>
      <c r="KOC760" s="168"/>
      <c r="KOD760" s="168"/>
      <c r="KOE760" s="168"/>
      <c r="KOF760" s="168"/>
      <c r="KOG760" s="168"/>
      <c r="KOH760" s="168"/>
      <c r="KOI760" s="168"/>
      <c r="KOJ760" s="168"/>
      <c r="KOK760" s="168"/>
      <c r="KOL760" s="168"/>
      <c r="KOM760" s="168"/>
      <c r="KON760" s="168"/>
      <c r="KOO760" s="168"/>
      <c r="KOP760" s="168"/>
      <c r="KOQ760" s="168"/>
      <c r="KOR760" s="168"/>
      <c r="KOS760" s="511"/>
      <c r="KOT760" s="511"/>
      <c r="KOU760" s="511"/>
      <c r="KOV760" s="511"/>
      <c r="KOW760" s="511"/>
      <c r="KOX760" s="511"/>
      <c r="KOY760" s="511"/>
      <c r="KOZ760" s="511"/>
      <c r="KPA760" s="511"/>
      <c r="KPB760" s="511"/>
      <c r="KPC760" s="511"/>
      <c r="KPD760" s="511"/>
      <c r="KPE760" s="511"/>
      <c r="KPF760" s="511"/>
      <c r="KPG760" s="511"/>
      <c r="KPH760" s="511"/>
      <c r="KPI760" s="511"/>
      <c r="KPJ760" s="511"/>
      <c r="KPK760" s="511"/>
      <c r="KPL760" s="511"/>
      <c r="KPM760" s="511"/>
      <c r="KPN760" s="511"/>
      <c r="KPO760" s="511"/>
      <c r="KPP760" s="511"/>
      <c r="KPQ760" s="89"/>
      <c r="KPR760" s="89"/>
      <c r="KPS760" s="89"/>
      <c r="KPT760" s="89"/>
      <c r="KPU760" s="89"/>
      <c r="KPV760" s="511"/>
      <c r="KPW760" s="511"/>
      <c r="KPX760" s="89"/>
      <c r="KPY760" s="89"/>
      <c r="KPZ760" s="511"/>
      <c r="KQA760" s="511"/>
      <c r="KQB760" s="89"/>
      <c r="KQC760" s="89"/>
      <c r="KQD760" s="511"/>
      <c r="KQE760" s="511"/>
      <c r="KQF760" s="511"/>
      <c r="KQG760" s="511"/>
      <c r="KQH760" s="511"/>
      <c r="KQI760" s="511"/>
      <c r="KQJ760" s="511"/>
      <c r="KQK760" s="89"/>
      <c r="KQL760" s="89"/>
      <c r="KQM760" s="511"/>
      <c r="KQN760" s="511"/>
      <c r="KQO760" s="89"/>
      <c r="KQP760" s="89"/>
      <c r="KQQ760" s="511"/>
      <c r="KQR760" s="511"/>
      <c r="KQS760" s="511"/>
      <c r="KQT760" s="511"/>
      <c r="KQU760" s="511"/>
      <c r="KQV760" s="203"/>
      <c r="KQW760" s="107"/>
      <c r="KQX760" s="511"/>
      <c r="KQY760" s="511"/>
      <c r="KQZ760" s="511"/>
      <c r="KRA760" s="511"/>
      <c r="KRB760" s="511"/>
      <c r="KRC760" s="511"/>
      <c r="KRD760" s="511"/>
      <c r="KRE760" s="168"/>
      <c r="KRF760" s="168"/>
      <c r="KRG760" s="168"/>
      <c r="KRH760" s="168"/>
      <c r="KRI760" s="168"/>
      <c r="KRJ760" s="168"/>
      <c r="KRK760" s="168"/>
      <c r="KRL760" s="168"/>
      <c r="KRM760" s="168"/>
      <c r="KRN760" s="168"/>
      <c r="KRO760" s="168"/>
      <c r="KRP760" s="168"/>
      <c r="KRQ760" s="168"/>
      <c r="KRR760" s="168"/>
      <c r="KRS760" s="168"/>
      <c r="KRT760" s="168"/>
      <c r="KRU760" s="168"/>
      <c r="KRV760" s="168"/>
      <c r="KRW760" s="168"/>
      <c r="KRX760" s="168"/>
      <c r="KRY760" s="168"/>
      <c r="KRZ760" s="168"/>
      <c r="KSA760" s="168"/>
      <c r="KSB760" s="168"/>
      <c r="KSC760" s="168"/>
      <c r="KSD760" s="168"/>
      <c r="KSE760" s="168"/>
      <c r="KSF760" s="168"/>
      <c r="KSG760" s="168"/>
      <c r="KSH760" s="168"/>
      <c r="KSI760" s="168"/>
      <c r="KSJ760" s="168"/>
      <c r="KSK760" s="168"/>
      <c r="KSL760" s="168"/>
      <c r="KSM760" s="168"/>
      <c r="KSN760" s="168"/>
      <c r="KSO760" s="168"/>
      <c r="KSP760" s="168"/>
      <c r="KSQ760" s="168"/>
      <c r="KSR760" s="168"/>
      <c r="KSS760" s="168"/>
      <c r="KST760" s="168"/>
      <c r="KSU760" s="168"/>
      <c r="KSV760" s="168"/>
      <c r="KSW760" s="511"/>
      <c r="KSX760" s="511"/>
      <c r="KSY760" s="511"/>
      <c r="KSZ760" s="511"/>
      <c r="KTA760" s="511"/>
      <c r="KTB760" s="511"/>
      <c r="KTC760" s="511"/>
      <c r="KTD760" s="511"/>
      <c r="KTE760" s="511"/>
      <c r="KTF760" s="511"/>
      <c r="KTG760" s="511"/>
      <c r="KTH760" s="511"/>
      <c r="KTI760" s="511"/>
      <c r="KTJ760" s="511"/>
      <c r="KTK760" s="511"/>
      <c r="KTL760" s="511"/>
      <c r="KTM760" s="511"/>
      <c r="KTN760" s="511"/>
      <c r="KTO760" s="511"/>
      <c r="KTP760" s="511"/>
      <c r="KTQ760" s="511"/>
      <c r="KTR760" s="511"/>
      <c r="KTS760" s="511"/>
      <c r="KTT760" s="511"/>
      <c r="KTU760" s="89"/>
      <c r="KTV760" s="89"/>
      <c r="KTW760" s="89"/>
      <c r="KTX760" s="89"/>
      <c r="KTY760" s="89"/>
      <c r="KTZ760" s="511"/>
      <c r="KUA760" s="511"/>
      <c r="KUB760" s="89"/>
      <c r="KUC760" s="89"/>
      <c r="KUD760" s="511"/>
      <c r="KUE760" s="511"/>
      <c r="KUF760" s="89"/>
      <c r="KUG760" s="89"/>
      <c r="KUH760" s="511"/>
      <c r="KUI760" s="511"/>
      <c r="KUJ760" s="511"/>
      <c r="KUK760" s="511"/>
      <c r="KUL760" s="511"/>
      <c r="KUM760" s="511"/>
      <c r="KUN760" s="511"/>
      <c r="KUO760" s="89"/>
      <c r="KUP760" s="89"/>
      <c r="KUQ760" s="511"/>
      <c r="KUR760" s="511"/>
      <c r="KUS760" s="89"/>
      <c r="KUT760" s="89"/>
      <c r="KUU760" s="511"/>
      <c r="KUV760" s="511"/>
      <c r="KUW760" s="511"/>
      <c r="KUX760" s="511"/>
      <c r="KUY760" s="511"/>
      <c r="KUZ760" s="203"/>
      <c r="KVA760" s="107"/>
      <c r="KVB760" s="511"/>
      <c r="KVC760" s="511"/>
      <c r="KVD760" s="511"/>
      <c r="KVE760" s="511"/>
      <c r="KVF760" s="511"/>
      <c r="KVG760" s="511"/>
      <c r="KVH760" s="511"/>
      <c r="KVI760" s="168"/>
      <c r="KVJ760" s="168"/>
      <c r="KVK760" s="168"/>
      <c r="KVL760" s="168"/>
      <c r="KVM760" s="168"/>
      <c r="KVN760" s="168"/>
      <c r="KVO760" s="168"/>
      <c r="KVP760" s="168"/>
      <c r="KVQ760" s="168"/>
      <c r="KVR760" s="168"/>
      <c r="KVS760" s="168"/>
      <c r="KVT760" s="168"/>
      <c r="KVU760" s="168"/>
      <c r="KVV760" s="168"/>
      <c r="KVW760" s="168"/>
      <c r="KVX760" s="168"/>
      <c r="KVY760" s="168"/>
      <c r="KVZ760" s="168"/>
      <c r="KWA760" s="168"/>
      <c r="KWB760" s="168"/>
      <c r="KWC760" s="168"/>
      <c r="KWD760" s="168"/>
      <c r="KWE760" s="168"/>
      <c r="KWF760" s="168"/>
      <c r="KWG760" s="168"/>
      <c r="KWH760" s="168"/>
      <c r="KWI760" s="168"/>
      <c r="KWJ760" s="168"/>
      <c r="KWK760" s="168"/>
      <c r="KWL760" s="168"/>
      <c r="KWM760" s="168"/>
      <c r="KWN760" s="168"/>
      <c r="KWO760" s="168"/>
      <c r="KWP760" s="168"/>
      <c r="KWQ760" s="168"/>
      <c r="KWR760" s="168"/>
      <c r="KWS760" s="168"/>
      <c r="KWT760" s="168"/>
      <c r="KWU760" s="168"/>
      <c r="KWV760" s="168"/>
      <c r="KWW760" s="168"/>
      <c r="KWX760" s="168"/>
      <c r="KWY760" s="168"/>
      <c r="KWZ760" s="168"/>
      <c r="KXA760" s="511"/>
      <c r="KXB760" s="511"/>
      <c r="KXC760" s="511"/>
      <c r="KXD760" s="511"/>
      <c r="KXE760" s="511"/>
      <c r="KXF760" s="511"/>
      <c r="KXG760" s="511"/>
      <c r="KXH760" s="511"/>
      <c r="KXI760" s="511"/>
      <c r="KXJ760" s="511"/>
      <c r="KXK760" s="511"/>
      <c r="KXL760" s="511"/>
      <c r="KXM760" s="511"/>
      <c r="KXN760" s="511"/>
      <c r="KXO760" s="511"/>
      <c r="KXP760" s="511"/>
      <c r="KXQ760" s="511"/>
      <c r="KXR760" s="511"/>
      <c r="KXS760" s="511"/>
      <c r="KXT760" s="511"/>
      <c r="KXU760" s="511"/>
      <c r="KXV760" s="511"/>
      <c r="KXW760" s="511"/>
      <c r="KXX760" s="511"/>
      <c r="KXY760" s="89"/>
      <c r="KXZ760" s="89"/>
      <c r="KYA760" s="89"/>
      <c r="KYB760" s="89"/>
      <c r="KYC760" s="89"/>
      <c r="KYD760" s="511"/>
      <c r="KYE760" s="511"/>
      <c r="KYF760" s="89"/>
      <c r="KYG760" s="89"/>
      <c r="KYH760" s="511"/>
      <c r="KYI760" s="511"/>
      <c r="KYJ760" s="89"/>
      <c r="KYK760" s="89"/>
      <c r="KYL760" s="511"/>
      <c r="KYM760" s="511"/>
      <c r="KYN760" s="511"/>
      <c r="KYO760" s="511"/>
      <c r="KYP760" s="511"/>
      <c r="KYQ760" s="511"/>
      <c r="KYR760" s="511"/>
      <c r="KYS760" s="89"/>
      <c r="KYT760" s="89"/>
      <c r="KYU760" s="511"/>
      <c r="KYV760" s="511"/>
      <c r="KYW760" s="89"/>
      <c r="KYX760" s="89"/>
      <c r="KYY760" s="511"/>
      <c r="KYZ760" s="511"/>
      <c r="KZA760" s="511"/>
      <c r="KZB760" s="511"/>
      <c r="KZC760" s="511"/>
      <c r="KZD760" s="203"/>
      <c r="KZE760" s="107"/>
      <c r="KZF760" s="511"/>
      <c r="KZG760" s="511"/>
      <c r="KZH760" s="511"/>
      <c r="KZI760" s="511"/>
      <c r="KZJ760" s="511"/>
      <c r="KZK760" s="511"/>
      <c r="KZL760" s="511"/>
      <c r="KZM760" s="168"/>
      <c r="KZN760" s="168"/>
      <c r="KZO760" s="168"/>
      <c r="KZP760" s="168"/>
      <c r="KZQ760" s="168"/>
      <c r="KZR760" s="168"/>
      <c r="KZS760" s="168"/>
      <c r="KZT760" s="168"/>
      <c r="KZU760" s="168"/>
      <c r="KZV760" s="168"/>
      <c r="KZW760" s="168"/>
      <c r="KZX760" s="168"/>
      <c r="KZY760" s="168"/>
      <c r="KZZ760" s="168"/>
      <c r="LAA760" s="168"/>
      <c r="LAB760" s="168"/>
      <c r="LAC760" s="168"/>
      <c r="LAD760" s="168"/>
      <c r="LAE760" s="168"/>
      <c r="LAF760" s="168"/>
      <c r="LAG760" s="168"/>
      <c r="LAH760" s="168"/>
      <c r="LAI760" s="168"/>
      <c r="LAJ760" s="168"/>
      <c r="LAK760" s="168"/>
      <c r="LAL760" s="168"/>
      <c r="LAM760" s="168"/>
      <c r="LAN760" s="168"/>
      <c r="LAO760" s="168"/>
      <c r="LAP760" s="168"/>
      <c r="LAQ760" s="168"/>
      <c r="LAR760" s="168"/>
      <c r="LAS760" s="168"/>
      <c r="LAT760" s="168"/>
      <c r="LAU760" s="168"/>
      <c r="LAV760" s="168"/>
      <c r="LAW760" s="168"/>
      <c r="LAX760" s="168"/>
      <c r="LAY760" s="168"/>
      <c r="LAZ760" s="168"/>
      <c r="LBA760" s="168"/>
      <c r="LBB760" s="168"/>
      <c r="LBC760" s="168"/>
      <c r="LBD760" s="168"/>
      <c r="LBE760" s="511"/>
      <c r="LBF760" s="511"/>
      <c r="LBG760" s="511"/>
      <c r="LBH760" s="511"/>
      <c r="LBI760" s="511"/>
      <c r="LBJ760" s="511"/>
      <c r="LBK760" s="511"/>
      <c r="LBL760" s="511"/>
      <c r="LBM760" s="511"/>
      <c r="LBN760" s="511"/>
      <c r="LBO760" s="511"/>
      <c r="LBP760" s="511"/>
      <c r="LBQ760" s="511"/>
      <c r="LBR760" s="511"/>
      <c r="LBS760" s="511"/>
      <c r="LBT760" s="511"/>
      <c r="LBU760" s="511"/>
      <c r="LBV760" s="511"/>
      <c r="LBW760" s="511"/>
      <c r="LBX760" s="511"/>
      <c r="LBY760" s="511"/>
      <c r="LBZ760" s="511"/>
      <c r="LCA760" s="511"/>
      <c r="LCB760" s="511"/>
      <c r="LCC760" s="89"/>
      <c r="LCD760" s="89"/>
      <c r="LCE760" s="89"/>
      <c r="LCF760" s="89"/>
      <c r="LCG760" s="89"/>
      <c r="LCH760" s="511"/>
      <c r="LCI760" s="511"/>
      <c r="LCJ760" s="89"/>
      <c r="LCK760" s="89"/>
      <c r="LCL760" s="511"/>
      <c r="LCM760" s="511"/>
      <c r="LCN760" s="89"/>
      <c r="LCO760" s="89"/>
      <c r="LCP760" s="511"/>
      <c r="LCQ760" s="511"/>
      <c r="LCR760" s="511"/>
      <c r="LCS760" s="511"/>
      <c r="LCT760" s="511"/>
      <c r="LCU760" s="511"/>
      <c r="LCV760" s="511"/>
      <c r="LCW760" s="89"/>
      <c r="LCX760" s="89"/>
      <c r="LCY760" s="511"/>
      <c r="LCZ760" s="511"/>
      <c r="LDA760" s="89"/>
      <c r="LDB760" s="89"/>
      <c r="LDC760" s="511"/>
      <c r="LDD760" s="511"/>
      <c r="LDE760" s="511"/>
      <c r="LDF760" s="511"/>
      <c r="LDG760" s="511"/>
      <c r="LDH760" s="203"/>
      <c r="LDI760" s="107"/>
      <c r="LDJ760" s="511"/>
      <c r="LDK760" s="511"/>
      <c r="LDL760" s="511"/>
      <c r="LDM760" s="511"/>
      <c r="LDN760" s="511"/>
      <c r="LDO760" s="511"/>
      <c r="LDP760" s="511"/>
      <c r="LDQ760" s="168"/>
      <c r="LDR760" s="168"/>
      <c r="LDS760" s="168"/>
      <c r="LDT760" s="168"/>
      <c r="LDU760" s="168"/>
      <c r="LDV760" s="168"/>
      <c r="LDW760" s="168"/>
      <c r="LDX760" s="168"/>
      <c r="LDY760" s="168"/>
      <c r="LDZ760" s="168"/>
      <c r="LEA760" s="168"/>
      <c r="LEB760" s="168"/>
      <c r="LEC760" s="168"/>
      <c r="LED760" s="168"/>
      <c r="LEE760" s="168"/>
      <c r="LEF760" s="168"/>
      <c r="LEG760" s="168"/>
      <c r="LEH760" s="168"/>
      <c r="LEI760" s="168"/>
      <c r="LEJ760" s="168"/>
      <c r="LEK760" s="168"/>
      <c r="LEL760" s="168"/>
      <c r="LEM760" s="168"/>
      <c r="LEN760" s="168"/>
      <c r="LEO760" s="168"/>
      <c r="LEP760" s="168"/>
      <c r="LEQ760" s="168"/>
      <c r="LER760" s="168"/>
      <c r="LES760" s="168"/>
      <c r="LET760" s="168"/>
      <c r="LEU760" s="168"/>
      <c r="LEV760" s="168"/>
      <c r="LEW760" s="168"/>
      <c r="LEX760" s="168"/>
      <c r="LEY760" s="168"/>
      <c r="LEZ760" s="168"/>
      <c r="LFA760" s="168"/>
      <c r="LFB760" s="168"/>
      <c r="LFC760" s="168"/>
      <c r="LFD760" s="168"/>
      <c r="LFE760" s="168"/>
      <c r="LFF760" s="168"/>
      <c r="LFG760" s="168"/>
      <c r="LFH760" s="168"/>
      <c r="LFI760" s="511"/>
      <c r="LFJ760" s="511"/>
      <c r="LFK760" s="511"/>
      <c r="LFL760" s="511"/>
      <c r="LFM760" s="511"/>
      <c r="LFN760" s="511"/>
      <c r="LFO760" s="511"/>
      <c r="LFP760" s="511"/>
      <c r="LFQ760" s="511"/>
      <c r="LFR760" s="511"/>
      <c r="LFS760" s="511"/>
      <c r="LFT760" s="511"/>
      <c r="LFU760" s="511"/>
      <c r="LFV760" s="511"/>
      <c r="LFW760" s="511"/>
      <c r="LFX760" s="511"/>
      <c r="LFY760" s="511"/>
      <c r="LFZ760" s="511"/>
      <c r="LGA760" s="511"/>
      <c r="LGB760" s="511"/>
      <c r="LGC760" s="511"/>
      <c r="LGD760" s="511"/>
      <c r="LGE760" s="511"/>
      <c r="LGF760" s="511"/>
      <c r="LGG760" s="89"/>
      <c r="LGH760" s="89"/>
      <c r="LGI760" s="89"/>
      <c r="LGJ760" s="89"/>
      <c r="LGK760" s="89"/>
      <c r="LGL760" s="511"/>
      <c r="LGM760" s="511"/>
      <c r="LGN760" s="89"/>
      <c r="LGO760" s="89"/>
      <c r="LGP760" s="511"/>
      <c r="LGQ760" s="511"/>
      <c r="LGR760" s="89"/>
      <c r="LGS760" s="89"/>
      <c r="LGT760" s="511"/>
      <c r="LGU760" s="511"/>
      <c r="LGV760" s="511"/>
      <c r="LGW760" s="511"/>
      <c r="LGX760" s="511"/>
      <c r="LGY760" s="511"/>
      <c r="LGZ760" s="511"/>
      <c r="LHA760" s="89"/>
      <c r="LHB760" s="89"/>
      <c r="LHC760" s="511"/>
      <c r="LHD760" s="511"/>
      <c r="LHE760" s="89"/>
      <c r="LHF760" s="89"/>
      <c r="LHG760" s="511"/>
      <c r="LHH760" s="511"/>
      <c r="LHI760" s="511"/>
      <c r="LHJ760" s="511"/>
      <c r="LHK760" s="511"/>
      <c r="LHL760" s="203"/>
      <c r="LHM760" s="107"/>
      <c r="LHN760" s="511"/>
      <c r="LHO760" s="511"/>
      <c r="LHP760" s="511"/>
      <c r="LHQ760" s="511"/>
      <c r="LHR760" s="511"/>
      <c r="LHS760" s="511"/>
      <c r="LHT760" s="511"/>
      <c r="LHU760" s="168"/>
      <c r="LHV760" s="168"/>
      <c r="LHW760" s="168"/>
      <c r="LHX760" s="168"/>
      <c r="LHY760" s="168"/>
      <c r="LHZ760" s="168"/>
      <c r="LIA760" s="168"/>
      <c r="LIB760" s="168"/>
      <c r="LIC760" s="168"/>
      <c r="LID760" s="168"/>
      <c r="LIE760" s="168"/>
      <c r="LIF760" s="168"/>
      <c r="LIG760" s="168"/>
      <c r="LIH760" s="168"/>
      <c r="LII760" s="168"/>
      <c r="LIJ760" s="168"/>
      <c r="LIK760" s="168"/>
      <c r="LIL760" s="168"/>
      <c r="LIM760" s="168"/>
      <c r="LIN760" s="168"/>
      <c r="LIO760" s="168"/>
      <c r="LIP760" s="168"/>
      <c r="LIQ760" s="168"/>
      <c r="LIR760" s="168"/>
      <c r="LIS760" s="168"/>
      <c r="LIT760" s="168"/>
      <c r="LIU760" s="168"/>
      <c r="LIV760" s="168"/>
      <c r="LIW760" s="168"/>
      <c r="LIX760" s="168"/>
      <c r="LIY760" s="168"/>
      <c r="LIZ760" s="168"/>
      <c r="LJA760" s="168"/>
      <c r="LJB760" s="168"/>
      <c r="LJC760" s="168"/>
      <c r="LJD760" s="168"/>
      <c r="LJE760" s="168"/>
      <c r="LJF760" s="168"/>
      <c r="LJG760" s="168"/>
      <c r="LJH760" s="168"/>
      <c r="LJI760" s="168"/>
      <c r="LJJ760" s="168"/>
      <c r="LJK760" s="168"/>
      <c r="LJL760" s="168"/>
      <c r="LJM760" s="511"/>
      <c r="LJN760" s="511"/>
      <c r="LJO760" s="511"/>
      <c r="LJP760" s="511"/>
      <c r="LJQ760" s="511"/>
      <c r="LJR760" s="511"/>
      <c r="LJS760" s="511"/>
      <c r="LJT760" s="511"/>
      <c r="LJU760" s="511"/>
      <c r="LJV760" s="511"/>
      <c r="LJW760" s="511"/>
      <c r="LJX760" s="511"/>
      <c r="LJY760" s="511"/>
      <c r="LJZ760" s="511"/>
      <c r="LKA760" s="511"/>
      <c r="LKB760" s="511"/>
      <c r="LKC760" s="511"/>
      <c r="LKD760" s="511"/>
      <c r="LKE760" s="511"/>
      <c r="LKF760" s="511"/>
      <c r="LKG760" s="511"/>
      <c r="LKH760" s="511"/>
      <c r="LKI760" s="511"/>
      <c r="LKJ760" s="511"/>
      <c r="LKK760" s="89"/>
      <c r="LKL760" s="89"/>
      <c r="LKM760" s="89"/>
      <c r="LKN760" s="89"/>
      <c r="LKO760" s="89"/>
      <c r="LKP760" s="511"/>
      <c r="LKQ760" s="511"/>
      <c r="LKR760" s="89"/>
      <c r="LKS760" s="89"/>
      <c r="LKT760" s="511"/>
      <c r="LKU760" s="511"/>
      <c r="LKV760" s="89"/>
      <c r="LKW760" s="89"/>
      <c r="LKX760" s="511"/>
      <c r="LKY760" s="511"/>
      <c r="LKZ760" s="511"/>
      <c r="LLA760" s="511"/>
      <c r="LLB760" s="511"/>
      <c r="LLC760" s="511"/>
      <c r="LLD760" s="511"/>
      <c r="LLE760" s="89"/>
      <c r="LLF760" s="89"/>
      <c r="LLG760" s="511"/>
      <c r="LLH760" s="511"/>
      <c r="LLI760" s="89"/>
      <c r="LLJ760" s="89"/>
      <c r="LLK760" s="511"/>
      <c r="LLL760" s="511"/>
      <c r="LLM760" s="511"/>
      <c r="LLN760" s="511"/>
      <c r="LLO760" s="511"/>
      <c r="LLP760" s="203"/>
      <c r="LLQ760" s="107"/>
      <c r="LLR760" s="511"/>
      <c r="LLS760" s="511"/>
      <c r="LLT760" s="511"/>
      <c r="LLU760" s="511"/>
      <c r="LLV760" s="511"/>
      <c r="LLW760" s="511"/>
      <c r="LLX760" s="511"/>
      <c r="LLY760" s="168"/>
      <c r="LLZ760" s="168"/>
      <c r="LMA760" s="168"/>
      <c r="LMB760" s="168"/>
      <c r="LMC760" s="168"/>
      <c r="LMD760" s="168"/>
      <c r="LME760" s="168"/>
      <c r="LMF760" s="168"/>
      <c r="LMG760" s="168"/>
      <c r="LMH760" s="168"/>
      <c r="LMI760" s="168"/>
      <c r="LMJ760" s="168"/>
      <c r="LMK760" s="168"/>
      <c r="LML760" s="168"/>
      <c r="LMM760" s="168"/>
      <c r="LMN760" s="168"/>
      <c r="LMO760" s="168"/>
      <c r="LMP760" s="168"/>
      <c r="LMQ760" s="168"/>
      <c r="LMR760" s="168"/>
      <c r="LMS760" s="168"/>
      <c r="LMT760" s="168"/>
      <c r="LMU760" s="168"/>
      <c r="LMV760" s="168"/>
      <c r="LMW760" s="168"/>
      <c r="LMX760" s="168"/>
      <c r="LMY760" s="168"/>
      <c r="LMZ760" s="168"/>
      <c r="LNA760" s="168"/>
      <c r="LNB760" s="168"/>
      <c r="LNC760" s="168"/>
      <c r="LND760" s="168"/>
      <c r="LNE760" s="168"/>
      <c r="LNF760" s="168"/>
      <c r="LNG760" s="168"/>
      <c r="LNH760" s="168"/>
      <c r="LNI760" s="168"/>
      <c r="LNJ760" s="168"/>
      <c r="LNK760" s="168"/>
      <c r="LNL760" s="168"/>
      <c r="LNM760" s="168"/>
      <c r="LNN760" s="168"/>
      <c r="LNO760" s="168"/>
      <c r="LNP760" s="168"/>
      <c r="LNQ760" s="511"/>
      <c r="LNR760" s="511"/>
      <c r="LNS760" s="511"/>
      <c r="LNT760" s="511"/>
      <c r="LNU760" s="511"/>
      <c r="LNV760" s="511"/>
      <c r="LNW760" s="511"/>
      <c r="LNX760" s="511"/>
      <c r="LNY760" s="511"/>
      <c r="LNZ760" s="511"/>
      <c r="LOA760" s="511"/>
      <c r="LOB760" s="511"/>
      <c r="LOC760" s="511"/>
      <c r="LOD760" s="511"/>
      <c r="LOE760" s="511"/>
      <c r="LOF760" s="511"/>
      <c r="LOG760" s="511"/>
      <c r="LOH760" s="511"/>
      <c r="LOI760" s="511"/>
      <c r="LOJ760" s="511"/>
      <c r="LOK760" s="511"/>
      <c r="LOL760" s="511"/>
      <c r="LOM760" s="511"/>
      <c r="LON760" s="511"/>
      <c r="LOO760" s="89"/>
      <c r="LOP760" s="89"/>
      <c r="LOQ760" s="89"/>
      <c r="LOR760" s="89"/>
      <c r="LOS760" s="89"/>
      <c r="LOT760" s="511"/>
      <c r="LOU760" s="511"/>
      <c r="LOV760" s="89"/>
      <c r="LOW760" s="89"/>
      <c r="LOX760" s="511"/>
      <c r="LOY760" s="511"/>
      <c r="LOZ760" s="89"/>
      <c r="LPA760" s="89"/>
      <c r="LPB760" s="511"/>
      <c r="LPC760" s="511"/>
      <c r="LPD760" s="511"/>
      <c r="LPE760" s="511"/>
      <c r="LPF760" s="511"/>
      <c r="LPG760" s="511"/>
      <c r="LPH760" s="511"/>
      <c r="LPI760" s="89"/>
      <c r="LPJ760" s="89"/>
      <c r="LPK760" s="511"/>
      <c r="LPL760" s="511"/>
      <c r="LPM760" s="89"/>
      <c r="LPN760" s="89"/>
      <c r="LPO760" s="511"/>
      <c r="LPP760" s="511"/>
      <c r="LPQ760" s="511"/>
      <c r="LPR760" s="511"/>
      <c r="LPS760" s="511"/>
      <c r="LPT760" s="203"/>
      <c r="LPU760" s="107"/>
      <c r="LPV760" s="511"/>
      <c r="LPW760" s="511"/>
      <c r="LPX760" s="511"/>
      <c r="LPY760" s="511"/>
      <c r="LPZ760" s="511"/>
      <c r="LQA760" s="511"/>
      <c r="LQB760" s="511"/>
      <c r="LQC760" s="168"/>
      <c r="LQD760" s="168"/>
      <c r="LQE760" s="168"/>
      <c r="LQF760" s="168"/>
      <c r="LQG760" s="168"/>
      <c r="LQH760" s="168"/>
      <c r="LQI760" s="168"/>
      <c r="LQJ760" s="168"/>
      <c r="LQK760" s="168"/>
      <c r="LQL760" s="168"/>
      <c r="LQM760" s="168"/>
      <c r="LQN760" s="168"/>
      <c r="LQO760" s="168"/>
      <c r="LQP760" s="168"/>
      <c r="LQQ760" s="168"/>
      <c r="LQR760" s="168"/>
      <c r="LQS760" s="168"/>
      <c r="LQT760" s="168"/>
      <c r="LQU760" s="168"/>
      <c r="LQV760" s="168"/>
      <c r="LQW760" s="168"/>
      <c r="LQX760" s="168"/>
      <c r="LQY760" s="168"/>
      <c r="LQZ760" s="168"/>
      <c r="LRA760" s="168"/>
      <c r="LRB760" s="168"/>
      <c r="LRC760" s="168"/>
      <c r="LRD760" s="168"/>
      <c r="LRE760" s="168"/>
      <c r="LRF760" s="168"/>
      <c r="LRG760" s="168"/>
      <c r="LRH760" s="168"/>
      <c r="LRI760" s="168"/>
      <c r="LRJ760" s="168"/>
      <c r="LRK760" s="168"/>
      <c r="LRL760" s="168"/>
      <c r="LRM760" s="168"/>
      <c r="LRN760" s="168"/>
      <c r="LRO760" s="168"/>
      <c r="LRP760" s="168"/>
      <c r="LRQ760" s="168"/>
      <c r="LRR760" s="168"/>
      <c r="LRS760" s="168"/>
      <c r="LRT760" s="168"/>
      <c r="LRU760" s="511"/>
      <c r="LRV760" s="511"/>
      <c r="LRW760" s="511"/>
      <c r="LRX760" s="511"/>
      <c r="LRY760" s="511"/>
      <c r="LRZ760" s="511"/>
      <c r="LSA760" s="511"/>
      <c r="LSB760" s="511"/>
      <c r="LSC760" s="511"/>
      <c r="LSD760" s="511"/>
      <c r="LSE760" s="511"/>
      <c r="LSF760" s="511"/>
      <c r="LSG760" s="511"/>
      <c r="LSH760" s="511"/>
      <c r="LSI760" s="511"/>
      <c r="LSJ760" s="511"/>
      <c r="LSK760" s="511"/>
      <c r="LSL760" s="511"/>
      <c r="LSM760" s="511"/>
      <c r="LSN760" s="511"/>
      <c r="LSO760" s="511"/>
      <c r="LSP760" s="511"/>
      <c r="LSQ760" s="511"/>
      <c r="LSR760" s="511"/>
      <c r="LSS760" s="89"/>
      <c r="LST760" s="89"/>
      <c r="LSU760" s="89"/>
      <c r="LSV760" s="89"/>
      <c r="LSW760" s="89"/>
      <c r="LSX760" s="511"/>
      <c r="LSY760" s="511"/>
      <c r="LSZ760" s="89"/>
      <c r="LTA760" s="89"/>
      <c r="LTB760" s="511"/>
      <c r="LTC760" s="511"/>
      <c r="LTD760" s="89"/>
      <c r="LTE760" s="89"/>
      <c r="LTF760" s="511"/>
      <c r="LTG760" s="511"/>
      <c r="LTH760" s="511"/>
      <c r="LTI760" s="511"/>
      <c r="LTJ760" s="511"/>
      <c r="LTK760" s="511"/>
      <c r="LTL760" s="511"/>
      <c r="LTM760" s="89"/>
      <c r="LTN760" s="89"/>
      <c r="LTO760" s="511"/>
      <c r="LTP760" s="511"/>
      <c r="LTQ760" s="89"/>
      <c r="LTR760" s="89"/>
      <c r="LTS760" s="511"/>
      <c r="LTT760" s="511"/>
      <c r="LTU760" s="511"/>
      <c r="LTV760" s="511"/>
      <c r="LTW760" s="511"/>
      <c r="LTX760" s="203"/>
      <c r="LTY760" s="107"/>
      <c r="LTZ760" s="511"/>
      <c r="LUA760" s="511"/>
      <c r="LUB760" s="511"/>
      <c r="LUC760" s="511"/>
      <c r="LUD760" s="511"/>
      <c r="LUE760" s="511"/>
      <c r="LUF760" s="511"/>
      <c r="LUG760" s="168"/>
      <c r="LUH760" s="168"/>
      <c r="LUI760" s="168"/>
      <c r="LUJ760" s="168"/>
      <c r="LUK760" s="168"/>
      <c r="LUL760" s="168"/>
      <c r="LUM760" s="168"/>
      <c r="LUN760" s="168"/>
      <c r="LUO760" s="168"/>
      <c r="LUP760" s="168"/>
      <c r="LUQ760" s="168"/>
      <c r="LUR760" s="168"/>
      <c r="LUS760" s="168"/>
      <c r="LUT760" s="168"/>
      <c r="LUU760" s="168"/>
      <c r="LUV760" s="168"/>
      <c r="LUW760" s="168"/>
      <c r="LUX760" s="168"/>
      <c r="LUY760" s="168"/>
      <c r="LUZ760" s="168"/>
      <c r="LVA760" s="168"/>
      <c r="LVB760" s="168"/>
      <c r="LVC760" s="168"/>
      <c r="LVD760" s="168"/>
      <c r="LVE760" s="168"/>
      <c r="LVF760" s="168"/>
      <c r="LVG760" s="168"/>
      <c r="LVH760" s="168"/>
      <c r="LVI760" s="168"/>
      <c r="LVJ760" s="168"/>
      <c r="LVK760" s="168"/>
      <c r="LVL760" s="168"/>
      <c r="LVM760" s="168"/>
      <c r="LVN760" s="168"/>
      <c r="LVO760" s="168"/>
      <c r="LVP760" s="168"/>
      <c r="LVQ760" s="168"/>
      <c r="LVR760" s="168"/>
      <c r="LVS760" s="168"/>
      <c r="LVT760" s="168"/>
      <c r="LVU760" s="168"/>
      <c r="LVV760" s="168"/>
      <c r="LVW760" s="168"/>
      <c r="LVX760" s="168"/>
      <c r="LVY760" s="511"/>
      <c r="LVZ760" s="511"/>
      <c r="LWA760" s="511"/>
      <c r="LWB760" s="511"/>
      <c r="LWC760" s="511"/>
      <c r="LWD760" s="511"/>
      <c r="LWE760" s="511"/>
      <c r="LWF760" s="511"/>
      <c r="LWG760" s="511"/>
      <c r="LWH760" s="511"/>
      <c r="LWI760" s="511"/>
      <c r="LWJ760" s="511"/>
      <c r="LWK760" s="511"/>
      <c r="LWL760" s="511"/>
      <c r="LWM760" s="511"/>
      <c r="LWN760" s="511"/>
      <c r="LWO760" s="511"/>
      <c r="LWP760" s="511"/>
      <c r="LWQ760" s="511"/>
      <c r="LWR760" s="511"/>
      <c r="LWS760" s="511"/>
      <c r="LWT760" s="511"/>
      <c r="LWU760" s="511"/>
      <c r="LWV760" s="511"/>
      <c r="LWW760" s="89"/>
      <c r="LWX760" s="89"/>
      <c r="LWY760" s="89"/>
      <c r="LWZ760" s="89"/>
      <c r="LXA760" s="89"/>
      <c r="LXB760" s="511"/>
      <c r="LXC760" s="511"/>
      <c r="LXD760" s="89"/>
      <c r="LXE760" s="89"/>
      <c r="LXF760" s="511"/>
      <c r="LXG760" s="511"/>
      <c r="LXH760" s="89"/>
      <c r="LXI760" s="89"/>
      <c r="LXJ760" s="511"/>
      <c r="LXK760" s="511"/>
      <c r="LXL760" s="511"/>
      <c r="LXM760" s="511"/>
      <c r="LXN760" s="511"/>
      <c r="LXO760" s="511"/>
      <c r="LXP760" s="511"/>
      <c r="LXQ760" s="89"/>
      <c r="LXR760" s="89"/>
      <c r="LXS760" s="511"/>
      <c r="LXT760" s="511"/>
      <c r="LXU760" s="89"/>
      <c r="LXV760" s="89"/>
      <c r="LXW760" s="511"/>
      <c r="LXX760" s="511"/>
      <c r="LXY760" s="511"/>
      <c r="LXZ760" s="511"/>
      <c r="LYA760" s="511"/>
      <c r="LYB760" s="203"/>
      <c r="LYC760" s="107"/>
      <c r="LYD760" s="511"/>
      <c r="LYE760" s="511"/>
      <c r="LYF760" s="511"/>
      <c r="LYG760" s="511"/>
      <c r="LYH760" s="511"/>
      <c r="LYI760" s="511"/>
      <c r="LYJ760" s="511"/>
      <c r="LYK760" s="168"/>
      <c r="LYL760" s="168"/>
      <c r="LYM760" s="168"/>
      <c r="LYN760" s="168"/>
      <c r="LYO760" s="168"/>
      <c r="LYP760" s="168"/>
      <c r="LYQ760" s="168"/>
      <c r="LYR760" s="168"/>
      <c r="LYS760" s="168"/>
      <c r="LYT760" s="168"/>
      <c r="LYU760" s="168"/>
      <c r="LYV760" s="168"/>
      <c r="LYW760" s="168"/>
      <c r="LYX760" s="168"/>
      <c r="LYY760" s="168"/>
      <c r="LYZ760" s="168"/>
      <c r="LZA760" s="168"/>
      <c r="LZB760" s="168"/>
      <c r="LZC760" s="168"/>
      <c r="LZD760" s="168"/>
      <c r="LZE760" s="168"/>
      <c r="LZF760" s="168"/>
      <c r="LZG760" s="168"/>
      <c r="LZH760" s="168"/>
      <c r="LZI760" s="168"/>
      <c r="LZJ760" s="168"/>
      <c r="LZK760" s="168"/>
      <c r="LZL760" s="168"/>
      <c r="LZM760" s="168"/>
      <c r="LZN760" s="168"/>
      <c r="LZO760" s="168"/>
      <c r="LZP760" s="168"/>
      <c r="LZQ760" s="168"/>
      <c r="LZR760" s="168"/>
      <c r="LZS760" s="168"/>
      <c r="LZT760" s="168"/>
      <c r="LZU760" s="168"/>
      <c r="LZV760" s="168"/>
      <c r="LZW760" s="168"/>
      <c r="LZX760" s="168"/>
      <c r="LZY760" s="168"/>
      <c r="LZZ760" s="168"/>
      <c r="MAA760" s="168"/>
      <c r="MAB760" s="168"/>
      <c r="MAC760" s="511"/>
      <c r="MAD760" s="511"/>
      <c r="MAE760" s="511"/>
      <c r="MAF760" s="511"/>
      <c r="MAG760" s="511"/>
      <c r="MAH760" s="511"/>
      <c r="MAI760" s="511"/>
      <c r="MAJ760" s="511"/>
      <c r="MAK760" s="511"/>
      <c r="MAL760" s="511"/>
      <c r="MAM760" s="511"/>
      <c r="MAN760" s="511"/>
      <c r="MAO760" s="511"/>
      <c r="MAP760" s="511"/>
      <c r="MAQ760" s="511"/>
      <c r="MAR760" s="511"/>
      <c r="MAS760" s="511"/>
      <c r="MAT760" s="511"/>
      <c r="MAU760" s="511"/>
      <c r="MAV760" s="511"/>
      <c r="MAW760" s="511"/>
      <c r="MAX760" s="511"/>
      <c r="MAY760" s="511"/>
      <c r="MAZ760" s="511"/>
      <c r="MBA760" s="89"/>
      <c r="MBB760" s="89"/>
      <c r="MBC760" s="89"/>
      <c r="MBD760" s="89"/>
      <c r="MBE760" s="89"/>
      <c r="MBF760" s="511"/>
      <c r="MBG760" s="511"/>
      <c r="MBH760" s="89"/>
      <c r="MBI760" s="89"/>
      <c r="MBJ760" s="511"/>
      <c r="MBK760" s="511"/>
      <c r="MBL760" s="89"/>
      <c r="MBM760" s="89"/>
      <c r="MBN760" s="511"/>
      <c r="MBO760" s="511"/>
      <c r="MBP760" s="511"/>
      <c r="MBQ760" s="511"/>
      <c r="MBR760" s="511"/>
      <c r="MBS760" s="511"/>
      <c r="MBT760" s="511"/>
      <c r="MBU760" s="89"/>
      <c r="MBV760" s="89"/>
      <c r="MBW760" s="511"/>
      <c r="MBX760" s="511"/>
      <c r="MBY760" s="89"/>
      <c r="MBZ760" s="89"/>
      <c r="MCA760" s="511"/>
      <c r="MCB760" s="511"/>
      <c r="MCC760" s="511"/>
      <c r="MCD760" s="511"/>
      <c r="MCE760" s="511"/>
      <c r="MCF760" s="203"/>
      <c r="MCG760" s="107"/>
      <c r="MCH760" s="511"/>
      <c r="MCI760" s="511"/>
      <c r="MCJ760" s="511"/>
      <c r="MCK760" s="511"/>
      <c r="MCL760" s="511"/>
      <c r="MCM760" s="511"/>
      <c r="MCN760" s="511"/>
      <c r="MCO760" s="168"/>
      <c r="MCP760" s="168"/>
      <c r="MCQ760" s="168"/>
      <c r="MCR760" s="168"/>
      <c r="MCS760" s="168"/>
      <c r="MCT760" s="168"/>
      <c r="MCU760" s="168"/>
      <c r="MCV760" s="168"/>
      <c r="MCW760" s="168"/>
      <c r="MCX760" s="168"/>
      <c r="MCY760" s="168"/>
      <c r="MCZ760" s="168"/>
      <c r="MDA760" s="168"/>
      <c r="MDB760" s="168"/>
      <c r="MDC760" s="168"/>
      <c r="MDD760" s="168"/>
      <c r="MDE760" s="168"/>
      <c r="MDF760" s="168"/>
      <c r="MDG760" s="168"/>
      <c r="MDH760" s="168"/>
      <c r="MDI760" s="168"/>
      <c r="MDJ760" s="168"/>
      <c r="MDK760" s="168"/>
      <c r="MDL760" s="168"/>
      <c r="MDM760" s="168"/>
      <c r="MDN760" s="168"/>
      <c r="MDO760" s="168"/>
      <c r="MDP760" s="168"/>
      <c r="MDQ760" s="168"/>
      <c r="MDR760" s="168"/>
      <c r="MDS760" s="168"/>
      <c r="MDT760" s="168"/>
      <c r="MDU760" s="168"/>
      <c r="MDV760" s="168"/>
      <c r="MDW760" s="168"/>
      <c r="MDX760" s="168"/>
      <c r="MDY760" s="168"/>
      <c r="MDZ760" s="168"/>
      <c r="MEA760" s="168"/>
      <c r="MEB760" s="168"/>
      <c r="MEC760" s="168"/>
      <c r="MED760" s="168"/>
      <c r="MEE760" s="168"/>
      <c r="MEF760" s="168"/>
      <c r="MEG760" s="511"/>
      <c r="MEH760" s="511"/>
      <c r="MEI760" s="511"/>
      <c r="MEJ760" s="511"/>
      <c r="MEK760" s="511"/>
      <c r="MEL760" s="511"/>
      <c r="MEM760" s="511"/>
      <c r="MEN760" s="511"/>
      <c r="MEO760" s="511"/>
      <c r="MEP760" s="511"/>
      <c r="MEQ760" s="511"/>
      <c r="MER760" s="511"/>
      <c r="MES760" s="511"/>
      <c r="MET760" s="511"/>
      <c r="MEU760" s="511"/>
      <c r="MEV760" s="511"/>
      <c r="MEW760" s="511"/>
      <c r="MEX760" s="511"/>
      <c r="MEY760" s="511"/>
      <c r="MEZ760" s="511"/>
      <c r="MFA760" s="511"/>
      <c r="MFB760" s="511"/>
      <c r="MFC760" s="511"/>
      <c r="MFD760" s="511"/>
      <c r="MFE760" s="89"/>
      <c r="MFF760" s="89"/>
      <c r="MFG760" s="89"/>
      <c r="MFH760" s="89"/>
      <c r="MFI760" s="89"/>
      <c r="MFJ760" s="511"/>
      <c r="MFK760" s="511"/>
      <c r="MFL760" s="89"/>
      <c r="MFM760" s="89"/>
      <c r="MFN760" s="511"/>
      <c r="MFO760" s="511"/>
      <c r="MFP760" s="89"/>
      <c r="MFQ760" s="89"/>
      <c r="MFR760" s="511"/>
      <c r="MFS760" s="511"/>
      <c r="MFT760" s="511"/>
      <c r="MFU760" s="511"/>
      <c r="MFV760" s="511"/>
      <c r="MFW760" s="511"/>
      <c r="MFX760" s="511"/>
      <c r="MFY760" s="89"/>
      <c r="MFZ760" s="89"/>
      <c r="MGA760" s="511"/>
      <c r="MGB760" s="511"/>
      <c r="MGC760" s="89"/>
      <c r="MGD760" s="89"/>
      <c r="MGE760" s="511"/>
      <c r="MGF760" s="511"/>
      <c r="MGG760" s="511"/>
      <c r="MGH760" s="511"/>
      <c r="MGI760" s="511"/>
      <c r="MGJ760" s="203"/>
      <c r="MGK760" s="107"/>
      <c r="MGL760" s="511"/>
      <c r="MGM760" s="511"/>
      <c r="MGN760" s="511"/>
      <c r="MGO760" s="511"/>
      <c r="MGP760" s="511"/>
      <c r="MGQ760" s="511"/>
      <c r="MGR760" s="511"/>
      <c r="MGS760" s="168"/>
      <c r="MGT760" s="168"/>
      <c r="MGU760" s="168"/>
      <c r="MGV760" s="168"/>
      <c r="MGW760" s="168"/>
      <c r="MGX760" s="168"/>
      <c r="MGY760" s="168"/>
      <c r="MGZ760" s="168"/>
      <c r="MHA760" s="168"/>
      <c r="MHB760" s="168"/>
      <c r="MHC760" s="168"/>
      <c r="MHD760" s="168"/>
      <c r="MHE760" s="168"/>
      <c r="MHF760" s="168"/>
      <c r="MHG760" s="168"/>
      <c r="MHH760" s="168"/>
      <c r="MHI760" s="168"/>
      <c r="MHJ760" s="168"/>
      <c r="MHK760" s="168"/>
      <c r="MHL760" s="168"/>
      <c r="MHM760" s="168"/>
      <c r="MHN760" s="168"/>
      <c r="MHO760" s="168"/>
      <c r="MHP760" s="168"/>
      <c r="MHQ760" s="168"/>
      <c r="MHR760" s="168"/>
      <c r="MHS760" s="168"/>
      <c r="MHT760" s="168"/>
      <c r="MHU760" s="168"/>
      <c r="MHV760" s="168"/>
      <c r="MHW760" s="168"/>
      <c r="MHX760" s="168"/>
      <c r="MHY760" s="168"/>
      <c r="MHZ760" s="168"/>
      <c r="MIA760" s="168"/>
      <c r="MIB760" s="168"/>
      <c r="MIC760" s="168"/>
      <c r="MID760" s="168"/>
      <c r="MIE760" s="168"/>
      <c r="MIF760" s="168"/>
      <c r="MIG760" s="168"/>
      <c r="MIH760" s="168"/>
      <c r="MII760" s="168"/>
      <c r="MIJ760" s="168"/>
      <c r="MIK760" s="511"/>
      <c r="MIL760" s="511"/>
      <c r="MIM760" s="511"/>
      <c r="MIN760" s="511"/>
      <c r="MIO760" s="511"/>
      <c r="MIP760" s="511"/>
      <c r="MIQ760" s="511"/>
      <c r="MIR760" s="511"/>
      <c r="MIS760" s="511"/>
      <c r="MIT760" s="511"/>
      <c r="MIU760" s="511"/>
      <c r="MIV760" s="511"/>
      <c r="MIW760" s="511"/>
      <c r="MIX760" s="511"/>
      <c r="MIY760" s="511"/>
      <c r="MIZ760" s="511"/>
      <c r="MJA760" s="511"/>
      <c r="MJB760" s="511"/>
      <c r="MJC760" s="511"/>
      <c r="MJD760" s="511"/>
      <c r="MJE760" s="511"/>
      <c r="MJF760" s="511"/>
      <c r="MJG760" s="511"/>
      <c r="MJH760" s="511"/>
      <c r="MJI760" s="89"/>
      <c r="MJJ760" s="89"/>
      <c r="MJK760" s="89"/>
      <c r="MJL760" s="89"/>
      <c r="MJM760" s="89"/>
      <c r="MJN760" s="511"/>
      <c r="MJO760" s="511"/>
      <c r="MJP760" s="89"/>
      <c r="MJQ760" s="89"/>
      <c r="MJR760" s="511"/>
      <c r="MJS760" s="511"/>
      <c r="MJT760" s="89"/>
      <c r="MJU760" s="89"/>
      <c r="MJV760" s="511"/>
      <c r="MJW760" s="511"/>
      <c r="MJX760" s="511"/>
      <c r="MJY760" s="511"/>
      <c r="MJZ760" s="511"/>
      <c r="MKA760" s="511"/>
      <c r="MKB760" s="511"/>
      <c r="MKC760" s="89"/>
      <c r="MKD760" s="89"/>
      <c r="MKE760" s="511"/>
      <c r="MKF760" s="511"/>
      <c r="MKG760" s="89"/>
      <c r="MKH760" s="89"/>
      <c r="MKI760" s="511"/>
      <c r="MKJ760" s="511"/>
      <c r="MKK760" s="511"/>
      <c r="MKL760" s="511"/>
      <c r="MKM760" s="511"/>
      <c r="MKN760" s="203"/>
      <c r="MKO760" s="107"/>
      <c r="MKP760" s="511"/>
      <c r="MKQ760" s="511"/>
      <c r="MKR760" s="511"/>
      <c r="MKS760" s="511"/>
      <c r="MKT760" s="511"/>
      <c r="MKU760" s="511"/>
      <c r="MKV760" s="511"/>
      <c r="MKW760" s="168"/>
      <c r="MKX760" s="168"/>
      <c r="MKY760" s="168"/>
      <c r="MKZ760" s="168"/>
      <c r="MLA760" s="168"/>
      <c r="MLB760" s="168"/>
      <c r="MLC760" s="168"/>
      <c r="MLD760" s="168"/>
      <c r="MLE760" s="168"/>
      <c r="MLF760" s="168"/>
      <c r="MLG760" s="168"/>
      <c r="MLH760" s="168"/>
      <c r="MLI760" s="168"/>
      <c r="MLJ760" s="168"/>
      <c r="MLK760" s="168"/>
      <c r="MLL760" s="168"/>
      <c r="MLM760" s="168"/>
      <c r="MLN760" s="168"/>
      <c r="MLO760" s="168"/>
      <c r="MLP760" s="168"/>
      <c r="MLQ760" s="168"/>
      <c r="MLR760" s="168"/>
      <c r="MLS760" s="168"/>
      <c r="MLT760" s="168"/>
      <c r="MLU760" s="168"/>
      <c r="MLV760" s="168"/>
      <c r="MLW760" s="168"/>
      <c r="MLX760" s="168"/>
      <c r="MLY760" s="168"/>
      <c r="MLZ760" s="168"/>
      <c r="MMA760" s="168"/>
      <c r="MMB760" s="168"/>
      <c r="MMC760" s="168"/>
      <c r="MMD760" s="168"/>
      <c r="MME760" s="168"/>
      <c r="MMF760" s="168"/>
      <c r="MMG760" s="168"/>
      <c r="MMH760" s="168"/>
      <c r="MMI760" s="168"/>
      <c r="MMJ760" s="168"/>
      <c r="MMK760" s="168"/>
      <c r="MML760" s="168"/>
      <c r="MMM760" s="168"/>
      <c r="MMN760" s="168"/>
      <c r="MMO760" s="511"/>
      <c r="MMP760" s="511"/>
      <c r="MMQ760" s="511"/>
      <c r="MMR760" s="511"/>
      <c r="MMS760" s="511"/>
      <c r="MMT760" s="511"/>
      <c r="MMU760" s="511"/>
      <c r="MMV760" s="511"/>
      <c r="MMW760" s="511"/>
      <c r="MMX760" s="511"/>
      <c r="MMY760" s="511"/>
      <c r="MMZ760" s="511"/>
      <c r="MNA760" s="511"/>
      <c r="MNB760" s="511"/>
      <c r="MNC760" s="511"/>
      <c r="MND760" s="511"/>
      <c r="MNE760" s="511"/>
      <c r="MNF760" s="511"/>
      <c r="MNG760" s="511"/>
      <c r="MNH760" s="511"/>
      <c r="MNI760" s="511"/>
      <c r="MNJ760" s="511"/>
      <c r="MNK760" s="511"/>
      <c r="MNL760" s="511"/>
      <c r="MNM760" s="89"/>
      <c r="MNN760" s="89"/>
      <c r="MNO760" s="89"/>
      <c r="MNP760" s="89"/>
      <c r="MNQ760" s="89"/>
      <c r="MNR760" s="511"/>
      <c r="MNS760" s="511"/>
      <c r="MNT760" s="89"/>
      <c r="MNU760" s="89"/>
      <c r="MNV760" s="511"/>
      <c r="MNW760" s="511"/>
      <c r="MNX760" s="89"/>
      <c r="MNY760" s="89"/>
      <c r="MNZ760" s="511"/>
      <c r="MOA760" s="511"/>
      <c r="MOB760" s="511"/>
      <c r="MOC760" s="511"/>
      <c r="MOD760" s="511"/>
      <c r="MOE760" s="511"/>
      <c r="MOF760" s="511"/>
      <c r="MOG760" s="89"/>
      <c r="MOH760" s="89"/>
      <c r="MOI760" s="511"/>
      <c r="MOJ760" s="511"/>
      <c r="MOK760" s="89"/>
      <c r="MOL760" s="89"/>
      <c r="MOM760" s="511"/>
      <c r="MON760" s="511"/>
      <c r="MOO760" s="511"/>
      <c r="MOP760" s="511"/>
      <c r="MOQ760" s="511"/>
      <c r="MOR760" s="203"/>
      <c r="MOS760" s="107"/>
      <c r="MOT760" s="511"/>
      <c r="MOU760" s="511"/>
      <c r="MOV760" s="511"/>
      <c r="MOW760" s="511"/>
      <c r="MOX760" s="511"/>
      <c r="MOY760" s="511"/>
      <c r="MOZ760" s="511"/>
      <c r="MPA760" s="168"/>
      <c r="MPB760" s="168"/>
      <c r="MPC760" s="168"/>
      <c r="MPD760" s="168"/>
      <c r="MPE760" s="168"/>
      <c r="MPF760" s="168"/>
      <c r="MPG760" s="168"/>
      <c r="MPH760" s="168"/>
      <c r="MPI760" s="168"/>
      <c r="MPJ760" s="168"/>
      <c r="MPK760" s="168"/>
      <c r="MPL760" s="168"/>
      <c r="MPM760" s="168"/>
      <c r="MPN760" s="168"/>
      <c r="MPO760" s="168"/>
      <c r="MPP760" s="168"/>
      <c r="MPQ760" s="168"/>
      <c r="MPR760" s="168"/>
      <c r="MPS760" s="168"/>
      <c r="MPT760" s="168"/>
      <c r="MPU760" s="168"/>
      <c r="MPV760" s="168"/>
      <c r="MPW760" s="168"/>
      <c r="MPX760" s="168"/>
      <c r="MPY760" s="168"/>
      <c r="MPZ760" s="168"/>
      <c r="MQA760" s="168"/>
      <c r="MQB760" s="168"/>
      <c r="MQC760" s="168"/>
      <c r="MQD760" s="168"/>
      <c r="MQE760" s="168"/>
      <c r="MQF760" s="168"/>
      <c r="MQG760" s="168"/>
      <c r="MQH760" s="168"/>
      <c r="MQI760" s="168"/>
      <c r="MQJ760" s="168"/>
      <c r="MQK760" s="168"/>
      <c r="MQL760" s="168"/>
      <c r="MQM760" s="168"/>
      <c r="MQN760" s="168"/>
      <c r="MQO760" s="168"/>
      <c r="MQP760" s="168"/>
      <c r="MQQ760" s="168"/>
      <c r="MQR760" s="168"/>
      <c r="MQS760" s="511"/>
      <c r="MQT760" s="511"/>
      <c r="MQU760" s="511"/>
      <c r="MQV760" s="511"/>
      <c r="MQW760" s="511"/>
      <c r="MQX760" s="511"/>
      <c r="MQY760" s="511"/>
      <c r="MQZ760" s="511"/>
      <c r="MRA760" s="511"/>
      <c r="MRB760" s="511"/>
      <c r="MRC760" s="511"/>
      <c r="MRD760" s="511"/>
      <c r="MRE760" s="511"/>
      <c r="MRF760" s="511"/>
      <c r="MRG760" s="511"/>
      <c r="MRH760" s="511"/>
      <c r="MRI760" s="511"/>
      <c r="MRJ760" s="511"/>
      <c r="MRK760" s="511"/>
      <c r="MRL760" s="511"/>
      <c r="MRM760" s="511"/>
      <c r="MRN760" s="511"/>
      <c r="MRO760" s="511"/>
      <c r="MRP760" s="511"/>
      <c r="MRQ760" s="89"/>
      <c r="MRR760" s="89"/>
      <c r="MRS760" s="89"/>
      <c r="MRT760" s="89"/>
      <c r="MRU760" s="89"/>
      <c r="MRV760" s="511"/>
      <c r="MRW760" s="511"/>
      <c r="MRX760" s="89"/>
      <c r="MRY760" s="89"/>
      <c r="MRZ760" s="511"/>
      <c r="MSA760" s="511"/>
      <c r="MSB760" s="89"/>
      <c r="MSC760" s="89"/>
      <c r="MSD760" s="511"/>
      <c r="MSE760" s="511"/>
      <c r="MSF760" s="511"/>
      <c r="MSG760" s="511"/>
      <c r="MSH760" s="511"/>
      <c r="MSI760" s="511"/>
      <c r="MSJ760" s="511"/>
      <c r="MSK760" s="89"/>
      <c r="MSL760" s="89"/>
      <c r="MSM760" s="511"/>
      <c r="MSN760" s="511"/>
      <c r="MSO760" s="89"/>
      <c r="MSP760" s="89"/>
      <c r="MSQ760" s="511"/>
      <c r="MSR760" s="511"/>
      <c r="MSS760" s="511"/>
      <c r="MST760" s="511"/>
      <c r="MSU760" s="511"/>
      <c r="MSV760" s="203"/>
      <c r="MSW760" s="107"/>
      <c r="MSX760" s="511"/>
      <c r="MSY760" s="511"/>
      <c r="MSZ760" s="511"/>
      <c r="MTA760" s="511"/>
      <c r="MTB760" s="511"/>
      <c r="MTC760" s="511"/>
      <c r="MTD760" s="511"/>
      <c r="MTE760" s="168"/>
      <c r="MTF760" s="168"/>
      <c r="MTG760" s="168"/>
      <c r="MTH760" s="168"/>
      <c r="MTI760" s="168"/>
      <c r="MTJ760" s="168"/>
      <c r="MTK760" s="168"/>
      <c r="MTL760" s="168"/>
      <c r="MTM760" s="168"/>
      <c r="MTN760" s="168"/>
      <c r="MTO760" s="168"/>
      <c r="MTP760" s="168"/>
      <c r="MTQ760" s="168"/>
      <c r="MTR760" s="168"/>
      <c r="MTS760" s="168"/>
      <c r="MTT760" s="168"/>
      <c r="MTU760" s="168"/>
      <c r="MTV760" s="168"/>
      <c r="MTW760" s="168"/>
      <c r="MTX760" s="168"/>
      <c r="MTY760" s="168"/>
      <c r="MTZ760" s="168"/>
      <c r="MUA760" s="168"/>
      <c r="MUB760" s="168"/>
      <c r="MUC760" s="168"/>
      <c r="MUD760" s="168"/>
      <c r="MUE760" s="168"/>
      <c r="MUF760" s="168"/>
      <c r="MUG760" s="168"/>
      <c r="MUH760" s="168"/>
      <c r="MUI760" s="168"/>
      <c r="MUJ760" s="168"/>
      <c r="MUK760" s="168"/>
      <c r="MUL760" s="168"/>
      <c r="MUM760" s="168"/>
      <c r="MUN760" s="168"/>
      <c r="MUO760" s="168"/>
      <c r="MUP760" s="168"/>
      <c r="MUQ760" s="168"/>
      <c r="MUR760" s="168"/>
      <c r="MUS760" s="168"/>
      <c r="MUT760" s="168"/>
      <c r="MUU760" s="168"/>
      <c r="MUV760" s="168"/>
      <c r="MUW760" s="511"/>
      <c r="MUX760" s="511"/>
      <c r="MUY760" s="511"/>
      <c r="MUZ760" s="511"/>
      <c r="MVA760" s="511"/>
      <c r="MVB760" s="511"/>
      <c r="MVC760" s="511"/>
      <c r="MVD760" s="511"/>
      <c r="MVE760" s="511"/>
      <c r="MVF760" s="511"/>
      <c r="MVG760" s="511"/>
      <c r="MVH760" s="511"/>
      <c r="MVI760" s="511"/>
      <c r="MVJ760" s="511"/>
      <c r="MVK760" s="511"/>
      <c r="MVL760" s="511"/>
      <c r="MVM760" s="511"/>
      <c r="MVN760" s="511"/>
      <c r="MVO760" s="511"/>
      <c r="MVP760" s="511"/>
      <c r="MVQ760" s="511"/>
      <c r="MVR760" s="511"/>
      <c r="MVS760" s="511"/>
      <c r="MVT760" s="511"/>
      <c r="MVU760" s="89"/>
      <c r="MVV760" s="89"/>
      <c r="MVW760" s="89"/>
      <c r="MVX760" s="89"/>
      <c r="MVY760" s="89"/>
      <c r="MVZ760" s="511"/>
      <c r="MWA760" s="511"/>
      <c r="MWB760" s="89"/>
      <c r="MWC760" s="89"/>
      <c r="MWD760" s="511"/>
      <c r="MWE760" s="511"/>
      <c r="MWF760" s="89"/>
      <c r="MWG760" s="89"/>
      <c r="MWH760" s="511"/>
      <c r="MWI760" s="511"/>
      <c r="MWJ760" s="511"/>
      <c r="MWK760" s="511"/>
      <c r="MWL760" s="511"/>
      <c r="MWM760" s="511"/>
      <c r="MWN760" s="511"/>
      <c r="MWO760" s="89"/>
      <c r="MWP760" s="89"/>
      <c r="MWQ760" s="511"/>
      <c r="MWR760" s="511"/>
      <c r="MWS760" s="89"/>
      <c r="MWT760" s="89"/>
      <c r="MWU760" s="511"/>
      <c r="MWV760" s="511"/>
      <c r="MWW760" s="511"/>
      <c r="MWX760" s="511"/>
      <c r="MWY760" s="511"/>
      <c r="MWZ760" s="203"/>
      <c r="MXA760" s="107"/>
      <c r="MXB760" s="511"/>
      <c r="MXC760" s="511"/>
      <c r="MXD760" s="511"/>
      <c r="MXE760" s="511"/>
      <c r="MXF760" s="511"/>
      <c r="MXG760" s="511"/>
      <c r="MXH760" s="511"/>
      <c r="MXI760" s="168"/>
      <c r="MXJ760" s="168"/>
      <c r="MXK760" s="168"/>
      <c r="MXL760" s="168"/>
      <c r="MXM760" s="168"/>
      <c r="MXN760" s="168"/>
      <c r="MXO760" s="168"/>
      <c r="MXP760" s="168"/>
      <c r="MXQ760" s="168"/>
      <c r="MXR760" s="168"/>
      <c r="MXS760" s="168"/>
      <c r="MXT760" s="168"/>
      <c r="MXU760" s="168"/>
      <c r="MXV760" s="168"/>
      <c r="MXW760" s="168"/>
      <c r="MXX760" s="168"/>
      <c r="MXY760" s="168"/>
      <c r="MXZ760" s="168"/>
      <c r="MYA760" s="168"/>
      <c r="MYB760" s="168"/>
      <c r="MYC760" s="168"/>
      <c r="MYD760" s="168"/>
      <c r="MYE760" s="168"/>
      <c r="MYF760" s="168"/>
      <c r="MYG760" s="168"/>
      <c r="MYH760" s="168"/>
      <c r="MYI760" s="168"/>
      <c r="MYJ760" s="168"/>
      <c r="MYK760" s="168"/>
      <c r="MYL760" s="168"/>
      <c r="MYM760" s="168"/>
      <c r="MYN760" s="168"/>
      <c r="MYO760" s="168"/>
      <c r="MYP760" s="168"/>
      <c r="MYQ760" s="168"/>
      <c r="MYR760" s="168"/>
      <c r="MYS760" s="168"/>
      <c r="MYT760" s="168"/>
      <c r="MYU760" s="168"/>
      <c r="MYV760" s="168"/>
      <c r="MYW760" s="168"/>
      <c r="MYX760" s="168"/>
      <c r="MYY760" s="168"/>
      <c r="MYZ760" s="168"/>
      <c r="MZA760" s="511"/>
      <c r="MZB760" s="511"/>
      <c r="MZC760" s="511"/>
      <c r="MZD760" s="511"/>
      <c r="MZE760" s="511"/>
      <c r="MZF760" s="511"/>
      <c r="MZG760" s="511"/>
      <c r="MZH760" s="511"/>
      <c r="MZI760" s="511"/>
      <c r="MZJ760" s="511"/>
      <c r="MZK760" s="511"/>
      <c r="MZL760" s="511"/>
      <c r="MZM760" s="511"/>
      <c r="MZN760" s="511"/>
      <c r="MZO760" s="511"/>
      <c r="MZP760" s="511"/>
      <c r="MZQ760" s="511"/>
      <c r="MZR760" s="511"/>
      <c r="MZS760" s="511"/>
      <c r="MZT760" s="511"/>
      <c r="MZU760" s="511"/>
      <c r="MZV760" s="511"/>
      <c r="MZW760" s="511"/>
      <c r="MZX760" s="511"/>
      <c r="MZY760" s="89"/>
      <c r="MZZ760" s="89"/>
      <c r="NAA760" s="89"/>
      <c r="NAB760" s="89"/>
      <c r="NAC760" s="89"/>
      <c r="NAD760" s="511"/>
      <c r="NAE760" s="511"/>
      <c r="NAF760" s="89"/>
      <c r="NAG760" s="89"/>
      <c r="NAH760" s="511"/>
      <c r="NAI760" s="511"/>
      <c r="NAJ760" s="89"/>
      <c r="NAK760" s="89"/>
      <c r="NAL760" s="511"/>
      <c r="NAM760" s="511"/>
      <c r="NAN760" s="511"/>
      <c r="NAO760" s="511"/>
      <c r="NAP760" s="511"/>
      <c r="NAQ760" s="511"/>
      <c r="NAR760" s="511"/>
      <c r="NAS760" s="89"/>
      <c r="NAT760" s="89"/>
      <c r="NAU760" s="511"/>
      <c r="NAV760" s="511"/>
      <c r="NAW760" s="89"/>
      <c r="NAX760" s="89"/>
      <c r="NAY760" s="511"/>
      <c r="NAZ760" s="511"/>
      <c r="NBA760" s="511"/>
      <c r="NBB760" s="511"/>
      <c r="NBC760" s="511"/>
      <c r="NBD760" s="203"/>
      <c r="NBE760" s="107"/>
      <c r="NBF760" s="511"/>
      <c r="NBG760" s="511"/>
      <c r="NBH760" s="511"/>
      <c r="NBI760" s="511"/>
      <c r="NBJ760" s="511"/>
      <c r="NBK760" s="511"/>
      <c r="NBL760" s="511"/>
      <c r="NBM760" s="168"/>
      <c r="NBN760" s="168"/>
      <c r="NBO760" s="168"/>
      <c r="NBP760" s="168"/>
      <c r="NBQ760" s="168"/>
      <c r="NBR760" s="168"/>
      <c r="NBS760" s="168"/>
      <c r="NBT760" s="168"/>
      <c r="NBU760" s="168"/>
      <c r="NBV760" s="168"/>
      <c r="NBW760" s="168"/>
      <c r="NBX760" s="168"/>
      <c r="NBY760" s="168"/>
      <c r="NBZ760" s="168"/>
      <c r="NCA760" s="168"/>
      <c r="NCB760" s="168"/>
      <c r="NCC760" s="168"/>
      <c r="NCD760" s="168"/>
      <c r="NCE760" s="168"/>
      <c r="NCF760" s="168"/>
      <c r="NCG760" s="168"/>
      <c r="NCH760" s="168"/>
      <c r="NCI760" s="168"/>
      <c r="NCJ760" s="168"/>
      <c r="NCK760" s="168"/>
      <c r="NCL760" s="168"/>
      <c r="NCM760" s="168"/>
      <c r="NCN760" s="168"/>
      <c r="NCO760" s="168"/>
      <c r="NCP760" s="168"/>
      <c r="NCQ760" s="168"/>
      <c r="NCR760" s="168"/>
      <c r="NCS760" s="168"/>
      <c r="NCT760" s="168"/>
      <c r="NCU760" s="168"/>
      <c r="NCV760" s="168"/>
      <c r="NCW760" s="168"/>
      <c r="NCX760" s="168"/>
      <c r="NCY760" s="168"/>
      <c r="NCZ760" s="168"/>
      <c r="NDA760" s="168"/>
      <c r="NDB760" s="168"/>
      <c r="NDC760" s="168"/>
      <c r="NDD760" s="168"/>
      <c r="NDE760" s="511"/>
      <c r="NDF760" s="511"/>
      <c r="NDG760" s="511"/>
      <c r="NDH760" s="511"/>
      <c r="NDI760" s="511"/>
      <c r="NDJ760" s="511"/>
      <c r="NDK760" s="511"/>
      <c r="NDL760" s="511"/>
      <c r="NDM760" s="511"/>
      <c r="NDN760" s="511"/>
      <c r="NDO760" s="511"/>
      <c r="NDP760" s="511"/>
      <c r="NDQ760" s="511"/>
      <c r="NDR760" s="511"/>
      <c r="NDS760" s="511"/>
      <c r="NDT760" s="511"/>
      <c r="NDU760" s="511"/>
      <c r="NDV760" s="511"/>
      <c r="NDW760" s="511"/>
      <c r="NDX760" s="511"/>
      <c r="NDY760" s="511"/>
      <c r="NDZ760" s="511"/>
      <c r="NEA760" s="511"/>
      <c r="NEB760" s="511"/>
      <c r="NEC760" s="89"/>
      <c r="NED760" s="89"/>
      <c r="NEE760" s="89"/>
      <c r="NEF760" s="89"/>
      <c r="NEG760" s="89"/>
      <c r="NEH760" s="511"/>
      <c r="NEI760" s="511"/>
      <c r="NEJ760" s="89"/>
      <c r="NEK760" s="89"/>
      <c r="NEL760" s="511"/>
      <c r="NEM760" s="511"/>
      <c r="NEN760" s="89"/>
      <c r="NEO760" s="89"/>
      <c r="NEP760" s="511"/>
      <c r="NEQ760" s="511"/>
      <c r="NER760" s="511"/>
      <c r="NES760" s="511"/>
      <c r="NET760" s="511"/>
      <c r="NEU760" s="511"/>
      <c r="NEV760" s="511"/>
      <c r="NEW760" s="89"/>
      <c r="NEX760" s="89"/>
      <c r="NEY760" s="511"/>
      <c r="NEZ760" s="511"/>
      <c r="NFA760" s="89"/>
      <c r="NFB760" s="89"/>
      <c r="NFC760" s="511"/>
      <c r="NFD760" s="511"/>
      <c r="NFE760" s="511"/>
      <c r="NFF760" s="511"/>
      <c r="NFG760" s="511"/>
      <c r="NFH760" s="203"/>
      <c r="NFI760" s="107"/>
      <c r="NFJ760" s="511"/>
      <c r="NFK760" s="511"/>
      <c r="NFL760" s="511"/>
      <c r="NFM760" s="511"/>
      <c r="NFN760" s="511"/>
      <c r="NFO760" s="511"/>
      <c r="NFP760" s="511"/>
      <c r="NFQ760" s="168"/>
      <c r="NFR760" s="168"/>
      <c r="NFS760" s="168"/>
      <c r="NFT760" s="168"/>
      <c r="NFU760" s="168"/>
      <c r="NFV760" s="168"/>
      <c r="NFW760" s="168"/>
      <c r="NFX760" s="168"/>
      <c r="NFY760" s="168"/>
      <c r="NFZ760" s="168"/>
      <c r="NGA760" s="168"/>
      <c r="NGB760" s="168"/>
      <c r="NGC760" s="168"/>
      <c r="NGD760" s="168"/>
      <c r="NGE760" s="168"/>
      <c r="NGF760" s="168"/>
      <c r="NGG760" s="168"/>
      <c r="NGH760" s="168"/>
      <c r="NGI760" s="168"/>
      <c r="NGJ760" s="168"/>
      <c r="NGK760" s="168"/>
      <c r="NGL760" s="168"/>
      <c r="NGM760" s="168"/>
      <c r="NGN760" s="168"/>
      <c r="NGO760" s="168"/>
      <c r="NGP760" s="168"/>
      <c r="NGQ760" s="168"/>
      <c r="NGR760" s="168"/>
      <c r="NGS760" s="168"/>
      <c r="NGT760" s="168"/>
      <c r="NGU760" s="168"/>
      <c r="NGV760" s="168"/>
      <c r="NGW760" s="168"/>
      <c r="NGX760" s="168"/>
      <c r="NGY760" s="168"/>
      <c r="NGZ760" s="168"/>
      <c r="NHA760" s="168"/>
      <c r="NHB760" s="168"/>
      <c r="NHC760" s="168"/>
      <c r="NHD760" s="168"/>
      <c r="NHE760" s="168"/>
      <c r="NHF760" s="168"/>
      <c r="NHG760" s="168"/>
      <c r="NHH760" s="168"/>
      <c r="NHI760" s="511"/>
      <c r="NHJ760" s="511"/>
      <c r="NHK760" s="511"/>
      <c r="NHL760" s="511"/>
      <c r="NHM760" s="511"/>
      <c r="NHN760" s="511"/>
      <c r="NHO760" s="511"/>
      <c r="NHP760" s="511"/>
      <c r="NHQ760" s="511"/>
      <c r="NHR760" s="511"/>
      <c r="NHS760" s="511"/>
      <c r="NHT760" s="511"/>
      <c r="NHU760" s="511"/>
      <c r="NHV760" s="511"/>
      <c r="NHW760" s="511"/>
      <c r="NHX760" s="511"/>
      <c r="NHY760" s="511"/>
      <c r="NHZ760" s="511"/>
      <c r="NIA760" s="511"/>
      <c r="NIB760" s="511"/>
      <c r="NIC760" s="511"/>
      <c r="NID760" s="511"/>
      <c r="NIE760" s="511"/>
      <c r="NIF760" s="511"/>
      <c r="NIG760" s="89"/>
      <c r="NIH760" s="89"/>
      <c r="NII760" s="89"/>
      <c r="NIJ760" s="89"/>
      <c r="NIK760" s="89"/>
      <c r="NIL760" s="511"/>
      <c r="NIM760" s="511"/>
      <c r="NIN760" s="89"/>
      <c r="NIO760" s="89"/>
      <c r="NIP760" s="511"/>
      <c r="NIQ760" s="511"/>
      <c r="NIR760" s="89"/>
      <c r="NIS760" s="89"/>
      <c r="NIT760" s="511"/>
      <c r="NIU760" s="511"/>
      <c r="NIV760" s="511"/>
      <c r="NIW760" s="511"/>
      <c r="NIX760" s="511"/>
      <c r="NIY760" s="511"/>
      <c r="NIZ760" s="511"/>
      <c r="NJA760" s="89"/>
      <c r="NJB760" s="89"/>
      <c r="NJC760" s="511"/>
      <c r="NJD760" s="511"/>
      <c r="NJE760" s="89"/>
      <c r="NJF760" s="89"/>
      <c r="NJG760" s="511"/>
      <c r="NJH760" s="511"/>
      <c r="NJI760" s="511"/>
      <c r="NJJ760" s="511"/>
      <c r="NJK760" s="511"/>
      <c r="NJL760" s="203"/>
      <c r="NJM760" s="107"/>
      <c r="NJN760" s="511"/>
      <c r="NJO760" s="511"/>
      <c r="NJP760" s="511"/>
      <c r="NJQ760" s="511"/>
      <c r="NJR760" s="511"/>
      <c r="NJS760" s="511"/>
      <c r="NJT760" s="511"/>
      <c r="NJU760" s="168"/>
      <c r="NJV760" s="168"/>
      <c r="NJW760" s="168"/>
      <c r="NJX760" s="168"/>
      <c r="NJY760" s="168"/>
      <c r="NJZ760" s="168"/>
      <c r="NKA760" s="168"/>
      <c r="NKB760" s="168"/>
      <c r="NKC760" s="168"/>
      <c r="NKD760" s="168"/>
      <c r="NKE760" s="168"/>
      <c r="NKF760" s="168"/>
      <c r="NKG760" s="168"/>
      <c r="NKH760" s="168"/>
      <c r="NKI760" s="168"/>
      <c r="NKJ760" s="168"/>
      <c r="NKK760" s="168"/>
      <c r="NKL760" s="168"/>
      <c r="NKM760" s="168"/>
      <c r="NKN760" s="168"/>
      <c r="NKO760" s="168"/>
      <c r="NKP760" s="168"/>
      <c r="NKQ760" s="168"/>
      <c r="NKR760" s="168"/>
      <c r="NKS760" s="168"/>
      <c r="NKT760" s="168"/>
      <c r="NKU760" s="168"/>
      <c r="NKV760" s="168"/>
      <c r="NKW760" s="168"/>
      <c r="NKX760" s="168"/>
      <c r="NKY760" s="168"/>
      <c r="NKZ760" s="168"/>
      <c r="NLA760" s="168"/>
      <c r="NLB760" s="168"/>
      <c r="NLC760" s="168"/>
      <c r="NLD760" s="168"/>
      <c r="NLE760" s="168"/>
      <c r="NLF760" s="168"/>
      <c r="NLG760" s="168"/>
      <c r="NLH760" s="168"/>
      <c r="NLI760" s="168"/>
      <c r="NLJ760" s="168"/>
      <c r="NLK760" s="168"/>
      <c r="NLL760" s="168"/>
      <c r="NLM760" s="511"/>
      <c r="NLN760" s="511"/>
      <c r="NLO760" s="511"/>
      <c r="NLP760" s="511"/>
      <c r="NLQ760" s="511"/>
      <c r="NLR760" s="511"/>
      <c r="NLS760" s="511"/>
      <c r="NLT760" s="511"/>
      <c r="NLU760" s="511"/>
      <c r="NLV760" s="511"/>
      <c r="NLW760" s="511"/>
      <c r="NLX760" s="511"/>
      <c r="NLY760" s="511"/>
      <c r="NLZ760" s="511"/>
      <c r="NMA760" s="511"/>
      <c r="NMB760" s="511"/>
      <c r="NMC760" s="511"/>
      <c r="NMD760" s="511"/>
      <c r="NME760" s="511"/>
      <c r="NMF760" s="511"/>
      <c r="NMG760" s="511"/>
      <c r="NMH760" s="511"/>
      <c r="NMI760" s="511"/>
      <c r="NMJ760" s="511"/>
      <c r="NMK760" s="89"/>
      <c r="NML760" s="89"/>
      <c r="NMM760" s="89"/>
      <c r="NMN760" s="89"/>
      <c r="NMO760" s="89"/>
      <c r="NMP760" s="511"/>
      <c r="NMQ760" s="511"/>
      <c r="NMR760" s="89"/>
      <c r="NMS760" s="89"/>
      <c r="NMT760" s="511"/>
      <c r="NMU760" s="511"/>
      <c r="NMV760" s="89"/>
      <c r="NMW760" s="89"/>
      <c r="NMX760" s="511"/>
      <c r="NMY760" s="511"/>
      <c r="NMZ760" s="511"/>
      <c r="NNA760" s="511"/>
      <c r="NNB760" s="511"/>
      <c r="NNC760" s="511"/>
      <c r="NND760" s="511"/>
      <c r="NNE760" s="89"/>
      <c r="NNF760" s="89"/>
      <c r="NNG760" s="511"/>
      <c r="NNH760" s="511"/>
      <c r="NNI760" s="89"/>
      <c r="NNJ760" s="89"/>
      <c r="NNK760" s="511"/>
      <c r="NNL760" s="511"/>
      <c r="NNM760" s="511"/>
      <c r="NNN760" s="511"/>
      <c r="NNO760" s="511"/>
      <c r="NNP760" s="203"/>
      <c r="NNQ760" s="107"/>
      <c r="NNR760" s="511"/>
      <c r="NNS760" s="511"/>
      <c r="NNT760" s="511"/>
      <c r="NNU760" s="511"/>
      <c r="NNV760" s="511"/>
      <c r="NNW760" s="511"/>
      <c r="NNX760" s="511"/>
      <c r="NNY760" s="168"/>
      <c r="NNZ760" s="168"/>
      <c r="NOA760" s="168"/>
      <c r="NOB760" s="168"/>
      <c r="NOC760" s="168"/>
      <c r="NOD760" s="168"/>
      <c r="NOE760" s="168"/>
      <c r="NOF760" s="168"/>
      <c r="NOG760" s="168"/>
      <c r="NOH760" s="168"/>
      <c r="NOI760" s="168"/>
      <c r="NOJ760" s="168"/>
      <c r="NOK760" s="168"/>
      <c r="NOL760" s="168"/>
      <c r="NOM760" s="168"/>
      <c r="NON760" s="168"/>
      <c r="NOO760" s="168"/>
      <c r="NOP760" s="168"/>
      <c r="NOQ760" s="168"/>
      <c r="NOR760" s="168"/>
      <c r="NOS760" s="168"/>
      <c r="NOT760" s="168"/>
      <c r="NOU760" s="168"/>
      <c r="NOV760" s="168"/>
      <c r="NOW760" s="168"/>
      <c r="NOX760" s="168"/>
      <c r="NOY760" s="168"/>
      <c r="NOZ760" s="168"/>
      <c r="NPA760" s="168"/>
      <c r="NPB760" s="168"/>
      <c r="NPC760" s="168"/>
      <c r="NPD760" s="168"/>
      <c r="NPE760" s="168"/>
      <c r="NPF760" s="168"/>
      <c r="NPG760" s="168"/>
      <c r="NPH760" s="168"/>
      <c r="NPI760" s="168"/>
      <c r="NPJ760" s="168"/>
      <c r="NPK760" s="168"/>
      <c r="NPL760" s="168"/>
      <c r="NPM760" s="168"/>
      <c r="NPN760" s="168"/>
      <c r="NPO760" s="168"/>
      <c r="NPP760" s="168"/>
      <c r="NPQ760" s="511"/>
      <c r="NPR760" s="511"/>
      <c r="NPS760" s="511"/>
      <c r="NPT760" s="511"/>
      <c r="NPU760" s="511"/>
      <c r="NPV760" s="511"/>
      <c r="NPW760" s="511"/>
      <c r="NPX760" s="511"/>
      <c r="NPY760" s="511"/>
      <c r="NPZ760" s="511"/>
      <c r="NQA760" s="511"/>
      <c r="NQB760" s="511"/>
      <c r="NQC760" s="511"/>
      <c r="NQD760" s="511"/>
      <c r="NQE760" s="511"/>
      <c r="NQF760" s="511"/>
      <c r="NQG760" s="511"/>
      <c r="NQH760" s="511"/>
      <c r="NQI760" s="511"/>
      <c r="NQJ760" s="511"/>
      <c r="NQK760" s="511"/>
      <c r="NQL760" s="511"/>
      <c r="NQM760" s="511"/>
      <c r="NQN760" s="511"/>
      <c r="NQO760" s="89"/>
      <c r="NQP760" s="89"/>
      <c r="NQQ760" s="89"/>
      <c r="NQR760" s="89"/>
      <c r="NQS760" s="89"/>
      <c r="NQT760" s="511"/>
      <c r="NQU760" s="511"/>
      <c r="NQV760" s="89"/>
      <c r="NQW760" s="89"/>
      <c r="NQX760" s="511"/>
      <c r="NQY760" s="511"/>
      <c r="NQZ760" s="89"/>
      <c r="NRA760" s="89"/>
      <c r="NRB760" s="511"/>
      <c r="NRC760" s="511"/>
      <c r="NRD760" s="511"/>
      <c r="NRE760" s="511"/>
      <c r="NRF760" s="511"/>
      <c r="NRG760" s="511"/>
      <c r="NRH760" s="511"/>
      <c r="NRI760" s="89"/>
      <c r="NRJ760" s="89"/>
      <c r="NRK760" s="511"/>
      <c r="NRL760" s="511"/>
      <c r="NRM760" s="89"/>
      <c r="NRN760" s="89"/>
      <c r="NRO760" s="511"/>
      <c r="NRP760" s="511"/>
      <c r="NRQ760" s="511"/>
      <c r="NRR760" s="511"/>
      <c r="NRS760" s="511"/>
      <c r="NRT760" s="203"/>
      <c r="NRU760" s="107"/>
      <c r="NRV760" s="511"/>
      <c r="NRW760" s="511"/>
      <c r="NRX760" s="511"/>
      <c r="NRY760" s="511"/>
      <c r="NRZ760" s="511"/>
      <c r="NSA760" s="511"/>
      <c r="NSB760" s="511"/>
      <c r="NSC760" s="168"/>
      <c r="NSD760" s="168"/>
      <c r="NSE760" s="168"/>
      <c r="NSF760" s="168"/>
      <c r="NSG760" s="168"/>
      <c r="NSH760" s="168"/>
      <c r="NSI760" s="168"/>
      <c r="NSJ760" s="168"/>
      <c r="NSK760" s="168"/>
      <c r="NSL760" s="168"/>
      <c r="NSM760" s="168"/>
      <c r="NSN760" s="168"/>
      <c r="NSO760" s="168"/>
      <c r="NSP760" s="168"/>
      <c r="NSQ760" s="168"/>
      <c r="NSR760" s="168"/>
      <c r="NSS760" s="168"/>
      <c r="NST760" s="168"/>
      <c r="NSU760" s="168"/>
      <c r="NSV760" s="168"/>
      <c r="NSW760" s="168"/>
      <c r="NSX760" s="168"/>
      <c r="NSY760" s="168"/>
      <c r="NSZ760" s="168"/>
      <c r="NTA760" s="168"/>
      <c r="NTB760" s="168"/>
      <c r="NTC760" s="168"/>
      <c r="NTD760" s="168"/>
      <c r="NTE760" s="168"/>
      <c r="NTF760" s="168"/>
      <c r="NTG760" s="168"/>
      <c r="NTH760" s="168"/>
      <c r="NTI760" s="168"/>
      <c r="NTJ760" s="168"/>
      <c r="NTK760" s="168"/>
      <c r="NTL760" s="168"/>
      <c r="NTM760" s="168"/>
      <c r="NTN760" s="168"/>
      <c r="NTO760" s="168"/>
      <c r="NTP760" s="168"/>
      <c r="NTQ760" s="168"/>
      <c r="NTR760" s="168"/>
      <c r="NTS760" s="168"/>
      <c r="NTT760" s="168"/>
      <c r="NTU760" s="511"/>
      <c r="NTV760" s="511"/>
      <c r="NTW760" s="511"/>
      <c r="NTX760" s="511"/>
      <c r="NTY760" s="511"/>
      <c r="NTZ760" s="511"/>
      <c r="NUA760" s="511"/>
      <c r="NUB760" s="511"/>
      <c r="NUC760" s="511"/>
      <c r="NUD760" s="511"/>
      <c r="NUE760" s="511"/>
      <c r="NUF760" s="511"/>
      <c r="NUG760" s="511"/>
      <c r="NUH760" s="511"/>
      <c r="NUI760" s="511"/>
      <c r="NUJ760" s="511"/>
      <c r="NUK760" s="511"/>
      <c r="NUL760" s="511"/>
      <c r="NUM760" s="511"/>
      <c r="NUN760" s="511"/>
      <c r="NUO760" s="511"/>
      <c r="NUP760" s="511"/>
      <c r="NUQ760" s="511"/>
      <c r="NUR760" s="511"/>
      <c r="NUS760" s="89"/>
      <c r="NUT760" s="89"/>
      <c r="NUU760" s="89"/>
      <c r="NUV760" s="89"/>
      <c r="NUW760" s="89"/>
      <c r="NUX760" s="511"/>
      <c r="NUY760" s="511"/>
      <c r="NUZ760" s="89"/>
      <c r="NVA760" s="89"/>
      <c r="NVB760" s="511"/>
      <c r="NVC760" s="511"/>
      <c r="NVD760" s="89"/>
      <c r="NVE760" s="89"/>
      <c r="NVF760" s="511"/>
      <c r="NVG760" s="511"/>
      <c r="NVH760" s="511"/>
      <c r="NVI760" s="511"/>
      <c r="NVJ760" s="511"/>
      <c r="NVK760" s="511"/>
      <c r="NVL760" s="511"/>
      <c r="NVM760" s="89"/>
      <c r="NVN760" s="89"/>
      <c r="NVO760" s="511"/>
      <c r="NVP760" s="511"/>
      <c r="NVQ760" s="89"/>
      <c r="NVR760" s="89"/>
      <c r="NVS760" s="511"/>
      <c r="NVT760" s="511"/>
      <c r="NVU760" s="511"/>
      <c r="NVV760" s="511"/>
      <c r="NVW760" s="511"/>
      <c r="NVX760" s="203"/>
      <c r="NVY760" s="107"/>
      <c r="NVZ760" s="511"/>
      <c r="NWA760" s="511"/>
      <c r="NWB760" s="511"/>
      <c r="NWC760" s="511"/>
      <c r="NWD760" s="511"/>
      <c r="NWE760" s="511"/>
      <c r="NWF760" s="511"/>
      <c r="NWG760" s="168"/>
      <c r="NWH760" s="168"/>
      <c r="NWI760" s="168"/>
      <c r="NWJ760" s="168"/>
      <c r="NWK760" s="168"/>
      <c r="NWL760" s="168"/>
      <c r="NWM760" s="168"/>
      <c r="NWN760" s="168"/>
      <c r="NWO760" s="168"/>
      <c r="NWP760" s="168"/>
      <c r="NWQ760" s="168"/>
      <c r="NWR760" s="168"/>
      <c r="NWS760" s="168"/>
      <c r="NWT760" s="168"/>
      <c r="NWU760" s="168"/>
      <c r="NWV760" s="168"/>
      <c r="NWW760" s="168"/>
      <c r="NWX760" s="168"/>
      <c r="NWY760" s="168"/>
      <c r="NWZ760" s="168"/>
      <c r="NXA760" s="168"/>
      <c r="NXB760" s="168"/>
      <c r="NXC760" s="168"/>
      <c r="NXD760" s="168"/>
      <c r="NXE760" s="168"/>
      <c r="NXF760" s="168"/>
      <c r="NXG760" s="168"/>
      <c r="NXH760" s="168"/>
      <c r="NXI760" s="168"/>
      <c r="NXJ760" s="168"/>
      <c r="NXK760" s="168"/>
      <c r="NXL760" s="168"/>
      <c r="NXM760" s="168"/>
      <c r="NXN760" s="168"/>
      <c r="NXO760" s="168"/>
      <c r="NXP760" s="168"/>
      <c r="NXQ760" s="168"/>
      <c r="NXR760" s="168"/>
      <c r="NXS760" s="168"/>
      <c r="NXT760" s="168"/>
      <c r="NXU760" s="168"/>
      <c r="NXV760" s="168"/>
      <c r="NXW760" s="168"/>
      <c r="NXX760" s="168"/>
      <c r="NXY760" s="511"/>
      <c r="NXZ760" s="511"/>
      <c r="NYA760" s="511"/>
      <c r="NYB760" s="511"/>
      <c r="NYC760" s="511"/>
      <c r="NYD760" s="511"/>
      <c r="NYE760" s="511"/>
      <c r="NYF760" s="511"/>
      <c r="NYG760" s="511"/>
      <c r="NYH760" s="511"/>
      <c r="NYI760" s="511"/>
      <c r="NYJ760" s="511"/>
      <c r="NYK760" s="511"/>
      <c r="NYL760" s="511"/>
      <c r="NYM760" s="511"/>
      <c r="NYN760" s="511"/>
      <c r="NYO760" s="511"/>
      <c r="NYP760" s="511"/>
      <c r="NYQ760" s="511"/>
      <c r="NYR760" s="511"/>
      <c r="NYS760" s="511"/>
      <c r="NYT760" s="511"/>
      <c r="NYU760" s="511"/>
      <c r="NYV760" s="511"/>
      <c r="NYW760" s="89"/>
      <c r="NYX760" s="89"/>
      <c r="NYY760" s="89"/>
      <c r="NYZ760" s="89"/>
      <c r="NZA760" s="89"/>
      <c r="NZB760" s="511"/>
      <c r="NZC760" s="511"/>
      <c r="NZD760" s="89"/>
      <c r="NZE760" s="89"/>
      <c r="NZF760" s="511"/>
      <c r="NZG760" s="511"/>
      <c r="NZH760" s="89"/>
      <c r="NZI760" s="89"/>
      <c r="NZJ760" s="511"/>
      <c r="NZK760" s="511"/>
      <c r="NZL760" s="511"/>
      <c r="NZM760" s="511"/>
      <c r="NZN760" s="511"/>
      <c r="NZO760" s="511"/>
      <c r="NZP760" s="511"/>
      <c r="NZQ760" s="89"/>
      <c r="NZR760" s="89"/>
      <c r="NZS760" s="511"/>
      <c r="NZT760" s="511"/>
      <c r="NZU760" s="89"/>
      <c r="NZV760" s="89"/>
      <c r="NZW760" s="511"/>
      <c r="NZX760" s="511"/>
      <c r="NZY760" s="511"/>
      <c r="NZZ760" s="511"/>
      <c r="OAA760" s="511"/>
      <c r="OAB760" s="203"/>
      <c r="OAC760" s="107"/>
      <c r="OAD760" s="511"/>
      <c r="OAE760" s="511"/>
      <c r="OAF760" s="511"/>
      <c r="OAG760" s="511"/>
      <c r="OAH760" s="511"/>
      <c r="OAI760" s="511"/>
      <c r="OAJ760" s="511"/>
      <c r="OAK760" s="168"/>
      <c r="OAL760" s="168"/>
      <c r="OAM760" s="168"/>
      <c r="OAN760" s="168"/>
      <c r="OAO760" s="168"/>
      <c r="OAP760" s="168"/>
      <c r="OAQ760" s="168"/>
      <c r="OAR760" s="168"/>
      <c r="OAS760" s="168"/>
      <c r="OAT760" s="168"/>
      <c r="OAU760" s="168"/>
      <c r="OAV760" s="168"/>
      <c r="OAW760" s="168"/>
      <c r="OAX760" s="168"/>
      <c r="OAY760" s="168"/>
      <c r="OAZ760" s="168"/>
      <c r="OBA760" s="168"/>
      <c r="OBB760" s="168"/>
      <c r="OBC760" s="168"/>
      <c r="OBD760" s="168"/>
      <c r="OBE760" s="168"/>
      <c r="OBF760" s="168"/>
      <c r="OBG760" s="168"/>
      <c r="OBH760" s="168"/>
      <c r="OBI760" s="168"/>
      <c r="OBJ760" s="168"/>
      <c r="OBK760" s="168"/>
      <c r="OBL760" s="168"/>
      <c r="OBM760" s="168"/>
      <c r="OBN760" s="168"/>
      <c r="OBO760" s="168"/>
      <c r="OBP760" s="168"/>
      <c r="OBQ760" s="168"/>
      <c r="OBR760" s="168"/>
      <c r="OBS760" s="168"/>
      <c r="OBT760" s="168"/>
      <c r="OBU760" s="168"/>
      <c r="OBV760" s="168"/>
      <c r="OBW760" s="168"/>
      <c r="OBX760" s="168"/>
      <c r="OBY760" s="168"/>
      <c r="OBZ760" s="168"/>
      <c r="OCA760" s="168"/>
      <c r="OCB760" s="168"/>
      <c r="OCC760" s="511"/>
      <c r="OCD760" s="511"/>
      <c r="OCE760" s="511"/>
      <c r="OCF760" s="511"/>
      <c r="OCG760" s="511"/>
      <c r="OCH760" s="511"/>
      <c r="OCI760" s="511"/>
      <c r="OCJ760" s="511"/>
      <c r="OCK760" s="511"/>
      <c r="OCL760" s="511"/>
      <c r="OCM760" s="511"/>
      <c r="OCN760" s="511"/>
      <c r="OCO760" s="511"/>
      <c r="OCP760" s="511"/>
      <c r="OCQ760" s="511"/>
      <c r="OCR760" s="511"/>
      <c r="OCS760" s="511"/>
      <c r="OCT760" s="511"/>
      <c r="OCU760" s="511"/>
      <c r="OCV760" s="511"/>
      <c r="OCW760" s="511"/>
      <c r="OCX760" s="511"/>
      <c r="OCY760" s="511"/>
      <c r="OCZ760" s="511"/>
      <c r="ODA760" s="89"/>
      <c r="ODB760" s="89"/>
      <c r="ODC760" s="89"/>
      <c r="ODD760" s="89"/>
      <c r="ODE760" s="89"/>
      <c r="ODF760" s="511"/>
      <c r="ODG760" s="511"/>
      <c r="ODH760" s="89"/>
      <c r="ODI760" s="89"/>
      <c r="ODJ760" s="511"/>
      <c r="ODK760" s="511"/>
      <c r="ODL760" s="89"/>
      <c r="ODM760" s="89"/>
      <c r="ODN760" s="511"/>
      <c r="ODO760" s="511"/>
      <c r="ODP760" s="511"/>
      <c r="ODQ760" s="511"/>
      <c r="ODR760" s="511"/>
      <c r="ODS760" s="511"/>
      <c r="ODT760" s="511"/>
      <c r="ODU760" s="89"/>
      <c r="ODV760" s="89"/>
      <c r="ODW760" s="511"/>
      <c r="ODX760" s="511"/>
      <c r="ODY760" s="89"/>
      <c r="ODZ760" s="89"/>
      <c r="OEA760" s="511"/>
      <c r="OEB760" s="511"/>
      <c r="OEC760" s="511"/>
      <c r="OED760" s="511"/>
      <c r="OEE760" s="511"/>
      <c r="OEF760" s="203"/>
      <c r="OEG760" s="107"/>
      <c r="OEH760" s="511"/>
      <c r="OEI760" s="511"/>
      <c r="OEJ760" s="511"/>
      <c r="OEK760" s="511"/>
      <c r="OEL760" s="511"/>
      <c r="OEM760" s="511"/>
      <c r="OEN760" s="511"/>
      <c r="OEO760" s="168"/>
      <c r="OEP760" s="168"/>
      <c r="OEQ760" s="168"/>
      <c r="OER760" s="168"/>
      <c r="OES760" s="168"/>
      <c r="OET760" s="168"/>
      <c r="OEU760" s="168"/>
      <c r="OEV760" s="168"/>
      <c r="OEW760" s="168"/>
      <c r="OEX760" s="168"/>
      <c r="OEY760" s="168"/>
      <c r="OEZ760" s="168"/>
      <c r="OFA760" s="168"/>
      <c r="OFB760" s="168"/>
      <c r="OFC760" s="168"/>
      <c r="OFD760" s="168"/>
      <c r="OFE760" s="168"/>
      <c r="OFF760" s="168"/>
      <c r="OFG760" s="168"/>
      <c r="OFH760" s="168"/>
      <c r="OFI760" s="168"/>
      <c r="OFJ760" s="168"/>
      <c r="OFK760" s="168"/>
      <c r="OFL760" s="168"/>
      <c r="OFM760" s="168"/>
      <c r="OFN760" s="168"/>
      <c r="OFO760" s="168"/>
      <c r="OFP760" s="168"/>
      <c r="OFQ760" s="168"/>
      <c r="OFR760" s="168"/>
      <c r="OFS760" s="168"/>
      <c r="OFT760" s="168"/>
      <c r="OFU760" s="168"/>
      <c r="OFV760" s="168"/>
      <c r="OFW760" s="168"/>
      <c r="OFX760" s="168"/>
      <c r="OFY760" s="168"/>
      <c r="OFZ760" s="168"/>
      <c r="OGA760" s="168"/>
      <c r="OGB760" s="168"/>
      <c r="OGC760" s="168"/>
      <c r="OGD760" s="168"/>
      <c r="OGE760" s="168"/>
      <c r="OGF760" s="168"/>
      <c r="OGG760" s="511"/>
      <c r="OGH760" s="511"/>
      <c r="OGI760" s="511"/>
      <c r="OGJ760" s="511"/>
      <c r="OGK760" s="511"/>
      <c r="OGL760" s="511"/>
      <c r="OGM760" s="511"/>
      <c r="OGN760" s="511"/>
      <c r="OGO760" s="511"/>
      <c r="OGP760" s="511"/>
      <c r="OGQ760" s="511"/>
      <c r="OGR760" s="511"/>
      <c r="OGS760" s="511"/>
      <c r="OGT760" s="511"/>
      <c r="OGU760" s="511"/>
      <c r="OGV760" s="511"/>
      <c r="OGW760" s="511"/>
      <c r="OGX760" s="511"/>
      <c r="OGY760" s="511"/>
      <c r="OGZ760" s="511"/>
      <c r="OHA760" s="511"/>
      <c r="OHB760" s="511"/>
      <c r="OHC760" s="511"/>
      <c r="OHD760" s="511"/>
      <c r="OHE760" s="89"/>
      <c r="OHF760" s="89"/>
      <c r="OHG760" s="89"/>
      <c r="OHH760" s="89"/>
      <c r="OHI760" s="89"/>
      <c r="OHJ760" s="511"/>
      <c r="OHK760" s="511"/>
      <c r="OHL760" s="89"/>
      <c r="OHM760" s="89"/>
      <c r="OHN760" s="511"/>
      <c r="OHO760" s="511"/>
      <c r="OHP760" s="89"/>
      <c r="OHQ760" s="89"/>
      <c r="OHR760" s="511"/>
      <c r="OHS760" s="511"/>
      <c r="OHT760" s="511"/>
      <c r="OHU760" s="511"/>
      <c r="OHV760" s="511"/>
      <c r="OHW760" s="511"/>
      <c r="OHX760" s="511"/>
      <c r="OHY760" s="89"/>
      <c r="OHZ760" s="89"/>
      <c r="OIA760" s="511"/>
      <c r="OIB760" s="511"/>
      <c r="OIC760" s="89"/>
      <c r="OID760" s="89"/>
      <c r="OIE760" s="511"/>
      <c r="OIF760" s="511"/>
      <c r="OIG760" s="511"/>
      <c r="OIH760" s="511"/>
      <c r="OII760" s="511"/>
      <c r="OIJ760" s="203"/>
      <c r="OIK760" s="107"/>
      <c r="OIL760" s="511"/>
      <c r="OIM760" s="511"/>
      <c r="OIN760" s="511"/>
      <c r="OIO760" s="511"/>
      <c r="OIP760" s="511"/>
      <c r="OIQ760" s="511"/>
      <c r="OIR760" s="511"/>
      <c r="OIS760" s="168"/>
      <c r="OIT760" s="168"/>
      <c r="OIU760" s="168"/>
      <c r="OIV760" s="168"/>
      <c r="OIW760" s="168"/>
      <c r="OIX760" s="168"/>
      <c r="OIY760" s="168"/>
      <c r="OIZ760" s="168"/>
      <c r="OJA760" s="168"/>
      <c r="OJB760" s="168"/>
      <c r="OJC760" s="168"/>
      <c r="OJD760" s="168"/>
      <c r="OJE760" s="168"/>
      <c r="OJF760" s="168"/>
      <c r="OJG760" s="168"/>
      <c r="OJH760" s="168"/>
      <c r="OJI760" s="168"/>
      <c r="OJJ760" s="168"/>
      <c r="OJK760" s="168"/>
      <c r="OJL760" s="168"/>
      <c r="OJM760" s="168"/>
      <c r="OJN760" s="168"/>
      <c r="OJO760" s="168"/>
      <c r="OJP760" s="168"/>
      <c r="OJQ760" s="168"/>
      <c r="OJR760" s="168"/>
      <c r="OJS760" s="168"/>
      <c r="OJT760" s="168"/>
      <c r="OJU760" s="168"/>
      <c r="OJV760" s="168"/>
      <c r="OJW760" s="168"/>
      <c r="OJX760" s="168"/>
      <c r="OJY760" s="168"/>
      <c r="OJZ760" s="168"/>
      <c r="OKA760" s="168"/>
      <c r="OKB760" s="168"/>
      <c r="OKC760" s="168"/>
      <c r="OKD760" s="168"/>
      <c r="OKE760" s="168"/>
      <c r="OKF760" s="168"/>
      <c r="OKG760" s="168"/>
      <c r="OKH760" s="168"/>
      <c r="OKI760" s="168"/>
      <c r="OKJ760" s="168"/>
      <c r="OKK760" s="511"/>
      <c r="OKL760" s="511"/>
      <c r="OKM760" s="511"/>
      <c r="OKN760" s="511"/>
      <c r="OKO760" s="511"/>
      <c r="OKP760" s="511"/>
      <c r="OKQ760" s="511"/>
      <c r="OKR760" s="511"/>
      <c r="OKS760" s="511"/>
      <c r="OKT760" s="511"/>
      <c r="OKU760" s="511"/>
      <c r="OKV760" s="511"/>
      <c r="OKW760" s="511"/>
      <c r="OKX760" s="511"/>
      <c r="OKY760" s="511"/>
      <c r="OKZ760" s="511"/>
      <c r="OLA760" s="511"/>
      <c r="OLB760" s="511"/>
      <c r="OLC760" s="511"/>
      <c r="OLD760" s="511"/>
      <c r="OLE760" s="511"/>
      <c r="OLF760" s="511"/>
      <c r="OLG760" s="511"/>
      <c r="OLH760" s="511"/>
      <c r="OLI760" s="89"/>
      <c r="OLJ760" s="89"/>
      <c r="OLK760" s="89"/>
      <c r="OLL760" s="89"/>
      <c r="OLM760" s="89"/>
      <c r="OLN760" s="511"/>
      <c r="OLO760" s="511"/>
      <c r="OLP760" s="89"/>
      <c r="OLQ760" s="89"/>
      <c r="OLR760" s="511"/>
      <c r="OLS760" s="511"/>
      <c r="OLT760" s="89"/>
      <c r="OLU760" s="89"/>
      <c r="OLV760" s="511"/>
      <c r="OLW760" s="511"/>
      <c r="OLX760" s="511"/>
      <c r="OLY760" s="511"/>
      <c r="OLZ760" s="511"/>
      <c r="OMA760" s="511"/>
      <c r="OMB760" s="511"/>
      <c r="OMC760" s="89"/>
      <c r="OMD760" s="89"/>
      <c r="OME760" s="511"/>
      <c r="OMF760" s="511"/>
      <c r="OMG760" s="89"/>
      <c r="OMH760" s="89"/>
      <c r="OMI760" s="511"/>
      <c r="OMJ760" s="511"/>
      <c r="OMK760" s="511"/>
      <c r="OML760" s="511"/>
      <c r="OMM760" s="511"/>
      <c r="OMN760" s="203"/>
      <c r="OMO760" s="107"/>
      <c r="OMP760" s="511"/>
      <c r="OMQ760" s="511"/>
      <c r="OMR760" s="511"/>
      <c r="OMS760" s="511"/>
      <c r="OMT760" s="511"/>
      <c r="OMU760" s="511"/>
      <c r="OMV760" s="511"/>
      <c r="OMW760" s="168"/>
      <c r="OMX760" s="168"/>
      <c r="OMY760" s="168"/>
      <c r="OMZ760" s="168"/>
      <c r="ONA760" s="168"/>
      <c r="ONB760" s="168"/>
      <c r="ONC760" s="168"/>
      <c r="OND760" s="168"/>
      <c r="ONE760" s="168"/>
      <c r="ONF760" s="168"/>
      <c r="ONG760" s="168"/>
      <c r="ONH760" s="168"/>
      <c r="ONI760" s="168"/>
      <c r="ONJ760" s="168"/>
      <c r="ONK760" s="168"/>
      <c r="ONL760" s="168"/>
      <c r="ONM760" s="168"/>
      <c r="ONN760" s="168"/>
      <c r="ONO760" s="168"/>
      <c r="ONP760" s="168"/>
      <c r="ONQ760" s="168"/>
      <c r="ONR760" s="168"/>
      <c r="ONS760" s="168"/>
      <c r="ONT760" s="168"/>
      <c r="ONU760" s="168"/>
      <c r="ONV760" s="168"/>
      <c r="ONW760" s="168"/>
      <c r="ONX760" s="168"/>
      <c r="ONY760" s="168"/>
      <c r="ONZ760" s="168"/>
      <c r="OOA760" s="168"/>
      <c r="OOB760" s="168"/>
      <c r="OOC760" s="168"/>
      <c r="OOD760" s="168"/>
      <c r="OOE760" s="168"/>
      <c r="OOF760" s="168"/>
      <c r="OOG760" s="168"/>
      <c r="OOH760" s="168"/>
      <c r="OOI760" s="168"/>
      <c r="OOJ760" s="168"/>
      <c r="OOK760" s="168"/>
      <c r="OOL760" s="168"/>
      <c r="OOM760" s="168"/>
      <c r="OON760" s="168"/>
      <c r="OOO760" s="511"/>
      <c r="OOP760" s="511"/>
      <c r="OOQ760" s="511"/>
      <c r="OOR760" s="511"/>
      <c r="OOS760" s="511"/>
      <c r="OOT760" s="511"/>
      <c r="OOU760" s="511"/>
      <c r="OOV760" s="511"/>
      <c r="OOW760" s="511"/>
      <c r="OOX760" s="511"/>
      <c r="OOY760" s="511"/>
      <c r="OOZ760" s="511"/>
      <c r="OPA760" s="511"/>
      <c r="OPB760" s="511"/>
      <c r="OPC760" s="511"/>
      <c r="OPD760" s="511"/>
      <c r="OPE760" s="511"/>
      <c r="OPF760" s="511"/>
      <c r="OPG760" s="511"/>
      <c r="OPH760" s="511"/>
      <c r="OPI760" s="511"/>
      <c r="OPJ760" s="511"/>
      <c r="OPK760" s="511"/>
      <c r="OPL760" s="511"/>
      <c r="OPM760" s="89"/>
      <c r="OPN760" s="89"/>
      <c r="OPO760" s="89"/>
      <c r="OPP760" s="89"/>
      <c r="OPQ760" s="89"/>
      <c r="OPR760" s="511"/>
      <c r="OPS760" s="511"/>
      <c r="OPT760" s="89"/>
      <c r="OPU760" s="89"/>
      <c r="OPV760" s="511"/>
      <c r="OPW760" s="511"/>
      <c r="OPX760" s="89"/>
      <c r="OPY760" s="89"/>
      <c r="OPZ760" s="511"/>
      <c r="OQA760" s="511"/>
      <c r="OQB760" s="511"/>
      <c r="OQC760" s="511"/>
      <c r="OQD760" s="511"/>
      <c r="OQE760" s="511"/>
      <c r="OQF760" s="511"/>
      <c r="OQG760" s="89"/>
      <c r="OQH760" s="89"/>
      <c r="OQI760" s="511"/>
      <c r="OQJ760" s="511"/>
      <c r="OQK760" s="89"/>
      <c r="OQL760" s="89"/>
      <c r="OQM760" s="511"/>
      <c r="OQN760" s="511"/>
      <c r="OQO760" s="511"/>
      <c r="OQP760" s="511"/>
      <c r="OQQ760" s="511"/>
      <c r="OQR760" s="203"/>
      <c r="OQS760" s="107"/>
      <c r="OQT760" s="511"/>
      <c r="OQU760" s="511"/>
      <c r="OQV760" s="511"/>
      <c r="OQW760" s="511"/>
      <c r="OQX760" s="511"/>
      <c r="OQY760" s="511"/>
      <c r="OQZ760" s="511"/>
      <c r="ORA760" s="168"/>
      <c r="ORB760" s="168"/>
      <c r="ORC760" s="168"/>
      <c r="ORD760" s="168"/>
      <c r="ORE760" s="168"/>
      <c r="ORF760" s="168"/>
      <c r="ORG760" s="168"/>
      <c r="ORH760" s="168"/>
      <c r="ORI760" s="168"/>
      <c r="ORJ760" s="168"/>
      <c r="ORK760" s="168"/>
      <c r="ORL760" s="168"/>
      <c r="ORM760" s="168"/>
      <c r="ORN760" s="168"/>
      <c r="ORO760" s="168"/>
      <c r="ORP760" s="168"/>
      <c r="ORQ760" s="168"/>
      <c r="ORR760" s="168"/>
      <c r="ORS760" s="168"/>
      <c r="ORT760" s="168"/>
      <c r="ORU760" s="168"/>
      <c r="ORV760" s="168"/>
      <c r="ORW760" s="168"/>
      <c r="ORX760" s="168"/>
      <c r="ORY760" s="168"/>
      <c r="ORZ760" s="168"/>
      <c r="OSA760" s="168"/>
      <c r="OSB760" s="168"/>
      <c r="OSC760" s="168"/>
      <c r="OSD760" s="168"/>
      <c r="OSE760" s="168"/>
      <c r="OSF760" s="168"/>
      <c r="OSG760" s="168"/>
      <c r="OSH760" s="168"/>
      <c r="OSI760" s="168"/>
      <c r="OSJ760" s="168"/>
      <c r="OSK760" s="168"/>
      <c r="OSL760" s="168"/>
      <c r="OSM760" s="168"/>
      <c r="OSN760" s="168"/>
      <c r="OSO760" s="168"/>
      <c r="OSP760" s="168"/>
      <c r="OSQ760" s="168"/>
      <c r="OSR760" s="168"/>
      <c r="OSS760" s="511"/>
      <c r="OST760" s="511"/>
      <c r="OSU760" s="511"/>
      <c r="OSV760" s="511"/>
      <c r="OSW760" s="511"/>
      <c r="OSX760" s="511"/>
      <c r="OSY760" s="511"/>
      <c r="OSZ760" s="511"/>
      <c r="OTA760" s="511"/>
      <c r="OTB760" s="511"/>
      <c r="OTC760" s="511"/>
      <c r="OTD760" s="511"/>
      <c r="OTE760" s="511"/>
      <c r="OTF760" s="511"/>
      <c r="OTG760" s="511"/>
      <c r="OTH760" s="511"/>
      <c r="OTI760" s="511"/>
      <c r="OTJ760" s="511"/>
      <c r="OTK760" s="511"/>
      <c r="OTL760" s="511"/>
      <c r="OTM760" s="511"/>
      <c r="OTN760" s="511"/>
      <c r="OTO760" s="511"/>
      <c r="OTP760" s="511"/>
      <c r="OTQ760" s="89"/>
      <c r="OTR760" s="89"/>
      <c r="OTS760" s="89"/>
      <c r="OTT760" s="89"/>
      <c r="OTU760" s="89"/>
      <c r="OTV760" s="511"/>
      <c r="OTW760" s="511"/>
      <c r="OTX760" s="89"/>
      <c r="OTY760" s="89"/>
      <c r="OTZ760" s="511"/>
      <c r="OUA760" s="511"/>
      <c r="OUB760" s="89"/>
      <c r="OUC760" s="89"/>
      <c r="OUD760" s="511"/>
      <c r="OUE760" s="511"/>
      <c r="OUF760" s="511"/>
      <c r="OUG760" s="511"/>
      <c r="OUH760" s="511"/>
      <c r="OUI760" s="511"/>
      <c r="OUJ760" s="511"/>
      <c r="OUK760" s="89"/>
      <c r="OUL760" s="89"/>
      <c r="OUM760" s="511"/>
      <c r="OUN760" s="511"/>
      <c r="OUO760" s="89"/>
      <c r="OUP760" s="89"/>
      <c r="OUQ760" s="511"/>
      <c r="OUR760" s="511"/>
      <c r="OUS760" s="511"/>
      <c r="OUT760" s="511"/>
      <c r="OUU760" s="511"/>
      <c r="OUV760" s="203"/>
      <c r="OUW760" s="107"/>
      <c r="OUX760" s="511"/>
      <c r="OUY760" s="511"/>
      <c r="OUZ760" s="511"/>
      <c r="OVA760" s="511"/>
      <c r="OVB760" s="511"/>
      <c r="OVC760" s="511"/>
      <c r="OVD760" s="511"/>
      <c r="OVE760" s="168"/>
      <c r="OVF760" s="168"/>
      <c r="OVG760" s="168"/>
      <c r="OVH760" s="168"/>
      <c r="OVI760" s="168"/>
      <c r="OVJ760" s="168"/>
      <c r="OVK760" s="168"/>
      <c r="OVL760" s="168"/>
      <c r="OVM760" s="168"/>
      <c r="OVN760" s="168"/>
      <c r="OVO760" s="168"/>
      <c r="OVP760" s="168"/>
      <c r="OVQ760" s="168"/>
      <c r="OVR760" s="168"/>
      <c r="OVS760" s="168"/>
      <c r="OVT760" s="168"/>
      <c r="OVU760" s="168"/>
      <c r="OVV760" s="168"/>
      <c r="OVW760" s="168"/>
      <c r="OVX760" s="168"/>
      <c r="OVY760" s="168"/>
      <c r="OVZ760" s="168"/>
      <c r="OWA760" s="168"/>
      <c r="OWB760" s="168"/>
      <c r="OWC760" s="168"/>
      <c r="OWD760" s="168"/>
      <c r="OWE760" s="168"/>
      <c r="OWF760" s="168"/>
      <c r="OWG760" s="168"/>
      <c r="OWH760" s="168"/>
      <c r="OWI760" s="168"/>
      <c r="OWJ760" s="168"/>
      <c r="OWK760" s="168"/>
      <c r="OWL760" s="168"/>
      <c r="OWM760" s="168"/>
      <c r="OWN760" s="168"/>
      <c r="OWO760" s="168"/>
      <c r="OWP760" s="168"/>
      <c r="OWQ760" s="168"/>
      <c r="OWR760" s="168"/>
      <c r="OWS760" s="168"/>
      <c r="OWT760" s="168"/>
      <c r="OWU760" s="168"/>
      <c r="OWV760" s="168"/>
      <c r="OWW760" s="511"/>
      <c r="OWX760" s="511"/>
      <c r="OWY760" s="511"/>
      <c r="OWZ760" s="511"/>
      <c r="OXA760" s="511"/>
      <c r="OXB760" s="511"/>
      <c r="OXC760" s="511"/>
      <c r="OXD760" s="511"/>
      <c r="OXE760" s="511"/>
      <c r="OXF760" s="511"/>
      <c r="OXG760" s="511"/>
      <c r="OXH760" s="511"/>
      <c r="OXI760" s="511"/>
      <c r="OXJ760" s="511"/>
      <c r="OXK760" s="511"/>
      <c r="OXL760" s="511"/>
      <c r="OXM760" s="511"/>
      <c r="OXN760" s="511"/>
      <c r="OXO760" s="511"/>
      <c r="OXP760" s="511"/>
      <c r="OXQ760" s="511"/>
      <c r="OXR760" s="511"/>
      <c r="OXS760" s="511"/>
      <c r="OXT760" s="511"/>
      <c r="OXU760" s="89"/>
      <c r="OXV760" s="89"/>
      <c r="OXW760" s="89"/>
      <c r="OXX760" s="89"/>
      <c r="OXY760" s="89"/>
      <c r="OXZ760" s="511"/>
      <c r="OYA760" s="511"/>
      <c r="OYB760" s="89"/>
      <c r="OYC760" s="89"/>
      <c r="OYD760" s="511"/>
      <c r="OYE760" s="511"/>
      <c r="OYF760" s="89"/>
      <c r="OYG760" s="89"/>
      <c r="OYH760" s="511"/>
      <c r="OYI760" s="511"/>
      <c r="OYJ760" s="511"/>
      <c r="OYK760" s="511"/>
      <c r="OYL760" s="511"/>
      <c r="OYM760" s="511"/>
      <c r="OYN760" s="511"/>
      <c r="OYO760" s="89"/>
      <c r="OYP760" s="89"/>
      <c r="OYQ760" s="511"/>
      <c r="OYR760" s="511"/>
      <c r="OYS760" s="89"/>
      <c r="OYT760" s="89"/>
      <c r="OYU760" s="511"/>
      <c r="OYV760" s="511"/>
      <c r="OYW760" s="511"/>
      <c r="OYX760" s="511"/>
      <c r="OYY760" s="511"/>
      <c r="OYZ760" s="203"/>
      <c r="OZA760" s="107"/>
      <c r="OZB760" s="511"/>
      <c r="OZC760" s="511"/>
      <c r="OZD760" s="511"/>
      <c r="OZE760" s="511"/>
      <c r="OZF760" s="511"/>
      <c r="OZG760" s="511"/>
      <c r="OZH760" s="511"/>
      <c r="OZI760" s="168"/>
      <c r="OZJ760" s="168"/>
      <c r="OZK760" s="168"/>
      <c r="OZL760" s="168"/>
      <c r="OZM760" s="168"/>
      <c r="OZN760" s="168"/>
      <c r="OZO760" s="168"/>
      <c r="OZP760" s="168"/>
      <c r="OZQ760" s="168"/>
      <c r="OZR760" s="168"/>
      <c r="OZS760" s="168"/>
      <c r="OZT760" s="168"/>
      <c r="OZU760" s="168"/>
      <c r="OZV760" s="168"/>
      <c r="OZW760" s="168"/>
      <c r="OZX760" s="168"/>
      <c r="OZY760" s="168"/>
      <c r="OZZ760" s="168"/>
      <c r="PAA760" s="168"/>
      <c r="PAB760" s="168"/>
      <c r="PAC760" s="168"/>
      <c r="PAD760" s="168"/>
      <c r="PAE760" s="168"/>
      <c r="PAF760" s="168"/>
      <c r="PAG760" s="168"/>
      <c r="PAH760" s="168"/>
      <c r="PAI760" s="168"/>
      <c r="PAJ760" s="168"/>
      <c r="PAK760" s="168"/>
      <c r="PAL760" s="168"/>
      <c r="PAM760" s="168"/>
      <c r="PAN760" s="168"/>
      <c r="PAO760" s="168"/>
      <c r="PAP760" s="168"/>
      <c r="PAQ760" s="168"/>
      <c r="PAR760" s="168"/>
      <c r="PAS760" s="168"/>
      <c r="PAT760" s="168"/>
      <c r="PAU760" s="168"/>
      <c r="PAV760" s="168"/>
      <c r="PAW760" s="168"/>
      <c r="PAX760" s="168"/>
      <c r="PAY760" s="168"/>
      <c r="PAZ760" s="168"/>
      <c r="PBA760" s="511"/>
      <c r="PBB760" s="511"/>
      <c r="PBC760" s="511"/>
      <c r="PBD760" s="511"/>
      <c r="PBE760" s="511"/>
      <c r="PBF760" s="511"/>
      <c r="PBG760" s="511"/>
      <c r="PBH760" s="511"/>
      <c r="PBI760" s="511"/>
      <c r="PBJ760" s="511"/>
      <c r="PBK760" s="511"/>
      <c r="PBL760" s="511"/>
      <c r="PBM760" s="511"/>
      <c r="PBN760" s="511"/>
      <c r="PBO760" s="511"/>
      <c r="PBP760" s="511"/>
      <c r="PBQ760" s="511"/>
      <c r="PBR760" s="511"/>
      <c r="PBS760" s="511"/>
      <c r="PBT760" s="511"/>
      <c r="PBU760" s="511"/>
      <c r="PBV760" s="511"/>
      <c r="PBW760" s="511"/>
      <c r="PBX760" s="511"/>
      <c r="PBY760" s="89"/>
      <c r="PBZ760" s="89"/>
      <c r="PCA760" s="89"/>
      <c r="PCB760" s="89"/>
      <c r="PCC760" s="89"/>
      <c r="PCD760" s="511"/>
      <c r="PCE760" s="511"/>
      <c r="PCF760" s="89"/>
      <c r="PCG760" s="89"/>
      <c r="PCH760" s="511"/>
      <c r="PCI760" s="511"/>
      <c r="PCJ760" s="89"/>
      <c r="PCK760" s="89"/>
      <c r="PCL760" s="511"/>
      <c r="PCM760" s="511"/>
      <c r="PCN760" s="511"/>
      <c r="PCO760" s="511"/>
      <c r="PCP760" s="511"/>
      <c r="PCQ760" s="511"/>
      <c r="PCR760" s="511"/>
      <c r="PCS760" s="89"/>
      <c r="PCT760" s="89"/>
      <c r="PCU760" s="511"/>
      <c r="PCV760" s="511"/>
      <c r="PCW760" s="89"/>
      <c r="PCX760" s="89"/>
      <c r="PCY760" s="511"/>
      <c r="PCZ760" s="511"/>
      <c r="PDA760" s="511"/>
      <c r="PDB760" s="511"/>
      <c r="PDC760" s="511"/>
      <c r="PDD760" s="203"/>
      <c r="PDE760" s="107"/>
      <c r="PDF760" s="511"/>
      <c r="PDG760" s="511"/>
      <c r="PDH760" s="511"/>
      <c r="PDI760" s="511"/>
      <c r="PDJ760" s="511"/>
      <c r="PDK760" s="511"/>
      <c r="PDL760" s="511"/>
      <c r="PDM760" s="168"/>
      <c r="PDN760" s="168"/>
      <c r="PDO760" s="168"/>
      <c r="PDP760" s="168"/>
      <c r="PDQ760" s="168"/>
      <c r="PDR760" s="168"/>
      <c r="PDS760" s="168"/>
      <c r="PDT760" s="168"/>
      <c r="PDU760" s="168"/>
      <c r="PDV760" s="168"/>
      <c r="PDW760" s="168"/>
      <c r="PDX760" s="168"/>
      <c r="PDY760" s="168"/>
      <c r="PDZ760" s="168"/>
      <c r="PEA760" s="168"/>
      <c r="PEB760" s="168"/>
      <c r="PEC760" s="168"/>
      <c r="PED760" s="168"/>
      <c r="PEE760" s="168"/>
      <c r="PEF760" s="168"/>
      <c r="PEG760" s="168"/>
      <c r="PEH760" s="168"/>
      <c r="PEI760" s="168"/>
      <c r="PEJ760" s="168"/>
      <c r="PEK760" s="168"/>
      <c r="PEL760" s="168"/>
      <c r="PEM760" s="168"/>
      <c r="PEN760" s="168"/>
      <c r="PEO760" s="168"/>
      <c r="PEP760" s="168"/>
      <c r="PEQ760" s="168"/>
      <c r="PER760" s="168"/>
      <c r="PES760" s="168"/>
      <c r="PET760" s="168"/>
      <c r="PEU760" s="168"/>
      <c r="PEV760" s="168"/>
      <c r="PEW760" s="168"/>
      <c r="PEX760" s="168"/>
      <c r="PEY760" s="168"/>
      <c r="PEZ760" s="168"/>
      <c r="PFA760" s="168"/>
      <c r="PFB760" s="168"/>
      <c r="PFC760" s="168"/>
      <c r="PFD760" s="168"/>
      <c r="PFE760" s="511"/>
      <c r="PFF760" s="511"/>
      <c r="PFG760" s="511"/>
      <c r="PFH760" s="511"/>
      <c r="PFI760" s="511"/>
      <c r="PFJ760" s="511"/>
      <c r="PFK760" s="511"/>
      <c r="PFL760" s="511"/>
      <c r="PFM760" s="511"/>
      <c r="PFN760" s="511"/>
      <c r="PFO760" s="511"/>
      <c r="PFP760" s="511"/>
      <c r="PFQ760" s="511"/>
      <c r="PFR760" s="511"/>
      <c r="PFS760" s="511"/>
      <c r="PFT760" s="511"/>
      <c r="PFU760" s="511"/>
      <c r="PFV760" s="511"/>
      <c r="PFW760" s="511"/>
      <c r="PFX760" s="511"/>
      <c r="PFY760" s="511"/>
      <c r="PFZ760" s="511"/>
      <c r="PGA760" s="511"/>
      <c r="PGB760" s="511"/>
      <c r="PGC760" s="89"/>
      <c r="PGD760" s="89"/>
      <c r="PGE760" s="89"/>
      <c r="PGF760" s="89"/>
      <c r="PGG760" s="89"/>
      <c r="PGH760" s="511"/>
      <c r="PGI760" s="511"/>
      <c r="PGJ760" s="89"/>
      <c r="PGK760" s="89"/>
      <c r="PGL760" s="511"/>
      <c r="PGM760" s="511"/>
      <c r="PGN760" s="89"/>
      <c r="PGO760" s="89"/>
      <c r="PGP760" s="511"/>
      <c r="PGQ760" s="511"/>
      <c r="PGR760" s="511"/>
      <c r="PGS760" s="511"/>
      <c r="PGT760" s="511"/>
      <c r="PGU760" s="511"/>
      <c r="PGV760" s="511"/>
      <c r="PGW760" s="89"/>
      <c r="PGX760" s="89"/>
      <c r="PGY760" s="511"/>
      <c r="PGZ760" s="511"/>
      <c r="PHA760" s="89"/>
      <c r="PHB760" s="89"/>
      <c r="PHC760" s="511"/>
      <c r="PHD760" s="511"/>
      <c r="PHE760" s="511"/>
      <c r="PHF760" s="511"/>
      <c r="PHG760" s="511"/>
      <c r="PHH760" s="203"/>
      <c r="PHI760" s="107"/>
      <c r="PHJ760" s="511"/>
      <c r="PHK760" s="511"/>
      <c r="PHL760" s="511"/>
      <c r="PHM760" s="511"/>
      <c r="PHN760" s="511"/>
      <c r="PHO760" s="511"/>
      <c r="PHP760" s="511"/>
      <c r="PHQ760" s="168"/>
      <c r="PHR760" s="168"/>
      <c r="PHS760" s="168"/>
      <c r="PHT760" s="168"/>
      <c r="PHU760" s="168"/>
      <c r="PHV760" s="168"/>
      <c r="PHW760" s="168"/>
      <c r="PHX760" s="168"/>
      <c r="PHY760" s="168"/>
      <c r="PHZ760" s="168"/>
      <c r="PIA760" s="168"/>
      <c r="PIB760" s="168"/>
      <c r="PIC760" s="168"/>
      <c r="PID760" s="168"/>
      <c r="PIE760" s="168"/>
      <c r="PIF760" s="168"/>
      <c r="PIG760" s="168"/>
      <c r="PIH760" s="168"/>
      <c r="PII760" s="168"/>
      <c r="PIJ760" s="168"/>
      <c r="PIK760" s="168"/>
      <c r="PIL760" s="168"/>
      <c r="PIM760" s="168"/>
      <c r="PIN760" s="168"/>
      <c r="PIO760" s="168"/>
      <c r="PIP760" s="168"/>
      <c r="PIQ760" s="168"/>
      <c r="PIR760" s="168"/>
      <c r="PIS760" s="168"/>
      <c r="PIT760" s="168"/>
      <c r="PIU760" s="168"/>
      <c r="PIV760" s="168"/>
      <c r="PIW760" s="168"/>
      <c r="PIX760" s="168"/>
      <c r="PIY760" s="168"/>
      <c r="PIZ760" s="168"/>
      <c r="PJA760" s="168"/>
      <c r="PJB760" s="168"/>
      <c r="PJC760" s="168"/>
      <c r="PJD760" s="168"/>
      <c r="PJE760" s="168"/>
      <c r="PJF760" s="168"/>
      <c r="PJG760" s="168"/>
      <c r="PJH760" s="168"/>
      <c r="PJI760" s="511"/>
      <c r="PJJ760" s="511"/>
      <c r="PJK760" s="511"/>
      <c r="PJL760" s="511"/>
      <c r="PJM760" s="511"/>
      <c r="PJN760" s="511"/>
      <c r="PJO760" s="511"/>
      <c r="PJP760" s="511"/>
      <c r="PJQ760" s="511"/>
      <c r="PJR760" s="511"/>
      <c r="PJS760" s="511"/>
      <c r="PJT760" s="511"/>
      <c r="PJU760" s="511"/>
      <c r="PJV760" s="511"/>
      <c r="PJW760" s="511"/>
      <c r="PJX760" s="511"/>
      <c r="PJY760" s="511"/>
      <c r="PJZ760" s="511"/>
      <c r="PKA760" s="511"/>
      <c r="PKB760" s="511"/>
      <c r="PKC760" s="511"/>
      <c r="PKD760" s="511"/>
      <c r="PKE760" s="511"/>
      <c r="PKF760" s="511"/>
      <c r="PKG760" s="89"/>
      <c r="PKH760" s="89"/>
      <c r="PKI760" s="89"/>
      <c r="PKJ760" s="89"/>
      <c r="PKK760" s="89"/>
      <c r="PKL760" s="511"/>
      <c r="PKM760" s="511"/>
      <c r="PKN760" s="89"/>
      <c r="PKO760" s="89"/>
      <c r="PKP760" s="511"/>
      <c r="PKQ760" s="511"/>
      <c r="PKR760" s="89"/>
      <c r="PKS760" s="89"/>
      <c r="PKT760" s="511"/>
      <c r="PKU760" s="511"/>
      <c r="PKV760" s="511"/>
      <c r="PKW760" s="511"/>
      <c r="PKX760" s="511"/>
      <c r="PKY760" s="511"/>
      <c r="PKZ760" s="511"/>
      <c r="PLA760" s="89"/>
      <c r="PLB760" s="89"/>
      <c r="PLC760" s="511"/>
      <c r="PLD760" s="511"/>
      <c r="PLE760" s="89"/>
      <c r="PLF760" s="89"/>
      <c r="PLG760" s="511"/>
      <c r="PLH760" s="511"/>
      <c r="PLI760" s="511"/>
      <c r="PLJ760" s="511"/>
      <c r="PLK760" s="511"/>
      <c r="PLL760" s="203"/>
      <c r="PLM760" s="107"/>
      <c r="PLN760" s="511"/>
      <c r="PLO760" s="511"/>
      <c r="PLP760" s="511"/>
      <c r="PLQ760" s="511"/>
      <c r="PLR760" s="511"/>
      <c r="PLS760" s="511"/>
      <c r="PLT760" s="511"/>
      <c r="PLU760" s="168"/>
      <c r="PLV760" s="168"/>
      <c r="PLW760" s="168"/>
      <c r="PLX760" s="168"/>
      <c r="PLY760" s="168"/>
      <c r="PLZ760" s="168"/>
      <c r="PMA760" s="168"/>
      <c r="PMB760" s="168"/>
      <c r="PMC760" s="168"/>
      <c r="PMD760" s="168"/>
      <c r="PME760" s="168"/>
      <c r="PMF760" s="168"/>
      <c r="PMG760" s="168"/>
      <c r="PMH760" s="168"/>
      <c r="PMI760" s="168"/>
      <c r="PMJ760" s="168"/>
      <c r="PMK760" s="168"/>
      <c r="PML760" s="168"/>
      <c r="PMM760" s="168"/>
      <c r="PMN760" s="168"/>
      <c r="PMO760" s="168"/>
      <c r="PMP760" s="168"/>
      <c r="PMQ760" s="168"/>
      <c r="PMR760" s="168"/>
      <c r="PMS760" s="168"/>
      <c r="PMT760" s="168"/>
      <c r="PMU760" s="168"/>
      <c r="PMV760" s="168"/>
      <c r="PMW760" s="168"/>
      <c r="PMX760" s="168"/>
      <c r="PMY760" s="168"/>
      <c r="PMZ760" s="168"/>
      <c r="PNA760" s="168"/>
      <c r="PNB760" s="168"/>
      <c r="PNC760" s="168"/>
      <c r="PND760" s="168"/>
      <c r="PNE760" s="168"/>
      <c r="PNF760" s="168"/>
      <c r="PNG760" s="168"/>
      <c r="PNH760" s="168"/>
      <c r="PNI760" s="168"/>
      <c r="PNJ760" s="168"/>
      <c r="PNK760" s="168"/>
      <c r="PNL760" s="168"/>
      <c r="PNM760" s="511"/>
      <c r="PNN760" s="511"/>
      <c r="PNO760" s="511"/>
      <c r="PNP760" s="511"/>
      <c r="PNQ760" s="511"/>
      <c r="PNR760" s="511"/>
      <c r="PNS760" s="511"/>
      <c r="PNT760" s="511"/>
      <c r="PNU760" s="511"/>
      <c r="PNV760" s="511"/>
      <c r="PNW760" s="511"/>
      <c r="PNX760" s="511"/>
      <c r="PNY760" s="511"/>
      <c r="PNZ760" s="511"/>
      <c r="POA760" s="511"/>
      <c r="POB760" s="511"/>
      <c r="POC760" s="511"/>
      <c r="POD760" s="511"/>
      <c r="POE760" s="511"/>
      <c r="POF760" s="511"/>
      <c r="POG760" s="511"/>
      <c r="POH760" s="511"/>
      <c r="POI760" s="511"/>
      <c r="POJ760" s="511"/>
      <c r="POK760" s="89"/>
      <c r="POL760" s="89"/>
      <c r="POM760" s="89"/>
      <c r="PON760" s="89"/>
      <c r="POO760" s="89"/>
      <c r="POP760" s="511"/>
      <c r="POQ760" s="511"/>
      <c r="POR760" s="89"/>
      <c r="POS760" s="89"/>
      <c r="POT760" s="511"/>
      <c r="POU760" s="511"/>
      <c r="POV760" s="89"/>
      <c r="POW760" s="89"/>
      <c r="POX760" s="511"/>
      <c r="POY760" s="511"/>
      <c r="POZ760" s="511"/>
      <c r="PPA760" s="511"/>
      <c r="PPB760" s="511"/>
      <c r="PPC760" s="511"/>
      <c r="PPD760" s="511"/>
      <c r="PPE760" s="89"/>
      <c r="PPF760" s="89"/>
      <c r="PPG760" s="511"/>
      <c r="PPH760" s="511"/>
      <c r="PPI760" s="89"/>
      <c r="PPJ760" s="89"/>
      <c r="PPK760" s="511"/>
      <c r="PPL760" s="511"/>
      <c r="PPM760" s="511"/>
      <c r="PPN760" s="511"/>
      <c r="PPO760" s="511"/>
      <c r="PPP760" s="203"/>
      <c r="PPQ760" s="107"/>
      <c r="PPR760" s="511"/>
      <c r="PPS760" s="511"/>
      <c r="PPT760" s="511"/>
      <c r="PPU760" s="511"/>
      <c r="PPV760" s="511"/>
      <c r="PPW760" s="511"/>
      <c r="PPX760" s="511"/>
      <c r="PPY760" s="168"/>
      <c r="PPZ760" s="168"/>
      <c r="PQA760" s="168"/>
      <c r="PQB760" s="168"/>
      <c r="PQC760" s="168"/>
      <c r="PQD760" s="168"/>
      <c r="PQE760" s="168"/>
      <c r="PQF760" s="168"/>
      <c r="PQG760" s="168"/>
      <c r="PQH760" s="168"/>
      <c r="PQI760" s="168"/>
      <c r="PQJ760" s="168"/>
      <c r="PQK760" s="168"/>
      <c r="PQL760" s="168"/>
      <c r="PQM760" s="168"/>
      <c r="PQN760" s="168"/>
      <c r="PQO760" s="168"/>
      <c r="PQP760" s="168"/>
      <c r="PQQ760" s="168"/>
      <c r="PQR760" s="168"/>
      <c r="PQS760" s="168"/>
      <c r="PQT760" s="168"/>
      <c r="PQU760" s="168"/>
      <c r="PQV760" s="168"/>
      <c r="PQW760" s="168"/>
      <c r="PQX760" s="168"/>
      <c r="PQY760" s="168"/>
      <c r="PQZ760" s="168"/>
      <c r="PRA760" s="168"/>
      <c r="PRB760" s="168"/>
      <c r="PRC760" s="168"/>
      <c r="PRD760" s="168"/>
      <c r="PRE760" s="168"/>
      <c r="PRF760" s="168"/>
      <c r="PRG760" s="168"/>
      <c r="PRH760" s="168"/>
      <c r="PRI760" s="168"/>
      <c r="PRJ760" s="168"/>
      <c r="PRK760" s="168"/>
      <c r="PRL760" s="168"/>
      <c r="PRM760" s="168"/>
      <c r="PRN760" s="168"/>
      <c r="PRO760" s="168"/>
      <c r="PRP760" s="168"/>
      <c r="PRQ760" s="511"/>
      <c r="PRR760" s="511"/>
      <c r="PRS760" s="511"/>
      <c r="PRT760" s="511"/>
      <c r="PRU760" s="511"/>
      <c r="PRV760" s="511"/>
      <c r="PRW760" s="511"/>
      <c r="PRX760" s="511"/>
      <c r="PRY760" s="511"/>
      <c r="PRZ760" s="511"/>
      <c r="PSA760" s="511"/>
      <c r="PSB760" s="511"/>
      <c r="PSC760" s="511"/>
      <c r="PSD760" s="511"/>
      <c r="PSE760" s="511"/>
      <c r="PSF760" s="511"/>
      <c r="PSG760" s="511"/>
      <c r="PSH760" s="511"/>
      <c r="PSI760" s="511"/>
      <c r="PSJ760" s="511"/>
      <c r="PSK760" s="511"/>
      <c r="PSL760" s="511"/>
      <c r="PSM760" s="511"/>
      <c r="PSN760" s="511"/>
      <c r="PSO760" s="89"/>
      <c r="PSP760" s="89"/>
      <c r="PSQ760" s="89"/>
      <c r="PSR760" s="89"/>
      <c r="PSS760" s="89"/>
      <c r="PST760" s="511"/>
      <c r="PSU760" s="511"/>
      <c r="PSV760" s="89"/>
      <c r="PSW760" s="89"/>
      <c r="PSX760" s="511"/>
      <c r="PSY760" s="511"/>
      <c r="PSZ760" s="89"/>
      <c r="PTA760" s="89"/>
      <c r="PTB760" s="511"/>
      <c r="PTC760" s="511"/>
      <c r="PTD760" s="511"/>
      <c r="PTE760" s="511"/>
      <c r="PTF760" s="511"/>
      <c r="PTG760" s="511"/>
      <c r="PTH760" s="511"/>
      <c r="PTI760" s="89"/>
      <c r="PTJ760" s="89"/>
      <c r="PTK760" s="511"/>
      <c r="PTL760" s="511"/>
      <c r="PTM760" s="89"/>
      <c r="PTN760" s="89"/>
      <c r="PTO760" s="511"/>
      <c r="PTP760" s="511"/>
      <c r="PTQ760" s="511"/>
      <c r="PTR760" s="511"/>
      <c r="PTS760" s="511"/>
      <c r="PTT760" s="203"/>
      <c r="PTU760" s="107"/>
      <c r="PTV760" s="511"/>
      <c r="PTW760" s="511"/>
      <c r="PTX760" s="511"/>
      <c r="PTY760" s="511"/>
      <c r="PTZ760" s="511"/>
      <c r="PUA760" s="511"/>
      <c r="PUB760" s="511"/>
      <c r="PUC760" s="168"/>
      <c r="PUD760" s="168"/>
      <c r="PUE760" s="168"/>
      <c r="PUF760" s="168"/>
      <c r="PUG760" s="168"/>
      <c r="PUH760" s="168"/>
      <c r="PUI760" s="168"/>
      <c r="PUJ760" s="168"/>
      <c r="PUK760" s="168"/>
      <c r="PUL760" s="168"/>
      <c r="PUM760" s="168"/>
      <c r="PUN760" s="168"/>
      <c r="PUO760" s="168"/>
      <c r="PUP760" s="168"/>
      <c r="PUQ760" s="168"/>
      <c r="PUR760" s="168"/>
      <c r="PUS760" s="168"/>
      <c r="PUT760" s="168"/>
      <c r="PUU760" s="168"/>
      <c r="PUV760" s="168"/>
      <c r="PUW760" s="168"/>
      <c r="PUX760" s="168"/>
      <c r="PUY760" s="168"/>
      <c r="PUZ760" s="168"/>
      <c r="PVA760" s="168"/>
      <c r="PVB760" s="168"/>
      <c r="PVC760" s="168"/>
      <c r="PVD760" s="168"/>
      <c r="PVE760" s="168"/>
      <c r="PVF760" s="168"/>
      <c r="PVG760" s="168"/>
      <c r="PVH760" s="168"/>
      <c r="PVI760" s="168"/>
      <c r="PVJ760" s="168"/>
      <c r="PVK760" s="168"/>
      <c r="PVL760" s="168"/>
      <c r="PVM760" s="168"/>
      <c r="PVN760" s="168"/>
      <c r="PVO760" s="168"/>
      <c r="PVP760" s="168"/>
      <c r="PVQ760" s="168"/>
      <c r="PVR760" s="168"/>
      <c r="PVS760" s="168"/>
      <c r="PVT760" s="168"/>
      <c r="PVU760" s="511"/>
      <c r="PVV760" s="511"/>
      <c r="PVW760" s="511"/>
      <c r="PVX760" s="511"/>
      <c r="PVY760" s="511"/>
      <c r="PVZ760" s="511"/>
      <c r="PWA760" s="511"/>
      <c r="PWB760" s="511"/>
      <c r="PWC760" s="511"/>
      <c r="PWD760" s="511"/>
      <c r="PWE760" s="511"/>
      <c r="PWF760" s="511"/>
      <c r="PWG760" s="511"/>
      <c r="PWH760" s="511"/>
      <c r="PWI760" s="511"/>
      <c r="PWJ760" s="511"/>
      <c r="PWK760" s="511"/>
      <c r="PWL760" s="511"/>
      <c r="PWM760" s="511"/>
      <c r="PWN760" s="511"/>
      <c r="PWO760" s="511"/>
      <c r="PWP760" s="511"/>
      <c r="PWQ760" s="511"/>
      <c r="PWR760" s="511"/>
      <c r="PWS760" s="89"/>
      <c r="PWT760" s="89"/>
      <c r="PWU760" s="89"/>
      <c r="PWV760" s="89"/>
      <c r="PWW760" s="89"/>
      <c r="PWX760" s="511"/>
      <c r="PWY760" s="511"/>
      <c r="PWZ760" s="89"/>
      <c r="PXA760" s="89"/>
      <c r="PXB760" s="511"/>
      <c r="PXC760" s="511"/>
      <c r="PXD760" s="89"/>
      <c r="PXE760" s="89"/>
      <c r="PXF760" s="511"/>
      <c r="PXG760" s="511"/>
      <c r="PXH760" s="511"/>
      <c r="PXI760" s="511"/>
      <c r="PXJ760" s="511"/>
      <c r="PXK760" s="511"/>
      <c r="PXL760" s="511"/>
      <c r="PXM760" s="89"/>
      <c r="PXN760" s="89"/>
      <c r="PXO760" s="511"/>
      <c r="PXP760" s="511"/>
      <c r="PXQ760" s="89"/>
      <c r="PXR760" s="89"/>
      <c r="PXS760" s="511"/>
      <c r="PXT760" s="511"/>
      <c r="PXU760" s="511"/>
      <c r="PXV760" s="511"/>
      <c r="PXW760" s="511"/>
      <c r="PXX760" s="203"/>
      <c r="PXY760" s="107"/>
      <c r="PXZ760" s="511"/>
      <c r="PYA760" s="511"/>
      <c r="PYB760" s="511"/>
      <c r="PYC760" s="511"/>
      <c r="PYD760" s="511"/>
      <c r="PYE760" s="511"/>
      <c r="PYF760" s="511"/>
      <c r="PYG760" s="168"/>
      <c r="PYH760" s="168"/>
      <c r="PYI760" s="168"/>
      <c r="PYJ760" s="168"/>
      <c r="PYK760" s="168"/>
      <c r="PYL760" s="168"/>
      <c r="PYM760" s="168"/>
      <c r="PYN760" s="168"/>
      <c r="PYO760" s="168"/>
      <c r="PYP760" s="168"/>
      <c r="PYQ760" s="168"/>
      <c r="PYR760" s="168"/>
      <c r="PYS760" s="168"/>
      <c r="PYT760" s="168"/>
      <c r="PYU760" s="168"/>
      <c r="PYV760" s="168"/>
      <c r="PYW760" s="168"/>
      <c r="PYX760" s="168"/>
      <c r="PYY760" s="168"/>
      <c r="PYZ760" s="168"/>
      <c r="PZA760" s="168"/>
      <c r="PZB760" s="168"/>
      <c r="PZC760" s="168"/>
      <c r="PZD760" s="168"/>
      <c r="PZE760" s="168"/>
      <c r="PZF760" s="168"/>
      <c r="PZG760" s="168"/>
      <c r="PZH760" s="168"/>
      <c r="PZI760" s="168"/>
      <c r="PZJ760" s="168"/>
      <c r="PZK760" s="168"/>
      <c r="PZL760" s="168"/>
      <c r="PZM760" s="168"/>
      <c r="PZN760" s="168"/>
      <c r="PZO760" s="168"/>
      <c r="PZP760" s="168"/>
      <c r="PZQ760" s="168"/>
      <c r="PZR760" s="168"/>
      <c r="PZS760" s="168"/>
      <c r="PZT760" s="168"/>
      <c r="PZU760" s="168"/>
      <c r="PZV760" s="168"/>
      <c r="PZW760" s="168"/>
      <c r="PZX760" s="168"/>
      <c r="PZY760" s="511"/>
      <c r="PZZ760" s="511"/>
      <c r="QAA760" s="511"/>
      <c r="QAB760" s="511"/>
      <c r="QAC760" s="511"/>
      <c r="QAD760" s="511"/>
      <c r="QAE760" s="511"/>
      <c r="QAF760" s="511"/>
      <c r="QAG760" s="511"/>
      <c r="QAH760" s="511"/>
      <c r="QAI760" s="511"/>
      <c r="QAJ760" s="511"/>
      <c r="QAK760" s="511"/>
      <c r="QAL760" s="511"/>
      <c r="QAM760" s="511"/>
      <c r="QAN760" s="511"/>
      <c r="QAO760" s="511"/>
      <c r="QAP760" s="511"/>
      <c r="QAQ760" s="511"/>
      <c r="QAR760" s="511"/>
      <c r="QAS760" s="511"/>
      <c r="QAT760" s="511"/>
      <c r="QAU760" s="511"/>
      <c r="QAV760" s="511"/>
      <c r="QAW760" s="89"/>
      <c r="QAX760" s="89"/>
      <c r="QAY760" s="89"/>
      <c r="QAZ760" s="89"/>
      <c r="QBA760" s="89"/>
      <c r="QBB760" s="511"/>
      <c r="QBC760" s="511"/>
      <c r="QBD760" s="89"/>
      <c r="QBE760" s="89"/>
      <c r="QBF760" s="511"/>
      <c r="QBG760" s="511"/>
      <c r="QBH760" s="89"/>
      <c r="QBI760" s="89"/>
      <c r="QBJ760" s="511"/>
      <c r="QBK760" s="511"/>
      <c r="QBL760" s="511"/>
      <c r="QBM760" s="511"/>
      <c r="QBN760" s="511"/>
      <c r="QBO760" s="511"/>
      <c r="QBP760" s="511"/>
      <c r="QBQ760" s="89"/>
      <c r="QBR760" s="89"/>
      <c r="QBS760" s="511"/>
      <c r="QBT760" s="511"/>
      <c r="QBU760" s="89"/>
      <c r="QBV760" s="89"/>
      <c r="QBW760" s="511"/>
      <c r="QBX760" s="511"/>
      <c r="QBY760" s="511"/>
      <c r="QBZ760" s="511"/>
      <c r="QCA760" s="511"/>
      <c r="QCB760" s="203"/>
      <c r="QCC760" s="107"/>
      <c r="QCD760" s="511"/>
      <c r="QCE760" s="511"/>
      <c r="QCF760" s="511"/>
      <c r="QCG760" s="511"/>
      <c r="QCH760" s="511"/>
      <c r="QCI760" s="511"/>
      <c r="QCJ760" s="511"/>
      <c r="QCK760" s="168"/>
      <c r="QCL760" s="168"/>
      <c r="QCM760" s="168"/>
      <c r="QCN760" s="168"/>
      <c r="QCO760" s="168"/>
      <c r="QCP760" s="168"/>
      <c r="QCQ760" s="168"/>
      <c r="QCR760" s="168"/>
      <c r="QCS760" s="168"/>
      <c r="QCT760" s="168"/>
      <c r="QCU760" s="168"/>
      <c r="QCV760" s="168"/>
      <c r="QCW760" s="168"/>
      <c r="QCX760" s="168"/>
      <c r="QCY760" s="168"/>
      <c r="QCZ760" s="168"/>
      <c r="QDA760" s="168"/>
      <c r="QDB760" s="168"/>
      <c r="QDC760" s="168"/>
      <c r="QDD760" s="168"/>
      <c r="QDE760" s="168"/>
      <c r="QDF760" s="168"/>
      <c r="QDG760" s="168"/>
      <c r="QDH760" s="168"/>
      <c r="QDI760" s="168"/>
      <c r="QDJ760" s="168"/>
      <c r="QDK760" s="168"/>
      <c r="QDL760" s="168"/>
      <c r="QDM760" s="168"/>
      <c r="QDN760" s="168"/>
      <c r="QDO760" s="168"/>
      <c r="QDP760" s="168"/>
      <c r="QDQ760" s="168"/>
      <c r="QDR760" s="168"/>
      <c r="QDS760" s="168"/>
      <c r="QDT760" s="168"/>
      <c r="QDU760" s="168"/>
      <c r="QDV760" s="168"/>
      <c r="QDW760" s="168"/>
      <c r="QDX760" s="168"/>
      <c r="QDY760" s="168"/>
      <c r="QDZ760" s="168"/>
      <c r="QEA760" s="168"/>
      <c r="QEB760" s="168"/>
      <c r="QEC760" s="511"/>
      <c r="QED760" s="511"/>
      <c r="QEE760" s="511"/>
      <c r="QEF760" s="511"/>
      <c r="QEG760" s="511"/>
      <c r="QEH760" s="511"/>
      <c r="QEI760" s="511"/>
      <c r="QEJ760" s="511"/>
      <c r="QEK760" s="511"/>
      <c r="QEL760" s="511"/>
      <c r="QEM760" s="511"/>
      <c r="QEN760" s="511"/>
      <c r="QEO760" s="511"/>
      <c r="QEP760" s="511"/>
      <c r="QEQ760" s="511"/>
      <c r="QER760" s="511"/>
      <c r="QES760" s="511"/>
      <c r="QET760" s="511"/>
      <c r="QEU760" s="511"/>
      <c r="QEV760" s="511"/>
      <c r="QEW760" s="511"/>
      <c r="QEX760" s="511"/>
      <c r="QEY760" s="511"/>
      <c r="QEZ760" s="511"/>
      <c r="QFA760" s="89"/>
      <c r="QFB760" s="89"/>
      <c r="QFC760" s="89"/>
      <c r="QFD760" s="89"/>
      <c r="QFE760" s="89"/>
      <c r="QFF760" s="511"/>
      <c r="QFG760" s="511"/>
      <c r="QFH760" s="89"/>
      <c r="QFI760" s="89"/>
      <c r="QFJ760" s="511"/>
      <c r="QFK760" s="511"/>
      <c r="QFL760" s="89"/>
      <c r="QFM760" s="89"/>
      <c r="QFN760" s="511"/>
      <c r="QFO760" s="511"/>
      <c r="QFP760" s="511"/>
      <c r="QFQ760" s="511"/>
      <c r="QFR760" s="511"/>
      <c r="QFS760" s="511"/>
      <c r="QFT760" s="511"/>
      <c r="QFU760" s="89"/>
      <c r="QFV760" s="89"/>
      <c r="QFW760" s="511"/>
      <c r="QFX760" s="511"/>
      <c r="QFY760" s="89"/>
      <c r="QFZ760" s="89"/>
      <c r="QGA760" s="511"/>
      <c r="QGB760" s="511"/>
      <c r="QGC760" s="511"/>
      <c r="QGD760" s="511"/>
      <c r="QGE760" s="511"/>
      <c r="QGF760" s="203"/>
      <c r="QGG760" s="107"/>
      <c r="QGH760" s="511"/>
      <c r="QGI760" s="511"/>
      <c r="QGJ760" s="511"/>
      <c r="QGK760" s="511"/>
      <c r="QGL760" s="511"/>
      <c r="QGM760" s="511"/>
      <c r="QGN760" s="511"/>
      <c r="QGO760" s="168"/>
      <c r="QGP760" s="168"/>
      <c r="QGQ760" s="168"/>
      <c r="QGR760" s="168"/>
      <c r="QGS760" s="168"/>
      <c r="QGT760" s="168"/>
      <c r="QGU760" s="168"/>
      <c r="QGV760" s="168"/>
      <c r="QGW760" s="168"/>
      <c r="QGX760" s="168"/>
      <c r="QGY760" s="168"/>
      <c r="QGZ760" s="168"/>
      <c r="QHA760" s="168"/>
      <c r="QHB760" s="168"/>
      <c r="QHC760" s="168"/>
      <c r="QHD760" s="168"/>
      <c r="QHE760" s="168"/>
      <c r="QHF760" s="168"/>
      <c r="QHG760" s="168"/>
      <c r="QHH760" s="168"/>
      <c r="QHI760" s="168"/>
      <c r="QHJ760" s="168"/>
      <c r="QHK760" s="168"/>
      <c r="QHL760" s="168"/>
      <c r="QHM760" s="168"/>
      <c r="QHN760" s="168"/>
      <c r="QHO760" s="168"/>
      <c r="QHP760" s="168"/>
      <c r="QHQ760" s="168"/>
      <c r="QHR760" s="168"/>
      <c r="QHS760" s="168"/>
      <c r="QHT760" s="168"/>
      <c r="QHU760" s="168"/>
      <c r="QHV760" s="168"/>
      <c r="QHW760" s="168"/>
      <c r="QHX760" s="168"/>
      <c r="QHY760" s="168"/>
      <c r="QHZ760" s="168"/>
      <c r="QIA760" s="168"/>
      <c r="QIB760" s="168"/>
      <c r="QIC760" s="168"/>
      <c r="QID760" s="168"/>
      <c r="QIE760" s="168"/>
      <c r="QIF760" s="168"/>
      <c r="QIG760" s="511"/>
      <c r="QIH760" s="511"/>
      <c r="QII760" s="511"/>
      <c r="QIJ760" s="511"/>
      <c r="QIK760" s="511"/>
      <c r="QIL760" s="511"/>
      <c r="QIM760" s="511"/>
      <c r="QIN760" s="511"/>
      <c r="QIO760" s="511"/>
      <c r="QIP760" s="511"/>
      <c r="QIQ760" s="511"/>
      <c r="QIR760" s="511"/>
      <c r="QIS760" s="511"/>
      <c r="QIT760" s="511"/>
      <c r="QIU760" s="511"/>
      <c r="QIV760" s="511"/>
      <c r="QIW760" s="511"/>
      <c r="QIX760" s="511"/>
      <c r="QIY760" s="511"/>
      <c r="QIZ760" s="511"/>
      <c r="QJA760" s="511"/>
      <c r="QJB760" s="511"/>
      <c r="QJC760" s="511"/>
      <c r="QJD760" s="511"/>
      <c r="QJE760" s="89"/>
      <c r="QJF760" s="89"/>
      <c r="QJG760" s="89"/>
      <c r="QJH760" s="89"/>
      <c r="QJI760" s="89"/>
      <c r="QJJ760" s="511"/>
      <c r="QJK760" s="511"/>
      <c r="QJL760" s="89"/>
      <c r="QJM760" s="89"/>
      <c r="QJN760" s="511"/>
      <c r="QJO760" s="511"/>
      <c r="QJP760" s="89"/>
      <c r="QJQ760" s="89"/>
      <c r="QJR760" s="511"/>
      <c r="QJS760" s="511"/>
      <c r="QJT760" s="511"/>
      <c r="QJU760" s="511"/>
      <c r="QJV760" s="511"/>
      <c r="QJW760" s="511"/>
      <c r="QJX760" s="511"/>
      <c r="QJY760" s="89"/>
      <c r="QJZ760" s="89"/>
      <c r="QKA760" s="511"/>
      <c r="QKB760" s="511"/>
      <c r="QKC760" s="89"/>
      <c r="QKD760" s="89"/>
      <c r="QKE760" s="511"/>
      <c r="QKF760" s="511"/>
      <c r="QKG760" s="511"/>
      <c r="QKH760" s="511"/>
      <c r="QKI760" s="511"/>
      <c r="QKJ760" s="203"/>
      <c r="QKK760" s="107"/>
      <c r="QKL760" s="511"/>
      <c r="QKM760" s="511"/>
      <c r="QKN760" s="511"/>
      <c r="QKO760" s="511"/>
      <c r="QKP760" s="511"/>
      <c r="QKQ760" s="511"/>
      <c r="QKR760" s="511"/>
      <c r="QKS760" s="168"/>
      <c r="QKT760" s="168"/>
      <c r="QKU760" s="168"/>
      <c r="QKV760" s="168"/>
      <c r="QKW760" s="168"/>
      <c r="QKX760" s="168"/>
      <c r="QKY760" s="168"/>
      <c r="QKZ760" s="168"/>
      <c r="QLA760" s="168"/>
      <c r="QLB760" s="168"/>
      <c r="QLC760" s="168"/>
      <c r="QLD760" s="168"/>
      <c r="QLE760" s="168"/>
      <c r="QLF760" s="168"/>
      <c r="QLG760" s="168"/>
      <c r="QLH760" s="168"/>
      <c r="QLI760" s="168"/>
      <c r="QLJ760" s="168"/>
      <c r="QLK760" s="168"/>
      <c r="QLL760" s="168"/>
      <c r="QLM760" s="168"/>
      <c r="QLN760" s="168"/>
      <c r="QLO760" s="168"/>
      <c r="QLP760" s="168"/>
      <c r="QLQ760" s="168"/>
      <c r="QLR760" s="168"/>
      <c r="QLS760" s="168"/>
      <c r="QLT760" s="168"/>
      <c r="QLU760" s="168"/>
      <c r="QLV760" s="168"/>
      <c r="QLW760" s="168"/>
      <c r="QLX760" s="168"/>
      <c r="QLY760" s="168"/>
      <c r="QLZ760" s="168"/>
      <c r="QMA760" s="168"/>
      <c r="QMB760" s="168"/>
      <c r="QMC760" s="168"/>
      <c r="QMD760" s="168"/>
      <c r="QME760" s="168"/>
      <c r="QMF760" s="168"/>
      <c r="QMG760" s="168"/>
      <c r="QMH760" s="168"/>
      <c r="QMI760" s="168"/>
      <c r="QMJ760" s="168"/>
      <c r="QMK760" s="511"/>
      <c r="QML760" s="511"/>
      <c r="QMM760" s="511"/>
      <c r="QMN760" s="511"/>
      <c r="QMO760" s="511"/>
      <c r="QMP760" s="511"/>
      <c r="QMQ760" s="511"/>
      <c r="QMR760" s="511"/>
      <c r="QMS760" s="511"/>
      <c r="QMT760" s="511"/>
      <c r="QMU760" s="511"/>
      <c r="QMV760" s="511"/>
      <c r="QMW760" s="511"/>
      <c r="QMX760" s="511"/>
      <c r="QMY760" s="511"/>
      <c r="QMZ760" s="511"/>
      <c r="QNA760" s="511"/>
      <c r="QNB760" s="511"/>
      <c r="QNC760" s="511"/>
      <c r="QND760" s="511"/>
      <c r="QNE760" s="511"/>
      <c r="QNF760" s="511"/>
      <c r="QNG760" s="511"/>
      <c r="QNH760" s="511"/>
      <c r="QNI760" s="89"/>
      <c r="QNJ760" s="89"/>
      <c r="QNK760" s="89"/>
      <c r="QNL760" s="89"/>
      <c r="QNM760" s="89"/>
      <c r="QNN760" s="511"/>
      <c r="QNO760" s="511"/>
      <c r="QNP760" s="89"/>
      <c r="QNQ760" s="89"/>
      <c r="QNR760" s="511"/>
      <c r="QNS760" s="511"/>
      <c r="QNT760" s="89"/>
      <c r="QNU760" s="89"/>
      <c r="QNV760" s="511"/>
      <c r="QNW760" s="511"/>
      <c r="QNX760" s="511"/>
      <c r="QNY760" s="511"/>
      <c r="QNZ760" s="511"/>
      <c r="QOA760" s="511"/>
      <c r="QOB760" s="511"/>
      <c r="QOC760" s="89"/>
      <c r="QOD760" s="89"/>
      <c r="QOE760" s="511"/>
      <c r="QOF760" s="511"/>
      <c r="QOG760" s="89"/>
      <c r="QOH760" s="89"/>
      <c r="QOI760" s="511"/>
      <c r="QOJ760" s="511"/>
      <c r="QOK760" s="511"/>
      <c r="QOL760" s="511"/>
      <c r="QOM760" s="511"/>
      <c r="QON760" s="203"/>
      <c r="QOO760" s="107"/>
      <c r="QOP760" s="511"/>
      <c r="QOQ760" s="511"/>
      <c r="QOR760" s="511"/>
      <c r="QOS760" s="511"/>
      <c r="QOT760" s="511"/>
      <c r="QOU760" s="511"/>
      <c r="QOV760" s="511"/>
      <c r="QOW760" s="168"/>
      <c r="QOX760" s="168"/>
      <c r="QOY760" s="168"/>
      <c r="QOZ760" s="168"/>
      <c r="QPA760" s="168"/>
      <c r="QPB760" s="168"/>
      <c r="QPC760" s="168"/>
      <c r="QPD760" s="168"/>
      <c r="QPE760" s="168"/>
      <c r="QPF760" s="168"/>
      <c r="QPG760" s="168"/>
      <c r="QPH760" s="168"/>
      <c r="QPI760" s="168"/>
      <c r="QPJ760" s="168"/>
      <c r="QPK760" s="168"/>
      <c r="QPL760" s="168"/>
      <c r="QPM760" s="168"/>
      <c r="QPN760" s="168"/>
      <c r="QPO760" s="168"/>
      <c r="QPP760" s="168"/>
      <c r="QPQ760" s="168"/>
      <c r="QPR760" s="168"/>
      <c r="QPS760" s="168"/>
      <c r="QPT760" s="168"/>
      <c r="QPU760" s="168"/>
      <c r="QPV760" s="168"/>
      <c r="QPW760" s="168"/>
      <c r="QPX760" s="168"/>
      <c r="QPY760" s="168"/>
      <c r="QPZ760" s="168"/>
      <c r="QQA760" s="168"/>
      <c r="QQB760" s="168"/>
      <c r="QQC760" s="168"/>
      <c r="QQD760" s="168"/>
      <c r="QQE760" s="168"/>
      <c r="QQF760" s="168"/>
      <c r="QQG760" s="168"/>
      <c r="QQH760" s="168"/>
      <c r="QQI760" s="168"/>
      <c r="QQJ760" s="168"/>
      <c r="QQK760" s="168"/>
      <c r="QQL760" s="168"/>
      <c r="QQM760" s="168"/>
      <c r="QQN760" s="168"/>
      <c r="QQO760" s="511"/>
      <c r="QQP760" s="511"/>
      <c r="QQQ760" s="511"/>
      <c r="QQR760" s="511"/>
      <c r="QQS760" s="511"/>
      <c r="QQT760" s="511"/>
      <c r="QQU760" s="511"/>
      <c r="QQV760" s="511"/>
      <c r="QQW760" s="511"/>
      <c r="QQX760" s="511"/>
      <c r="QQY760" s="511"/>
      <c r="QQZ760" s="511"/>
      <c r="QRA760" s="511"/>
      <c r="QRB760" s="511"/>
      <c r="QRC760" s="511"/>
      <c r="QRD760" s="511"/>
      <c r="QRE760" s="511"/>
      <c r="QRF760" s="511"/>
      <c r="QRG760" s="511"/>
      <c r="QRH760" s="511"/>
      <c r="QRI760" s="511"/>
      <c r="QRJ760" s="511"/>
      <c r="QRK760" s="511"/>
      <c r="QRL760" s="511"/>
      <c r="QRM760" s="89"/>
      <c r="QRN760" s="89"/>
      <c r="QRO760" s="89"/>
      <c r="QRP760" s="89"/>
      <c r="QRQ760" s="89"/>
      <c r="QRR760" s="511"/>
      <c r="QRS760" s="511"/>
      <c r="QRT760" s="89"/>
      <c r="QRU760" s="89"/>
      <c r="QRV760" s="511"/>
      <c r="QRW760" s="511"/>
      <c r="QRX760" s="89"/>
      <c r="QRY760" s="89"/>
      <c r="QRZ760" s="511"/>
      <c r="QSA760" s="511"/>
      <c r="QSB760" s="511"/>
      <c r="QSC760" s="511"/>
      <c r="QSD760" s="511"/>
      <c r="QSE760" s="511"/>
      <c r="QSF760" s="511"/>
      <c r="QSG760" s="89"/>
      <c r="QSH760" s="89"/>
      <c r="QSI760" s="511"/>
      <c r="QSJ760" s="511"/>
      <c r="QSK760" s="89"/>
      <c r="QSL760" s="89"/>
      <c r="QSM760" s="511"/>
      <c r="QSN760" s="511"/>
      <c r="QSO760" s="511"/>
      <c r="QSP760" s="511"/>
      <c r="QSQ760" s="511"/>
      <c r="QSR760" s="203"/>
      <c r="QSS760" s="107"/>
      <c r="QST760" s="511"/>
      <c r="QSU760" s="511"/>
      <c r="QSV760" s="511"/>
      <c r="QSW760" s="511"/>
      <c r="QSX760" s="511"/>
      <c r="QSY760" s="511"/>
      <c r="QSZ760" s="511"/>
      <c r="QTA760" s="168"/>
      <c r="QTB760" s="168"/>
      <c r="QTC760" s="168"/>
      <c r="QTD760" s="168"/>
      <c r="QTE760" s="168"/>
      <c r="QTF760" s="168"/>
      <c r="QTG760" s="168"/>
      <c r="QTH760" s="168"/>
      <c r="QTI760" s="168"/>
      <c r="QTJ760" s="168"/>
      <c r="QTK760" s="168"/>
      <c r="QTL760" s="168"/>
      <c r="QTM760" s="168"/>
      <c r="QTN760" s="168"/>
      <c r="QTO760" s="168"/>
      <c r="QTP760" s="168"/>
      <c r="QTQ760" s="168"/>
      <c r="QTR760" s="168"/>
      <c r="QTS760" s="168"/>
      <c r="QTT760" s="168"/>
      <c r="QTU760" s="168"/>
      <c r="QTV760" s="168"/>
      <c r="QTW760" s="168"/>
      <c r="QTX760" s="168"/>
      <c r="QTY760" s="168"/>
      <c r="QTZ760" s="168"/>
      <c r="QUA760" s="168"/>
      <c r="QUB760" s="168"/>
      <c r="QUC760" s="168"/>
      <c r="QUD760" s="168"/>
      <c r="QUE760" s="168"/>
      <c r="QUF760" s="168"/>
      <c r="QUG760" s="168"/>
      <c r="QUH760" s="168"/>
      <c r="QUI760" s="168"/>
      <c r="QUJ760" s="168"/>
      <c r="QUK760" s="168"/>
      <c r="QUL760" s="168"/>
      <c r="QUM760" s="168"/>
      <c r="QUN760" s="168"/>
      <c r="QUO760" s="168"/>
      <c r="QUP760" s="168"/>
      <c r="QUQ760" s="168"/>
      <c r="QUR760" s="168"/>
      <c r="QUS760" s="511"/>
      <c r="QUT760" s="511"/>
      <c r="QUU760" s="511"/>
      <c r="QUV760" s="511"/>
      <c r="QUW760" s="511"/>
      <c r="QUX760" s="511"/>
      <c r="QUY760" s="511"/>
      <c r="QUZ760" s="511"/>
      <c r="QVA760" s="511"/>
      <c r="QVB760" s="511"/>
      <c r="QVC760" s="511"/>
      <c r="QVD760" s="511"/>
      <c r="QVE760" s="511"/>
      <c r="QVF760" s="511"/>
      <c r="QVG760" s="511"/>
      <c r="QVH760" s="511"/>
      <c r="QVI760" s="511"/>
      <c r="QVJ760" s="511"/>
      <c r="QVK760" s="511"/>
      <c r="QVL760" s="511"/>
      <c r="QVM760" s="511"/>
      <c r="QVN760" s="511"/>
      <c r="QVO760" s="511"/>
      <c r="QVP760" s="511"/>
      <c r="QVQ760" s="89"/>
      <c r="QVR760" s="89"/>
      <c r="QVS760" s="89"/>
      <c r="QVT760" s="89"/>
      <c r="QVU760" s="89"/>
      <c r="QVV760" s="511"/>
      <c r="QVW760" s="511"/>
      <c r="QVX760" s="89"/>
      <c r="QVY760" s="89"/>
      <c r="QVZ760" s="511"/>
      <c r="QWA760" s="511"/>
      <c r="QWB760" s="89"/>
      <c r="QWC760" s="89"/>
      <c r="QWD760" s="511"/>
      <c r="QWE760" s="511"/>
      <c r="QWF760" s="511"/>
      <c r="QWG760" s="511"/>
      <c r="QWH760" s="511"/>
      <c r="QWI760" s="511"/>
      <c r="QWJ760" s="511"/>
      <c r="QWK760" s="89"/>
      <c r="QWL760" s="89"/>
      <c r="QWM760" s="511"/>
      <c r="QWN760" s="511"/>
      <c r="QWO760" s="89"/>
      <c r="QWP760" s="89"/>
      <c r="QWQ760" s="511"/>
      <c r="QWR760" s="511"/>
      <c r="QWS760" s="511"/>
      <c r="QWT760" s="511"/>
      <c r="QWU760" s="511"/>
      <c r="QWV760" s="203"/>
      <c r="QWW760" s="107"/>
      <c r="QWX760" s="511"/>
      <c r="QWY760" s="511"/>
      <c r="QWZ760" s="511"/>
      <c r="QXA760" s="511"/>
      <c r="QXB760" s="511"/>
      <c r="QXC760" s="511"/>
      <c r="QXD760" s="511"/>
      <c r="QXE760" s="168"/>
      <c r="QXF760" s="168"/>
      <c r="QXG760" s="168"/>
      <c r="QXH760" s="168"/>
      <c r="QXI760" s="168"/>
      <c r="QXJ760" s="168"/>
      <c r="QXK760" s="168"/>
      <c r="QXL760" s="168"/>
      <c r="QXM760" s="168"/>
      <c r="QXN760" s="168"/>
      <c r="QXO760" s="168"/>
      <c r="QXP760" s="168"/>
      <c r="QXQ760" s="168"/>
      <c r="QXR760" s="168"/>
      <c r="QXS760" s="168"/>
      <c r="QXT760" s="168"/>
      <c r="QXU760" s="168"/>
      <c r="QXV760" s="168"/>
      <c r="QXW760" s="168"/>
      <c r="QXX760" s="168"/>
      <c r="QXY760" s="168"/>
      <c r="QXZ760" s="168"/>
      <c r="QYA760" s="168"/>
      <c r="QYB760" s="168"/>
      <c r="QYC760" s="168"/>
      <c r="QYD760" s="168"/>
      <c r="QYE760" s="168"/>
      <c r="QYF760" s="168"/>
      <c r="QYG760" s="168"/>
      <c r="QYH760" s="168"/>
      <c r="QYI760" s="168"/>
      <c r="QYJ760" s="168"/>
      <c r="QYK760" s="168"/>
      <c r="QYL760" s="168"/>
      <c r="QYM760" s="168"/>
      <c r="QYN760" s="168"/>
      <c r="QYO760" s="168"/>
      <c r="QYP760" s="168"/>
      <c r="QYQ760" s="168"/>
      <c r="QYR760" s="168"/>
      <c r="QYS760" s="168"/>
      <c r="QYT760" s="168"/>
      <c r="QYU760" s="168"/>
      <c r="QYV760" s="168"/>
      <c r="QYW760" s="511"/>
      <c r="QYX760" s="511"/>
      <c r="QYY760" s="511"/>
      <c r="QYZ760" s="511"/>
      <c r="QZA760" s="511"/>
      <c r="QZB760" s="511"/>
      <c r="QZC760" s="511"/>
      <c r="QZD760" s="511"/>
      <c r="QZE760" s="511"/>
      <c r="QZF760" s="511"/>
      <c r="QZG760" s="511"/>
      <c r="QZH760" s="511"/>
      <c r="QZI760" s="511"/>
      <c r="QZJ760" s="511"/>
      <c r="QZK760" s="511"/>
      <c r="QZL760" s="511"/>
      <c r="QZM760" s="511"/>
      <c r="QZN760" s="511"/>
      <c r="QZO760" s="511"/>
      <c r="QZP760" s="511"/>
      <c r="QZQ760" s="511"/>
      <c r="QZR760" s="511"/>
      <c r="QZS760" s="511"/>
      <c r="QZT760" s="511"/>
      <c r="QZU760" s="89"/>
      <c r="QZV760" s="89"/>
      <c r="QZW760" s="89"/>
      <c r="QZX760" s="89"/>
      <c r="QZY760" s="89"/>
      <c r="QZZ760" s="511"/>
      <c r="RAA760" s="511"/>
      <c r="RAB760" s="89"/>
      <c r="RAC760" s="89"/>
      <c r="RAD760" s="511"/>
      <c r="RAE760" s="511"/>
      <c r="RAF760" s="89"/>
      <c r="RAG760" s="89"/>
      <c r="RAH760" s="511"/>
      <c r="RAI760" s="511"/>
      <c r="RAJ760" s="511"/>
      <c r="RAK760" s="511"/>
      <c r="RAL760" s="511"/>
      <c r="RAM760" s="511"/>
      <c r="RAN760" s="511"/>
      <c r="RAO760" s="89"/>
      <c r="RAP760" s="89"/>
      <c r="RAQ760" s="511"/>
      <c r="RAR760" s="511"/>
      <c r="RAS760" s="89"/>
      <c r="RAT760" s="89"/>
      <c r="RAU760" s="511"/>
      <c r="RAV760" s="511"/>
      <c r="RAW760" s="511"/>
      <c r="RAX760" s="511"/>
      <c r="RAY760" s="511"/>
      <c r="RAZ760" s="203"/>
      <c r="RBA760" s="107"/>
      <c r="RBB760" s="511"/>
      <c r="RBC760" s="511"/>
      <c r="RBD760" s="511"/>
      <c r="RBE760" s="511"/>
      <c r="RBF760" s="511"/>
      <c r="RBG760" s="511"/>
      <c r="RBH760" s="511"/>
      <c r="RBI760" s="168"/>
      <c r="RBJ760" s="168"/>
      <c r="RBK760" s="168"/>
      <c r="RBL760" s="168"/>
      <c r="RBM760" s="168"/>
      <c r="RBN760" s="168"/>
      <c r="RBO760" s="168"/>
      <c r="RBP760" s="168"/>
      <c r="RBQ760" s="168"/>
      <c r="RBR760" s="168"/>
      <c r="RBS760" s="168"/>
      <c r="RBT760" s="168"/>
      <c r="RBU760" s="168"/>
      <c r="RBV760" s="168"/>
      <c r="RBW760" s="168"/>
      <c r="RBX760" s="168"/>
      <c r="RBY760" s="168"/>
      <c r="RBZ760" s="168"/>
      <c r="RCA760" s="168"/>
      <c r="RCB760" s="168"/>
      <c r="RCC760" s="168"/>
      <c r="RCD760" s="168"/>
      <c r="RCE760" s="168"/>
      <c r="RCF760" s="168"/>
      <c r="RCG760" s="168"/>
      <c r="RCH760" s="168"/>
      <c r="RCI760" s="168"/>
      <c r="RCJ760" s="168"/>
      <c r="RCK760" s="168"/>
      <c r="RCL760" s="168"/>
      <c r="RCM760" s="168"/>
      <c r="RCN760" s="168"/>
      <c r="RCO760" s="168"/>
      <c r="RCP760" s="168"/>
      <c r="RCQ760" s="168"/>
      <c r="RCR760" s="168"/>
      <c r="RCS760" s="168"/>
      <c r="RCT760" s="168"/>
      <c r="RCU760" s="168"/>
      <c r="RCV760" s="168"/>
      <c r="RCW760" s="168"/>
      <c r="RCX760" s="168"/>
      <c r="RCY760" s="168"/>
      <c r="RCZ760" s="168"/>
      <c r="RDA760" s="511"/>
      <c r="RDB760" s="511"/>
      <c r="RDC760" s="511"/>
      <c r="RDD760" s="511"/>
      <c r="RDE760" s="511"/>
      <c r="RDF760" s="511"/>
      <c r="RDG760" s="511"/>
      <c r="RDH760" s="511"/>
      <c r="RDI760" s="511"/>
      <c r="RDJ760" s="511"/>
      <c r="RDK760" s="511"/>
      <c r="RDL760" s="511"/>
      <c r="RDM760" s="511"/>
      <c r="RDN760" s="511"/>
      <c r="RDO760" s="511"/>
      <c r="RDP760" s="511"/>
      <c r="RDQ760" s="511"/>
      <c r="RDR760" s="511"/>
      <c r="RDS760" s="511"/>
      <c r="RDT760" s="511"/>
      <c r="RDU760" s="511"/>
      <c r="RDV760" s="511"/>
      <c r="RDW760" s="511"/>
    </row>
    <row r="761" spans="1:12295" s="25" customFormat="1" ht="35.25" customHeight="1" x14ac:dyDescent="0.25">
      <c r="B761" s="211"/>
      <c r="C761" s="97" t="s">
        <v>31</v>
      </c>
      <c r="D761" s="166">
        <f t="shared" si="1408"/>
        <v>125000</v>
      </c>
      <c r="E761" s="981">
        <v>71570.062990000006</v>
      </c>
      <c r="F761" s="844"/>
      <c r="G761" s="844"/>
      <c r="H761" s="844"/>
      <c r="I761" s="844">
        <f>'[10]2025_2027'!$P$722</f>
        <v>53429.937010000001</v>
      </c>
      <c r="J761" s="844">
        <f>K761-D761</f>
        <v>-79053.242389999999</v>
      </c>
      <c r="K761" s="166">
        <f t="shared" si="1410"/>
        <v>45946.757610000001</v>
      </c>
      <c r="L761" s="699">
        <f t="shared" si="1411"/>
        <v>0.36757406088</v>
      </c>
      <c r="M761" s="1014">
        <v>38248.092129999997</v>
      </c>
      <c r="N761" s="699">
        <f t="shared" ref="N761:N762" si="1419">M761/E761</f>
        <v>0.53441467747966276</v>
      </c>
      <c r="O761" s="114"/>
      <c r="P761" s="114"/>
      <c r="Q761" s="114"/>
      <c r="R761" s="114"/>
      <c r="S761" s="114"/>
      <c r="T761" s="114"/>
      <c r="U761" s="114">
        <v>7698.6654799999997</v>
      </c>
      <c r="V761" s="114">
        <f>W761+X761+Y761</f>
        <v>0</v>
      </c>
      <c r="W761" s="114"/>
      <c r="X761" s="114"/>
      <c r="Y761" s="118"/>
      <c r="Z761" s="114">
        <f>AA761+AB761+AC761</f>
        <v>86529.4</v>
      </c>
      <c r="AA761" s="114">
        <v>86529.4</v>
      </c>
      <c r="AB761" s="114"/>
      <c r="AC761" s="118"/>
      <c r="AD761" s="699">
        <f t="shared" ref="AD761:AD768" si="1420">U761/I761</f>
        <v>0.14408898663981412</v>
      </c>
      <c r="AE761" s="166">
        <f t="shared" si="1412"/>
        <v>37011.924630000001</v>
      </c>
      <c r="AF761" s="699">
        <f t="shared" si="1413"/>
        <v>0.29609539703999999</v>
      </c>
      <c r="AG761" s="981">
        <v>32998.256950000003</v>
      </c>
      <c r="AH761" s="699">
        <f t="shared" si="1414"/>
        <v>0.46106228737860161</v>
      </c>
      <c r="AI761" s="114"/>
      <c r="AJ761" s="114"/>
      <c r="AK761" s="114"/>
      <c r="AL761" s="114"/>
      <c r="AM761" s="114"/>
      <c r="AN761" s="114"/>
      <c r="AO761" s="114">
        <f>4013.66768</f>
        <v>4013.66768</v>
      </c>
      <c r="AP761" s="114">
        <f>AT761-AE761</f>
        <v>34558.138360000004</v>
      </c>
      <c r="AQ761" s="699">
        <f t="shared" ref="AQ761:AQ762" si="1421">AO761/I761</f>
        <v>7.5120202354885757E-2</v>
      </c>
      <c r="AR761" s="166">
        <f t="shared" si="1415"/>
        <v>125000</v>
      </c>
      <c r="AS761" s="699">
        <f t="shared" si="1416"/>
        <v>1</v>
      </c>
      <c r="AT761" s="981">
        <f>E761</f>
        <v>71570.062990000006</v>
      </c>
      <c r="AU761" s="699">
        <f t="shared" si="1417"/>
        <v>1</v>
      </c>
      <c r="AV761" s="114"/>
      <c r="AW761" s="699"/>
      <c r="AX761" s="963"/>
      <c r="AY761" s="699"/>
      <c r="AZ761" s="114"/>
      <c r="BA761" s="699"/>
      <c r="BB761" s="114">
        <f>53429.93701</f>
        <v>53429.937010000001</v>
      </c>
      <c r="BC761" s="114"/>
      <c r="BD761" s="118"/>
      <c r="BE761" s="626">
        <f t="shared" si="1403"/>
        <v>0</v>
      </c>
      <c r="BF761" s="114">
        <v>0</v>
      </c>
      <c r="BG761" s="114"/>
      <c r="BH761" s="114"/>
      <c r="BI761" s="118"/>
      <c r="BJ761" s="114">
        <f>BK761+BL761+BM761</f>
        <v>0</v>
      </c>
      <c r="BK761" s="114"/>
      <c r="BL761" s="114"/>
      <c r="BM761" s="118"/>
      <c r="BN761" s="114">
        <f>BO761+BR761+BS761</f>
        <v>125000</v>
      </c>
      <c r="BO761" s="114">
        <v>125000</v>
      </c>
      <c r="BP761" s="114"/>
      <c r="BQ761" s="114"/>
      <c r="BR761" s="114"/>
      <c r="BS761" s="118"/>
      <c r="BT761" s="114">
        <f>BV761-BN761</f>
        <v>0</v>
      </c>
      <c r="BU761" s="626">
        <f t="shared" si="1418"/>
        <v>125000</v>
      </c>
      <c r="BV761" s="114">
        <v>125000</v>
      </c>
      <c r="BW761" s="114"/>
      <c r="BX761" s="114"/>
      <c r="BY761" s="114"/>
      <c r="BZ761" s="118"/>
      <c r="CE761" s="699">
        <f t="shared" si="1400"/>
        <v>1</v>
      </c>
    </row>
    <row r="762" spans="1:12295" s="982" customFormat="1" ht="27.75" customHeight="1" x14ac:dyDescent="0.25">
      <c r="B762" s="983"/>
      <c r="C762" s="984" t="s">
        <v>416</v>
      </c>
      <c r="D762" s="985">
        <f t="shared" si="1408"/>
        <v>500000</v>
      </c>
      <c r="E762" s="986">
        <v>286280.25196000002</v>
      </c>
      <c r="F762" s="985"/>
      <c r="G762" s="985"/>
      <c r="H762" s="985"/>
      <c r="I762" s="985">
        <f>'[10]2025_2027'!$P$723</f>
        <v>213719.74804000001</v>
      </c>
      <c r="J762" s="985">
        <f>K762-D762</f>
        <v>-316212.96961999999</v>
      </c>
      <c r="K762" s="985">
        <f t="shared" si="1410"/>
        <v>183787.03038000001</v>
      </c>
      <c r="L762" s="987">
        <f t="shared" si="1411"/>
        <v>0.36757406076000004</v>
      </c>
      <c r="M762" s="985">
        <v>152992.36848</v>
      </c>
      <c r="N762" s="987">
        <f t="shared" si="1419"/>
        <v>0.53441467733993953</v>
      </c>
      <c r="O762" s="988"/>
      <c r="P762" s="988"/>
      <c r="Q762" s="988"/>
      <c r="R762" s="988"/>
      <c r="S762" s="988"/>
      <c r="T762" s="988"/>
      <c r="U762" s="988">
        <v>30794.661899999999</v>
      </c>
      <c r="V762" s="988">
        <f>W762+X762+Y762</f>
        <v>0</v>
      </c>
      <c r="W762" s="988"/>
      <c r="X762" s="988"/>
      <c r="Y762" s="988"/>
      <c r="Z762" s="988">
        <f>AA762+AB762+AC762</f>
        <v>346117.6</v>
      </c>
      <c r="AA762" s="988">
        <v>346117.6</v>
      </c>
      <c r="AB762" s="988"/>
      <c r="AC762" s="988"/>
      <c r="AD762" s="987">
        <f t="shared" si="1420"/>
        <v>0.14408898654623362</v>
      </c>
      <c r="AE762" s="985">
        <f t="shared" si="1412"/>
        <v>148047.69848999998</v>
      </c>
      <c r="AF762" s="987">
        <f t="shared" si="1413"/>
        <v>0.29609539697999998</v>
      </c>
      <c r="AG762" s="986">
        <v>131993.02778999999</v>
      </c>
      <c r="AH762" s="987">
        <f t="shared" si="1414"/>
        <v>0.46106228734367077</v>
      </c>
      <c r="AI762" s="988"/>
      <c r="AJ762" s="988"/>
      <c r="AK762" s="988"/>
      <c r="AL762" s="988"/>
      <c r="AM762" s="988"/>
      <c r="AN762" s="988"/>
      <c r="AO762" s="988">
        <v>16054.670700000001</v>
      </c>
      <c r="AP762" s="988">
        <f>AT762-AE762</f>
        <v>138232.55347000004</v>
      </c>
      <c r="AQ762" s="987">
        <f t="shared" si="1421"/>
        <v>7.5120202261305266E-2</v>
      </c>
      <c r="AR762" s="985">
        <f t="shared" si="1415"/>
        <v>500000</v>
      </c>
      <c r="AS762" s="987">
        <f t="shared" si="1416"/>
        <v>1</v>
      </c>
      <c r="AT762" s="986">
        <f>E762</f>
        <v>286280.25196000002</v>
      </c>
      <c r="AU762" s="987">
        <f t="shared" si="1417"/>
        <v>1</v>
      </c>
      <c r="AV762" s="988"/>
      <c r="AW762" s="987"/>
      <c r="AX762" s="985"/>
      <c r="AY762" s="987"/>
      <c r="AZ762" s="988"/>
      <c r="BA762" s="987"/>
      <c r="BB762" s="988">
        <v>213719.74804000001</v>
      </c>
      <c r="BC762" s="988"/>
      <c r="BD762" s="988"/>
      <c r="BE762" s="988">
        <f t="shared" si="1403"/>
        <v>0</v>
      </c>
      <c r="BF762" s="988">
        <v>0</v>
      </c>
      <c r="BG762" s="988"/>
      <c r="BH762" s="988"/>
      <c r="BI762" s="988"/>
      <c r="BJ762" s="988">
        <f>BK762+BL762+BM762</f>
        <v>0</v>
      </c>
      <c r="BK762" s="988"/>
      <c r="BL762" s="988"/>
      <c r="BM762" s="988"/>
      <c r="BN762" s="988">
        <f>BO762+BR762+BS762</f>
        <v>500000</v>
      </c>
      <c r="BO762" s="988">
        <v>500000</v>
      </c>
      <c r="BP762" s="988"/>
      <c r="BQ762" s="988"/>
      <c r="BR762" s="988"/>
      <c r="BS762" s="988"/>
      <c r="BT762" s="988">
        <f>BV762-BN762</f>
        <v>0</v>
      </c>
      <c r="BU762" s="988">
        <f t="shared" si="1418"/>
        <v>500000</v>
      </c>
      <c r="BV762" s="988">
        <v>500000</v>
      </c>
      <c r="BW762" s="988"/>
      <c r="BX762" s="988"/>
      <c r="BY762" s="988"/>
      <c r="BZ762" s="988"/>
      <c r="CE762" s="987">
        <f t="shared" si="1400"/>
        <v>1</v>
      </c>
    </row>
    <row r="763" spans="1:12295" s="314" customFormat="1" ht="45.75" hidden="1" customHeight="1" x14ac:dyDescent="0.25">
      <c r="B763" s="315"/>
      <c r="C763" s="97" t="s">
        <v>319</v>
      </c>
      <c r="D763" s="862"/>
      <c r="E763" s="862"/>
      <c r="F763" s="862"/>
      <c r="G763" s="862"/>
      <c r="H763" s="862"/>
      <c r="I763" s="862"/>
      <c r="J763" s="862"/>
      <c r="K763" s="844"/>
      <c r="L763" s="699" t="e">
        <f t="shared" si="1411"/>
        <v>#DIV/0!</v>
      </c>
      <c r="M763" s="862"/>
      <c r="N763" s="114"/>
      <c r="O763" s="317"/>
      <c r="P763" s="114"/>
      <c r="Q763" s="317"/>
      <c r="R763" s="114"/>
      <c r="S763" s="317"/>
      <c r="T763" s="114"/>
      <c r="U763" s="317"/>
      <c r="V763" s="317"/>
      <c r="W763" s="317"/>
      <c r="X763" s="317"/>
      <c r="Y763" s="317"/>
      <c r="Z763" s="317"/>
      <c r="AA763" s="317"/>
      <c r="AB763" s="317"/>
      <c r="AC763" s="317"/>
      <c r="AD763" s="699" t="e">
        <f t="shared" si="1420"/>
        <v>#DIV/0!</v>
      </c>
      <c r="AE763" s="862"/>
      <c r="AF763" s="699" t="e">
        <f t="shared" si="1413"/>
        <v>#DIV/0!</v>
      </c>
      <c r="AG763" s="862"/>
      <c r="AH763" s="699" t="e">
        <f t="shared" si="1414"/>
        <v>#DIV/0!</v>
      </c>
      <c r="AI763" s="317"/>
      <c r="AJ763" s="114"/>
      <c r="AK763" s="317"/>
      <c r="AL763" s="114"/>
      <c r="AM763" s="317"/>
      <c r="AN763" s="114"/>
      <c r="AO763" s="317"/>
      <c r="AP763" s="317"/>
      <c r="AQ763" s="114"/>
      <c r="AR763" s="862"/>
      <c r="AS763" s="699" t="e">
        <f t="shared" si="1416"/>
        <v>#DIV/0!</v>
      </c>
      <c r="AT763" s="862"/>
      <c r="AU763" s="699" t="e">
        <f t="shared" si="1417"/>
        <v>#DIV/0!</v>
      </c>
      <c r="AV763" s="317"/>
      <c r="AW763" s="699" t="e">
        <f t="shared" ref="AW763:AW773" si="1422">AV763/F763</f>
        <v>#DIV/0!</v>
      </c>
      <c r="AX763" s="862"/>
      <c r="AY763" s="699" t="e">
        <f t="shared" ref="AY763:AY774" si="1423">AX763/G763</f>
        <v>#DIV/0!</v>
      </c>
      <c r="AZ763" s="317"/>
      <c r="BA763" s="699" t="e">
        <f t="shared" ref="BA763:BA770" si="1424">AZ763/H763</f>
        <v>#DIV/0!</v>
      </c>
      <c r="BB763" s="317"/>
      <c r="BC763" s="317"/>
      <c r="BD763" s="317"/>
      <c r="BE763" s="317"/>
      <c r="BF763" s="317"/>
      <c r="BG763" s="317"/>
      <c r="BH763" s="317"/>
      <c r="BI763" s="317"/>
      <c r="BJ763" s="317"/>
      <c r="BK763" s="317"/>
      <c r="BL763" s="317"/>
      <c r="BM763" s="317"/>
      <c r="BN763" s="317"/>
      <c r="BO763" s="317"/>
      <c r="BP763" s="317"/>
      <c r="BQ763" s="317"/>
      <c r="BR763" s="317"/>
      <c r="BS763" s="317"/>
      <c r="BT763" s="317"/>
      <c r="BU763" s="317"/>
      <c r="BV763" s="317"/>
      <c r="BW763" s="317"/>
      <c r="BX763" s="317"/>
      <c r="BY763" s="317"/>
      <c r="BZ763" s="317"/>
      <c r="CE763" s="699" t="e">
        <f t="shared" si="1400"/>
        <v>#DIV/0!</v>
      </c>
    </row>
    <row r="764" spans="1:12295" s="314" customFormat="1" ht="45.75" hidden="1" customHeight="1" x14ac:dyDescent="0.25">
      <c r="B764" s="315"/>
      <c r="C764" s="97" t="s">
        <v>31</v>
      </c>
      <c r="D764" s="862"/>
      <c r="E764" s="862"/>
      <c r="F764" s="862"/>
      <c r="G764" s="862"/>
      <c r="H764" s="862"/>
      <c r="I764" s="862"/>
      <c r="J764" s="862"/>
      <c r="K764" s="844"/>
      <c r="L764" s="699" t="e">
        <f t="shared" si="1411"/>
        <v>#DIV/0!</v>
      </c>
      <c r="M764" s="862"/>
      <c r="N764" s="114"/>
      <c r="O764" s="317"/>
      <c r="P764" s="114"/>
      <c r="Q764" s="317"/>
      <c r="R764" s="114"/>
      <c r="S764" s="317"/>
      <c r="T764" s="114"/>
      <c r="U764" s="317"/>
      <c r="V764" s="317"/>
      <c r="W764" s="317"/>
      <c r="X764" s="317"/>
      <c r="Y764" s="317"/>
      <c r="Z764" s="317"/>
      <c r="AA764" s="317"/>
      <c r="AB764" s="317"/>
      <c r="AC764" s="317"/>
      <c r="AD764" s="699" t="e">
        <f t="shared" si="1420"/>
        <v>#DIV/0!</v>
      </c>
      <c r="AE764" s="862"/>
      <c r="AF764" s="699" t="e">
        <f t="shared" si="1413"/>
        <v>#DIV/0!</v>
      </c>
      <c r="AG764" s="862"/>
      <c r="AH764" s="699" t="e">
        <f t="shared" si="1414"/>
        <v>#DIV/0!</v>
      </c>
      <c r="AI764" s="317"/>
      <c r="AJ764" s="114"/>
      <c r="AK764" s="317"/>
      <c r="AL764" s="114"/>
      <c r="AM764" s="317"/>
      <c r="AN764" s="114"/>
      <c r="AO764" s="317"/>
      <c r="AP764" s="317"/>
      <c r="AQ764" s="114"/>
      <c r="AR764" s="862"/>
      <c r="AS764" s="699" t="e">
        <f t="shared" si="1416"/>
        <v>#DIV/0!</v>
      </c>
      <c r="AT764" s="862"/>
      <c r="AU764" s="699" t="e">
        <f t="shared" si="1417"/>
        <v>#DIV/0!</v>
      </c>
      <c r="AV764" s="317"/>
      <c r="AW764" s="699" t="e">
        <f t="shared" si="1422"/>
        <v>#DIV/0!</v>
      </c>
      <c r="AX764" s="862"/>
      <c r="AY764" s="699" t="e">
        <f t="shared" si="1423"/>
        <v>#DIV/0!</v>
      </c>
      <c r="AZ764" s="317"/>
      <c r="BA764" s="699" t="e">
        <f t="shared" si="1424"/>
        <v>#DIV/0!</v>
      </c>
      <c r="BB764" s="317"/>
      <c r="BC764" s="317"/>
      <c r="BD764" s="317"/>
      <c r="BE764" s="317"/>
      <c r="BF764" s="317"/>
      <c r="BG764" s="317"/>
      <c r="BH764" s="317"/>
      <c r="BI764" s="317"/>
      <c r="BJ764" s="317"/>
      <c r="BK764" s="317"/>
      <c r="BL764" s="317"/>
      <c r="BM764" s="317"/>
      <c r="BN764" s="317"/>
      <c r="BO764" s="317"/>
      <c r="BP764" s="317"/>
      <c r="BQ764" s="317"/>
      <c r="BR764" s="317"/>
      <c r="BS764" s="317"/>
      <c r="BT764" s="317"/>
      <c r="BU764" s="317"/>
      <c r="BV764" s="317"/>
      <c r="BW764" s="317"/>
      <c r="BX764" s="317"/>
      <c r="BY764" s="317"/>
      <c r="BZ764" s="317"/>
      <c r="CE764" s="699" t="e">
        <f t="shared" si="1400"/>
        <v>#DIV/0!</v>
      </c>
    </row>
    <row r="765" spans="1:12295" s="314" customFormat="1" ht="45.75" hidden="1" customHeight="1" x14ac:dyDescent="0.25">
      <c r="B765" s="315"/>
      <c r="C765" s="316" t="s">
        <v>293</v>
      </c>
      <c r="D765" s="862"/>
      <c r="E765" s="862"/>
      <c r="F765" s="862"/>
      <c r="G765" s="862"/>
      <c r="H765" s="862"/>
      <c r="I765" s="862"/>
      <c r="J765" s="862"/>
      <c r="K765" s="844"/>
      <c r="L765" s="699" t="e">
        <f t="shared" si="1411"/>
        <v>#DIV/0!</v>
      </c>
      <c r="M765" s="862"/>
      <c r="N765" s="114"/>
      <c r="O765" s="317"/>
      <c r="P765" s="114"/>
      <c r="Q765" s="317"/>
      <c r="R765" s="114"/>
      <c r="S765" s="317"/>
      <c r="T765" s="114"/>
      <c r="U765" s="317"/>
      <c r="V765" s="317"/>
      <c r="W765" s="317"/>
      <c r="X765" s="317"/>
      <c r="Y765" s="317"/>
      <c r="Z765" s="317"/>
      <c r="AA765" s="317"/>
      <c r="AB765" s="317"/>
      <c r="AC765" s="317"/>
      <c r="AD765" s="699" t="e">
        <f t="shared" si="1420"/>
        <v>#DIV/0!</v>
      </c>
      <c r="AE765" s="862"/>
      <c r="AF765" s="699" t="e">
        <f t="shared" si="1413"/>
        <v>#DIV/0!</v>
      </c>
      <c r="AG765" s="862"/>
      <c r="AH765" s="699" t="e">
        <f t="shared" si="1414"/>
        <v>#DIV/0!</v>
      </c>
      <c r="AI765" s="317"/>
      <c r="AJ765" s="114"/>
      <c r="AK765" s="317"/>
      <c r="AL765" s="114"/>
      <c r="AM765" s="317"/>
      <c r="AN765" s="114"/>
      <c r="AO765" s="317"/>
      <c r="AP765" s="317"/>
      <c r="AQ765" s="114"/>
      <c r="AR765" s="862"/>
      <c r="AS765" s="699" t="e">
        <f t="shared" si="1416"/>
        <v>#DIV/0!</v>
      </c>
      <c r="AT765" s="862"/>
      <c r="AU765" s="699" t="e">
        <f t="shared" si="1417"/>
        <v>#DIV/0!</v>
      </c>
      <c r="AV765" s="317"/>
      <c r="AW765" s="699" t="e">
        <f t="shared" si="1422"/>
        <v>#DIV/0!</v>
      </c>
      <c r="AX765" s="862"/>
      <c r="AY765" s="699" t="e">
        <f t="shared" si="1423"/>
        <v>#DIV/0!</v>
      </c>
      <c r="AZ765" s="317"/>
      <c r="BA765" s="699" t="e">
        <f t="shared" si="1424"/>
        <v>#DIV/0!</v>
      </c>
      <c r="BB765" s="317"/>
      <c r="BC765" s="317"/>
      <c r="BD765" s="317"/>
      <c r="BE765" s="317"/>
      <c r="BF765" s="317"/>
      <c r="BG765" s="317"/>
      <c r="BH765" s="317"/>
      <c r="BI765" s="317"/>
      <c r="BJ765" s="317"/>
      <c r="BK765" s="317"/>
      <c r="BL765" s="317"/>
      <c r="BM765" s="317"/>
      <c r="BN765" s="317"/>
      <c r="BO765" s="317"/>
      <c r="BP765" s="317"/>
      <c r="BQ765" s="317"/>
      <c r="BR765" s="317"/>
      <c r="BS765" s="317"/>
      <c r="BT765" s="317"/>
      <c r="BU765" s="317"/>
      <c r="BV765" s="317"/>
      <c r="BW765" s="317"/>
      <c r="BX765" s="317"/>
      <c r="BY765" s="317"/>
      <c r="BZ765" s="317"/>
      <c r="CE765" s="699" t="e">
        <f t="shared" si="1400"/>
        <v>#DIV/0!</v>
      </c>
    </row>
    <row r="766" spans="1:12295" s="42" customFormat="1" ht="45.75" hidden="1" customHeight="1" x14ac:dyDescent="0.25">
      <c r="B766" s="506"/>
      <c r="C766" s="97" t="s">
        <v>320</v>
      </c>
      <c r="D766" s="844"/>
      <c r="E766" s="844"/>
      <c r="F766" s="844"/>
      <c r="G766" s="844"/>
      <c r="H766" s="844"/>
      <c r="I766" s="844"/>
      <c r="J766" s="844"/>
      <c r="K766" s="844"/>
      <c r="L766" s="699" t="e">
        <f t="shared" si="1411"/>
        <v>#DIV/0!</v>
      </c>
      <c r="M766" s="963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699" t="e">
        <f t="shared" si="1420"/>
        <v>#DIV/0!</v>
      </c>
      <c r="AE766" s="963"/>
      <c r="AF766" s="699" t="e">
        <f t="shared" si="1413"/>
        <v>#DIV/0!</v>
      </c>
      <c r="AG766" s="963"/>
      <c r="AH766" s="699" t="e">
        <f t="shared" si="1414"/>
        <v>#DIV/0!</v>
      </c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844"/>
      <c r="AS766" s="699" t="e">
        <f t="shared" si="1416"/>
        <v>#DIV/0!</v>
      </c>
      <c r="AT766" s="963"/>
      <c r="AU766" s="699" t="e">
        <f t="shared" si="1417"/>
        <v>#DIV/0!</v>
      </c>
      <c r="AV766" s="114"/>
      <c r="AW766" s="699" t="e">
        <f t="shared" si="1422"/>
        <v>#DIV/0!</v>
      </c>
      <c r="AX766" s="963"/>
      <c r="AY766" s="699" t="e">
        <f t="shared" si="1423"/>
        <v>#DIV/0!</v>
      </c>
      <c r="AZ766" s="114"/>
      <c r="BA766" s="699" t="e">
        <f t="shared" si="1424"/>
        <v>#DIV/0!</v>
      </c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  <c r="BU766" s="114"/>
      <c r="BV766" s="114"/>
      <c r="BW766" s="114"/>
      <c r="BX766" s="114"/>
      <c r="BY766" s="114"/>
      <c r="BZ766" s="114"/>
      <c r="CE766" s="699" t="e">
        <f t="shared" si="1400"/>
        <v>#DIV/0!</v>
      </c>
    </row>
    <row r="767" spans="1:12295" s="37" customFormat="1" ht="45.75" hidden="1" customHeight="1" x14ac:dyDescent="0.25">
      <c r="B767" s="506"/>
      <c r="C767" s="97" t="s">
        <v>31</v>
      </c>
      <c r="D767" s="844"/>
      <c r="E767" s="844"/>
      <c r="F767" s="844"/>
      <c r="G767" s="844"/>
      <c r="H767" s="844"/>
      <c r="I767" s="844"/>
      <c r="J767" s="844"/>
      <c r="K767" s="844"/>
      <c r="L767" s="699" t="e">
        <f t="shared" si="1411"/>
        <v>#DIV/0!</v>
      </c>
      <c r="M767" s="963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699" t="e">
        <f t="shared" si="1420"/>
        <v>#DIV/0!</v>
      </c>
      <c r="AE767" s="963"/>
      <c r="AF767" s="699" t="e">
        <f t="shared" si="1413"/>
        <v>#DIV/0!</v>
      </c>
      <c r="AG767" s="963"/>
      <c r="AH767" s="699" t="e">
        <f t="shared" si="1414"/>
        <v>#DIV/0!</v>
      </c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844"/>
      <c r="AS767" s="699" t="e">
        <f t="shared" si="1416"/>
        <v>#DIV/0!</v>
      </c>
      <c r="AT767" s="963"/>
      <c r="AU767" s="699" t="e">
        <f t="shared" si="1417"/>
        <v>#DIV/0!</v>
      </c>
      <c r="AV767" s="114"/>
      <c r="AW767" s="699" t="e">
        <f t="shared" si="1422"/>
        <v>#DIV/0!</v>
      </c>
      <c r="AX767" s="963"/>
      <c r="AY767" s="699" t="e">
        <f t="shared" si="1423"/>
        <v>#DIV/0!</v>
      </c>
      <c r="AZ767" s="114"/>
      <c r="BA767" s="699" t="e">
        <f t="shared" si="1424"/>
        <v>#DIV/0!</v>
      </c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E767" s="699" t="e">
        <f t="shared" si="1400"/>
        <v>#DIV/0!</v>
      </c>
    </row>
    <row r="768" spans="1:12295" s="314" customFormat="1" ht="45.75" hidden="1" customHeight="1" x14ac:dyDescent="0.25">
      <c r="B768" s="315"/>
      <c r="C768" s="316" t="s">
        <v>293</v>
      </c>
      <c r="D768" s="862"/>
      <c r="E768" s="862"/>
      <c r="F768" s="862"/>
      <c r="G768" s="862"/>
      <c r="H768" s="862"/>
      <c r="I768" s="862"/>
      <c r="J768" s="862"/>
      <c r="K768" s="844"/>
      <c r="L768" s="699" t="e">
        <f t="shared" si="1411"/>
        <v>#DIV/0!</v>
      </c>
      <c r="M768" s="862"/>
      <c r="N768" s="114"/>
      <c r="O768" s="317"/>
      <c r="P768" s="114"/>
      <c r="Q768" s="317"/>
      <c r="R768" s="114"/>
      <c r="S768" s="317"/>
      <c r="T768" s="114"/>
      <c r="U768" s="317"/>
      <c r="V768" s="317"/>
      <c r="W768" s="317"/>
      <c r="X768" s="317"/>
      <c r="Y768" s="317"/>
      <c r="Z768" s="317"/>
      <c r="AA768" s="317"/>
      <c r="AB768" s="317"/>
      <c r="AC768" s="317"/>
      <c r="AD768" s="699" t="e">
        <f t="shared" si="1420"/>
        <v>#DIV/0!</v>
      </c>
      <c r="AE768" s="862"/>
      <c r="AF768" s="699" t="e">
        <f t="shared" si="1413"/>
        <v>#DIV/0!</v>
      </c>
      <c r="AG768" s="862"/>
      <c r="AH768" s="699" t="e">
        <f t="shared" si="1414"/>
        <v>#DIV/0!</v>
      </c>
      <c r="AI768" s="317"/>
      <c r="AJ768" s="114"/>
      <c r="AK768" s="317"/>
      <c r="AL768" s="114"/>
      <c r="AM768" s="317"/>
      <c r="AN768" s="114"/>
      <c r="AO768" s="317"/>
      <c r="AP768" s="317"/>
      <c r="AQ768" s="114"/>
      <c r="AR768" s="862"/>
      <c r="AS768" s="699" t="e">
        <f t="shared" si="1416"/>
        <v>#DIV/0!</v>
      </c>
      <c r="AT768" s="862"/>
      <c r="AU768" s="699" t="e">
        <f t="shared" si="1417"/>
        <v>#DIV/0!</v>
      </c>
      <c r="AV768" s="317"/>
      <c r="AW768" s="699" t="e">
        <f t="shared" si="1422"/>
        <v>#DIV/0!</v>
      </c>
      <c r="AX768" s="862"/>
      <c r="AY768" s="699" t="e">
        <f t="shared" si="1423"/>
        <v>#DIV/0!</v>
      </c>
      <c r="AZ768" s="317"/>
      <c r="BA768" s="699" t="e">
        <f t="shared" si="1424"/>
        <v>#DIV/0!</v>
      </c>
      <c r="BB768" s="317"/>
      <c r="BC768" s="317"/>
      <c r="BD768" s="317"/>
      <c r="BE768" s="317"/>
      <c r="BF768" s="317"/>
      <c r="BG768" s="317"/>
      <c r="BH768" s="317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E768" s="699" t="e">
        <f t="shared" si="1400"/>
        <v>#DIV/0!</v>
      </c>
    </row>
    <row r="769" spans="1:12295" s="314" customFormat="1" ht="122.25" customHeight="1" x14ac:dyDescent="0.25">
      <c r="B769" s="529" t="s">
        <v>492</v>
      </c>
      <c r="C769" s="99" t="s">
        <v>468</v>
      </c>
      <c r="D769" s="168">
        <f>I769</f>
        <v>46000</v>
      </c>
      <c r="E769" s="862"/>
      <c r="F769" s="862"/>
      <c r="G769" s="862"/>
      <c r="H769" s="862"/>
      <c r="I769" s="168">
        <v>46000</v>
      </c>
      <c r="J769" s="168">
        <f>K769-D769</f>
        <v>-46000</v>
      </c>
      <c r="K769" s="168">
        <f>U769</f>
        <v>0</v>
      </c>
      <c r="L769" s="699">
        <f t="shared" si="1411"/>
        <v>0</v>
      </c>
      <c r="M769" s="862"/>
      <c r="N769" s="114"/>
      <c r="O769" s="317"/>
      <c r="P769" s="114"/>
      <c r="Q769" s="317"/>
      <c r="R769" s="114"/>
      <c r="S769" s="317"/>
      <c r="T769" s="114"/>
      <c r="U769" s="632"/>
      <c r="V769" s="317"/>
      <c r="W769" s="317"/>
      <c r="X769" s="317"/>
      <c r="Y769" s="317"/>
      <c r="Z769" s="317"/>
      <c r="AA769" s="317"/>
      <c r="AB769" s="317"/>
      <c r="AC769" s="317"/>
      <c r="AD769" s="114"/>
      <c r="AE769" s="168">
        <v>0</v>
      </c>
      <c r="AF769" s="699">
        <f t="shared" si="1413"/>
        <v>0</v>
      </c>
      <c r="AG769" s="168"/>
      <c r="AH769" s="699">
        <v>0</v>
      </c>
      <c r="AI769" s="665"/>
      <c r="AJ769" s="687"/>
      <c r="AK769" s="665"/>
      <c r="AL769" s="687"/>
      <c r="AM769" s="665"/>
      <c r="AN769" s="687"/>
      <c r="AO769" s="665"/>
      <c r="AP769" s="665">
        <v>0</v>
      </c>
      <c r="AQ769" s="687"/>
      <c r="AR769" s="168">
        <v>0</v>
      </c>
      <c r="AS769" s="699">
        <f t="shared" si="1416"/>
        <v>0</v>
      </c>
      <c r="AT769" s="168"/>
      <c r="AU769" s="699"/>
      <c r="AV769" s="665"/>
      <c r="AW769" s="699"/>
      <c r="AX769" s="168"/>
      <c r="AY769" s="699"/>
      <c r="AZ769" s="665"/>
      <c r="BA769" s="699"/>
      <c r="BB769" s="665"/>
      <c r="BC769" s="665"/>
      <c r="BD769" s="665"/>
      <c r="BE769" s="665"/>
      <c r="BF769" s="665"/>
      <c r="BG769" s="665"/>
      <c r="BH769" s="665"/>
      <c r="BI769" s="665"/>
      <c r="BJ769" s="665"/>
      <c r="BK769" s="665"/>
      <c r="BL769" s="665"/>
      <c r="BM769" s="665"/>
      <c r="BN769" s="665">
        <v>0</v>
      </c>
      <c r="BO769" s="665"/>
      <c r="BP769" s="665"/>
      <c r="BQ769" s="665"/>
      <c r="BR769" s="665"/>
      <c r="BS769" s="665"/>
      <c r="BT769" s="665">
        <v>0</v>
      </c>
      <c r="BU769" s="665">
        <v>0</v>
      </c>
      <c r="BV769" s="317"/>
      <c r="BW769" s="317"/>
      <c r="BX769" s="317"/>
      <c r="BY769" s="317"/>
      <c r="BZ769" s="317"/>
      <c r="CE769" s="699">
        <f t="shared" si="1400"/>
        <v>0</v>
      </c>
    </row>
    <row r="770" spans="1:12295" s="314" customFormat="1" ht="45.75" hidden="1" customHeight="1" x14ac:dyDescent="0.25">
      <c r="B770" s="315"/>
      <c r="C770" s="316"/>
      <c r="D770" s="862"/>
      <c r="E770" s="862"/>
      <c r="F770" s="862"/>
      <c r="G770" s="862"/>
      <c r="H770" s="862"/>
      <c r="I770" s="862"/>
      <c r="J770" s="862"/>
      <c r="K770" s="844"/>
      <c r="L770" s="699" t="e">
        <f t="shared" si="1411"/>
        <v>#DIV/0!</v>
      </c>
      <c r="M770" s="862"/>
      <c r="N770" s="114"/>
      <c r="O770" s="317"/>
      <c r="P770" s="114"/>
      <c r="Q770" s="317"/>
      <c r="R770" s="114"/>
      <c r="S770" s="317"/>
      <c r="T770" s="114"/>
      <c r="U770" s="317"/>
      <c r="V770" s="317"/>
      <c r="W770" s="317"/>
      <c r="X770" s="317"/>
      <c r="Y770" s="317"/>
      <c r="Z770" s="317"/>
      <c r="AA770" s="317"/>
      <c r="AB770" s="317"/>
      <c r="AC770" s="317"/>
      <c r="AD770" s="114"/>
      <c r="AE770" s="862"/>
      <c r="AF770" s="699" t="e">
        <f t="shared" si="1413"/>
        <v>#DIV/0!</v>
      </c>
      <c r="AG770" s="862"/>
      <c r="AH770" s="699" t="e">
        <f t="shared" si="1414"/>
        <v>#DIV/0!</v>
      </c>
      <c r="AI770" s="317"/>
      <c r="AJ770" s="114"/>
      <c r="AK770" s="317"/>
      <c r="AL770" s="114"/>
      <c r="AM770" s="317"/>
      <c r="AN770" s="114"/>
      <c r="AO770" s="317"/>
      <c r="AP770" s="317"/>
      <c r="AQ770" s="114"/>
      <c r="AR770" s="862"/>
      <c r="AS770" s="699" t="e">
        <f t="shared" si="1416"/>
        <v>#DIV/0!</v>
      </c>
      <c r="AT770" s="862"/>
      <c r="AU770" s="699" t="e">
        <f t="shared" si="1417"/>
        <v>#DIV/0!</v>
      </c>
      <c r="AV770" s="317"/>
      <c r="AW770" s="699" t="e">
        <f t="shared" si="1422"/>
        <v>#DIV/0!</v>
      </c>
      <c r="AX770" s="862"/>
      <c r="AY770" s="699" t="e">
        <f t="shared" si="1423"/>
        <v>#DIV/0!</v>
      </c>
      <c r="AZ770" s="317"/>
      <c r="BA770" s="699" t="e">
        <f t="shared" si="1424"/>
        <v>#DIV/0!</v>
      </c>
      <c r="BB770" s="317"/>
      <c r="BC770" s="317"/>
      <c r="BD770" s="317"/>
      <c r="BE770" s="317"/>
      <c r="BF770" s="317"/>
      <c r="BG770" s="317"/>
      <c r="BH770" s="317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E770" s="699" t="e">
        <f t="shared" si="1400"/>
        <v>#DIV/0!</v>
      </c>
    </row>
    <row r="771" spans="1:12295" s="147" customFormat="1" ht="117.75" customHeight="1" x14ac:dyDescent="0.3">
      <c r="B771" s="1031" t="s">
        <v>386</v>
      </c>
      <c r="C771" s="1031"/>
      <c r="D771" s="852">
        <f>E771+F771+G771+H771+I771</f>
        <v>18415789.700920001</v>
      </c>
      <c r="E771" s="852">
        <f>E772+E774+E775</f>
        <v>6199278.3892400004</v>
      </c>
      <c r="F771" s="852">
        <f>F772+F774+F775</f>
        <v>4034138.8590799998</v>
      </c>
      <c r="G771" s="852">
        <f t="shared" ref="G771:AC771" si="1425">G772+G774+G775</f>
        <v>5435962.2050899994</v>
      </c>
      <c r="H771" s="852">
        <f t="shared" si="1425"/>
        <v>0</v>
      </c>
      <c r="I771" s="852">
        <f t="shared" si="1425"/>
        <v>2746410.2475100001</v>
      </c>
      <c r="J771" s="852">
        <f>K771-D771</f>
        <v>-13112320.15966</v>
      </c>
      <c r="K771" s="852">
        <f>M771+O771+Q771+S771+U771</f>
        <v>5303469.5412600003</v>
      </c>
      <c r="L771" s="699">
        <f t="shared" si="1411"/>
        <v>0.28798491009022836</v>
      </c>
      <c r="M771" s="852">
        <f>M772+M774+M775</f>
        <v>2175024.9972400004</v>
      </c>
      <c r="N771" s="699">
        <f>M771/E771</f>
        <v>0.35085131860107466</v>
      </c>
      <c r="O771" s="852">
        <f>O772+O774+O775</f>
        <v>2434138.8590799998</v>
      </c>
      <c r="P771" s="699">
        <f>O771/F771</f>
        <v>0.60338499593321238</v>
      </c>
      <c r="Q771" s="852">
        <f t="shared" ref="Q771" si="1426">Q772+Q774+Q775</f>
        <v>512610.06296000001</v>
      </c>
      <c r="R771" s="699">
        <f>Q771/G771</f>
        <v>9.4299784218516855E-2</v>
      </c>
      <c r="S771" s="631">
        <f t="shared" ref="S771:U771" si="1427">S772+S774+S775</f>
        <v>0</v>
      </c>
      <c r="T771" s="687">
        <v>0</v>
      </c>
      <c r="U771" s="631">
        <f t="shared" si="1427"/>
        <v>181695.62198</v>
      </c>
      <c r="V771" s="631" t="e">
        <f t="shared" si="1425"/>
        <v>#REF!</v>
      </c>
      <c r="W771" s="631" t="e">
        <f t="shared" si="1425"/>
        <v>#REF!</v>
      </c>
      <c r="X771" s="631" t="e">
        <f t="shared" si="1425"/>
        <v>#REF!</v>
      </c>
      <c r="Y771" s="631" t="e">
        <f t="shared" si="1425"/>
        <v>#REF!</v>
      </c>
      <c r="Z771" s="631" t="e">
        <f t="shared" si="1425"/>
        <v>#REF!</v>
      </c>
      <c r="AA771" s="631" t="e">
        <f t="shared" si="1425"/>
        <v>#REF!</v>
      </c>
      <c r="AB771" s="631" t="e">
        <f t="shared" si="1425"/>
        <v>#REF!</v>
      </c>
      <c r="AC771" s="631" t="e">
        <f t="shared" si="1425"/>
        <v>#REF!</v>
      </c>
      <c r="AD771" s="699">
        <f>U771/I771</f>
        <v>6.6157494913490128E-2</v>
      </c>
      <c r="AE771" s="852">
        <f>AG771+AI771+AK771+AM771+AO771</f>
        <v>4073595.2871599998</v>
      </c>
      <c r="AF771" s="699">
        <f t="shared" si="1413"/>
        <v>0.22120122749645074</v>
      </c>
      <c r="AG771" s="852">
        <f>AG772+AG774+AG775</f>
        <v>1445507.8843999999</v>
      </c>
      <c r="AH771" s="699">
        <f t="shared" si="1414"/>
        <v>0.23317357176747336</v>
      </c>
      <c r="AI771" s="852">
        <f>AI772+AI774+AI775</f>
        <v>1470946.7086799999</v>
      </c>
      <c r="AJ771" s="699">
        <f>AI771/F771</f>
        <v>0.36462470927821622</v>
      </c>
      <c r="AK771" s="852">
        <f t="shared" ref="AK771" si="1428">AK772+AK774+AK775</f>
        <v>1010060.7347800001</v>
      </c>
      <c r="AL771" s="699">
        <f>AK771/G771</f>
        <v>0.18581084574764389</v>
      </c>
      <c r="AM771" s="631">
        <f t="shared" ref="AM771" si="1429">AM772+AM774+AM775</f>
        <v>0</v>
      </c>
      <c r="AN771" s="687">
        <v>0</v>
      </c>
      <c r="AO771" s="1010">
        <f>AO772+AO774+AO775</f>
        <v>147079.95929999999</v>
      </c>
      <c r="AP771" s="631">
        <f>AR771-AE771</f>
        <v>13786174.850119999</v>
      </c>
      <c r="AQ771" s="699">
        <f>AO771/I771</f>
        <v>5.3553528440752167E-2</v>
      </c>
      <c r="AR771" s="852">
        <f>AT771+AV771+AX771+AZ771+BB771</f>
        <v>17859770.137279999</v>
      </c>
      <c r="AS771" s="699">
        <f t="shared" si="1416"/>
        <v>0.96980745476191965</v>
      </c>
      <c r="AT771" s="852">
        <f>AT772+AT774+AT775</f>
        <v>6016450.8333299989</v>
      </c>
      <c r="AU771" s="699">
        <f t="shared" si="1417"/>
        <v>0.97050825202053637</v>
      </c>
      <c r="AV771" s="852">
        <f>AV772+AV774+AV775</f>
        <v>4034138.8590799998</v>
      </c>
      <c r="AW771" s="699">
        <f t="shared" si="1422"/>
        <v>1</v>
      </c>
      <c r="AX771" s="852">
        <f t="shared" ref="AX771" si="1430">AX772+AX774+AX775</f>
        <v>5109066.1358000003</v>
      </c>
      <c r="AY771" s="699">
        <f t="shared" si="1423"/>
        <v>0.93986417547496781</v>
      </c>
      <c r="AZ771" s="631">
        <f t="shared" ref="AZ771" si="1431">AZ772+AZ774+AZ775</f>
        <v>0</v>
      </c>
      <c r="BA771" s="699"/>
      <c r="BB771" s="852">
        <f t="shared" ref="BB771" si="1432">BB772+BB774+BB775</f>
        <v>2700114.30907</v>
      </c>
      <c r="BC771" s="631" t="e">
        <f>BC316+#REF!+BC572+#REF!+BC713+BC725+BC735+BC743+BC749</f>
        <v>#REF!</v>
      </c>
      <c r="BD771" s="631" t="e">
        <f>BD316+#REF!+BD572+#REF!+BD713+BD725+BD735+BD743+BD749</f>
        <v>#REF!</v>
      </c>
      <c r="BE771" s="631">
        <f>BF771+BH771+BI771+BG771</f>
        <v>500000</v>
      </c>
      <c r="BF771" s="631">
        <f>BF772+BF774+BF775</f>
        <v>500000</v>
      </c>
      <c r="BG771" s="631">
        <f t="shared" ref="BG771" si="1433">BG772+BG774+BG775</f>
        <v>0</v>
      </c>
      <c r="BH771" s="631">
        <f t="shared" ref="BH771:BI771" si="1434">BH772+BH774+BH775</f>
        <v>0</v>
      </c>
      <c r="BI771" s="631">
        <f t="shared" si="1434"/>
        <v>0</v>
      </c>
      <c r="BJ771" s="631" t="e">
        <f t="shared" ref="BJ771:BJ774" si="1435">BK771+BL771+BM771</f>
        <v>#REF!</v>
      </c>
      <c r="BK771" s="631" t="e">
        <f>BK316+#REF!+BK572+#REF!+BK713+BK725+BK735+BK743+BK749+BK536+BK760</f>
        <v>#REF!</v>
      </c>
      <c r="BL771" s="631" t="e">
        <f>BL316+#REF!+BL572+#REF!+BL713+BL725+BL735+BL743+BL749</f>
        <v>#REF!</v>
      </c>
      <c r="BM771" s="631" t="e">
        <f>BM316+#REF!+BM572+#REF!+BM713+BM725+BM735+BM743+BM749</f>
        <v>#REF!</v>
      </c>
      <c r="BN771" s="631">
        <f>BO771+BP771+BQ771+BR771+BS771</f>
        <v>2342082.0132400002</v>
      </c>
      <c r="BO771" s="631">
        <f>BO772+BO774+BO775</f>
        <v>1130982.01324</v>
      </c>
      <c r="BP771" s="631">
        <f>BP772+BP774+BP775</f>
        <v>0</v>
      </c>
      <c r="BQ771" s="631">
        <f t="shared" ref="BQ771:BS771" si="1436">BQ772+BQ774+BQ775</f>
        <v>0</v>
      </c>
      <c r="BR771" s="631">
        <f t="shared" si="1436"/>
        <v>0</v>
      </c>
      <c r="BS771" s="631">
        <f t="shared" si="1436"/>
        <v>1211100</v>
      </c>
      <c r="BT771" s="631">
        <f>BT772+BT774+BT775</f>
        <v>-200000</v>
      </c>
      <c r="BU771" s="631">
        <f>BV771+BW771+BX771+BY771+BZ771</f>
        <v>2142082.0132400002</v>
      </c>
      <c r="BV771" s="512">
        <f>BV772+BV774+BV775</f>
        <v>1130982.01324</v>
      </c>
      <c r="BW771" s="544">
        <f>BW772+BW774+BW775</f>
        <v>0</v>
      </c>
      <c r="BX771" s="512">
        <f t="shared" ref="BX771:BZ771" si="1437">BX772+BX774+BX775</f>
        <v>0</v>
      </c>
      <c r="BY771" s="512">
        <f t="shared" si="1437"/>
        <v>0</v>
      </c>
      <c r="BZ771" s="540">
        <f t="shared" si="1437"/>
        <v>1011100</v>
      </c>
      <c r="CE771" s="699">
        <f t="shared" si="1400"/>
        <v>0.98314310890662682</v>
      </c>
    </row>
    <row r="772" spans="1:12295" s="45" customFormat="1" ht="44.25" customHeight="1" x14ac:dyDescent="0.25">
      <c r="B772" s="1021" t="s">
        <v>272</v>
      </c>
      <c r="C772" s="1021"/>
      <c r="D772" s="166">
        <f>E772+F772+G772+H772+I772</f>
        <v>14210683.510919999</v>
      </c>
      <c r="E772" s="166">
        <f>E309</f>
        <v>5912998.1372800004</v>
      </c>
      <c r="F772" s="166">
        <f>F309</f>
        <v>4034138.8590799998</v>
      </c>
      <c r="G772" s="166">
        <f>G309</f>
        <v>1730856.0150899997</v>
      </c>
      <c r="H772" s="166">
        <f>H309</f>
        <v>0</v>
      </c>
      <c r="I772" s="166">
        <f>I586+I699+I735+I741+I742+I761+I769</f>
        <v>2532690.4994700002</v>
      </c>
      <c r="J772" s="166">
        <f>K772-D772</f>
        <v>-9091001.0000399984</v>
      </c>
      <c r="K772" s="166">
        <f>M772+O772+Q772+S772+U772</f>
        <v>5119682.51088</v>
      </c>
      <c r="L772" s="699">
        <f t="shared" si="1411"/>
        <v>0.36026996920632648</v>
      </c>
      <c r="M772" s="166">
        <f>M309</f>
        <v>2022032.6287600002</v>
      </c>
      <c r="N772" s="699">
        <f t="shared" ref="N772:N775" si="1438">M772/E772</f>
        <v>0.34196402261850573</v>
      </c>
      <c r="O772" s="166">
        <f>O309</f>
        <v>2434138.8590799998</v>
      </c>
      <c r="P772" s="699">
        <f t="shared" ref="P772:P773" si="1439">O772/F772</f>
        <v>0.60338499593321238</v>
      </c>
      <c r="Q772" s="166">
        <f>Q309</f>
        <v>512610.06296000001</v>
      </c>
      <c r="R772" s="699">
        <f t="shared" ref="R772:R774" si="1440">Q772/G772</f>
        <v>0.29615985298080716</v>
      </c>
      <c r="S772" s="626">
        <f>S309</f>
        <v>0</v>
      </c>
      <c r="T772" s="687">
        <v>0</v>
      </c>
      <c r="U772" s="687">
        <f>U586+U733+U735+U742+U759+U761+U769+U732+U741</f>
        <v>150900.96007999999</v>
      </c>
      <c r="V772" s="626" t="e">
        <f t="shared" si="1330"/>
        <v>#REF!</v>
      </c>
      <c r="W772" s="626" t="e">
        <f>W317+#REF!+W572+#REF!+W713+W725+W735+W743+W749+W537+W761</f>
        <v>#REF!</v>
      </c>
      <c r="X772" s="626" t="e">
        <f>X317+#REF!+X572+#REF!+X713+X725+X735+X743+X749</f>
        <v>#REF!</v>
      </c>
      <c r="Y772" s="626" t="e">
        <f>Y317+#REF!+Y572+#REF!+Y713+Y725+Y735+Y743+Y749</f>
        <v>#REF!</v>
      </c>
      <c r="Z772" s="626" t="e">
        <f t="shared" si="1331"/>
        <v>#REF!</v>
      </c>
      <c r="AA772" s="626" t="e">
        <f>AA317+#REF!+AA572+#REF!+AA713+AA725+AA735+AA743+AA749+AA537+AA761</f>
        <v>#REF!</v>
      </c>
      <c r="AB772" s="626" t="e">
        <f>AB317+#REF!+AB572+#REF!+AB713+AB725+AB735+AB743+AB749</f>
        <v>#REF!</v>
      </c>
      <c r="AC772" s="626" t="e">
        <f>AC317+#REF!+AC572+#REF!+AC713+AC725+AC735+AC743+AC749</f>
        <v>#REF!</v>
      </c>
      <c r="AD772" s="699">
        <f t="shared" ref="AD772:AD776" si="1441">U772/I772</f>
        <v>5.9581287216727848E-2</v>
      </c>
      <c r="AE772" s="166">
        <f>AG772+AI772+AK772+AO772</f>
        <v>3566051.6762199998</v>
      </c>
      <c r="AF772" s="699">
        <f t="shared" si="1413"/>
        <v>0.25094160132971211</v>
      </c>
      <c r="AG772" s="166">
        <f>AG309</f>
        <v>1313514.8566099999</v>
      </c>
      <c r="AH772" s="699">
        <f t="shared" si="1414"/>
        <v>0.22214024528920642</v>
      </c>
      <c r="AI772" s="166">
        <f>AI309</f>
        <v>1470946.7086799999</v>
      </c>
      <c r="AJ772" s="699">
        <f t="shared" ref="AJ772:AJ773" si="1442">AI772/F772</f>
        <v>0.36462470927821622</v>
      </c>
      <c r="AK772" s="166">
        <f>AK309</f>
        <v>650564.82233</v>
      </c>
      <c r="AL772" s="699">
        <f t="shared" ref="AL772:AL774" si="1443">AK772/G772</f>
        <v>0.37586305080158411</v>
      </c>
      <c r="AM772" s="626">
        <f>AM309</f>
        <v>0</v>
      </c>
      <c r="AN772" s="687">
        <v>0</v>
      </c>
      <c r="AO772" s="626">
        <f>AO586+AO733+AO735+AO742+AO759+AO761+AO741</f>
        <v>131025.2886</v>
      </c>
      <c r="AP772" s="626">
        <f>AR772-AE772</f>
        <v>10112331.124199998</v>
      </c>
      <c r="AQ772" s="699">
        <f t="shared" ref="AQ772:AQ776" si="1444">AO772/I772</f>
        <v>5.173363607887297E-2</v>
      </c>
      <c r="AR772" s="166">
        <f>AT772+AV772+AX772+AZ772+BB772</f>
        <v>13678382.800419997</v>
      </c>
      <c r="AS772" s="699">
        <f t="shared" si="1416"/>
        <v>0.96254221620719627</v>
      </c>
      <c r="AT772" s="166">
        <f>AT309</f>
        <v>5730170.5813699989</v>
      </c>
      <c r="AU772" s="699">
        <f t="shared" si="1417"/>
        <v>0.96908039683670477</v>
      </c>
      <c r="AV772" s="166">
        <f>AV309</f>
        <v>4034138.8590799998</v>
      </c>
      <c r="AW772" s="699">
        <f t="shared" si="1422"/>
        <v>1</v>
      </c>
      <c r="AX772" s="166">
        <f>AX309</f>
        <v>1427678.7989399999</v>
      </c>
      <c r="AY772" s="699">
        <f t="shared" si="1423"/>
        <v>0.82483972467563371</v>
      </c>
      <c r="AZ772" s="626">
        <f>AZ309</f>
        <v>0</v>
      </c>
      <c r="BA772" s="699"/>
      <c r="BB772" s="166">
        <f>BB586+BB699+BB735+BB741+BB742+BB761+BB769</f>
        <v>2486394.56103</v>
      </c>
      <c r="BC772" s="626" t="e">
        <f>BC317+#REF!+BC572+#REF!+BC713+BC725+BC735+BC743+BC749</f>
        <v>#REF!</v>
      </c>
      <c r="BD772" s="626" t="e">
        <f>BD317+#REF!+BD572+#REF!+BD713+BD725+BD735+BD743+BD749</f>
        <v>#REF!</v>
      </c>
      <c r="BE772" s="626">
        <f>BF772+BH772+BI772+BG772</f>
        <v>500000</v>
      </c>
      <c r="BF772" s="626">
        <f>BF309</f>
        <v>500000</v>
      </c>
      <c r="BG772" s="626">
        <f>BG309</f>
        <v>0</v>
      </c>
      <c r="BH772" s="626">
        <f>BH309</f>
        <v>0</v>
      </c>
      <c r="BI772" s="626">
        <f>BI572+BI730</f>
        <v>0</v>
      </c>
      <c r="BJ772" s="626" t="e">
        <f t="shared" si="1435"/>
        <v>#REF!</v>
      </c>
      <c r="BK772" s="626" t="e">
        <f>BK317+#REF!+BK572+#REF!+BK713+BK725+BK735+BK743+BK749+BK537+BK761</f>
        <v>#REF!</v>
      </c>
      <c r="BL772" s="626" t="e">
        <f>BL317+#REF!+BL572+#REF!+BL713+BL725+BL735+BL743+BL749</f>
        <v>#REF!</v>
      </c>
      <c r="BM772" s="626" t="e">
        <f>BM317+#REF!+BM572+#REF!+BM713+BM725+BM735+BM743+BM749</f>
        <v>#REF!</v>
      </c>
      <c r="BN772" s="626">
        <f>BO772+BP772+BQ772+BR772+BS772</f>
        <v>1842082.01324</v>
      </c>
      <c r="BO772" s="626">
        <f>BO309</f>
        <v>630982.01324</v>
      </c>
      <c r="BP772" s="626">
        <f>BP309</f>
        <v>0</v>
      </c>
      <c r="BQ772" s="626">
        <f>BQ309</f>
        <v>0</v>
      </c>
      <c r="BR772" s="626">
        <f>BR309</f>
        <v>0</v>
      </c>
      <c r="BS772" s="626">
        <f>BS586+BS733+BS735+BS742+BS759+BS761</f>
        <v>1211100</v>
      </c>
      <c r="BT772" s="626">
        <f>BU772-BN772</f>
        <v>-200000</v>
      </c>
      <c r="BU772" s="626">
        <f>BV772+BW772+BX772+BY772+BZ772</f>
        <v>1642082.01324</v>
      </c>
      <c r="BV772" s="507">
        <f>BV309</f>
        <v>630982.01324</v>
      </c>
      <c r="BW772" s="546">
        <f>BW309</f>
        <v>0</v>
      </c>
      <c r="BX772" s="507">
        <f>BX309</f>
        <v>0</v>
      </c>
      <c r="BY772" s="507">
        <f>BY309</f>
        <v>0</v>
      </c>
      <c r="BZ772" s="539">
        <f>BZ586+BZ733+BZ735+BZ742+BZ759+BZ761</f>
        <v>1011100</v>
      </c>
      <c r="CE772" s="699">
        <f t="shared" si="1400"/>
        <v>0.98172064906877166</v>
      </c>
    </row>
    <row r="773" spans="1:12295" s="23" customFormat="1" ht="77.25" hidden="1" customHeight="1" x14ac:dyDescent="0.25">
      <c r="B773" s="1022" t="s">
        <v>273</v>
      </c>
      <c r="C773" s="1022"/>
      <c r="D773" s="167" t="e">
        <f>#REF!+D318</f>
        <v>#REF!</v>
      </c>
      <c r="E773" s="167" t="e">
        <f>#REF!+E318</f>
        <v>#REF!</v>
      </c>
      <c r="F773" s="167"/>
      <c r="G773" s="167"/>
      <c r="H773" s="167" t="e">
        <f>#REF!+H318</f>
        <v>#REF!</v>
      </c>
      <c r="I773" s="167" t="e">
        <f>#REF!+I318</f>
        <v>#REF!</v>
      </c>
      <c r="J773" s="167"/>
      <c r="K773" s="844" t="e">
        <f>#REF!+K318</f>
        <v>#REF!</v>
      </c>
      <c r="L773" s="699" t="e">
        <f t="shared" si="1411"/>
        <v>#REF!</v>
      </c>
      <c r="M773" s="167" t="e">
        <f>#REF!+M318</f>
        <v>#REF!</v>
      </c>
      <c r="N773" s="699" t="e">
        <f t="shared" si="1438"/>
        <v>#REF!</v>
      </c>
      <c r="O773" s="167"/>
      <c r="P773" s="699" t="e">
        <f t="shared" si="1439"/>
        <v>#DIV/0!</v>
      </c>
      <c r="Q773" s="167"/>
      <c r="R773" s="699" t="e">
        <f t="shared" si="1440"/>
        <v>#DIV/0!</v>
      </c>
      <c r="S773" s="102" t="e">
        <f>#REF!+S318</f>
        <v>#REF!</v>
      </c>
      <c r="T773" s="114"/>
      <c r="U773" s="102" t="e">
        <f>#REF!+U318</f>
        <v>#REF!</v>
      </c>
      <c r="V773" s="43" t="e">
        <f t="shared" si="1330"/>
        <v>#REF!</v>
      </c>
      <c r="W773" s="102" t="e">
        <f>#REF!+W318</f>
        <v>#REF!</v>
      </c>
      <c r="X773" s="102" t="e">
        <f>#REF!+X318</f>
        <v>#REF!</v>
      </c>
      <c r="Y773" s="102" t="e">
        <f>#REF!+Y318</f>
        <v>#REF!</v>
      </c>
      <c r="Z773" s="102" t="e">
        <f t="shared" si="1331"/>
        <v>#REF!</v>
      </c>
      <c r="AA773" s="102" t="e">
        <f>#REF!+AA318</f>
        <v>#REF!</v>
      </c>
      <c r="AB773" s="102" t="e">
        <f>#REF!+AB318</f>
        <v>#REF!</v>
      </c>
      <c r="AC773" s="102" t="e">
        <f>#REF!+AC318</f>
        <v>#REF!</v>
      </c>
      <c r="AD773" s="699" t="e">
        <f t="shared" si="1441"/>
        <v>#REF!</v>
      </c>
      <c r="AE773" s="167" t="e">
        <f>#REF!+AE318</f>
        <v>#REF!</v>
      </c>
      <c r="AF773" s="699" t="e">
        <f t="shared" si="1413"/>
        <v>#REF!</v>
      </c>
      <c r="AG773" s="167" t="e">
        <f>#REF!+AG318</f>
        <v>#REF!</v>
      </c>
      <c r="AH773" s="699" t="e">
        <f t="shared" si="1414"/>
        <v>#REF!</v>
      </c>
      <c r="AI773" s="167"/>
      <c r="AJ773" s="699" t="e">
        <f t="shared" si="1442"/>
        <v>#DIV/0!</v>
      </c>
      <c r="AK773" s="167"/>
      <c r="AL773" s="699" t="e">
        <f t="shared" si="1443"/>
        <v>#DIV/0!</v>
      </c>
      <c r="AM773" s="102" t="e">
        <f>#REF!+AM318</f>
        <v>#REF!</v>
      </c>
      <c r="AN773" s="114"/>
      <c r="AO773" s="102" t="e">
        <f>#REF!+AO318</f>
        <v>#REF!</v>
      </c>
      <c r="AP773" s="102"/>
      <c r="AQ773" s="699" t="e">
        <f t="shared" si="1444"/>
        <v>#REF!</v>
      </c>
      <c r="AR773" s="167" t="e">
        <f>#REF!+AR318</f>
        <v>#REF!</v>
      </c>
      <c r="AS773" s="699" t="e">
        <f t="shared" si="1416"/>
        <v>#REF!</v>
      </c>
      <c r="AT773" s="167" t="e">
        <f>#REF!+AT318</f>
        <v>#REF!</v>
      </c>
      <c r="AU773" s="699" t="e">
        <f t="shared" si="1417"/>
        <v>#REF!</v>
      </c>
      <c r="AV773" s="167"/>
      <c r="AW773" s="699" t="e">
        <f t="shared" si="1422"/>
        <v>#DIV/0!</v>
      </c>
      <c r="AX773" s="167"/>
      <c r="AY773" s="699" t="e">
        <f t="shared" si="1423"/>
        <v>#DIV/0!</v>
      </c>
      <c r="AZ773" s="102" t="e">
        <f>#REF!+AZ318</f>
        <v>#REF!</v>
      </c>
      <c r="BA773" s="699"/>
      <c r="BB773" s="167" t="e">
        <f>#REF!+BB318</f>
        <v>#REF!</v>
      </c>
      <c r="BC773" s="102" t="e">
        <f>#REF!+BC318</f>
        <v>#REF!</v>
      </c>
      <c r="BD773" s="102" t="e">
        <f>#REF!+BD318</f>
        <v>#REF!</v>
      </c>
      <c r="BE773" s="102" t="e">
        <f>#REF!+BE318</f>
        <v>#REF!</v>
      </c>
      <c r="BF773" s="102" t="e">
        <f>#REF!+BF318</f>
        <v>#REF!</v>
      </c>
      <c r="BG773" s="102"/>
      <c r="BH773" s="102" t="e">
        <f>#REF!+BH318</f>
        <v>#REF!</v>
      </c>
      <c r="BI773" s="102" t="e">
        <f>#REF!+BI318</f>
        <v>#REF!</v>
      </c>
      <c r="BJ773" s="102" t="e">
        <f t="shared" si="1435"/>
        <v>#REF!</v>
      </c>
      <c r="BK773" s="102" t="e">
        <f>#REF!+BK318</f>
        <v>#REF!</v>
      </c>
      <c r="BL773" s="102" t="e">
        <f>#REF!+BL318</f>
        <v>#REF!</v>
      </c>
      <c r="BM773" s="102" t="e">
        <f>#REF!+BM318</f>
        <v>#REF!</v>
      </c>
      <c r="BN773" s="102" t="e">
        <f>#REF!+BN318</f>
        <v>#REF!</v>
      </c>
      <c r="BO773" s="102" t="e">
        <f>#REF!+BO318</f>
        <v>#REF!</v>
      </c>
      <c r="BP773" s="102"/>
      <c r="BQ773" s="102"/>
      <c r="BR773" s="102" t="e">
        <f>#REF!+BR318</f>
        <v>#REF!</v>
      </c>
      <c r="BS773" s="102" t="e">
        <f>#REF!+BS318</f>
        <v>#REF!</v>
      </c>
      <c r="BT773" s="102"/>
      <c r="BU773" s="102" t="e">
        <f>#REF!+BU318</f>
        <v>#REF!</v>
      </c>
      <c r="BV773" s="102" t="e">
        <f>#REF!+BV318</f>
        <v>#REF!</v>
      </c>
      <c r="BW773" s="102"/>
      <c r="BX773" s="102"/>
      <c r="BY773" s="102" t="e">
        <f>#REF!+BY318</f>
        <v>#REF!</v>
      </c>
      <c r="BZ773" s="102" t="e">
        <f>#REF!+BZ318</f>
        <v>#REF!</v>
      </c>
      <c r="CE773" s="699" t="e">
        <f t="shared" si="1400"/>
        <v>#REF!</v>
      </c>
    </row>
    <row r="774" spans="1:12295" s="193" customFormat="1" ht="40.5" customHeight="1" x14ac:dyDescent="0.25">
      <c r="B774" s="1086" t="s">
        <v>276</v>
      </c>
      <c r="C774" s="1086"/>
      <c r="D774" s="235">
        <f>E774+H774+I774+G774</f>
        <v>3705106.19</v>
      </c>
      <c r="E774" s="235">
        <f>E315</f>
        <v>0</v>
      </c>
      <c r="F774" s="235">
        <f>F315</f>
        <v>0</v>
      </c>
      <c r="G774" s="235">
        <f>G315</f>
        <v>3705106.19</v>
      </c>
      <c r="H774" s="235">
        <f>H315</f>
        <v>0</v>
      </c>
      <c r="I774" s="235">
        <v>0</v>
      </c>
      <c r="J774" s="235">
        <f>J310</f>
        <v>-3705106.19</v>
      </c>
      <c r="K774" s="235">
        <f>M774+S774+U774+Q774</f>
        <v>0</v>
      </c>
      <c r="L774" s="823">
        <f t="shared" si="1411"/>
        <v>0</v>
      </c>
      <c r="M774" s="235">
        <f>M315</f>
        <v>0</v>
      </c>
      <c r="N774" s="823">
        <v>0</v>
      </c>
      <c r="O774" s="235">
        <f>O315</f>
        <v>0</v>
      </c>
      <c r="P774" s="823">
        <v>0</v>
      </c>
      <c r="Q774" s="235">
        <f>Q315</f>
        <v>0</v>
      </c>
      <c r="R774" s="823">
        <f t="shared" si="1440"/>
        <v>0</v>
      </c>
      <c r="S774" s="194">
        <f>S315</f>
        <v>0</v>
      </c>
      <c r="T774" s="194">
        <v>0</v>
      </c>
      <c r="U774" s="194">
        <v>0</v>
      </c>
      <c r="V774" s="851">
        <f t="shared" si="1330"/>
        <v>0</v>
      </c>
      <c r="W774" s="194">
        <f>W538</f>
        <v>0</v>
      </c>
      <c r="X774" s="194">
        <f>X538</f>
        <v>0</v>
      </c>
      <c r="Y774" s="194">
        <f>Y538</f>
        <v>0</v>
      </c>
      <c r="Z774" s="194">
        <f t="shared" si="1331"/>
        <v>0</v>
      </c>
      <c r="AA774" s="194">
        <f>AA538</f>
        <v>0</v>
      </c>
      <c r="AB774" s="194">
        <f>AB538</f>
        <v>0</v>
      </c>
      <c r="AC774" s="194">
        <f>AC538</f>
        <v>0</v>
      </c>
      <c r="AD774" s="823">
        <v>0</v>
      </c>
      <c r="AE774" s="235">
        <f>AE315</f>
        <v>359495.91245</v>
      </c>
      <c r="AF774" s="823">
        <f t="shared" si="1413"/>
        <v>9.7027154962595022E-2</v>
      </c>
      <c r="AG774" s="235">
        <f>AG315</f>
        <v>0</v>
      </c>
      <c r="AH774" s="823">
        <v>0</v>
      </c>
      <c r="AI774" s="235">
        <f>AI315</f>
        <v>0</v>
      </c>
      <c r="AJ774" s="823">
        <v>0</v>
      </c>
      <c r="AK774" s="235">
        <f>AK315</f>
        <v>359495.91245</v>
      </c>
      <c r="AL774" s="823">
        <f t="shared" si="1443"/>
        <v>9.7027154962595022E-2</v>
      </c>
      <c r="AM774" s="194">
        <f>AM315</f>
        <v>0</v>
      </c>
      <c r="AN774" s="194">
        <v>0</v>
      </c>
      <c r="AO774" s="194">
        <v>0</v>
      </c>
      <c r="AP774" s="194">
        <f>AR774-AE774</f>
        <v>3321891.42441</v>
      </c>
      <c r="AQ774" s="699">
        <v>0</v>
      </c>
      <c r="AR774" s="235">
        <f>AT774+AZ774+BB774+AX774</f>
        <v>3681387.3368600002</v>
      </c>
      <c r="AS774" s="823">
        <f t="shared" si="1416"/>
        <v>0.99359833377946993</v>
      </c>
      <c r="AT774" s="235">
        <f>AT315</f>
        <v>0</v>
      </c>
      <c r="AU774" s="823">
        <v>0</v>
      </c>
      <c r="AV774" s="235">
        <f>AV315</f>
        <v>0</v>
      </c>
      <c r="AW774" s="823">
        <v>0</v>
      </c>
      <c r="AX774" s="235">
        <f>AX315</f>
        <v>3681387.3368600002</v>
      </c>
      <c r="AY774" s="823">
        <f t="shared" si="1423"/>
        <v>0.99359833377946993</v>
      </c>
      <c r="AZ774" s="194">
        <f>AZ315</f>
        <v>0</v>
      </c>
      <c r="BA774" s="823"/>
      <c r="BB774" s="235">
        <v>0</v>
      </c>
      <c r="BC774" s="194">
        <f>BC538</f>
        <v>0</v>
      </c>
      <c r="BD774" s="194">
        <f>BD538</f>
        <v>0</v>
      </c>
      <c r="BE774" s="194">
        <f>BF774+BH774+BI774+BG774</f>
        <v>0</v>
      </c>
      <c r="BF774" s="194">
        <f>BF315</f>
        <v>0</v>
      </c>
      <c r="BG774" s="194">
        <f>BG315</f>
        <v>0</v>
      </c>
      <c r="BH774" s="194">
        <f>BH315</f>
        <v>0</v>
      </c>
      <c r="BI774" s="194">
        <f>BI315</f>
        <v>0</v>
      </c>
      <c r="BJ774" s="194">
        <f t="shared" si="1435"/>
        <v>0</v>
      </c>
      <c r="BK774" s="194">
        <f>BK538</f>
        <v>0</v>
      </c>
      <c r="BL774" s="194">
        <f>BL538</f>
        <v>0</v>
      </c>
      <c r="BM774" s="194">
        <f>BM538</f>
        <v>0</v>
      </c>
      <c r="BN774" s="194">
        <f>BO774+BR774+BS774+BQ774</f>
        <v>0</v>
      </c>
      <c r="BO774" s="194">
        <f>BO315</f>
        <v>0</v>
      </c>
      <c r="BP774" s="194"/>
      <c r="BQ774" s="194">
        <f>BQ315</f>
        <v>0</v>
      </c>
      <c r="BR774" s="194">
        <f>BR315</f>
        <v>0</v>
      </c>
      <c r="BS774" s="194">
        <f>BS762</f>
        <v>0</v>
      </c>
      <c r="BT774" s="194">
        <f>BT310</f>
        <v>0</v>
      </c>
      <c r="BU774" s="194">
        <f>BV774+BY774+BZ774+BX774</f>
        <v>0</v>
      </c>
      <c r="BV774" s="194">
        <f>BV315</f>
        <v>0</v>
      </c>
      <c r="BW774" s="194"/>
      <c r="BX774" s="194">
        <f>BX315</f>
        <v>0</v>
      </c>
      <c r="BY774" s="194">
        <f>BY315</f>
        <v>0</v>
      </c>
      <c r="BZ774" s="194">
        <f>BZ762</f>
        <v>0</v>
      </c>
      <c r="CE774" s="823">
        <v>0</v>
      </c>
    </row>
    <row r="775" spans="1:12295" s="953" customFormat="1" ht="47.25" customHeight="1" x14ac:dyDescent="0.25">
      <c r="B775" s="1082" t="s">
        <v>416</v>
      </c>
      <c r="C775" s="1083"/>
      <c r="D775" s="949">
        <f>E775+H775+I775+G775</f>
        <v>500000</v>
      </c>
      <c r="E775" s="949">
        <f>E762</f>
        <v>286280.25196000002</v>
      </c>
      <c r="F775" s="949">
        <f>F762</f>
        <v>0</v>
      </c>
      <c r="G775" s="949">
        <f t="shared" ref="G775:H775" si="1445">G762</f>
        <v>0</v>
      </c>
      <c r="H775" s="949">
        <f t="shared" si="1445"/>
        <v>0</v>
      </c>
      <c r="I775" s="949">
        <f>I762</f>
        <v>213719.74804000001</v>
      </c>
      <c r="J775" s="949">
        <f>K775-D775</f>
        <v>-316212.96961999999</v>
      </c>
      <c r="K775" s="949">
        <f>M775+Q775+S775+U775</f>
        <v>183787.03038000001</v>
      </c>
      <c r="L775" s="950">
        <f t="shared" si="1411"/>
        <v>0.36757406076000004</v>
      </c>
      <c r="M775" s="949">
        <f>M762</f>
        <v>152992.36848</v>
      </c>
      <c r="N775" s="950">
        <f t="shared" si="1438"/>
        <v>0.53441467733993953</v>
      </c>
      <c r="O775" s="949">
        <f>O762</f>
        <v>0</v>
      </c>
      <c r="P775" s="950">
        <v>0</v>
      </c>
      <c r="Q775" s="949">
        <f t="shared" ref="Q775" si="1446">Q762</f>
        <v>0</v>
      </c>
      <c r="R775" s="950">
        <v>0</v>
      </c>
      <c r="S775" s="951">
        <f t="shared" ref="S775:U775" si="1447">S762</f>
        <v>0</v>
      </c>
      <c r="T775" s="951">
        <v>0</v>
      </c>
      <c r="U775" s="951">
        <f t="shared" si="1447"/>
        <v>30794.661899999999</v>
      </c>
      <c r="V775" s="951">
        <f>W775</f>
        <v>0</v>
      </c>
      <c r="W775" s="951">
        <f>W762</f>
        <v>0</v>
      </c>
      <c r="X775" s="951">
        <f t="shared" ref="X775:Y775" si="1448">X762</f>
        <v>0</v>
      </c>
      <c r="Y775" s="951">
        <f t="shared" si="1448"/>
        <v>0</v>
      </c>
      <c r="Z775" s="951">
        <f>AA775</f>
        <v>346117.6</v>
      </c>
      <c r="AA775" s="951">
        <f>AA762</f>
        <v>346117.6</v>
      </c>
      <c r="AB775" s="951">
        <f t="shared" ref="AB775:AC775" si="1449">AB762</f>
        <v>0</v>
      </c>
      <c r="AC775" s="951">
        <f t="shared" si="1449"/>
        <v>0</v>
      </c>
      <c r="AD775" s="950">
        <f t="shared" si="1441"/>
        <v>0.14408898654623362</v>
      </c>
      <c r="AE775" s="949">
        <f>AE762</f>
        <v>148047.69848999998</v>
      </c>
      <c r="AF775" s="950">
        <f t="shared" si="1413"/>
        <v>0.29609539697999998</v>
      </c>
      <c r="AG775" s="949">
        <f>AG762</f>
        <v>131993.02778999999</v>
      </c>
      <c r="AH775" s="950">
        <f t="shared" si="1414"/>
        <v>0.46106228734367077</v>
      </c>
      <c r="AI775" s="949">
        <f>AI762</f>
        <v>0</v>
      </c>
      <c r="AJ775" s="950">
        <v>0</v>
      </c>
      <c r="AK775" s="949">
        <f t="shared" ref="AK775" si="1450">AK762</f>
        <v>0</v>
      </c>
      <c r="AL775" s="950">
        <v>0</v>
      </c>
      <c r="AM775" s="951">
        <f t="shared" ref="AM775:AO775" si="1451">AM762</f>
        <v>0</v>
      </c>
      <c r="AN775" s="951">
        <v>0</v>
      </c>
      <c r="AO775" s="951">
        <f t="shared" si="1451"/>
        <v>16054.670700000001</v>
      </c>
      <c r="AP775" s="951">
        <f>AR775-AE775</f>
        <v>351952.30151000002</v>
      </c>
      <c r="AQ775" s="699">
        <f t="shared" si="1444"/>
        <v>7.5120202261305266E-2</v>
      </c>
      <c r="AR775" s="949">
        <f>AT775+AZ775+BB775+AX775</f>
        <v>500000</v>
      </c>
      <c r="AS775" s="950">
        <f t="shared" si="1416"/>
        <v>1</v>
      </c>
      <c r="AT775" s="949">
        <f>AT762</f>
        <v>286280.25196000002</v>
      </c>
      <c r="AU775" s="950">
        <f t="shared" si="1417"/>
        <v>1</v>
      </c>
      <c r="AV775" s="949">
        <f>AV762</f>
        <v>0</v>
      </c>
      <c r="AW775" s="950">
        <v>0</v>
      </c>
      <c r="AX775" s="949">
        <f t="shared" ref="AX775" si="1452">AX762</f>
        <v>0</v>
      </c>
      <c r="AY775" s="950"/>
      <c r="AZ775" s="951">
        <f t="shared" ref="AZ775" si="1453">AZ762</f>
        <v>0</v>
      </c>
      <c r="BA775" s="950"/>
      <c r="BB775" s="949">
        <f>BB762</f>
        <v>213719.74804000001</v>
      </c>
      <c r="BC775" s="951">
        <v>0</v>
      </c>
      <c r="BD775" s="951">
        <v>0</v>
      </c>
      <c r="BE775" s="951">
        <f>BF775+BH775+BI775+BG775</f>
        <v>0</v>
      </c>
      <c r="BF775" s="951">
        <f>BF762</f>
        <v>0</v>
      </c>
      <c r="BG775" s="951">
        <f t="shared" ref="BG775:BI775" si="1454">BG762</f>
        <v>0</v>
      </c>
      <c r="BH775" s="951">
        <f t="shared" si="1454"/>
        <v>0</v>
      </c>
      <c r="BI775" s="951">
        <f t="shared" si="1454"/>
        <v>0</v>
      </c>
      <c r="BJ775" s="951">
        <f>BK775</f>
        <v>0</v>
      </c>
      <c r="BK775" s="951">
        <f>BK762</f>
        <v>0</v>
      </c>
      <c r="BL775" s="951">
        <v>0</v>
      </c>
      <c r="BM775" s="951">
        <v>0</v>
      </c>
      <c r="BN775" s="951">
        <f>BO775+BR775+BS775+BQ775</f>
        <v>500000</v>
      </c>
      <c r="BO775" s="951">
        <f>BO762</f>
        <v>500000</v>
      </c>
      <c r="BP775" s="951"/>
      <c r="BQ775" s="951">
        <f t="shared" ref="BQ775:BS775" si="1455">BQ762</f>
        <v>0</v>
      </c>
      <c r="BR775" s="951">
        <f t="shared" si="1455"/>
        <v>0</v>
      </c>
      <c r="BS775" s="951">
        <f t="shared" si="1455"/>
        <v>0</v>
      </c>
      <c r="BT775" s="951">
        <f>BT762</f>
        <v>0</v>
      </c>
      <c r="BU775" s="951">
        <f>BV775+BY775+BZ775+BX775</f>
        <v>500000</v>
      </c>
      <c r="BV775" s="951">
        <f>BV762</f>
        <v>500000</v>
      </c>
      <c r="BW775" s="951"/>
      <c r="BX775" s="951">
        <f t="shared" ref="BX775:BZ775" si="1456">BX762</f>
        <v>0</v>
      </c>
      <c r="BY775" s="951">
        <f t="shared" si="1456"/>
        <v>0</v>
      </c>
      <c r="BZ775" s="951">
        <f t="shared" si="1456"/>
        <v>0</v>
      </c>
      <c r="CE775" s="950">
        <f t="shared" si="1400"/>
        <v>1</v>
      </c>
    </row>
    <row r="776" spans="1:12295" s="527" customFormat="1" ht="50.25" customHeight="1" x14ac:dyDescent="0.25">
      <c r="B776" s="1049" t="s">
        <v>536</v>
      </c>
      <c r="C776" s="1049"/>
      <c r="D776" s="888">
        <f>I776</f>
        <v>2700410.2475100001</v>
      </c>
      <c r="E776" s="888">
        <f>E735+E572</f>
        <v>0</v>
      </c>
      <c r="F776" s="888">
        <f>F735+F572</f>
        <v>0</v>
      </c>
      <c r="G776" s="888">
        <f>G735+G572</f>
        <v>0</v>
      </c>
      <c r="H776" s="888">
        <f>H735+H572</f>
        <v>0</v>
      </c>
      <c r="I776" s="888">
        <f>I586+I699+I735+I741+I742+I760</f>
        <v>2700410.2475100001</v>
      </c>
      <c r="J776" s="888">
        <f>U776-I776</f>
        <v>-2518714.6255300003</v>
      </c>
      <c r="K776" s="888">
        <f>U776</f>
        <v>181695.62198</v>
      </c>
      <c r="L776" s="827">
        <f t="shared" si="1411"/>
        <v>6.7284451370875326E-2</v>
      </c>
      <c r="M776" s="888">
        <f>M735+M572</f>
        <v>0</v>
      </c>
      <c r="N776" s="827">
        <v>0</v>
      </c>
      <c r="O776" s="888">
        <f>O735+O572</f>
        <v>0</v>
      </c>
      <c r="P776" s="827">
        <v>0</v>
      </c>
      <c r="Q776" s="888">
        <f>Q735+Q572</f>
        <v>0</v>
      </c>
      <c r="R776" s="827">
        <v>0</v>
      </c>
      <c r="S776" s="129">
        <f>S735+S572</f>
        <v>0</v>
      </c>
      <c r="T776" s="129">
        <v>0</v>
      </c>
      <c r="U776" s="888">
        <f>U586+U735+U742+U760+U741+U699</f>
        <v>181695.62198</v>
      </c>
      <c r="V776" s="129">
        <f t="shared" si="1330"/>
        <v>-1166324.1921000001</v>
      </c>
      <c r="W776" s="129"/>
      <c r="X776" s="129"/>
      <c r="Y776" s="129">
        <f>Y735+Y572+Y766</f>
        <v>-1166324.1921000001</v>
      </c>
      <c r="Z776" s="129" t="e">
        <f>Z735+Z572</f>
        <v>#REF!</v>
      </c>
      <c r="AA776" s="129"/>
      <c r="AB776" s="129"/>
      <c r="AC776" s="129" t="e">
        <f>AC735+AC572+AC766</f>
        <v>#REF!</v>
      </c>
      <c r="AD776" s="827">
        <f t="shared" si="1441"/>
        <v>6.7284451370875326E-2</v>
      </c>
      <c r="AE776" s="888">
        <f>AO776</f>
        <v>147079.95929999999</v>
      </c>
      <c r="AF776" s="827">
        <f t="shared" si="1413"/>
        <v>5.4465783277048284E-2</v>
      </c>
      <c r="AG776" s="888">
        <f>AG735+AG572</f>
        <v>0</v>
      </c>
      <c r="AH776" s="827">
        <v>0</v>
      </c>
      <c r="AI776" s="888">
        <f>AI735+AI572</f>
        <v>0</v>
      </c>
      <c r="AJ776" s="827">
        <v>0</v>
      </c>
      <c r="AK776" s="888">
        <f>AK735+AK572</f>
        <v>0</v>
      </c>
      <c r="AL776" s="827">
        <v>0</v>
      </c>
      <c r="AM776" s="129">
        <f>AM735+AM572</f>
        <v>0</v>
      </c>
      <c r="AN776" s="129">
        <v>0</v>
      </c>
      <c r="AO776" s="888">
        <f>AO586+AO735+AO742+AO760+AO741+AO699</f>
        <v>147079.95929999999</v>
      </c>
      <c r="AP776" s="129">
        <f>BB776-AO776</f>
        <v>2553034.3497700002</v>
      </c>
      <c r="AQ776" s="827">
        <f t="shared" si="1444"/>
        <v>5.4465783277048284E-2</v>
      </c>
      <c r="AR776" s="888">
        <f>BB776</f>
        <v>2700114.30907</v>
      </c>
      <c r="AS776" s="827">
        <f t="shared" si="1416"/>
        <v>0.99989040982188793</v>
      </c>
      <c r="AT776" s="888">
        <f>AT735+AT572</f>
        <v>0</v>
      </c>
      <c r="AU776" s="827"/>
      <c r="AV776" s="888">
        <f>AV735+AV572</f>
        <v>0</v>
      </c>
      <c r="AW776" s="827">
        <v>0</v>
      </c>
      <c r="AX776" s="888">
        <f>AX735+AX572</f>
        <v>0</v>
      </c>
      <c r="AY776" s="827"/>
      <c r="AZ776" s="129">
        <f>AZ735+AZ572</f>
        <v>0</v>
      </c>
      <c r="BA776" s="827"/>
      <c r="BB776" s="888">
        <f>BB586+BB699+BB735+BB741+BB742+BB760</f>
        <v>2700114.30907</v>
      </c>
      <c r="BC776" s="129">
        <f>BC735+BC572</f>
        <v>0</v>
      </c>
      <c r="BD776" s="129">
        <f>BD735+BD572</f>
        <v>0</v>
      </c>
      <c r="BE776" s="129">
        <f>BE735+BE572+BE766+BG776</f>
        <v>0</v>
      </c>
      <c r="BF776" s="129">
        <f>BF735+BF572</f>
        <v>0</v>
      </c>
      <c r="BG776" s="129">
        <f>BG735+BG572</f>
        <v>0</v>
      </c>
      <c r="BH776" s="129">
        <f>BH735+BH572</f>
        <v>0</v>
      </c>
      <c r="BI776" s="129">
        <f>BI735+BI572</f>
        <v>0</v>
      </c>
      <c r="BJ776" s="129">
        <f t="shared" ref="BJ776" si="1457">BK776+BL776+BM776</f>
        <v>0</v>
      </c>
      <c r="BK776" s="129">
        <f>BK735+BK572</f>
        <v>0</v>
      </c>
      <c r="BL776" s="129">
        <f>BL735+BL572</f>
        <v>0</v>
      </c>
      <c r="BM776" s="129">
        <f>BM735+BM572+BM766</f>
        <v>0</v>
      </c>
      <c r="BN776" s="129">
        <f>BS776</f>
        <v>1211100</v>
      </c>
      <c r="BO776" s="129">
        <f>BO735+BO572</f>
        <v>0</v>
      </c>
      <c r="BP776" s="129"/>
      <c r="BQ776" s="129">
        <f>BQ735+BQ572</f>
        <v>0</v>
      </c>
      <c r="BR776" s="129">
        <f>BR735+BR572</f>
        <v>0</v>
      </c>
      <c r="BS776" s="129">
        <f>BS772</f>
        <v>1211100</v>
      </c>
      <c r="BT776" s="129">
        <f>BZ776-BS776</f>
        <v>-200000</v>
      </c>
      <c r="BU776" s="129">
        <f>BZ776</f>
        <v>1011100</v>
      </c>
      <c r="BV776" s="129">
        <f>BV735+BV572</f>
        <v>0</v>
      </c>
      <c r="BW776" s="129"/>
      <c r="BX776" s="129">
        <f>BX735+BX572</f>
        <v>0</v>
      </c>
      <c r="BY776" s="129">
        <f>BY735+BY572</f>
        <v>0</v>
      </c>
      <c r="BZ776" s="129">
        <f>BZ772</f>
        <v>1011100</v>
      </c>
      <c r="CE776" s="827">
        <f t="shared" si="1400"/>
        <v>0.99989040982188793</v>
      </c>
    </row>
    <row r="777" spans="1:12295" s="25" customFormat="1" ht="57.75" hidden="1" customHeight="1" x14ac:dyDescent="0.25">
      <c r="B777" s="1039" t="s">
        <v>188</v>
      </c>
      <c r="C777" s="1039"/>
      <c r="D777" s="1039"/>
      <c r="E777" s="1039"/>
      <c r="F777" s="1039"/>
      <c r="G777" s="1039"/>
      <c r="H777" s="1039"/>
      <c r="I777" s="1039"/>
      <c r="J777" s="1039"/>
      <c r="K777" s="1039"/>
      <c r="L777" s="1039"/>
      <c r="M777" s="1039"/>
      <c r="N777" s="1039"/>
      <c r="O777" s="1039"/>
      <c r="P777" s="1039"/>
      <c r="Q777" s="1039"/>
      <c r="R777" s="1039"/>
      <c r="S777" s="1039"/>
      <c r="T777" s="1039"/>
      <c r="U777" s="1039"/>
      <c r="V777" s="1039"/>
      <c r="W777" s="1039"/>
      <c r="X777" s="1039"/>
      <c r="Y777" s="1039"/>
      <c r="Z777" s="1039"/>
      <c r="AA777" s="1039"/>
      <c r="AB777" s="1039"/>
      <c r="AC777" s="1039"/>
      <c r="AD777" s="1039"/>
      <c r="AE777" s="1039"/>
      <c r="AF777" s="1039"/>
      <c r="AG777" s="1039"/>
      <c r="AH777" s="1039"/>
      <c r="AI777" s="1039"/>
      <c r="AJ777" s="1039"/>
      <c r="AK777" s="1039"/>
      <c r="AL777" s="1039"/>
      <c r="AM777" s="1039"/>
      <c r="AN777" s="1039"/>
      <c r="AO777" s="1039"/>
      <c r="AP777" s="1039"/>
      <c r="AQ777" s="1039"/>
      <c r="AR777" s="1039"/>
      <c r="AS777" s="1039"/>
      <c r="AT777" s="1039"/>
      <c r="AU777" s="1039"/>
      <c r="AV777" s="1039"/>
      <c r="AW777" s="1039"/>
      <c r="AX777" s="1039"/>
      <c r="AY777" s="1039"/>
      <c r="AZ777" s="1039"/>
      <c r="BA777" s="1039"/>
      <c r="BB777" s="1039"/>
      <c r="BC777" s="1039"/>
      <c r="BD777" s="1039"/>
      <c r="BE777" s="1039"/>
      <c r="BF777" s="1039"/>
      <c r="BG777" s="1039"/>
      <c r="BH777" s="1039"/>
      <c r="BI777" s="1039"/>
      <c r="BJ777" s="1039"/>
      <c r="BK777" s="1039"/>
      <c r="BL777" s="1039"/>
      <c r="BM777" s="1039"/>
      <c r="BN777" s="1039"/>
      <c r="BO777" s="1039"/>
      <c r="BP777" s="1039"/>
      <c r="BQ777" s="1039"/>
      <c r="BR777" s="1039"/>
      <c r="BS777" s="1039"/>
      <c r="BT777" s="164"/>
      <c r="BU777" s="164"/>
      <c r="CE777" s="699" t="e">
        <f t="shared" si="1400"/>
        <v>#DIV/0!</v>
      </c>
    </row>
    <row r="778" spans="1:12295" s="59" customFormat="1" ht="71.25" customHeight="1" x14ac:dyDescent="0.25">
      <c r="B778" s="217" t="s">
        <v>351</v>
      </c>
      <c r="C778" s="105" t="s">
        <v>362</v>
      </c>
      <c r="D778" s="896">
        <f>E778+G778+H778+I778+0.1</f>
        <v>2604041.9234500001</v>
      </c>
      <c r="E778" s="896">
        <f>E780+E821+E823+E835</f>
        <v>578736.67986999999</v>
      </c>
      <c r="F778" s="896">
        <f>F780+F821+F823+F835</f>
        <v>0</v>
      </c>
      <c r="G778" s="896">
        <f>G780+G821+G823+G835</f>
        <v>817595.34357999999</v>
      </c>
      <c r="H778" s="896">
        <f>H780+H821+H823+H835</f>
        <v>1207709.8</v>
      </c>
      <c r="I778" s="896">
        <f>I780+I821+I823+I835</f>
        <v>0</v>
      </c>
      <c r="J778" s="896" t="e">
        <f>J780+J823</f>
        <v>#REF!</v>
      </c>
      <c r="K778" s="896">
        <f>M778+Q778+S778+U778+0.1</f>
        <v>709261.50578999985</v>
      </c>
      <c r="L778" s="954">
        <f t="shared" ref="L778:L841" si="1458">K778/D778</f>
        <v>0.27236946510074811</v>
      </c>
      <c r="M778" s="896">
        <f>M780+M821+M823+M835</f>
        <v>19260.77115</v>
      </c>
      <c r="N778" s="105"/>
      <c r="O778" s="105"/>
      <c r="P778" s="105"/>
      <c r="Q778" s="105">
        <f>Q780+Q821</f>
        <v>151176.38241999998</v>
      </c>
      <c r="R778" s="105"/>
      <c r="S778" s="896">
        <f t="shared" ref="S778:U778" si="1459">S779</f>
        <v>538824.25221999991</v>
      </c>
      <c r="T778" s="105"/>
      <c r="U778" s="105">
        <f t="shared" si="1459"/>
        <v>0</v>
      </c>
      <c r="V778" s="105">
        <f t="shared" ref="V778:AC778" si="1460">V780+V817+V823</f>
        <v>0</v>
      </c>
      <c r="W778" s="105">
        <f t="shared" si="1460"/>
        <v>0</v>
      </c>
      <c r="X778" s="105">
        <f t="shared" si="1460"/>
        <v>0</v>
      </c>
      <c r="Y778" s="105">
        <f t="shared" si="1460"/>
        <v>0</v>
      </c>
      <c r="Z778" s="105">
        <f t="shared" si="1460"/>
        <v>1207709.8</v>
      </c>
      <c r="AA778" s="105">
        <f t="shared" si="1460"/>
        <v>0</v>
      </c>
      <c r="AB778" s="105">
        <f t="shared" si="1460"/>
        <v>1207709.8</v>
      </c>
      <c r="AC778" s="105">
        <f t="shared" si="1460"/>
        <v>0</v>
      </c>
      <c r="AD778" s="105"/>
      <c r="AE778" s="896">
        <f>AG778+AK778+AM778+AO778</f>
        <v>763074.91963999998</v>
      </c>
      <c r="AF778" s="954">
        <f t="shared" ref="AF778:AF841" si="1461">AE778/D778</f>
        <v>0.29303480591780562</v>
      </c>
      <c r="AG778" s="896">
        <f>AG779</f>
        <v>0</v>
      </c>
      <c r="AH778" s="954">
        <f t="shared" si="1414"/>
        <v>0</v>
      </c>
      <c r="AI778" s="105"/>
      <c r="AJ778" s="105"/>
      <c r="AK778" s="105">
        <f>AK780+AK821</f>
        <v>161674.13357999997</v>
      </c>
      <c r="AL778" s="105"/>
      <c r="AM778" s="896">
        <f t="shared" ref="AM778" si="1462">AM779</f>
        <v>601400.78606000007</v>
      </c>
      <c r="AN778" s="105"/>
      <c r="AO778" s="105">
        <f t="shared" ref="AO778" si="1463">AO779</f>
        <v>0</v>
      </c>
      <c r="AP778" s="105">
        <f>AR778-AE778</f>
        <v>1127049.2728200001</v>
      </c>
      <c r="AQ778" s="105"/>
      <c r="AR778" s="896">
        <f>AT778+AX778+AZ778+BB778</f>
        <v>1890124.19246</v>
      </c>
      <c r="AS778" s="954">
        <f t="shared" ref="AS778:AS841" si="1464">AR778/D778</f>
        <v>0.72584245877111053</v>
      </c>
      <c r="AT778" s="896">
        <f>AT821</f>
        <v>19260.77115</v>
      </c>
      <c r="AU778" s="954">
        <f t="shared" ref="AU778:AU841" si="1465">AT778/E778</f>
        <v>3.3280716118298387E-2</v>
      </c>
      <c r="AV778" s="105"/>
      <c r="AW778" s="954"/>
      <c r="AX778" s="896">
        <f>AX780+AX821</f>
        <v>754621.35664000013</v>
      </c>
      <c r="AY778" s="954">
        <f t="shared" ref="AY778:AY840" si="1466">AX778/G778</f>
        <v>0.92297658317835318</v>
      </c>
      <c r="AZ778" s="896">
        <f t="shared" ref="AZ778" si="1467">AZ779</f>
        <v>1116242.0646699998</v>
      </c>
      <c r="BA778" s="954">
        <f t="shared" ref="BA778" si="1468">AZ778/H778</f>
        <v>0.92426348173211781</v>
      </c>
      <c r="BB778" s="105">
        <f>BB834</f>
        <v>0</v>
      </c>
      <c r="BC778" s="105">
        <f>AM778</f>
        <v>601400.78606000007</v>
      </c>
      <c r="BD778" s="105">
        <f>AO778</f>
        <v>0</v>
      </c>
      <c r="BE778" s="105">
        <f>BF778+BG778+BH778+BI778</f>
        <v>539448.14740000002</v>
      </c>
      <c r="BF778" s="105">
        <f>BF779</f>
        <v>0</v>
      </c>
      <c r="BG778" s="105">
        <f t="shared" ref="BG778" si="1469">BG779</f>
        <v>0</v>
      </c>
      <c r="BH778" s="105">
        <f t="shared" ref="BH778" si="1470">BH779</f>
        <v>539448.14740000002</v>
      </c>
      <c r="BI778" s="105">
        <f t="shared" ref="BI778" si="1471">BI779</f>
        <v>0</v>
      </c>
      <c r="BJ778" s="105">
        <f>BK778+BL778+BM778</f>
        <v>0</v>
      </c>
      <c r="BK778" s="105">
        <f>BK780</f>
        <v>0</v>
      </c>
      <c r="BL778" s="105"/>
      <c r="BM778" s="105"/>
      <c r="BN778" s="105">
        <f>BO778+BP778+BQ778+BR778+BS778</f>
        <v>539446.64740000002</v>
      </c>
      <c r="BO778" s="105">
        <f>BO780</f>
        <v>0</v>
      </c>
      <c r="BP778" s="105"/>
      <c r="BQ778" s="105">
        <f>BQ780</f>
        <v>0</v>
      </c>
      <c r="BR778" s="105">
        <f>BR823</f>
        <v>539446.64740000002</v>
      </c>
      <c r="BS778" s="105">
        <f>BI778</f>
        <v>0</v>
      </c>
      <c r="BT778" s="105">
        <v>0</v>
      </c>
      <c r="BU778" s="105">
        <f>BV778+BX778+BY778+BZ778</f>
        <v>562181.05249999999</v>
      </c>
      <c r="BV778" s="105">
        <f>BV779</f>
        <v>0</v>
      </c>
      <c r="BW778" s="105"/>
      <c r="BX778" s="105">
        <f t="shared" ref="BX778:BY778" si="1472">BX779</f>
        <v>0</v>
      </c>
      <c r="BY778" s="105">
        <f t="shared" si="1472"/>
        <v>539446.64740000002</v>
      </c>
      <c r="BZ778" s="105">
        <f>BZ834</f>
        <v>22734.4051</v>
      </c>
      <c r="CE778" s="954"/>
    </row>
    <row r="779" spans="1:12295" s="528" customFormat="1" ht="409.5" hidden="1" customHeight="1" x14ac:dyDescent="0.25">
      <c r="B779" s="429" t="s">
        <v>34</v>
      </c>
      <c r="C779" s="534" t="s">
        <v>387</v>
      </c>
      <c r="D779" s="882">
        <f>E779+G779+H779+I779</f>
        <v>1987618.4305500002</v>
      </c>
      <c r="E779" s="882">
        <f t="shared" ref="E779:AC779" si="1473">E780+E817+E823</f>
        <v>0</v>
      </c>
      <c r="F779" s="882"/>
      <c r="G779" s="882">
        <f t="shared" si="1473"/>
        <v>779908.63055</v>
      </c>
      <c r="H779" s="882">
        <f t="shared" si="1473"/>
        <v>1207709.8</v>
      </c>
      <c r="I779" s="882">
        <f t="shared" si="1473"/>
        <v>0</v>
      </c>
      <c r="J779" s="882" t="e">
        <f t="shared" si="1473"/>
        <v>#REF!</v>
      </c>
      <c r="K779" s="166">
        <f>M779+Q779+S779+U779</f>
        <v>674750.83891999989</v>
      </c>
      <c r="L779" s="699">
        <f t="shared" si="1458"/>
        <v>0.33947704878812551</v>
      </c>
      <c r="M779" s="882">
        <f t="shared" ref="M779:U779" si="1474">M780+M817+M823</f>
        <v>0</v>
      </c>
      <c r="N779" s="687"/>
      <c r="O779" s="629"/>
      <c r="P779" s="687"/>
      <c r="Q779" s="629">
        <f t="shared" si="1474"/>
        <v>135926.58669999999</v>
      </c>
      <c r="R779" s="687"/>
      <c r="S779" s="629">
        <f t="shared" si="1474"/>
        <v>538824.25221999991</v>
      </c>
      <c r="T779" s="687"/>
      <c r="U779" s="629">
        <f t="shared" si="1474"/>
        <v>0</v>
      </c>
      <c r="V779" s="629">
        <f t="shared" si="1473"/>
        <v>0</v>
      </c>
      <c r="W779" s="629">
        <f t="shared" si="1473"/>
        <v>0</v>
      </c>
      <c r="X779" s="629">
        <f t="shared" si="1473"/>
        <v>0</v>
      </c>
      <c r="Y779" s="629">
        <f t="shared" si="1473"/>
        <v>0</v>
      </c>
      <c r="Z779" s="629">
        <f t="shared" si="1473"/>
        <v>1207709.8</v>
      </c>
      <c r="AA779" s="629">
        <f t="shared" si="1473"/>
        <v>0</v>
      </c>
      <c r="AB779" s="629">
        <f t="shared" si="1473"/>
        <v>1207709.8</v>
      </c>
      <c r="AC779" s="629">
        <f t="shared" si="1473"/>
        <v>0</v>
      </c>
      <c r="AD779" s="687"/>
      <c r="AE779" s="882">
        <f>AG779+AK779+AM779+AO779</f>
        <v>747716.42140000011</v>
      </c>
      <c r="AF779" s="699">
        <f t="shared" si="1461"/>
        <v>0.37618710407766603</v>
      </c>
      <c r="AG779" s="882">
        <f>AG780+AG817+AG823</f>
        <v>0</v>
      </c>
      <c r="AH779" s="699" t="e">
        <f t="shared" si="1414"/>
        <v>#DIV/0!</v>
      </c>
      <c r="AI779" s="629"/>
      <c r="AJ779" s="687"/>
      <c r="AK779" s="629">
        <f>AK780+AK817+AK823</f>
        <v>146315.63533999998</v>
      </c>
      <c r="AL779" s="687"/>
      <c r="AM779" s="629">
        <f>AM780+AM817+AM823</f>
        <v>601400.78606000007</v>
      </c>
      <c r="AN779" s="687"/>
      <c r="AO779" s="629">
        <f>AO780+AO817+AO823</f>
        <v>0</v>
      </c>
      <c r="AP779" s="629"/>
      <c r="AQ779" s="687"/>
      <c r="AR779" s="882">
        <f>AT779+AX779+AZ779+BB779</f>
        <v>1833176.7082799999</v>
      </c>
      <c r="AS779" s="699">
        <f t="shared" si="1464"/>
        <v>0.9222981031488704</v>
      </c>
      <c r="AT779" s="882">
        <f>AT780+AT817+AT823</f>
        <v>0</v>
      </c>
      <c r="AU779" s="699" t="e">
        <f t="shared" si="1465"/>
        <v>#DIV/0!</v>
      </c>
      <c r="AV779" s="629"/>
      <c r="AW779" s="699" t="e">
        <f t="shared" ref="AW779:AW838" si="1475">AV779/F779</f>
        <v>#DIV/0!</v>
      </c>
      <c r="AX779" s="882">
        <f>AX780+AX817+AX823</f>
        <v>716934.64361000014</v>
      </c>
      <c r="AY779" s="699">
        <f t="shared" si="1466"/>
        <v>0.91925466077277551</v>
      </c>
      <c r="AZ779" s="629">
        <f>AZ780+AZ817+AZ823</f>
        <v>1116242.0646699998</v>
      </c>
      <c r="BA779" s="687"/>
      <c r="BB779" s="629">
        <f>BB780+BB817+BB823</f>
        <v>0</v>
      </c>
      <c r="BC779" s="629"/>
      <c r="BD779" s="629"/>
      <c r="BE779" s="629">
        <f>BF779+BG779+BH779+BI779</f>
        <v>539448.14740000002</v>
      </c>
      <c r="BF779" s="629">
        <f>BF780+BF817+BF823</f>
        <v>0</v>
      </c>
      <c r="BG779" s="629">
        <f>BG780+BG817+BG823</f>
        <v>0</v>
      </c>
      <c r="BH779" s="629">
        <f>BH780+BH817+BH823</f>
        <v>539448.14740000002</v>
      </c>
      <c r="BI779" s="629">
        <f>BI780+BI817+BI823</f>
        <v>0</v>
      </c>
      <c r="BJ779" s="629"/>
      <c r="BK779" s="629"/>
      <c r="BL779" s="629"/>
      <c r="BM779" s="431"/>
      <c r="BN779" s="629"/>
      <c r="BO779" s="629"/>
      <c r="BP779" s="629"/>
      <c r="BQ779" s="629"/>
      <c r="BR779" s="629"/>
      <c r="BS779" s="431"/>
      <c r="BT779" s="629"/>
      <c r="BU779" s="629">
        <f>BV779+BX779+BY779+BZ779</f>
        <v>539446.64740000002</v>
      </c>
      <c r="BV779" s="510">
        <f>BV780+BV817+BV823</f>
        <v>0</v>
      </c>
      <c r="BW779" s="517"/>
      <c r="BX779" s="510">
        <f>BX780+BX817+BX823</f>
        <v>0</v>
      </c>
      <c r="BY779" s="510">
        <f>BY780+BY817+BY823</f>
        <v>539446.64740000002</v>
      </c>
      <c r="BZ779" s="510">
        <f>BZ780+BZ817+BZ823</f>
        <v>0</v>
      </c>
      <c r="CE779" s="699" t="e">
        <f t="shared" si="1400"/>
        <v>#DIV/0!</v>
      </c>
    </row>
    <row r="780" spans="1:12295" s="70" customFormat="1" ht="212.25" customHeight="1" x14ac:dyDescent="0.3">
      <c r="A780" s="203"/>
      <c r="B780" s="126" t="s">
        <v>34</v>
      </c>
      <c r="C780" s="99" t="s">
        <v>461</v>
      </c>
      <c r="D780" s="168">
        <f>E780+G780+H780+I780</f>
        <v>779908.63055</v>
      </c>
      <c r="E780" s="168"/>
      <c r="F780" s="168"/>
      <c r="G780" s="168">
        <f>G781+G801</f>
        <v>779908.63055</v>
      </c>
      <c r="H780" s="168"/>
      <c r="I780" s="168"/>
      <c r="J780" s="168">
        <f>K780-D780</f>
        <v>-643982.04385000002</v>
      </c>
      <c r="K780" s="168">
        <f>M780+Q780+S780+U780</f>
        <v>135926.58669999999</v>
      </c>
      <c r="L780" s="699">
        <f t="shared" si="1458"/>
        <v>0.17428527057604568</v>
      </c>
      <c r="M780" s="168">
        <f>M781+M801</f>
        <v>0</v>
      </c>
      <c r="N780" s="687"/>
      <c r="O780" s="632"/>
      <c r="P780" s="687"/>
      <c r="Q780" s="632">
        <f>Q781+Q801</f>
        <v>135926.58669999999</v>
      </c>
      <c r="R780" s="752">
        <f>Q780/D780</f>
        <v>0.17428527057604568</v>
      </c>
      <c r="S780" s="632">
        <f t="shared" ref="S780:U780" si="1476">S781+S801</f>
        <v>0</v>
      </c>
      <c r="T780" s="687"/>
      <c r="U780" s="632">
        <f t="shared" si="1476"/>
        <v>0</v>
      </c>
      <c r="V780" s="632">
        <f t="shared" ref="V780:V836" si="1477">W780+X780+Y780</f>
        <v>0</v>
      </c>
      <c r="W780" s="632"/>
      <c r="X780" s="632"/>
      <c r="Y780" s="632"/>
      <c r="Z780" s="632">
        <f t="shared" ref="Z780:Z839" si="1478">AA780+AB780+AC780</f>
        <v>0</v>
      </c>
      <c r="AA780" s="632">
        <f t="shared" ref="AA780:AA798" si="1479">E780</f>
        <v>0</v>
      </c>
      <c r="AB780" s="632">
        <f t="shared" ref="AB780:AB798" si="1480">H780</f>
        <v>0</v>
      </c>
      <c r="AC780" s="632">
        <f t="shared" ref="AC780:AC798" si="1481">I780</f>
        <v>0</v>
      </c>
      <c r="AD780" s="687"/>
      <c r="AE780" s="168">
        <f>AG780+AK780+AM780+AO780</f>
        <v>146315.63533999998</v>
      </c>
      <c r="AF780" s="699">
        <f t="shared" si="1461"/>
        <v>0.18760612411330366</v>
      </c>
      <c r="AG780" s="168"/>
      <c r="AH780" s="699"/>
      <c r="AI780" s="632"/>
      <c r="AJ780" s="687"/>
      <c r="AK780" s="632">
        <f>AK781+AK801</f>
        <v>146315.63533999998</v>
      </c>
      <c r="AL780" s="699">
        <f>AK780/G780</f>
        <v>0.18760612411330366</v>
      </c>
      <c r="AM780" s="632">
        <f>AM781+AM801</f>
        <v>0</v>
      </c>
      <c r="AN780" s="687"/>
      <c r="AO780" s="632">
        <f>AO781+AO801</f>
        <v>0</v>
      </c>
      <c r="AP780" s="632">
        <f>AR780-AE780</f>
        <v>570619.00827000011</v>
      </c>
      <c r="AQ780" s="687"/>
      <c r="AR780" s="168">
        <f>AT780+AX780+AZ780+BB780</f>
        <v>716934.64361000014</v>
      </c>
      <c r="AS780" s="699">
        <f t="shared" si="1464"/>
        <v>0.91925466077277551</v>
      </c>
      <c r="AT780" s="168">
        <v>0</v>
      </c>
      <c r="AU780" s="699"/>
      <c r="AV780" s="632"/>
      <c r="AW780" s="699"/>
      <c r="AX780" s="168">
        <f>AX781+AX801</f>
        <v>716934.64361000014</v>
      </c>
      <c r="AY780" s="699">
        <f t="shared" si="1466"/>
        <v>0.91925466077277551</v>
      </c>
      <c r="AZ780" s="632">
        <f>AZ781+AZ801</f>
        <v>0</v>
      </c>
      <c r="BA780" s="699"/>
      <c r="BB780" s="632"/>
      <c r="BC780" s="632"/>
      <c r="BD780" s="632"/>
      <c r="BE780" s="632"/>
      <c r="BF780" s="632"/>
      <c r="BG780" s="632"/>
      <c r="BH780" s="632"/>
      <c r="BI780" s="632"/>
      <c r="BJ780" s="632"/>
      <c r="BK780" s="632"/>
      <c r="BL780" s="632"/>
      <c r="BM780" s="632"/>
      <c r="BN780" s="632"/>
      <c r="BO780" s="632"/>
      <c r="BP780" s="632"/>
      <c r="BQ780" s="632"/>
      <c r="BR780" s="632"/>
      <c r="BS780" s="632"/>
      <c r="BT780" s="632"/>
      <c r="BU780" s="632"/>
      <c r="BV780" s="511"/>
      <c r="BW780" s="515"/>
      <c r="BX780" s="562"/>
      <c r="BY780" s="511"/>
      <c r="BZ780" s="203"/>
      <c r="CA780" s="511"/>
      <c r="CB780" s="511"/>
      <c r="CC780" s="511"/>
      <c r="CD780" s="511"/>
      <c r="CE780" s="699"/>
      <c r="CF780" s="511"/>
      <c r="CG780" s="511"/>
      <c r="CH780" s="511"/>
      <c r="CI780" s="511"/>
      <c r="CJ780" s="511"/>
      <c r="CK780" s="511"/>
      <c r="CL780" s="511"/>
      <c r="CM780" s="511"/>
      <c r="CN780" s="511"/>
      <c r="CO780" s="89"/>
      <c r="CP780" s="89"/>
      <c r="CQ780" s="89"/>
      <c r="CR780" s="89"/>
      <c r="CS780" s="89"/>
      <c r="CT780" s="511"/>
      <c r="CU780" s="511"/>
      <c r="CV780" s="89"/>
      <c r="CW780" s="89"/>
      <c r="CX780" s="511"/>
      <c r="CY780" s="511"/>
      <c r="CZ780" s="89"/>
      <c r="DA780" s="89"/>
      <c r="DB780" s="511"/>
      <c r="DC780" s="511"/>
      <c r="DD780" s="511"/>
      <c r="DE780" s="511"/>
      <c r="DF780" s="511"/>
      <c r="DG780" s="511"/>
      <c r="DH780" s="511"/>
      <c r="DI780" s="89"/>
      <c r="DJ780" s="89"/>
      <c r="DK780" s="511"/>
      <c r="DL780" s="511"/>
      <c r="DM780" s="89"/>
      <c r="DN780" s="89"/>
      <c r="DO780" s="511"/>
      <c r="DP780" s="511"/>
      <c r="DQ780" s="511"/>
      <c r="DR780" s="511"/>
      <c r="DS780" s="511"/>
      <c r="DT780" s="203"/>
      <c r="DU780" s="107"/>
      <c r="DV780" s="511"/>
      <c r="DW780" s="511"/>
      <c r="DX780" s="511"/>
      <c r="DY780" s="511"/>
      <c r="DZ780" s="511"/>
      <c r="EA780" s="511"/>
      <c r="EB780" s="511"/>
      <c r="EC780" s="168"/>
      <c r="ED780" s="168"/>
      <c r="EE780" s="168"/>
      <c r="EF780" s="168"/>
      <c r="EG780" s="168"/>
      <c r="EH780" s="168"/>
      <c r="EI780" s="168"/>
      <c r="EJ780" s="168"/>
      <c r="EK780" s="168"/>
      <c r="EL780" s="168"/>
      <c r="EM780" s="168"/>
      <c r="EN780" s="168"/>
      <c r="EO780" s="168"/>
      <c r="EP780" s="168"/>
      <c r="EQ780" s="168"/>
      <c r="ER780" s="168"/>
      <c r="ES780" s="168"/>
      <c r="ET780" s="168"/>
      <c r="EU780" s="168"/>
      <c r="EV780" s="168"/>
      <c r="EW780" s="168"/>
      <c r="EX780" s="168"/>
      <c r="EY780" s="168"/>
      <c r="EZ780" s="168"/>
      <c r="FA780" s="168"/>
      <c r="FB780" s="168"/>
      <c r="FC780" s="168"/>
      <c r="FD780" s="168"/>
      <c r="FE780" s="168"/>
      <c r="FF780" s="168"/>
      <c r="FG780" s="168"/>
      <c r="FH780" s="168"/>
      <c r="FI780" s="168"/>
      <c r="FJ780" s="168"/>
      <c r="FK780" s="168"/>
      <c r="FL780" s="168"/>
      <c r="FM780" s="168"/>
      <c r="FN780" s="168"/>
      <c r="FO780" s="168"/>
      <c r="FP780" s="168"/>
      <c r="FQ780" s="168"/>
      <c r="FR780" s="168"/>
      <c r="FS780" s="168"/>
      <c r="FT780" s="168"/>
      <c r="FU780" s="511"/>
      <c r="FV780" s="511"/>
      <c r="FW780" s="511"/>
      <c r="FX780" s="511"/>
      <c r="FY780" s="511"/>
      <c r="FZ780" s="511"/>
      <c r="GA780" s="511"/>
      <c r="GB780" s="511"/>
      <c r="GC780" s="511"/>
      <c r="GD780" s="511"/>
      <c r="GE780" s="511"/>
      <c r="GF780" s="511"/>
      <c r="GG780" s="511"/>
      <c r="GH780" s="511"/>
      <c r="GI780" s="511"/>
      <c r="GJ780" s="511"/>
      <c r="GK780" s="511"/>
      <c r="GL780" s="511"/>
      <c r="GM780" s="511"/>
      <c r="GN780" s="511"/>
      <c r="GO780" s="511"/>
      <c r="GP780" s="511"/>
      <c r="GQ780" s="511"/>
      <c r="GR780" s="511"/>
      <c r="GS780" s="89"/>
      <c r="GT780" s="89"/>
      <c r="GU780" s="89"/>
      <c r="GV780" s="89"/>
      <c r="GW780" s="89"/>
      <c r="GX780" s="511"/>
      <c r="GY780" s="511"/>
      <c r="GZ780" s="89"/>
      <c r="HA780" s="89"/>
      <c r="HB780" s="511"/>
      <c r="HC780" s="511"/>
      <c r="HD780" s="89"/>
      <c r="HE780" s="89"/>
      <c r="HF780" s="511"/>
      <c r="HG780" s="511"/>
      <c r="HH780" s="511"/>
      <c r="HI780" s="511"/>
      <c r="HJ780" s="511"/>
      <c r="HK780" s="511"/>
      <c r="HL780" s="511"/>
      <c r="HM780" s="89"/>
      <c r="HN780" s="89"/>
      <c r="HO780" s="511"/>
      <c r="HP780" s="511"/>
      <c r="HQ780" s="89"/>
      <c r="HR780" s="89"/>
      <c r="HS780" s="511"/>
      <c r="HT780" s="511"/>
      <c r="HU780" s="511"/>
      <c r="HV780" s="511"/>
      <c r="HW780" s="511"/>
      <c r="HX780" s="203"/>
      <c r="HY780" s="107"/>
      <c r="HZ780" s="511"/>
      <c r="IA780" s="511"/>
      <c r="IB780" s="511"/>
      <c r="IC780" s="511"/>
      <c r="ID780" s="511"/>
      <c r="IE780" s="511"/>
      <c r="IF780" s="511"/>
      <c r="IG780" s="168"/>
      <c r="IH780" s="168"/>
      <c r="II780" s="168"/>
      <c r="IJ780" s="168"/>
      <c r="IK780" s="168"/>
      <c r="IL780" s="168"/>
      <c r="IM780" s="168"/>
      <c r="IN780" s="168"/>
      <c r="IO780" s="168"/>
      <c r="IP780" s="168"/>
      <c r="IQ780" s="168"/>
      <c r="IR780" s="168"/>
      <c r="IS780" s="168"/>
      <c r="IT780" s="168"/>
      <c r="IU780" s="168"/>
      <c r="IV780" s="168"/>
      <c r="IW780" s="168"/>
      <c r="IX780" s="168"/>
      <c r="IY780" s="168"/>
      <c r="IZ780" s="168"/>
      <c r="JA780" s="168"/>
      <c r="JB780" s="168"/>
      <c r="JC780" s="168"/>
      <c r="JD780" s="168"/>
      <c r="JE780" s="168"/>
      <c r="JF780" s="168"/>
      <c r="JG780" s="168"/>
      <c r="JH780" s="168"/>
      <c r="JI780" s="168"/>
      <c r="JJ780" s="168"/>
      <c r="JK780" s="168"/>
      <c r="JL780" s="168"/>
      <c r="JM780" s="168"/>
      <c r="JN780" s="168"/>
      <c r="JO780" s="168"/>
      <c r="JP780" s="168"/>
      <c r="JQ780" s="168"/>
      <c r="JR780" s="168"/>
      <c r="JS780" s="168"/>
      <c r="JT780" s="168"/>
      <c r="JU780" s="168"/>
      <c r="JV780" s="168"/>
      <c r="JW780" s="168"/>
      <c r="JX780" s="168"/>
      <c r="JY780" s="511"/>
      <c r="JZ780" s="511"/>
      <c r="KA780" s="511"/>
      <c r="KB780" s="511"/>
      <c r="KC780" s="511"/>
      <c r="KD780" s="511"/>
      <c r="KE780" s="511"/>
      <c r="KF780" s="511"/>
      <c r="KG780" s="511"/>
      <c r="KH780" s="511"/>
      <c r="KI780" s="511"/>
      <c r="KJ780" s="511"/>
      <c r="KK780" s="511"/>
      <c r="KL780" s="511"/>
      <c r="KM780" s="511"/>
      <c r="KN780" s="511"/>
      <c r="KO780" s="511"/>
      <c r="KP780" s="511"/>
      <c r="KQ780" s="511"/>
      <c r="KR780" s="511"/>
      <c r="KS780" s="511"/>
      <c r="KT780" s="511"/>
      <c r="KU780" s="511"/>
      <c r="KV780" s="511"/>
      <c r="KW780" s="89"/>
      <c r="KX780" s="89"/>
      <c r="KY780" s="89"/>
      <c r="KZ780" s="89"/>
      <c r="LA780" s="89"/>
      <c r="LB780" s="511"/>
      <c r="LC780" s="511"/>
      <c r="LD780" s="89"/>
      <c r="LE780" s="89"/>
      <c r="LF780" s="511"/>
      <c r="LG780" s="511"/>
      <c r="LH780" s="89"/>
      <c r="LI780" s="89"/>
      <c r="LJ780" s="511"/>
      <c r="LK780" s="511"/>
      <c r="LL780" s="511"/>
      <c r="LM780" s="511"/>
      <c r="LN780" s="511"/>
      <c r="LO780" s="511"/>
      <c r="LP780" s="511"/>
      <c r="LQ780" s="89"/>
      <c r="LR780" s="89"/>
      <c r="LS780" s="511"/>
      <c r="LT780" s="511"/>
      <c r="LU780" s="89"/>
      <c r="LV780" s="89"/>
      <c r="LW780" s="511"/>
      <c r="LX780" s="511"/>
      <c r="LY780" s="511"/>
      <c r="LZ780" s="511"/>
      <c r="MA780" s="511"/>
      <c r="MB780" s="203"/>
      <c r="MC780" s="107"/>
      <c r="MD780" s="511"/>
      <c r="ME780" s="511"/>
      <c r="MF780" s="511"/>
      <c r="MG780" s="511"/>
      <c r="MH780" s="511"/>
      <c r="MI780" s="511"/>
      <c r="MJ780" s="511"/>
      <c r="MK780" s="168"/>
      <c r="ML780" s="168"/>
      <c r="MM780" s="168"/>
      <c r="MN780" s="168"/>
      <c r="MO780" s="168"/>
      <c r="MP780" s="168"/>
      <c r="MQ780" s="168"/>
      <c r="MR780" s="168"/>
      <c r="MS780" s="168"/>
      <c r="MT780" s="168"/>
      <c r="MU780" s="168"/>
      <c r="MV780" s="168"/>
      <c r="MW780" s="168"/>
      <c r="MX780" s="168"/>
      <c r="MY780" s="168"/>
      <c r="MZ780" s="168"/>
      <c r="NA780" s="168"/>
      <c r="NB780" s="168"/>
      <c r="NC780" s="168"/>
      <c r="ND780" s="168"/>
      <c r="NE780" s="168"/>
      <c r="NF780" s="168"/>
      <c r="NG780" s="168"/>
      <c r="NH780" s="168"/>
      <c r="NI780" s="168"/>
      <c r="NJ780" s="168"/>
      <c r="NK780" s="168"/>
      <c r="NL780" s="168"/>
      <c r="NM780" s="168"/>
      <c r="NN780" s="168"/>
      <c r="NO780" s="168"/>
      <c r="NP780" s="168"/>
      <c r="NQ780" s="168"/>
      <c r="NR780" s="168"/>
      <c r="NS780" s="168"/>
      <c r="NT780" s="168"/>
      <c r="NU780" s="168"/>
      <c r="NV780" s="168"/>
      <c r="NW780" s="168"/>
      <c r="NX780" s="168"/>
      <c r="NY780" s="168"/>
      <c r="NZ780" s="168"/>
      <c r="OA780" s="168"/>
      <c r="OB780" s="168"/>
      <c r="OC780" s="511"/>
      <c r="OD780" s="511"/>
      <c r="OE780" s="511"/>
      <c r="OF780" s="511"/>
      <c r="OG780" s="511"/>
      <c r="OH780" s="511"/>
      <c r="OI780" s="511"/>
      <c r="OJ780" s="511"/>
      <c r="OK780" s="511"/>
      <c r="OL780" s="511"/>
      <c r="OM780" s="511"/>
      <c r="ON780" s="511"/>
      <c r="OO780" s="511"/>
      <c r="OP780" s="511"/>
      <c r="OQ780" s="511"/>
      <c r="OR780" s="511"/>
      <c r="OS780" s="511"/>
      <c r="OT780" s="511"/>
      <c r="OU780" s="511"/>
      <c r="OV780" s="511"/>
      <c r="OW780" s="511"/>
      <c r="OX780" s="511"/>
      <c r="OY780" s="511"/>
      <c r="OZ780" s="511"/>
      <c r="PA780" s="89"/>
      <c r="PB780" s="89"/>
      <c r="PC780" s="89"/>
      <c r="PD780" s="89"/>
      <c r="PE780" s="89"/>
      <c r="PF780" s="511"/>
      <c r="PG780" s="511"/>
      <c r="PH780" s="89"/>
      <c r="PI780" s="89"/>
      <c r="PJ780" s="511"/>
      <c r="PK780" s="511"/>
      <c r="PL780" s="89"/>
      <c r="PM780" s="89"/>
      <c r="PN780" s="511"/>
      <c r="PO780" s="511"/>
      <c r="PP780" s="511"/>
      <c r="PQ780" s="511"/>
      <c r="PR780" s="511"/>
      <c r="PS780" s="511"/>
      <c r="PT780" s="511"/>
      <c r="PU780" s="89"/>
      <c r="PV780" s="89"/>
      <c r="PW780" s="511"/>
      <c r="PX780" s="511"/>
      <c r="PY780" s="89"/>
      <c r="PZ780" s="89"/>
      <c r="QA780" s="511"/>
      <c r="QB780" s="511"/>
      <c r="QC780" s="511"/>
      <c r="QD780" s="511"/>
      <c r="QE780" s="511"/>
      <c r="QF780" s="203"/>
      <c r="QG780" s="107"/>
      <c r="QH780" s="511"/>
      <c r="QI780" s="511"/>
      <c r="QJ780" s="511"/>
      <c r="QK780" s="511"/>
      <c r="QL780" s="511"/>
      <c r="QM780" s="511"/>
      <c r="QN780" s="511"/>
      <c r="QO780" s="168"/>
      <c r="QP780" s="168"/>
      <c r="QQ780" s="168"/>
      <c r="QR780" s="168"/>
      <c r="QS780" s="168"/>
      <c r="QT780" s="168"/>
      <c r="QU780" s="168"/>
      <c r="QV780" s="168"/>
      <c r="QW780" s="168"/>
      <c r="QX780" s="168"/>
      <c r="QY780" s="168"/>
      <c r="QZ780" s="168"/>
      <c r="RA780" s="168"/>
      <c r="RB780" s="168"/>
      <c r="RC780" s="168"/>
      <c r="RD780" s="168"/>
      <c r="RE780" s="168"/>
      <c r="RF780" s="168"/>
      <c r="RG780" s="168"/>
      <c r="RH780" s="168"/>
      <c r="RI780" s="168"/>
      <c r="RJ780" s="168"/>
      <c r="RK780" s="168"/>
      <c r="RL780" s="168"/>
      <c r="RM780" s="168"/>
      <c r="RN780" s="168"/>
      <c r="RO780" s="168"/>
      <c r="RP780" s="168"/>
      <c r="RQ780" s="168"/>
      <c r="RR780" s="168"/>
      <c r="RS780" s="168"/>
      <c r="RT780" s="168"/>
      <c r="RU780" s="168"/>
      <c r="RV780" s="168"/>
      <c r="RW780" s="168"/>
      <c r="RX780" s="168"/>
      <c r="RY780" s="168"/>
      <c r="RZ780" s="168"/>
      <c r="SA780" s="168"/>
      <c r="SB780" s="168"/>
      <c r="SC780" s="168"/>
      <c r="SD780" s="168"/>
      <c r="SE780" s="168"/>
      <c r="SF780" s="168"/>
      <c r="SG780" s="511"/>
      <c r="SH780" s="511"/>
      <c r="SI780" s="511"/>
      <c r="SJ780" s="511"/>
      <c r="SK780" s="511"/>
      <c r="SL780" s="511"/>
      <c r="SM780" s="511"/>
      <c r="SN780" s="511"/>
      <c r="SO780" s="511"/>
      <c r="SP780" s="511"/>
      <c r="SQ780" s="511"/>
      <c r="SR780" s="511"/>
      <c r="SS780" s="511"/>
      <c r="ST780" s="511"/>
      <c r="SU780" s="511"/>
      <c r="SV780" s="511"/>
      <c r="SW780" s="511"/>
      <c r="SX780" s="511"/>
      <c r="SY780" s="511"/>
      <c r="SZ780" s="511"/>
      <c r="TA780" s="511"/>
      <c r="TB780" s="511"/>
      <c r="TC780" s="511"/>
      <c r="TD780" s="511"/>
      <c r="TE780" s="89"/>
      <c r="TF780" s="89"/>
      <c r="TG780" s="89"/>
      <c r="TH780" s="89"/>
      <c r="TI780" s="89"/>
      <c r="TJ780" s="511"/>
      <c r="TK780" s="511"/>
      <c r="TL780" s="89"/>
      <c r="TM780" s="89"/>
      <c r="TN780" s="511"/>
      <c r="TO780" s="511"/>
      <c r="TP780" s="89"/>
      <c r="TQ780" s="89"/>
      <c r="TR780" s="511"/>
      <c r="TS780" s="511"/>
      <c r="TT780" s="511"/>
      <c r="TU780" s="511"/>
      <c r="TV780" s="511"/>
      <c r="TW780" s="511"/>
      <c r="TX780" s="511"/>
      <c r="TY780" s="89"/>
      <c r="TZ780" s="89"/>
      <c r="UA780" s="511"/>
      <c r="UB780" s="511"/>
      <c r="UC780" s="89"/>
      <c r="UD780" s="89"/>
      <c r="UE780" s="511"/>
      <c r="UF780" s="511"/>
      <c r="UG780" s="511"/>
      <c r="UH780" s="511"/>
      <c r="UI780" s="511"/>
      <c r="UJ780" s="203"/>
      <c r="UK780" s="107"/>
      <c r="UL780" s="511"/>
      <c r="UM780" s="511"/>
      <c r="UN780" s="511"/>
      <c r="UO780" s="511"/>
      <c r="UP780" s="511"/>
      <c r="UQ780" s="511"/>
      <c r="UR780" s="511"/>
      <c r="US780" s="168"/>
      <c r="UT780" s="168"/>
      <c r="UU780" s="168"/>
      <c r="UV780" s="168"/>
      <c r="UW780" s="168"/>
      <c r="UX780" s="168"/>
      <c r="UY780" s="168"/>
      <c r="UZ780" s="168"/>
      <c r="VA780" s="168"/>
      <c r="VB780" s="168"/>
      <c r="VC780" s="168"/>
      <c r="VD780" s="168"/>
      <c r="VE780" s="168"/>
      <c r="VF780" s="168"/>
      <c r="VG780" s="168"/>
      <c r="VH780" s="168"/>
      <c r="VI780" s="168"/>
      <c r="VJ780" s="168"/>
      <c r="VK780" s="168"/>
      <c r="VL780" s="168"/>
      <c r="VM780" s="168"/>
      <c r="VN780" s="168"/>
      <c r="VO780" s="168"/>
      <c r="VP780" s="168"/>
      <c r="VQ780" s="168"/>
      <c r="VR780" s="168"/>
      <c r="VS780" s="168"/>
      <c r="VT780" s="168"/>
      <c r="VU780" s="168"/>
      <c r="VV780" s="168"/>
      <c r="VW780" s="168"/>
      <c r="VX780" s="168"/>
      <c r="VY780" s="168"/>
      <c r="VZ780" s="168"/>
      <c r="WA780" s="168"/>
      <c r="WB780" s="168"/>
      <c r="WC780" s="168"/>
      <c r="WD780" s="168"/>
      <c r="WE780" s="168"/>
      <c r="WF780" s="168"/>
      <c r="WG780" s="168"/>
      <c r="WH780" s="168"/>
      <c r="WI780" s="168"/>
      <c r="WJ780" s="168"/>
      <c r="WK780" s="511"/>
      <c r="WL780" s="511"/>
      <c r="WM780" s="511"/>
      <c r="WN780" s="511"/>
      <c r="WO780" s="511"/>
      <c r="WP780" s="511"/>
      <c r="WQ780" s="511"/>
      <c r="WR780" s="511"/>
      <c r="WS780" s="511"/>
      <c r="WT780" s="511"/>
      <c r="WU780" s="511"/>
      <c r="WV780" s="511"/>
      <c r="WW780" s="511"/>
      <c r="WX780" s="511"/>
      <c r="WY780" s="511"/>
      <c r="WZ780" s="511"/>
      <c r="XA780" s="511"/>
      <c r="XB780" s="511"/>
      <c r="XC780" s="511"/>
      <c r="XD780" s="511"/>
      <c r="XE780" s="511"/>
      <c r="XF780" s="511"/>
      <c r="XG780" s="511"/>
      <c r="XH780" s="511"/>
      <c r="XI780" s="89"/>
      <c r="XJ780" s="89"/>
      <c r="XK780" s="89"/>
      <c r="XL780" s="89"/>
      <c r="XM780" s="89"/>
      <c r="XN780" s="511"/>
      <c r="XO780" s="511"/>
      <c r="XP780" s="89"/>
      <c r="XQ780" s="89"/>
      <c r="XR780" s="511"/>
      <c r="XS780" s="511"/>
      <c r="XT780" s="89"/>
      <c r="XU780" s="89"/>
      <c r="XV780" s="511"/>
      <c r="XW780" s="511"/>
      <c r="XX780" s="511"/>
      <c r="XY780" s="511"/>
      <c r="XZ780" s="511"/>
      <c r="YA780" s="511"/>
      <c r="YB780" s="511"/>
      <c r="YC780" s="89"/>
      <c r="YD780" s="89"/>
      <c r="YE780" s="511"/>
      <c r="YF780" s="511"/>
      <c r="YG780" s="89"/>
      <c r="YH780" s="89"/>
      <c r="YI780" s="511"/>
      <c r="YJ780" s="511"/>
      <c r="YK780" s="511"/>
      <c r="YL780" s="511"/>
      <c r="YM780" s="511"/>
      <c r="YN780" s="203"/>
      <c r="YO780" s="107"/>
      <c r="YP780" s="511"/>
      <c r="YQ780" s="511"/>
      <c r="YR780" s="511"/>
      <c r="YS780" s="511"/>
      <c r="YT780" s="511"/>
      <c r="YU780" s="511"/>
      <c r="YV780" s="511"/>
      <c r="YW780" s="168"/>
      <c r="YX780" s="168"/>
      <c r="YY780" s="168"/>
      <c r="YZ780" s="168"/>
      <c r="ZA780" s="168"/>
      <c r="ZB780" s="168"/>
      <c r="ZC780" s="168"/>
      <c r="ZD780" s="168"/>
      <c r="ZE780" s="168"/>
      <c r="ZF780" s="168"/>
      <c r="ZG780" s="168"/>
      <c r="ZH780" s="168"/>
      <c r="ZI780" s="168"/>
      <c r="ZJ780" s="168"/>
      <c r="ZK780" s="168"/>
      <c r="ZL780" s="168"/>
      <c r="ZM780" s="168"/>
      <c r="ZN780" s="168"/>
      <c r="ZO780" s="168"/>
      <c r="ZP780" s="168"/>
      <c r="ZQ780" s="168"/>
      <c r="ZR780" s="168"/>
      <c r="ZS780" s="168"/>
      <c r="ZT780" s="168"/>
      <c r="ZU780" s="168"/>
      <c r="ZV780" s="168"/>
      <c r="ZW780" s="168"/>
      <c r="ZX780" s="168"/>
      <c r="ZY780" s="168"/>
      <c r="ZZ780" s="168"/>
      <c r="AAA780" s="168"/>
      <c r="AAB780" s="168"/>
      <c r="AAC780" s="168"/>
      <c r="AAD780" s="168"/>
      <c r="AAE780" s="168"/>
      <c r="AAF780" s="168"/>
      <c r="AAG780" s="168"/>
      <c r="AAH780" s="168"/>
      <c r="AAI780" s="168"/>
      <c r="AAJ780" s="168"/>
      <c r="AAK780" s="168"/>
      <c r="AAL780" s="168"/>
      <c r="AAM780" s="168"/>
      <c r="AAN780" s="168"/>
      <c r="AAO780" s="511"/>
      <c r="AAP780" s="511"/>
      <c r="AAQ780" s="511"/>
      <c r="AAR780" s="511"/>
      <c r="AAS780" s="511"/>
      <c r="AAT780" s="511"/>
      <c r="AAU780" s="511"/>
      <c r="AAV780" s="511"/>
      <c r="AAW780" s="511"/>
      <c r="AAX780" s="511"/>
      <c r="AAY780" s="511"/>
      <c r="AAZ780" s="511"/>
      <c r="ABA780" s="511"/>
      <c r="ABB780" s="511"/>
      <c r="ABC780" s="511"/>
      <c r="ABD780" s="511"/>
      <c r="ABE780" s="511"/>
      <c r="ABF780" s="511"/>
      <c r="ABG780" s="511"/>
      <c r="ABH780" s="511"/>
      <c r="ABI780" s="511"/>
      <c r="ABJ780" s="511"/>
      <c r="ABK780" s="511"/>
      <c r="ABL780" s="511"/>
      <c r="ABM780" s="89"/>
      <c r="ABN780" s="89"/>
      <c r="ABO780" s="89"/>
      <c r="ABP780" s="89"/>
      <c r="ABQ780" s="89"/>
      <c r="ABR780" s="511"/>
      <c r="ABS780" s="511"/>
      <c r="ABT780" s="89"/>
      <c r="ABU780" s="89"/>
      <c r="ABV780" s="511"/>
      <c r="ABW780" s="511"/>
      <c r="ABX780" s="89"/>
      <c r="ABY780" s="89"/>
      <c r="ABZ780" s="511"/>
      <c r="ACA780" s="511"/>
      <c r="ACB780" s="511"/>
      <c r="ACC780" s="511"/>
      <c r="ACD780" s="511"/>
      <c r="ACE780" s="511"/>
      <c r="ACF780" s="511"/>
      <c r="ACG780" s="89"/>
      <c r="ACH780" s="89"/>
      <c r="ACI780" s="511"/>
      <c r="ACJ780" s="511"/>
      <c r="ACK780" s="89"/>
      <c r="ACL780" s="89"/>
      <c r="ACM780" s="511"/>
      <c r="ACN780" s="511"/>
      <c r="ACO780" s="511"/>
      <c r="ACP780" s="511"/>
      <c r="ACQ780" s="511"/>
      <c r="ACR780" s="203"/>
      <c r="ACS780" s="107"/>
      <c r="ACT780" s="511"/>
      <c r="ACU780" s="511"/>
      <c r="ACV780" s="511"/>
      <c r="ACW780" s="511"/>
      <c r="ACX780" s="511"/>
      <c r="ACY780" s="511"/>
      <c r="ACZ780" s="511"/>
      <c r="ADA780" s="168"/>
      <c r="ADB780" s="168"/>
      <c r="ADC780" s="168"/>
      <c r="ADD780" s="168"/>
      <c r="ADE780" s="168"/>
      <c r="ADF780" s="168"/>
      <c r="ADG780" s="168"/>
      <c r="ADH780" s="168"/>
      <c r="ADI780" s="168"/>
      <c r="ADJ780" s="168"/>
      <c r="ADK780" s="168"/>
      <c r="ADL780" s="168"/>
      <c r="ADM780" s="168"/>
      <c r="ADN780" s="168"/>
      <c r="ADO780" s="168"/>
      <c r="ADP780" s="168"/>
      <c r="ADQ780" s="168"/>
      <c r="ADR780" s="168"/>
      <c r="ADS780" s="168"/>
      <c r="ADT780" s="168"/>
      <c r="ADU780" s="168"/>
      <c r="ADV780" s="168"/>
      <c r="ADW780" s="168"/>
      <c r="ADX780" s="168"/>
      <c r="ADY780" s="168"/>
      <c r="ADZ780" s="168"/>
      <c r="AEA780" s="168"/>
      <c r="AEB780" s="168"/>
      <c r="AEC780" s="168"/>
      <c r="AED780" s="168"/>
      <c r="AEE780" s="168"/>
      <c r="AEF780" s="168"/>
      <c r="AEG780" s="168"/>
      <c r="AEH780" s="168"/>
      <c r="AEI780" s="168"/>
      <c r="AEJ780" s="168"/>
      <c r="AEK780" s="168"/>
      <c r="AEL780" s="168"/>
      <c r="AEM780" s="168"/>
      <c r="AEN780" s="168"/>
      <c r="AEO780" s="168"/>
      <c r="AEP780" s="168"/>
      <c r="AEQ780" s="168"/>
      <c r="AER780" s="168"/>
      <c r="AES780" s="511"/>
      <c r="AET780" s="511"/>
      <c r="AEU780" s="511"/>
      <c r="AEV780" s="511"/>
      <c r="AEW780" s="511"/>
      <c r="AEX780" s="511"/>
      <c r="AEY780" s="511"/>
      <c r="AEZ780" s="511"/>
      <c r="AFA780" s="511"/>
      <c r="AFB780" s="511"/>
      <c r="AFC780" s="511"/>
      <c r="AFD780" s="511"/>
      <c r="AFE780" s="511"/>
      <c r="AFF780" s="511"/>
      <c r="AFG780" s="511"/>
      <c r="AFH780" s="511"/>
      <c r="AFI780" s="511"/>
      <c r="AFJ780" s="511"/>
      <c r="AFK780" s="511"/>
      <c r="AFL780" s="511"/>
      <c r="AFM780" s="511"/>
      <c r="AFN780" s="511"/>
      <c r="AFO780" s="511"/>
      <c r="AFP780" s="511"/>
      <c r="AFQ780" s="89"/>
      <c r="AFR780" s="89"/>
      <c r="AFS780" s="89"/>
      <c r="AFT780" s="89"/>
      <c r="AFU780" s="89"/>
      <c r="AFV780" s="511"/>
      <c r="AFW780" s="511"/>
      <c r="AFX780" s="89"/>
      <c r="AFY780" s="89"/>
      <c r="AFZ780" s="511"/>
      <c r="AGA780" s="511"/>
      <c r="AGB780" s="89"/>
      <c r="AGC780" s="89"/>
      <c r="AGD780" s="511"/>
      <c r="AGE780" s="511"/>
      <c r="AGF780" s="511"/>
      <c r="AGG780" s="511"/>
      <c r="AGH780" s="511"/>
      <c r="AGI780" s="511"/>
      <c r="AGJ780" s="511"/>
      <c r="AGK780" s="89"/>
      <c r="AGL780" s="89"/>
      <c r="AGM780" s="511"/>
      <c r="AGN780" s="511"/>
      <c r="AGO780" s="89"/>
      <c r="AGP780" s="89"/>
      <c r="AGQ780" s="511"/>
      <c r="AGR780" s="511"/>
      <c r="AGS780" s="511"/>
      <c r="AGT780" s="511"/>
      <c r="AGU780" s="511"/>
      <c r="AGV780" s="203"/>
      <c r="AGW780" s="107"/>
      <c r="AGX780" s="511"/>
      <c r="AGY780" s="511"/>
      <c r="AGZ780" s="511"/>
      <c r="AHA780" s="511"/>
      <c r="AHB780" s="511"/>
      <c r="AHC780" s="511"/>
      <c r="AHD780" s="511"/>
      <c r="AHE780" s="168"/>
      <c r="AHF780" s="168"/>
      <c r="AHG780" s="168"/>
      <c r="AHH780" s="168"/>
      <c r="AHI780" s="168"/>
      <c r="AHJ780" s="168"/>
      <c r="AHK780" s="168"/>
      <c r="AHL780" s="168"/>
      <c r="AHM780" s="168"/>
      <c r="AHN780" s="168"/>
      <c r="AHO780" s="168"/>
      <c r="AHP780" s="168"/>
      <c r="AHQ780" s="168"/>
      <c r="AHR780" s="168"/>
      <c r="AHS780" s="168"/>
      <c r="AHT780" s="168"/>
      <c r="AHU780" s="168"/>
      <c r="AHV780" s="168"/>
      <c r="AHW780" s="168"/>
      <c r="AHX780" s="168"/>
      <c r="AHY780" s="168"/>
      <c r="AHZ780" s="168"/>
      <c r="AIA780" s="168"/>
      <c r="AIB780" s="168"/>
      <c r="AIC780" s="168"/>
      <c r="AID780" s="168"/>
      <c r="AIE780" s="168"/>
      <c r="AIF780" s="168"/>
      <c r="AIG780" s="168"/>
      <c r="AIH780" s="168"/>
      <c r="AII780" s="168"/>
      <c r="AIJ780" s="168"/>
      <c r="AIK780" s="168"/>
      <c r="AIL780" s="168"/>
      <c r="AIM780" s="168"/>
      <c r="AIN780" s="168"/>
      <c r="AIO780" s="168"/>
      <c r="AIP780" s="168"/>
      <c r="AIQ780" s="168"/>
      <c r="AIR780" s="168"/>
      <c r="AIS780" s="168"/>
      <c r="AIT780" s="168"/>
      <c r="AIU780" s="168"/>
      <c r="AIV780" s="168"/>
      <c r="AIW780" s="511"/>
      <c r="AIX780" s="511"/>
      <c r="AIY780" s="511"/>
      <c r="AIZ780" s="511"/>
      <c r="AJA780" s="511"/>
      <c r="AJB780" s="511"/>
      <c r="AJC780" s="511"/>
      <c r="AJD780" s="511"/>
      <c r="AJE780" s="511"/>
      <c r="AJF780" s="511"/>
      <c r="AJG780" s="511"/>
      <c r="AJH780" s="511"/>
      <c r="AJI780" s="511"/>
      <c r="AJJ780" s="511"/>
      <c r="AJK780" s="511"/>
      <c r="AJL780" s="511"/>
      <c r="AJM780" s="511"/>
      <c r="AJN780" s="511"/>
      <c r="AJO780" s="511"/>
      <c r="AJP780" s="511"/>
      <c r="AJQ780" s="511"/>
      <c r="AJR780" s="511"/>
      <c r="AJS780" s="511"/>
      <c r="AJT780" s="511"/>
      <c r="AJU780" s="89"/>
      <c r="AJV780" s="89"/>
      <c r="AJW780" s="89"/>
      <c r="AJX780" s="89"/>
      <c r="AJY780" s="89"/>
      <c r="AJZ780" s="511"/>
      <c r="AKA780" s="511"/>
      <c r="AKB780" s="89"/>
      <c r="AKC780" s="89"/>
      <c r="AKD780" s="511"/>
      <c r="AKE780" s="511"/>
      <c r="AKF780" s="89"/>
      <c r="AKG780" s="89"/>
      <c r="AKH780" s="511"/>
      <c r="AKI780" s="511"/>
      <c r="AKJ780" s="511"/>
      <c r="AKK780" s="511"/>
      <c r="AKL780" s="511"/>
      <c r="AKM780" s="511"/>
      <c r="AKN780" s="511"/>
      <c r="AKO780" s="89"/>
      <c r="AKP780" s="89"/>
      <c r="AKQ780" s="511"/>
      <c r="AKR780" s="511"/>
      <c r="AKS780" s="89"/>
      <c r="AKT780" s="89"/>
      <c r="AKU780" s="511"/>
      <c r="AKV780" s="511"/>
      <c r="AKW780" s="511"/>
      <c r="AKX780" s="511"/>
      <c r="AKY780" s="511"/>
      <c r="AKZ780" s="203"/>
      <c r="ALA780" s="107"/>
      <c r="ALB780" s="511"/>
      <c r="ALC780" s="511"/>
      <c r="ALD780" s="511"/>
      <c r="ALE780" s="511"/>
      <c r="ALF780" s="511"/>
      <c r="ALG780" s="511"/>
      <c r="ALH780" s="511"/>
      <c r="ALI780" s="168"/>
      <c r="ALJ780" s="168"/>
      <c r="ALK780" s="168"/>
      <c r="ALL780" s="168"/>
      <c r="ALM780" s="168"/>
      <c r="ALN780" s="168"/>
      <c r="ALO780" s="168"/>
      <c r="ALP780" s="168"/>
      <c r="ALQ780" s="168"/>
      <c r="ALR780" s="168"/>
      <c r="ALS780" s="168"/>
      <c r="ALT780" s="168"/>
      <c r="ALU780" s="168"/>
      <c r="ALV780" s="168"/>
      <c r="ALW780" s="168"/>
      <c r="ALX780" s="168"/>
      <c r="ALY780" s="168"/>
      <c r="ALZ780" s="168"/>
      <c r="AMA780" s="168"/>
      <c r="AMB780" s="168"/>
      <c r="AMC780" s="168"/>
      <c r="AMD780" s="168"/>
      <c r="AME780" s="168"/>
      <c r="AMF780" s="168"/>
      <c r="AMG780" s="168"/>
      <c r="AMH780" s="168"/>
      <c r="AMI780" s="168"/>
      <c r="AMJ780" s="168"/>
      <c r="AMK780" s="168"/>
      <c r="AML780" s="168"/>
      <c r="AMM780" s="168"/>
      <c r="AMN780" s="168"/>
      <c r="AMO780" s="168"/>
      <c r="AMP780" s="168"/>
      <c r="AMQ780" s="168"/>
      <c r="AMR780" s="168"/>
      <c r="AMS780" s="168"/>
      <c r="AMT780" s="168"/>
      <c r="AMU780" s="168"/>
      <c r="AMV780" s="168"/>
      <c r="AMW780" s="168"/>
      <c r="AMX780" s="168"/>
      <c r="AMY780" s="168"/>
      <c r="AMZ780" s="168"/>
      <c r="ANA780" s="511"/>
      <c r="ANB780" s="511"/>
      <c r="ANC780" s="511"/>
      <c r="AND780" s="511"/>
      <c r="ANE780" s="511"/>
      <c r="ANF780" s="511"/>
      <c r="ANG780" s="511"/>
      <c r="ANH780" s="511"/>
      <c r="ANI780" s="511"/>
      <c r="ANJ780" s="511"/>
      <c r="ANK780" s="511"/>
      <c r="ANL780" s="511"/>
      <c r="ANM780" s="511"/>
      <c r="ANN780" s="511"/>
      <c r="ANO780" s="511"/>
      <c r="ANP780" s="511"/>
      <c r="ANQ780" s="511"/>
      <c r="ANR780" s="511"/>
      <c r="ANS780" s="511"/>
      <c r="ANT780" s="511"/>
      <c r="ANU780" s="511"/>
      <c r="ANV780" s="511"/>
      <c r="ANW780" s="511"/>
      <c r="ANX780" s="511"/>
      <c r="ANY780" s="89"/>
      <c r="ANZ780" s="89"/>
      <c r="AOA780" s="89"/>
      <c r="AOB780" s="89"/>
      <c r="AOC780" s="89"/>
      <c r="AOD780" s="511"/>
      <c r="AOE780" s="511"/>
      <c r="AOF780" s="89"/>
      <c r="AOG780" s="89"/>
      <c r="AOH780" s="511"/>
      <c r="AOI780" s="511"/>
      <c r="AOJ780" s="89"/>
      <c r="AOK780" s="89"/>
      <c r="AOL780" s="511"/>
      <c r="AOM780" s="511"/>
      <c r="AON780" s="511"/>
      <c r="AOO780" s="511"/>
      <c r="AOP780" s="511"/>
      <c r="AOQ780" s="511"/>
      <c r="AOR780" s="511"/>
      <c r="AOS780" s="89"/>
      <c r="AOT780" s="89"/>
      <c r="AOU780" s="511"/>
      <c r="AOV780" s="511"/>
      <c r="AOW780" s="89"/>
      <c r="AOX780" s="89"/>
      <c r="AOY780" s="511"/>
      <c r="AOZ780" s="511"/>
      <c r="APA780" s="511"/>
      <c r="APB780" s="511"/>
      <c r="APC780" s="511"/>
      <c r="APD780" s="203"/>
      <c r="APE780" s="107"/>
      <c r="APF780" s="511"/>
      <c r="APG780" s="511"/>
      <c r="APH780" s="511"/>
      <c r="API780" s="511"/>
      <c r="APJ780" s="511"/>
      <c r="APK780" s="511"/>
      <c r="APL780" s="511"/>
      <c r="APM780" s="168"/>
      <c r="APN780" s="168"/>
      <c r="APO780" s="168"/>
      <c r="APP780" s="168"/>
      <c r="APQ780" s="168"/>
      <c r="APR780" s="168"/>
      <c r="APS780" s="168"/>
      <c r="APT780" s="168"/>
      <c r="APU780" s="168"/>
      <c r="APV780" s="168"/>
      <c r="APW780" s="168"/>
      <c r="APX780" s="168"/>
      <c r="APY780" s="168"/>
      <c r="APZ780" s="168"/>
      <c r="AQA780" s="168"/>
      <c r="AQB780" s="168"/>
      <c r="AQC780" s="168"/>
      <c r="AQD780" s="168"/>
      <c r="AQE780" s="168"/>
      <c r="AQF780" s="168"/>
      <c r="AQG780" s="168"/>
      <c r="AQH780" s="168"/>
      <c r="AQI780" s="168"/>
      <c r="AQJ780" s="168"/>
      <c r="AQK780" s="168"/>
      <c r="AQL780" s="168"/>
      <c r="AQM780" s="168"/>
      <c r="AQN780" s="168"/>
      <c r="AQO780" s="168"/>
      <c r="AQP780" s="168"/>
      <c r="AQQ780" s="168"/>
      <c r="AQR780" s="168"/>
      <c r="AQS780" s="168"/>
      <c r="AQT780" s="168"/>
      <c r="AQU780" s="168"/>
      <c r="AQV780" s="168"/>
      <c r="AQW780" s="168"/>
      <c r="AQX780" s="168"/>
      <c r="AQY780" s="168"/>
      <c r="AQZ780" s="168"/>
      <c r="ARA780" s="168"/>
      <c r="ARB780" s="168"/>
      <c r="ARC780" s="168"/>
      <c r="ARD780" s="168"/>
      <c r="ARE780" s="511"/>
      <c r="ARF780" s="511"/>
      <c r="ARG780" s="511"/>
      <c r="ARH780" s="511"/>
      <c r="ARI780" s="511"/>
      <c r="ARJ780" s="511"/>
      <c r="ARK780" s="511"/>
      <c r="ARL780" s="511"/>
      <c r="ARM780" s="511"/>
      <c r="ARN780" s="511"/>
      <c r="ARO780" s="511"/>
      <c r="ARP780" s="511"/>
      <c r="ARQ780" s="511"/>
      <c r="ARR780" s="511"/>
      <c r="ARS780" s="511"/>
      <c r="ART780" s="511"/>
      <c r="ARU780" s="511"/>
      <c r="ARV780" s="511"/>
      <c r="ARW780" s="511"/>
      <c r="ARX780" s="511"/>
      <c r="ARY780" s="511"/>
      <c r="ARZ780" s="511"/>
      <c r="ASA780" s="511"/>
      <c r="ASB780" s="511"/>
      <c r="ASC780" s="89"/>
      <c r="ASD780" s="89"/>
      <c r="ASE780" s="89"/>
      <c r="ASF780" s="89"/>
      <c r="ASG780" s="89"/>
      <c r="ASH780" s="511"/>
      <c r="ASI780" s="511"/>
      <c r="ASJ780" s="89"/>
      <c r="ASK780" s="89"/>
      <c r="ASL780" s="511"/>
      <c r="ASM780" s="511"/>
      <c r="ASN780" s="89"/>
      <c r="ASO780" s="89"/>
      <c r="ASP780" s="511"/>
      <c r="ASQ780" s="511"/>
      <c r="ASR780" s="511"/>
      <c r="ASS780" s="511"/>
      <c r="AST780" s="511"/>
      <c r="ASU780" s="511"/>
      <c r="ASV780" s="511"/>
      <c r="ASW780" s="89"/>
      <c r="ASX780" s="89"/>
      <c r="ASY780" s="511"/>
      <c r="ASZ780" s="511"/>
      <c r="ATA780" s="89"/>
      <c r="ATB780" s="89"/>
      <c r="ATC780" s="511"/>
      <c r="ATD780" s="511"/>
      <c r="ATE780" s="511"/>
      <c r="ATF780" s="511"/>
      <c r="ATG780" s="511"/>
      <c r="ATH780" s="203"/>
      <c r="ATI780" s="107"/>
      <c r="ATJ780" s="511"/>
      <c r="ATK780" s="511"/>
      <c r="ATL780" s="511"/>
      <c r="ATM780" s="511"/>
      <c r="ATN780" s="511"/>
      <c r="ATO780" s="511"/>
      <c r="ATP780" s="511"/>
      <c r="ATQ780" s="168"/>
      <c r="ATR780" s="168"/>
      <c r="ATS780" s="168"/>
      <c r="ATT780" s="168"/>
      <c r="ATU780" s="168"/>
      <c r="ATV780" s="168"/>
      <c r="ATW780" s="168"/>
      <c r="ATX780" s="168"/>
      <c r="ATY780" s="168"/>
      <c r="ATZ780" s="168"/>
      <c r="AUA780" s="168"/>
      <c r="AUB780" s="168"/>
      <c r="AUC780" s="168"/>
      <c r="AUD780" s="168"/>
      <c r="AUE780" s="168"/>
      <c r="AUF780" s="168"/>
      <c r="AUG780" s="168"/>
      <c r="AUH780" s="168"/>
      <c r="AUI780" s="168"/>
      <c r="AUJ780" s="168"/>
      <c r="AUK780" s="168"/>
      <c r="AUL780" s="168"/>
      <c r="AUM780" s="168"/>
      <c r="AUN780" s="168"/>
      <c r="AUO780" s="168"/>
      <c r="AUP780" s="168"/>
      <c r="AUQ780" s="168"/>
      <c r="AUR780" s="168"/>
      <c r="AUS780" s="168"/>
      <c r="AUT780" s="168"/>
      <c r="AUU780" s="168"/>
      <c r="AUV780" s="168"/>
      <c r="AUW780" s="168"/>
      <c r="AUX780" s="168"/>
      <c r="AUY780" s="168"/>
      <c r="AUZ780" s="168"/>
      <c r="AVA780" s="168"/>
      <c r="AVB780" s="168"/>
      <c r="AVC780" s="168"/>
      <c r="AVD780" s="168"/>
      <c r="AVE780" s="168"/>
      <c r="AVF780" s="168"/>
      <c r="AVG780" s="168"/>
      <c r="AVH780" s="168"/>
      <c r="AVI780" s="511"/>
      <c r="AVJ780" s="511"/>
      <c r="AVK780" s="511"/>
      <c r="AVL780" s="511"/>
      <c r="AVM780" s="511"/>
      <c r="AVN780" s="511"/>
      <c r="AVO780" s="511"/>
      <c r="AVP780" s="511"/>
      <c r="AVQ780" s="511"/>
      <c r="AVR780" s="511"/>
      <c r="AVS780" s="511"/>
      <c r="AVT780" s="511"/>
      <c r="AVU780" s="511"/>
      <c r="AVV780" s="511"/>
      <c r="AVW780" s="511"/>
      <c r="AVX780" s="511"/>
      <c r="AVY780" s="511"/>
      <c r="AVZ780" s="511"/>
      <c r="AWA780" s="511"/>
      <c r="AWB780" s="511"/>
      <c r="AWC780" s="511"/>
      <c r="AWD780" s="511"/>
      <c r="AWE780" s="511"/>
      <c r="AWF780" s="511"/>
      <c r="AWG780" s="89"/>
      <c r="AWH780" s="89"/>
      <c r="AWI780" s="89"/>
      <c r="AWJ780" s="89"/>
      <c r="AWK780" s="89"/>
      <c r="AWL780" s="511"/>
      <c r="AWM780" s="511"/>
      <c r="AWN780" s="89"/>
      <c r="AWO780" s="89"/>
      <c r="AWP780" s="511"/>
      <c r="AWQ780" s="511"/>
      <c r="AWR780" s="89"/>
      <c r="AWS780" s="89"/>
      <c r="AWT780" s="511"/>
      <c r="AWU780" s="511"/>
      <c r="AWV780" s="511"/>
      <c r="AWW780" s="511"/>
      <c r="AWX780" s="511"/>
      <c r="AWY780" s="511"/>
      <c r="AWZ780" s="511"/>
      <c r="AXA780" s="89"/>
      <c r="AXB780" s="89"/>
      <c r="AXC780" s="511"/>
      <c r="AXD780" s="511"/>
      <c r="AXE780" s="89"/>
      <c r="AXF780" s="89"/>
      <c r="AXG780" s="511"/>
      <c r="AXH780" s="511"/>
      <c r="AXI780" s="511"/>
      <c r="AXJ780" s="511"/>
      <c r="AXK780" s="511"/>
      <c r="AXL780" s="203"/>
      <c r="AXM780" s="107"/>
      <c r="AXN780" s="511"/>
      <c r="AXO780" s="511"/>
      <c r="AXP780" s="511"/>
      <c r="AXQ780" s="511"/>
      <c r="AXR780" s="511"/>
      <c r="AXS780" s="511"/>
      <c r="AXT780" s="511"/>
      <c r="AXU780" s="168"/>
      <c r="AXV780" s="168"/>
      <c r="AXW780" s="168"/>
      <c r="AXX780" s="168"/>
      <c r="AXY780" s="168"/>
      <c r="AXZ780" s="168"/>
      <c r="AYA780" s="168"/>
      <c r="AYB780" s="168"/>
      <c r="AYC780" s="168"/>
      <c r="AYD780" s="168"/>
      <c r="AYE780" s="168"/>
      <c r="AYF780" s="168"/>
      <c r="AYG780" s="168"/>
      <c r="AYH780" s="168"/>
      <c r="AYI780" s="168"/>
      <c r="AYJ780" s="168"/>
      <c r="AYK780" s="168"/>
      <c r="AYL780" s="168"/>
      <c r="AYM780" s="168"/>
      <c r="AYN780" s="168"/>
      <c r="AYO780" s="168"/>
      <c r="AYP780" s="168"/>
      <c r="AYQ780" s="168"/>
      <c r="AYR780" s="168"/>
      <c r="AYS780" s="168"/>
      <c r="AYT780" s="168"/>
      <c r="AYU780" s="168"/>
      <c r="AYV780" s="168"/>
      <c r="AYW780" s="168"/>
      <c r="AYX780" s="168"/>
      <c r="AYY780" s="168"/>
      <c r="AYZ780" s="168"/>
      <c r="AZA780" s="168"/>
      <c r="AZB780" s="168"/>
      <c r="AZC780" s="168"/>
      <c r="AZD780" s="168"/>
      <c r="AZE780" s="168"/>
      <c r="AZF780" s="168"/>
      <c r="AZG780" s="168"/>
      <c r="AZH780" s="168"/>
      <c r="AZI780" s="168"/>
      <c r="AZJ780" s="168"/>
      <c r="AZK780" s="168"/>
      <c r="AZL780" s="168"/>
      <c r="AZM780" s="511"/>
      <c r="AZN780" s="511"/>
      <c r="AZO780" s="511"/>
      <c r="AZP780" s="511"/>
      <c r="AZQ780" s="511"/>
      <c r="AZR780" s="511"/>
      <c r="AZS780" s="511"/>
      <c r="AZT780" s="511"/>
      <c r="AZU780" s="511"/>
      <c r="AZV780" s="511"/>
      <c r="AZW780" s="511"/>
      <c r="AZX780" s="511"/>
      <c r="AZY780" s="511"/>
      <c r="AZZ780" s="511"/>
      <c r="BAA780" s="511"/>
      <c r="BAB780" s="511"/>
      <c r="BAC780" s="511"/>
      <c r="BAD780" s="511"/>
      <c r="BAE780" s="511"/>
      <c r="BAF780" s="511"/>
      <c r="BAG780" s="511"/>
      <c r="BAH780" s="511"/>
      <c r="BAI780" s="511"/>
      <c r="BAJ780" s="511"/>
      <c r="BAK780" s="89"/>
      <c r="BAL780" s="89"/>
      <c r="BAM780" s="89"/>
      <c r="BAN780" s="89"/>
      <c r="BAO780" s="89"/>
      <c r="BAP780" s="511"/>
      <c r="BAQ780" s="511"/>
      <c r="BAR780" s="89"/>
      <c r="BAS780" s="89"/>
      <c r="BAT780" s="511"/>
      <c r="BAU780" s="511"/>
      <c r="BAV780" s="89"/>
      <c r="BAW780" s="89"/>
      <c r="BAX780" s="511"/>
      <c r="BAY780" s="511"/>
      <c r="BAZ780" s="511"/>
      <c r="BBA780" s="511"/>
      <c r="BBB780" s="511"/>
      <c r="BBC780" s="511"/>
      <c r="BBD780" s="511"/>
      <c r="BBE780" s="89"/>
      <c r="BBF780" s="89"/>
      <c r="BBG780" s="511"/>
      <c r="BBH780" s="511"/>
      <c r="BBI780" s="89"/>
      <c r="BBJ780" s="89"/>
      <c r="BBK780" s="511"/>
      <c r="BBL780" s="511"/>
      <c r="BBM780" s="511"/>
      <c r="BBN780" s="511"/>
      <c r="BBO780" s="511"/>
      <c r="BBP780" s="203"/>
      <c r="BBQ780" s="107"/>
      <c r="BBR780" s="511"/>
      <c r="BBS780" s="511"/>
      <c r="BBT780" s="511"/>
      <c r="BBU780" s="511"/>
      <c r="BBV780" s="511"/>
      <c r="BBW780" s="511"/>
      <c r="BBX780" s="511"/>
      <c r="BBY780" s="168"/>
      <c r="BBZ780" s="168"/>
      <c r="BCA780" s="168"/>
      <c r="BCB780" s="168"/>
      <c r="BCC780" s="168"/>
      <c r="BCD780" s="168"/>
      <c r="BCE780" s="168"/>
      <c r="BCF780" s="168"/>
      <c r="BCG780" s="168"/>
      <c r="BCH780" s="168"/>
      <c r="BCI780" s="168"/>
      <c r="BCJ780" s="168"/>
      <c r="BCK780" s="168"/>
      <c r="BCL780" s="168"/>
      <c r="BCM780" s="168"/>
      <c r="BCN780" s="168"/>
      <c r="BCO780" s="168"/>
      <c r="BCP780" s="168"/>
      <c r="BCQ780" s="168"/>
      <c r="BCR780" s="168"/>
      <c r="BCS780" s="168"/>
      <c r="BCT780" s="168"/>
      <c r="BCU780" s="168"/>
      <c r="BCV780" s="168"/>
      <c r="BCW780" s="168"/>
      <c r="BCX780" s="168"/>
      <c r="BCY780" s="168"/>
      <c r="BCZ780" s="168"/>
      <c r="BDA780" s="168"/>
      <c r="BDB780" s="168"/>
      <c r="BDC780" s="168"/>
      <c r="BDD780" s="168"/>
      <c r="BDE780" s="168"/>
      <c r="BDF780" s="168"/>
      <c r="BDG780" s="168"/>
      <c r="BDH780" s="168"/>
      <c r="BDI780" s="168"/>
      <c r="BDJ780" s="168"/>
      <c r="BDK780" s="168"/>
      <c r="BDL780" s="168"/>
      <c r="BDM780" s="168"/>
      <c r="BDN780" s="168"/>
      <c r="BDO780" s="168"/>
      <c r="BDP780" s="168"/>
      <c r="BDQ780" s="511"/>
      <c r="BDR780" s="511"/>
      <c r="BDS780" s="511"/>
      <c r="BDT780" s="511"/>
      <c r="BDU780" s="511"/>
      <c r="BDV780" s="511"/>
      <c r="BDW780" s="511"/>
      <c r="BDX780" s="511"/>
      <c r="BDY780" s="511"/>
      <c r="BDZ780" s="511"/>
      <c r="BEA780" s="511"/>
      <c r="BEB780" s="511"/>
      <c r="BEC780" s="511"/>
      <c r="BED780" s="511"/>
      <c r="BEE780" s="511"/>
      <c r="BEF780" s="511"/>
      <c r="BEG780" s="511"/>
      <c r="BEH780" s="511"/>
      <c r="BEI780" s="511"/>
      <c r="BEJ780" s="511"/>
      <c r="BEK780" s="511"/>
      <c r="BEL780" s="511"/>
      <c r="BEM780" s="511"/>
      <c r="BEN780" s="511"/>
      <c r="BEO780" s="89"/>
      <c r="BEP780" s="89"/>
      <c r="BEQ780" s="89"/>
      <c r="BER780" s="89"/>
      <c r="BES780" s="89"/>
      <c r="BET780" s="511"/>
      <c r="BEU780" s="511"/>
      <c r="BEV780" s="89"/>
      <c r="BEW780" s="89"/>
      <c r="BEX780" s="511"/>
      <c r="BEY780" s="511"/>
      <c r="BEZ780" s="89"/>
      <c r="BFA780" s="89"/>
      <c r="BFB780" s="511"/>
      <c r="BFC780" s="511"/>
      <c r="BFD780" s="511"/>
      <c r="BFE780" s="511"/>
      <c r="BFF780" s="511"/>
      <c r="BFG780" s="511"/>
      <c r="BFH780" s="511"/>
      <c r="BFI780" s="89"/>
      <c r="BFJ780" s="89"/>
      <c r="BFK780" s="511"/>
      <c r="BFL780" s="511"/>
      <c r="BFM780" s="89"/>
      <c r="BFN780" s="89"/>
      <c r="BFO780" s="511"/>
      <c r="BFP780" s="511"/>
      <c r="BFQ780" s="511"/>
      <c r="BFR780" s="511"/>
      <c r="BFS780" s="511"/>
      <c r="BFT780" s="203"/>
      <c r="BFU780" s="107"/>
      <c r="BFV780" s="511"/>
      <c r="BFW780" s="511"/>
      <c r="BFX780" s="511"/>
      <c r="BFY780" s="511"/>
      <c r="BFZ780" s="511"/>
      <c r="BGA780" s="511"/>
      <c r="BGB780" s="511"/>
      <c r="BGC780" s="168"/>
      <c r="BGD780" s="168"/>
      <c r="BGE780" s="168"/>
      <c r="BGF780" s="168"/>
      <c r="BGG780" s="168"/>
      <c r="BGH780" s="168"/>
      <c r="BGI780" s="168"/>
      <c r="BGJ780" s="168"/>
      <c r="BGK780" s="168"/>
      <c r="BGL780" s="168"/>
      <c r="BGM780" s="168"/>
      <c r="BGN780" s="168"/>
      <c r="BGO780" s="168"/>
      <c r="BGP780" s="168"/>
      <c r="BGQ780" s="168"/>
      <c r="BGR780" s="168"/>
      <c r="BGS780" s="168"/>
      <c r="BGT780" s="168"/>
      <c r="BGU780" s="168"/>
      <c r="BGV780" s="168"/>
      <c r="BGW780" s="168"/>
      <c r="BGX780" s="168"/>
      <c r="BGY780" s="168"/>
      <c r="BGZ780" s="168"/>
      <c r="BHA780" s="168"/>
      <c r="BHB780" s="168"/>
      <c r="BHC780" s="168"/>
      <c r="BHD780" s="168"/>
      <c r="BHE780" s="168"/>
      <c r="BHF780" s="168"/>
      <c r="BHG780" s="168"/>
      <c r="BHH780" s="168"/>
      <c r="BHI780" s="168"/>
      <c r="BHJ780" s="168"/>
      <c r="BHK780" s="168"/>
      <c r="BHL780" s="168"/>
      <c r="BHM780" s="168"/>
      <c r="BHN780" s="168"/>
      <c r="BHO780" s="168"/>
      <c r="BHP780" s="168"/>
      <c r="BHQ780" s="168"/>
      <c r="BHR780" s="168"/>
      <c r="BHS780" s="168"/>
      <c r="BHT780" s="168"/>
      <c r="BHU780" s="511"/>
      <c r="BHV780" s="511"/>
      <c r="BHW780" s="511"/>
      <c r="BHX780" s="511"/>
      <c r="BHY780" s="511"/>
      <c r="BHZ780" s="511"/>
      <c r="BIA780" s="511"/>
      <c r="BIB780" s="511"/>
      <c r="BIC780" s="511"/>
      <c r="BID780" s="511"/>
      <c r="BIE780" s="511"/>
      <c r="BIF780" s="511"/>
      <c r="BIG780" s="511"/>
      <c r="BIH780" s="511"/>
      <c r="BII780" s="511"/>
      <c r="BIJ780" s="511"/>
      <c r="BIK780" s="511"/>
      <c r="BIL780" s="511"/>
      <c r="BIM780" s="511"/>
      <c r="BIN780" s="511"/>
      <c r="BIO780" s="511"/>
      <c r="BIP780" s="511"/>
      <c r="BIQ780" s="511"/>
      <c r="BIR780" s="511"/>
      <c r="BIS780" s="89"/>
      <c r="BIT780" s="89"/>
      <c r="BIU780" s="89"/>
      <c r="BIV780" s="89"/>
      <c r="BIW780" s="89"/>
      <c r="BIX780" s="511"/>
      <c r="BIY780" s="511"/>
      <c r="BIZ780" s="89"/>
      <c r="BJA780" s="89"/>
      <c r="BJB780" s="511"/>
      <c r="BJC780" s="511"/>
      <c r="BJD780" s="89"/>
      <c r="BJE780" s="89"/>
      <c r="BJF780" s="511"/>
      <c r="BJG780" s="511"/>
      <c r="BJH780" s="511"/>
      <c r="BJI780" s="511"/>
      <c r="BJJ780" s="511"/>
      <c r="BJK780" s="511"/>
      <c r="BJL780" s="511"/>
      <c r="BJM780" s="89"/>
      <c r="BJN780" s="89"/>
      <c r="BJO780" s="511"/>
      <c r="BJP780" s="511"/>
      <c r="BJQ780" s="89"/>
      <c r="BJR780" s="89"/>
      <c r="BJS780" s="511"/>
      <c r="BJT780" s="511"/>
      <c r="BJU780" s="511"/>
      <c r="BJV780" s="511"/>
      <c r="BJW780" s="511"/>
      <c r="BJX780" s="203"/>
      <c r="BJY780" s="107"/>
      <c r="BJZ780" s="511"/>
      <c r="BKA780" s="511"/>
      <c r="BKB780" s="511"/>
      <c r="BKC780" s="511"/>
      <c r="BKD780" s="511"/>
      <c r="BKE780" s="511"/>
      <c r="BKF780" s="511"/>
      <c r="BKG780" s="168"/>
      <c r="BKH780" s="168"/>
      <c r="BKI780" s="168"/>
      <c r="BKJ780" s="168"/>
      <c r="BKK780" s="168"/>
      <c r="BKL780" s="168"/>
      <c r="BKM780" s="168"/>
      <c r="BKN780" s="168"/>
      <c r="BKO780" s="168"/>
      <c r="BKP780" s="168"/>
      <c r="BKQ780" s="168"/>
      <c r="BKR780" s="168"/>
      <c r="BKS780" s="168"/>
      <c r="BKT780" s="168"/>
      <c r="BKU780" s="168"/>
      <c r="BKV780" s="168"/>
      <c r="BKW780" s="168"/>
      <c r="BKX780" s="168"/>
      <c r="BKY780" s="168"/>
      <c r="BKZ780" s="168"/>
      <c r="BLA780" s="168"/>
      <c r="BLB780" s="168"/>
      <c r="BLC780" s="168"/>
      <c r="BLD780" s="168"/>
      <c r="BLE780" s="168"/>
      <c r="BLF780" s="168"/>
      <c r="BLG780" s="168"/>
      <c r="BLH780" s="168"/>
      <c r="BLI780" s="168"/>
      <c r="BLJ780" s="168"/>
      <c r="BLK780" s="168"/>
      <c r="BLL780" s="168"/>
      <c r="BLM780" s="168"/>
      <c r="BLN780" s="168"/>
      <c r="BLO780" s="168"/>
      <c r="BLP780" s="168"/>
      <c r="BLQ780" s="168"/>
      <c r="BLR780" s="168"/>
      <c r="BLS780" s="168"/>
      <c r="BLT780" s="168"/>
      <c r="BLU780" s="168"/>
      <c r="BLV780" s="168"/>
      <c r="BLW780" s="168"/>
      <c r="BLX780" s="168"/>
      <c r="BLY780" s="511"/>
      <c r="BLZ780" s="511"/>
      <c r="BMA780" s="511"/>
      <c r="BMB780" s="511"/>
      <c r="BMC780" s="511"/>
      <c r="BMD780" s="511"/>
      <c r="BME780" s="511"/>
      <c r="BMF780" s="511"/>
      <c r="BMG780" s="511"/>
      <c r="BMH780" s="511"/>
      <c r="BMI780" s="511"/>
      <c r="BMJ780" s="511"/>
      <c r="BMK780" s="511"/>
      <c r="BML780" s="511"/>
      <c r="BMM780" s="511"/>
      <c r="BMN780" s="511"/>
      <c r="BMO780" s="511"/>
      <c r="BMP780" s="511"/>
      <c r="BMQ780" s="511"/>
      <c r="BMR780" s="511"/>
      <c r="BMS780" s="511"/>
      <c r="BMT780" s="511"/>
      <c r="BMU780" s="511"/>
      <c r="BMV780" s="511"/>
      <c r="BMW780" s="89"/>
      <c r="BMX780" s="89"/>
      <c r="BMY780" s="89"/>
      <c r="BMZ780" s="89"/>
      <c r="BNA780" s="89"/>
      <c r="BNB780" s="511"/>
      <c r="BNC780" s="511"/>
      <c r="BND780" s="89"/>
      <c r="BNE780" s="89"/>
      <c r="BNF780" s="511"/>
      <c r="BNG780" s="511"/>
      <c r="BNH780" s="89"/>
      <c r="BNI780" s="89"/>
      <c r="BNJ780" s="511"/>
      <c r="BNK780" s="511"/>
      <c r="BNL780" s="511"/>
      <c r="BNM780" s="511"/>
      <c r="BNN780" s="511"/>
      <c r="BNO780" s="511"/>
      <c r="BNP780" s="511"/>
      <c r="BNQ780" s="89"/>
      <c r="BNR780" s="89"/>
      <c r="BNS780" s="511"/>
      <c r="BNT780" s="511"/>
      <c r="BNU780" s="89"/>
      <c r="BNV780" s="89"/>
      <c r="BNW780" s="511"/>
      <c r="BNX780" s="511"/>
      <c r="BNY780" s="511"/>
      <c r="BNZ780" s="511"/>
      <c r="BOA780" s="511"/>
      <c r="BOB780" s="203"/>
      <c r="BOC780" s="107"/>
      <c r="BOD780" s="511"/>
      <c r="BOE780" s="511"/>
      <c r="BOF780" s="511"/>
      <c r="BOG780" s="511"/>
      <c r="BOH780" s="511"/>
      <c r="BOI780" s="511"/>
      <c r="BOJ780" s="511"/>
      <c r="BOK780" s="168"/>
      <c r="BOL780" s="168"/>
      <c r="BOM780" s="168"/>
      <c r="BON780" s="168"/>
      <c r="BOO780" s="168"/>
      <c r="BOP780" s="168"/>
      <c r="BOQ780" s="168"/>
      <c r="BOR780" s="168"/>
      <c r="BOS780" s="168"/>
      <c r="BOT780" s="168"/>
      <c r="BOU780" s="168"/>
      <c r="BOV780" s="168"/>
      <c r="BOW780" s="168"/>
      <c r="BOX780" s="168"/>
      <c r="BOY780" s="168"/>
      <c r="BOZ780" s="168"/>
      <c r="BPA780" s="168"/>
      <c r="BPB780" s="168"/>
      <c r="BPC780" s="168"/>
      <c r="BPD780" s="168"/>
      <c r="BPE780" s="168"/>
      <c r="BPF780" s="168"/>
      <c r="BPG780" s="168"/>
      <c r="BPH780" s="168"/>
      <c r="BPI780" s="168"/>
      <c r="BPJ780" s="168"/>
      <c r="BPK780" s="168"/>
      <c r="BPL780" s="168"/>
      <c r="BPM780" s="168"/>
      <c r="BPN780" s="168"/>
      <c r="BPO780" s="168"/>
      <c r="BPP780" s="168"/>
      <c r="BPQ780" s="168"/>
      <c r="BPR780" s="168"/>
      <c r="BPS780" s="168"/>
      <c r="BPT780" s="168"/>
      <c r="BPU780" s="168"/>
      <c r="BPV780" s="168"/>
      <c r="BPW780" s="168"/>
      <c r="BPX780" s="168"/>
      <c r="BPY780" s="168"/>
      <c r="BPZ780" s="168"/>
      <c r="BQA780" s="168"/>
      <c r="BQB780" s="168"/>
      <c r="BQC780" s="511"/>
      <c r="BQD780" s="511"/>
      <c r="BQE780" s="511"/>
      <c r="BQF780" s="511"/>
      <c r="BQG780" s="511"/>
      <c r="BQH780" s="511"/>
      <c r="BQI780" s="511"/>
      <c r="BQJ780" s="511"/>
      <c r="BQK780" s="511"/>
      <c r="BQL780" s="511"/>
      <c r="BQM780" s="511"/>
      <c r="BQN780" s="511"/>
      <c r="BQO780" s="511"/>
      <c r="BQP780" s="511"/>
      <c r="BQQ780" s="511"/>
      <c r="BQR780" s="511"/>
      <c r="BQS780" s="511"/>
      <c r="BQT780" s="511"/>
      <c r="BQU780" s="511"/>
      <c r="BQV780" s="511"/>
      <c r="BQW780" s="511"/>
      <c r="BQX780" s="511"/>
      <c r="BQY780" s="511"/>
      <c r="BQZ780" s="511"/>
      <c r="BRA780" s="89"/>
      <c r="BRB780" s="89"/>
      <c r="BRC780" s="89"/>
      <c r="BRD780" s="89"/>
      <c r="BRE780" s="89"/>
      <c r="BRF780" s="511"/>
      <c r="BRG780" s="511"/>
      <c r="BRH780" s="89"/>
      <c r="BRI780" s="89"/>
      <c r="BRJ780" s="511"/>
      <c r="BRK780" s="511"/>
      <c r="BRL780" s="89"/>
      <c r="BRM780" s="89"/>
      <c r="BRN780" s="511"/>
      <c r="BRO780" s="511"/>
      <c r="BRP780" s="511"/>
      <c r="BRQ780" s="511"/>
      <c r="BRR780" s="511"/>
      <c r="BRS780" s="511"/>
      <c r="BRT780" s="511"/>
      <c r="BRU780" s="89"/>
      <c r="BRV780" s="89"/>
      <c r="BRW780" s="511"/>
      <c r="BRX780" s="511"/>
      <c r="BRY780" s="89"/>
      <c r="BRZ780" s="89"/>
      <c r="BSA780" s="511"/>
      <c r="BSB780" s="511"/>
      <c r="BSC780" s="511"/>
      <c r="BSD780" s="511"/>
      <c r="BSE780" s="511"/>
      <c r="BSF780" s="203"/>
      <c r="BSG780" s="107"/>
      <c r="BSH780" s="511"/>
      <c r="BSI780" s="511"/>
      <c r="BSJ780" s="511"/>
      <c r="BSK780" s="511"/>
      <c r="BSL780" s="511"/>
      <c r="BSM780" s="511"/>
      <c r="BSN780" s="511"/>
      <c r="BSO780" s="168"/>
      <c r="BSP780" s="168"/>
      <c r="BSQ780" s="168"/>
      <c r="BSR780" s="168"/>
      <c r="BSS780" s="168"/>
      <c r="BST780" s="168"/>
      <c r="BSU780" s="168"/>
      <c r="BSV780" s="168"/>
      <c r="BSW780" s="168"/>
      <c r="BSX780" s="168"/>
      <c r="BSY780" s="168"/>
      <c r="BSZ780" s="168"/>
      <c r="BTA780" s="168"/>
      <c r="BTB780" s="168"/>
      <c r="BTC780" s="168"/>
      <c r="BTD780" s="168"/>
      <c r="BTE780" s="168"/>
      <c r="BTF780" s="168"/>
      <c r="BTG780" s="168"/>
      <c r="BTH780" s="168"/>
      <c r="BTI780" s="168"/>
      <c r="BTJ780" s="168"/>
      <c r="BTK780" s="168"/>
      <c r="BTL780" s="168"/>
      <c r="BTM780" s="168"/>
      <c r="BTN780" s="168"/>
      <c r="BTO780" s="168"/>
      <c r="BTP780" s="168"/>
      <c r="BTQ780" s="168"/>
      <c r="BTR780" s="168"/>
      <c r="BTS780" s="168"/>
      <c r="BTT780" s="168"/>
      <c r="BTU780" s="168"/>
      <c r="BTV780" s="168"/>
      <c r="BTW780" s="168"/>
      <c r="BTX780" s="168"/>
      <c r="BTY780" s="168"/>
      <c r="BTZ780" s="168"/>
      <c r="BUA780" s="168"/>
      <c r="BUB780" s="168"/>
      <c r="BUC780" s="168"/>
      <c r="BUD780" s="168"/>
      <c r="BUE780" s="168"/>
      <c r="BUF780" s="168"/>
      <c r="BUG780" s="511"/>
      <c r="BUH780" s="511"/>
      <c r="BUI780" s="511"/>
      <c r="BUJ780" s="511"/>
      <c r="BUK780" s="511"/>
      <c r="BUL780" s="511"/>
      <c r="BUM780" s="511"/>
      <c r="BUN780" s="511"/>
      <c r="BUO780" s="511"/>
      <c r="BUP780" s="511"/>
      <c r="BUQ780" s="511"/>
      <c r="BUR780" s="511"/>
      <c r="BUS780" s="511"/>
      <c r="BUT780" s="511"/>
      <c r="BUU780" s="511"/>
      <c r="BUV780" s="511"/>
      <c r="BUW780" s="511"/>
      <c r="BUX780" s="511"/>
      <c r="BUY780" s="511"/>
      <c r="BUZ780" s="511"/>
      <c r="BVA780" s="511"/>
      <c r="BVB780" s="511"/>
      <c r="BVC780" s="511"/>
      <c r="BVD780" s="511"/>
      <c r="BVE780" s="89"/>
      <c r="BVF780" s="89"/>
      <c r="BVG780" s="89"/>
      <c r="BVH780" s="89"/>
      <c r="BVI780" s="89"/>
      <c r="BVJ780" s="511"/>
      <c r="BVK780" s="511"/>
      <c r="BVL780" s="89"/>
      <c r="BVM780" s="89"/>
      <c r="BVN780" s="511"/>
      <c r="BVO780" s="511"/>
      <c r="BVP780" s="89"/>
      <c r="BVQ780" s="89"/>
      <c r="BVR780" s="511"/>
      <c r="BVS780" s="511"/>
      <c r="BVT780" s="511"/>
      <c r="BVU780" s="511"/>
      <c r="BVV780" s="511"/>
      <c r="BVW780" s="511"/>
      <c r="BVX780" s="511"/>
      <c r="BVY780" s="89"/>
      <c r="BVZ780" s="89"/>
      <c r="BWA780" s="511"/>
      <c r="BWB780" s="511"/>
      <c r="BWC780" s="89"/>
      <c r="BWD780" s="89"/>
      <c r="BWE780" s="511"/>
      <c r="BWF780" s="511"/>
      <c r="BWG780" s="511"/>
      <c r="BWH780" s="511"/>
      <c r="BWI780" s="511"/>
      <c r="BWJ780" s="203"/>
      <c r="BWK780" s="107"/>
      <c r="BWL780" s="511"/>
      <c r="BWM780" s="511"/>
      <c r="BWN780" s="511"/>
      <c r="BWO780" s="511"/>
      <c r="BWP780" s="511"/>
      <c r="BWQ780" s="511"/>
      <c r="BWR780" s="511"/>
      <c r="BWS780" s="168"/>
      <c r="BWT780" s="168"/>
      <c r="BWU780" s="168"/>
      <c r="BWV780" s="168"/>
      <c r="BWW780" s="168"/>
      <c r="BWX780" s="168"/>
      <c r="BWY780" s="168"/>
      <c r="BWZ780" s="168"/>
      <c r="BXA780" s="168"/>
      <c r="BXB780" s="168"/>
      <c r="BXC780" s="168"/>
      <c r="BXD780" s="168"/>
      <c r="BXE780" s="168"/>
      <c r="BXF780" s="168"/>
      <c r="BXG780" s="168"/>
      <c r="BXH780" s="168"/>
      <c r="BXI780" s="168"/>
      <c r="BXJ780" s="168"/>
      <c r="BXK780" s="168"/>
      <c r="BXL780" s="168"/>
      <c r="BXM780" s="168"/>
      <c r="BXN780" s="168"/>
      <c r="BXO780" s="168"/>
      <c r="BXP780" s="168"/>
      <c r="BXQ780" s="168"/>
      <c r="BXR780" s="168"/>
      <c r="BXS780" s="168"/>
      <c r="BXT780" s="168"/>
      <c r="BXU780" s="168"/>
      <c r="BXV780" s="168"/>
      <c r="BXW780" s="168"/>
      <c r="BXX780" s="168"/>
      <c r="BXY780" s="168"/>
      <c r="BXZ780" s="168"/>
      <c r="BYA780" s="168"/>
      <c r="BYB780" s="168"/>
      <c r="BYC780" s="168"/>
      <c r="BYD780" s="168"/>
      <c r="BYE780" s="168"/>
      <c r="BYF780" s="168"/>
      <c r="BYG780" s="168"/>
      <c r="BYH780" s="168"/>
      <c r="BYI780" s="168"/>
      <c r="BYJ780" s="168"/>
      <c r="BYK780" s="511"/>
      <c r="BYL780" s="511"/>
      <c r="BYM780" s="511"/>
      <c r="BYN780" s="511"/>
      <c r="BYO780" s="511"/>
      <c r="BYP780" s="511"/>
      <c r="BYQ780" s="511"/>
      <c r="BYR780" s="511"/>
      <c r="BYS780" s="511"/>
      <c r="BYT780" s="511"/>
      <c r="BYU780" s="511"/>
      <c r="BYV780" s="511"/>
      <c r="BYW780" s="511"/>
      <c r="BYX780" s="511"/>
      <c r="BYY780" s="511"/>
      <c r="BYZ780" s="511"/>
      <c r="BZA780" s="511"/>
      <c r="BZB780" s="511"/>
      <c r="BZC780" s="511"/>
      <c r="BZD780" s="511"/>
      <c r="BZE780" s="511"/>
      <c r="BZF780" s="511"/>
      <c r="BZG780" s="511"/>
      <c r="BZH780" s="511"/>
      <c r="BZI780" s="89"/>
      <c r="BZJ780" s="89"/>
      <c r="BZK780" s="89"/>
      <c r="BZL780" s="89"/>
      <c r="BZM780" s="89"/>
      <c r="BZN780" s="511"/>
      <c r="BZO780" s="511"/>
      <c r="BZP780" s="89"/>
      <c r="BZQ780" s="89"/>
      <c r="BZR780" s="511"/>
      <c r="BZS780" s="511"/>
      <c r="BZT780" s="89"/>
      <c r="BZU780" s="89"/>
      <c r="BZV780" s="511"/>
      <c r="BZW780" s="511"/>
      <c r="BZX780" s="511"/>
      <c r="BZY780" s="511"/>
      <c r="BZZ780" s="511"/>
      <c r="CAA780" s="511"/>
      <c r="CAB780" s="511"/>
      <c r="CAC780" s="89"/>
      <c r="CAD780" s="89"/>
      <c r="CAE780" s="511"/>
      <c r="CAF780" s="511"/>
      <c r="CAG780" s="89"/>
      <c r="CAH780" s="89"/>
      <c r="CAI780" s="511"/>
      <c r="CAJ780" s="511"/>
      <c r="CAK780" s="511"/>
      <c r="CAL780" s="511"/>
      <c r="CAM780" s="511"/>
      <c r="CAN780" s="203"/>
      <c r="CAO780" s="107"/>
      <c r="CAP780" s="511"/>
      <c r="CAQ780" s="511"/>
      <c r="CAR780" s="511"/>
      <c r="CAS780" s="511"/>
      <c r="CAT780" s="511"/>
      <c r="CAU780" s="511"/>
      <c r="CAV780" s="511"/>
      <c r="CAW780" s="168"/>
      <c r="CAX780" s="168"/>
      <c r="CAY780" s="168"/>
      <c r="CAZ780" s="168"/>
      <c r="CBA780" s="168"/>
      <c r="CBB780" s="168"/>
      <c r="CBC780" s="168"/>
      <c r="CBD780" s="168"/>
      <c r="CBE780" s="168"/>
      <c r="CBF780" s="168"/>
      <c r="CBG780" s="168"/>
      <c r="CBH780" s="168"/>
      <c r="CBI780" s="168"/>
      <c r="CBJ780" s="168"/>
      <c r="CBK780" s="168"/>
      <c r="CBL780" s="168"/>
      <c r="CBM780" s="168"/>
      <c r="CBN780" s="168"/>
      <c r="CBO780" s="168"/>
      <c r="CBP780" s="168"/>
      <c r="CBQ780" s="168"/>
      <c r="CBR780" s="168"/>
      <c r="CBS780" s="168"/>
      <c r="CBT780" s="168"/>
      <c r="CBU780" s="168"/>
      <c r="CBV780" s="168"/>
      <c r="CBW780" s="168"/>
      <c r="CBX780" s="168"/>
      <c r="CBY780" s="168"/>
      <c r="CBZ780" s="168"/>
      <c r="CCA780" s="168"/>
      <c r="CCB780" s="168"/>
      <c r="CCC780" s="168"/>
      <c r="CCD780" s="168"/>
      <c r="CCE780" s="168"/>
      <c r="CCF780" s="168"/>
      <c r="CCG780" s="168"/>
      <c r="CCH780" s="168"/>
      <c r="CCI780" s="168"/>
      <c r="CCJ780" s="168"/>
      <c r="CCK780" s="168"/>
      <c r="CCL780" s="168"/>
      <c r="CCM780" s="168"/>
      <c r="CCN780" s="168"/>
      <c r="CCO780" s="511"/>
      <c r="CCP780" s="511"/>
      <c r="CCQ780" s="511"/>
      <c r="CCR780" s="511"/>
      <c r="CCS780" s="511"/>
      <c r="CCT780" s="511"/>
      <c r="CCU780" s="511"/>
      <c r="CCV780" s="511"/>
      <c r="CCW780" s="511"/>
      <c r="CCX780" s="511"/>
      <c r="CCY780" s="511"/>
      <c r="CCZ780" s="511"/>
      <c r="CDA780" s="511"/>
      <c r="CDB780" s="511"/>
      <c r="CDC780" s="511"/>
      <c r="CDD780" s="511"/>
      <c r="CDE780" s="511"/>
      <c r="CDF780" s="511"/>
      <c r="CDG780" s="511"/>
      <c r="CDH780" s="511"/>
      <c r="CDI780" s="511"/>
      <c r="CDJ780" s="511"/>
      <c r="CDK780" s="511"/>
      <c r="CDL780" s="511"/>
      <c r="CDM780" s="89"/>
      <c r="CDN780" s="89"/>
      <c r="CDO780" s="89"/>
      <c r="CDP780" s="89"/>
      <c r="CDQ780" s="89"/>
      <c r="CDR780" s="511"/>
      <c r="CDS780" s="511"/>
      <c r="CDT780" s="89"/>
      <c r="CDU780" s="89"/>
      <c r="CDV780" s="511"/>
      <c r="CDW780" s="511"/>
      <c r="CDX780" s="89"/>
      <c r="CDY780" s="89"/>
      <c r="CDZ780" s="511"/>
      <c r="CEA780" s="511"/>
      <c r="CEB780" s="511"/>
      <c r="CEC780" s="511"/>
      <c r="CED780" s="511"/>
      <c r="CEE780" s="511"/>
      <c r="CEF780" s="511"/>
      <c r="CEG780" s="89"/>
      <c r="CEH780" s="89"/>
      <c r="CEI780" s="511"/>
      <c r="CEJ780" s="511"/>
      <c r="CEK780" s="89"/>
      <c r="CEL780" s="89"/>
      <c r="CEM780" s="511"/>
      <c r="CEN780" s="511"/>
      <c r="CEO780" s="511"/>
      <c r="CEP780" s="511"/>
      <c r="CEQ780" s="511"/>
      <c r="CER780" s="203"/>
      <c r="CES780" s="107"/>
      <c r="CET780" s="511"/>
      <c r="CEU780" s="511"/>
      <c r="CEV780" s="511"/>
      <c r="CEW780" s="511"/>
      <c r="CEX780" s="511"/>
      <c r="CEY780" s="511"/>
      <c r="CEZ780" s="511"/>
      <c r="CFA780" s="168"/>
      <c r="CFB780" s="168"/>
      <c r="CFC780" s="168"/>
      <c r="CFD780" s="168"/>
      <c r="CFE780" s="168"/>
      <c r="CFF780" s="168"/>
      <c r="CFG780" s="168"/>
      <c r="CFH780" s="168"/>
      <c r="CFI780" s="168"/>
      <c r="CFJ780" s="168"/>
      <c r="CFK780" s="168"/>
      <c r="CFL780" s="168"/>
      <c r="CFM780" s="168"/>
      <c r="CFN780" s="168"/>
      <c r="CFO780" s="168"/>
      <c r="CFP780" s="168"/>
      <c r="CFQ780" s="168"/>
      <c r="CFR780" s="168"/>
      <c r="CFS780" s="168"/>
      <c r="CFT780" s="168"/>
      <c r="CFU780" s="168"/>
      <c r="CFV780" s="168"/>
      <c r="CFW780" s="168"/>
      <c r="CFX780" s="168"/>
      <c r="CFY780" s="168"/>
      <c r="CFZ780" s="168"/>
      <c r="CGA780" s="168"/>
      <c r="CGB780" s="168"/>
      <c r="CGC780" s="168"/>
      <c r="CGD780" s="168"/>
      <c r="CGE780" s="168"/>
      <c r="CGF780" s="168"/>
      <c r="CGG780" s="168"/>
      <c r="CGH780" s="168"/>
      <c r="CGI780" s="168"/>
      <c r="CGJ780" s="168"/>
      <c r="CGK780" s="168"/>
      <c r="CGL780" s="168"/>
      <c r="CGM780" s="168"/>
      <c r="CGN780" s="168"/>
      <c r="CGO780" s="168"/>
      <c r="CGP780" s="168"/>
      <c r="CGQ780" s="168"/>
      <c r="CGR780" s="168"/>
      <c r="CGS780" s="511"/>
      <c r="CGT780" s="511"/>
      <c r="CGU780" s="511"/>
      <c r="CGV780" s="511"/>
      <c r="CGW780" s="511"/>
      <c r="CGX780" s="511"/>
      <c r="CGY780" s="511"/>
      <c r="CGZ780" s="511"/>
      <c r="CHA780" s="511"/>
      <c r="CHB780" s="511"/>
      <c r="CHC780" s="511"/>
      <c r="CHD780" s="511"/>
      <c r="CHE780" s="511"/>
      <c r="CHF780" s="511"/>
      <c r="CHG780" s="511"/>
      <c r="CHH780" s="511"/>
      <c r="CHI780" s="511"/>
      <c r="CHJ780" s="511"/>
      <c r="CHK780" s="511"/>
      <c r="CHL780" s="511"/>
      <c r="CHM780" s="511"/>
      <c r="CHN780" s="511"/>
      <c r="CHO780" s="511"/>
      <c r="CHP780" s="511"/>
      <c r="CHQ780" s="89"/>
      <c r="CHR780" s="89"/>
      <c r="CHS780" s="89"/>
      <c r="CHT780" s="89"/>
      <c r="CHU780" s="89"/>
      <c r="CHV780" s="511"/>
      <c r="CHW780" s="511"/>
      <c r="CHX780" s="89"/>
      <c r="CHY780" s="89"/>
      <c r="CHZ780" s="511"/>
      <c r="CIA780" s="511"/>
      <c r="CIB780" s="89"/>
      <c r="CIC780" s="89"/>
      <c r="CID780" s="511"/>
      <c r="CIE780" s="511"/>
      <c r="CIF780" s="511"/>
      <c r="CIG780" s="511"/>
      <c r="CIH780" s="511"/>
      <c r="CII780" s="511"/>
      <c r="CIJ780" s="511"/>
      <c r="CIK780" s="89"/>
      <c r="CIL780" s="89"/>
      <c r="CIM780" s="511"/>
      <c r="CIN780" s="511"/>
      <c r="CIO780" s="89"/>
      <c r="CIP780" s="89"/>
      <c r="CIQ780" s="511"/>
      <c r="CIR780" s="511"/>
      <c r="CIS780" s="511"/>
      <c r="CIT780" s="511"/>
      <c r="CIU780" s="511"/>
      <c r="CIV780" s="203"/>
      <c r="CIW780" s="107"/>
      <c r="CIX780" s="511"/>
      <c r="CIY780" s="511"/>
      <c r="CIZ780" s="511"/>
      <c r="CJA780" s="511"/>
      <c r="CJB780" s="511"/>
      <c r="CJC780" s="511"/>
      <c r="CJD780" s="511"/>
      <c r="CJE780" s="168"/>
      <c r="CJF780" s="168"/>
      <c r="CJG780" s="168"/>
      <c r="CJH780" s="168"/>
      <c r="CJI780" s="168"/>
      <c r="CJJ780" s="168"/>
      <c r="CJK780" s="168"/>
      <c r="CJL780" s="168"/>
      <c r="CJM780" s="168"/>
      <c r="CJN780" s="168"/>
      <c r="CJO780" s="168"/>
      <c r="CJP780" s="168"/>
      <c r="CJQ780" s="168"/>
      <c r="CJR780" s="168"/>
      <c r="CJS780" s="168"/>
      <c r="CJT780" s="168"/>
      <c r="CJU780" s="168"/>
      <c r="CJV780" s="168"/>
      <c r="CJW780" s="168"/>
      <c r="CJX780" s="168"/>
      <c r="CJY780" s="168"/>
      <c r="CJZ780" s="168"/>
      <c r="CKA780" s="168"/>
      <c r="CKB780" s="168"/>
      <c r="CKC780" s="168"/>
      <c r="CKD780" s="168"/>
      <c r="CKE780" s="168"/>
      <c r="CKF780" s="168"/>
      <c r="CKG780" s="168"/>
      <c r="CKH780" s="168"/>
      <c r="CKI780" s="168"/>
      <c r="CKJ780" s="168"/>
      <c r="CKK780" s="168"/>
      <c r="CKL780" s="168"/>
      <c r="CKM780" s="168"/>
      <c r="CKN780" s="168"/>
      <c r="CKO780" s="168"/>
      <c r="CKP780" s="168"/>
      <c r="CKQ780" s="168"/>
      <c r="CKR780" s="168"/>
      <c r="CKS780" s="168"/>
      <c r="CKT780" s="168"/>
      <c r="CKU780" s="168"/>
      <c r="CKV780" s="168"/>
      <c r="CKW780" s="511"/>
      <c r="CKX780" s="511"/>
      <c r="CKY780" s="511"/>
      <c r="CKZ780" s="511"/>
      <c r="CLA780" s="511"/>
      <c r="CLB780" s="511"/>
      <c r="CLC780" s="511"/>
      <c r="CLD780" s="511"/>
      <c r="CLE780" s="511"/>
      <c r="CLF780" s="511"/>
      <c r="CLG780" s="511"/>
      <c r="CLH780" s="511"/>
      <c r="CLI780" s="511"/>
      <c r="CLJ780" s="511"/>
      <c r="CLK780" s="511"/>
      <c r="CLL780" s="511"/>
      <c r="CLM780" s="511"/>
      <c r="CLN780" s="511"/>
      <c r="CLO780" s="511"/>
      <c r="CLP780" s="511"/>
      <c r="CLQ780" s="511"/>
      <c r="CLR780" s="511"/>
      <c r="CLS780" s="511"/>
      <c r="CLT780" s="511"/>
      <c r="CLU780" s="89"/>
      <c r="CLV780" s="89"/>
      <c r="CLW780" s="89"/>
      <c r="CLX780" s="89"/>
      <c r="CLY780" s="89"/>
      <c r="CLZ780" s="511"/>
      <c r="CMA780" s="511"/>
      <c r="CMB780" s="89"/>
      <c r="CMC780" s="89"/>
      <c r="CMD780" s="511"/>
      <c r="CME780" s="511"/>
      <c r="CMF780" s="89"/>
      <c r="CMG780" s="89"/>
      <c r="CMH780" s="511"/>
      <c r="CMI780" s="511"/>
      <c r="CMJ780" s="511"/>
      <c r="CMK780" s="511"/>
      <c r="CML780" s="511"/>
      <c r="CMM780" s="511"/>
      <c r="CMN780" s="511"/>
      <c r="CMO780" s="89"/>
      <c r="CMP780" s="89"/>
      <c r="CMQ780" s="511"/>
      <c r="CMR780" s="511"/>
      <c r="CMS780" s="89"/>
      <c r="CMT780" s="89"/>
      <c r="CMU780" s="511"/>
      <c r="CMV780" s="511"/>
      <c r="CMW780" s="511"/>
      <c r="CMX780" s="511"/>
      <c r="CMY780" s="511"/>
      <c r="CMZ780" s="203"/>
      <c r="CNA780" s="107"/>
      <c r="CNB780" s="511"/>
      <c r="CNC780" s="511"/>
      <c r="CND780" s="511"/>
      <c r="CNE780" s="511"/>
      <c r="CNF780" s="511"/>
      <c r="CNG780" s="511"/>
      <c r="CNH780" s="511"/>
      <c r="CNI780" s="168"/>
      <c r="CNJ780" s="168"/>
      <c r="CNK780" s="168"/>
      <c r="CNL780" s="168"/>
      <c r="CNM780" s="168"/>
      <c r="CNN780" s="168"/>
      <c r="CNO780" s="168"/>
      <c r="CNP780" s="168"/>
      <c r="CNQ780" s="168"/>
      <c r="CNR780" s="168"/>
      <c r="CNS780" s="168"/>
      <c r="CNT780" s="168"/>
      <c r="CNU780" s="168"/>
      <c r="CNV780" s="168"/>
      <c r="CNW780" s="168"/>
      <c r="CNX780" s="168"/>
      <c r="CNY780" s="168"/>
      <c r="CNZ780" s="168"/>
      <c r="COA780" s="168"/>
      <c r="COB780" s="168"/>
      <c r="COC780" s="168"/>
      <c r="COD780" s="168"/>
      <c r="COE780" s="168"/>
      <c r="COF780" s="168"/>
      <c r="COG780" s="168"/>
      <c r="COH780" s="168"/>
      <c r="COI780" s="168"/>
      <c r="COJ780" s="168"/>
      <c r="COK780" s="168"/>
      <c r="COL780" s="168"/>
      <c r="COM780" s="168"/>
      <c r="CON780" s="168"/>
      <c r="COO780" s="168"/>
      <c r="COP780" s="168"/>
      <c r="COQ780" s="168"/>
      <c r="COR780" s="168"/>
      <c r="COS780" s="168"/>
      <c r="COT780" s="168"/>
      <c r="COU780" s="168"/>
      <c r="COV780" s="168"/>
      <c r="COW780" s="168"/>
      <c r="COX780" s="168"/>
      <c r="COY780" s="168"/>
      <c r="COZ780" s="168"/>
      <c r="CPA780" s="511"/>
      <c r="CPB780" s="511"/>
      <c r="CPC780" s="511"/>
      <c r="CPD780" s="511"/>
      <c r="CPE780" s="511"/>
      <c r="CPF780" s="511"/>
      <c r="CPG780" s="511"/>
      <c r="CPH780" s="511"/>
      <c r="CPI780" s="511"/>
      <c r="CPJ780" s="511"/>
      <c r="CPK780" s="511"/>
      <c r="CPL780" s="511"/>
      <c r="CPM780" s="511"/>
      <c r="CPN780" s="511"/>
      <c r="CPO780" s="511"/>
      <c r="CPP780" s="511"/>
      <c r="CPQ780" s="511"/>
      <c r="CPR780" s="511"/>
      <c r="CPS780" s="511"/>
      <c r="CPT780" s="511"/>
      <c r="CPU780" s="511"/>
      <c r="CPV780" s="511"/>
      <c r="CPW780" s="511"/>
      <c r="CPX780" s="511"/>
      <c r="CPY780" s="89"/>
      <c r="CPZ780" s="89"/>
      <c r="CQA780" s="89"/>
      <c r="CQB780" s="89"/>
      <c r="CQC780" s="89"/>
      <c r="CQD780" s="511"/>
      <c r="CQE780" s="511"/>
      <c r="CQF780" s="89"/>
      <c r="CQG780" s="89"/>
      <c r="CQH780" s="511"/>
      <c r="CQI780" s="511"/>
      <c r="CQJ780" s="89"/>
      <c r="CQK780" s="89"/>
      <c r="CQL780" s="511"/>
      <c r="CQM780" s="511"/>
      <c r="CQN780" s="511"/>
      <c r="CQO780" s="511"/>
      <c r="CQP780" s="511"/>
      <c r="CQQ780" s="511"/>
      <c r="CQR780" s="511"/>
      <c r="CQS780" s="89"/>
      <c r="CQT780" s="89"/>
      <c r="CQU780" s="511"/>
      <c r="CQV780" s="511"/>
      <c r="CQW780" s="89"/>
      <c r="CQX780" s="89"/>
      <c r="CQY780" s="511"/>
      <c r="CQZ780" s="511"/>
      <c r="CRA780" s="511"/>
      <c r="CRB780" s="511"/>
      <c r="CRC780" s="511"/>
      <c r="CRD780" s="203"/>
      <c r="CRE780" s="107"/>
      <c r="CRF780" s="511"/>
      <c r="CRG780" s="511"/>
      <c r="CRH780" s="511"/>
      <c r="CRI780" s="511"/>
      <c r="CRJ780" s="511"/>
      <c r="CRK780" s="511"/>
      <c r="CRL780" s="511"/>
      <c r="CRM780" s="168"/>
      <c r="CRN780" s="168"/>
      <c r="CRO780" s="168"/>
      <c r="CRP780" s="168"/>
      <c r="CRQ780" s="168"/>
      <c r="CRR780" s="168"/>
      <c r="CRS780" s="168"/>
      <c r="CRT780" s="168"/>
      <c r="CRU780" s="168"/>
      <c r="CRV780" s="168"/>
      <c r="CRW780" s="168"/>
      <c r="CRX780" s="168"/>
      <c r="CRY780" s="168"/>
      <c r="CRZ780" s="168"/>
      <c r="CSA780" s="168"/>
      <c r="CSB780" s="168"/>
      <c r="CSC780" s="168"/>
      <c r="CSD780" s="168"/>
      <c r="CSE780" s="168"/>
      <c r="CSF780" s="168"/>
      <c r="CSG780" s="168"/>
      <c r="CSH780" s="168"/>
      <c r="CSI780" s="168"/>
      <c r="CSJ780" s="168"/>
      <c r="CSK780" s="168"/>
      <c r="CSL780" s="168"/>
      <c r="CSM780" s="168"/>
      <c r="CSN780" s="168"/>
      <c r="CSO780" s="168"/>
      <c r="CSP780" s="168"/>
      <c r="CSQ780" s="168"/>
      <c r="CSR780" s="168"/>
      <c r="CSS780" s="168"/>
      <c r="CST780" s="168"/>
      <c r="CSU780" s="168"/>
      <c r="CSV780" s="168"/>
      <c r="CSW780" s="168"/>
      <c r="CSX780" s="168"/>
      <c r="CSY780" s="168"/>
      <c r="CSZ780" s="168"/>
      <c r="CTA780" s="168"/>
      <c r="CTB780" s="168"/>
      <c r="CTC780" s="168"/>
      <c r="CTD780" s="168"/>
      <c r="CTE780" s="511"/>
      <c r="CTF780" s="511"/>
      <c r="CTG780" s="511"/>
      <c r="CTH780" s="511"/>
      <c r="CTI780" s="511"/>
      <c r="CTJ780" s="511"/>
      <c r="CTK780" s="511"/>
      <c r="CTL780" s="511"/>
      <c r="CTM780" s="511"/>
      <c r="CTN780" s="511"/>
      <c r="CTO780" s="511"/>
      <c r="CTP780" s="511"/>
      <c r="CTQ780" s="511"/>
      <c r="CTR780" s="511"/>
      <c r="CTS780" s="511"/>
      <c r="CTT780" s="511"/>
      <c r="CTU780" s="511"/>
      <c r="CTV780" s="511"/>
      <c r="CTW780" s="511"/>
      <c r="CTX780" s="511"/>
      <c r="CTY780" s="511"/>
      <c r="CTZ780" s="511"/>
      <c r="CUA780" s="511"/>
      <c r="CUB780" s="511"/>
      <c r="CUC780" s="89"/>
      <c r="CUD780" s="89"/>
      <c r="CUE780" s="89"/>
      <c r="CUF780" s="89"/>
      <c r="CUG780" s="89"/>
      <c r="CUH780" s="511"/>
      <c r="CUI780" s="511"/>
      <c r="CUJ780" s="89"/>
      <c r="CUK780" s="89"/>
      <c r="CUL780" s="511"/>
      <c r="CUM780" s="511"/>
      <c r="CUN780" s="89"/>
      <c r="CUO780" s="89"/>
      <c r="CUP780" s="511"/>
      <c r="CUQ780" s="511"/>
      <c r="CUR780" s="511"/>
      <c r="CUS780" s="511"/>
      <c r="CUT780" s="511"/>
      <c r="CUU780" s="511"/>
      <c r="CUV780" s="511"/>
      <c r="CUW780" s="89"/>
      <c r="CUX780" s="89"/>
      <c r="CUY780" s="511"/>
      <c r="CUZ780" s="511"/>
      <c r="CVA780" s="89"/>
      <c r="CVB780" s="89"/>
      <c r="CVC780" s="511"/>
      <c r="CVD780" s="511"/>
      <c r="CVE780" s="511"/>
      <c r="CVF780" s="511"/>
      <c r="CVG780" s="511"/>
      <c r="CVH780" s="203"/>
      <c r="CVI780" s="107"/>
      <c r="CVJ780" s="511"/>
      <c r="CVK780" s="511"/>
      <c r="CVL780" s="511"/>
      <c r="CVM780" s="511"/>
      <c r="CVN780" s="511"/>
      <c r="CVO780" s="511"/>
      <c r="CVP780" s="511"/>
      <c r="CVQ780" s="168"/>
      <c r="CVR780" s="168"/>
      <c r="CVS780" s="168"/>
      <c r="CVT780" s="168"/>
      <c r="CVU780" s="168"/>
      <c r="CVV780" s="168"/>
      <c r="CVW780" s="168"/>
      <c r="CVX780" s="168"/>
      <c r="CVY780" s="168"/>
      <c r="CVZ780" s="168"/>
      <c r="CWA780" s="168"/>
      <c r="CWB780" s="168"/>
      <c r="CWC780" s="168"/>
      <c r="CWD780" s="168"/>
      <c r="CWE780" s="168"/>
      <c r="CWF780" s="168"/>
      <c r="CWG780" s="168"/>
      <c r="CWH780" s="168"/>
      <c r="CWI780" s="168"/>
      <c r="CWJ780" s="168"/>
      <c r="CWK780" s="168"/>
      <c r="CWL780" s="168"/>
      <c r="CWM780" s="168"/>
      <c r="CWN780" s="168"/>
      <c r="CWO780" s="168"/>
      <c r="CWP780" s="168"/>
      <c r="CWQ780" s="168"/>
      <c r="CWR780" s="168"/>
      <c r="CWS780" s="168"/>
      <c r="CWT780" s="168"/>
      <c r="CWU780" s="168"/>
      <c r="CWV780" s="168"/>
      <c r="CWW780" s="168"/>
      <c r="CWX780" s="168"/>
      <c r="CWY780" s="168"/>
      <c r="CWZ780" s="168"/>
      <c r="CXA780" s="168"/>
      <c r="CXB780" s="168"/>
      <c r="CXC780" s="168"/>
      <c r="CXD780" s="168"/>
      <c r="CXE780" s="168"/>
      <c r="CXF780" s="168"/>
      <c r="CXG780" s="168"/>
      <c r="CXH780" s="168"/>
      <c r="CXI780" s="511"/>
      <c r="CXJ780" s="511"/>
      <c r="CXK780" s="511"/>
      <c r="CXL780" s="511"/>
      <c r="CXM780" s="511"/>
      <c r="CXN780" s="511"/>
      <c r="CXO780" s="511"/>
      <c r="CXP780" s="511"/>
      <c r="CXQ780" s="511"/>
      <c r="CXR780" s="511"/>
      <c r="CXS780" s="511"/>
      <c r="CXT780" s="511"/>
      <c r="CXU780" s="511"/>
      <c r="CXV780" s="511"/>
      <c r="CXW780" s="511"/>
      <c r="CXX780" s="511"/>
      <c r="CXY780" s="511"/>
      <c r="CXZ780" s="511"/>
      <c r="CYA780" s="511"/>
      <c r="CYB780" s="511"/>
      <c r="CYC780" s="511"/>
      <c r="CYD780" s="511"/>
      <c r="CYE780" s="511"/>
      <c r="CYF780" s="511"/>
      <c r="CYG780" s="89"/>
      <c r="CYH780" s="89"/>
      <c r="CYI780" s="89"/>
      <c r="CYJ780" s="89"/>
      <c r="CYK780" s="89"/>
      <c r="CYL780" s="511"/>
      <c r="CYM780" s="511"/>
      <c r="CYN780" s="89"/>
      <c r="CYO780" s="89"/>
      <c r="CYP780" s="511"/>
      <c r="CYQ780" s="511"/>
      <c r="CYR780" s="89"/>
      <c r="CYS780" s="89"/>
      <c r="CYT780" s="511"/>
      <c r="CYU780" s="511"/>
      <c r="CYV780" s="511"/>
      <c r="CYW780" s="511"/>
      <c r="CYX780" s="511"/>
      <c r="CYY780" s="511"/>
      <c r="CYZ780" s="511"/>
      <c r="CZA780" s="89"/>
      <c r="CZB780" s="89"/>
      <c r="CZC780" s="511"/>
      <c r="CZD780" s="511"/>
      <c r="CZE780" s="89"/>
      <c r="CZF780" s="89"/>
      <c r="CZG780" s="511"/>
      <c r="CZH780" s="511"/>
      <c r="CZI780" s="511"/>
      <c r="CZJ780" s="511"/>
      <c r="CZK780" s="511"/>
      <c r="CZL780" s="203"/>
      <c r="CZM780" s="107"/>
      <c r="CZN780" s="511"/>
      <c r="CZO780" s="511"/>
      <c r="CZP780" s="511"/>
      <c r="CZQ780" s="511"/>
      <c r="CZR780" s="511"/>
      <c r="CZS780" s="511"/>
      <c r="CZT780" s="511"/>
      <c r="CZU780" s="168"/>
      <c r="CZV780" s="168"/>
      <c r="CZW780" s="168"/>
      <c r="CZX780" s="168"/>
      <c r="CZY780" s="168"/>
      <c r="CZZ780" s="168"/>
      <c r="DAA780" s="168"/>
      <c r="DAB780" s="168"/>
      <c r="DAC780" s="168"/>
      <c r="DAD780" s="168"/>
      <c r="DAE780" s="168"/>
      <c r="DAF780" s="168"/>
      <c r="DAG780" s="168"/>
      <c r="DAH780" s="168"/>
      <c r="DAI780" s="168"/>
      <c r="DAJ780" s="168"/>
      <c r="DAK780" s="168"/>
      <c r="DAL780" s="168"/>
      <c r="DAM780" s="168"/>
      <c r="DAN780" s="168"/>
      <c r="DAO780" s="168"/>
      <c r="DAP780" s="168"/>
      <c r="DAQ780" s="168"/>
      <c r="DAR780" s="168"/>
      <c r="DAS780" s="168"/>
      <c r="DAT780" s="168"/>
      <c r="DAU780" s="168"/>
      <c r="DAV780" s="168"/>
      <c r="DAW780" s="168"/>
      <c r="DAX780" s="168"/>
      <c r="DAY780" s="168"/>
      <c r="DAZ780" s="168"/>
      <c r="DBA780" s="168"/>
      <c r="DBB780" s="168"/>
      <c r="DBC780" s="168"/>
      <c r="DBD780" s="168"/>
      <c r="DBE780" s="168"/>
      <c r="DBF780" s="168"/>
      <c r="DBG780" s="168"/>
      <c r="DBH780" s="168"/>
      <c r="DBI780" s="168"/>
      <c r="DBJ780" s="168"/>
      <c r="DBK780" s="168"/>
      <c r="DBL780" s="168"/>
      <c r="DBM780" s="511"/>
      <c r="DBN780" s="511"/>
      <c r="DBO780" s="511"/>
      <c r="DBP780" s="511"/>
      <c r="DBQ780" s="511"/>
      <c r="DBR780" s="511"/>
      <c r="DBS780" s="511"/>
      <c r="DBT780" s="511"/>
      <c r="DBU780" s="511"/>
      <c r="DBV780" s="511"/>
      <c r="DBW780" s="511"/>
      <c r="DBX780" s="511"/>
      <c r="DBY780" s="511"/>
      <c r="DBZ780" s="511"/>
      <c r="DCA780" s="511"/>
      <c r="DCB780" s="511"/>
      <c r="DCC780" s="511"/>
      <c r="DCD780" s="511"/>
      <c r="DCE780" s="511"/>
      <c r="DCF780" s="511"/>
      <c r="DCG780" s="511"/>
      <c r="DCH780" s="511"/>
      <c r="DCI780" s="511"/>
      <c r="DCJ780" s="511"/>
      <c r="DCK780" s="89"/>
      <c r="DCL780" s="89"/>
      <c r="DCM780" s="89"/>
      <c r="DCN780" s="89"/>
      <c r="DCO780" s="89"/>
      <c r="DCP780" s="511"/>
      <c r="DCQ780" s="511"/>
      <c r="DCR780" s="89"/>
      <c r="DCS780" s="89"/>
      <c r="DCT780" s="511"/>
      <c r="DCU780" s="511"/>
      <c r="DCV780" s="89"/>
      <c r="DCW780" s="89"/>
      <c r="DCX780" s="511"/>
      <c r="DCY780" s="511"/>
      <c r="DCZ780" s="511"/>
      <c r="DDA780" s="511"/>
      <c r="DDB780" s="511"/>
      <c r="DDC780" s="511"/>
      <c r="DDD780" s="511"/>
      <c r="DDE780" s="89"/>
      <c r="DDF780" s="89"/>
      <c r="DDG780" s="511"/>
      <c r="DDH780" s="511"/>
      <c r="DDI780" s="89"/>
      <c r="DDJ780" s="89"/>
      <c r="DDK780" s="511"/>
      <c r="DDL780" s="511"/>
      <c r="DDM780" s="511"/>
      <c r="DDN780" s="511"/>
      <c r="DDO780" s="511"/>
      <c r="DDP780" s="203"/>
      <c r="DDQ780" s="107"/>
      <c r="DDR780" s="511"/>
      <c r="DDS780" s="511"/>
      <c r="DDT780" s="511"/>
      <c r="DDU780" s="511"/>
      <c r="DDV780" s="511"/>
      <c r="DDW780" s="511"/>
      <c r="DDX780" s="511"/>
      <c r="DDY780" s="168"/>
      <c r="DDZ780" s="168"/>
      <c r="DEA780" s="168"/>
      <c r="DEB780" s="168"/>
      <c r="DEC780" s="168"/>
      <c r="DED780" s="168"/>
      <c r="DEE780" s="168"/>
      <c r="DEF780" s="168"/>
      <c r="DEG780" s="168"/>
      <c r="DEH780" s="168"/>
      <c r="DEI780" s="168"/>
      <c r="DEJ780" s="168"/>
      <c r="DEK780" s="168"/>
      <c r="DEL780" s="168"/>
      <c r="DEM780" s="168"/>
      <c r="DEN780" s="168"/>
      <c r="DEO780" s="168"/>
      <c r="DEP780" s="168"/>
      <c r="DEQ780" s="168"/>
      <c r="DER780" s="168"/>
      <c r="DES780" s="168"/>
      <c r="DET780" s="168"/>
      <c r="DEU780" s="168"/>
      <c r="DEV780" s="168"/>
      <c r="DEW780" s="168"/>
      <c r="DEX780" s="168"/>
      <c r="DEY780" s="168"/>
      <c r="DEZ780" s="168"/>
      <c r="DFA780" s="168"/>
      <c r="DFB780" s="168"/>
      <c r="DFC780" s="168"/>
      <c r="DFD780" s="168"/>
      <c r="DFE780" s="168"/>
      <c r="DFF780" s="168"/>
      <c r="DFG780" s="168"/>
      <c r="DFH780" s="168"/>
      <c r="DFI780" s="168"/>
      <c r="DFJ780" s="168"/>
      <c r="DFK780" s="168"/>
      <c r="DFL780" s="168"/>
      <c r="DFM780" s="168"/>
      <c r="DFN780" s="168"/>
      <c r="DFO780" s="168"/>
      <c r="DFP780" s="168"/>
      <c r="DFQ780" s="511"/>
      <c r="DFR780" s="511"/>
      <c r="DFS780" s="511"/>
      <c r="DFT780" s="511"/>
      <c r="DFU780" s="511"/>
      <c r="DFV780" s="511"/>
      <c r="DFW780" s="511"/>
      <c r="DFX780" s="511"/>
      <c r="DFY780" s="511"/>
      <c r="DFZ780" s="511"/>
      <c r="DGA780" s="511"/>
      <c r="DGB780" s="511"/>
      <c r="DGC780" s="511"/>
      <c r="DGD780" s="511"/>
      <c r="DGE780" s="511"/>
      <c r="DGF780" s="511"/>
      <c r="DGG780" s="511"/>
      <c r="DGH780" s="511"/>
      <c r="DGI780" s="511"/>
      <c r="DGJ780" s="511"/>
      <c r="DGK780" s="511"/>
      <c r="DGL780" s="511"/>
      <c r="DGM780" s="511"/>
      <c r="DGN780" s="511"/>
      <c r="DGO780" s="89"/>
      <c r="DGP780" s="89"/>
      <c r="DGQ780" s="89"/>
      <c r="DGR780" s="89"/>
      <c r="DGS780" s="89"/>
      <c r="DGT780" s="511"/>
      <c r="DGU780" s="511"/>
      <c r="DGV780" s="89"/>
      <c r="DGW780" s="89"/>
      <c r="DGX780" s="511"/>
      <c r="DGY780" s="511"/>
      <c r="DGZ780" s="89"/>
      <c r="DHA780" s="89"/>
      <c r="DHB780" s="511"/>
      <c r="DHC780" s="511"/>
      <c r="DHD780" s="511"/>
      <c r="DHE780" s="511"/>
      <c r="DHF780" s="511"/>
      <c r="DHG780" s="511"/>
      <c r="DHH780" s="511"/>
      <c r="DHI780" s="89"/>
      <c r="DHJ780" s="89"/>
      <c r="DHK780" s="511"/>
      <c r="DHL780" s="511"/>
      <c r="DHM780" s="89"/>
      <c r="DHN780" s="89"/>
      <c r="DHO780" s="511"/>
      <c r="DHP780" s="511"/>
      <c r="DHQ780" s="511"/>
      <c r="DHR780" s="511"/>
      <c r="DHS780" s="511"/>
      <c r="DHT780" s="203"/>
      <c r="DHU780" s="107"/>
      <c r="DHV780" s="511"/>
      <c r="DHW780" s="511"/>
      <c r="DHX780" s="511"/>
      <c r="DHY780" s="511"/>
      <c r="DHZ780" s="511"/>
      <c r="DIA780" s="511"/>
      <c r="DIB780" s="511"/>
      <c r="DIC780" s="168"/>
      <c r="DID780" s="168"/>
      <c r="DIE780" s="168"/>
      <c r="DIF780" s="168"/>
      <c r="DIG780" s="168"/>
      <c r="DIH780" s="168"/>
      <c r="DII780" s="168"/>
      <c r="DIJ780" s="168"/>
      <c r="DIK780" s="168"/>
      <c r="DIL780" s="168"/>
      <c r="DIM780" s="168"/>
      <c r="DIN780" s="168"/>
      <c r="DIO780" s="168"/>
      <c r="DIP780" s="168"/>
      <c r="DIQ780" s="168"/>
      <c r="DIR780" s="168"/>
      <c r="DIS780" s="168"/>
      <c r="DIT780" s="168"/>
      <c r="DIU780" s="168"/>
      <c r="DIV780" s="168"/>
      <c r="DIW780" s="168"/>
      <c r="DIX780" s="168"/>
      <c r="DIY780" s="168"/>
      <c r="DIZ780" s="168"/>
      <c r="DJA780" s="168"/>
      <c r="DJB780" s="168"/>
      <c r="DJC780" s="168"/>
      <c r="DJD780" s="168"/>
      <c r="DJE780" s="168"/>
      <c r="DJF780" s="168"/>
      <c r="DJG780" s="168"/>
      <c r="DJH780" s="168"/>
      <c r="DJI780" s="168"/>
      <c r="DJJ780" s="168"/>
      <c r="DJK780" s="168"/>
      <c r="DJL780" s="168"/>
      <c r="DJM780" s="168"/>
      <c r="DJN780" s="168"/>
      <c r="DJO780" s="168"/>
      <c r="DJP780" s="168"/>
      <c r="DJQ780" s="168"/>
      <c r="DJR780" s="168"/>
      <c r="DJS780" s="168"/>
      <c r="DJT780" s="168"/>
      <c r="DJU780" s="511"/>
      <c r="DJV780" s="511"/>
      <c r="DJW780" s="511"/>
      <c r="DJX780" s="511"/>
      <c r="DJY780" s="511"/>
      <c r="DJZ780" s="511"/>
      <c r="DKA780" s="511"/>
      <c r="DKB780" s="511"/>
      <c r="DKC780" s="511"/>
      <c r="DKD780" s="511"/>
      <c r="DKE780" s="511"/>
      <c r="DKF780" s="511"/>
      <c r="DKG780" s="511"/>
      <c r="DKH780" s="511"/>
      <c r="DKI780" s="511"/>
      <c r="DKJ780" s="511"/>
      <c r="DKK780" s="511"/>
      <c r="DKL780" s="511"/>
      <c r="DKM780" s="511"/>
      <c r="DKN780" s="511"/>
      <c r="DKO780" s="511"/>
      <c r="DKP780" s="511"/>
      <c r="DKQ780" s="511"/>
      <c r="DKR780" s="511"/>
      <c r="DKS780" s="89"/>
      <c r="DKT780" s="89"/>
      <c r="DKU780" s="89"/>
      <c r="DKV780" s="89"/>
      <c r="DKW780" s="89"/>
      <c r="DKX780" s="511"/>
      <c r="DKY780" s="511"/>
      <c r="DKZ780" s="89"/>
      <c r="DLA780" s="89"/>
      <c r="DLB780" s="511"/>
      <c r="DLC780" s="511"/>
      <c r="DLD780" s="89"/>
      <c r="DLE780" s="89"/>
      <c r="DLF780" s="511"/>
      <c r="DLG780" s="511"/>
      <c r="DLH780" s="511"/>
      <c r="DLI780" s="511"/>
      <c r="DLJ780" s="511"/>
      <c r="DLK780" s="511"/>
      <c r="DLL780" s="511"/>
      <c r="DLM780" s="89"/>
      <c r="DLN780" s="89"/>
      <c r="DLO780" s="511"/>
      <c r="DLP780" s="511"/>
      <c r="DLQ780" s="89"/>
      <c r="DLR780" s="89"/>
      <c r="DLS780" s="511"/>
      <c r="DLT780" s="511"/>
      <c r="DLU780" s="511"/>
      <c r="DLV780" s="511"/>
      <c r="DLW780" s="511"/>
      <c r="DLX780" s="203"/>
      <c r="DLY780" s="107"/>
      <c r="DLZ780" s="511"/>
      <c r="DMA780" s="511"/>
      <c r="DMB780" s="511"/>
      <c r="DMC780" s="511"/>
      <c r="DMD780" s="511"/>
      <c r="DME780" s="511"/>
      <c r="DMF780" s="511"/>
      <c r="DMG780" s="168"/>
      <c r="DMH780" s="168"/>
      <c r="DMI780" s="168"/>
      <c r="DMJ780" s="168"/>
      <c r="DMK780" s="168"/>
      <c r="DML780" s="168"/>
      <c r="DMM780" s="168"/>
      <c r="DMN780" s="168"/>
      <c r="DMO780" s="168"/>
      <c r="DMP780" s="168"/>
      <c r="DMQ780" s="168"/>
      <c r="DMR780" s="168"/>
      <c r="DMS780" s="168"/>
      <c r="DMT780" s="168"/>
      <c r="DMU780" s="168"/>
      <c r="DMV780" s="168"/>
      <c r="DMW780" s="168"/>
      <c r="DMX780" s="168"/>
      <c r="DMY780" s="168"/>
      <c r="DMZ780" s="168"/>
      <c r="DNA780" s="168"/>
      <c r="DNB780" s="168"/>
      <c r="DNC780" s="168"/>
      <c r="DND780" s="168"/>
      <c r="DNE780" s="168"/>
      <c r="DNF780" s="168"/>
      <c r="DNG780" s="168"/>
      <c r="DNH780" s="168"/>
      <c r="DNI780" s="168"/>
      <c r="DNJ780" s="168"/>
      <c r="DNK780" s="168"/>
      <c r="DNL780" s="168"/>
      <c r="DNM780" s="168"/>
      <c r="DNN780" s="168"/>
      <c r="DNO780" s="168"/>
      <c r="DNP780" s="168"/>
      <c r="DNQ780" s="168"/>
      <c r="DNR780" s="168"/>
      <c r="DNS780" s="168"/>
      <c r="DNT780" s="168"/>
      <c r="DNU780" s="168"/>
      <c r="DNV780" s="168"/>
      <c r="DNW780" s="168"/>
      <c r="DNX780" s="168"/>
      <c r="DNY780" s="511"/>
      <c r="DNZ780" s="511"/>
      <c r="DOA780" s="511"/>
      <c r="DOB780" s="511"/>
      <c r="DOC780" s="511"/>
      <c r="DOD780" s="511"/>
      <c r="DOE780" s="511"/>
      <c r="DOF780" s="511"/>
      <c r="DOG780" s="511"/>
      <c r="DOH780" s="511"/>
      <c r="DOI780" s="511"/>
      <c r="DOJ780" s="511"/>
      <c r="DOK780" s="511"/>
      <c r="DOL780" s="511"/>
      <c r="DOM780" s="511"/>
      <c r="DON780" s="511"/>
      <c r="DOO780" s="511"/>
      <c r="DOP780" s="511"/>
      <c r="DOQ780" s="511"/>
      <c r="DOR780" s="511"/>
      <c r="DOS780" s="511"/>
      <c r="DOT780" s="511"/>
      <c r="DOU780" s="511"/>
      <c r="DOV780" s="511"/>
      <c r="DOW780" s="89"/>
      <c r="DOX780" s="89"/>
      <c r="DOY780" s="89"/>
      <c r="DOZ780" s="89"/>
      <c r="DPA780" s="89"/>
      <c r="DPB780" s="511"/>
      <c r="DPC780" s="511"/>
      <c r="DPD780" s="89"/>
      <c r="DPE780" s="89"/>
      <c r="DPF780" s="511"/>
      <c r="DPG780" s="511"/>
      <c r="DPH780" s="89"/>
      <c r="DPI780" s="89"/>
      <c r="DPJ780" s="511"/>
      <c r="DPK780" s="511"/>
      <c r="DPL780" s="511"/>
      <c r="DPM780" s="511"/>
      <c r="DPN780" s="511"/>
      <c r="DPO780" s="511"/>
      <c r="DPP780" s="511"/>
      <c r="DPQ780" s="89"/>
      <c r="DPR780" s="89"/>
      <c r="DPS780" s="511"/>
      <c r="DPT780" s="511"/>
      <c r="DPU780" s="89"/>
      <c r="DPV780" s="89"/>
      <c r="DPW780" s="511"/>
      <c r="DPX780" s="511"/>
      <c r="DPY780" s="511"/>
      <c r="DPZ780" s="511"/>
      <c r="DQA780" s="511"/>
      <c r="DQB780" s="203"/>
      <c r="DQC780" s="107"/>
      <c r="DQD780" s="511"/>
      <c r="DQE780" s="511"/>
      <c r="DQF780" s="511"/>
      <c r="DQG780" s="511"/>
      <c r="DQH780" s="511"/>
      <c r="DQI780" s="511"/>
      <c r="DQJ780" s="511"/>
      <c r="DQK780" s="168"/>
      <c r="DQL780" s="168"/>
      <c r="DQM780" s="168"/>
      <c r="DQN780" s="168"/>
      <c r="DQO780" s="168"/>
      <c r="DQP780" s="168"/>
      <c r="DQQ780" s="168"/>
      <c r="DQR780" s="168"/>
      <c r="DQS780" s="168"/>
      <c r="DQT780" s="168"/>
      <c r="DQU780" s="168"/>
      <c r="DQV780" s="168"/>
      <c r="DQW780" s="168"/>
      <c r="DQX780" s="168"/>
      <c r="DQY780" s="168"/>
      <c r="DQZ780" s="168"/>
      <c r="DRA780" s="168"/>
      <c r="DRB780" s="168"/>
      <c r="DRC780" s="168"/>
      <c r="DRD780" s="168"/>
      <c r="DRE780" s="168"/>
      <c r="DRF780" s="168"/>
      <c r="DRG780" s="168"/>
      <c r="DRH780" s="168"/>
      <c r="DRI780" s="168"/>
      <c r="DRJ780" s="168"/>
      <c r="DRK780" s="168"/>
      <c r="DRL780" s="168"/>
      <c r="DRM780" s="168"/>
      <c r="DRN780" s="168"/>
      <c r="DRO780" s="168"/>
      <c r="DRP780" s="168"/>
      <c r="DRQ780" s="168"/>
      <c r="DRR780" s="168"/>
      <c r="DRS780" s="168"/>
      <c r="DRT780" s="168"/>
      <c r="DRU780" s="168"/>
      <c r="DRV780" s="168"/>
      <c r="DRW780" s="168"/>
      <c r="DRX780" s="168"/>
      <c r="DRY780" s="168"/>
      <c r="DRZ780" s="168"/>
      <c r="DSA780" s="168"/>
      <c r="DSB780" s="168"/>
      <c r="DSC780" s="511"/>
      <c r="DSD780" s="511"/>
      <c r="DSE780" s="511"/>
      <c r="DSF780" s="511"/>
      <c r="DSG780" s="511"/>
      <c r="DSH780" s="511"/>
      <c r="DSI780" s="511"/>
      <c r="DSJ780" s="511"/>
      <c r="DSK780" s="511"/>
      <c r="DSL780" s="511"/>
      <c r="DSM780" s="511"/>
      <c r="DSN780" s="511"/>
      <c r="DSO780" s="511"/>
      <c r="DSP780" s="511"/>
      <c r="DSQ780" s="511"/>
      <c r="DSR780" s="511"/>
      <c r="DSS780" s="511"/>
      <c r="DST780" s="511"/>
      <c r="DSU780" s="511"/>
      <c r="DSV780" s="511"/>
      <c r="DSW780" s="511"/>
      <c r="DSX780" s="511"/>
      <c r="DSY780" s="511"/>
      <c r="DSZ780" s="511"/>
      <c r="DTA780" s="89"/>
      <c r="DTB780" s="89"/>
      <c r="DTC780" s="89"/>
      <c r="DTD780" s="89"/>
      <c r="DTE780" s="89"/>
      <c r="DTF780" s="511"/>
      <c r="DTG780" s="511"/>
      <c r="DTH780" s="89"/>
      <c r="DTI780" s="89"/>
      <c r="DTJ780" s="511"/>
      <c r="DTK780" s="511"/>
      <c r="DTL780" s="89"/>
      <c r="DTM780" s="89"/>
      <c r="DTN780" s="511"/>
      <c r="DTO780" s="511"/>
      <c r="DTP780" s="511"/>
      <c r="DTQ780" s="511"/>
      <c r="DTR780" s="511"/>
      <c r="DTS780" s="511"/>
      <c r="DTT780" s="511"/>
      <c r="DTU780" s="89"/>
      <c r="DTV780" s="89"/>
      <c r="DTW780" s="511"/>
      <c r="DTX780" s="511"/>
      <c r="DTY780" s="89"/>
      <c r="DTZ780" s="89"/>
      <c r="DUA780" s="511"/>
      <c r="DUB780" s="511"/>
      <c r="DUC780" s="511"/>
      <c r="DUD780" s="511"/>
      <c r="DUE780" s="511"/>
      <c r="DUF780" s="203"/>
      <c r="DUG780" s="107"/>
      <c r="DUH780" s="511"/>
      <c r="DUI780" s="511"/>
      <c r="DUJ780" s="511"/>
      <c r="DUK780" s="511"/>
      <c r="DUL780" s="511"/>
      <c r="DUM780" s="511"/>
      <c r="DUN780" s="511"/>
      <c r="DUO780" s="168"/>
      <c r="DUP780" s="168"/>
      <c r="DUQ780" s="168"/>
      <c r="DUR780" s="168"/>
      <c r="DUS780" s="168"/>
      <c r="DUT780" s="168"/>
      <c r="DUU780" s="168"/>
      <c r="DUV780" s="168"/>
      <c r="DUW780" s="168"/>
      <c r="DUX780" s="168"/>
      <c r="DUY780" s="168"/>
      <c r="DUZ780" s="168"/>
      <c r="DVA780" s="168"/>
      <c r="DVB780" s="168"/>
      <c r="DVC780" s="168"/>
      <c r="DVD780" s="168"/>
      <c r="DVE780" s="168"/>
      <c r="DVF780" s="168"/>
      <c r="DVG780" s="168"/>
      <c r="DVH780" s="168"/>
      <c r="DVI780" s="168"/>
      <c r="DVJ780" s="168"/>
      <c r="DVK780" s="168"/>
      <c r="DVL780" s="168"/>
      <c r="DVM780" s="168"/>
      <c r="DVN780" s="168"/>
      <c r="DVO780" s="168"/>
      <c r="DVP780" s="168"/>
      <c r="DVQ780" s="168"/>
      <c r="DVR780" s="168"/>
      <c r="DVS780" s="168"/>
      <c r="DVT780" s="168"/>
      <c r="DVU780" s="168"/>
      <c r="DVV780" s="168"/>
      <c r="DVW780" s="168"/>
      <c r="DVX780" s="168"/>
      <c r="DVY780" s="168"/>
      <c r="DVZ780" s="168"/>
      <c r="DWA780" s="168"/>
      <c r="DWB780" s="168"/>
      <c r="DWC780" s="168"/>
      <c r="DWD780" s="168"/>
      <c r="DWE780" s="168"/>
      <c r="DWF780" s="168"/>
      <c r="DWG780" s="511"/>
      <c r="DWH780" s="511"/>
      <c r="DWI780" s="511"/>
      <c r="DWJ780" s="511"/>
      <c r="DWK780" s="511"/>
      <c r="DWL780" s="511"/>
      <c r="DWM780" s="511"/>
      <c r="DWN780" s="511"/>
      <c r="DWO780" s="511"/>
      <c r="DWP780" s="511"/>
      <c r="DWQ780" s="511"/>
      <c r="DWR780" s="511"/>
      <c r="DWS780" s="511"/>
      <c r="DWT780" s="511"/>
      <c r="DWU780" s="511"/>
      <c r="DWV780" s="511"/>
      <c r="DWW780" s="511"/>
      <c r="DWX780" s="511"/>
      <c r="DWY780" s="511"/>
      <c r="DWZ780" s="511"/>
      <c r="DXA780" s="511"/>
      <c r="DXB780" s="511"/>
      <c r="DXC780" s="511"/>
      <c r="DXD780" s="511"/>
      <c r="DXE780" s="89"/>
      <c r="DXF780" s="89"/>
      <c r="DXG780" s="89"/>
      <c r="DXH780" s="89"/>
      <c r="DXI780" s="89"/>
      <c r="DXJ780" s="511"/>
      <c r="DXK780" s="511"/>
      <c r="DXL780" s="89"/>
      <c r="DXM780" s="89"/>
      <c r="DXN780" s="511"/>
      <c r="DXO780" s="511"/>
      <c r="DXP780" s="89"/>
      <c r="DXQ780" s="89"/>
      <c r="DXR780" s="511"/>
      <c r="DXS780" s="511"/>
      <c r="DXT780" s="511"/>
      <c r="DXU780" s="511"/>
      <c r="DXV780" s="511"/>
      <c r="DXW780" s="511"/>
      <c r="DXX780" s="511"/>
      <c r="DXY780" s="89"/>
      <c r="DXZ780" s="89"/>
      <c r="DYA780" s="511"/>
      <c r="DYB780" s="511"/>
      <c r="DYC780" s="89"/>
      <c r="DYD780" s="89"/>
      <c r="DYE780" s="511"/>
      <c r="DYF780" s="511"/>
      <c r="DYG780" s="511"/>
      <c r="DYH780" s="511"/>
      <c r="DYI780" s="511"/>
      <c r="DYJ780" s="203"/>
      <c r="DYK780" s="107"/>
      <c r="DYL780" s="511"/>
      <c r="DYM780" s="511"/>
      <c r="DYN780" s="511"/>
      <c r="DYO780" s="511"/>
      <c r="DYP780" s="511"/>
      <c r="DYQ780" s="511"/>
      <c r="DYR780" s="511"/>
      <c r="DYS780" s="168"/>
      <c r="DYT780" s="168"/>
      <c r="DYU780" s="168"/>
      <c r="DYV780" s="168"/>
      <c r="DYW780" s="168"/>
      <c r="DYX780" s="168"/>
      <c r="DYY780" s="168"/>
      <c r="DYZ780" s="168"/>
      <c r="DZA780" s="168"/>
      <c r="DZB780" s="168"/>
      <c r="DZC780" s="168"/>
      <c r="DZD780" s="168"/>
      <c r="DZE780" s="168"/>
      <c r="DZF780" s="168"/>
      <c r="DZG780" s="168"/>
      <c r="DZH780" s="168"/>
      <c r="DZI780" s="168"/>
      <c r="DZJ780" s="168"/>
      <c r="DZK780" s="168"/>
      <c r="DZL780" s="168"/>
      <c r="DZM780" s="168"/>
      <c r="DZN780" s="168"/>
      <c r="DZO780" s="168"/>
      <c r="DZP780" s="168"/>
      <c r="DZQ780" s="168"/>
      <c r="DZR780" s="168"/>
      <c r="DZS780" s="168"/>
      <c r="DZT780" s="168"/>
      <c r="DZU780" s="168"/>
      <c r="DZV780" s="168"/>
      <c r="DZW780" s="168"/>
      <c r="DZX780" s="168"/>
      <c r="DZY780" s="168"/>
      <c r="DZZ780" s="168"/>
      <c r="EAA780" s="168"/>
      <c r="EAB780" s="168"/>
      <c r="EAC780" s="168"/>
      <c r="EAD780" s="168"/>
      <c r="EAE780" s="168"/>
      <c r="EAF780" s="168"/>
      <c r="EAG780" s="168"/>
      <c r="EAH780" s="168"/>
      <c r="EAI780" s="168"/>
      <c r="EAJ780" s="168"/>
      <c r="EAK780" s="511"/>
      <c r="EAL780" s="511"/>
      <c r="EAM780" s="511"/>
      <c r="EAN780" s="511"/>
      <c r="EAO780" s="511"/>
      <c r="EAP780" s="511"/>
      <c r="EAQ780" s="511"/>
      <c r="EAR780" s="511"/>
      <c r="EAS780" s="511"/>
      <c r="EAT780" s="511"/>
      <c r="EAU780" s="511"/>
      <c r="EAV780" s="511"/>
      <c r="EAW780" s="511"/>
      <c r="EAX780" s="511"/>
      <c r="EAY780" s="511"/>
      <c r="EAZ780" s="511"/>
      <c r="EBA780" s="511"/>
      <c r="EBB780" s="511"/>
      <c r="EBC780" s="511"/>
      <c r="EBD780" s="511"/>
      <c r="EBE780" s="511"/>
      <c r="EBF780" s="511"/>
      <c r="EBG780" s="511"/>
      <c r="EBH780" s="511"/>
      <c r="EBI780" s="89"/>
      <c r="EBJ780" s="89"/>
      <c r="EBK780" s="89"/>
      <c r="EBL780" s="89"/>
      <c r="EBM780" s="89"/>
      <c r="EBN780" s="511"/>
      <c r="EBO780" s="511"/>
      <c r="EBP780" s="89"/>
      <c r="EBQ780" s="89"/>
      <c r="EBR780" s="511"/>
      <c r="EBS780" s="511"/>
      <c r="EBT780" s="89"/>
      <c r="EBU780" s="89"/>
      <c r="EBV780" s="511"/>
      <c r="EBW780" s="511"/>
      <c r="EBX780" s="511"/>
      <c r="EBY780" s="511"/>
      <c r="EBZ780" s="511"/>
      <c r="ECA780" s="511"/>
      <c r="ECB780" s="511"/>
      <c r="ECC780" s="89"/>
      <c r="ECD780" s="89"/>
      <c r="ECE780" s="511"/>
      <c r="ECF780" s="511"/>
      <c r="ECG780" s="89"/>
      <c r="ECH780" s="89"/>
      <c r="ECI780" s="511"/>
      <c r="ECJ780" s="511"/>
      <c r="ECK780" s="511"/>
      <c r="ECL780" s="511"/>
      <c r="ECM780" s="511"/>
      <c r="ECN780" s="203"/>
      <c r="ECO780" s="107"/>
      <c r="ECP780" s="511"/>
      <c r="ECQ780" s="511"/>
      <c r="ECR780" s="511"/>
      <c r="ECS780" s="511"/>
      <c r="ECT780" s="511"/>
      <c r="ECU780" s="511"/>
      <c r="ECV780" s="511"/>
      <c r="ECW780" s="168"/>
      <c r="ECX780" s="168"/>
      <c r="ECY780" s="168"/>
      <c r="ECZ780" s="168"/>
      <c r="EDA780" s="168"/>
      <c r="EDB780" s="168"/>
      <c r="EDC780" s="168"/>
      <c r="EDD780" s="168"/>
      <c r="EDE780" s="168"/>
      <c r="EDF780" s="168"/>
      <c r="EDG780" s="168"/>
      <c r="EDH780" s="168"/>
      <c r="EDI780" s="168"/>
      <c r="EDJ780" s="168"/>
      <c r="EDK780" s="168"/>
      <c r="EDL780" s="168"/>
      <c r="EDM780" s="168"/>
      <c r="EDN780" s="168"/>
      <c r="EDO780" s="168"/>
      <c r="EDP780" s="168"/>
      <c r="EDQ780" s="168"/>
      <c r="EDR780" s="168"/>
      <c r="EDS780" s="168"/>
      <c r="EDT780" s="168"/>
      <c r="EDU780" s="168"/>
      <c r="EDV780" s="168"/>
      <c r="EDW780" s="168"/>
      <c r="EDX780" s="168"/>
      <c r="EDY780" s="168"/>
      <c r="EDZ780" s="168"/>
      <c r="EEA780" s="168"/>
      <c r="EEB780" s="168"/>
      <c r="EEC780" s="168"/>
      <c r="EED780" s="168"/>
      <c r="EEE780" s="168"/>
      <c r="EEF780" s="168"/>
      <c r="EEG780" s="168"/>
      <c r="EEH780" s="168"/>
      <c r="EEI780" s="168"/>
      <c r="EEJ780" s="168"/>
      <c r="EEK780" s="168"/>
      <c r="EEL780" s="168"/>
      <c r="EEM780" s="168"/>
      <c r="EEN780" s="168"/>
      <c r="EEO780" s="511"/>
      <c r="EEP780" s="511"/>
      <c r="EEQ780" s="511"/>
      <c r="EER780" s="511"/>
      <c r="EES780" s="511"/>
      <c r="EET780" s="511"/>
      <c r="EEU780" s="511"/>
      <c r="EEV780" s="511"/>
      <c r="EEW780" s="511"/>
      <c r="EEX780" s="511"/>
      <c r="EEY780" s="511"/>
      <c r="EEZ780" s="511"/>
      <c r="EFA780" s="511"/>
      <c r="EFB780" s="511"/>
      <c r="EFC780" s="511"/>
      <c r="EFD780" s="511"/>
      <c r="EFE780" s="511"/>
      <c r="EFF780" s="511"/>
      <c r="EFG780" s="511"/>
      <c r="EFH780" s="511"/>
      <c r="EFI780" s="511"/>
      <c r="EFJ780" s="511"/>
      <c r="EFK780" s="511"/>
      <c r="EFL780" s="511"/>
      <c r="EFM780" s="89"/>
      <c r="EFN780" s="89"/>
      <c r="EFO780" s="89"/>
      <c r="EFP780" s="89"/>
      <c r="EFQ780" s="89"/>
      <c r="EFR780" s="511"/>
      <c r="EFS780" s="511"/>
      <c r="EFT780" s="89"/>
      <c r="EFU780" s="89"/>
      <c r="EFV780" s="511"/>
      <c r="EFW780" s="511"/>
      <c r="EFX780" s="89"/>
      <c r="EFY780" s="89"/>
      <c r="EFZ780" s="511"/>
      <c r="EGA780" s="511"/>
      <c r="EGB780" s="511"/>
      <c r="EGC780" s="511"/>
      <c r="EGD780" s="511"/>
      <c r="EGE780" s="511"/>
      <c r="EGF780" s="511"/>
      <c r="EGG780" s="89"/>
      <c r="EGH780" s="89"/>
      <c r="EGI780" s="511"/>
      <c r="EGJ780" s="511"/>
      <c r="EGK780" s="89"/>
      <c r="EGL780" s="89"/>
      <c r="EGM780" s="511"/>
      <c r="EGN780" s="511"/>
      <c r="EGO780" s="511"/>
      <c r="EGP780" s="511"/>
      <c r="EGQ780" s="511"/>
      <c r="EGR780" s="203"/>
      <c r="EGS780" s="107"/>
      <c r="EGT780" s="511"/>
      <c r="EGU780" s="511"/>
      <c r="EGV780" s="511"/>
      <c r="EGW780" s="511"/>
      <c r="EGX780" s="511"/>
      <c r="EGY780" s="511"/>
      <c r="EGZ780" s="511"/>
      <c r="EHA780" s="168"/>
      <c r="EHB780" s="168"/>
      <c r="EHC780" s="168"/>
      <c r="EHD780" s="168"/>
      <c r="EHE780" s="168"/>
      <c r="EHF780" s="168"/>
      <c r="EHG780" s="168"/>
      <c r="EHH780" s="168"/>
      <c r="EHI780" s="168"/>
      <c r="EHJ780" s="168"/>
      <c r="EHK780" s="168"/>
      <c r="EHL780" s="168"/>
      <c r="EHM780" s="168"/>
      <c r="EHN780" s="168"/>
      <c r="EHO780" s="168"/>
      <c r="EHP780" s="168"/>
      <c r="EHQ780" s="168"/>
      <c r="EHR780" s="168"/>
      <c r="EHS780" s="168"/>
      <c r="EHT780" s="168"/>
      <c r="EHU780" s="168"/>
      <c r="EHV780" s="168"/>
      <c r="EHW780" s="168"/>
      <c r="EHX780" s="168"/>
      <c r="EHY780" s="168"/>
      <c r="EHZ780" s="168"/>
      <c r="EIA780" s="168"/>
      <c r="EIB780" s="168"/>
      <c r="EIC780" s="168"/>
      <c r="EID780" s="168"/>
      <c r="EIE780" s="168"/>
      <c r="EIF780" s="168"/>
      <c r="EIG780" s="168"/>
      <c r="EIH780" s="168"/>
      <c r="EII780" s="168"/>
      <c r="EIJ780" s="168"/>
      <c r="EIK780" s="168"/>
      <c r="EIL780" s="168"/>
      <c r="EIM780" s="168"/>
      <c r="EIN780" s="168"/>
      <c r="EIO780" s="168"/>
      <c r="EIP780" s="168"/>
      <c r="EIQ780" s="168"/>
      <c r="EIR780" s="168"/>
      <c r="EIS780" s="511"/>
      <c r="EIT780" s="511"/>
      <c r="EIU780" s="511"/>
      <c r="EIV780" s="511"/>
      <c r="EIW780" s="511"/>
      <c r="EIX780" s="511"/>
      <c r="EIY780" s="511"/>
      <c r="EIZ780" s="511"/>
      <c r="EJA780" s="511"/>
      <c r="EJB780" s="511"/>
      <c r="EJC780" s="511"/>
      <c r="EJD780" s="511"/>
      <c r="EJE780" s="511"/>
      <c r="EJF780" s="511"/>
      <c r="EJG780" s="511"/>
      <c r="EJH780" s="511"/>
      <c r="EJI780" s="511"/>
      <c r="EJJ780" s="511"/>
      <c r="EJK780" s="511"/>
      <c r="EJL780" s="511"/>
      <c r="EJM780" s="511"/>
      <c r="EJN780" s="511"/>
      <c r="EJO780" s="511"/>
      <c r="EJP780" s="511"/>
      <c r="EJQ780" s="89"/>
      <c r="EJR780" s="89"/>
      <c r="EJS780" s="89"/>
      <c r="EJT780" s="89"/>
      <c r="EJU780" s="89"/>
      <c r="EJV780" s="511"/>
      <c r="EJW780" s="511"/>
      <c r="EJX780" s="89"/>
      <c r="EJY780" s="89"/>
      <c r="EJZ780" s="511"/>
      <c r="EKA780" s="511"/>
      <c r="EKB780" s="89"/>
      <c r="EKC780" s="89"/>
      <c r="EKD780" s="511"/>
      <c r="EKE780" s="511"/>
      <c r="EKF780" s="511"/>
      <c r="EKG780" s="511"/>
      <c r="EKH780" s="511"/>
      <c r="EKI780" s="511"/>
      <c r="EKJ780" s="511"/>
      <c r="EKK780" s="89"/>
      <c r="EKL780" s="89"/>
      <c r="EKM780" s="511"/>
      <c r="EKN780" s="511"/>
      <c r="EKO780" s="89"/>
      <c r="EKP780" s="89"/>
      <c r="EKQ780" s="511"/>
      <c r="EKR780" s="511"/>
      <c r="EKS780" s="511"/>
      <c r="EKT780" s="511"/>
      <c r="EKU780" s="511"/>
      <c r="EKV780" s="203"/>
      <c r="EKW780" s="107"/>
      <c r="EKX780" s="511"/>
      <c r="EKY780" s="511"/>
      <c r="EKZ780" s="511"/>
      <c r="ELA780" s="511"/>
      <c r="ELB780" s="511"/>
      <c r="ELC780" s="511"/>
      <c r="ELD780" s="511"/>
      <c r="ELE780" s="168"/>
      <c r="ELF780" s="168"/>
      <c r="ELG780" s="168"/>
      <c r="ELH780" s="168"/>
      <c r="ELI780" s="168"/>
      <c r="ELJ780" s="168"/>
      <c r="ELK780" s="168"/>
      <c r="ELL780" s="168"/>
      <c r="ELM780" s="168"/>
      <c r="ELN780" s="168"/>
      <c r="ELO780" s="168"/>
      <c r="ELP780" s="168"/>
      <c r="ELQ780" s="168"/>
      <c r="ELR780" s="168"/>
      <c r="ELS780" s="168"/>
      <c r="ELT780" s="168"/>
      <c r="ELU780" s="168"/>
      <c r="ELV780" s="168"/>
      <c r="ELW780" s="168"/>
      <c r="ELX780" s="168"/>
      <c r="ELY780" s="168"/>
      <c r="ELZ780" s="168"/>
      <c r="EMA780" s="168"/>
      <c r="EMB780" s="168"/>
      <c r="EMC780" s="168"/>
      <c r="EMD780" s="168"/>
      <c r="EME780" s="168"/>
      <c r="EMF780" s="168"/>
      <c r="EMG780" s="168"/>
      <c r="EMH780" s="168"/>
      <c r="EMI780" s="168"/>
      <c r="EMJ780" s="168"/>
      <c r="EMK780" s="168"/>
      <c r="EML780" s="168"/>
      <c r="EMM780" s="168"/>
      <c r="EMN780" s="168"/>
      <c r="EMO780" s="168"/>
      <c r="EMP780" s="168"/>
      <c r="EMQ780" s="168"/>
      <c r="EMR780" s="168"/>
      <c r="EMS780" s="168"/>
      <c r="EMT780" s="168"/>
      <c r="EMU780" s="168"/>
      <c r="EMV780" s="168"/>
      <c r="EMW780" s="511"/>
      <c r="EMX780" s="511"/>
      <c r="EMY780" s="511"/>
      <c r="EMZ780" s="511"/>
      <c r="ENA780" s="511"/>
      <c r="ENB780" s="511"/>
      <c r="ENC780" s="511"/>
      <c r="END780" s="511"/>
      <c r="ENE780" s="511"/>
      <c r="ENF780" s="511"/>
      <c r="ENG780" s="511"/>
      <c r="ENH780" s="511"/>
      <c r="ENI780" s="511"/>
      <c r="ENJ780" s="511"/>
      <c r="ENK780" s="511"/>
      <c r="ENL780" s="511"/>
      <c r="ENM780" s="511"/>
      <c r="ENN780" s="511"/>
      <c r="ENO780" s="511"/>
      <c r="ENP780" s="511"/>
      <c r="ENQ780" s="511"/>
      <c r="ENR780" s="511"/>
      <c r="ENS780" s="511"/>
      <c r="ENT780" s="511"/>
      <c r="ENU780" s="89"/>
      <c r="ENV780" s="89"/>
      <c r="ENW780" s="89"/>
      <c r="ENX780" s="89"/>
      <c r="ENY780" s="89"/>
      <c r="ENZ780" s="511"/>
      <c r="EOA780" s="511"/>
      <c r="EOB780" s="89"/>
      <c r="EOC780" s="89"/>
      <c r="EOD780" s="511"/>
      <c r="EOE780" s="511"/>
      <c r="EOF780" s="89"/>
      <c r="EOG780" s="89"/>
      <c r="EOH780" s="511"/>
      <c r="EOI780" s="511"/>
      <c r="EOJ780" s="511"/>
      <c r="EOK780" s="511"/>
      <c r="EOL780" s="511"/>
      <c r="EOM780" s="511"/>
      <c r="EON780" s="511"/>
      <c r="EOO780" s="89"/>
      <c r="EOP780" s="89"/>
      <c r="EOQ780" s="511"/>
      <c r="EOR780" s="511"/>
      <c r="EOS780" s="89"/>
      <c r="EOT780" s="89"/>
      <c r="EOU780" s="511"/>
      <c r="EOV780" s="511"/>
      <c r="EOW780" s="511"/>
      <c r="EOX780" s="511"/>
      <c r="EOY780" s="511"/>
      <c r="EOZ780" s="203"/>
      <c r="EPA780" s="107"/>
      <c r="EPB780" s="511"/>
      <c r="EPC780" s="511"/>
      <c r="EPD780" s="511"/>
      <c r="EPE780" s="511"/>
      <c r="EPF780" s="511"/>
      <c r="EPG780" s="511"/>
      <c r="EPH780" s="511"/>
      <c r="EPI780" s="168"/>
      <c r="EPJ780" s="168"/>
      <c r="EPK780" s="168"/>
      <c r="EPL780" s="168"/>
      <c r="EPM780" s="168"/>
      <c r="EPN780" s="168"/>
      <c r="EPO780" s="168"/>
      <c r="EPP780" s="168"/>
      <c r="EPQ780" s="168"/>
      <c r="EPR780" s="168"/>
      <c r="EPS780" s="168"/>
      <c r="EPT780" s="168"/>
      <c r="EPU780" s="168"/>
      <c r="EPV780" s="168"/>
      <c r="EPW780" s="168"/>
      <c r="EPX780" s="168"/>
      <c r="EPY780" s="168"/>
      <c r="EPZ780" s="168"/>
      <c r="EQA780" s="168"/>
      <c r="EQB780" s="168"/>
      <c r="EQC780" s="168"/>
      <c r="EQD780" s="168"/>
      <c r="EQE780" s="168"/>
      <c r="EQF780" s="168"/>
      <c r="EQG780" s="168"/>
      <c r="EQH780" s="168"/>
      <c r="EQI780" s="168"/>
      <c r="EQJ780" s="168"/>
      <c r="EQK780" s="168"/>
      <c r="EQL780" s="168"/>
      <c r="EQM780" s="168"/>
      <c r="EQN780" s="168"/>
      <c r="EQO780" s="168"/>
      <c r="EQP780" s="168"/>
      <c r="EQQ780" s="168"/>
      <c r="EQR780" s="168"/>
      <c r="EQS780" s="168"/>
      <c r="EQT780" s="168"/>
      <c r="EQU780" s="168"/>
      <c r="EQV780" s="168"/>
      <c r="EQW780" s="168"/>
      <c r="EQX780" s="168"/>
      <c r="EQY780" s="168"/>
      <c r="EQZ780" s="168"/>
      <c r="ERA780" s="511"/>
      <c r="ERB780" s="511"/>
      <c r="ERC780" s="511"/>
      <c r="ERD780" s="511"/>
      <c r="ERE780" s="511"/>
      <c r="ERF780" s="511"/>
      <c r="ERG780" s="511"/>
      <c r="ERH780" s="511"/>
      <c r="ERI780" s="511"/>
      <c r="ERJ780" s="511"/>
      <c r="ERK780" s="511"/>
      <c r="ERL780" s="511"/>
      <c r="ERM780" s="511"/>
      <c r="ERN780" s="511"/>
      <c r="ERO780" s="511"/>
      <c r="ERP780" s="511"/>
      <c r="ERQ780" s="511"/>
      <c r="ERR780" s="511"/>
      <c r="ERS780" s="511"/>
      <c r="ERT780" s="511"/>
      <c r="ERU780" s="511"/>
      <c r="ERV780" s="511"/>
      <c r="ERW780" s="511"/>
      <c r="ERX780" s="511"/>
      <c r="ERY780" s="89"/>
      <c r="ERZ780" s="89"/>
      <c r="ESA780" s="89"/>
      <c r="ESB780" s="89"/>
      <c r="ESC780" s="89"/>
      <c r="ESD780" s="511"/>
      <c r="ESE780" s="511"/>
      <c r="ESF780" s="89"/>
      <c r="ESG780" s="89"/>
      <c r="ESH780" s="511"/>
      <c r="ESI780" s="511"/>
      <c r="ESJ780" s="89"/>
      <c r="ESK780" s="89"/>
      <c r="ESL780" s="511"/>
      <c r="ESM780" s="511"/>
      <c r="ESN780" s="511"/>
      <c r="ESO780" s="511"/>
      <c r="ESP780" s="511"/>
      <c r="ESQ780" s="511"/>
      <c r="ESR780" s="511"/>
      <c r="ESS780" s="89"/>
      <c r="EST780" s="89"/>
      <c r="ESU780" s="511"/>
      <c r="ESV780" s="511"/>
      <c r="ESW780" s="89"/>
      <c r="ESX780" s="89"/>
      <c r="ESY780" s="511"/>
      <c r="ESZ780" s="511"/>
      <c r="ETA780" s="511"/>
      <c r="ETB780" s="511"/>
      <c r="ETC780" s="511"/>
      <c r="ETD780" s="203"/>
      <c r="ETE780" s="107"/>
      <c r="ETF780" s="511"/>
      <c r="ETG780" s="511"/>
      <c r="ETH780" s="511"/>
      <c r="ETI780" s="511"/>
      <c r="ETJ780" s="511"/>
      <c r="ETK780" s="511"/>
      <c r="ETL780" s="511"/>
      <c r="ETM780" s="168"/>
      <c r="ETN780" s="168"/>
      <c r="ETO780" s="168"/>
      <c r="ETP780" s="168"/>
      <c r="ETQ780" s="168"/>
      <c r="ETR780" s="168"/>
      <c r="ETS780" s="168"/>
      <c r="ETT780" s="168"/>
      <c r="ETU780" s="168"/>
      <c r="ETV780" s="168"/>
      <c r="ETW780" s="168"/>
      <c r="ETX780" s="168"/>
      <c r="ETY780" s="168"/>
      <c r="ETZ780" s="168"/>
      <c r="EUA780" s="168"/>
      <c r="EUB780" s="168"/>
      <c r="EUC780" s="168"/>
      <c r="EUD780" s="168"/>
      <c r="EUE780" s="168"/>
      <c r="EUF780" s="168"/>
      <c r="EUG780" s="168"/>
      <c r="EUH780" s="168"/>
      <c r="EUI780" s="168"/>
      <c r="EUJ780" s="168"/>
      <c r="EUK780" s="168"/>
      <c r="EUL780" s="168"/>
      <c r="EUM780" s="168"/>
      <c r="EUN780" s="168"/>
      <c r="EUO780" s="168"/>
      <c r="EUP780" s="168"/>
      <c r="EUQ780" s="168"/>
      <c r="EUR780" s="168"/>
      <c r="EUS780" s="168"/>
      <c r="EUT780" s="168"/>
      <c r="EUU780" s="168"/>
      <c r="EUV780" s="168"/>
      <c r="EUW780" s="168"/>
      <c r="EUX780" s="168"/>
      <c r="EUY780" s="168"/>
      <c r="EUZ780" s="168"/>
      <c r="EVA780" s="168"/>
      <c r="EVB780" s="168"/>
      <c r="EVC780" s="168"/>
      <c r="EVD780" s="168"/>
      <c r="EVE780" s="511"/>
      <c r="EVF780" s="511"/>
      <c r="EVG780" s="511"/>
      <c r="EVH780" s="511"/>
      <c r="EVI780" s="511"/>
      <c r="EVJ780" s="511"/>
      <c r="EVK780" s="511"/>
      <c r="EVL780" s="511"/>
      <c r="EVM780" s="511"/>
      <c r="EVN780" s="511"/>
      <c r="EVO780" s="511"/>
      <c r="EVP780" s="511"/>
      <c r="EVQ780" s="511"/>
      <c r="EVR780" s="511"/>
      <c r="EVS780" s="511"/>
      <c r="EVT780" s="511"/>
      <c r="EVU780" s="511"/>
      <c r="EVV780" s="511"/>
      <c r="EVW780" s="511"/>
      <c r="EVX780" s="511"/>
      <c r="EVY780" s="511"/>
      <c r="EVZ780" s="511"/>
      <c r="EWA780" s="511"/>
      <c r="EWB780" s="511"/>
      <c r="EWC780" s="89"/>
      <c r="EWD780" s="89"/>
      <c r="EWE780" s="89"/>
      <c r="EWF780" s="89"/>
      <c r="EWG780" s="89"/>
      <c r="EWH780" s="511"/>
      <c r="EWI780" s="511"/>
      <c r="EWJ780" s="89"/>
      <c r="EWK780" s="89"/>
      <c r="EWL780" s="511"/>
      <c r="EWM780" s="511"/>
      <c r="EWN780" s="89"/>
      <c r="EWO780" s="89"/>
      <c r="EWP780" s="511"/>
      <c r="EWQ780" s="511"/>
      <c r="EWR780" s="511"/>
      <c r="EWS780" s="511"/>
      <c r="EWT780" s="511"/>
      <c r="EWU780" s="511"/>
      <c r="EWV780" s="511"/>
      <c r="EWW780" s="89"/>
      <c r="EWX780" s="89"/>
      <c r="EWY780" s="511"/>
      <c r="EWZ780" s="511"/>
      <c r="EXA780" s="89"/>
      <c r="EXB780" s="89"/>
      <c r="EXC780" s="511"/>
      <c r="EXD780" s="511"/>
      <c r="EXE780" s="511"/>
      <c r="EXF780" s="511"/>
      <c r="EXG780" s="511"/>
      <c r="EXH780" s="203"/>
      <c r="EXI780" s="107"/>
      <c r="EXJ780" s="511"/>
      <c r="EXK780" s="511"/>
      <c r="EXL780" s="511"/>
      <c r="EXM780" s="511"/>
      <c r="EXN780" s="511"/>
      <c r="EXO780" s="511"/>
      <c r="EXP780" s="511"/>
      <c r="EXQ780" s="168"/>
      <c r="EXR780" s="168"/>
      <c r="EXS780" s="168"/>
      <c r="EXT780" s="168"/>
      <c r="EXU780" s="168"/>
      <c r="EXV780" s="168"/>
      <c r="EXW780" s="168"/>
      <c r="EXX780" s="168"/>
      <c r="EXY780" s="168"/>
      <c r="EXZ780" s="168"/>
      <c r="EYA780" s="168"/>
      <c r="EYB780" s="168"/>
      <c r="EYC780" s="168"/>
      <c r="EYD780" s="168"/>
      <c r="EYE780" s="168"/>
      <c r="EYF780" s="168"/>
      <c r="EYG780" s="168"/>
      <c r="EYH780" s="168"/>
      <c r="EYI780" s="168"/>
      <c r="EYJ780" s="168"/>
      <c r="EYK780" s="168"/>
      <c r="EYL780" s="168"/>
      <c r="EYM780" s="168"/>
      <c r="EYN780" s="168"/>
      <c r="EYO780" s="168"/>
      <c r="EYP780" s="168"/>
      <c r="EYQ780" s="168"/>
      <c r="EYR780" s="168"/>
      <c r="EYS780" s="168"/>
      <c r="EYT780" s="168"/>
      <c r="EYU780" s="168"/>
      <c r="EYV780" s="168"/>
      <c r="EYW780" s="168"/>
      <c r="EYX780" s="168"/>
      <c r="EYY780" s="168"/>
      <c r="EYZ780" s="168"/>
      <c r="EZA780" s="168"/>
      <c r="EZB780" s="168"/>
      <c r="EZC780" s="168"/>
      <c r="EZD780" s="168"/>
      <c r="EZE780" s="168"/>
      <c r="EZF780" s="168"/>
      <c r="EZG780" s="168"/>
      <c r="EZH780" s="168"/>
      <c r="EZI780" s="511"/>
      <c r="EZJ780" s="511"/>
      <c r="EZK780" s="511"/>
      <c r="EZL780" s="511"/>
      <c r="EZM780" s="511"/>
      <c r="EZN780" s="511"/>
      <c r="EZO780" s="511"/>
      <c r="EZP780" s="511"/>
      <c r="EZQ780" s="511"/>
      <c r="EZR780" s="511"/>
      <c r="EZS780" s="511"/>
      <c r="EZT780" s="511"/>
      <c r="EZU780" s="511"/>
      <c r="EZV780" s="511"/>
      <c r="EZW780" s="511"/>
      <c r="EZX780" s="511"/>
      <c r="EZY780" s="511"/>
      <c r="EZZ780" s="511"/>
      <c r="FAA780" s="511"/>
      <c r="FAB780" s="511"/>
      <c r="FAC780" s="511"/>
      <c r="FAD780" s="511"/>
      <c r="FAE780" s="511"/>
      <c r="FAF780" s="511"/>
      <c r="FAG780" s="89"/>
      <c r="FAH780" s="89"/>
      <c r="FAI780" s="89"/>
      <c r="FAJ780" s="89"/>
      <c r="FAK780" s="89"/>
      <c r="FAL780" s="511"/>
      <c r="FAM780" s="511"/>
      <c r="FAN780" s="89"/>
      <c r="FAO780" s="89"/>
      <c r="FAP780" s="511"/>
      <c r="FAQ780" s="511"/>
      <c r="FAR780" s="89"/>
      <c r="FAS780" s="89"/>
      <c r="FAT780" s="511"/>
      <c r="FAU780" s="511"/>
      <c r="FAV780" s="511"/>
      <c r="FAW780" s="511"/>
      <c r="FAX780" s="511"/>
      <c r="FAY780" s="511"/>
      <c r="FAZ780" s="511"/>
      <c r="FBA780" s="89"/>
      <c r="FBB780" s="89"/>
      <c r="FBC780" s="511"/>
      <c r="FBD780" s="511"/>
      <c r="FBE780" s="89"/>
      <c r="FBF780" s="89"/>
      <c r="FBG780" s="511"/>
      <c r="FBH780" s="511"/>
      <c r="FBI780" s="511"/>
      <c r="FBJ780" s="511"/>
      <c r="FBK780" s="511"/>
      <c r="FBL780" s="203"/>
      <c r="FBM780" s="107"/>
      <c r="FBN780" s="511"/>
      <c r="FBO780" s="511"/>
      <c r="FBP780" s="511"/>
      <c r="FBQ780" s="511"/>
      <c r="FBR780" s="511"/>
      <c r="FBS780" s="511"/>
      <c r="FBT780" s="511"/>
      <c r="FBU780" s="168"/>
      <c r="FBV780" s="168"/>
      <c r="FBW780" s="168"/>
      <c r="FBX780" s="168"/>
      <c r="FBY780" s="168"/>
      <c r="FBZ780" s="168"/>
      <c r="FCA780" s="168"/>
      <c r="FCB780" s="168"/>
      <c r="FCC780" s="168"/>
      <c r="FCD780" s="168"/>
      <c r="FCE780" s="168"/>
      <c r="FCF780" s="168"/>
      <c r="FCG780" s="168"/>
      <c r="FCH780" s="168"/>
      <c r="FCI780" s="168"/>
      <c r="FCJ780" s="168"/>
      <c r="FCK780" s="168"/>
      <c r="FCL780" s="168"/>
      <c r="FCM780" s="168"/>
      <c r="FCN780" s="168"/>
      <c r="FCO780" s="168"/>
      <c r="FCP780" s="168"/>
      <c r="FCQ780" s="168"/>
      <c r="FCR780" s="168"/>
      <c r="FCS780" s="168"/>
      <c r="FCT780" s="168"/>
      <c r="FCU780" s="168"/>
      <c r="FCV780" s="168"/>
      <c r="FCW780" s="168"/>
      <c r="FCX780" s="168"/>
      <c r="FCY780" s="168"/>
      <c r="FCZ780" s="168"/>
      <c r="FDA780" s="168"/>
      <c r="FDB780" s="168"/>
      <c r="FDC780" s="168"/>
      <c r="FDD780" s="168"/>
      <c r="FDE780" s="168"/>
      <c r="FDF780" s="168"/>
      <c r="FDG780" s="168"/>
      <c r="FDH780" s="168"/>
      <c r="FDI780" s="168"/>
      <c r="FDJ780" s="168"/>
      <c r="FDK780" s="168"/>
      <c r="FDL780" s="168"/>
      <c r="FDM780" s="511"/>
      <c r="FDN780" s="511"/>
      <c r="FDO780" s="511"/>
      <c r="FDP780" s="511"/>
      <c r="FDQ780" s="511"/>
      <c r="FDR780" s="511"/>
      <c r="FDS780" s="511"/>
      <c r="FDT780" s="511"/>
      <c r="FDU780" s="511"/>
      <c r="FDV780" s="511"/>
      <c r="FDW780" s="511"/>
      <c r="FDX780" s="511"/>
      <c r="FDY780" s="511"/>
      <c r="FDZ780" s="511"/>
      <c r="FEA780" s="511"/>
      <c r="FEB780" s="511"/>
      <c r="FEC780" s="511"/>
      <c r="FED780" s="511"/>
      <c r="FEE780" s="511"/>
      <c r="FEF780" s="511"/>
      <c r="FEG780" s="511"/>
      <c r="FEH780" s="511"/>
      <c r="FEI780" s="511"/>
      <c r="FEJ780" s="511"/>
      <c r="FEK780" s="89"/>
      <c r="FEL780" s="89"/>
      <c r="FEM780" s="89"/>
      <c r="FEN780" s="89"/>
      <c r="FEO780" s="89"/>
      <c r="FEP780" s="511"/>
      <c r="FEQ780" s="511"/>
      <c r="FER780" s="89"/>
      <c r="FES780" s="89"/>
      <c r="FET780" s="511"/>
      <c r="FEU780" s="511"/>
      <c r="FEV780" s="89"/>
      <c r="FEW780" s="89"/>
      <c r="FEX780" s="511"/>
      <c r="FEY780" s="511"/>
      <c r="FEZ780" s="511"/>
      <c r="FFA780" s="511"/>
      <c r="FFB780" s="511"/>
      <c r="FFC780" s="511"/>
      <c r="FFD780" s="511"/>
      <c r="FFE780" s="89"/>
      <c r="FFF780" s="89"/>
      <c r="FFG780" s="511"/>
      <c r="FFH780" s="511"/>
      <c r="FFI780" s="89"/>
      <c r="FFJ780" s="89"/>
      <c r="FFK780" s="511"/>
      <c r="FFL780" s="511"/>
      <c r="FFM780" s="511"/>
      <c r="FFN780" s="511"/>
      <c r="FFO780" s="511"/>
      <c r="FFP780" s="203"/>
      <c r="FFQ780" s="107"/>
      <c r="FFR780" s="511"/>
      <c r="FFS780" s="511"/>
      <c r="FFT780" s="511"/>
      <c r="FFU780" s="511"/>
      <c r="FFV780" s="511"/>
      <c r="FFW780" s="511"/>
      <c r="FFX780" s="511"/>
      <c r="FFY780" s="168"/>
      <c r="FFZ780" s="168"/>
      <c r="FGA780" s="168"/>
      <c r="FGB780" s="168"/>
      <c r="FGC780" s="168"/>
      <c r="FGD780" s="168"/>
      <c r="FGE780" s="168"/>
      <c r="FGF780" s="168"/>
      <c r="FGG780" s="168"/>
      <c r="FGH780" s="168"/>
      <c r="FGI780" s="168"/>
      <c r="FGJ780" s="168"/>
      <c r="FGK780" s="168"/>
      <c r="FGL780" s="168"/>
      <c r="FGM780" s="168"/>
      <c r="FGN780" s="168"/>
      <c r="FGO780" s="168"/>
      <c r="FGP780" s="168"/>
      <c r="FGQ780" s="168"/>
      <c r="FGR780" s="168"/>
      <c r="FGS780" s="168"/>
      <c r="FGT780" s="168"/>
      <c r="FGU780" s="168"/>
      <c r="FGV780" s="168"/>
      <c r="FGW780" s="168"/>
      <c r="FGX780" s="168"/>
      <c r="FGY780" s="168"/>
      <c r="FGZ780" s="168"/>
      <c r="FHA780" s="168"/>
      <c r="FHB780" s="168"/>
      <c r="FHC780" s="168"/>
      <c r="FHD780" s="168"/>
      <c r="FHE780" s="168"/>
      <c r="FHF780" s="168"/>
      <c r="FHG780" s="168"/>
      <c r="FHH780" s="168"/>
      <c r="FHI780" s="168"/>
      <c r="FHJ780" s="168"/>
      <c r="FHK780" s="168"/>
      <c r="FHL780" s="168"/>
      <c r="FHM780" s="168"/>
      <c r="FHN780" s="168"/>
      <c r="FHO780" s="168"/>
      <c r="FHP780" s="168"/>
      <c r="FHQ780" s="511"/>
      <c r="FHR780" s="511"/>
      <c r="FHS780" s="511"/>
      <c r="FHT780" s="511"/>
      <c r="FHU780" s="511"/>
      <c r="FHV780" s="511"/>
      <c r="FHW780" s="511"/>
      <c r="FHX780" s="511"/>
      <c r="FHY780" s="511"/>
      <c r="FHZ780" s="511"/>
      <c r="FIA780" s="511"/>
      <c r="FIB780" s="511"/>
      <c r="FIC780" s="511"/>
      <c r="FID780" s="511"/>
      <c r="FIE780" s="511"/>
      <c r="FIF780" s="511"/>
      <c r="FIG780" s="511"/>
      <c r="FIH780" s="511"/>
      <c r="FII780" s="511"/>
      <c r="FIJ780" s="511"/>
      <c r="FIK780" s="511"/>
      <c r="FIL780" s="511"/>
      <c r="FIM780" s="511"/>
      <c r="FIN780" s="511"/>
      <c r="FIO780" s="89"/>
      <c r="FIP780" s="89"/>
      <c r="FIQ780" s="89"/>
      <c r="FIR780" s="89"/>
      <c r="FIS780" s="89"/>
      <c r="FIT780" s="511"/>
      <c r="FIU780" s="511"/>
      <c r="FIV780" s="89"/>
      <c r="FIW780" s="89"/>
      <c r="FIX780" s="511"/>
      <c r="FIY780" s="511"/>
      <c r="FIZ780" s="89"/>
      <c r="FJA780" s="89"/>
      <c r="FJB780" s="511"/>
      <c r="FJC780" s="511"/>
      <c r="FJD780" s="511"/>
      <c r="FJE780" s="511"/>
      <c r="FJF780" s="511"/>
      <c r="FJG780" s="511"/>
      <c r="FJH780" s="511"/>
      <c r="FJI780" s="89"/>
      <c r="FJJ780" s="89"/>
      <c r="FJK780" s="511"/>
      <c r="FJL780" s="511"/>
      <c r="FJM780" s="89"/>
      <c r="FJN780" s="89"/>
      <c r="FJO780" s="511"/>
      <c r="FJP780" s="511"/>
      <c r="FJQ780" s="511"/>
      <c r="FJR780" s="511"/>
      <c r="FJS780" s="511"/>
      <c r="FJT780" s="203"/>
      <c r="FJU780" s="107"/>
      <c r="FJV780" s="511"/>
      <c r="FJW780" s="511"/>
      <c r="FJX780" s="511"/>
      <c r="FJY780" s="511"/>
      <c r="FJZ780" s="511"/>
      <c r="FKA780" s="511"/>
      <c r="FKB780" s="511"/>
      <c r="FKC780" s="168"/>
      <c r="FKD780" s="168"/>
      <c r="FKE780" s="168"/>
      <c r="FKF780" s="168"/>
      <c r="FKG780" s="168"/>
      <c r="FKH780" s="168"/>
      <c r="FKI780" s="168"/>
      <c r="FKJ780" s="168"/>
      <c r="FKK780" s="168"/>
      <c r="FKL780" s="168"/>
      <c r="FKM780" s="168"/>
      <c r="FKN780" s="168"/>
      <c r="FKO780" s="168"/>
      <c r="FKP780" s="168"/>
      <c r="FKQ780" s="168"/>
      <c r="FKR780" s="168"/>
      <c r="FKS780" s="168"/>
      <c r="FKT780" s="168"/>
      <c r="FKU780" s="168"/>
      <c r="FKV780" s="168"/>
      <c r="FKW780" s="168"/>
      <c r="FKX780" s="168"/>
      <c r="FKY780" s="168"/>
      <c r="FKZ780" s="168"/>
      <c r="FLA780" s="168"/>
      <c r="FLB780" s="168"/>
      <c r="FLC780" s="168"/>
      <c r="FLD780" s="168"/>
      <c r="FLE780" s="168"/>
      <c r="FLF780" s="168"/>
      <c r="FLG780" s="168"/>
      <c r="FLH780" s="168"/>
      <c r="FLI780" s="168"/>
      <c r="FLJ780" s="168"/>
      <c r="FLK780" s="168"/>
      <c r="FLL780" s="168"/>
      <c r="FLM780" s="168"/>
      <c r="FLN780" s="168"/>
      <c r="FLO780" s="168"/>
      <c r="FLP780" s="168"/>
      <c r="FLQ780" s="168"/>
      <c r="FLR780" s="168"/>
      <c r="FLS780" s="168"/>
      <c r="FLT780" s="168"/>
      <c r="FLU780" s="511"/>
      <c r="FLV780" s="511"/>
      <c r="FLW780" s="511"/>
      <c r="FLX780" s="511"/>
      <c r="FLY780" s="511"/>
      <c r="FLZ780" s="511"/>
      <c r="FMA780" s="511"/>
      <c r="FMB780" s="511"/>
      <c r="FMC780" s="511"/>
      <c r="FMD780" s="511"/>
      <c r="FME780" s="511"/>
      <c r="FMF780" s="511"/>
      <c r="FMG780" s="511"/>
      <c r="FMH780" s="511"/>
      <c r="FMI780" s="511"/>
      <c r="FMJ780" s="511"/>
      <c r="FMK780" s="511"/>
      <c r="FML780" s="511"/>
      <c r="FMM780" s="511"/>
      <c r="FMN780" s="511"/>
      <c r="FMO780" s="511"/>
      <c r="FMP780" s="511"/>
      <c r="FMQ780" s="511"/>
      <c r="FMR780" s="511"/>
      <c r="FMS780" s="89"/>
      <c r="FMT780" s="89"/>
      <c r="FMU780" s="89"/>
      <c r="FMV780" s="89"/>
      <c r="FMW780" s="89"/>
      <c r="FMX780" s="511"/>
      <c r="FMY780" s="511"/>
      <c r="FMZ780" s="89"/>
      <c r="FNA780" s="89"/>
      <c r="FNB780" s="511"/>
      <c r="FNC780" s="511"/>
      <c r="FND780" s="89"/>
      <c r="FNE780" s="89"/>
      <c r="FNF780" s="511"/>
      <c r="FNG780" s="511"/>
      <c r="FNH780" s="511"/>
      <c r="FNI780" s="511"/>
      <c r="FNJ780" s="511"/>
      <c r="FNK780" s="511"/>
      <c r="FNL780" s="511"/>
      <c r="FNM780" s="89"/>
      <c r="FNN780" s="89"/>
      <c r="FNO780" s="511"/>
      <c r="FNP780" s="511"/>
      <c r="FNQ780" s="89"/>
      <c r="FNR780" s="89"/>
      <c r="FNS780" s="511"/>
      <c r="FNT780" s="511"/>
      <c r="FNU780" s="511"/>
      <c r="FNV780" s="511"/>
      <c r="FNW780" s="511"/>
      <c r="FNX780" s="203"/>
      <c r="FNY780" s="107"/>
      <c r="FNZ780" s="511"/>
      <c r="FOA780" s="511"/>
      <c r="FOB780" s="511"/>
      <c r="FOC780" s="511"/>
      <c r="FOD780" s="511"/>
      <c r="FOE780" s="511"/>
      <c r="FOF780" s="511"/>
      <c r="FOG780" s="168"/>
      <c r="FOH780" s="168"/>
      <c r="FOI780" s="168"/>
      <c r="FOJ780" s="168"/>
      <c r="FOK780" s="168"/>
      <c r="FOL780" s="168"/>
      <c r="FOM780" s="168"/>
      <c r="FON780" s="168"/>
      <c r="FOO780" s="168"/>
      <c r="FOP780" s="168"/>
      <c r="FOQ780" s="168"/>
      <c r="FOR780" s="168"/>
      <c r="FOS780" s="168"/>
      <c r="FOT780" s="168"/>
      <c r="FOU780" s="168"/>
      <c r="FOV780" s="168"/>
      <c r="FOW780" s="168"/>
      <c r="FOX780" s="168"/>
      <c r="FOY780" s="168"/>
      <c r="FOZ780" s="168"/>
      <c r="FPA780" s="168"/>
      <c r="FPB780" s="168"/>
      <c r="FPC780" s="168"/>
      <c r="FPD780" s="168"/>
      <c r="FPE780" s="168"/>
      <c r="FPF780" s="168"/>
      <c r="FPG780" s="168"/>
      <c r="FPH780" s="168"/>
      <c r="FPI780" s="168"/>
      <c r="FPJ780" s="168"/>
      <c r="FPK780" s="168"/>
      <c r="FPL780" s="168"/>
      <c r="FPM780" s="168"/>
      <c r="FPN780" s="168"/>
      <c r="FPO780" s="168"/>
      <c r="FPP780" s="168"/>
      <c r="FPQ780" s="168"/>
      <c r="FPR780" s="168"/>
      <c r="FPS780" s="168"/>
      <c r="FPT780" s="168"/>
      <c r="FPU780" s="168"/>
      <c r="FPV780" s="168"/>
      <c r="FPW780" s="168"/>
      <c r="FPX780" s="168"/>
      <c r="FPY780" s="511"/>
      <c r="FPZ780" s="511"/>
      <c r="FQA780" s="511"/>
      <c r="FQB780" s="511"/>
      <c r="FQC780" s="511"/>
      <c r="FQD780" s="511"/>
      <c r="FQE780" s="511"/>
      <c r="FQF780" s="511"/>
      <c r="FQG780" s="511"/>
      <c r="FQH780" s="511"/>
      <c r="FQI780" s="511"/>
      <c r="FQJ780" s="511"/>
      <c r="FQK780" s="511"/>
      <c r="FQL780" s="511"/>
      <c r="FQM780" s="511"/>
      <c r="FQN780" s="511"/>
      <c r="FQO780" s="511"/>
      <c r="FQP780" s="511"/>
      <c r="FQQ780" s="511"/>
      <c r="FQR780" s="511"/>
      <c r="FQS780" s="511"/>
      <c r="FQT780" s="511"/>
      <c r="FQU780" s="511"/>
      <c r="FQV780" s="511"/>
      <c r="FQW780" s="89"/>
      <c r="FQX780" s="89"/>
      <c r="FQY780" s="89"/>
      <c r="FQZ780" s="89"/>
      <c r="FRA780" s="89"/>
      <c r="FRB780" s="511"/>
      <c r="FRC780" s="511"/>
      <c r="FRD780" s="89"/>
      <c r="FRE780" s="89"/>
      <c r="FRF780" s="511"/>
      <c r="FRG780" s="511"/>
      <c r="FRH780" s="89"/>
      <c r="FRI780" s="89"/>
      <c r="FRJ780" s="511"/>
      <c r="FRK780" s="511"/>
      <c r="FRL780" s="511"/>
      <c r="FRM780" s="511"/>
      <c r="FRN780" s="511"/>
      <c r="FRO780" s="511"/>
      <c r="FRP780" s="511"/>
      <c r="FRQ780" s="89"/>
      <c r="FRR780" s="89"/>
      <c r="FRS780" s="511"/>
      <c r="FRT780" s="511"/>
      <c r="FRU780" s="89"/>
      <c r="FRV780" s="89"/>
      <c r="FRW780" s="511"/>
      <c r="FRX780" s="511"/>
      <c r="FRY780" s="511"/>
      <c r="FRZ780" s="511"/>
      <c r="FSA780" s="511"/>
      <c r="FSB780" s="203"/>
      <c r="FSC780" s="107"/>
      <c r="FSD780" s="511"/>
      <c r="FSE780" s="511"/>
      <c r="FSF780" s="511"/>
      <c r="FSG780" s="511"/>
      <c r="FSH780" s="511"/>
      <c r="FSI780" s="511"/>
      <c r="FSJ780" s="511"/>
      <c r="FSK780" s="168"/>
      <c r="FSL780" s="168"/>
      <c r="FSM780" s="168"/>
      <c r="FSN780" s="168"/>
      <c r="FSO780" s="168"/>
      <c r="FSP780" s="168"/>
      <c r="FSQ780" s="168"/>
      <c r="FSR780" s="168"/>
      <c r="FSS780" s="168"/>
      <c r="FST780" s="168"/>
      <c r="FSU780" s="168"/>
      <c r="FSV780" s="168"/>
      <c r="FSW780" s="168"/>
      <c r="FSX780" s="168"/>
      <c r="FSY780" s="168"/>
      <c r="FSZ780" s="168"/>
      <c r="FTA780" s="168"/>
      <c r="FTB780" s="168"/>
      <c r="FTC780" s="168"/>
      <c r="FTD780" s="168"/>
      <c r="FTE780" s="168"/>
      <c r="FTF780" s="168"/>
      <c r="FTG780" s="168"/>
      <c r="FTH780" s="168"/>
      <c r="FTI780" s="168"/>
      <c r="FTJ780" s="168"/>
      <c r="FTK780" s="168"/>
      <c r="FTL780" s="168"/>
      <c r="FTM780" s="168"/>
      <c r="FTN780" s="168"/>
      <c r="FTO780" s="168"/>
      <c r="FTP780" s="168"/>
      <c r="FTQ780" s="168"/>
      <c r="FTR780" s="168"/>
      <c r="FTS780" s="168"/>
      <c r="FTT780" s="168"/>
      <c r="FTU780" s="168"/>
      <c r="FTV780" s="168"/>
      <c r="FTW780" s="168"/>
      <c r="FTX780" s="168"/>
      <c r="FTY780" s="168"/>
      <c r="FTZ780" s="168"/>
      <c r="FUA780" s="168"/>
      <c r="FUB780" s="168"/>
      <c r="FUC780" s="511"/>
      <c r="FUD780" s="511"/>
      <c r="FUE780" s="511"/>
      <c r="FUF780" s="511"/>
      <c r="FUG780" s="511"/>
      <c r="FUH780" s="511"/>
      <c r="FUI780" s="511"/>
      <c r="FUJ780" s="511"/>
      <c r="FUK780" s="511"/>
      <c r="FUL780" s="511"/>
      <c r="FUM780" s="511"/>
      <c r="FUN780" s="511"/>
      <c r="FUO780" s="511"/>
      <c r="FUP780" s="511"/>
      <c r="FUQ780" s="511"/>
      <c r="FUR780" s="511"/>
      <c r="FUS780" s="511"/>
      <c r="FUT780" s="511"/>
      <c r="FUU780" s="511"/>
      <c r="FUV780" s="511"/>
      <c r="FUW780" s="511"/>
      <c r="FUX780" s="511"/>
      <c r="FUY780" s="511"/>
      <c r="FUZ780" s="511"/>
      <c r="FVA780" s="89"/>
      <c r="FVB780" s="89"/>
      <c r="FVC780" s="89"/>
      <c r="FVD780" s="89"/>
      <c r="FVE780" s="89"/>
      <c r="FVF780" s="511"/>
      <c r="FVG780" s="511"/>
      <c r="FVH780" s="89"/>
      <c r="FVI780" s="89"/>
      <c r="FVJ780" s="511"/>
      <c r="FVK780" s="511"/>
      <c r="FVL780" s="89"/>
      <c r="FVM780" s="89"/>
      <c r="FVN780" s="511"/>
      <c r="FVO780" s="511"/>
      <c r="FVP780" s="511"/>
      <c r="FVQ780" s="511"/>
      <c r="FVR780" s="511"/>
      <c r="FVS780" s="511"/>
      <c r="FVT780" s="511"/>
      <c r="FVU780" s="89"/>
      <c r="FVV780" s="89"/>
      <c r="FVW780" s="511"/>
      <c r="FVX780" s="511"/>
      <c r="FVY780" s="89"/>
      <c r="FVZ780" s="89"/>
      <c r="FWA780" s="511"/>
      <c r="FWB780" s="511"/>
      <c r="FWC780" s="511"/>
      <c r="FWD780" s="511"/>
      <c r="FWE780" s="511"/>
      <c r="FWF780" s="203"/>
      <c r="FWG780" s="107"/>
      <c r="FWH780" s="511"/>
      <c r="FWI780" s="511"/>
      <c r="FWJ780" s="511"/>
      <c r="FWK780" s="511"/>
      <c r="FWL780" s="511"/>
      <c r="FWM780" s="511"/>
      <c r="FWN780" s="511"/>
      <c r="FWO780" s="168"/>
      <c r="FWP780" s="168"/>
      <c r="FWQ780" s="168"/>
      <c r="FWR780" s="168"/>
      <c r="FWS780" s="168"/>
      <c r="FWT780" s="168"/>
      <c r="FWU780" s="168"/>
      <c r="FWV780" s="168"/>
      <c r="FWW780" s="168"/>
      <c r="FWX780" s="168"/>
      <c r="FWY780" s="168"/>
      <c r="FWZ780" s="168"/>
      <c r="FXA780" s="168"/>
      <c r="FXB780" s="168"/>
      <c r="FXC780" s="168"/>
      <c r="FXD780" s="168"/>
      <c r="FXE780" s="168"/>
      <c r="FXF780" s="168"/>
      <c r="FXG780" s="168"/>
      <c r="FXH780" s="168"/>
      <c r="FXI780" s="168"/>
      <c r="FXJ780" s="168"/>
      <c r="FXK780" s="168"/>
      <c r="FXL780" s="168"/>
      <c r="FXM780" s="168"/>
      <c r="FXN780" s="168"/>
      <c r="FXO780" s="168"/>
      <c r="FXP780" s="168"/>
      <c r="FXQ780" s="168"/>
      <c r="FXR780" s="168"/>
      <c r="FXS780" s="168"/>
      <c r="FXT780" s="168"/>
      <c r="FXU780" s="168"/>
      <c r="FXV780" s="168"/>
      <c r="FXW780" s="168"/>
      <c r="FXX780" s="168"/>
      <c r="FXY780" s="168"/>
      <c r="FXZ780" s="168"/>
      <c r="FYA780" s="168"/>
      <c r="FYB780" s="168"/>
      <c r="FYC780" s="168"/>
      <c r="FYD780" s="168"/>
      <c r="FYE780" s="168"/>
      <c r="FYF780" s="168"/>
      <c r="FYG780" s="511"/>
      <c r="FYH780" s="511"/>
      <c r="FYI780" s="511"/>
      <c r="FYJ780" s="511"/>
      <c r="FYK780" s="511"/>
      <c r="FYL780" s="511"/>
      <c r="FYM780" s="511"/>
      <c r="FYN780" s="511"/>
      <c r="FYO780" s="511"/>
      <c r="FYP780" s="511"/>
      <c r="FYQ780" s="511"/>
      <c r="FYR780" s="511"/>
      <c r="FYS780" s="511"/>
      <c r="FYT780" s="511"/>
      <c r="FYU780" s="511"/>
      <c r="FYV780" s="511"/>
      <c r="FYW780" s="511"/>
      <c r="FYX780" s="511"/>
      <c r="FYY780" s="511"/>
      <c r="FYZ780" s="511"/>
      <c r="FZA780" s="511"/>
      <c r="FZB780" s="511"/>
      <c r="FZC780" s="511"/>
      <c r="FZD780" s="511"/>
      <c r="FZE780" s="89"/>
      <c r="FZF780" s="89"/>
      <c r="FZG780" s="89"/>
      <c r="FZH780" s="89"/>
      <c r="FZI780" s="89"/>
      <c r="FZJ780" s="511"/>
      <c r="FZK780" s="511"/>
      <c r="FZL780" s="89"/>
      <c r="FZM780" s="89"/>
      <c r="FZN780" s="511"/>
      <c r="FZO780" s="511"/>
      <c r="FZP780" s="89"/>
      <c r="FZQ780" s="89"/>
      <c r="FZR780" s="511"/>
      <c r="FZS780" s="511"/>
      <c r="FZT780" s="511"/>
      <c r="FZU780" s="511"/>
      <c r="FZV780" s="511"/>
      <c r="FZW780" s="511"/>
      <c r="FZX780" s="511"/>
      <c r="FZY780" s="89"/>
      <c r="FZZ780" s="89"/>
      <c r="GAA780" s="511"/>
      <c r="GAB780" s="511"/>
      <c r="GAC780" s="89"/>
      <c r="GAD780" s="89"/>
      <c r="GAE780" s="511"/>
      <c r="GAF780" s="511"/>
      <c r="GAG780" s="511"/>
      <c r="GAH780" s="511"/>
      <c r="GAI780" s="511"/>
      <c r="GAJ780" s="203"/>
      <c r="GAK780" s="107"/>
      <c r="GAL780" s="511"/>
      <c r="GAM780" s="511"/>
      <c r="GAN780" s="511"/>
      <c r="GAO780" s="511"/>
      <c r="GAP780" s="511"/>
      <c r="GAQ780" s="511"/>
      <c r="GAR780" s="511"/>
      <c r="GAS780" s="168"/>
      <c r="GAT780" s="168"/>
      <c r="GAU780" s="168"/>
      <c r="GAV780" s="168"/>
      <c r="GAW780" s="168"/>
      <c r="GAX780" s="168"/>
      <c r="GAY780" s="168"/>
      <c r="GAZ780" s="168"/>
      <c r="GBA780" s="168"/>
      <c r="GBB780" s="168"/>
      <c r="GBC780" s="168"/>
      <c r="GBD780" s="168"/>
      <c r="GBE780" s="168"/>
      <c r="GBF780" s="168"/>
      <c r="GBG780" s="168"/>
      <c r="GBH780" s="168"/>
      <c r="GBI780" s="168"/>
      <c r="GBJ780" s="168"/>
      <c r="GBK780" s="168"/>
      <c r="GBL780" s="168"/>
      <c r="GBM780" s="168"/>
      <c r="GBN780" s="168"/>
      <c r="GBO780" s="168"/>
      <c r="GBP780" s="168"/>
      <c r="GBQ780" s="168"/>
      <c r="GBR780" s="168"/>
      <c r="GBS780" s="168"/>
      <c r="GBT780" s="168"/>
      <c r="GBU780" s="168"/>
      <c r="GBV780" s="168"/>
      <c r="GBW780" s="168"/>
      <c r="GBX780" s="168"/>
      <c r="GBY780" s="168"/>
      <c r="GBZ780" s="168"/>
      <c r="GCA780" s="168"/>
      <c r="GCB780" s="168"/>
      <c r="GCC780" s="168"/>
      <c r="GCD780" s="168"/>
      <c r="GCE780" s="168"/>
      <c r="GCF780" s="168"/>
      <c r="GCG780" s="168"/>
      <c r="GCH780" s="168"/>
      <c r="GCI780" s="168"/>
      <c r="GCJ780" s="168"/>
      <c r="GCK780" s="511"/>
      <c r="GCL780" s="511"/>
      <c r="GCM780" s="511"/>
      <c r="GCN780" s="511"/>
      <c r="GCO780" s="511"/>
      <c r="GCP780" s="511"/>
      <c r="GCQ780" s="511"/>
      <c r="GCR780" s="511"/>
      <c r="GCS780" s="511"/>
      <c r="GCT780" s="511"/>
      <c r="GCU780" s="511"/>
      <c r="GCV780" s="511"/>
      <c r="GCW780" s="511"/>
      <c r="GCX780" s="511"/>
      <c r="GCY780" s="511"/>
      <c r="GCZ780" s="511"/>
      <c r="GDA780" s="511"/>
      <c r="GDB780" s="511"/>
      <c r="GDC780" s="511"/>
      <c r="GDD780" s="511"/>
      <c r="GDE780" s="511"/>
      <c r="GDF780" s="511"/>
      <c r="GDG780" s="511"/>
      <c r="GDH780" s="511"/>
      <c r="GDI780" s="89"/>
      <c r="GDJ780" s="89"/>
      <c r="GDK780" s="89"/>
      <c r="GDL780" s="89"/>
      <c r="GDM780" s="89"/>
      <c r="GDN780" s="511"/>
      <c r="GDO780" s="511"/>
      <c r="GDP780" s="89"/>
      <c r="GDQ780" s="89"/>
      <c r="GDR780" s="511"/>
      <c r="GDS780" s="511"/>
      <c r="GDT780" s="89"/>
      <c r="GDU780" s="89"/>
      <c r="GDV780" s="511"/>
      <c r="GDW780" s="511"/>
      <c r="GDX780" s="511"/>
      <c r="GDY780" s="511"/>
      <c r="GDZ780" s="511"/>
      <c r="GEA780" s="511"/>
      <c r="GEB780" s="511"/>
      <c r="GEC780" s="89"/>
      <c r="GED780" s="89"/>
      <c r="GEE780" s="511"/>
      <c r="GEF780" s="511"/>
      <c r="GEG780" s="89"/>
      <c r="GEH780" s="89"/>
      <c r="GEI780" s="511"/>
      <c r="GEJ780" s="511"/>
      <c r="GEK780" s="511"/>
      <c r="GEL780" s="511"/>
      <c r="GEM780" s="511"/>
      <c r="GEN780" s="203"/>
      <c r="GEO780" s="107"/>
      <c r="GEP780" s="511"/>
      <c r="GEQ780" s="511"/>
      <c r="GER780" s="511"/>
      <c r="GES780" s="511"/>
      <c r="GET780" s="511"/>
      <c r="GEU780" s="511"/>
      <c r="GEV780" s="511"/>
      <c r="GEW780" s="168"/>
      <c r="GEX780" s="168"/>
      <c r="GEY780" s="168"/>
      <c r="GEZ780" s="168"/>
      <c r="GFA780" s="168"/>
      <c r="GFB780" s="168"/>
      <c r="GFC780" s="168"/>
      <c r="GFD780" s="168"/>
      <c r="GFE780" s="168"/>
      <c r="GFF780" s="168"/>
      <c r="GFG780" s="168"/>
      <c r="GFH780" s="168"/>
      <c r="GFI780" s="168"/>
      <c r="GFJ780" s="168"/>
      <c r="GFK780" s="168"/>
      <c r="GFL780" s="168"/>
      <c r="GFM780" s="168"/>
      <c r="GFN780" s="168"/>
      <c r="GFO780" s="168"/>
      <c r="GFP780" s="168"/>
      <c r="GFQ780" s="168"/>
      <c r="GFR780" s="168"/>
      <c r="GFS780" s="168"/>
      <c r="GFT780" s="168"/>
      <c r="GFU780" s="168"/>
      <c r="GFV780" s="168"/>
      <c r="GFW780" s="168"/>
      <c r="GFX780" s="168"/>
      <c r="GFY780" s="168"/>
      <c r="GFZ780" s="168"/>
      <c r="GGA780" s="168"/>
      <c r="GGB780" s="168"/>
      <c r="GGC780" s="168"/>
      <c r="GGD780" s="168"/>
      <c r="GGE780" s="168"/>
      <c r="GGF780" s="168"/>
      <c r="GGG780" s="168"/>
      <c r="GGH780" s="168"/>
      <c r="GGI780" s="168"/>
      <c r="GGJ780" s="168"/>
      <c r="GGK780" s="168"/>
      <c r="GGL780" s="168"/>
      <c r="GGM780" s="168"/>
      <c r="GGN780" s="168"/>
      <c r="GGO780" s="511"/>
      <c r="GGP780" s="511"/>
      <c r="GGQ780" s="511"/>
      <c r="GGR780" s="511"/>
      <c r="GGS780" s="511"/>
      <c r="GGT780" s="511"/>
      <c r="GGU780" s="511"/>
      <c r="GGV780" s="511"/>
      <c r="GGW780" s="511"/>
      <c r="GGX780" s="511"/>
      <c r="GGY780" s="511"/>
      <c r="GGZ780" s="511"/>
      <c r="GHA780" s="511"/>
      <c r="GHB780" s="511"/>
      <c r="GHC780" s="511"/>
      <c r="GHD780" s="511"/>
      <c r="GHE780" s="511"/>
      <c r="GHF780" s="511"/>
      <c r="GHG780" s="511"/>
      <c r="GHH780" s="511"/>
      <c r="GHI780" s="511"/>
      <c r="GHJ780" s="511"/>
      <c r="GHK780" s="511"/>
      <c r="GHL780" s="511"/>
      <c r="GHM780" s="89"/>
      <c r="GHN780" s="89"/>
      <c r="GHO780" s="89"/>
      <c r="GHP780" s="89"/>
      <c r="GHQ780" s="89"/>
      <c r="GHR780" s="511"/>
      <c r="GHS780" s="511"/>
      <c r="GHT780" s="89"/>
      <c r="GHU780" s="89"/>
      <c r="GHV780" s="511"/>
      <c r="GHW780" s="511"/>
      <c r="GHX780" s="89"/>
      <c r="GHY780" s="89"/>
      <c r="GHZ780" s="511"/>
      <c r="GIA780" s="511"/>
      <c r="GIB780" s="511"/>
      <c r="GIC780" s="511"/>
      <c r="GID780" s="511"/>
      <c r="GIE780" s="511"/>
      <c r="GIF780" s="511"/>
      <c r="GIG780" s="89"/>
      <c r="GIH780" s="89"/>
      <c r="GII780" s="511"/>
      <c r="GIJ780" s="511"/>
      <c r="GIK780" s="89"/>
      <c r="GIL780" s="89"/>
      <c r="GIM780" s="511"/>
      <c r="GIN780" s="511"/>
      <c r="GIO780" s="511"/>
      <c r="GIP780" s="511"/>
      <c r="GIQ780" s="511"/>
      <c r="GIR780" s="203"/>
      <c r="GIS780" s="107"/>
      <c r="GIT780" s="511"/>
      <c r="GIU780" s="511"/>
      <c r="GIV780" s="511"/>
      <c r="GIW780" s="511"/>
      <c r="GIX780" s="511"/>
      <c r="GIY780" s="511"/>
      <c r="GIZ780" s="511"/>
      <c r="GJA780" s="168"/>
      <c r="GJB780" s="168"/>
      <c r="GJC780" s="168"/>
      <c r="GJD780" s="168"/>
      <c r="GJE780" s="168"/>
      <c r="GJF780" s="168"/>
      <c r="GJG780" s="168"/>
      <c r="GJH780" s="168"/>
      <c r="GJI780" s="168"/>
      <c r="GJJ780" s="168"/>
      <c r="GJK780" s="168"/>
      <c r="GJL780" s="168"/>
      <c r="GJM780" s="168"/>
      <c r="GJN780" s="168"/>
      <c r="GJO780" s="168"/>
      <c r="GJP780" s="168"/>
      <c r="GJQ780" s="168"/>
      <c r="GJR780" s="168"/>
      <c r="GJS780" s="168"/>
      <c r="GJT780" s="168"/>
      <c r="GJU780" s="168"/>
      <c r="GJV780" s="168"/>
      <c r="GJW780" s="168"/>
      <c r="GJX780" s="168"/>
      <c r="GJY780" s="168"/>
      <c r="GJZ780" s="168"/>
      <c r="GKA780" s="168"/>
      <c r="GKB780" s="168"/>
      <c r="GKC780" s="168"/>
      <c r="GKD780" s="168"/>
      <c r="GKE780" s="168"/>
      <c r="GKF780" s="168"/>
      <c r="GKG780" s="168"/>
      <c r="GKH780" s="168"/>
      <c r="GKI780" s="168"/>
      <c r="GKJ780" s="168"/>
      <c r="GKK780" s="168"/>
      <c r="GKL780" s="168"/>
      <c r="GKM780" s="168"/>
      <c r="GKN780" s="168"/>
      <c r="GKO780" s="168"/>
      <c r="GKP780" s="168"/>
      <c r="GKQ780" s="168"/>
      <c r="GKR780" s="168"/>
      <c r="GKS780" s="511"/>
      <c r="GKT780" s="511"/>
      <c r="GKU780" s="511"/>
      <c r="GKV780" s="511"/>
      <c r="GKW780" s="511"/>
      <c r="GKX780" s="511"/>
      <c r="GKY780" s="511"/>
      <c r="GKZ780" s="511"/>
      <c r="GLA780" s="511"/>
      <c r="GLB780" s="511"/>
      <c r="GLC780" s="511"/>
      <c r="GLD780" s="511"/>
      <c r="GLE780" s="511"/>
      <c r="GLF780" s="511"/>
      <c r="GLG780" s="511"/>
      <c r="GLH780" s="511"/>
      <c r="GLI780" s="511"/>
      <c r="GLJ780" s="511"/>
      <c r="GLK780" s="511"/>
      <c r="GLL780" s="511"/>
      <c r="GLM780" s="511"/>
      <c r="GLN780" s="511"/>
      <c r="GLO780" s="511"/>
      <c r="GLP780" s="511"/>
      <c r="GLQ780" s="89"/>
      <c r="GLR780" s="89"/>
      <c r="GLS780" s="89"/>
      <c r="GLT780" s="89"/>
      <c r="GLU780" s="89"/>
      <c r="GLV780" s="511"/>
      <c r="GLW780" s="511"/>
      <c r="GLX780" s="89"/>
      <c r="GLY780" s="89"/>
      <c r="GLZ780" s="511"/>
      <c r="GMA780" s="511"/>
      <c r="GMB780" s="89"/>
      <c r="GMC780" s="89"/>
      <c r="GMD780" s="511"/>
      <c r="GME780" s="511"/>
      <c r="GMF780" s="511"/>
      <c r="GMG780" s="511"/>
      <c r="GMH780" s="511"/>
      <c r="GMI780" s="511"/>
      <c r="GMJ780" s="511"/>
      <c r="GMK780" s="89"/>
      <c r="GML780" s="89"/>
      <c r="GMM780" s="511"/>
      <c r="GMN780" s="511"/>
      <c r="GMO780" s="89"/>
      <c r="GMP780" s="89"/>
      <c r="GMQ780" s="511"/>
      <c r="GMR780" s="511"/>
      <c r="GMS780" s="511"/>
      <c r="GMT780" s="511"/>
      <c r="GMU780" s="511"/>
      <c r="GMV780" s="203"/>
      <c r="GMW780" s="107"/>
      <c r="GMX780" s="511"/>
      <c r="GMY780" s="511"/>
      <c r="GMZ780" s="511"/>
      <c r="GNA780" s="511"/>
      <c r="GNB780" s="511"/>
      <c r="GNC780" s="511"/>
      <c r="GND780" s="511"/>
      <c r="GNE780" s="168"/>
      <c r="GNF780" s="168"/>
      <c r="GNG780" s="168"/>
      <c r="GNH780" s="168"/>
      <c r="GNI780" s="168"/>
      <c r="GNJ780" s="168"/>
      <c r="GNK780" s="168"/>
      <c r="GNL780" s="168"/>
      <c r="GNM780" s="168"/>
      <c r="GNN780" s="168"/>
      <c r="GNO780" s="168"/>
      <c r="GNP780" s="168"/>
      <c r="GNQ780" s="168"/>
      <c r="GNR780" s="168"/>
      <c r="GNS780" s="168"/>
      <c r="GNT780" s="168"/>
      <c r="GNU780" s="168"/>
      <c r="GNV780" s="168"/>
      <c r="GNW780" s="168"/>
      <c r="GNX780" s="168"/>
      <c r="GNY780" s="168"/>
      <c r="GNZ780" s="168"/>
      <c r="GOA780" s="168"/>
      <c r="GOB780" s="168"/>
      <c r="GOC780" s="168"/>
      <c r="GOD780" s="168"/>
      <c r="GOE780" s="168"/>
      <c r="GOF780" s="168"/>
      <c r="GOG780" s="168"/>
      <c r="GOH780" s="168"/>
      <c r="GOI780" s="168"/>
      <c r="GOJ780" s="168"/>
      <c r="GOK780" s="168"/>
      <c r="GOL780" s="168"/>
      <c r="GOM780" s="168"/>
      <c r="GON780" s="168"/>
      <c r="GOO780" s="168"/>
      <c r="GOP780" s="168"/>
      <c r="GOQ780" s="168"/>
      <c r="GOR780" s="168"/>
      <c r="GOS780" s="168"/>
      <c r="GOT780" s="168"/>
      <c r="GOU780" s="168"/>
      <c r="GOV780" s="168"/>
      <c r="GOW780" s="511"/>
      <c r="GOX780" s="511"/>
      <c r="GOY780" s="511"/>
      <c r="GOZ780" s="511"/>
      <c r="GPA780" s="511"/>
      <c r="GPB780" s="511"/>
      <c r="GPC780" s="511"/>
      <c r="GPD780" s="511"/>
      <c r="GPE780" s="511"/>
      <c r="GPF780" s="511"/>
      <c r="GPG780" s="511"/>
      <c r="GPH780" s="511"/>
      <c r="GPI780" s="511"/>
      <c r="GPJ780" s="511"/>
      <c r="GPK780" s="511"/>
      <c r="GPL780" s="511"/>
      <c r="GPM780" s="511"/>
      <c r="GPN780" s="511"/>
      <c r="GPO780" s="511"/>
      <c r="GPP780" s="511"/>
      <c r="GPQ780" s="511"/>
      <c r="GPR780" s="511"/>
      <c r="GPS780" s="511"/>
      <c r="GPT780" s="511"/>
      <c r="GPU780" s="89"/>
      <c r="GPV780" s="89"/>
      <c r="GPW780" s="89"/>
      <c r="GPX780" s="89"/>
      <c r="GPY780" s="89"/>
      <c r="GPZ780" s="511"/>
      <c r="GQA780" s="511"/>
      <c r="GQB780" s="89"/>
      <c r="GQC780" s="89"/>
      <c r="GQD780" s="511"/>
      <c r="GQE780" s="511"/>
      <c r="GQF780" s="89"/>
      <c r="GQG780" s="89"/>
      <c r="GQH780" s="511"/>
      <c r="GQI780" s="511"/>
      <c r="GQJ780" s="511"/>
      <c r="GQK780" s="511"/>
      <c r="GQL780" s="511"/>
      <c r="GQM780" s="511"/>
      <c r="GQN780" s="511"/>
      <c r="GQO780" s="89"/>
      <c r="GQP780" s="89"/>
      <c r="GQQ780" s="511"/>
      <c r="GQR780" s="511"/>
      <c r="GQS780" s="89"/>
      <c r="GQT780" s="89"/>
      <c r="GQU780" s="511"/>
      <c r="GQV780" s="511"/>
      <c r="GQW780" s="511"/>
      <c r="GQX780" s="511"/>
      <c r="GQY780" s="511"/>
      <c r="GQZ780" s="203"/>
      <c r="GRA780" s="107"/>
      <c r="GRB780" s="511"/>
      <c r="GRC780" s="511"/>
      <c r="GRD780" s="511"/>
      <c r="GRE780" s="511"/>
      <c r="GRF780" s="511"/>
      <c r="GRG780" s="511"/>
      <c r="GRH780" s="511"/>
      <c r="GRI780" s="168"/>
      <c r="GRJ780" s="168"/>
      <c r="GRK780" s="168"/>
      <c r="GRL780" s="168"/>
      <c r="GRM780" s="168"/>
      <c r="GRN780" s="168"/>
      <c r="GRO780" s="168"/>
      <c r="GRP780" s="168"/>
      <c r="GRQ780" s="168"/>
      <c r="GRR780" s="168"/>
      <c r="GRS780" s="168"/>
      <c r="GRT780" s="168"/>
      <c r="GRU780" s="168"/>
      <c r="GRV780" s="168"/>
      <c r="GRW780" s="168"/>
      <c r="GRX780" s="168"/>
      <c r="GRY780" s="168"/>
      <c r="GRZ780" s="168"/>
      <c r="GSA780" s="168"/>
      <c r="GSB780" s="168"/>
      <c r="GSC780" s="168"/>
      <c r="GSD780" s="168"/>
      <c r="GSE780" s="168"/>
      <c r="GSF780" s="168"/>
      <c r="GSG780" s="168"/>
      <c r="GSH780" s="168"/>
      <c r="GSI780" s="168"/>
      <c r="GSJ780" s="168"/>
      <c r="GSK780" s="168"/>
      <c r="GSL780" s="168"/>
      <c r="GSM780" s="168"/>
      <c r="GSN780" s="168"/>
      <c r="GSO780" s="168"/>
      <c r="GSP780" s="168"/>
      <c r="GSQ780" s="168"/>
      <c r="GSR780" s="168"/>
      <c r="GSS780" s="168"/>
      <c r="GST780" s="168"/>
      <c r="GSU780" s="168"/>
      <c r="GSV780" s="168"/>
      <c r="GSW780" s="168"/>
      <c r="GSX780" s="168"/>
      <c r="GSY780" s="168"/>
      <c r="GSZ780" s="168"/>
      <c r="GTA780" s="511"/>
      <c r="GTB780" s="511"/>
      <c r="GTC780" s="511"/>
      <c r="GTD780" s="511"/>
      <c r="GTE780" s="511"/>
      <c r="GTF780" s="511"/>
      <c r="GTG780" s="511"/>
      <c r="GTH780" s="511"/>
      <c r="GTI780" s="511"/>
      <c r="GTJ780" s="511"/>
      <c r="GTK780" s="511"/>
      <c r="GTL780" s="511"/>
      <c r="GTM780" s="511"/>
      <c r="GTN780" s="511"/>
      <c r="GTO780" s="511"/>
      <c r="GTP780" s="511"/>
      <c r="GTQ780" s="511"/>
      <c r="GTR780" s="511"/>
      <c r="GTS780" s="511"/>
      <c r="GTT780" s="511"/>
      <c r="GTU780" s="511"/>
      <c r="GTV780" s="511"/>
      <c r="GTW780" s="511"/>
      <c r="GTX780" s="511"/>
      <c r="GTY780" s="89"/>
      <c r="GTZ780" s="89"/>
      <c r="GUA780" s="89"/>
      <c r="GUB780" s="89"/>
      <c r="GUC780" s="89"/>
      <c r="GUD780" s="511"/>
      <c r="GUE780" s="511"/>
      <c r="GUF780" s="89"/>
      <c r="GUG780" s="89"/>
      <c r="GUH780" s="511"/>
      <c r="GUI780" s="511"/>
      <c r="GUJ780" s="89"/>
      <c r="GUK780" s="89"/>
      <c r="GUL780" s="511"/>
      <c r="GUM780" s="511"/>
      <c r="GUN780" s="511"/>
      <c r="GUO780" s="511"/>
      <c r="GUP780" s="511"/>
      <c r="GUQ780" s="511"/>
      <c r="GUR780" s="511"/>
      <c r="GUS780" s="89"/>
      <c r="GUT780" s="89"/>
      <c r="GUU780" s="511"/>
      <c r="GUV780" s="511"/>
      <c r="GUW780" s="89"/>
      <c r="GUX780" s="89"/>
      <c r="GUY780" s="511"/>
      <c r="GUZ780" s="511"/>
      <c r="GVA780" s="511"/>
      <c r="GVB780" s="511"/>
      <c r="GVC780" s="511"/>
      <c r="GVD780" s="203"/>
      <c r="GVE780" s="107"/>
      <c r="GVF780" s="511"/>
      <c r="GVG780" s="511"/>
      <c r="GVH780" s="511"/>
      <c r="GVI780" s="511"/>
      <c r="GVJ780" s="511"/>
      <c r="GVK780" s="511"/>
      <c r="GVL780" s="511"/>
      <c r="GVM780" s="168"/>
      <c r="GVN780" s="168"/>
      <c r="GVO780" s="168"/>
      <c r="GVP780" s="168"/>
      <c r="GVQ780" s="168"/>
      <c r="GVR780" s="168"/>
      <c r="GVS780" s="168"/>
      <c r="GVT780" s="168"/>
      <c r="GVU780" s="168"/>
      <c r="GVV780" s="168"/>
      <c r="GVW780" s="168"/>
      <c r="GVX780" s="168"/>
      <c r="GVY780" s="168"/>
      <c r="GVZ780" s="168"/>
      <c r="GWA780" s="168"/>
      <c r="GWB780" s="168"/>
      <c r="GWC780" s="168"/>
      <c r="GWD780" s="168"/>
      <c r="GWE780" s="168"/>
      <c r="GWF780" s="168"/>
      <c r="GWG780" s="168"/>
      <c r="GWH780" s="168"/>
      <c r="GWI780" s="168"/>
      <c r="GWJ780" s="168"/>
      <c r="GWK780" s="168"/>
      <c r="GWL780" s="168"/>
      <c r="GWM780" s="168"/>
      <c r="GWN780" s="168"/>
      <c r="GWO780" s="168"/>
      <c r="GWP780" s="168"/>
      <c r="GWQ780" s="168"/>
      <c r="GWR780" s="168"/>
      <c r="GWS780" s="168"/>
      <c r="GWT780" s="168"/>
      <c r="GWU780" s="168"/>
      <c r="GWV780" s="168"/>
      <c r="GWW780" s="168"/>
      <c r="GWX780" s="168"/>
      <c r="GWY780" s="168"/>
      <c r="GWZ780" s="168"/>
      <c r="GXA780" s="168"/>
      <c r="GXB780" s="168"/>
      <c r="GXC780" s="168"/>
      <c r="GXD780" s="168"/>
      <c r="GXE780" s="511"/>
      <c r="GXF780" s="511"/>
      <c r="GXG780" s="511"/>
      <c r="GXH780" s="511"/>
      <c r="GXI780" s="511"/>
      <c r="GXJ780" s="511"/>
      <c r="GXK780" s="511"/>
      <c r="GXL780" s="511"/>
      <c r="GXM780" s="511"/>
      <c r="GXN780" s="511"/>
      <c r="GXO780" s="511"/>
      <c r="GXP780" s="511"/>
      <c r="GXQ780" s="511"/>
      <c r="GXR780" s="511"/>
      <c r="GXS780" s="511"/>
      <c r="GXT780" s="511"/>
      <c r="GXU780" s="511"/>
      <c r="GXV780" s="511"/>
      <c r="GXW780" s="511"/>
      <c r="GXX780" s="511"/>
      <c r="GXY780" s="511"/>
      <c r="GXZ780" s="511"/>
      <c r="GYA780" s="511"/>
      <c r="GYB780" s="511"/>
      <c r="GYC780" s="89"/>
      <c r="GYD780" s="89"/>
      <c r="GYE780" s="89"/>
      <c r="GYF780" s="89"/>
      <c r="GYG780" s="89"/>
      <c r="GYH780" s="511"/>
      <c r="GYI780" s="511"/>
      <c r="GYJ780" s="89"/>
      <c r="GYK780" s="89"/>
      <c r="GYL780" s="511"/>
      <c r="GYM780" s="511"/>
      <c r="GYN780" s="89"/>
      <c r="GYO780" s="89"/>
      <c r="GYP780" s="511"/>
      <c r="GYQ780" s="511"/>
      <c r="GYR780" s="511"/>
      <c r="GYS780" s="511"/>
      <c r="GYT780" s="511"/>
      <c r="GYU780" s="511"/>
      <c r="GYV780" s="511"/>
      <c r="GYW780" s="89"/>
      <c r="GYX780" s="89"/>
      <c r="GYY780" s="511"/>
      <c r="GYZ780" s="511"/>
      <c r="GZA780" s="89"/>
      <c r="GZB780" s="89"/>
      <c r="GZC780" s="511"/>
      <c r="GZD780" s="511"/>
      <c r="GZE780" s="511"/>
      <c r="GZF780" s="511"/>
      <c r="GZG780" s="511"/>
      <c r="GZH780" s="203"/>
      <c r="GZI780" s="107"/>
      <c r="GZJ780" s="511"/>
      <c r="GZK780" s="511"/>
      <c r="GZL780" s="511"/>
      <c r="GZM780" s="511"/>
      <c r="GZN780" s="511"/>
      <c r="GZO780" s="511"/>
      <c r="GZP780" s="511"/>
      <c r="GZQ780" s="168"/>
      <c r="GZR780" s="168"/>
      <c r="GZS780" s="168"/>
      <c r="GZT780" s="168"/>
      <c r="GZU780" s="168"/>
      <c r="GZV780" s="168"/>
      <c r="GZW780" s="168"/>
      <c r="GZX780" s="168"/>
      <c r="GZY780" s="168"/>
      <c r="GZZ780" s="168"/>
      <c r="HAA780" s="168"/>
      <c r="HAB780" s="168"/>
      <c r="HAC780" s="168"/>
      <c r="HAD780" s="168"/>
      <c r="HAE780" s="168"/>
      <c r="HAF780" s="168"/>
      <c r="HAG780" s="168"/>
      <c r="HAH780" s="168"/>
      <c r="HAI780" s="168"/>
      <c r="HAJ780" s="168"/>
      <c r="HAK780" s="168"/>
      <c r="HAL780" s="168"/>
      <c r="HAM780" s="168"/>
      <c r="HAN780" s="168"/>
      <c r="HAO780" s="168"/>
      <c r="HAP780" s="168"/>
      <c r="HAQ780" s="168"/>
      <c r="HAR780" s="168"/>
      <c r="HAS780" s="168"/>
      <c r="HAT780" s="168"/>
      <c r="HAU780" s="168"/>
      <c r="HAV780" s="168"/>
      <c r="HAW780" s="168"/>
      <c r="HAX780" s="168"/>
      <c r="HAY780" s="168"/>
      <c r="HAZ780" s="168"/>
      <c r="HBA780" s="168"/>
      <c r="HBB780" s="168"/>
      <c r="HBC780" s="168"/>
      <c r="HBD780" s="168"/>
      <c r="HBE780" s="168"/>
      <c r="HBF780" s="168"/>
      <c r="HBG780" s="168"/>
      <c r="HBH780" s="168"/>
      <c r="HBI780" s="511"/>
      <c r="HBJ780" s="511"/>
      <c r="HBK780" s="511"/>
      <c r="HBL780" s="511"/>
      <c r="HBM780" s="511"/>
      <c r="HBN780" s="511"/>
      <c r="HBO780" s="511"/>
      <c r="HBP780" s="511"/>
      <c r="HBQ780" s="511"/>
      <c r="HBR780" s="511"/>
      <c r="HBS780" s="511"/>
      <c r="HBT780" s="511"/>
      <c r="HBU780" s="511"/>
      <c r="HBV780" s="511"/>
      <c r="HBW780" s="511"/>
      <c r="HBX780" s="511"/>
      <c r="HBY780" s="511"/>
      <c r="HBZ780" s="511"/>
      <c r="HCA780" s="511"/>
      <c r="HCB780" s="511"/>
      <c r="HCC780" s="511"/>
      <c r="HCD780" s="511"/>
      <c r="HCE780" s="511"/>
      <c r="HCF780" s="511"/>
      <c r="HCG780" s="89"/>
      <c r="HCH780" s="89"/>
      <c r="HCI780" s="89"/>
      <c r="HCJ780" s="89"/>
      <c r="HCK780" s="89"/>
      <c r="HCL780" s="511"/>
      <c r="HCM780" s="511"/>
      <c r="HCN780" s="89"/>
      <c r="HCO780" s="89"/>
      <c r="HCP780" s="511"/>
      <c r="HCQ780" s="511"/>
      <c r="HCR780" s="89"/>
      <c r="HCS780" s="89"/>
      <c r="HCT780" s="511"/>
      <c r="HCU780" s="511"/>
      <c r="HCV780" s="511"/>
      <c r="HCW780" s="511"/>
      <c r="HCX780" s="511"/>
      <c r="HCY780" s="511"/>
      <c r="HCZ780" s="511"/>
      <c r="HDA780" s="89"/>
      <c r="HDB780" s="89"/>
      <c r="HDC780" s="511"/>
      <c r="HDD780" s="511"/>
      <c r="HDE780" s="89"/>
      <c r="HDF780" s="89"/>
      <c r="HDG780" s="511"/>
      <c r="HDH780" s="511"/>
      <c r="HDI780" s="511"/>
      <c r="HDJ780" s="511"/>
      <c r="HDK780" s="511"/>
      <c r="HDL780" s="203"/>
      <c r="HDM780" s="107"/>
      <c r="HDN780" s="511"/>
      <c r="HDO780" s="511"/>
      <c r="HDP780" s="511"/>
      <c r="HDQ780" s="511"/>
      <c r="HDR780" s="511"/>
      <c r="HDS780" s="511"/>
      <c r="HDT780" s="511"/>
      <c r="HDU780" s="168"/>
      <c r="HDV780" s="168"/>
      <c r="HDW780" s="168"/>
      <c r="HDX780" s="168"/>
      <c r="HDY780" s="168"/>
      <c r="HDZ780" s="168"/>
      <c r="HEA780" s="168"/>
      <c r="HEB780" s="168"/>
      <c r="HEC780" s="168"/>
      <c r="HED780" s="168"/>
      <c r="HEE780" s="168"/>
      <c r="HEF780" s="168"/>
      <c r="HEG780" s="168"/>
      <c r="HEH780" s="168"/>
      <c r="HEI780" s="168"/>
      <c r="HEJ780" s="168"/>
      <c r="HEK780" s="168"/>
      <c r="HEL780" s="168"/>
      <c r="HEM780" s="168"/>
      <c r="HEN780" s="168"/>
      <c r="HEO780" s="168"/>
      <c r="HEP780" s="168"/>
      <c r="HEQ780" s="168"/>
      <c r="HER780" s="168"/>
      <c r="HES780" s="168"/>
      <c r="HET780" s="168"/>
      <c r="HEU780" s="168"/>
      <c r="HEV780" s="168"/>
      <c r="HEW780" s="168"/>
      <c r="HEX780" s="168"/>
      <c r="HEY780" s="168"/>
      <c r="HEZ780" s="168"/>
      <c r="HFA780" s="168"/>
      <c r="HFB780" s="168"/>
      <c r="HFC780" s="168"/>
      <c r="HFD780" s="168"/>
      <c r="HFE780" s="168"/>
      <c r="HFF780" s="168"/>
      <c r="HFG780" s="168"/>
      <c r="HFH780" s="168"/>
      <c r="HFI780" s="168"/>
      <c r="HFJ780" s="168"/>
      <c r="HFK780" s="168"/>
      <c r="HFL780" s="168"/>
      <c r="HFM780" s="511"/>
      <c r="HFN780" s="511"/>
      <c r="HFO780" s="511"/>
      <c r="HFP780" s="511"/>
      <c r="HFQ780" s="511"/>
      <c r="HFR780" s="511"/>
      <c r="HFS780" s="511"/>
      <c r="HFT780" s="511"/>
      <c r="HFU780" s="511"/>
      <c r="HFV780" s="511"/>
      <c r="HFW780" s="511"/>
      <c r="HFX780" s="511"/>
      <c r="HFY780" s="511"/>
      <c r="HFZ780" s="511"/>
      <c r="HGA780" s="511"/>
      <c r="HGB780" s="511"/>
      <c r="HGC780" s="511"/>
      <c r="HGD780" s="511"/>
      <c r="HGE780" s="511"/>
      <c r="HGF780" s="511"/>
      <c r="HGG780" s="511"/>
      <c r="HGH780" s="511"/>
      <c r="HGI780" s="511"/>
      <c r="HGJ780" s="511"/>
      <c r="HGK780" s="89"/>
      <c r="HGL780" s="89"/>
      <c r="HGM780" s="89"/>
      <c r="HGN780" s="89"/>
      <c r="HGO780" s="89"/>
      <c r="HGP780" s="511"/>
      <c r="HGQ780" s="511"/>
      <c r="HGR780" s="89"/>
      <c r="HGS780" s="89"/>
      <c r="HGT780" s="511"/>
      <c r="HGU780" s="511"/>
      <c r="HGV780" s="89"/>
      <c r="HGW780" s="89"/>
      <c r="HGX780" s="511"/>
      <c r="HGY780" s="511"/>
      <c r="HGZ780" s="511"/>
      <c r="HHA780" s="511"/>
      <c r="HHB780" s="511"/>
      <c r="HHC780" s="511"/>
      <c r="HHD780" s="511"/>
      <c r="HHE780" s="89"/>
      <c r="HHF780" s="89"/>
      <c r="HHG780" s="511"/>
      <c r="HHH780" s="511"/>
      <c r="HHI780" s="89"/>
      <c r="HHJ780" s="89"/>
      <c r="HHK780" s="511"/>
      <c r="HHL780" s="511"/>
      <c r="HHM780" s="511"/>
      <c r="HHN780" s="511"/>
      <c r="HHO780" s="511"/>
      <c r="HHP780" s="203"/>
      <c r="HHQ780" s="107"/>
      <c r="HHR780" s="511"/>
      <c r="HHS780" s="511"/>
      <c r="HHT780" s="511"/>
      <c r="HHU780" s="511"/>
      <c r="HHV780" s="511"/>
      <c r="HHW780" s="511"/>
      <c r="HHX780" s="511"/>
      <c r="HHY780" s="168"/>
      <c r="HHZ780" s="168"/>
      <c r="HIA780" s="168"/>
      <c r="HIB780" s="168"/>
      <c r="HIC780" s="168"/>
      <c r="HID780" s="168"/>
      <c r="HIE780" s="168"/>
      <c r="HIF780" s="168"/>
      <c r="HIG780" s="168"/>
      <c r="HIH780" s="168"/>
      <c r="HII780" s="168"/>
      <c r="HIJ780" s="168"/>
      <c r="HIK780" s="168"/>
      <c r="HIL780" s="168"/>
      <c r="HIM780" s="168"/>
      <c r="HIN780" s="168"/>
      <c r="HIO780" s="168"/>
      <c r="HIP780" s="168"/>
      <c r="HIQ780" s="168"/>
      <c r="HIR780" s="168"/>
      <c r="HIS780" s="168"/>
      <c r="HIT780" s="168"/>
      <c r="HIU780" s="168"/>
      <c r="HIV780" s="168"/>
      <c r="HIW780" s="168"/>
      <c r="HIX780" s="168"/>
      <c r="HIY780" s="168"/>
      <c r="HIZ780" s="168"/>
      <c r="HJA780" s="168"/>
      <c r="HJB780" s="168"/>
      <c r="HJC780" s="168"/>
      <c r="HJD780" s="168"/>
      <c r="HJE780" s="168"/>
      <c r="HJF780" s="168"/>
      <c r="HJG780" s="168"/>
      <c r="HJH780" s="168"/>
      <c r="HJI780" s="168"/>
      <c r="HJJ780" s="168"/>
      <c r="HJK780" s="168"/>
      <c r="HJL780" s="168"/>
      <c r="HJM780" s="168"/>
      <c r="HJN780" s="168"/>
      <c r="HJO780" s="168"/>
      <c r="HJP780" s="168"/>
      <c r="HJQ780" s="511"/>
      <c r="HJR780" s="511"/>
      <c r="HJS780" s="511"/>
      <c r="HJT780" s="511"/>
      <c r="HJU780" s="511"/>
      <c r="HJV780" s="511"/>
      <c r="HJW780" s="511"/>
      <c r="HJX780" s="511"/>
      <c r="HJY780" s="511"/>
      <c r="HJZ780" s="511"/>
      <c r="HKA780" s="511"/>
      <c r="HKB780" s="511"/>
      <c r="HKC780" s="511"/>
      <c r="HKD780" s="511"/>
      <c r="HKE780" s="511"/>
      <c r="HKF780" s="511"/>
      <c r="HKG780" s="511"/>
      <c r="HKH780" s="511"/>
      <c r="HKI780" s="511"/>
      <c r="HKJ780" s="511"/>
      <c r="HKK780" s="511"/>
      <c r="HKL780" s="511"/>
      <c r="HKM780" s="511"/>
      <c r="HKN780" s="511"/>
      <c r="HKO780" s="89"/>
      <c r="HKP780" s="89"/>
      <c r="HKQ780" s="89"/>
      <c r="HKR780" s="89"/>
      <c r="HKS780" s="89"/>
      <c r="HKT780" s="511"/>
      <c r="HKU780" s="511"/>
      <c r="HKV780" s="89"/>
      <c r="HKW780" s="89"/>
      <c r="HKX780" s="511"/>
      <c r="HKY780" s="511"/>
      <c r="HKZ780" s="89"/>
      <c r="HLA780" s="89"/>
      <c r="HLB780" s="511"/>
      <c r="HLC780" s="511"/>
      <c r="HLD780" s="511"/>
      <c r="HLE780" s="511"/>
      <c r="HLF780" s="511"/>
      <c r="HLG780" s="511"/>
      <c r="HLH780" s="511"/>
      <c r="HLI780" s="89"/>
      <c r="HLJ780" s="89"/>
      <c r="HLK780" s="511"/>
      <c r="HLL780" s="511"/>
      <c r="HLM780" s="89"/>
      <c r="HLN780" s="89"/>
      <c r="HLO780" s="511"/>
      <c r="HLP780" s="511"/>
      <c r="HLQ780" s="511"/>
      <c r="HLR780" s="511"/>
      <c r="HLS780" s="511"/>
      <c r="HLT780" s="203"/>
      <c r="HLU780" s="107"/>
      <c r="HLV780" s="511"/>
      <c r="HLW780" s="511"/>
      <c r="HLX780" s="511"/>
      <c r="HLY780" s="511"/>
      <c r="HLZ780" s="511"/>
      <c r="HMA780" s="511"/>
      <c r="HMB780" s="511"/>
      <c r="HMC780" s="168"/>
      <c r="HMD780" s="168"/>
      <c r="HME780" s="168"/>
      <c r="HMF780" s="168"/>
      <c r="HMG780" s="168"/>
      <c r="HMH780" s="168"/>
      <c r="HMI780" s="168"/>
      <c r="HMJ780" s="168"/>
      <c r="HMK780" s="168"/>
      <c r="HML780" s="168"/>
      <c r="HMM780" s="168"/>
      <c r="HMN780" s="168"/>
      <c r="HMO780" s="168"/>
      <c r="HMP780" s="168"/>
      <c r="HMQ780" s="168"/>
      <c r="HMR780" s="168"/>
      <c r="HMS780" s="168"/>
      <c r="HMT780" s="168"/>
      <c r="HMU780" s="168"/>
      <c r="HMV780" s="168"/>
      <c r="HMW780" s="168"/>
      <c r="HMX780" s="168"/>
      <c r="HMY780" s="168"/>
      <c r="HMZ780" s="168"/>
      <c r="HNA780" s="168"/>
      <c r="HNB780" s="168"/>
      <c r="HNC780" s="168"/>
      <c r="HND780" s="168"/>
      <c r="HNE780" s="168"/>
      <c r="HNF780" s="168"/>
      <c r="HNG780" s="168"/>
      <c r="HNH780" s="168"/>
      <c r="HNI780" s="168"/>
      <c r="HNJ780" s="168"/>
      <c r="HNK780" s="168"/>
      <c r="HNL780" s="168"/>
      <c r="HNM780" s="168"/>
      <c r="HNN780" s="168"/>
      <c r="HNO780" s="168"/>
      <c r="HNP780" s="168"/>
      <c r="HNQ780" s="168"/>
      <c r="HNR780" s="168"/>
      <c r="HNS780" s="168"/>
      <c r="HNT780" s="168"/>
      <c r="HNU780" s="511"/>
      <c r="HNV780" s="511"/>
      <c r="HNW780" s="511"/>
      <c r="HNX780" s="511"/>
      <c r="HNY780" s="511"/>
      <c r="HNZ780" s="511"/>
      <c r="HOA780" s="511"/>
      <c r="HOB780" s="511"/>
      <c r="HOC780" s="511"/>
      <c r="HOD780" s="511"/>
      <c r="HOE780" s="511"/>
      <c r="HOF780" s="511"/>
      <c r="HOG780" s="511"/>
      <c r="HOH780" s="511"/>
      <c r="HOI780" s="511"/>
      <c r="HOJ780" s="511"/>
      <c r="HOK780" s="511"/>
      <c r="HOL780" s="511"/>
      <c r="HOM780" s="511"/>
      <c r="HON780" s="511"/>
      <c r="HOO780" s="511"/>
      <c r="HOP780" s="511"/>
      <c r="HOQ780" s="511"/>
      <c r="HOR780" s="511"/>
      <c r="HOS780" s="89"/>
      <c r="HOT780" s="89"/>
      <c r="HOU780" s="89"/>
      <c r="HOV780" s="89"/>
      <c r="HOW780" s="89"/>
      <c r="HOX780" s="511"/>
      <c r="HOY780" s="511"/>
      <c r="HOZ780" s="89"/>
      <c r="HPA780" s="89"/>
      <c r="HPB780" s="511"/>
      <c r="HPC780" s="511"/>
      <c r="HPD780" s="89"/>
      <c r="HPE780" s="89"/>
      <c r="HPF780" s="511"/>
      <c r="HPG780" s="511"/>
      <c r="HPH780" s="511"/>
      <c r="HPI780" s="511"/>
      <c r="HPJ780" s="511"/>
      <c r="HPK780" s="511"/>
      <c r="HPL780" s="511"/>
      <c r="HPM780" s="89"/>
      <c r="HPN780" s="89"/>
      <c r="HPO780" s="511"/>
      <c r="HPP780" s="511"/>
      <c r="HPQ780" s="89"/>
      <c r="HPR780" s="89"/>
      <c r="HPS780" s="511"/>
      <c r="HPT780" s="511"/>
      <c r="HPU780" s="511"/>
      <c r="HPV780" s="511"/>
      <c r="HPW780" s="511"/>
      <c r="HPX780" s="203"/>
      <c r="HPY780" s="107"/>
      <c r="HPZ780" s="511"/>
      <c r="HQA780" s="511"/>
      <c r="HQB780" s="511"/>
      <c r="HQC780" s="511"/>
      <c r="HQD780" s="511"/>
      <c r="HQE780" s="511"/>
      <c r="HQF780" s="511"/>
      <c r="HQG780" s="168"/>
      <c r="HQH780" s="168"/>
      <c r="HQI780" s="168"/>
      <c r="HQJ780" s="168"/>
      <c r="HQK780" s="168"/>
      <c r="HQL780" s="168"/>
      <c r="HQM780" s="168"/>
      <c r="HQN780" s="168"/>
      <c r="HQO780" s="168"/>
      <c r="HQP780" s="168"/>
      <c r="HQQ780" s="168"/>
      <c r="HQR780" s="168"/>
      <c r="HQS780" s="168"/>
      <c r="HQT780" s="168"/>
      <c r="HQU780" s="168"/>
      <c r="HQV780" s="168"/>
      <c r="HQW780" s="168"/>
      <c r="HQX780" s="168"/>
      <c r="HQY780" s="168"/>
      <c r="HQZ780" s="168"/>
      <c r="HRA780" s="168"/>
      <c r="HRB780" s="168"/>
      <c r="HRC780" s="168"/>
      <c r="HRD780" s="168"/>
      <c r="HRE780" s="168"/>
      <c r="HRF780" s="168"/>
      <c r="HRG780" s="168"/>
      <c r="HRH780" s="168"/>
      <c r="HRI780" s="168"/>
      <c r="HRJ780" s="168"/>
      <c r="HRK780" s="168"/>
      <c r="HRL780" s="168"/>
      <c r="HRM780" s="168"/>
      <c r="HRN780" s="168"/>
      <c r="HRO780" s="168"/>
      <c r="HRP780" s="168"/>
      <c r="HRQ780" s="168"/>
      <c r="HRR780" s="168"/>
      <c r="HRS780" s="168"/>
      <c r="HRT780" s="168"/>
      <c r="HRU780" s="168"/>
      <c r="HRV780" s="168"/>
      <c r="HRW780" s="168"/>
      <c r="HRX780" s="168"/>
      <c r="HRY780" s="511"/>
      <c r="HRZ780" s="511"/>
      <c r="HSA780" s="511"/>
      <c r="HSB780" s="511"/>
      <c r="HSC780" s="511"/>
      <c r="HSD780" s="511"/>
      <c r="HSE780" s="511"/>
      <c r="HSF780" s="511"/>
      <c r="HSG780" s="511"/>
      <c r="HSH780" s="511"/>
      <c r="HSI780" s="511"/>
      <c r="HSJ780" s="511"/>
      <c r="HSK780" s="511"/>
      <c r="HSL780" s="511"/>
      <c r="HSM780" s="511"/>
      <c r="HSN780" s="511"/>
      <c r="HSO780" s="511"/>
      <c r="HSP780" s="511"/>
      <c r="HSQ780" s="511"/>
      <c r="HSR780" s="511"/>
      <c r="HSS780" s="511"/>
      <c r="HST780" s="511"/>
      <c r="HSU780" s="511"/>
      <c r="HSV780" s="511"/>
      <c r="HSW780" s="89"/>
      <c r="HSX780" s="89"/>
      <c r="HSY780" s="89"/>
      <c r="HSZ780" s="89"/>
      <c r="HTA780" s="89"/>
      <c r="HTB780" s="511"/>
      <c r="HTC780" s="511"/>
      <c r="HTD780" s="89"/>
      <c r="HTE780" s="89"/>
      <c r="HTF780" s="511"/>
      <c r="HTG780" s="511"/>
      <c r="HTH780" s="89"/>
      <c r="HTI780" s="89"/>
      <c r="HTJ780" s="511"/>
      <c r="HTK780" s="511"/>
      <c r="HTL780" s="511"/>
      <c r="HTM780" s="511"/>
      <c r="HTN780" s="511"/>
      <c r="HTO780" s="511"/>
      <c r="HTP780" s="511"/>
      <c r="HTQ780" s="89"/>
      <c r="HTR780" s="89"/>
      <c r="HTS780" s="511"/>
      <c r="HTT780" s="511"/>
      <c r="HTU780" s="89"/>
      <c r="HTV780" s="89"/>
      <c r="HTW780" s="511"/>
      <c r="HTX780" s="511"/>
      <c r="HTY780" s="511"/>
      <c r="HTZ780" s="511"/>
      <c r="HUA780" s="511"/>
      <c r="HUB780" s="203"/>
      <c r="HUC780" s="107"/>
      <c r="HUD780" s="511"/>
      <c r="HUE780" s="511"/>
      <c r="HUF780" s="511"/>
      <c r="HUG780" s="511"/>
      <c r="HUH780" s="511"/>
      <c r="HUI780" s="511"/>
      <c r="HUJ780" s="511"/>
      <c r="HUK780" s="168"/>
      <c r="HUL780" s="168"/>
      <c r="HUM780" s="168"/>
      <c r="HUN780" s="168"/>
      <c r="HUO780" s="168"/>
      <c r="HUP780" s="168"/>
      <c r="HUQ780" s="168"/>
      <c r="HUR780" s="168"/>
      <c r="HUS780" s="168"/>
      <c r="HUT780" s="168"/>
      <c r="HUU780" s="168"/>
      <c r="HUV780" s="168"/>
      <c r="HUW780" s="168"/>
      <c r="HUX780" s="168"/>
      <c r="HUY780" s="168"/>
      <c r="HUZ780" s="168"/>
      <c r="HVA780" s="168"/>
      <c r="HVB780" s="168"/>
      <c r="HVC780" s="168"/>
      <c r="HVD780" s="168"/>
      <c r="HVE780" s="168"/>
      <c r="HVF780" s="168"/>
      <c r="HVG780" s="168"/>
      <c r="HVH780" s="168"/>
      <c r="HVI780" s="168"/>
      <c r="HVJ780" s="168"/>
      <c r="HVK780" s="168"/>
      <c r="HVL780" s="168"/>
      <c r="HVM780" s="168"/>
      <c r="HVN780" s="168"/>
      <c r="HVO780" s="168"/>
      <c r="HVP780" s="168"/>
      <c r="HVQ780" s="168"/>
      <c r="HVR780" s="168"/>
      <c r="HVS780" s="168"/>
      <c r="HVT780" s="168"/>
      <c r="HVU780" s="168"/>
      <c r="HVV780" s="168"/>
      <c r="HVW780" s="168"/>
      <c r="HVX780" s="168"/>
      <c r="HVY780" s="168"/>
      <c r="HVZ780" s="168"/>
      <c r="HWA780" s="168"/>
      <c r="HWB780" s="168"/>
      <c r="HWC780" s="511"/>
      <c r="HWD780" s="511"/>
      <c r="HWE780" s="511"/>
      <c r="HWF780" s="511"/>
      <c r="HWG780" s="511"/>
      <c r="HWH780" s="511"/>
      <c r="HWI780" s="511"/>
      <c r="HWJ780" s="511"/>
      <c r="HWK780" s="511"/>
      <c r="HWL780" s="511"/>
      <c r="HWM780" s="511"/>
      <c r="HWN780" s="511"/>
      <c r="HWO780" s="511"/>
      <c r="HWP780" s="511"/>
      <c r="HWQ780" s="511"/>
      <c r="HWR780" s="511"/>
      <c r="HWS780" s="511"/>
      <c r="HWT780" s="511"/>
      <c r="HWU780" s="511"/>
      <c r="HWV780" s="511"/>
      <c r="HWW780" s="511"/>
      <c r="HWX780" s="511"/>
      <c r="HWY780" s="511"/>
      <c r="HWZ780" s="511"/>
      <c r="HXA780" s="89"/>
      <c r="HXB780" s="89"/>
      <c r="HXC780" s="89"/>
      <c r="HXD780" s="89"/>
      <c r="HXE780" s="89"/>
      <c r="HXF780" s="511"/>
      <c r="HXG780" s="511"/>
      <c r="HXH780" s="89"/>
      <c r="HXI780" s="89"/>
      <c r="HXJ780" s="511"/>
      <c r="HXK780" s="511"/>
      <c r="HXL780" s="89"/>
      <c r="HXM780" s="89"/>
      <c r="HXN780" s="511"/>
      <c r="HXO780" s="511"/>
      <c r="HXP780" s="511"/>
      <c r="HXQ780" s="511"/>
      <c r="HXR780" s="511"/>
      <c r="HXS780" s="511"/>
      <c r="HXT780" s="511"/>
      <c r="HXU780" s="89"/>
      <c r="HXV780" s="89"/>
      <c r="HXW780" s="511"/>
      <c r="HXX780" s="511"/>
      <c r="HXY780" s="89"/>
      <c r="HXZ780" s="89"/>
      <c r="HYA780" s="511"/>
      <c r="HYB780" s="511"/>
      <c r="HYC780" s="511"/>
      <c r="HYD780" s="511"/>
      <c r="HYE780" s="511"/>
      <c r="HYF780" s="203"/>
      <c r="HYG780" s="107"/>
      <c r="HYH780" s="511"/>
      <c r="HYI780" s="511"/>
      <c r="HYJ780" s="511"/>
      <c r="HYK780" s="511"/>
      <c r="HYL780" s="511"/>
      <c r="HYM780" s="511"/>
      <c r="HYN780" s="511"/>
      <c r="HYO780" s="168"/>
      <c r="HYP780" s="168"/>
      <c r="HYQ780" s="168"/>
      <c r="HYR780" s="168"/>
      <c r="HYS780" s="168"/>
      <c r="HYT780" s="168"/>
      <c r="HYU780" s="168"/>
      <c r="HYV780" s="168"/>
      <c r="HYW780" s="168"/>
      <c r="HYX780" s="168"/>
      <c r="HYY780" s="168"/>
      <c r="HYZ780" s="168"/>
      <c r="HZA780" s="168"/>
      <c r="HZB780" s="168"/>
      <c r="HZC780" s="168"/>
      <c r="HZD780" s="168"/>
      <c r="HZE780" s="168"/>
      <c r="HZF780" s="168"/>
      <c r="HZG780" s="168"/>
      <c r="HZH780" s="168"/>
      <c r="HZI780" s="168"/>
      <c r="HZJ780" s="168"/>
      <c r="HZK780" s="168"/>
      <c r="HZL780" s="168"/>
      <c r="HZM780" s="168"/>
      <c r="HZN780" s="168"/>
      <c r="HZO780" s="168"/>
      <c r="HZP780" s="168"/>
      <c r="HZQ780" s="168"/>
      <c r="HZR780" s="168"/>
      <c r="HZS780" s="168"/>
      <c r="HZT780" s="168"/>
      <c r="HZU780" s="168"/>
      <c r="HZV780" s="168"/>
      <c r="HZW780" s="168"/>
      <c r="HZX780" s="168"/>
      <c r="HZY780" s="168"/>
      <c r="HZZ780" s="168"/>
      <c r="IAA780" s="168"/>
      <c r="IAB780" s="168"/>
      <c r="IAC780" s="168"/>
      <c r="IAD780" s="168"/>
      <c r="IAE780" s="168"/>
      <c r="IAF780" s="168"/>
      <c r="IAG780" s="511"/>
      <c r="IAH780" s="511"/>
      <c r="IAI780" s="511"/>
      <c r="IAJ780" s="511"/>
      <c r="IAK780" s="511"/>
      <c r="IAL780" s="511"/>
      <c r="IAM780" s="511"/>
      <c r="IAN780" s="511"/>
      <c r="IAO780" s="511"/>
      <c r="IAP780" s="511"/>
      <c r="IAQ780" s="511"/>
      <c r="IAR780" s="511"/>
      <c r="IAS780" s="511"/>
      <c r="IAT780" s="511"/>
      <c r="IAU780" s="511"/>
      <c r="IAV780" s="511"/>
      <c r="IAW780" s="511"/>
      <c r="IAX780" s="511"/>
      <c r="IAY780" s="511"/>
      <c r="IAZ780" s="511"/>
      <c r="IBA780" s="511"/>
      <c r="IBB780" s="511"/>
      <c r="IBC780" s="511"/>
      <c r="IBD780" s="511"/>
      <c r="IBE780" s="89"/>
      <c r="IBF780" s="89"/>
      <c r="IBG780" s="89"/>
      <c r="IBH780" s="89"/>
      <c r="IBI780" s="89"/>
      <c r="IBJ780" s="511"/>
      <c r="IBK780" s="511"/>
      <c r="IBL780" s="89"/>
      <c r="IBM780" s="89"/>
      <c r="IBN780" s="511"/>
      <c r="IBO780" s="511"/>
      <c r="IBP780" s="89"/>
      <c r="IBQ780" s="89"/>
      <c r="IBR780" s="511"/>
      <c r="IBS780" s="511"/>
      <c r="IBT780" s="511"/>
      <c r="IBU780" s="511"/>
      <c r="IBV780" s="511"/>
      <c r="IBW780" s="511"/>
      <c r="IBX780" s="511"/>
      <c r="IBY780" s="89"/>
      <c r="IBZ780" s="89"/>
      <c r="ICA780" s="511"/>
      <c r="ICB780" s="511"/>
      <c r="ICC780" s="89"/>
      <c r="ICD780" s="89"/>
      <c r="ICE780" s="511"/>
      <c r="ICF780" s="511"/>
      <c r="ICG780" s="511"/>
      <c r="ICH780" s="511"/>
      <c r="ICI780" s="511"/>
      <c r="ICJ780" s="203"/>
      <c r="ICK780" s="107"/>
      <c r="ICL780" s="511"/>
      <c r="ICM780" s="511"/>
      <c r="ICN780" s="511"/>
      <c r="ICO780" s="511"/>
      <c r="ICP780" s="511"/>
      <c r="ICQ780" s="511"/>
      <c r="ICR780" s="511"/>
      <c r="ICS780" s="168"/>
      <c r="ICT780" s="168"/>
      <c r="ICU780" s="168"/>
      <c r="ICV780" s="168"/>
      <c r="ICW780" s="168"/>
      <c r="ICX780" s="168"/>
      <c r="ICY780" s="168"/>
      <c r="ICZ780" s="168"/>
      <c r="IDA780" s="168"/>
      <c r="IDB780" s="168"/>
      <c r="IDC780" s="168"/>
      <c r="IDD780" s="168"/>
      <c r="IDE780" s="168"/>
      <c r="IDF780" s="168"/>
      <c r="IDG780" s="168"/>
      <c r="IDH780" s="168"/>
      <c r="IDI780" s="168"/>
      <c r="IDJ780" s="168"/>
      <c r="IDK780" s="168"/>
      <c r="IDL780" s="168"/>
      <c r="IDM780" s="168"/>
      <c r="IDN780" s="168"/>
      <c r="IDO780" s="168"/>
      <c r="IDP780" s="168"/>
      <c r="IDQ780" s="168"/>
      <c r="IDR780" s="168"/>
      <c r="IDS780" s="168"/>
      <c r="IDT780" s="168"/>
      <c r="IDU780" s="168"/>
      <c r="IDV780" s="168"/>
      <c r="IDW780" s="168"/>
      <c r="IDX780" s="168"/>
      <c r="IDY780" s="168"/>
      <c r="IDZ780" s="168"/>
      <c r="IEA780" s="168"/>
      <c r="IEB780" s="168"/>
      <c r="IEC780" s="168"/>
      <c r="IED780" s="168"/>
      <c r="IEE780" s="168"/>
      <c r="IEF780" s="168"/>
      <c r="IEG780" s="168"/>
      <c r="IEH780" s="168"/>
      <c r="IEI780" s="168"/>
      <c r="IEJ780" s="168"/>
      <c r="IEK780" s="511"/>
      <c r="IEL780" s="511"/>
      <c r="IEM780" s="511"/>
      <c r="IEN780" s="511"/>
      <c r="IEO780" s="511"/>
      <c r="IEP780" s="511"/>
      <c r="IEQ780" s="511"/>
      <c r="IER780" s="511"/>
      <c r="IES780" s="511"/>
      <c r="IET780" s="511"/>
      <c r="IEU780" s="511"/>
      <c r="IEV780" s="511"/>
      <c r="IEW780" s="511"/>
      <c r="IEX780" s="511"/>
      <c r="IEY780" s="511"/>
      <c r="IEZ780" s="511"/>
      <c r="IFA780" s="511"/>
      <c r="IFB780" s="511"/>
      <c r="IFC780" s="511"/>
      <c r="IFD780" s="511"/>
      <c r="IFE780" s="511"/>
      <c r="IFF780" s="511"/>
      <c r="IFG780" s="511"/>
      <c r="IFH780" s="511"/>
      <c r="IFI780" s="89"/>
      <c r="IFJ780" s="89"/>
      <c r="IFK780" s="89"/>
      <c r="IFL780" s="89"/>
      <c r="IFM780" s="89"/>
      <c r="IFN780" s="511"/>
      <c r="IFO780" s="511"/>
      <c r="IFP780" s="89"/>
      <c r="IFQ780" s="89"/>
      <c r="IFR780" s="511"/>
      <c r="IFS780" s="511"/>
      <c r="IFT780" s="89"/>
      <c r="IFU780" s="89"/>
      <c r="IFV780" s="511"/>
      <c r="IFW780" s="511"/>
      <c r="IFX780" s="511"/>
      <c r="IFY780" s="511"/>
      <c r="IFZ780" s="511"/>
      <c r="IGA780" s="511"/>
      <c r="IGB780" s="511"/>
      <c r="IGC780" s="89"/>
      <c r="IGD780" s="89"/>
      <c r="IGE780" s="511"/>
      <c r="IGF780" s="511"/>
      <c r="IGG780" s="89"/>
      <c r="IGH780" s="89"/>
      <c r="IGI780" s="511"/>
      <c r="IGJ780" s="511"/>
      <c r="IGK780" s="511"/>
      <c r="IGL780" s="511"/>
      <c r="IGM780" s="511"/>
      <c r="IGN780" s="203"/>
      <c r="IGO780" s="107"/>
      <c r="IGP780" s="511"/>
      <c r="IGQ780" s="511"/>
      <c r="IGR780" s="511"/>
      <c r="IGS780" s="511"/>
      <c r="IGT780" s="511"/>
      <c r="IGU780" s="511"/>
      <c r="IGV780" s="511"/>
      <c r="IGW780" s="168"/>
      <c r="IGX780" s="168"/>
      <c r="IGY780" s="168"/>
      <c r="IGZ780" s="168"/>
      <c r="IHA780" s="168"/>
      <c r="IHB780" s="168"/>
      <c r="IHC780" s="168"/>
      <c r="IHD780" s="168"/>
      <c r="IHE780" s="168"/>
      <c r="IHF780" s="168"/>
      <c r="IHG780" s="168"/>
      <c r="IHH780" s="168"/>
      <c r="IHI780" s="168"/>
      <c r="IHJ780" s="168"/>
      <c r="IHK780" s="168"/>
      <c r="IHL780" s="168"/>
      <c r="IHM780" s="168"/>
      <c r="IHN780" s="168"/>
      <c r="IHO780" s="168"/>
      <c r="IHP780" s="168"/>
      <c r="IHQ780" s="168"/>
      <c r="IHR780" s="168"/>
      <c r="IHS780" s="168"/>
      <c r="IHT780" s="168"/>
      <c r="IHU780" s="168"/>
      <c r="IHV780" s="168"/>
      <c r="IHW780" s="168"/>
      <c r="IHX780" s="168"/>
      <c r="IHY780" s="168"/>
      <c r="IHZ780" s="168"/>
      <c r="IIA780" s="168"/>
      <c r="IIB780" s="168"/>
      <c r="IIC780" s="168"/>
      <c r="IID780" s="168"/>
      <c r="IIE780" s="168"/>
      <c r="IIF780" s="168"/>
      <c r="IIG780" s="168"/>
      <c r="IIH780" s="168"/>
      <c r="III780" s="168"/>
      <c r="IIJ780" s="168"/>
      <c r="IIK780" s="168"/>
      <c r="IIL780" s="168"/>
      <c r="IIM780" s="168"/>
      <c r="IIN780" s="168"/>
      <c r="IIO780" s="511"/>
      <c r="IIP780" s="511"/>
      <c r="IIQ780" s="511"/>
      <c r="IIR780" s="511"/>
      <c r="IIS780" s="511"/>
      <c r="IIT780" s="511"/>
      <c r="IIU780" s="511"/>
      <c r="IIV780" s="511"/>
      <c r="IIW780" s="511"/>
      <c r="IIX780" s="511"/>
      <c r="IIY780" s="511"/>
      <c r="IIZ780" s="511"/>
      <c r="IJA780" s="511"/>
      <c r="IJB780" s="511"/>
      <c r="IJC780" s="511"/>
      <c r="IJD780" s="511"/>
      <c r="IJE780" s="511"/>
      <c r="IJF780" s="511"/>
      <c r="IJG780" s="511"/>
      <c r="IJH780" s="511"/>
      <c r="IJI780" s="511"/>
      <c r="IJJ780" s="511"/>
      <c r="IJK780" s="511"/>
      <c r="IJL780" s="511"/>
      <c r="IJM780" s="89"/>
      <c r="IJN780" s="89"/>
      <c r="IJO780" s="89"/>
      <c r="IJP780" s="89"/>
      <c r="IJQ780" s="89"/>
      <c r="IJR780" s="511"/>
      <c r="IJS780" s="511"/>
      <c r="IJT780" s="89"/>
      <c r="IJU780" s="89"/>
      <c r="IJV780" s="511"/>
      <c r="IJW780" s="511"/>
      <c r="IJX780" s="89"/>
      <c r="IJY780" s="89"/>
      <c r="IJZ780" s="511"/>
      <c r="IKA780" s="511"/>
      <c r="IKB780" s="511"/>
      <c r="IKC780" s="511"/>
      <c r="IKD780" s="511"/>
      <c r="IKE780" s="511"/>
      <c r="IKF780" s="511"/>
      <c r="IKG780" s="89"/>
      <c r="IKH780" s="89"/>
      <c r="IKI780" s="511"/>
      <c r="IKJ780" s="511"/>
      <c r="IKK780" s="89"/>
      <c r="IKL780" s="89"/>
      <c r="IKM780" s="511"/>
      <c r="IKN780" s="511"/>
      <c r="IKO780" s="511"/>
      <c r="IKP780" s="511"/>
      <c r="IKQ780" s="511"/>
      <c r="IKR780" s="203"/>
      <c r="IKS780" s="107"/>
      <c r="IKT780" s="511"/>
      <c r="IKU780" s="511"/>
      <c r="IKV780" s="511"/>
      <c r="IKW780" s="511"/>
      <c r="IKX780" s="511"/>
      <c r="IKY780" s="511"/>
      <c r="IKZ780" s="511"/>
      <c r="ILA780" s="168"/>
      <c r="ILB780" s="168"/>
      <c r="ILC780" s="168"/>
      <c r="ILD780" s="168"/>
      <c r="ILE780" s="168"/>
      <c r="ILF780" s="168"/>
      <c r="ILG780" s="168"/>
      <c r="ILH780" s="168"/>
      <c r="ILI780" s="168"/>
      <c r="ILJ780" s="168"/>
      <c r="ILK780" s="168"/>
      <c r="ILL780" s="168"/>
      <c r="ILM780" s="168"/>
      <c r="ILN780" s="168"/>
      <c r="ILO780" s="168"/>
      <c r="ILP780" s="168"/>
      <c r="ILQ780" s="168"/>
      <c r="ILR780" s="168"/>
      <c r="ILS780" s="168"/>
      <c r="ILT780" s="168"/>
      <c r="ILU780" s="168"/>
      <c r="ILV780" s="168"/>
      <c r="ILW780" s="168"/>
      <c r="ILX780" s="168"/>
      <c r="ILY780" s="168"/>
      <c r="ILZ780" s="168"/>
      <c r="IMA780" s="168"/>
      <c r="IMB780" s="168"/>
      <c r="IMC780" s="168"/>
      <c r="IMD780" s="168"/>
      <c r="IME780" s="168"/>
      <c r="IMF780" s="168"/>
      <c r="IMG780" s="168"/>
      <c r="IMH780" s="168"/>
      <c r="IMI780" s="168"/>
      <c r="IMJ780" s="168"/>
      <c r="IMK780" s="168"/>
      <c r="IML780" s="168"/>
      <c r="IMM780" s="168"/>
      <c r="IMN780" s="168"/>
      <c r="IMO780" s="168"/>
      <c r="IMP780" s="168"/>
      <c r="IMQ780" s="168"/>
      <c r="IMR780" s="168"/>
      <c r="IMS780" s="511"/>
      <c r="IMT780" s="511"/>
      <c r="IMU780" s="511"/>
      <c r="IMV780" s="511"/>
      <c r="IMW780" s="511"/>
      <c r="IMX780" s="511"/>
      <c r="IMY780" s="511"/>
      <c r="IMZ780" s="511"/>
      <c r="INA780" s="511"/>
      <c r="INB780" s="511"/>
      <c r="INC780" s="511"/>
      <c r="IND780" s="511"/>
      <c r="INE780" s="511"/>
      <c r="INF780" s="511"/>
      <c r="ING780" s="511"/>
      <c r="INH780" s="511"/>
      <c r="INI780" s="511"/>
      <c r="INJ780" s="511"/>
      <c r="INK780" s="511"/>
      <c r="INL780" s="511"/>
      <c r="INM780" s="511"/>
      <c r="INN780" s="511"/>
      <c r="INO780" s="511"/>
      <c r="INP780" s="511"/>
      <c r="INQ780" s="89"/>
      <c r="INR780" s="89"/>
      <c r="INS780" s="89"/>
      <c r="INT780" s="89"/>
      <c r="INU780" s="89"/>
      <c r="INV780" s="511"/>
      <c r="INW780" s="511"/>
      <c r="INX780" s="89"/>
      <c r="INY780" s="89"/>
      <c r="INZ780" s="511"/>
      <c r="IOA780" s="511"/>
      <c r="IOB780" s="89"/>
      <c r="IOC780" s="89"/>
      <c r="IOD780" s="511"/>
      <c r="IOE780" s="511"/>
      <c r="IOF780" s="511"/>
      <c r="IOG780" s="511"/>
      <c r="IOH780" s="511"/>
      <c r="IOI780" s="511"/>
      <c r="IOJ780" s="511"/>
      <c r="IOK780" s="89"/>
      <c r="IOL780" s="89"/>
      <c r="IOM780" s="511"/>
      <c r="ION780" s="511"/>
      <c r="IOO780" s="89"/>
      <c r="IOP780" s="89"/>
      <c r="IOQ780" s="511"/>
      <c r="IOR780" s="511"/>
      <c r="IOS780" s="511"/>
      <c r="IOT780" s="511"/>
      <c r="IOU780" s="511"/>
      <c r="IOV780" s="203"/>
      <c r="IOW780" s="107"/>
      <c r="IOX780" s="511"/>
      <c r="IOY780" s="511"/>
      <c r="IOZ780" s="511"/>
      <c r="IPA780" s="511"/>
      <c r="IPB780" s="511"/>
      <c r="IPC780" s="511"/>
      <c r="IPD780" s="511"/>
      <c r="IPE780" s="168"/>
      <c r="IPF780" s="168"/>
      <c r="IPG780" s="168"/>
      <c r="IPH780" s="168"/>
      <c r="IPI780" s="168"/>
      <c r="IPJ780" s="168"/>
      <c r="IPK780" s="168"/>
      <c r="IPL780" s="168"/>
      <c r="IPM780" s="168"/>
      <c r="IPN780" s="168"/>
      <c r="IPO780" s="168"/>
      <c r="IPP780" s="168"/>
      <c r="IPQ780" s="168"/>
      <c r="IPR780" s="168"/>
      <c r="IPS780" s="168"/>
      <c r="IPT780" s="168"/>
      <c r="IPU780" s="168"/>
      <c r="IPV780" s="168"/>
      <c r="IPW780" s="168"/>
      <c r="IPX780" s="168"/>
      <c r="IPY780" s="168"/>
      <c r="IPZ780" s="168"/>
      <c r="IQA780" s="168"/>
      <c r="IQB780" s="168"/>
      <c r="IQC780" s="168"/>
      <c r="IQD780" s="168"/>
      <c r="IQE780" s="168"/>
      <c r="IQF780" s="168"/>
      <c r="IQG780" s="168"/>
      <c r="IQH780" s="168"/>
      <c r="IQI780" s="168"/>
      <c r="IQJ780" s="168"/>
      <c r="IQK780" s="168"/>
      <c r="IQL780" s="168"/>
      <c r="IQM780" s="168"/>
      <c r="IQN780" s="168"/>
      <c r="IQO780" s="168"/>
      <c r="IQP780" s="168"/>
      <c r="IQQ780" s="168"/>
      <c r="IQR780" s="168"/>
      <c r="IQS780" s="168"/>
      <c r="IQT780" s="168"/>
      <c r="IQU780" s="168"/>
      <c r="IQV780" s="168"/>
      <c r="IQW780" s="511"/>
      <c r="IQX780" s="511"/>
      <c r="IQY780" s="511"/>
      <c r="IQZ780" s="511"/>
      <c r="IRA780" s="511"/>
      <c r="IRB780" s="511"/>
      <c r="IRC780" s="511"/>
      <c r="IRD780" s="511"/>
      <c r="IRE780" s="511"/>
      <c r="IRF780" s="511"/>
      <c r="IRG780" s="511"/>
      <c r="IRH780" s="511"/>
      <c r="IRI780" s="511"/>
      <c r="IRJ780" s="511"/>
      <c r="IRK780" s="511"/>
      <c r="IRL780" s="511"/>
      <c r="IRM780" s="511"/>
      <c r="IRN780" s="511"/>
      <c r="IRO780" s="511"/>
      <c r="IRP780" s="511"/>
      <c r="IRQ780" s="511"/>
      <c r="IRR780" s="511"/>
      <c r="IRS780" s="511"/>
      <c r="IRT780" s="511"/>
      <c r="IRU780" s="89"/>
      <c r="IRV780" s="89"/>
      <c r="IRW780" s="89"/>
      <c r="IRX780" s="89"/>
      <c r="IRY780" s="89"/>
      <c r="IRZ780" s="511"/>
      <c r="ISA780" s="511"/>
      <c r="ISB780" s="89"/>
      <c r="ISC780" s="89"/>
      <c r="ISD780" s="511"/>
      <c r="ISE780" s="511"/>
      <c r="ISF780" s="89"/>
      <c r="ISG780" s="89"/>
      <c r="ISH780" s="511"/>
      <c r="ISI780" s="511"/>
      <c r="ISJ780" s="511"/>
      <c r="ISK780" s="511"/>
      <c r="ISL780" s="511"/>
      <c r="ISM780" s="511"/>
      <c r="ISN780" s="511"/>
      <c r="ISO780" s="89"/>
      <c r="ISP780" s="89"/>
      <c r="ISQ780" s="511"/>
      <c r="ISR780" s="511"/>
      <c r="ISS780" s="89"/>
      <c r="IST780" s="89"/>
      <c r="ISU780" s="511"/>
      <c r="ISV780" s="511"/>
      <c r="ISW780" s="511"/>
      <c r="ISX780" s="511"/>
      <c r="ISY780" s="511"/>
      <c r="ISZ780" s="203"/>
      <c r="ITA780" s="107"/>
      <c r="ITB780" s="511"/>
      <c r="ITC780" s="511"/>
      <c r="ITD780" s="511"/>
      <c r="ITE780" s="511"/>
      <c r="ITF780" s="511"/>
      <c r="ITG780" s="511"/>
      <c r="ITH780" s="511"/>
      <c r="ITI780" s="168"/>
      <c r="ITJ780" s="168"/>
      <c r="ITK780" s="168"/>
      <c r="ITL780" s="168"/>
      <c r="ITM780" s="168"/>
      <c r="ITN780" s="168"/>
      <c r="ITO780" s="168"/>
      <c r="ITP780" s="168"/>
      <c r="ITQ780" s="168"/>
      <c r="ITR780" s="168"/>
      <c r="ITS780" s="168"/>
      <c r="ITT780" s="168"/>
      <c r="ITU780" s="168"/>
      <c r="ITV780" s="168"/>
      <c r="ITW780" s="168"/>
      <c r="ITX780" s="168"/>
      <c r="ITY780" s="168"/>
      <c r="ITZ780" s="168"/>
      <c r="IUA780" s="168"/>
      <c r="IUB780" s="168"/>
      <c r="IUC780" s="168"/>
      <c r="IUD780" s="168"/>
      <c r="IUE780" s="168"/>
      <c r="IUF780" s="168"/>
      <c r="IUG780" s="168"/>
      <c r="IUH780" s="168"/>
      <c r="IUI780" s="168"/>
      <c r="IUJ780" s="168"/>
      <c r="IUK780" s="168"/>
      <c r="IUL780" s="168"/>
      <c r="IUM780" s="168"/>
      <c r="IUN780" s="168"/>
      <c r="IUO780" s="168"/>
      <c r="IUP780" s="168"/>
      <c r="IUQ780" s="168"/>
      <c r="IUR780" s="168"/>
      <c r="IUS780" s="168"/>
      <c r="IUT780" s="168"/>
      <c r="IUU780" s="168"/>
      <c r="IUV780" s="168"/>
      <c r="IUW780" s="168"/>
      <c r="IUX780" s="168"/>
      <c r="IUY780" s="168"/>
      <c r="IUZ780" s="168"/>
      <c r="IVA780" s="511"/>
      <c r="IVB780" s="511"/>
      <c r="IVC780" s="511"/>
      <c r="IVD780" s="511"/>
      <c r="IVE780" s="511"/>
      <c r="IVF780" s="511"/>
      <c r="IVG780" s="511"/>
      <c r="IVH780" s="511"/>
      <c r="IVI780" s="511"/>
      <c r="IVJ780" s="511"/>
      <c r="IVK780" s="511"/>
      <c r="IVL780" s="511"/>
      <c r="IVM780" s="511"/>
      <c r="IVN780" s="511"/>
      <c r="IVO780" s="511"/>
      <c r="IVP780" s="511"/>
      <c r="IVQ780" s="511"/>
      <c r="IVR780" s="511"/>
      <c r="IVS780" s="511"/>
      <c r="IVT780" s="511"/>
      <c r="IVU780" s="511"/>
      <c r="IVV780" s="511"/>
      <c r="IVW780" s="511"/>
      <c r="IVX780" s="511"/>
      <c r="IVY780" s="89"/>
      <c r="IVZ780" s="89"/>
      <c r="IWA780" s="89"/>
      <c r="IWB780" s="89"/>
      <c r="IWC780" s="89"/>
      <c r="IWD780" s="511"/>
      <c r="IWE780" s="511"/>
      <c r="IWF780" s="89"/>
      <c r="IWG780" s="89"/>
      <c r="IWH780" s="511"/>
      <c r="IWI780" s="511"/>
      <c r="IWJ780" s="89"/>
      <c r="IWK780" s="89"/>
      <c r="IWL780" s="511"/>
      <c r="IWM780" s="511"/>
      <c r="IWN780" s="511"/>
      <c r="IWO780" s="511"/>
      <c r="IWP780" s="511"/>
      <c r="IWQ780" s="511"/>
      <c r="IWR780" s="511"/>
      <c r="IWS780" s="89"/>
      <c r="IWT780" s="89"/>
      <c r="IWU780" s="511"/>
      <c r="IWV780" s="511"/>
      <c r="IWW780" s="89"/>
      <c r="IWX780" s="89"/>
      <c r="IWY780" s="511"/>
      <c r="IWZ780" s="511"/>
      <c r="IXA780" s="511"/>
      <c r="IXB780" s="511"/>
      <c r="IXC780" s="511"/>
      <c r="IXD780" s="203"/>
      <c r="IXE780" s="107"/>
      <c r="IXF780" s="511"/>
      <c r="IXG780" s="511"/>
      <c r="IXH780" s="511"/>
      <c r="IXI780" s="511"/>
      <c r="IXJ780" s="511"/>
      <c r="IXK780" s="511"/>
      <c r="IXL780" s="511"/>
      <c r="IXM780" s="168"/>
      <c r="IXN780" s="168"/>
      <c r="IXO780" s="168"/>
      <c r="IXP780" s="168"/>
      <c r="IXQ780" s="168"/>
      <c r="IXR780" s="168"/>
      <c r="IXS780" s="168"/>
      <c r="IXT780" s="168"/>
      <c r="IXU780" s="168"/>
      <c r="IXV780" s="168"/>
      <c r="IXW780" s="168"/>
      <c r="IXX780" s="168"/>
      <c r="IXY780" s="168"/>
      <c r="IXZ780" s="168"/>
      <c r="IYA780" s="168"/>
      <c r="IYB780" s="168"/>
      <c r="IYC780" s="168"/>
      <c r="IYD780" s="168"/>
      <c r="IYE780" s="168"/>
      <c r="IYF780" s="168"/>
      <c r="IYG780" s="168"/>
      <c r="IYH780" s="168"/>
      <c r="IYI780" s="168"/>
      <c r="IYJ780" s="168"/>
      <c r="IYK780" s="168"/>
      <c r="IYL780" s="168"/>
      <c r="IYM780" s="168"/>
      <c r="IYN780" s="168"/>
      <c r="IYO780" s="168"/>
      <c r="IYP780" s="168"/>
      <c r="IYQ780" s="168"/>
      <c r="IYR780" s="168"/>
      <c r="IYS780" s="168"/>
      <c r="IYT780" s="168"/>
      <c r="IYU780" s="168"/>
      <c r="IYV780" s="168"/>
      <c r="IYW780" s="168"/>
      <c r="IYX780" s="168"/>
      <c r="IYY780" s="168"/>
      <c r="IYZ780" s="168"/>
      <c r="IZA780" s="168"/>
      <c r="IZB780" s="168"/>
      <c r="IZC780" s="168"/>
      <c r="IZD780" s="168"/>
      <c r="IZE780" s="511"/>
      <c r="IZF780" s="511"/>
      <c r="IZG780" s="511"/>
      <c r="IZH780" s="511"/>
      <c r="IZI780" s="511"/>
      <c r="IZJ780" s="511"/>
      <c r="IZK780" s="511"/>
      <c r="IZL780" s="511"/>
      <c r="IZM780" s="511"/>
      <c r="IZN780" s="511"/>
      <c r="IZO780" s="511"/>
      <c r="IZP780" s="511"/>
      <c r="IZQ780" s="511"/>
      <c r="IZR780" s="511"/>
      <c r="IZS780" s="511"/>
      <c r="IZT780" s="511"/>
      <c r="IZU780" s="511"/>
      <c r="IZV780" s="511"/>
      <c r="IZW780" s="511"/>
      <c r="IZX780" s="511"/>
      <c r="IZY780" s="511"/>
      <c r="IZZ780" s="511"/>
      <c r="JAA780" s="511"/>
      <c r="JAB780" s="511"/>
      <c r="JAC780" s="89"/>
      <c r="JAD780" s="89"/>
      <c r="JAE780" s="89"/>
      <c r="JAF780" s="89"/>
      <c r="JAG780" s="89"/>
      <c r="JAH780" s="511"/>
      <c r="JAI780" s="511"/>
      <c r="JAJ780" s="89"/>
      <c r="JAK780" s="89"/>
      <c r="JAL780" s="511"/>
      <c r="JAM780" s="511"/>
      <c r="JAN780" s="89"/>
      <c r="JAO780" s="89"/>
      <c r="JAP780" s="511"/>
      <c r="JAQ780" s="511"/>
      <c r="JAR780" s="511"/>
      <c r="JAS780" s="511"/>
      <c r="JAT780" s="511"/>
      <c r="JAU780" s="511"/>
      <c r="JAV780" s="511"/>
      <c r="JAW780" s="89"/>
      <c r="JAX780" s="89"/>
      <c r="JAY780" s="511"/>
      <c r="JAZ780" s="511"/>
      <c r="JBA780" s="89"/>
      <c r="JBB780" s="89"/>
      <c r="JBC780" s="511"/>
      <c r="JBD780" s="511"/>
      <c r="JBE780" s="511"/>
      <c r="JBF780" s="511"/>
      <c r="JBG780" s="511"/>
      <c r="JBH780" s="203"/>
      <c r="JBI780" s="107"/>
      <c r="JBJ780" s="511"/>
      <c r="JBK780" s="511"/>
      <c r="JBL780" s="511"/>
      <c r="JBM780" s="511"/>
      <c r="JBN780" s="511"/>
      <c r="JBO780" s="511"/>
      <c r="JBP780" s="511"/>
      <c r="JBQ780" s="168"/>
      <c r="JBR780" s="168"/>
      <c r="JBS780" s="168"/>
      <c r="JBT780" s="168"/>
      <c r="JBU780" s="168"/>
      <c r="JBV780" s="168"/>
      <c r="JBW780" s="168"/>
      <c r="JBX780" s="168"/>
      <c r="JBY780" s="168"/>
      <c r="JBZ780" s="168"/>
      <c r="JCA780" s="168"/>
      <c r="JCB780" s="168"/>
      <c r="JCC780" s="168"/>
      <c r="JCD780" s="168"/>
      <c r="JCE780" s="168"/>
      <c r="JCF780" s="168"/>
      <c r="JCG780" s="168"/>
      <c r="JCH780" s="168"/>
      <c r="JCI780" s="168"/>
      <c r="JCJ780" s="168"/>
      <c r="JCK780" s="168"/>
      <c r="JCL780" s="168"/>
      <c r="JCM780" s="168"/>
      <c r="JCN780" s="168"/>
      <c r="JCO780" s="168"/>
      <c r="JCP780" s="168"/>
      <c r="JCQ780" s="168"/>
      <c r="JCR780" s="168"/>
      <c r="JCS780" s="168"/>
      <c r="JCT780" s="168"/>
      <c r="JCU780" s="168"/>
      <c r="JCV780" s="168"/>
      <c r="JCW780" s="168"/>
      <c r="JCX780" s="168"/>
      <c r="JCY780" s="168"/>
      <c r="JCZ780" s="168"/>
      <c r="JDA780" s="168"/>
      <c r="JDB780" s="168"/>
      <c r="JDC780" s="168"/>
      <c r="JDD780" s="168"/>
      <c r="JDE780" s="168"/>
      <c r="JDF780" s="168"/>
      <c r="JDG780" s="168"/>
      <c r="JDH780" s="168"/>
      <c r="JDI780" s="511"/>
      <c r="JDJ780" s="511"/>
      <c r="JDK780" s="511"/>
      <c r="JDL780" s="511"/>
      <c r="JDM780" s="511"/>
      <c r="JDN780" s="511"/>
      <c r="JDO780" s="511"/>
      <c r="JDP780" s="511"/>
      <c r="JDQ780" s="511"/>
      <c r="JDR780" s="511"/>
      <c r="JDS780" s="511"/>
      <c r="JDT780" s="511"/>
      <c r="JDU780" s="511"/>
      <c r="JDV780" s="511"/>
      <c r="JDW780" s="511"/>
      <c r="JDX780" s="511"/>
      <c r="JDY780" s="511"/>
      <c r="JDZ780" s="511"/>
      <c r="JEA780" s="511"/>
      <c r="JEB780" s="511"/>
      <c r="JEC780" s="511"/>
      <c r="JED780" s="511"/>
      <c r="JEE780" s="511"/>
      <c r="JEF780" s="511"/>
      <c r="JEG780" s="89"/>
      <c r="JEH780" s="89"/>
      <c r="JEI780" s="89"/>
      <c r="JEJ780" s="89"/>
      <c r="JEK780" s="89"/>
      <c r="JEL780" s="511"/>
      <c r="JEM780" s="511"/>
      <c r="JEN780" s="89"/>
      <c r="JEO780" s="89"/>
      <c r="JEP780" s="511"/>
      <c r="JEQ780" s="511"/>
      <c r="JER780" s="89"/>
      <c r="JES780" s="89"/>
      <c r="JET780" s="511"/>
      <c r="JEU780" s="511"/>
      <c r="JEV780" s="511"/>
      <c r="JEW780" s="511"/>
      <c r="JEX780" s="511"/>
      <c r="JEY780" s="511"/>
      <c r="JEZ780" s="511"/>
      <c r="JFA780" s="89"/>
      <c r="JFB780" s="89"/>
      <c r="JFC780" s="511"/>
      <c r="JFD780" s="511"/>
      <c r="JFE780" s="89"/>
      <c r="JFF780" s="89"/>
      <c r="JFG780" s="511"/>
      <c r="JFH780" s="511"/>
      <c r="JFI780" s="511"/>
      <c r="JFJ780" s="511"/>
      <c r="JFK780" s="511"/>
      <c r="JFL780" s="203"/>
      <c r="JFM780" s="107"/>
      <c r="JFN780" s="511"/>
      <c r="JFO780" s="511"/>
      <c r="JFP780" s="511"/>
      <c r="JFQ780" s="511"/>
      <c r="JFR780" s="511"/>
      <c r="JFS780" s="511"/>
      <c r="JFT780" s="511"/>
      <c r="JFU780" s="168"/>
      <c r="JFV780" s="168"/>
      <c r="JFW780" s="168"/>
      <c r="JFX780" s="168"/>
      <c r="JFY780" s="168"/>
      <c r="JFZ780" s="168"/>
      <c r="JGA780" s="168"/>
      <c r="JGB780" s="168"/>
      <c r="JGC780" s="168"/>
      <c r="JGD780" s="168"/>
      <c r="JGE780" s="168"/>
      <c r="JGF780" s="168"/>
      <c r="JGG780" s="168"/>
      <c r="JGH780" s="168"/>
      <c r="JGI780" s="168"/>
      <c r="JGJ780" s="168"/>
      <c r="JGK780" s="168"/>
      <c r="JGL780" s="168"/>
      <c r="JGM780" s="168"/>
      <c r="JGN780" s="168"/>
      <c r="JGO780" s="168"/>
      <c r="JGP780" s="168"/>
      <c r="JGQ780" s="168"/>
      <c r="JGR780" s="168"/>
      <c r="JGS780" s="168"/>
      <c r="JGT780" s="168"/>
      <c r="JGU780" s="168"/>
      <c r="JGV780" s="168"/>
      <c r="JGW780" s="168"/>
      <c r="JGX780" s="168"/>
      <c r="JGY780" s="168"/>
      <c r="JGZ780" s="168"/>
      <c r="JHA780" s="168"/>
      <c r="JHB780" s="168"/>
      <c r="JHC780" s="168"/>
      <c r="JHD780" s="168"/>
      <c r="JHE780" s="168"/>
      <c r="JHF780" s="168"/>
      <c r="JHG780" s="168"/>
      <c r="JHH780" s="168"/>
      <c r="JHI780" s="168"/>
      <c r="JHJ780" s="168"/>
      <c r="JHK780" s="168"/>
      <c r="JHL780" s="168"/>
      <c r="JHM780" s="511"/>
      <c r="JHN780" s="511"/>
      <c r="JHO780" s="511"/>
      <c r="JHP780" s="511"/>
      <c r="JHQ780" s="511"/>
      <c r="JHR780" s="511"/>
      <c r="JHS780" s="511"/>
      <c r="JHT780" s="511"/>
      <c r="JHU780" s="511"/>
      <c r="JHV780" s="511"/>
      <c r="JHW780" s="511"/>
      <c r="JHX780" s="511"/>
      <c r="JHY780" s="511"/>
      <c r="JHZ780" s="511"/>
      <c r="JIA780" s="511"/>
      <c r="JIB780" s="511"/>
      <c r="JIC780" s="511"/>
      <c r="JID780" s="511"/>
      <c r="JIE780" s="511"/>
      <c r="JIF780" s="511"/>
      <c r="JIG780" s="511"/>
      <c r="JIH780" s="511"/>
      <c r="JII780" s="511"/>
      <c r="JIJ780" s="511"/>
      <c r="JIK780" s="89"/>
      <c r="JIL780" s="89"/>
      <c r="JIM780" s="89"/>
      <c r="JIN780" s="89"/>
      <c r="JIO780" s="89"/>
      <c r="JIP780" s="511"/>
      <c r="JIQ780" s="511"/>
      <c r="JIR780" s="89"/>
      <c r="JIS780" s="89"/>
      <c r="JIT780" s="511"/>
      <c r="JIU780" s="511"/>
      <c r="JIV780" s="89"/>
      <c r="JIW780" s="89"/>
      <c r="JIX780" s="511"/>
      <c r="JIY780" s="511"/>
      <c r="JIZ780" s="511"/>
      <c r="JJA780" s="511"/>
      <c r="JJB780" s="511"/>
      <c r="JJC780" s="511"/>
      <c r="JJD780" s="511"/>
      <c r="JJE780" s="89"/>
      <c r="JJF780" s="89"/>
      <c r="JJG780" s="511"/>
      <c r="JJH780" s="511"/>
      <c r="JJI780" s="89"/>
      <c r="JJJ780" s="89"/>
      <c r="JJK780" s="511"/>
      <c r="JJL780" s="511"/>
      <c r="JJM780" s="511"/>
      <c r="JJN780" s="511"/>
      <c r="JJO780" s="511"/>
      <c r="JJP780" s="203"/>
      <c r="JJQ780" s="107"/>
      <c r="JJR780" s="511"/>
      <c r="JJS780" s="511"/>
      <c r="JJT780" s="511"/>
      <c r="JJU780" s="511"/>
      <c r="JJV780" s="511"/>
      <c r="JJW780" s="511"/>
      <c r="JJX780" s="511"/>
      <c r="JJY780" s="168"/>
      <c r="JJZ780" s="168"/>
      <c r="JKA780" s="168"/>
      <c r="JKB780" s="168"/>
      <c r="JKC780" s="168"/>
      <c r="JKD780" s="168"/>
      <c r="JKE780" s="168"/>
      <c r="JKF780" s="168"/>
      <c r="JKG780" s="168"/>
      <c r="JKH780" s="168"/>
      <c r="JKI780" s="168"/>
      <c r="JKJ780" s="168"/>
      <c r="JKK780" s="168"/>
      <c r="JKL780" s="168"/>
      <c r="JKM780" s="168"/>
      <c r="JKN780" s="168"/>
      <c r="JKO780" s="168"/>
      <c r="JKP780" s="168"/>
      <c r="JKQ780" s="168"/>
      <c r="JKR780" s="168"/>
      <c r="JKS780" s="168"/>
      <c r="JKT780" s="168"/>
      <c r="JKU780" s="168"/>
      <c r="JKV780" s="168"/>
      <c r="JKW780" s="168"/>
      <c r="JKX780" s="168"/>
      <c r="JKY780" s="168"/>
      <c r="JKZ780" s="168"/>
      <c r="JLA780" s="168"/>
      <c r="JLB780" s="168"/>
      <c r="JLC780" s="168"/>
      <c r="JLD780" s="168"/>
      <c r="JLE780" s="168"/>
      <c r="JLF780" s="168"/>
      <c r="JLG780" s="168"/>
      <c r="JLH780" s="168"/>
      <c r="JLI780" s="168"/>
      <c r="JLJ780" s="168"/>
      <c r="JLK780" s="168"/>
      <c r="JLL780" s="168"/>
      <c r="JLM780" s="168"/>
      <c r="JLN780" s="168"/>
      <c r="JLO780" s="168"/>
      <c r="JLP780" s="168"/>
      <c r="JLQ780" s="511"/>
      <c r="JLR780" s="511"/>
      <c r="JLS780" s="511"/>
      <c r="JLT780" s="511"/>
      <c r="JLU780" s="511"/>
      <c r="JLV780" s="511"/>
      <c r="JLW780" s="511"/>
      <c r="JLX780" s="511"/>
      <c r="JLY780" s="511"/>
      <c r="JLZ780" s="511"/>
      <c r="JMA780" s="511"/>
      <c r="JMB780" s="511"/>
      <c r="JMC780" s="511"/>
      <c r="JMD780" s="511"/>
      <c r="JME780" s="511"/>
      <c r="JMF780" s="511"/>
      <c r="JMG780" s="511"/>
      <c r="JMH780" s="511"/>
      <c r="JMI780" s="511"/>
      <c r="JMJ780" s="511"/>
      <c r="JMK780" s="511"/>
      <c r="JML780" s="511"/>
      <c r="JMM780" s="511"/>
      <c r="JMN780" s="511"/>
      <c r="JMO780" s="89"/>
      <c r="JMP780" s="89"/>
      <c r="JMQ780" s="89"/>
      <c r="JMR780" s="89"/>
      <c r="JMS780" s="89"/>
      <c r="JMT780" s="511"/>
      <c r="JMU780" s="511"/>
      <c r="JMV780" s="89"/>
      <c r="JMW780" s="89"/>
      <c r="JMX780" s="511"/>
      <c r="JMY780" s="511"/>
      <c r="JMZ780" s="89"/>
      <c r="JNA780" s="89"/>
      <c r="JNB780" s="511"/>
      <c r="JNC780" s="511"/>
      <c r="JND780" s="511"/>
      <c r="JNE780" s="511"/>
      <c r="JNF780" s="511"/>
      <c r="JNG780" s="511"/>
      <c r="JNH780" s="511"/>
      <c r="JNI780" s="89"/>
      <c r="JNJ780" s="89"/>
      <c r="JNK780" s="511"/>
      <c r="JNL780" s="511"/>
      <c r="JNM780" s="89"/>
      <c r="JNN780" s="89"/>
      <c r="JNO780" s="511"/>
      <c r="JNP780" s="511"/>
      <c r="JNQ780" s="511"/>
      <c r="JNR780" s="511"/>
      <c r="JNS780" s="511"/>
      <c r="JNT780" s="203"/>
      <c r="JNU780" s="107"/>
      <c r="JNV780" s="511"/>
      <c r="JNW780" s="511"/>
      <c r="JNX780" s="511"/>
      <c r="JNY780" s="511"/>
      <c r="JNZ780" s="511"/>
      <c r="JOA780" s="511"/>
      <c r="JOB780" s="511"/>
      <c r="JOC780" s="168"/>
      <c r="JOD780" s="168"/>
      <c r="JOE780" s="168"/>
      <c r="JOF780" s="168"/>
      <c r="JOG780" s="168"/>
      <c r="JOH780" s="168"/>
      <c r="JOI780" s="168"/>
      <c r="JOJ780" s="168"/>
      <c r="JOK780" s="168"/>
      <c r="JOL780" s="168"/>
      <c r="JOM780" s="168"/>
      <c r="JON780" s="168"/>
      <c r="JOO780" s="168"/>
      <c r="JOP780" s="168"/>
      <c r="JOQ780" s="168"/>
      <c r="JOR780" s="168"/>
      <c r="JOS780" s="168"/>
      <c r="JOT780" s="168"/>
      <c r="JOU780" s="168"/>
      <c r="JOV780" s="168"/>
      <c r="JOW780" s="168"/>
      <c r="JOX780" s="168"/>
      <c r="JOY780" s="168"/>
      <c r="JOZ780" s="168"/>
      <c r="JPA780" s="168"/>
      <c r="JPB780" s="168"/>
      <c r="JPC780" s="168"/>
      <c r="JPD780" s="168"/>
      <c r="JPE780" s="168"/>
      <c r="JPF780" s="168"/>
      <c r="JPG780" s="168"/>
      <c r="JPH780" s="168"/>
      <c r="JPI780" s="168"/>
      <c r="JPJ780" s="168"/>
      <c r="JPK780" s="168"/>
      <c r="JPL780" s="168"/>
      <c r="JPM780" s="168"/>
      <c r="JPN780" s="168"/>
      <c r="JPO780" s="168"/>
      <c r="JPP780" s="168"/>
      <c r="JPQ780" s="168"/>
      <c r="JPR780" s="168"/>
      <c r="JPS780" s="168"/>
      <c r="JPT780" s="168"/>
      <c r="JPU780" s="511"/>
      <c r="JPV780" s="511"/>
      <c r="JPW780" s="511"/>
      <c r="JPX780" s="511"/>
      <c r="JPY780" s="511"/>
      <c r="JPZ780" s="511"/>
      <c r="JQA780" s="511"/>
      <c r="JQB780" s="511"/>
      <c r="JQC780" s="511"/>
      <c r="JQD780" s="511"/>
      <c r="JQE780" s="511"/>
      <c r="JQF780" s="511"/>
      <c r="JQG780" s="511"/>
      <c r="JQH780" s="511"/>
      <c r="JQI780" s="511"/>
      <c r="JQJ780" s="511"/>
      <c r="JQK780" s="511"/>
      <c r="JQL780" s="511"/>
      <c r="JQM780" s="511"/>
      <c r="JQN780" s="511"/>
      <c r="JQO780" s="511"/>
      <c r="JQP780" s="511"/>
      <c r="JQQ780" s="511"/>
      <c r="JQR780" s="511"/>
      <c r="JQS780" s="89"/>
      <c r="JQT780" s="89"/>
      <c r="JQU780" s="89"/>
      <c r="JQV780" s="89"/>
      <c r="JQW780" s="89"/>
      <c r="JQX780" s="511"/>
      <c r="JQY780" s="511"/>
      <c r="JQZ780" s="89"/>
      <c r="JRA780" s="89"/>
      <c r="JRB780" s="511"/>
      <c r="JRC780" s="511"/>
      <c r="JRD780" s="89"/>
      <c r="JRE780" s="89"/>
      <c r="JRF780" s="511"/>
      <c r="JRG780" s="511"/>
      <c r="JRH780" s="511"/>
      <c r="JRI780" s="511"/>
      <c r="JRJ780" s="511"/>
      <c r="JRK780" s="511"/>
      <c r="JRL780" s="511"/>
      <c r="JRM780" s="89"/>
      <c r="JRN780" s="89"/>
      <c r="JRO780" s="511"/>
      <c r="JRP780" s="511"/>
      <c r="JRQ780" s="89"/>
      <c r="JRR780" s="89"/>
      <c r="JRS780" s="511"/>
      <c r="JRT780" s="511"/>
      <c r="JRU780" s="511"/>
      <c r="JRV780" s="511"/>
      <c r="JRW780" s="511"/>
      <c r="JRX780" s="203"/>
      <c r="JRY780" s="107"/>
      <c r="JRZ780" s="511"/>
      <c r="JSA780" s="511"/>
      <c r="JSB780" s="511"/>
      <c r="JSC780" s="511"/>
      <c r="JSD780" s="511"/>
      <c r="JSE780" s="511"/>
      <c r="JSF780" s="511"/>
      <c r="JSG780" s="168"/>
      <c r="JSH780" s="168"/>
      <c r="JSI780" s="168"/>
      <c r="JSJ780" s="168"/>
      <c r="JSK780" s="168"/>
      <c r="JSL780" s="168"/>
      <c r="JSM780" s="168"/>
      <c r="JSN780" s="168"/>
      <c r="JSO780" s="168"/>
      <c r="JSP780" s="168"/>
      <c r="JSQ780" s="168"/>
      <c r="JSR780" s="168"/>
      <c r="JSS780" s="168"/>
      <c r="JST780" s="168"/>
      <c r="JSU780" s="168"/>
      <c r="JSV780" s="168"/>
      <c r="JSW780" s="168"/>
      <c r="JSX780" s="168"/>
      <c r="JSY780" s="168"/>
      <c r="JSZ780" s="168"/>
      <c r="JTA780" s="168"/>
      <c r="JTB780" s="168"/>
      <c r="JTC780" s="168"/>
      <c r="JTD780" s="168"/>
      <c r="JTE780" s="168"/>
      <c r="JTF780" s="168"/>
      <c r="JTG780" s="168"/>
      <c r="JTH780" s="168"/>
      <c r="JTI780" s="168"/>
      <c r="JTJ780" s="168"/>
      <c r="JTK780" s="168"/>
      <c r="JTL780" s="168"/>
      <c r="JTM780" s="168"/>
      <c r="JTN780" s="168"/>
      <c r="JTO780" s="168"/>
      <c r="JTP780" s="168"/>
      <c r="JTQ780" s="168"/>
      <c r="JTR780" s="168"/>
      <c r="JTS780" s="168"/>
      <c r="JTT780" s="168"/>
      <c r="JTU780" s="168"/>
      <c r="JTV780" s="168"/>
      <c r="JTW780" s="168"/>
      <c r="JTX780" s="168"/>
      <c r="JTY780" s="511"/>
      <c r="JTZ780" s="511"/>
      <c r="JUA780" s="511"/>
      <c r="JUB780" s="511"/>
      <c r="JUC780" s="511"/>
      <c r="JUD780" s="511"/>
      <c r="JUE780" s="511"/>
      <c r="JUF780" s="511"/>
      <c r="JUG780" s="511"/>
      <c r="JUH780" s="511"/>
      <c r="JUI780" s="511"/>
      <c r="JUJ780" s="511"/>
      <c r="JUK780" s="511"/>
      <c r="JUL780" s="511"/>
      <c r="JUM780" s="511"/>
      <c r="JUN780" s="511"/>
      <c r="JUO780" s="511"/>
      <c r="JUP780" s="511"/>
      <c r="JUQ780" s="511"/>
      <c r="JUR780" s="511"/>
      <c r="JUS780" s="511"/>
      <c r="JUT780" s="511"/>
      <c r="JUU780" s="511"/>
      <c r="JUV780" s="511"/>
      <c r="JUW780" s="89"/>
      <c r="JUX780" s="89"/>
      <c r="JUY780" s="89"/>
      <c r="JUZ780" s="89"/>
      <c r="JVA780" s="89"/>
      <c r="JVB780" s="511"/>
      <c r="JVC780" s="511"/>
      <c r="JVD780" s="89"/>
      <c r="JVE780" s="89"/>
      <c r="JVF780" s="511"/>
      <c r="JVG780" s="511"/>
      <c r="JVH780" s="89"/>
      <c r="JVI780" s="89"/>
      <c r="JVJ780" s="511"/>
      <c r="JVK780" s="511"/>
      <c r="JVL780" s="511"/>
      <c r="JVM780" s="511"/>
      <c r="JVN780" s="511"/>
      <c r="JVO780" s="511"/>
      <c r="JVP780" s="511"/>
      <c r="JVQ780" s="89"/>
      <c r="JVR780" s="89"/>
      <c r="JVS780" s="511"/>
      <c r="JVT780" s="511"/>
      <c r="JVU780" s="89"/>
      <c r="JVV780" s="89"/>
      <c r="JVW780" s="511"/>
      <c r="JVX780" s="511"/>
      <c r="JVY780" s="511"/>
      <c r="JVZ780" s="511"/>
      <c r="JWA780" s="511"/>
      <c r="JWB780" s="203"/>
      <c r="JWC780" s="107"/>
      <c r="JWD780" s="511"/>
      <c r="JWE780" s="511"/>
      <c r="JWF780" s="511"/>
      <c r="JWG780" s="511"/>
      <c r="JWH780" s="511"/>
      <c r="JWI780" s="511"/>
      <c r="JWJ780" s="511"/>
      <c r="JWK780" s="168"/>
      <c r="JWL780" s="168"/>
      <c r="JWM780" s="168"/>
      <c r="JWN780" s="168"/>
      <c r="JWO780" s="168"/>
      <c r="JWP780" s="168"/>
      <c r="JWQ780" s="168"/>
      <c r="JWR780" s="168"/>
      <c r="JWS780" s="168"/>
      <c r="JWT780" s="168"/>
      <c r="JWU780" s="168"/>
      <c r="JWV780" s="168"/>
      <c r="JWW780" s="168"/>
      <c r="JWX780" s="168"/>
      <c r="JWY780" s="168"/>
      <c r="JWZ780" s="168"/>
      <c r="JXA780" s="168"/>
      <c r="JXB780" s="168"/>
      <c r="JXC780" s="168"/>
      <c r="JXD780" s="168"/>
      <c r="JXE780" s="168"/>
      <c r="JXF780" s="168"/>
      <c r="JXG780" s="168"/>
      <c r="JXH780" s="168"/>
      <c r="JXI780" s="168"/>
      <c r="JXJ780" s="168"/>
      <c r="JXK780" s="168"/>
      <c r="JXL780" s="168"/>
      <c r="JXM780" s="168"/>
      <c r="JXN780" s="168"/>
      <c r="JXO780" s="168"/>
      <c r="JXP780" s="168"/>
      <c r="JXQ780" s="168"/>
      <c r="JXR780" s="168"/>
      <c r="JXS780" s="168"/>
      <c r="JXT780" s="168"/>
      <c r="JXU780" s="168"/>
      <c r="JXV780" s="168"/>
      <c r="JXW780" s="168"/>
      <c r="JXX780" s="168"/>
      <c r="JXY780" s="168"/>
      <c r="JXZ780" s="168"/>
      <c r="JYA780" s="168"/>
      <c r="JYB780" s="168"/>
      <c r="JYC780" s="511"/>
      <c r="JYD780" s="511"/>
      <c r="JYE780" s="511"/>
      <c r="JYF780" s="511"/>
      <c r="JYG780" s="511"/>
      <c r="JYH780" s="511"/>
      <c r="JYI780" s="511"/>
      <c r="JYJ780" s="511"/>
      <c r="JYK780" s="511"/>
      <c r="JYL780" s="511"/>
      <c r="JYM780" s="511"/>
      <c r="JYN780" s="511"/>
      <c r="JYO780" s="511"/>
      <c r="JYP780" s="511"/>
      <c r="JYQ780" s="511"/>
      <c r="JYR780" s="511"/>
      <c r="JYS780" s="511"/>
      <c r="JYT780" s="511"/>
      <c r="JYU780" s="511"/>
      <c r="JYV780" s="511"/>
      <c r="JYW780" s="511"/>
      <c r="JYX780" s="511"/>
      <c r="JYY780" s="511"/>
      <c r="JYZ780" s="511"/>
      <c r="JZA780" s="89"/>
      <c r="JZB780" s="89"/>
      <c r="JZC780" s="89"/>
      <c r="JZD780" s="89"/>
      <c r="JZE780" s="89"/>
      <c r="JZF780" s="511"/>
      <c r="JZG780" s="511"/>
      <c r="JZH780" s="89"/>
      <c r="JZI780" s="89"/>
      <c r="JZJ780" s="511"/>
      <c r="JZK780" s="511"/>
      <c r="JZL780" s="89"/>
      <c r="JZM780" s="89"/>
      <c r="JZN780" s="511"/>
      <c r="JZO780" s="511"/>
      <c r="JZP780" s="511"/>
      <c r="JZQ780" s="511"/>
      <c r="JZR780" s="511"/>
      <c r="JZS780" s="511"/>
      <c r="JZT780" s="511"/>
      <c r="JZU780" s="89"/>
      <c r="JZV780" s="89"/>
      <c r="JZW780" s="511"/>
      <c r="JZX780" s="511"/>
      <c r="JZY780" s="89"/>
      <c r="JZZ780" s="89"/>
      <c r="KAA780" s="511"/>
      <c r="KAB780" s="511"/>
      <c r="KAC780" s="511"/>
      <c r="KAD780" s="511"/>
      <c r="KAE780" s="511"/>
      <c r="KAF780" s="203"/>
      <c r="KAG780" s="107"/>
      <c r="KAH780" s="511"/>
      <c r="KAI780" s="511"/>
      <c r="KAJ780" s="511"/>
      <c r="KAK780" s="511"/>
      <c r="KAL780" s="511"/>
      <c r="KAM780" s="511"/>
      <c r="KAN780" s="511"/>
      <c r="KAO780" s="168"/>
      <c r="KAP780" s="168"/>
      <c r="KAQ780" s="168"/>
      <c r="KAR780" s="168"/>
      <c r="KAS780" s="168"/>
      <c r="KAT780" s="168"/>
      <c r="KAU780" s="168"/>
      <c r="KAV780" s="168"/>
      <c r="KAW780" s="168"/>
      <c r="KAX780" s="168"/>
      <c r="KAY780" s="168"/>
      <c r="KAZ780" s="168"/>
      <c r="KBA780" s="168"/>
      <c r="KBB780" s="168"/>
      <c r="KBC780" s="168"/>
      <c r="KBD780" s="168"/>
      <c r="KBE780" s="168"/>
      <c r="KBF780" s="168"/>
      <c r="KBG780" s="168"/>
      <c r="KBH780" s="168"/>
      <c r="KBI780" s="168"/>
      <c r="KBJ780" s="168"/>
      <c r="KBK780" s="168"/>
      <c r="KBL780" s="168"/>
      <c r="KBM780" s="168"/>
      <c r="KBN780" s="168"/>
      <c r="KBO780" s="168"/>
      <c r="KBP780" s="168"/>
      <c r="KBQ780" s="168"/>
      <c r="KBR780" s="168"/>
      <c r="KBS780" s="168"/>
      <c r="KBT780" s="168"/>
      <c r="KBU780" s="168"/>
      <c r="KBV780" s="168"/>
      <c r="KBW780" s="168"/>
      <c r="KBX780" s="168"/>
      <c r="KBY780" s="168"/>
      <c r="KBZ780" s="168"/>
      <c r="KCA780" s="168"/>
      <c r="KCB780" s="168"/>
      <c r="KCC780" s="168"/>
      <c r="KCD780" s="168"/>
      <c r="KCE780" s="168"/>
      <c r="KCF780" s="168"/>
      <c r="KCG780" s="511"/>
      <c r="KCH780" s="511"/>
      <c r="KCI780" s="511"/>
      <c r="KCJ780" s="511"/>
      <c r="KCK780" s="511"/>
      <c r="KCL780" s="511"/>
      <c r="KCM780" s="511"/>
      <c r="KCN780" s="511"/>
      <c r="KCO780" s="511"/>
      <c r="KCP780" s="511"/>
      <c r="KCQ780" s="511"/>
      <c r="KCR780" s="511"/>
      <c r="KCS780" s="511"/>
      <c r="KCT780" s="511"/>
      <c r="KCU780" s="511"/>
      <c r="KCV780" s="511"/>
      <c r="KCW780" s="511"/>
      <c r="KCX780" s="511"/>
      <c r="KCY780" s="511"/>
      <c r="KCZ780" s="511"/>
      <c r="KDA780" s="511"/>
      <c r="KDB780" s="511"/>
      <c r="KDC780" s="511"/>
      <c r="KDD780" s="511"/>
      <c r="KDE780" s="89"/>
      <c r="KDF780" s="89"/>
      <c r="KDG780" s="89"/>
      <c r="KDH780" s="89"/>
      <c r="KDI780" s="89"/>
      <c r="KDJ780" s="511"/>
      <c r="KDK780" s="511"/>
      <c r="KDL780" s="89"/>
      <c r="KDM780" s="89"/>
      <c r="KDN780" s="511"/>
      <c r="KDO780" s="511"/>
      <c r="KDP780" s="89"/>
      <c r="KDQ780" s="89"/>
      <c r="KDR780" s="511"/>
      <c r="KDS780" s="511"/>
      <c r="KDT780" s="511"/>
      <c r="KDU780" s="511"/>
      <c r="KDV780" s="511"/>
      <c r="KDW780" s="511"/>
      <c r="KDX780" s="511"/>
      <c r="KDY780" s="89"/>
      <c r="KDZ780" s="89"/>
      <c r="KEA780" s="511"/>
      <c r="KEB780" s="511"/>
      <c r="KEC780" s="89"/>
      <c r="KED780" s="89"/>
      <c r="KEE780" s="511"/>
      <c r="KEF780" s="511"/>
      <c r="KEG780" s="511"/>
      <c r="KEH780" s="511"/>
      <c r="KEI780" s="511"/>
      <c r="KEJ780" s="203"/>
      <c r="KEK780" s="107"/>
      <c r="KEL780" s="511"/>
      <c r="KEM780" s="511"/>
      <c r="KEN780" s="511"/>
      <c r="KEO780" s="511"/>
      <c r="KEP780" s="511"/>
      <c r="KEQ780" s="511"/>
      <c r="KER780" s="511"/>
      <c r="KES780" s="168"/>
      <c r="KET780" s="168"/>
      <c r="KEU780" s="168"/>
      <c r="KEV780" s="168"/>
      <c r="KEW780" s="168"/>
      <c r="KEX780" s="168"/>
      <c r="KEY780" s="168"/>
      <c r="KEZ780" s="168"/>
      <c r="KFA780" s="168"/>
      <c r="KFB780" s="168"/>
      <c r="KFC780" s="168"/>
      <c r="KFD780" s="168"/>
      <c r="KFE780" s="168"/>
      <c r="KFF780" s="168"/>
      <c r="KFG780" s="168"/>
      <c r="KFH780" s="168"/>
      <c r="KFI780" s="168"/>
      <c r="KFJ780" s="168"/>
      <c r="KFK780" s="168"/>
      <c r="KFL780" s="168"/>
      <c r="KFM780" s="168"/>
      <c r="KFN780" s="168"/>
      <c r="KFO780" s="168"/>
      <c r="KFP780" s="168"/>
      <c r="KFQ780" s="168"/>
      <c r="KFR780" s="168"/>
      <c r="KFS780" s="168"/>
      <c r="KFT780" s="168"/>
      <c r="KFU780" s="168"/>
      <c r="KFV780" s="168"/>
      <c r="KFW780" s="168"/>
      <c r="KFX780" s="168"/>
      <c r="KFY780" s="168"/>
      <c r="KFZ780" s="168"/>
      <c r="KGA780" s="168"/>
      <c r="KGB780" s="168"/>
      <c r="KGC780" s="168"/>
      <c r="KGD780" s="168"/>
      <c r="KGE780" s="168"/>
      <c r="KGF780" s="168"/>
      <c r="KGG780" s="168"/>
      <c r="KGH780" s="168"/>
      <c r="KGI780" s="168"/>
      <c r="KGJ780" s="168"/>
      <c r="KGK780" s="511"/>
      <c r="KGL780" s="511"/>
      <c r="KGM780" s="511"/>
      <c r="KGN780" s="511"/>
      <c r="KGO780" s="511"/>
      <c r="KGP780" s="511"/>
      <c r="KGQ780" s="511"/>
      <c r="KGR780" s="511"/>
      <c r="KGS780" s="511"/>
      <c r="KGT780" s="511"/>
      <c r="KGU780" s="511"/>
      <c r="KGV780" s="511"/>
      <c r="KGW780" s="511"/>
      <c r="KGX780" s="511"/>
      <c r="KGY780" s="511"/>
      <c r="KGZ780" s="511"/>
      <c r="KHA780" s="511"/>
      <c r="KHB780" s="511"/>
      <c r="KHC780" s="511"/>
      <c r="KHD780" s="511"/>
      <c r="KHE780" s="511"/>
      <c r="KHF780" s="511"/>
      <c r="KHG780" s="511"/>
      <c r="KHH780" s="511"/>
      <c r="KHI780" s="89"/>
      <c r="KHJ780" s="89"/>
      <c r="KHK780" s="89"/>
      <c r="KHL780" s="89"/>
      <c r="KHM780" s="89"/>
      <c r="KHN780" s="511"/>
      <c r="KHO780" s="511"/>
      <c r="KHP780" s="89"/>
      <c r="KHQ780" s="89"/>
      <c r="KHR780" s="511"/>
      <c r="KHS780" s="511"/>
      <c r="KHT780" s="89"/>
      <c r="KHU780" s="89"/>
      <c r="KHV780" s="511"/>
      <c r="KHW780" s="511"/>
      <c r="KHX780" s="511"/>
      <c r="KHY780" s="511"/>
      <c r="KHZ780" s="511"/>
      <c r="KIA780" s="511"/>
      <c r="KIB780" s="511"/>
      <c r="KIC780" s="89"/>
      <c r="KID780" s="89"/>
      <c r="KIE780" s="511"/>
      <c r="KIF780" s="511"/>
      <c r="KIG780" s="89"/>
      <c r="KIH780" s="89"/>
      <c r="KII780" s="511"/>
      <c r="KIJ780" s="511"/>
      <c r="KIK780" s="511"/>
      <c r="KIL780" s="511"/>
      <c r="KIM780" s="511"/>
      <c r="KIN780" s="203"/>
      <c r="KIO780" s="107"/>
      <c r="KIP780" s="511"/>
      <c r="KIQ780" s="511"/>
      <c r="KIR780" s="511"/>
      <c r="KIS780" s="511"/>
      <c r="KIT780" s="511"/>
      <c r="KIU780" s="511"/>
      <c r="KIV780" s="511"/>
      <c r="KIW780" s="168"/>
      <c r="KIX780" s="168"/>
      <c r="KIY780" s="168"/>
      <c r="KIZ780" s="168"/>
      <c r="KJA780" s="168"/>
      <c r="KJB780" s="168"/>
      <c r="KJC780" s="168"/>
      <c r="KJD780" s="168"/>
      <c r="KJE780" s="168"/>
      <c r="KJF780" s="168"/>
      <c r="KJG780" s="168"/>
      <c r="KJH780" s="168"/>
      <c r="KJI780" s="168"/>
      <c r="KJJ780" s="168"/>
      <c r="KJK780" s="168"/>
      <c r="KJL780" s="168"/>
      <c r="KJM780" s="168"/>
      <c r="KJN780" s="168"/>
      <c r="KJO780" s="168"/>
      <c r="KJP780" s="168"/>
      <c r="KJQ780" s="168"/>
      <c r="KJR780" s="168"/>
      <c r="KJS780" s="168"/>
      <c r="KJT780" s="168"/>
      <c r="KJU780" s="168"/>
      <c r="KJV780" s="168"/>
      <c r="KJW780" s="168"/>
      <c r="KJX780" s="168"/>
      <c r="KJY780" s="168"/>
      <c r="KJZ780" s="168"/>
      <c r="KKA780" s="168"/>
      <c r="KKB780" s="168"/>
      <c r="KKC780" s="168"/>
      <c r="KKD780" s="168"/>
      <c r="KKE780" s="168"/>
      <c r="KKF780" s="168"/>
      <c r="KKG780" s="168"/>
      <c r="KKH780" s="168"/>
      <c r="KKI780" s="168"/>
      <c r="KKJ780" s="168"/>
      <c r="KKK780" s="168"/>
      <c r="KKL780" s="168"/>
      <c r="KKM780" s="168"/>
      <c r="KKN780" s="168"/>
      <c r="KKO780" s="511"/>
      <c r="KKP780" s="511"/>
      <c r="KKQ780" s="511"/>
      <c r="KKR780" s="511"/>
      <c r="KKS780" s="511"/>
      <c r="KKT780" s="511"/>
      <c r="KKU780" s="511"/>
      <c r="KKV780" s="511"/>
      <c r="KKW780" s="511"/>
      <c r="KKX780" s="511"/>
      <c r="KKY780" s="511"/>
      <c r="KKZ780" s="511"/>
      <c r="KLA780" s="511"/>
      <c r="KLB780" s="511"/>
      <c r="KLC780" s="511"/>
      <c r="KLD780" s="511"/>
      <c r="KLE780" s="511"/>
      <c r="KLF780" s="511"/>
      <c r="KLG780" s="511"/>
      <c r="KLH780" s="511"/>
      <c r="KLI780" s="511"/>
      <c r="KLJ780" s="511"/>
      <c r="KLK780" s="511"/>
      <c r="KLL780" s="511"/>
      <c r="KLM780" s="89"/>
      <c r="KLN780" s="89"/>
      <c r="KLO780" s="89"/>
      <c r="KLP780" s="89"/>
      <c r="KLQ780" s="89"/>
      <c r="KLR780" s="511"/>
      <c r="KLS780" s="511"/>
      <c r="KLT780" s="89"/>
      <c r="KLU780" s="89"/>
      <c r="KLV780" s="511"/>
      <c r="KLW780" s="511"/>
      <c r="KLX780" s="89"/>
      <c r="KLY780" s="89"/>
      <c r="KLZ780" s="511"/>
      <c r="KMA780" s="511"/>
      <c r="KMB780" s="511"/>
      <c r="KMC780" s="511"/>
      <c r="KMD780" s="511"/>
      <c r="KME780" s="511"/>
      <c r="KMF780" s="511"/>
      <c r="KMG780" s="89"/>
      <c r="KMH780" s="89"/>
      <c r="KMI780" s="511"/>
      <c r="KMJ780" s="511"/>
      <c r="KMK780" s="89"/>
      <c r="KML780" s="89"/>
      <c r="KMM780" s="511"/>
      <c r="KMN780" s="511"/>
      <c r="KMO780" s="511"/>
      <c r="KMP780" s="511"/>
      <c r="KMQ780" s="511"/>
      <c r="KMR780" s="203"/>
      <c r="KMS780" s="107"/>
      <c r="KMT780" s="511"/>
      <c r="KMU780" s="511"/>
      <c r="KMV780" s="511"/>
      <c r="KMW780" s="511"/>
      <c r="KMX780" s="511"/>
      <c r="KMY780" s="511"/>
      <c r="KMZ780" s="511"/>
      <c r="KNA780" s="168"/>
      <c r="KNB780" s="168"/>
      <c r="KNC780" s="168"/>
      <c r="KND780" s="168"/>
      <c r="KNE780" s="168"/>
      <c r="KNF780" s="168"/>
      <c r="KNG780" s="168"/>
      <c r="KNH780" s="168"/>
      <c r="KNI780" s="168"/>
      <c r="KNJ780" s="168"/>
      <c r="KNK780" s="168"/>
      <c r="KNL780" s="168"/>
      <c r="KNM780" s="168"/>
      <c r="KNN780" s="168"/>
      <c r="KNO780" s="168"/>
      <c r="KNP780" s="168"/>
      <c r="KNQ780" s="168"/>
      <c r="KNR780" s="168"/>
      <c r="KNS780" s="168"/>
      <c r="KNT780" s="168"/>
      <c r="KNU780" s="168"/>
      <c r="KNV780" s="168"/>
      <c r="KNW780" s="168"/>
      <c r="KNX780" s="168"/>
      <c r="KNY780" s="168"/>
      <c r="KNZ780" s="168"/>
      <c r="KOA780" s="168"/>
      <c r="KOB780" s="168"/>
      <c r="KOC780" s="168"/>
      <c r="KOD780" s="168"/>
      <c r="KOE780" s="168"/>
      <c r="KOF780" s="168"/>
      <c r="KOG780" s="168"/>
      <c r="KOH780" s="168"/>
      <c r="KOI780" s="168"/>
      <c r="KOJ780" s="168"/>
      <c r="KOK780" s="168"/>
      <c r="KOL780" s="168"/>
      <c r="KOM780" s="168"/>
      <c r="KON780" s="168"/>
      <c r="KOO780" s="168"/>
      <c r="KOP780" s="168"/>
      <c r="KOQ780" s="168"/>
      <c r="KOR780" s="168"/>
      <c r="KOS780" s="511"/>
      <c r="KOT780" s="511"/>
      <c r="KOU780" s="511"/>
      <c r="KOV780" s="511"/>
      <c r="KOW780" s="511"/>
      <c r="KOX780" s="511"/>
      <c r="KOY780" s="511"/>
      <c r="KOZ780" s="511"/>
      <c r="KPA780" s="511"/>
      <c r="KPB780" s="511"/>
      <c r="KPC780" s="511"/>
      <c r="KPD780" s="511"/>
      <c r="KPE780" s="511"/>
      <c r="KPF780" s="511"/>
      <c r="KPG780" s="511"/>
      <c r="KPH780" s="511"/>
      <c r="KPI780" s="511"/>
      <c r="KPJ780" s="511"/>
      <c r="KPK780" s="511"/>
      <c r="KPL780" s="511"/>
      <c r="KPM780" s="511"/>
      <c r="KPN780" s="511"/>
      <c r="KPO780" s="511"/>
      <c r="KPP780" s="511"/>
      <c r="KPQ780" s="89"/>
      <c r="KPR780" s="89"/>
      <c r="KPS780" s="89"/>
      <c r="KPT780" s="89"/>
      <c r="KPU780" s="89"/>
      <c r="KPV780" s="511"/>
      <c r="KPW780" s="511"/>
      <c r="KPX780" s="89"/>
      <c r="KPY780" s="89"/>
      <c r="KPZ780" s="511"/>
      <c r="KQA780" s="511"/>
      <c r="KQB780" s="89"/>
      <c r="KQC780" s="89"/>
      <c r="KQD780" s="511"/>
      <c r="KQE780" s="511"/>
      <c r="KQF780" s="511"/>
      <c r="KQG780" s="511"/>
      <c r="KQH780" s="511"/>
      <c r="KQI780" s="511"/>
      <c r="KQJ780" s="511"/>
      <c r="KQK780" s="89"/>
      <c r="KQL780" s="89"/>
      <c r="KQM780" s="511"/>
      <c r="KQN780" s="511"/>
      <c r="KQO780" s="89"/>
      <c r="KQP780" s="89"/>
      <c r="KQQ780" s="511"/>
      <c r="KQR780" s="511"/>
      <c r="KQS780" s="511"/>
      <c r="KQT780" s="511"/>
      <c r="KQU780" s="511"/>
      <c r="KQV780" s="203"/>
      <c r="KQW780" s="107"/>
      <c r="KQX780" s="511"/>
      <c r="KQY780" s="511"/>
      <c r="KQZ780" s="511"/>
      <c r="KRA780" s="511"/>
      <c r="KRB780" s="511"/>
      <c r="KRC780" s="511"/>
      <c r="KRD780" s="511"/>
      <c r="KRE780" s="168"/>
      <c r="KRF780" s="168"/>
      <c r="KRG780" s="168"/>
      <c r="KRH780" s="168"/>
      <c r="KRI780" s="168"/>
      <c r="KRJ780" s="168"/>
      <c r="KRK780" s="168"/>
      <c r="KRL780" s="168"/>
      <c r="KRM780" s="168"/>
      <c r="KRN780" s="168"/>
      <c r="KRO780" s="168"/>
      <c r="KRP780" s="168"/>
      <c r="KRQ780" s="168"/>
      <c r="KRR780" s="168"/>
      <c r="KRS780" s="168"/>
      <c r="KRT780" s="168"/>
      <c r="KRU780" s="168"/>
      <c r="KRV780" s="168"/>
      <c r="KRW780" s="168"/>
      <c r="KRX780" s="168"/>
      <c r="KRY780" s="168"/>
      <c r="KRZ780" s="168"/>
      <c r="KSA780" s="168"/>
      <c r="KSB780" s="168"/>
      <c r="KSC780" s="168"/>
      <c r="KSD780" s="168"/>
      <c r="KSE780" s="168"/>
      <c r="KSF780" s="168"/>
      <c r="KSG780" s="168"/>
      <c r="KSH780" s="168"/>
      <c r="KSI780" s="168"/>
      <c r="KSJ780" s="168"/>
      <c r="KSK780" s="168"/>
      <c r="KSL780" s="168"/>
      <c r="KSM780" s="168"/>
      <c r="KSN780" s="168"/>
      <c r="KSO780" s="168"/>
      <c r="KSP780" s="168"/>
      <c r="KSQ780" s="168"/>
      <c r="KSR780" s="168"/>
      <c r="KSS780" s="168"/>
      <c r="KST780" s="168"/>
      <c r="KSU780" s="168"/>
      <c r="KSV780" s="168"/>
      <c r="KSW780" s="511"/>
      <c r="KSX780" s="511"/>
      <c r="KSY780" s="511"/>
      <c r="KSZ780" s="511"/>
      <c r="KTA780" s="511"/>
      <c r="KTB780" s="511"/>
      <c r="KTC780" s="511"/>
      <c r="KTD780" s="511"/>
      <c r="KTE780" s="511"/>
      <c r="KTF780" s="511"/>
      <c r="KTG780" s="511"/>
      <c r="KTH780" s="511"/>
      <c r="KTI780" s="511"/>
      <c r="KTJ780" s="511"/>
      <c r="KTK780" s="511"/>
      <c r="KTL780" s="511"/>
      <c r="KTM780" s="511"/>
      <c r="KTN780" s="511"/>
      <c r="KTO780" s="511"/>
      <c r="KTP780" s="511"/>
      <c r="KTQ780" s="511"/>
      <c r="KTR780" s="511"/>
      <c r="KTS780" s="511"/>
      <c r="KTT780" s="511"/>
      <c r="KTU780" s="89"/>
      <c r="KTV780" s="89"/>
      <c r="KTW780" s="89"/>
      <c r="KTX780" s="89"/>
      <c r="KTY780" s="89"/>
      <c r="KTZ780" s="511"/>
      <c r="KUA780" s="511"/>
      <c r="KUB780" s="89"/>
      <c r="KUC780" s="89"/>
      <c r="KUD780" s="511"/>
      <c r="KUE780" s="511"/>
      <c r="KUF780" s="89"/>
      <c r="KUG780" s="89"/>
      <c r="KUH780" s="511"/>
      <c r="KUI780" s="511"/>
      <c r="KUJ780" s="511"/>
      <c r="KUK780" s="511"/>
      <c r="KUL780" s="511"/>
      <c r="KUM780" s="511"/>
      <c r="KUN780" s="511"/>
      <c r="KUO780" s="89"/>
      <c r="KUP780" s="89"/>
      <c r="KUQ780" s="511"/>
      <c r="KUR780" s="511"/>
      <c r="KUS780" s="89"/>
      <c r="KUT780" s="89"/>
      <c r="KUU780" s="511"/>
      <c r="KUV780" s="511"/>
      <c r="KUW780" s="511"/>
      <c r="KUX780" s="511"/>
      <c r="KUY780" s="511"/>
      <c r="KUZ780" s="203"/>
      <c r="KVA780" s="107"/>
      <c r="KVB780" s="511"/>
      <c r="KVC780" s="511"/>
      <c r="KVD780" s="511"/>
      <c r="KVE780" s="511"/>
      <c r="KVF780" s="511"/>
      <c r="KVG780" s="511"/>
      <c r="KVH780" s="511"/>
      <c r="KVI780" s="168"/>
      <c r="KVJ780" s="168"/>
      <c r="KVK780" s="168"/>
      <c r="KVL780" s="168"/>
      <c r="KVM780" s="168"/>
      <c r="KVN780" s="168"/>
      <c r="KVO780" s="168"/>
      <c r="KVP780" s="168"/>
      <c r="KVQ780" s="168"/>
      <c r="KVR780" s="168"/>
      <c r="KVS780" s="168"/>
      <c r="KVT780" s="168"/>
      <c r="KVU780" s="168"/>
      <c r="KVV780" s="168"/>
      <c r="KVW780" s="168"/>
      <c r="KVX780" s="168"/>
      <c r="KVY780" s="168"/>
      <c r="KVZ780" s="168"/>
      <c r="KWA780" s="168"/>
      <c r="KWB780" s="168"/>
      <c r="KWC780" s="168"/>
      <c r="KWD780" s="168"/>
      <c r="KWE780" s="168"/>
      <c r="KWF780" s="168"/>
      <c r="KWG780" s="168"/>
      <c r="KWH780" s="168"/>
      <c r="KWI780" s="168"/>
      <c r="KWJ780" s="168"/>
      <c r="KWK780" s="168"/>
      <c r="KWL780" s="168"/>
      <c r="KWM780" s="168"/>
      <c r="KWN780" s="168"/>
      <c r="KWO780" s="168"/>
      <c r="KWP780" s="168"/>
      <c r="KWQ780" s="168"/>
      <c r="KWR780" s="168"/>
      <c r="KWS780" s="168"/>
      <c r="KWT780" s="168"/>
      <c r="KWU780" s="168"/>
      <c r="KWV780" s="168"/>
      <c r="KWW780" s="168"/>
      <c r="KWX780" s="168"/>
      <c r="KWY780" s="168"/>
      <c r="KWZ780" s="168"/>
      <c r="KXA780" s="511"/>
      <c r="KXB780" s="511"/>
      <c r="KXC780" s="511"/>
      <c r="KXD780" s="511"/>
      <c r="KXE780" s="511"/>
      <c r="KXF780" s="511"/>
      <c r="KXG780" s="511"/>
      <c r="KXH780" s="511"/>
      <c r="KXI780" s="511"/>
      <c r="KXJ780" s="511"/>
      <c r="KXK780" s="511"/>
      <c r="KXL780" s="511"/>
      <c r="KXM780" s="511"/>
      <c r="KXN780" s="511"/>
      <c r="KXO780" s="511"/>
      <c r="KXP780" s="511"/>
      <c r="KXQ780" s="511"/>
      <c r="KXR780" s="511"/>
      <c r="KXS780" s="511"/>
      <c r="KXT780" s="511"/>
      <c r="KXU780" s="511"/>
      <c r="KXV780" s="511"/>
      <c r="KXW780" s="511"/>
      <c r="KXX780" s="511"/>
      <c r="KXY780" s="89"/>
      <c r="KXZ780" s="89"/>
      <c r="KYA780" s="89"/>
      <c r="KYB780" s="89"/>
      <c r="KYC780" s="89"/>
      <c r="KYD780" s="511"/>
      <c r="KYE780" s="511"/>
      <c r="KYF780" s="89"/>
      <c r="KYG780" s="89"/>
      <c r="KYH780" s="511"/>
      <c r="KYI780" s="511"/>
      <c r="KYJ780" s="89"/>
      <c r="KYK780" s="89"/>
      <c r="KYL780" s="511"/>
      <c r="KYM780" s="511"/>
      <c r="KYN780" s="511"/>
      <c r="KYO780" s="511"/>
      <c r="KYP780" s="511"/>
      <c r="KYQ780" s="511"/>
      <c r="KYR780" s="511"/>
      <c r="KYS780" s="89"/>
      <c r="KYT780" s="89"/>
      <c r="KYU780" s="511"/>
      <c r="KYV780" s="511"/>
      <c r="KYW780" s="89"/>
      <c r="KYX780" s="89"/>
      <c r="KYY780" s="511"/>
      <c r="KYZ780" s="511"/>
      <c r="KZA780" s="511"/>
      <c r="KZB780" s="511"/>
      <c r="KZC780" s="511"/>
      <c r="KZD780" s="203"/>
      <c r="KZE780" s="107"/>
      <c r="KZF780" s="511"/>
      <c r="KZG780" s="511"/>
      <c r="KZH780" s="511"/>
      <c r="KZI780" s="511"/>
      <c r="KZJ780" s="511"/>
      <c r="KZK780" s="511"/>
      <c r="KZL780" s="511"/>
      <c r="KZM780" s="168"/>
      <c r="KZN780" s="168"/>
      <c r="KZO780" s="168"/>
      <c r="KZP780" s="168"/>
      <c r="KZQ780" s="168"/>
      <c r="KZR780" s="168"/>
      <c r="KZS780" s="168"/>
      <c r="KZT780" s="168"/>
      <c r="KZU780" s="168"/>
      <c r="KZV780" s="168"/>
      <c r="KZW780" s="168"/>
      <c r="KZX780" s="168"/>
      <c r="KZY780" s="168"/>
      <c r="KZZ780" s="168"/>
      <c r="LAA780" s="168"/>
      <c r="LAB780" s="168"/>
      <c r="LAC780" s="168"/>
      <c r="LAD780" s="168"/>
      <c r="LAE780" s="168"/>
      <c r="LAF780" s="168"/>
      <c r="LAG780" s="168"/>
      <c r="LAH780" s="168"/>
      <c r="LAI780" s="168"/>
      <c r="LAJ780" s="168"/>
      <c r="LAK780" s="168"/>
      <c r="LAL780" s="168"/>
      <c r="LAM780" s="168"/>
      <c r="LAN780" s="168"/>
      <c r="LAO780" s="168"/>
      <c r="LAP780" s="168"/>
      <c r="LAQ780" s="168"/>
      <c r="LAR780" s="168"/>
      <c r="LAS780" s="168"/>
      <c r="LAT780" s="168"/>
      <c r="LAU780" s="168"/>
      <c r="LAV780" s="168"/>
      <c r="LAW780" s="168"/>
      <c r="LAX780" s="168"/>
      <c r="LAY780" s="168"/>
      <c r="LAZ780" s="168"/>
      <c r="LBA780" s="168"/>
      <c r="LBB780" s="168"/>
      <c r="LBC780" s="168"/>
      <c r="LBD780" s="168"/>
      <c r="LBE780" s="511"/>
      <c r="LBF780" s="511"/>
      <c r="LBG780" s="511"/>
      <c r="LBH780" s="511"/>
      <c r="LBI780" s="511"/>
      <c r="LBJ780" s="511"/>
      <c r="LBK780" s="511"/>
      <c r="LBL780" s="511"/>
      <c r="LBM780" s="511"/>
      <c r="LBN780" s="511"/>
      <c r="LBO780" s="511"/>
      <c r="LBP780" s="511"/>
      <c r="LBQ780" s="511"/>
      <c r="LBR780" s="511"/>
      <c r="LBS780" s="511"/>
      <c r="LBT780" s="511"/>
      <c r="LBU780" s="511"/>
      <c r="LBV780" s="511"/>
      <c r="LBW780" s="511"/>
      <c r="LBX780" s="511"/>
      <c r="LBY780" s="511"/>
      <c r="LBZ780" s="511"/>
      <c r="LCA780" s="511"/>
      <c r="LCB780" s="511"/>
      <c r="LCC780" s="89"/>
      <c r="LCD780" s="89"/>
      <c r="LCE780" s="89"/>
      <c r="LCF780" s="89"/>
      <c r="LCG780" s="89"/>
      <c r="LCH780" s="511"/>
      <c r="LCI780" s="511"/>
      <c r="LCJ780" s="89"/>
      <c r="LCK780" s="89"/>
      <c r="LCL780" s="511"/>
      <c r="LCM780" s="511"/>
      <c r="LCN780" s="89"/>
      <c r="LCO780" s="89"/>
      <c r="LCP780" s="511"/>
      <c r="LCQ780" s="511"/>
      <c r="LCR780" s="511"/>
      <c r="LCS780" s="511"/>
      <c r="LCT780" s="511"/>
      <c r="LCU780" s="511"/>
      <c r="LCV780" s="511"/>
      <c r="LCW780" s="89"/>
      <c r="LCX780" s="89"/>
      <c r="LCY780" s="511"/>
      <c r="LCZ780" s="511"/>
      <c r="LDA780" s="89"/>
      <c r="LDB780" s="89"/>
      <c r="LDC780" s="511"/>
      <c r="LDD780" s="511"/>
      <c r="LDE780" s="511"/>
      <c r="LDF780" s="511"/>
      <c r="LDG780" s="511"/>
      <c r="LDH780" s="203"/>
      <c r="LDI780" s="107"/>
      <c r="LDJ780" s="511"/>
      <c r="LDK780" s="511"/>
      <c r="LDL780" s="511"/>
      <c r="LDM780" s="511"/>
      <c r="LDN780" s="511"/>
      <c r="LDO780" s="511"/>
      <c r="LDP780" s="511"/>
      <c r="LDQ780" s="168"/>
      <c r="LDR780" s="168"/>
      <c r="LDS780" s="168"/>
      <c r="LDT780" s="168"/>
      <c r="LDU780" s="168"/>
      <c r="LDV780" s="168"/>
      <c r="LDW780" s="168"/>
      <c r="LDX780" s="168"/>
      <c r="LDY780" s="168"/>
      <c r="LDZ780" s="168"/>
      <c r="LEA780" s="168"/>
      <c r="LEB780" s="168"/>
      <c r="LEC780" s="168"/>
      <c r="LED780" s="168"/>
      <c r="LEE780" s="168"/>
      <c r="LEF780" s="168"/>
      <c r="LEG780" s="168"/>
      <c r="LEH780" s="168"/>
      <c r="LEI780" s="168"/>
      <c r="LEJ780" s="168"/>
      <c r="LEK780" s="168"/>
      <c r="LEL780" s="168"/>
      <c r="LEM780" s="168"/>
      <c r="LEN780" s="168"/>
      <c r="LEO780" s="168"/>
      <c r="LEP780" s="168"/>
      <c r="LEQ780" s="168"/>
      <c r="LER780" s="168"/>
      <c r="LES780" s="168"/>
      <c r="LET780" s="168"/>
      <c r="LEU780" s="168"/>
      <c r="LEV780" s="168"/>
      <c r="LEW780" s="168"/>
      <c r="LEX780" s="168"/>
      <c r="LEY780" s="168"/>
      <c r="LEZ780" s="168"/>
      <c r="LFA780" s="168"/>
      <c r="LFB780" s="168"/>
      <c r="LFC780" s="168"/>
      <c r="LFD780" s="168"/>
      <c r="LFE780" s="168"/>
      <c r="LFF780" s="168"/>
      <c r="LFG780" s="168"/>
      <c r="LFH780" s="168"/>
      <c r="LFI780" s="511"/>
      <c r="LFJ780" s="511"/>
      <c r="LFK780" s="511"/>
      <c r="LFL780" s="511"/>
      <c r="LFM780" s="511"/>
      <c r="LFN780" s="511"/>
      <c r="LFO780" s="511"/>
      <c r="LFP780" s="511"/>
      <c r="LFQ780" s="511"/>
      <c r="LFR780" s="511"/>
      <c r="LFS780" s="511"/>
      <c r="LFT780" s="511"/>
      <c r="LFU780" s="511"/>
      <c r="LFV780" s="511"/>
      <c r="LFW780" s="511"/>
      <c r="LFX780" s="511"/>
      <c r="LFY780" s="511"/>
      <c r="LFZ780" s="511"/>
      <c r="LGA780" s="511"/>
      <c r="LGB780" s="511"/>
      <c r="LGC780" s="511"/>
      <c r="LGD780" s="511"/>
      <c r="LGE780" s="511"/>
      <c r="LGF780" s="511"/>
      <c r="LGG780" s="89"/>
      <c r="LGH780" s="89"/>
      <c r="LGI780" s="89"/>
      <c r="LGJ780" s="89"/>
      <c r="LGK780" s="89"/>
      <c r="LGL780" s="511"/>
      <c r="LGM780" s="511"/>
      <c r="LGN780" s="89"/>
      <c r="LGO780" s="89"/>
      <c r="LGP780" s="511"/>
      <c r="LGQ780" s="511"/>
      <c r="LGR780" s="89"/>
      <c r="LGS780" s="89"/>
      <c r="LGT780" s="511"/>
      <c r="LGU780" s="511"/>
      <c r="LGV780" s="511"/>
      <c r="LGW780" s="511"/>
      <c r="LGX780" s="511"/>
      <c r="LGY780" s="511"/>
      <c r="LGZ780" s="511"/>
      <c r="LHA780" s="89"/>
      <c r="LHB780" s="89"/>
      <c r="LHC780" s="511"/>
      <c r="LHD780" s="511"/>
      <c r="LHE780" s="89"/>
      <c r="LHF780" s="89"/>
      <c r="LHG780" s="511"/>
      <c r="LHH780" s="511"/>
      <c r="LHI780" s="511"/>
      <c r="LHJ780" s="511"/>
      <c r="LHK780" s="511"/>
      <c r="LHL780" s="203"/>
      <c r="LHM780" s="107"/>
      <c r="LHN780" s="511"/>
      <c r="LHO780" s="511"/>
      <c r="LHP780" s="511"/>
      <c r="LHQ780" s="511"/>
      <c r="LHR780" s="511"/>
      <c r="LHS780" s="511"/>
      <c r="LHT780" s="511"/>
      <c r="LHU780" s="168"/>
      <c r="LHV780" s="168"/>
      <c r="LHW780" s="168"/>
      <c r="LHX780" s="168"/>
      <c r="LHY780" s="168"/>
      <c r="LHZ780" s="168"/>
      <c r="LIA780" s="168"/>
      <c r="LIB780" s="168"/>
      <c r="LIC780" s="168"/>
      <c r="LID780" s="168"/>
      <c r="LIE780" s="168"/>
      <c r="LIF780" s="168"/>
      <c r="LIG780" s="168"/>
      <c r="LIH780" s="168"/>
      <c r="LII780" s="168"/>
      <c r="LIJ780" s="168"/>
      <c r="LIK780" s="168"/>
      <c r="LIL780" s="168"/>
      <c r="LIM780" s="168"/>
      <c r="LIN780" s="168"/>
      <c r="LIO780" s="168"/>
      <c r="LIP780" s="168"/>
      <c r="LIQ780" s="168"/>
      <c r="LIR780" s="168"/>
      <c r="LIS780" s="168"/>
      <c r="LIT780" s="168"/>
      <c r="LIU780" s="168"/>
      <c r="LIV780" s="168"/>
      <c r="LIW780" s="168"/>
      <c r="LIX780" s="168"/>
      <c r="LIY780" s="168"/>
      <c r="LIZ780" s="168"/>
      <c r="LJA780" s="168"/>
      <c r="LJB780" s="168"/>
      <c r="LJC780" s="168"/>
      <c r="LJD780" s="168"/>
      <c r="LJE780" s="168"/>
      <c r="LJF780" s="168"/>
      <c r="LJG780" s="168"/>
      <c r="LJH780" s="168"/>
      <c r="LJI780" s="168"/>
      <c r="LJJ780" s="168"/>
      <c r="LJK780" s="168"/>
      <c r="LJL780" s="168"/>
      <c r="LJM780" s="511"/>
      <c r="LJN780" s="511"/>
      <c r="LJO780" s="511"/>
      <c r="LJP780" s="511"/>
      <c r="LJQ780" s="511"/>
      <c r="LJR780" s="511"/>
      <c r="LJS780" s="511"/>
      <c r="LJT780" s="511"/>
      <c r="LJU780" s="511"/>
      <c r="LJV780" s="511"/>
      <c r="LJW780" s="511"/>
      <c r="LJX780" s="511"/>
      <c r="LJY780" s="511"/>
      <c r="LJZ780" s="511"/>
      <c r="LKA780" s="511"/>
      <c r="LKB780" s="511"/>
      <c r="LKC780" s="511"/>
      <c r="LKD780" s="511"/>
      <c r="LKE780" s="511"/>
      <c r="LKF780" s="511"/>
      <c r="LKG780" s="511"/>
      <c r="LKH780" s="511"/>
      <c r="LKI780" s="511"/>
      <c r="LKJ780" s="511"/>
      <c r="LKK780" s="89"/>
      <c r="LKL780" s="89"/>
      <c r="LKM780" s="89"/>
      <c r="LKN780" s="89"/>
      <c r="LKO780" s="89"/>
      <c r="LKP780" s="511"/>
      <c r="LKQ780" s="511"/>
      <c r="LKR780" s="89"/>
      <c r="LKS780" s="89"/>
      <c r="LKT780" s="511"/>
      <c r="LKU780" s="511"/>
      <c r="LKV780" s="89"/>
      <c r="LKW780" s="89"/>
      <c r="LKX780" s="511"/>
      <c r="LKY780" s="511"/>
      <c r="LKZ780" s="511"/>
      <c r="LLA780" s="511"/>
      <c r="LLB780" s="511"/>
      <c r="LLC780" s="511"/>
      <c r="LLD780" s="511"/>
      <c r="LLE780" s="89"/>
      <c r="LLF780" s="89"/>
      <c r="LLG780" s="511"/>
      <c r="LLH780" s="511"/>
      <c r="LLI780" s="89"/>
      <c r="LLJ780" s="89"/>
      <c r="LLK780" s="511"/>
      <c r="LLL780" s="511"/>
      <c r="LLM780" s="511"/>
      <c r="LLN780" s="511"/>
      <c r="LLO780" s="511"/>
      <c r="LLP780" s="203"/>
      <c r="LLQ780" s="107"/>
      <c r="LLR780" s="511"/>
      <c r="LLS780" s="511"/>
      <c r="LLT780" s="511"/>
      <c r="LLU780" s="511"/>
      <c r="LLV780" s="511"/>
      <c r="LLW780" s="511"/>
      <c r="LLX780" s="511"/>
      <c r="LLY780" s="168"/>
      <c r="LLZ780" s="168"/>
      <c r="LMA780" s="168"/>
      <c r="LMB780" s="168"/>
      <c r="LMC780" s="168"/>
      <c r="LMD780" s="168"/>
      <c r="LME780" s="168"/>
      <c r="LMF780" s="168"/>
      <c r="LMG780" s="168"/>
      <c r="LMH780" s="168"/>
      <c r="LMI780" s="168"/>
      <c r="LMJ780" s="168"/>
      <c r="LMK780" s="168"/>
      <c r="LML780" s="168"/>
      <c r="LMM780" s="168"/>
      <c r="LMN780" s="168"/>
      <c r="LMO780" s="168"/>
      <c r="LMP780" s="168"/>
      <c r="LMQ780" s="168"/>
      <c r="LMR780" s="168"/>
      <c r="LMS780" s="168"/>
      <c r="LMT780" s="168"/>
      <c r="LMU780" s="168"/>
      <c r="LMV780" s="168"/>
      <c r="LMW780" s="168"/>
      <c r="LMX780" s="168"/>
      <c r="LMY780" s="168"/>
      <c r="LMZ780" s="168"/>
      <c r="LNA780" s="168"/>
      <c r="LNB780" s="168"/>
      <c r="LNC780" s="168"/>
      <c r="LND780" s="168"/>
      <c r="LNE780" s="168"/>
      <c r="LNF780" s="168"/>
      <c r="LNG780" s="168"/>
      <c r="LNH780" s="168"/>
      <c r="LNI780" s="168"/>
      <c r="LNJ780" s="168"/>
      <c r="LNK780" s="168"/>
      <c r="LNL780" s="168"/>
      <c r="LNM780" s="168"/>
      <c r="LNN780" s="168"/>
      <c r="LNO780" s="168"/>
      <c r="LNP780" s="168"/>
      <c r="LNQ780" s="511"/>
      <c r="LNR780" s="511"/>
      <c r="LNS780" s="511"/>
      <c r="LNT780" s="511"/>
      <c r="LNU780" s="511"/>
      <c r="LNV780" s="511"/>
      <c r="LNW780" s="511"/>
      <c r="LNX780" s="511"/>
      <c r="LNY780" s="511"/>
      <c r="LNZ780" s="511"/>
      <c r="LOA780" s="511"/>
      <c r="LOB780" s="511"/>
      <c r="LOC780" s="511"/>
      <c r="LOD780" s="511"/>
      <c r="LOE780" s="511"/>
      <c r="LOF780" s="511"/>
      <c r="LOG780" s="511"/>
      <c r="LOH780" s="511"/>
      <c r="LOI780" s="511"/>
      <c r="LOJ780" s="511"/>
      <c r="LOK780" s="511"/>
      <c r="LOL780" s="511"/>
      <c r="LOM780" s="511"/>
      <c r="LON780" s="511"/>
      <c r="LOO780" s="89"/>
      <c r="LOP780" s="89"/>
      <c r="LOQ780" s="89"/>
      <c r="LOR780" s="89"/>
      <c r="LOS780" s="89"/>
      <c r="LOT780" s="511"/>
      <c r="LOU780" s="511"/>
      <c r="LOV780" s="89"/>
      <c r="LOW780" s="89"/>
      <c r="LOX780" s="511"/>
      <c r="LOY780" s="511"/>
      <c r="LOZ780" s="89"/>
      <c r="LPA780" s="89"/>
      <c r="LPB780" s="511"/>
      <c r="LPC780" s="511"/>
      <c r="LPD780" s="511"/>
      <c r="LPE780" s="511"/>
      <c r="LPF780" s="511"/>
      <c r="LPG780" s="511"/>
      <c r="LPH780" s="511"/>
      <c r="LPI780" s="89"/>
      <c r="LPJ780" s="89"/>
      <c r="LPK780" s="511"/>
      <c r="LPL780" s="511"/>
      <c r="LPM780" s="89"/>
      <c r="LPN780" s="89"/>
      <c r="LPO780" s="511"/>
      <c r="LPP780" s="511"/>
      <c r="LPQ780" s="511"/>
      <c r="LPR780" s="511"/>
      <c r="LPS780" s="511"/>
      <c r="LPT780" s="203"/>
      <c r="LPU780" s="107"/>
      <c r="LPV780" s="511"/>
      <c r="LPW780" s="511"/>
      <c r="LPX780" s="511"/>
      <c r="LPY780" s="511"/>
      <c r="LPZ780" s="511"/>
      <c r="LQA780" s="511"/>
      <c r="LQB780" s="511"/>
      <c r="LQC780" s="168"/>
      <c r="LQD780" s="168"/>
      <c r="LQE780" s="168"/>
      <c r="LQF780" s="168"/>
      <c r="LQG780" s="168"/>
      <c r="LQH780" s="168"/>
      <c r="LQI780" s="168"/>
      <c r="LQJ780" s="168"/>
      <c r="LQK780" s="168"/>
      <c r="LQL780" s="168"/>
      <c r="LQM780" s="168"/>
      <c r="LQN780" s="168"/>
      <c r="LQO780" s="168"/>
      <c r="LQP780" s="168"/>
      <c r="LQQ780" s="168"/>
      <c r="LQR780" s="168"/>
      <c r="LQS780" s="168"/>
      <c r="LQT780" s="168"/>
      <c r="LQU780" s="168"/>
      <c r="LQV780" s="168"/>
      <c r="LQW780" s="168"/>
      <c r="LQX780" s="168"/>
      <c r="LQY780" s="168"/>
      <c r="LQZ780" s="168"/>
      <c r="LRA780" s="168"/>
      <c r="LRB780" s="168"/>
      <c r="LRC780" s="168"/>
      <c r="LRD780" s="168"/>
      <c r="LRE780" s="168"/>
      <c r="LRF780" s="168"/>
      <c r="LRG780" s="168"/>
      <c r="LRH780" s="168"/>
      <c r="LRI780" s="168"/>
      <c r="LRJ780" s="168"/>
      <c r="LRK780" s="168"/>
      <c r="LRL780" s="168"/>
      <c r="LRM780" s="168"/>
      <c r="LRN780" s="168"/>
      <c r="LRO780" s="168"/>
      <c r="LRP780" s="168"/>
      <c r="LRQ780" s="168"/>
      <c r="LRR780" s="168"/>
      <c r="LRS780" s="168"/>
      <c r="LRT780" s="168"/>
      <c r="LRU780" s="511"/>
      <c r="LRV780" s="511"/>
      <c r="LRW780" s="511"/>
      <c r="LRX780" s="511"/>
      <c r="LRY780" s="511"/>
      <c r="LRZ780" s="511"/>
      <c r="LSA780" s="511"/>
      <c r="LSB780" s="511"/>
      <c r="LSC780" s="511"/>
      <c r="LSD780" s="511"/>
      <c r="LSE780" s="511"/>
      <c r="LSF780" s="511"/>
      <c r="LSG780" s="511"/>
      <c r="LSH780" s="511"/>
      <c r="LSI780" s="511"/>
      <c r="LSJ780" s="511"/>
      <c r="LSK780" s="511"/>
      <c r="LSL780" s="511"/>
      <c r="LSM780" s="511"/>
      <c r="LSN780" s="511"/>
      <c r="LSO780" s="511"/>
      <c r="LSP780" s="511"/>
      <c r="LSQ780" s="511"/>
      <c r="LSR780" s="511"/>
      <c r="LSS780" s="89"/>
      <c r="LST780" s="89"/>
      <c r="LSU780" s="89"/>
      <c r="LSV780" s="89"/>
      <c r="LSW780" s="89"/>
      <c r="LSX780" s="511"/>
      <c r="LSY780" s="511"/>
      <c r="LSZ780" s="89"/>
      <c r="LTA780" s="89"/>
      <c r="LTB780" s="511"/>
      <c r="LTC780" s="511"/>
      <c r="LTD780" s="89"/>
      <c r="LTE780" s="89"/>
      <c r="LTF780" s="511"/>
      <c r="LTG780" s="511"/>
      <c r="LTH780" s="511"/>
      <c r="LTI780" s="511"/>
      <c r="LTJ780" s="511"/>
      <c r="LTK780" s="511"/>
      <c r="LTL780" s="511"/>
      <c r="LTM780" s="89"/>
      <c r="LTN780" s="89"/>
      <c r="LTO780" s="511"/>
      <c r="LTP780" s="511"/>
      <c r="LTQ780" s="89"/>
      <c r="LTR780" s="89"/>
      <c r="LTS780" s="511"/>
      <c r="LTT780" s="511"/>
      <c r="LTU780" s="511"/>
      <c r="LTV780" s="511"/>
      <c r="LTW780" s="511"/>
      <c r="LTX780" s="203"/>
      <c r="LTY780" s="107"/>
      <c r="LTZ780" s="511"/>
      <c r="LUA780" s="511"/>
      <c r="LUB780" s="511"/>
      <c r="LUC780" s="511"/>
      <c r="LUD780" s="511"/>
      <c r="LUE780" s="511"/>
      <c r="LUF780" s="511"/>
      <c r="LUG780" s="168"/>
      <c r="LUH780" s="168"/>
      <c r="LUI780" s="168"/>
      <c r="LUJ780" s="168"/>
      <c r="LUK780" s="168"/>
      <c r="LUL780" s="168"/>
      <c r="LUM780" s="168"/>
      <c r="LUN780" s="168"/>
      <c r="LUO780" s="168"/>
      <c r="LUP780" s="168"/>
      <c r="LUQ780" s="168"/>
      <c r="LUR780" s="168"/>
      <c r="LUS780" s="168"/>
      <c r="LUT780" s="168"/>
      <c r="LUU780" s="168"/>
      <c r="LUV780" s="168"/>
      <c r="LUW780" s="168"/>
      <c r="LUX780" s="168"/>
      <c r="LUY780" s="168"/>
      <c r="LUZ780" s="168"/>
      <c r="LVA780" s="168"/>
      <c r="LVB780" s="168"/>
      <c r="LVC780" s="168"/>
      <c r="LVD780" s="168"/>
      <c r="LVE780" s="168"/>
      <c r="LVF780" s="168"/>
      <c r="LVG780" s="168"/>
      <c r="LVH780" s="168"/>
      <c r="LVI780" s="168"/>
      <c r="LVJ780" s="168"/>
      <c r="LVK780" s="168"/>
      <c r="LVL780" s="168"/>
      <c r="LVM780" s="168"/>
      <c r="LVN780" s="168"/>
      <c r="LVO780" s="168"/>
      <c r="LVP780" s="168"/>
      <c r="LVQ780" s="168"/>
      <c r="LVR780" s="168"/>
      <c r="LVS780" s="168"/>
      <c r="LVT780" s="168"/>
      <c r="LVU780" s="168"/>
      <c r="LVV780" s="168"/>
      <c r="LVW780" s="168"/>
      <c r="LVX780" s="168"/>
      <c r="LVY780" s="511"/>
      <c r="LVZ780" s="511"/>
      <c r="LWA780" s="511"/>
      <c r="LWB780" s="511"/>
      <c r="LWC780" s="511"/>
      <c r="LWD780" s="511"/>
      <c r="LWE780" s="511"/>
      <c r="LWF780" s="511"/>
      <c r="LWG780" s="511"/>
      <c r="LWH780" s="511"/>
      <c r="LWI780" s="511"/>
      <c r="LWJ780" s="511"/>
      <c r="LWK780" s="511"/>
      <c r="LWL780" s="511"/>
      <c r="LWM780" s="511"/>
      <c r="LWN780" s="511"/>
      <c r="LWO780" s="511"/>
      <c r="LWP780" s="511"/>
      <c r="LWQ780" s="511"/>
      <c r="LWR780" s="511"/>
      <c r="LWS780" s="511"/>
      <c r="LWT780" s="511"/>
      <c r="LWU780" s="511"/>
      <c r="LWV780" s="511"/>
      <c r="LWW780" s="89"/>
      <c r="LWX780" s="89"/>
      <c r="LWY780" s="89"/>
      <c r="LWZ780" s="89"/>
      <c r="LXA780" s="89"/>
      <c r="LXB780" s="511"/>
      <c r="LXC780" s="511"/>
      <c r="LXD780" s="89"/>
      <c r="LXE780" s="89"/>
      <c r="LXF780" s="511"/>
      <c r="LXG780" s="511"/>
      <c r="LXH780" s="89"/>
      <c r="LXI780" s="89"/>
      <c r="LXJ780" s="511"/>
      <c r="LXK780" s="511"/>
      <c r="LXL780" s="511"/>
      <c r="LXM780" s="511"/>
      <c r="LXN780" s="511"/>
      <c r="LXO780" s="511"/>
      <c r="LXP780" s="511"/>
      <c r="LXQ780" s="89"/>
      <c r="LXR780" s="89"/>
      <c r="LXS780" s="511"/>
      <c r="LXT780" s="511"/>
      <c r="LXU780" s="89"/>
      <c r="LXV780" s="89"/>
      <c r="LXW780" s="511"/>
      <c r="LXX780" s="511"/>
      <c r="LXY780" s="511"/>
      <c r="LXZ780" s="511"/>
      <c r="LYA780" s="511"/>
      <c r="LYB780" s="203"/>
      <c r="LYC780" s="107"/>
      <c r="LYD780" s="511"/>
      <c r="LYE780" s="511"/>
      <c r="LYF780" s="511"/>
      <c r="LYG780" s="511"/>
      <c r="LYH780" s="511"/>
      <c r="LYI780" s="511"/>
      <c r="LYJ780" s="511"/>
      <c r="LYK780" s="168"/>
      <c r="LYL780" s="168"/>
      <c r="LYM780" s="168"/>
      <c r="LYN780" s="168"/>
      <c r="LYO780" s="168"/>
      <c r="LYP780" s="168"/>
      <c r="LYQ780" s="168"/>
      <c r="LYR780" s="168"/>
      <c r="LYS780" s="168"/>
      <c r="LYT780" s="168"/>
      <c r="LYU780" s="168"/>
      <c r="LYV780" s="168"/>
      <c r="LYW780" s="168"/>
      <c r="LYX780" s="168"/>
      <c r="LYY780" s="168"/>
      <c r="LYZ780" s="168"/>
      <c r="LZA780" s="168"/>
      <c r="LZB780" s="168"/>
      <c r="LZC780" s="168"/>
      <c r="LZD780" s="168"/>
      <c r="LZE780" s="168"/>
      <c r="LZF780" s="168"/>
      <c r="LZG780" s="168"/>
      <c r="LZH780" s="168"/>
      <c r="LZI780" s="168"/>
      <c r="LZJ780" s="168"/>
      <c r="LZK780" s="168"/>
      <c r="LZL780" s="168"/>
      <c r="LZM780" s="168"/>
      <c r="LZN780" s="168"/>
      <c r="LZO780" s="168"/>
      <c r="LZP780" s="168"/>
      <c r="LZQ780" s="168"/>
      <c r="LZR780" s="168"/>
      <c r="LZS780" s="168"/>
      <c r="LZT780" s="168"/>
      <c r="LZU780" s="168"/>
      <c r="LZV780" s="168"/>
      <c r="LZW780" s="168"/>
      <c r="LZX780" s="168"/>
      <c r="LZY780" s="168"/>
      <c r="LZZ780" s="168"/>
      <c r="MAA780" s="168"/>
      <c r="MAB780" s="168"/>
      <c r="MAC780" s="511"/>
      <c r="MAD780" s="511"/>
      <c r="MAE780" s="511"/>
      <c r="MAF780" s="511"/>
      <c r="MAG780" s="511"/>
      <c r="MAH780" s="511"/>
      <c r="MAI780" s="511"/>
      <c r="MAJ780" s="511"/>
      <c r="MAK780" s="511"/>
      <c r="MAL780" s="511"/>
      <c r="MAM780" s="511"/>
      <c r="MAN780" s="511"/>
      <c r="MAO780" s="511"/>
      <c r="MAP780" s="511"/>
      <c r="MAQ780" s="511"/>
      <c r="MAR780" s="511"/>
      <c r="MAS780" s="511"/>
      <c r="MAT780" s="511"/>
      <c r="MAU780" s="511"/>
      <c r="MAV780" s="511"/>
      <c r="MAW780" s="511"/>
      <c r="MAX780" s="511"/>
      <c r="MAY780" s="511"/>
      <c r="MAZ780" s="511"/>
      <c r="MBA780" s="89"/>
      <c r="MBB780" s="89"/>
      <c r="MBC780" s="89"/>
      <c r="MBD780" s="89"/>
      <c r="MBE780" s="89"/>
      <c r="MBF780" s="511"/>
      <c r="MBG780" s="511"/>
      <c r="MBH780" s="89"/>
      <c r="MBI780" s="89"/>
      <c r="MBJ780" s="511"/>
      <c r="MBK780" s="511"/>
      <c r="MBL780" s="89"/>
      <c r="MBM780" s="89"/>
      <c r="MBN780" s="511"/>
      <c r="MBO780" s="511"/>
      <c r="MBP780" s="511"/>
      <c r="MBQ780" s="511"/>
      <c r="MBR780" s="511"/>
      <c r="MBS780" s="511"/>
      <c r="MBT780" s="511"/>
      <c r="MBU780" s="89"/>
      <c r="MBV780" s="89"/>
      <c r="MBW780" s="511"/>
      <c r="MBX780" s="511"/>
      <c r="MBY780" s="89"/>
      <c r="MBZ780" s="89"/>
      <c r="MCA780" s="511"/>
      <c r="MCB780" s="511"/>
      <c r="MCC780" s="511"/>
      <c r="MCD780" s="511"/>
      <c r="MCE780" s="511"/>
      <c r="MCF780" s="203"/>
      <c r="MCG780" s="107"/>
      <c r="MCH780" s="511"/>
      <c r="MCI780" s="511"/>
      <c r="MCJ780" s="511"/>
      <c r="MCK780" s="511"/>
      <c r="MCL780" s="511"/>
      <c r="MCM780" s="511"/>
      <c r="MCN780" s="511"/>
      <c r="MCO780" s="168"/>
      <c r="MCP780" s="168"/>
      <c r="MCQ780" s="168"/>
      <c r="MCR780" s="168"/>
      <c r="MCS780" s="168"/>
      <c r="MCT780" s="168"/>
      <c r="MCU780" s="168"/>
      <c r="MCV780" s="168"/>
      <c r="MCW780" s="168"/>
      <c r="MCX780" s="168"/>
      <c r="MCY780" s="168"/>
      <c r="MCZ780" s="168"/>
      <c r="MDA780" s="168"/>
      <c r="MDB780" s="168"/>
      <c r="MDC780" s="168"/>
      <c r="MDD780" s="168"/>
      <c r="MDE780" s="168"/>
      <c r="MDF780" s="168"/>
      <c r="MDG780" s="168"/>
      <c r="MDH780" s="168"/>
      <c r="MDI780" s="168"/>
      <c r="MDJ780" s="168"/>
      <c r="MDK780" s="168"/>
      <c r="MDL780" s="168"/>
      <c r="MDM780" s="168"/>
      <c r="MDN780" s="168"/>
      <c r="MDO780" s="168"/>
      <c r="MDP780" s="168"/>
      <c r="MDQ780" s="168"/>
      <c r="MDR780" s="168"/>
      <c r="MDS780" s="168"/>
      <c r="MDT780" s="168"/>
      <c r="MDU780" s="168"/>
      <c r="MDV780" s="168"/>
      <c r="MDW780" s="168"/>
      <c r="MDX780" s="168"/>
      <c r="MDY780" s="168"/>
      <c r="MDZ780" s="168"/>
      <c r="MEA780" s="168"/>
      <c r="MEB780" s="168"/>
      <c r="MEC780" s="168"/>
      <c r="MED780" s="168"/>
      <c r="MEE780" s="168"/>
      <c r="MEF780" s="168"/>
      <c r="MEG780" s="511"/>
      <c r="MEH780" s="511"/>
      <c r="MEI780" s="511"/>
      <c r="MEJ780" s="511"/>
      <c r="MEK780" s="511"/>
      <c r="MEL780" s="511"/>
      <c r="MEM780" s="511"/>
      <c r="MEN780" s="511"/>
      <c r="MEO780" s="511"/>
      <c r="MEP780" s="511"/>
      <c r="MEQ780" s="511"/>
      <c r="MER780" s="511"/>
      <c r="MES780" s="511"/>
      <c r="MET780" s="511"/>
      <c r="MEU780" s="511"/>
      <c r="MEV780" s="511"/>
      <c r="MEW780" s="511"/>
      <c r="MEX780" s="511"/>
      <c r="MEY780" s="511"/>
      <c r="MEZ780" s="511"/>
      <c r="MFA780" s="511"/>
      <c r="MFB780" s="511"/>
      <c r="MFC780" s="511"/>
      <c r="MFD780" s="511"/>
      <c r="MFE780" s="89"/>
      <c r="MFF780" s="89"/>
      <c r="MFG780" s="89"/>
      <c r="MFH780" s="89"/>
      <c r="MFI780" s="89"/>
      <c r="MFJ780" s="511"/>
      <c r="MFK780" s="511"/>
      <c r="MFL780" s="89"/>
      <c r="MFM780" s="89"/>
      <c r="MFN780" s="511"/>
      <c r="MFO780" s="511"/>
      <c r="MFP780" s="89"/>
      <c r="MFQ780" s="89"/>
      <c r="MFR780" s="511"/>
      <c r="MFS780" s="511"/>
      <c r="MFT780" s="511"/>
      <c r="MFU780" s="511"/>
      <c r="MFV780" s="511"/>
      <c r="MFW780" s="511"/>
      <c r="MFX780" s="511"/>
      <c r="MFY780" s="89"/>
      <c r="MFZ780" s="89"/>
      <c r="MGA780" s="511"/>
      <c r="MGB780" s="511"/>
      <c r="MGC780" s="89"/>
      <c r="MGD780" s="89"/>
      <c r="MGE780" s="511"/>
      <c r="MGF780" s="511"/>
      <c r="MGG780" s="511"/>
      <c r="MGH780" s="511"/>
      <c r="MGI780" s="511"/>
      <c r="MGJ780" s="203"/>
      <c r="MGK780" s="107"/>
      <c r="MGL780" s="511"/>
      <c r="MGM780" s="511"/>
      <c r="MGN780" s="511"/>
      <c r="MGO780" s="511"/>
      <c r="MGP780" s="511"/>
      <c r="MGQ780" s="511"/>
      <c r="MGR780" s="511"/>
      <c r="MGS780" s="168"/>
      <c r="MGT780" s="168"/>
      <c r="MGU780" s="168"/>
      <c r="MGV780" s="168"/>
      <c r="MGW780" s="168"/>
      <c r="MGX780" s="168"/>
      <c r="MGY780" s="168"/>
      <c r="MGZ780" s="168"/>
      <c r="MHA780" s="168"/>
      <c r="MHB780" s="168"/>
      <c r="MHC780" s="168"/>
      <c r="MHD780" s="168"/>
      <c r="MHE780" s="168"/>
      <c r="MHF780" s="168"/>
      <c r="MHG780" s="168"/>
      <c r="MHH780" s="168"/>
      <c r="MHI780" s="168"/>
      <c r="MHJ780" s="168"/>
      <c r="MHK780" s="168"/>
      <c r="MHL780" s="168"/>
      <c r="MHM780" s="168"/>
      <c r="MHN780" s="168"/>
      <c r="MHO780" s="168"/>
      <c r="MHP780" s="168"/>
      <c r="MHQ780" s="168"/>
      <c r="MHR780" s="168"/>
      <c r="MHS780" s="168"/>
      <c r="MHT780" s="168"/>
      <c r="MHU780" s="168"/>
      <c r="MHV780" s="168"/>
      <c r="MHW780" s="168"/>
      <c r="MHX780" s="168"/>
      <c r="MHY780" s="168"/>
      <c r="MHZ780" s="168"/>
      <c r="MIA780" s="168"/>
      <c r="MIB780" s="168"/>
      <c r="MIC780" s="168"/>
      <c r="MID780" s="168"/>
      <c r="MIE780" s="168"/>
      <c r="MIF780" s="168"/>
      <c r="MIG780" s="168"/>
      <c r="MIH780" s="168"/>
      <c r="MII780" s="168"/>
      <c r="MIJ780" s="168"/>
      <c r="MIK780" s="511"/>
      <c r="MIL780" s="511"/>
      <c r="MIM780" s="511"/>
      <c r="MIN780" s="511"/>
      <c r="MIO780" s="511"/>
      <c r="MIP780" s="511"/>
      <c r="MIQ780" s="511"/>
      <c r="MIR780" s="511"/>
      <c r="MIS780" s="511"/>
      <c r="MIT780" s="511"/>
      <c r="MIU780" s="511"/>
      <c r="MIV780" s="511"/>
      <c r="MIW780" s="511"/>
      <c r="MIX780" s="511"/>
      <c r="MIY780" s="511"/>
      <c r="MIZ780" s="511"/>
      <c r="MJA780" s="511"/>
      <c r="MJB780" s="511"/>
      <c r="MJC780" s="511"/>
      <c r="MJD780" s="511"/>
      <c r="MJE780" s="511"/>
      <c r="MJF780" s="511"/>
      <c r="MJG780" s="511"/>
      <c r="MJH780" s="511"/>
      <c r="MJI780" s="89"/>
      <c r="MJJ780" s="89"/>
      <c r="MJK780" s="89"/>
      <c r="MJL780" s="89"/>
      <c r="MJM780" s="89"/>
      <c r="MJN780" s="511"/>
      <c r="MJO780" s="511"/>
      <c r="MJP780" s="89"/>
      <c r="MJQ780" s="89"/>
      <c r="MJR780" s="511"/>
      <c r="MJS780" s="511"/>
      <c r="MJT780" s="89"/>
      <c r="MJU780" s="89"/>
      <c r="MJV780" s="511"/>
      <c r="MJW780" s="511"/>
      <c r="MJX780" s="511"/>
      <c r="MJY780" s="511"/>
      <c r="MJZ780" s="511"/>
      <c r="MKA780" s="511"/>
      <c r="MKB780" s="511"/>
      <c r="MKC780" s="89"/>
      <c r="MKD780" s="89"/>
      <c r="MKE780" s="511"/>
      <c r="MKF780" s="511"/>
      <c r="MKG780" s="89"/>
      <c r="MKH780" s="89"/>
      <c r="MKI780" s="511"/>
      <c r="MKJ780" s="511"/>
      <c r="MKK780" s="511"/>
      <c r="MKL780" s="511"/>
      <c r="MKM780" s="511"/>
      <c r="MKN780" s="203"/>
      <c r="MKO780" s="107"/>
      <c r="MKP780" s="511"/>
      <c r="MKQ780" s="511"/>
      <c r="MKR780" s="511"/>
      <c r="MKS780" s="511"/>
      <c r="MKT780" s="511"/>
      <c r="MKU780" s="511"/>
      <c r="MKV780" s="511"/>
      <c r="MKW780" s="168"/>
      <c r="MKX780" s="168"/>
      <c r="MKY780" s="168"/>
      <c r="MKZ780" s="168"/>
      <c r="MLA780" s="168"/>
      <c r="MLB780" s="168"/>
      <c r="MLC780" s="168"/>
      <c r="MLD780" s="168"/>
      <c r="MLE780" s="168"/>
      <c r="MLF780" s="168"/>
      <c r="MLG780" s="168"/>
      <c r="MLH780" s="168"/>
      <c r="MLI780" s="168"/>
      <c r="MLJ780" s="168"/>
      <c r="MLK780" s="168"/>
      <c r="MLL780" s="168"/>
      <c r="MLM780" s="168"/>
      <c r="MLN780" s="168"/>
      <c r="MLO780" s="168"/>
      <c r="MLP780" s="168"/>
      <c r="MLQ780" s="168"/>
      <c r="MLR780" s="168"/>
      <c r="MLS780" s="168"/>
      <c r="MLT780" s="168"/>
      <c r="MLU780" s="168"/>
      <c r="MLV780" s="168"/>
      <c r="MLW780" s="168"/>
      <c r="MLX780" s="168"/>
      <c r="MLY780" s="168"/>
      <c r="MLZ780" s="168"/>
      <c r="MMA780" s="168"/>
      <c r="MMB780" s="168"/>
      <c r="MMC780" s="168"/>
      <c r="MMD780" s="168"/>
      <c r="MME780" s="168"/>
      <c r="MMF780" s="168"/>
      <c r="MMG780" s="168"/>
      <c r="MMH780" s="168"/>
      <c r="MMI780" s="168"/>
      <c r="MMJ780" s="168"/>
      <c r="MMK780" s="168"/>
      <c r="MML780" s="168"/>
      <c r="MMM780" s="168"/>
      <c r="MMN780" s="168"/>
      <c r="MMO780" s="511"/>
      <c r="MMP780" s="511"/>
      <c r="MMQ780" s="511"/>
      <c r="MMR780" s="511"/>
      <c r="MMS780" s="511"/>
      <c r="MMT780" s="511"/>
      <c r="MMU780" s="511"/>
      <c r="MMV780" s="511"/>
      <c r="MMW780" s="511"/>
      <c r="MMX780" s="511"/>
      <c r="MMY780" s="511"/>
      <c r="MMZ780" s="511"/>
      <c r="MNA780" s="511"/>
      <c r="MNB780" s="511"/>
      <c r="MNC780" s="511"/>
      <c r="MND780" s="511"/>
      <c r="MNE780" s="511"/>
      <c r="MNF780" s="511"/>
      <c r="MNG780" s="511"/>
      <c r="MNH780" s="511"/>
      <c r="MNI780" s="511"/>
      <c r="MNJ780" s="511"/>
      <c r="MNK780" s="511"/>
      <c r="MNL780" s="511"/>
      <c r="MNM780" s="89"/>
      <c r="MNN780" s="89"/>
      <c r="MNO780" s="89"/>
      <c r="MNP780" s="89"/>
      <c r="MNQ780" s="89"/>
      <c r="MNR780" s="511"/>
      <c r="MNS780" s="511"/>
      <c r="MNT780" s="89"/>
      <c r="MNU780" s="89"/>
      <c r="MNV780" s="511"/>
      <c r="MNW780" s="511"/>
      <c r="MNX780" s="89"/>
      <c r="MNY780" s="89"/>
      <c r="MNZ780" s="511"/>
      <c r="MOA780" s="511"/>
      <c r="MOB780" s="511"/>
      <c r="MOC780" s="511"/>
      <c r="MOD780" s="511"/>
      <c r="MOE780" s="511"/>
      <c r="MOF780" s="511"/>
      <c r="MOG780" s="89"/>
      <c r="MOH780" s="89"/>
      <c r="MOI780" s="511"/>
      <c r="MOJ780" s="511"/>
      <c r="MOK780" s="89"/>
      <c r="MOL780" s="89"/>
      <c r="MOM780" s="511"/>
      <c r="MON780" s="511"/>
      <c r="MOO780" s="511"/>
      <c r="MOP780" s="511"/>
      <c r="MOQ780" s="511"/>
      <c r="MOR780" s="203"/>
      <c r="MOS780" s="107"/>
      <c r="MOT780" s="511"/>
      <c r="MOU780" s="511"/>
      <c r="MOV780" s="511"/>
      <c r="MOW780" s="511"/>
      <c r="MOX780" s="511"/>
      <c r="MOY780" s="511"/>
      <c r="MOZ780" s="511"/>
      <c r="MPA780" s="168"/>
      <c r="MPB780" s="168"/>
      <c r="MPC780" s="168"/>
      <c r="MPD780" s="168"/>
      <c r="MPE780" s="168"/>
      <c r="MPF780" s="168"/>
      <c r="MPG780" s="168"/>
      <c r="MPH780" s="168"/>
      <c r="MPI780" s="168"/>
      <c r="MPJ780" s="168"/>
      <c r="MPK780" s="168"/>
      <c r="MPL780" s="168"/>
      <c r="MPM780" s="168"/>
      <c r="MPN780" s="168"/>
      <c r="MPO780" s="168"/>
      <c r="MPP780" s="168"/>
      <c r="MPQ780" s="168"/>
      <c r="MPR780" s="168"/>
      <c r="MPS780" s="168"/>
      <c r="MPT780" s="168"/>
      <c r="MPU780" s="168"/>
      <c r="MPV780" s="168"/>
      <c r="MPW780" s="168"/>
      <c r="MPX780" s="168"/>
      <c r="MPY780" s="168"/>
      <c r="MPZ780" s="168"/>
      <c r="MQA780" s="168"/>
      <c r="MQB780" s="168"/>
      <c r="MQC780" s="168"/>
      <c r="MQD780" s="168"/>
      <c r="MQE780" s="168"/>
      <c r="MQF780" s="168"/>
      <c r="MQG780" s="168"/>
      <c r="MQH780" s="168"/>
      <c r="MQI780" s="168"/>
      <c r="MQJ780" s="168"/>
      <c r="MQK780" s="168"/>
      <c r="MQL780" s="168"/>
      <c r="MQM780" s="168"/>
      <c r="MQN780" s="168"/>
      <c r="MQO780" s="168"/>
      <c r="MQP780" s="168"/>
      <c r="MQQ780" s="168"/>
      <c r="MQR780" s="168"/>
      <c r="MQS780" s="511"/>
      <c r="MQT780" s="511"/>
      <c r="MQU780" s="511"/>
      <c r="MQV780" s="511"/>
      <c r="MQW780" s="511"/>
      <c r="MQX780" s="511"/>
      <c r="MQY780" s="511"/>
      <c r="MQZ780" s="511"/>
      <c r="MRA780" s="511"/>
      <c r="MRB780" s="511"/>
      <c r="MRC780" s="511"/>
      <c r="MRD780" s="511"/>
      <c r="MRE780" s="511"/>
      <c r="MRF780" s="511"/>
      <c r="MRG780" s="511"/>
      <c r="MRH780" s="511"/>
      <c r="MRI780" s="511"/>
      <c r="MRJ780" s="511"/>
      <c r="MRK780" s="511"/>
      <c r="MRL780" s="511"/>
      <c r="MRM780" s="511"/>
      <c r="MRN780" s="511"/>
      <c r="MRO780" s="511"/>
      <c r="MRP780" s="511"/>
      <c r="MRQ780" s="89"/>
      <c r="MRR780" s="89"/>
      <c r="MRS780" s="89"/>
      <c r="MRT780" s="89"/>
      <c r="MRU780" s="89"/>
      <c r="MRV780" s="511"/>
      <c r="MRW780" s="511"/>
      <c r="MRX780" s="89"/>
      <c r="MRY780" s="89"/>
      <c r="MRZ780" s="511"/>
      <c r="MSA780" s="511"/>
      <c r="MSB780" s="89"/>
      <c r="MSC780" s="89"/>
      <c r="MSD780" s="511"/>
      <c r="MSE780" s="511"/>
      <c r="MSF780" s="511"/>
      <c r="MSG780" s="511"/>
      <c r="MSH780" s="511"/>
      <c r="MSI780" s="511"/>
      <c r="MSJ780" s="511"/>
      <c r="MSK780" s="89"/>
      <c r="MSL780" s="89"/>
      <c r="MSM780" s="511"/>
      <c r="MSN780" s="511"/>
      <c r="MSO780" s="89"/>
      <c r="MSP780" s="89"/>
      <c r="MSQ780" s="511"/>
      <c r="MSR780" s="511"/>
      <c r="MSS780" s="511"/>
      <c r="MST780" s="511"/>
      <c r="MSU780" s="511"/>
      <c r="MSV780" s="203"/>
      <c r="MSW780" s="107"/>
      <c r="MSX780" s="511"/>
      <c r="MSY780" s="511"/>
      <c r="MSZ780" s="511"/>
      <c r="MTA780" s="511"/>
      <c r="MTB780" s="511"/>
      <c r="MTC780" s="511"/>
      <c r="MTD780" s="511"/>
      <c r="MTE780" s="168"/>
      <c r="MTF780" s="168"/>
      <c r="MTG780" s="168"/>
      <c r="MTH780" s="168"/>
      <c r="MTI780" s="168"/>
      <c r="MTJ780" s="168"/>
      <c r="MTK780" s="168"/>
      <c r="MTL780" s="168"/>
      <c r="MTM780" s="168"/>
      <c r="MTN780" s="168"/>
      <c r="MTO780" s="168"/>
      <c r="MTP780" s="168"/>
      <c r="MTQ780" s="168"/>
      <c r="MTR780" s="168"/>
      <c r="MTS780" s="168"/>
      <c r="MTT780" s="168"/>
      <c r="MTU780" s="168"/>
      <c r="MTV780" s="168"/>
      <c r="MTW780" s="168"/>
      <c r="MTX780" s="168"/>
      <c r="MTY780" s="168"/>
      <c r="MTZ780" s="168"/>
      <c r="MUA780" s="168"/>
      <c r="MUB780" s="168"/>
      <c r="MUC780" s="168"/>
      <c r="MUD780" s="168"/>
      <c r="MUE780" s="168"/>
      <c r="MUF780" s="168"/>
      <c r="MUG780" s="168"/>
      <c r="MUH780" s="168"/>
      <c r="MUI780" s="168"/>
      <c r="MUJ780" s="168"/>
      <c r="MUK780" s="168"/>
      <c r="MUL780" s="168"/>
      <c r="MUM780" s="168"/>
      <c r="MUN780" s="168"/>
      <c r="MUO780" s="168"/>
      <c r="MUP780" s="168"/>
      <c r="MUQ780" s="168"/>
      <c r="MUR780" s="168"/>
      <c r="MUS780" s="168"/>
      <c r="MUT780" s="168"/>
      <c r="MUU780" s="168"/>
      <c r="MUV780" s="168"/>
      <c r="MUW780" s="511"/>
      <c r="MUX780" s="511"/>
      <c r="MUY780" s="511"/>
      <c r="MUZ780" s="511"/>
      <c r="MVA780" s="511"/>
      <c r="MVB780" s="511"/>
      <c r="MVC780" s="511"/>
      <c r="MVD780" s="511"/>
      <c r="MVE780" s="511"/>
      <c r="MVF780" s="511"/>
      <c r="MVG780" s="511"/>
      <c r="MVH780" s="511"/>
      <c r="MVI780" s="511"/>
      <c r="MVJ780" s="511"/>
      <c r="MVK780" s="511"/>
      <c r="MVL780" s="511"/>
      <c r="MVM780" s="511"/>
      <c r="MVN780" s="511"/>
      <c r="MVO780" s="511"/>
      <c r="MVP780" s="511"/>
      <c r="MVQ780" s="511"/>
      <c r="MVR780" s="511"/>
      <c r="MVS780" s="511"/>
      <c r="MVT780" s="511"/>
      <c r="MVU780" s="89"/>
      <c r="MVV780" s="89"/>
      <c r="MVW780" s="89"/>
      <c r="MVX780" s="89"/>
      <c r="MVY780" s="89"/>
      <c r="MVZ780" s="511"/>
      <c r="MWA780" s="511"/>
      <c r="MWB780" s="89"/>
      <c r="MWC780" s="89"/>
      <c r="MWD780" s="511"/>
      <c r="MWE780" s="511"/>
      <c r="MWF780" s="89"/>
      <c r="MWG780" s="89"/>
      <c r="MWH780" s="511"/>
      <c r="MWI780" s="511"/>
      <c r="MWJ780" s="511"/>
      <c r="MWK780" s="511"/>
      <c r="MWL780" s="511"/>
      <c r="MWM780" s="511"/>
      <c r="MWN780" s="511"/>
      <c r="MWO780" s="89"/>
      <c r="MWP780" s="89"/>
      <c r="MWQ780" s="511"/>
      <c r="MWR780" s="511"/>
      <c r="MWS780" s="89"/>
      <c r="MWT780" s="89"/>
      <c r="MWU780" s="511"/>
      <c r="MWV780" s="511"/>
      <c r="MWW780" s="511"/>
      <c r="MWX780" s="511"/>
      <c r="MWY780" s="511"/>
      <c r="MWZ780" s="203"/>
      <c r="MXA780" s="107"/>
      <c r="MXB780" s="511"/>
      <c r="MXC780" s="511"/>
      <c r="MXD780" s="511"/>
      <c r="MXE780" s="511"/>
      <c r="MXF780" s="511"/>
      <c r="MXG780" s="511"/>
      <c r="MXH780" s="511"/>
      <c r="MXI780" s="168"/>
      <c r="MXJ780" s="168"/>
      <c r="MXK780" s="168"/>
      <c r="MXL780" s="168"/>
      <c r="MXM780" s="168"/>
      <c r="MXN780" s="168"/>
      <c r="MXO780" s="168"/>
      <c r="MXP780" s="168"/>
      <c r="MXQ780" s="168"/>
      <c r="MXR780" s="168"/>
      <c r="MXS780" s="168"/>
      <c r="MXT780" s="168"/>
      <c r="MXU780" s="168"/>
      <c r="MXV780" s="168"/>
      <c r="MXW780" s="168"/>
      <c r="MXX780" s="168"/>
      <c r="MXY780" s="168"/>
      <c r="MXZ780" s="168"/>
      <c r="MYA780" s="168"/>
      <c r="MYB780" s="168"/>
      <c r="MYC780" s="168"/>
      <c r="MYD780" s="168"/>
      <c r="MYE780" s="168"/>
      <c r="MYF780" s="168"/>
      <c r="MYG780" s="168"/>
      <c r="MYH780" s="168"/>
      <c r="MYI780" s="168"/>
      <c r="MYJ780" s="168"/>
      <c r="MYK780" s="168"/>
      <c r="MYL780" s="168"/>
      <c r="MYM780" s="168"/>
      <c r="MYN780" s="168"/>
      <c r="MYO780" s="168"/>
      <c r="MYP780" s="168"/>
      <c r="MYQ780" s="168"/>
      <c r="MYR780" s="168"/>
      <c r="MYS780" s="168"/>
      <c r="MYT780" s="168"/>
      <c r="MYU780" s="168"/>
      <c r="MYV780" s="168"/>
      <c r="MYW780" s="168"/>
      <c r="MYX780" s="168"/>
      <c r="MYY780" s="168"/>
      <c r="MYZ780" s="168"/>
      <c r="MZA780" s="511"/>
      <c r="MZB780" s="511"/>
      <c r="MZC780" s="511"/>
      <c r="MZD780" s="511"/>
      <c r="MZE780" s="511"/>
      <c r="MZF780" s="511"/>
      <c r="MZG780" s="511"/>
      <c r="MZH780" s="511"/>
      <c r="MZI780" s="511"/>
      <c r="MZJ780" s="511"/>
      <c r="MZK780" s="511"/>
      <c r="MZL780" s="511"/>
      <c r="MZM780" s="511"/>
      <c r="MZN780" s="511"/>
      <c r="MZO780" s="511"/>
      <c r="MZP780" s="511"/>
      <c r="MZQ780" s="511"/>
      <c r="MZR780" s="511"/>
      <c r="MZS780" s="511"/>
      <c r="MZT780" s="511"/>
      <c r="MZU780" s="511"/>
      <c r="MZV780" s="511"/>
      <c r="MZW780" s="511"/>
      <c r="MZX780" s="511"/>
      <c r="MZY780" s="89"/>
      <c r="MZZ780" s="89"/>
      <c r="NAA780" s="89"/>
      <c r="NAB780" s="89"/>
      <c r="NAC780" s="89"/>
      <c r="NAD780" s="511"/>
      <c r="NAE780" s="511"/>
      <c r="NAF780" s="89"/>
      <c r="NAG780" s="89"/>
      <c r="NAH780" s="511"/>
      <c r="NAI780" s="511"/>
      <c r="NAJ780" s="89"/>
      <c r="NAK780" s="89"/>
      <c r="NAL780" s="511"/>
      <c r="NAM780" s="511"/>
      <c r="NAN780" s="511"/>
      <c r="NAO780" s="511"/>
      <c r="NAP780" s="511"/>
      <c r="NAQ780" s="511"/>
      <c r="NAR780" s="511"/>
      <c r="NAS780" s="89"/>
      <c r="NAT780" s="89"/>
      <c r="NAU780" s="511"/>
      <c r="NAV780" s="511"/>
      <c r="NAW780" s="89"/>
      <c r="NAX780" s="89"/>
      <c r="NAY780" s="511"/>
      <c r="NAZ780" s="511"/>
      <c r="NBA780" s="511"/>
      <c r="NBB780" s="511"/>
      <c r="NBC780" s="511"/>
      <c r="NBD780" s="203"/>
      <c r="NBE780" s="107"/>
      <c r="NBF780" s="511"/>
      <c r="NBG780" s="511"/>
      <c r="NBH780" s="511"/>
      <c r="NBI780" s="511"/>
      <c r="NBJ780" s="511"/>
      <c r="NBK780" s="511"/>
      <c r="NBL780" s="511"/>
      <c r="NBM780" s="168"/>
      <c r="NBN780" s="168"/>
      <c r="NBO780" s="168"/>
      <c r="NBP780" s="168"/>
      <c r="NBQ780" s="168"/>
      <c r="NBR780" s="168"/>
      <c r="NBS780" s="168"/>
      <c r="NBT780" s="168"/>
      <c r="NBU780" s="168"/>
      <c r="NBV780" s="168"/>
      <c r="NBW780" s="168"/>
      <c r="NBX780" s="168"/>
      <c r="NBY780" s="168"/>
      <c r="NBZ780" s="168"/>
      <c r="NCA780" s="168"/>
      <c r="NCB780" s="168"/>
      <c r="NCC780" s="168"/>
      <c r="NCD780" s="168"/>
      <c r="NCE780" s="168"/>
      <c r="NCF780" s="168"/>
      <c r="NCG780" s="168"/>
      <c r="NCH780" s="168"/>
      <c r="NCI780" s="168"/>
      <c r="NCJ780" s="168"/>
      <c r="NCK780" s="168"/>
      <c r="NCL780" s="168"/>
      <c r="NCM780" s="168"/>
      <c r="NCN780" s="168"/>
      <c r="NCO780" s="168"/>
      <c r="NCP780" s="168"/>
      <c r="NCQ780" s="168"/>
      <c r="NCR780" s="168"/>
      <c r="NCS780" s="168"/>
      <c r="NCT780" s="168"/>
      <c r="NCU780" s="168"/>
      <c r="NCV780" s="168"/>
      <c r="NCW780" s="168"/>
      <c r="NCX780" s="168"/>
      <c r="NCY780" s="168"/>
      <c r="NCZ780" s="168"/>
      <c r="NDA780" s="168"/>
      <c r="NDB780" s="168"/>
      <c r="NDC780" s="168"/>
      <c r="NDD780" s="168"/>
      <c r="NDE780" s="511"/>
      <c r="NDF780" s="511"/>
      <c r="NDG780" s="511"/>
      <c r="NDH780" s="511"/>
      <c r="NDI780" s="511"/>
      <c r="NDJ780" s="511"/>
      <c r="NDK780" s="511"/>
      <c r="NDL780" s="511"/>
      <c r="NDM780" s="511"/>
      <c r="NDN780" s="511"/>
      <c r="NDO780" s="511"/>
      <c r="NDP780" s="511"/>
      <c r="NDQ780" s="511"/>
      <c r="NDR780" s="511"/>
      <c r="NDS780" s="511"/>
      <c r="NDT780" s="511"/>
      <c r="NDU780" s="511"/>
      <c r="NDV780" s="511"/>
      <c r="NDW780" s="511"/>
      <c r="NDX780" s="511"/>
      <c r="NDY780" s="511"/>
      <c r="NDZ780" s="511"/>
      <c r="NEA780" s="511"/>
      <c r="NEB780" s="511"/>
      <c r="NEC780" s="89"/>
      <c r="NED780" s="89"/>
      <c r="NEE780" s="89"/>
      <c r="NEF780" s="89"/>
      <c r="NEG780" s="89"/>
      <c r="NEH780" s="511"/>
      <c r="NEI780" s="511"/>
      <c r="NEJ780" s="89"/>
      <c r="NEK780" s="89"/>
      <c r="NEL780" s="511"/>
      <c r="NEM780" s="511"/>
      <c r="NEN780" s="89"/>
      <c r="NEO780" s="89"/>
      <c r="NEP780" s="511"/>
      <c r="NEQ780" s="511"/>
      <c r="NER780" s="511"/>
      <c r="NES780" s="511"/>
      <c r="NET780" s="511"/>
      <c r="NEU780" s="511"/>
      <c r="NEV780" s="511"/>
      <c r="NEW780" s="89"/>
      <c r="NEX780" s="89"/>
      <c r="NEY780" s="511"/>
      <c r="NEZ780" s="511"/>
      <c r="NFA780" s="89"/>
      <c r="NFB780" s="89"/>
      <c r="NFC780" s="511"/>
      <c r="NFD780" s="511"/>
      <c r="NFE780" s="511"/>
      <c r="NFF780" s="511"/>
      <c r="NFG780" s="511"/>
      <c r="NFH780" s="203"/>
      <c r="NFI780" s="107"/>
      <c r="NFJ780" s="511"/>
      <c r="NFK780" s="511"/>
      <c r="NFL780" s="511"/>
      <c r="NFM780" s="511"/>
      <c r="NFN780" s="511"/>
      <c r="NFO780" s="511"/>
      <c r="NFP780" s="511"/>
      <c r="NFQ780" s="168"/>
      <c r="NFR780" s="168"/>
      <c r="NFS780" s="168"/>
      <c r="NFT780" s="168"/>
      <c r="NFU780" s="168"/>
      <c r="NFV780" s="168"/>
      <c r="NFW780" s="168"/>
      <c r="NFX780" s="168"/>
      <c r="NFY780" s="168"/>
      <c r="NFZ780" s="168"/>
      <c r="NGA780" s="168"/>
      <c r="NGB780" s="168"/>
      <c r="NGC780" s="168"/>
      <c r="NGD780" s="168"/>
      <c r="NGE780" s="168"/>
      <c r="NGF780" s="168"/>
      <c r="NGG780" s="168"/>
      <c r="NGH780" s="168"/>
      <c r="NGI780" s="168"/>
      <c r="NGJ780" s="168"/>
      <c r="NGK780" s="168"/>
      <c r="NGL780" s="168"/>
      <c r="NGM780" s="168"/>
      <c r="NGN780" s="168"/>
      <c r="NGO780" s="168"/>
      <c r="NGP780" s="168"/>
      <c r="NGQ780" s="168"/>
      <c r="NGR780" s="168"/>
      <c r="NGS780" s="168"/>
      <c r="NGT780" s="168"/>
      <c r="NGU780" s="168"/>
      <c r="NGV780" s="168"/>
      <c r="NGW780" s="168"/>
      <c r="NGX780" s="168"/>
      <c r="NGY780" s="168"/>
      <c r="NGZ780" s="168"/>
      <c r="NHA780" s="168"/>
      <c r="NHB780" s="168"/>
      <c r="NHC780" s="168"/>
      <c r="NHD780" s="168"/>
      <c r="NHE780" s="168"/>
      <c r="NHF780" s="168"/>
      <c r="NHG780" s="168"/>
      <c r="NHH780" s="168"/>
      <c r="NHI780" s="511"/>
      <c r="NHJ780" s="511"/>
      <c r="NHK780" s="511"/>
      <c r="NHL780" s="511"/>
      <c r="NHM780" s="511"/>
      <c r="NHN780" s="511"/>
      <c r="NHO780" s="511"/>
      <c r="NHP780" s="511"/>
      <c r="NHQ780" s="511"/>
      <c r="NHR780" s="511"/>
      <c r="NHS780" s="511"/>
      <c r="NHT780" s="511"/>
      <c r="NHU780" s="511"/>
      <c r="NHV780" s="511"/>
      <c r="NHW780" s="511"/>
      <c r="NHX780" s="511"/>
      <c r="NHY780" s="511"/>
      <c r="NHZ780" s="511"/>
      <c r="NIA780" s="511"/>
      <c r="NIB780" s="511"/>
      <c r="NIC780" s="511"/>
      <c r="NID780" s="511"/>
      <c r="NIE780" s="511"/>
      <c r="NIF780" s="511"/>
      <c r="NIG780" s="89"/>
      <c r="NIH780" s="89"/>
      <c r="NII780" s="89"/>
      <c r="NIJ780" s="89"/>
      <c r="NIK780" s="89"/>
      <c r="NIL780" s="511"/>
      <c r="NIM780" s="511"/>
      <c r="NIN780" s="89"/>
      <c r="NIO780" s="89"/>
      <c r="NIP780" s="511"/>
      <c r="NIQ780" s="511"/>
      <c r="NIR780" s="89"/>
      <c r="NIS780" s="89"/>
      <c r="NIT780" s="511"/>
      <c r="NIU780" s="511"/>
      <c r="NIV780" s="511"/>
      <c r="NIW780" s="511"/>
      <c r="NIX780" s="511"/>
      <c r="NIY780" s="511"/>
      <c r="NIZ780" s="511"/>
      <c r="NJA780" s="89"/>
      <c r="NJB780" s="89"/>
      <c r="NJC780" s="511"/>
      <c r="NJD780" s="511"/>
      <c r="NJE780" s="89"/>
      <c r="NJF780" s="89"/>
      <c r="NJG780" s="511"/>
      <c r="NJH780" s="511"/>
      <c r="NJI780" s="511"/>
      <c r="NJJ780" s="511"/>
      <c r="NJK780" s="511"/>
      <c r="NJL780" s="203"/>
      <c r="NJM780" s="107"/>
      <c r="NJN780" s="511"/>
      <c r="NJO780" s="511"/>
      <c r="NJP780" s="511"/>
      <c r="NJQ780" s="511"/>
      <c r="NJR780" s="511"/>
      <c r="NJS780" s="511"/>
      <c r="NJT780" s="511"/>
      <c r="NJU780" s="168"/>
      <c r="NJV780" s="168"/>
      <c r="NJW780" s="168"/>
      <c r="NJX780" s="168"/>
      <c r="NJY780" s="168"/>
      <c r="NJZ780" s="168"/>
      <c r="NKA780" s="168"/>
      <c r="NKB780" s="168"/>
      <c r="NKC780" s="168"/>
      <c r="NKD780" s="168"/>
      <c r="NKE780" s="168"/>
      <c r="NKF780" s="168"/>
      <c r="NKG780" s="168"/>
      <c r="NKH780" s="168"/>
      <c r="NKI780" s="168"/>
      <c r="NKJ780" s="168"/>
      <c r="NKK780" s="168"/>
      <c r="NKL780" s="168"/>
      <c r="NKM780" s="168"/>
      <c r="NKN780" s="168"/>
      <c r="NKO780" s="168"/>
      <c r="NKP780" s="168"/>
      <c r="NKQ780" s="168"/>
      <c r="NKR780" s="168"/>
      <c r="NKS780" s="168"/>
      <c r="NKT780" s="168"/>
      <c r="NKU780" s="168"/>
      <c r="NKV780" s="168"/>
      <c r="NKW780" s="168"/>
      <c r="NKX780" s="168"/>
      <c r="NKY780" s="168"/>
      <c r="NKZ780" s="168"/>
      <c r="NLA780" s="168"/>
      <c r="NLB780" s="168"/>
      <c r="NLC780" s="168"/>
      <c r="NLD780" s="168"/>
      <c r="NLE780" s="168"/>
      <c r="NLF780" s="168"/>
      <c r="NLG780" s="168"/>
      <c r="NLH780" s="168"/>
      <c r="NLI780" s="168"/>
      <c r="NLJ780" s="168"/>
      <c r="NLK780" s="168"/>
      <c r="NLL780" s="168"/>
      <c r="NLM780" s="511"/>
      <c r="NLN780" s="511"/>
      <c r="NLO780" s="511"/>
      <c r="NLP780" s="511"/>
      <c r="NLQ780" s="511"/>
      <c r="NLR780" s="511"/>
      <c r="NLS780" s="511"/>
      <c r="NLT780" s="511"/>
      <c r="NLU780" s="511"/>
      <c r="NLV780" s="511"/>
      <c r="NLW780" s="511"/>
      <c r="NLX780" s="511"/>
      <c r="NLY780" s="511"/>
      <c r="NLZ780" s="511"/>
      <c r="NMA780" s="511"/>
      <c r="NMB780" s="511"/>
      <c r="NMC780" s="511"/>
      <c r="NMD780" s="511"/>
      <c r="NME780" s="511"/>
      <c r="NMF780" s="511"/>
      <c r="NMG780" s="511"/>
      <c r="NMH780" s="511"/>
      <c r="NMI780" s="511"/>
      <c r="NMJ780" s="511"/>
      <c r="NMK780" s="89"/>
      <c r="NML780" s="89"/>
      <c r="NMM780" s="89"/>
      <c r="NMN780" s="89"/>
      <c r="NMO780" s="89"/>
      <c r="NMP780" s="511"/>
      <c r="NMQ780" s="511"/>
      <c r="NMR780" s="89"/>
      <c r="NMS780" s="89"/>
      <c r="NMT780" s="511"/>
      <c r="NMU780" s="511"/>
      <c r="NMV780" s="89"/>
      <c r="NMW780" s="89"/>
      <c r="NMX780" s="511"/>
      <c r="NMY780" s="511"/>
      <c r="NMZ780" s="511"/>
      <c r="NNA780" s="511"/>
      <c r="NNB780" s="511"/>
      <c r="NNC780" s="511"/>
      <c r="NND780" s="511"/>
      <c r="NNE780" s="89"/>
      <c r="NNF780" s="89"/>
      <c r="NNG780" s="511"/>
      <c r="NNH780" s="511"/>
      <c r="NNI780" s="89"/>
      <c r="NNJ780" s="89"/>
      <c r="NNK780" s="511"/>
      <c r="NNL780" s="511"/>
      <c r="NNM780" s="511"/>
      <c r="NNN780" s="511"/>
      <c r="NNO780" s="511"/>
      <c r="NNP780" s="203"/>
      <c r="NNQ780" s="107"/>
      <c r="NNR780" s="511"/>
      <c r="NNS780" s="511"/>
      <c r="NNT780" s="511"/>
      <c r="NNU780" s="511"/>
      <c r="NNV780" s="511"/>
      <c r="NNW780" s="511"/>
      <c r="NNX780" s="511"/>
      <c r="NNY780" s="168"/>
      <c r="NNZ780" s="168"/>
      <c r="NOA780" s="168"/>
      <c r="NOB780" s="168"/>
      <c r="NOC780" s="168"/>
      <c r="NOD780" s="168"/>
      <c r="NOE780" s="168"/>
      <c r="NOF780" s="168"/>
      <c r="NOG780" s="168"/>
      <c r="NOH780" s="168"/>
      <c r="NOI780" s="168"/>
      <c r="NOJ780" s="168"/>
      <c r="NOK780" s="168"/>
      <c r="NOL780" s="168"/>
      <c r="NOM780" s="168"/>
      <c r="NON780" s="168"/>
      <c r="NOO780" s="168"/>
      <c r="NOP780" s="168"/>
      <c r="NOQ780" s="168"/>
      <c r="NOR780" s="168"/>
      <c r="NOS780" s="168"/>
      <c r="NOT780" s="168"/>
      <c r="NOU780" s="168"/>
      <c r="NOV780" s="168"/>
      <c r="NOW780" s="168"/>
      <c r="NOX780" s="168"/>
      <c r="NOY780" s="168"/>
      <c r="NOZ780" s="168"/>
      <c r="NPA780" s="168"/>
      <c r="NPB780" s="168"/>
      <c r="NPC780" s="168"/>
      <c r="NPD780" s="168"/>
      <c r="NPE780" s="168"/>
      <c r="NPF780" s="168"/>
      <c r="NPG780" s="168"/>
      <c r="NPH780" s="168"/>
      <c r="NPI780" s="168"/>
      <c r="NPJ780" s="168"/>
      <c r="NPK780" s="168"/>
      <c r="NPL780" s="168"/>
      <c r="NPM780" s="168"/>
      <c r="NPN780" s="168"/>
      <c r="NPO780" s="168"/>
      <c r="NPP780" s="168"/>
      <c r="NPQ780" s="511"/>
      <c r="NPR780" s="511"/>
      <c r="NPS780" s="511"/>
      <c r="NPT780" s="511"/>
      <c r="NPU780" s="511"/>
      <c r="NPV780" s="511"/>
      <c r="NPW780" s="511"/>
      <c r="NPX780" s="511"/>
      <c r="NPY780" s="511"/>
      <c r="NPZ780" s="511"/>
      <c r="NQA780" s="511"/>
      <c r="NQB780" s="511"/>
      <c r="NQC780" s="511"/>
      <c r="NQD780" s="511"/>
      <c r="NQE780" s="511"/>
      <c r="NQF780" s="511"/>
      <c r="NQG780" s="511"/>
      <c r="NQH780" s="511"/>
      <c r="NQI780" s="511"/>
      <c r="NQJ780" s="511"/>
      <c r="NQK780" s="511"/>
      <c r="NQL780" s="511"/>
      <c r="NQM780" s="511"/>
      <c r="NQN780" s="511"/>
      <c r="NQO780" s="89"/>
      <c r="NQP780" s="89"/>
      <c r="NQQ780" s="89"/>
      <c r="NQR780" s="89"/>
      <c r="NQS780" s="89"/>
      <c r="NQT780" s="511"/>
      <c r="NQU780" s="511"/>
      <c r="NQV780" s="89"/>
      <c r="NQW780" s="89"/>
      <c r="NQX780" s="511"/>
      <c r="NQY780" s="511"/>
      <c r="NQZ780" s="89"/>
      <c r="NRA780" s="89"/>
      <c r="NRB780" s="511"/>
      <c r="NRC780" s="511"/>
      <c r="NRD780" s="511"/>
      <c r="NRE780" s="511"/>
      <c r="NRF780" s="511"/>
      <c r="NRG780" s="511"/>
      <c r="NRH780" s="511"/>
      <c r="NRI780" s="89"/>
      <c r="NRJ780" s="89"/>
      <c r="NRK780" s="511"/>
      <c r="NRL780" s="511"/>
      <c r="NRM780" s="89"/>
      <c r="NRN780" s="89"/>
      <c r="NRO780" s="511"/>
      <c r="NRP780" s="511"/>
      <c r="NRQ780" s="511"/>
      <c r="NRR780" s="511"/>
      <c r="NRS780" s="511"/>
      <c r="NRT780" s="203"/>
      <c r="NRU780" s="107"/>
      <c r="NRV780" s="511"/>
      <c r="NRW780" s="511"/>
      <c r="NRX780" s="511"/>
      <c r="NRY780" s="511"/>
      <c r="NRZ780" s="511"/>
      <c r="NSA780" s="511"/>
      <c r="NSB780" s="511"/>
      <c r="NSC780" s="168"/>
      <c r="NSD780" s="168"/>
      <c r="NSE780" s="168"/>
      <c r="NSF780" s="168"/>
      <c r="NSG780" s="168"/>
      <c r="NSH780" s="168"/>
      <c r="NSI780" s="168"/>
      <c r="NSJ780" s="168"/>
      <c r="NSK780" s="168"/>
      <c r="NSL780" s="168"/>
      <c r="NSM780" s="168"/>
      <c r="NSN780" s="168"/>
      <c r="NSO780" s="168"/>
      <c r="NSP780" s="168"/>
      <c r="NSQ780" s="168"/>
      <c r="NSR780" s="168"/>
      <c r="NSS780" s="168"/>
      <c r="NST780" s="168"/>
      <c r="NSU780" s="168"/>
      <c r="NSV780" s="168"/>
      <c r="NSW780" s="168"/>
      <c r="NSX780" s="168"/>
      <c r="NSY780" s="168"/>
      <c r="NSZ780" s="168"/>
      <c r="NTA780" s="168"/>
      <c r="NTB780" s="168"/>
      <c r="NTC780" s="168"/>
      <c r="NTD780" s="168"/>
      <c r="NTE780" s="168"/>
      <c r="NTF780" s="168"/>
      <c r="NTG780" s="168"/>
      <c r="NTH780" s="168"/>
      <c r="NTI780" s="168"/>
      <c r="NTJ780" s="168"/>
      <c r="NTK780" s="168"/>
      <c r="NTL780" s="168"/>
      <c r="NTM780" s="168"/>
      <c r="NTN780" s="168"/>
      <c r="NTO780" s="168"/>
      <c r="NTP780" s="168"/>
      <c r="NTQ780" s="168"/>
      <c r="NTR780" s="168"/>
      <c r="NTS780" s="168"/>
      <c r="NTT780" s="168"/>
      <c r="NTU780" s="511"/>
      <c r="NTV780" s="511"/>
      <c r="NTW780" s="511"/>
      <c r="NTX780" s="511"/>
      <c r="NTY780" s="511"/>
      <c r="NTZ780" s="511"/>
      <c r="NUA780" s="511"/>
      <c r="NUB780" s="511"/>
      <c r="NUC780" s="511"/>
      <c r="NUD780" s="511"/>
      <c r="NUE780" s="511"/>
      <c r="NUF780" s="511"/>
      <c r="NUG780" s="511"/>
      <c r="NUH780" s="511"/>
      <c r="NUI780" s="511"/>
      <c r="NUJ780" s="511"/>
      <c r="NUK780" s="511"/>
      <c r="NUL780" s="511"/>
      <c r="NUM780" s="511"/>
      <c r="NUN780" s="511"/>
      <c r="NUO780" s="511"/>
      <c r="NUP780" s="511"/>
      <c r="NUQ780" s="511"/>
      <c r="NUR780" s="511"/>
      <c r="NUS780" s="89"/>
      <c r="NUT780" s="89"/>
      <c r="NUU780" s="89"/>
      <c r="NUV780" s="89"/>
      <c r="NUW780" s="89"/>
      <c r="NUX780" s="511"/>
      <c r="NUY780" s="511"/>
      <c r="NUZ780" s="89"/>
      <c r="NVA780" s="89"/>
      <c r="NVB780" s="511"/>
      <c r="NVC780" s="511"/>
      <c r="NVD780" s="89"/>
      <c r="NVE780" s="89"/>
      <c r="NVF780" s="511"/>
      <c r="NVG780" s="511"/>
      <c r="NVH780" s="511"/>
      <c r="NVI780" s="511"/>
      <c r="NVJ780" s="511"/>
      <c r="NVK780" s="511"/>
      <c r="NVL780" s="511"/>
      <c r="NVM780" s="89"/>
      <c r="NVN780" s="89"/>
      <c r="NVO780" s="511"/>
      <c r="NVP780" s="511"/>
      <c r="NVQ780" s="89"/>
      <c r="NVR780" s="89"/>
      <c r="NVS780" s="511"/>
      <c r="NVT780" s="511"/>
      <c r="NVU780" s="511"/>
      <c r="NVV780" s="511"/>
      <c r="NVW780" s="511"/>
      <c r="NVX780" s="203"/>
      <c r="NVY780" s="107"/>
      <c r="NVZ780" s="511"/>
      <c r="NWA780" s="511"/>
      <c r="NWB780" s="511"/>
      <c r="NWC780" s="511"/>
      <c r="NWD780" s="511"/>
      <c r="NWE780" s="511"/>
      <c r="NWF780" s="511"/>
      <c r="NWG780" s="168"/>
      <c r="NWH780" s="168"/>
      <c r="NWI780" s="168"/>
      <c r="NWJ780" s="168"/>
      <c r="NWK780" s="168"/>
      <c r="NWL780" s="168"/>
      <c r="NWM780" s="168"/>
      <c r="NWN780" s="168"/>
      <c r="NWO780" s="168"/>
      <c r="NWP780" s="168"/>
      <c r="NWQ780" s="168"/>
      <c r="NWR780" s="168"/>
      <c r="NWS780" s="168"/>
      <c r="NWT780" s="168"/>
      <c r="NWU780" s="168"/>
      <c r="NWV780" s="168"/>
      <c r="NWW780" s="168"/>
      <c r="NWX780" s="168"/>
      <c r="NWY780" s="168"/>
      <c r="NWZ780" s="168"/>
      <c r="NXA780" s="168"/>
      <c r="NXB780" s="168"/>
      <c r="NXC780" s="168"/>
      <c r="NXD780" s="168"/>
      <c r="NXE780" s="168"/>
      <c r="NXF780" s="168"/>
      <c r="NXG780" s="168"/>
      <c r="NXH780" s="168"/>
      <c r="NXI780" s="168"/>
      <c r="NXJ780" s="168"/>
      <c r="NXK780" s="168"/>
      <c r="NXL780" s="168"/>
      <c r="NXM780" s="168"/>
      <c r="NXN780" s="168"/>
      <c r="NXO780" s="168"/>
      <c r="NXP780" s="168"/>
      <c r="NXQ780" s="168"/>
      <c r="NXR780" s="168"/>
      <c r="NXS780" s="168"/>
      <c r="NXT780" s="168"/>
      <c r="NXU780" s="168"/>
      <c r="NXV780" s="168"/>
      <c r="NXW780" s="168"/>
      <c r="NXX780" s="168"/>
      <c r="NXY780" s="511"/>
      <c r="NXZ780" s="511"/>
      <c r="NYA780" s="511"/>
      <c r="NYB780" s="511"/>
      <c r="NYC780" s="511"/>
      <c r="NYD780" s="511"/>
      <c r="NYE780" s="511"/>
      <c r="NYF780" s="511"/>
      <c r="NYG780" s="511"/>
      <c r="NYH780" s="511"/>
      <c r="NYI780" s="511"/>
      <c r="NYJ780" s="511"/>
      <c r="NYK780" s="511"/>
      <c r="NYL780" s="511"/>
      <c r="NYM780" s="511"/>
      <c r="NYN780" s="511"/>
      <c r="NYO780" s="511"/>
      <c r="NYP780" s="511"/>
      <c r="NYQ780" s="511"/>
      <c r="NYR780" s="511"/>
      <c r="NYS780" s="511"/>
      <c r="NYT780" s="511"/>
      <c r="NYU780" s="511"/>
      <c r="NYV780" s="511"/>
      <c r="NYW780" s="89"/>
      <c r="NYX780" s="89"/>
      <c r="NYY780" s="89"/>
      <c r="NYZ780" s="89"/>
      <c r="NZA780" s="89"/>
      <c r="NZB780" s="511"/>
      <c r="NZC780" s="511"/>
      <c r="NZD780" s="89"/>
      <c r="NZE780" s="89"/>
      <c r="NZF780" s="511"/>
      <c r="NZG780" s="511"/>
      <c r="NZH780" s="89"/>
      <c r="NZI780" s="89"/>
      <c r="NZJ780" s="511"/>
      <c r="NZK780" s="511"/>
      <c r="NZL780" s="511"/>
      <c r="NZM780" s="511"/>
      <c r="NZN780" s="511"/>
      <c r="NZO780" s="511"/>
      <c r="NZP780" s="511"/>
      <c r="NZQ780" s="89"/>
      <c r="NZR780" s="89"/>
      <c r="NZS780" s="511"/>
      <c r="NZT780" s="511"/>
      <c r="NZU780" s="89"/>
      <c r="NZV780" s="89"/>
      <c r="NZW780" s="511"/>
      <c r="NZX780" s="511"/>
      <c r="NZY780" s="511"/>
      <c r="NZZ780" s="511"/>
      <c r="OAA780" s="511"/>
      <c r="OAB780" s="203"/>
      <c r="OAC780" s="107"/>
      <c r="OAD780" s="511"/>
      <c r="OAE780" s="511"/>
      <c r="OAF780" s="511"/>
      <c r="OAG780" s="511"/>
      <c r="OAH780" s="511"/>
      <c r="OAI780" s="511"/>
      <c r="OAJ780" s="511"/>
      <c r="OAK780" s="168"/>
      <c r="OAL780" s="168"/>
      <c r="OAM780" s="168"/>
      <c r="OAN780" s="168"/>
      <c r="OAO780" s="168"/>
      <c r="OAP780" s="168"/>
      <c r="OAQ780" s="168"/>
      <c r="OAR780" s="168"/>
      <c r="OAS780" s="168"/>
      <c r="OAT780" s="168"/>
      <c r="OAU780" s="168"/>
      <c r="OAV780" s="168"/>
      <c r="OAW780" s="168"/>
      <c r="OAX780" s="168"/>
      <c r="OAY780" s="168"/>
      <c r="OAZ780" s="168"/>
      <c r="OBA780" s="168"/>
      <c r="OBB780" s="168"/>
      <c r="OBC780" s="168"/>
      <c r="OBD780" s="168"/>
      <c r="OBE780" s="168"/>
      <c r="OBF780" s="168"/>
      <c r="OBG780" s="168"/>
      <c r="OBH780" s="168"/>
      <c r="OBI780" s="168"/>
      <c r="OBJ780" s="168"/>
      <c r="OBK780" s="168"/>
      <c r="OBL780" s="168"/>
      <c r="OBM780" s="168"/>
      <c r="OBN780" s="168"/>
      <c r="OBO780" s="168"/>
      <c r="OBP780" s="168"/>
      <c r="OBQ780" s="168"/>
      <c r="OBR780" s="168"/>
      <c r="OBS780" s="168"/>
      <c r="OBT780" s="168"/>
      <c r="OBU780" s="168"/>
      <c r="OBV780" s="168"/>
      <c r="OBW780" s="168"/>
      <c r="OBX780" s="168"/>
      <c r="OBY780" s="168"/>
      <c r="OBZ780" s="168"/>
      <c r="OCA780" s="168"/>
      <c r="OCB780" s="168"/>
      <c r="OCC780" s="511"/>
      <c r="OCD780" s="511"/>
      <c r="OCE780" s="511"/>
      <c r="OCF780" s="511"/>
      <c r="OCG780" s="511"/>
      <c r="OCH780" s="511"/>
      <c r="OCI780" s="511"/>
      <c r="OCJ780" s="511"/>
      <c r="OCK780" s="511"/>
      <c r="OCL780" s="511"/>
      <c r="OCM780" s="511"/>
      <c r="OCN780" s="511"/>
      <c r="OCO780" s="511"/>
      <c r="OCP780" s="511"/>
      <c r="OCQ780" s="511"/>
      <c r="OCR780" s="511"/>
      <c r="OCS780" s="511"/>
      <c r="OCT780" s="511"/>
      <c r="OCU780" s="511"/>
      <c r="OCV780" s="511"/>
      <c r="OCW780" s="511"/>
      <c r="OCX780" s="511"/>
      <c r="OCY780" s="511"/>
      <c r="OCZ780" s="511"/>
      <c r="ODA780" s="89"/>
      <c r="ODB780" s="89"/>
      <c r="ODC780" s="89"/>
      <c r="ODD780" s="89"/>
      <c r="ODE780" s="89"/>
      <c r="ODF780" s="511"/>
      <c r="ODG780" s="511"/>
      <c r="ODH780" s="89"/>
      <c r="ODI780" s="89"/>
      <c r="ODJ780" s="511"/>
      <c r="ODK780" s="511"/>
      <c r="ODL780" s="89"/>
      <c r="ODM780" s="89"/>
      <c r="ODN780" s="511"/>
      <c r="ODO780" s="511"/>
      <c r="ODP780" s="511"/>
      <c r="ODQ780" s="511"/>
      <c r="ODR780" s="511"/>
      <c r="ODS780" s="511"/>
      <c r="ODT780" s="511"/>
      <c r="ODU780" s="89"/>
      <c r="ODV780" s="89"/>
      <c r="ODW780" s="511"/>
      <c r="ODX780" s="511"/>
      <c r="ODY780" s="89"/>
      <c r="ODZ780" s="89"/>
      <c r="OEA780" s="511"/>
      <c r="OEB780" s="511"/>
      <c r="OEC780" s="511"/>
      <c r="OED780" s="511"/>
      <c r="OEE780" s="511"/>
      <c r="OEF780" s="203"/>
      <c r="OEG780" s="107"/>
      <c r="OEH780" s="511"/>
      <c r="OEI780" s="511"/>
      <c r="OEJ780" s="511"/>
      <c r="OEK780" s="511"/>
      <c r="OEL780" s="511"/>
      <c r="OEM780" s="511"/>
      <c r="OEN780" s="511"/>
      <c r="OEO780" s="168"/>
      <c r="OEP780" s="168"/>
      <c r="OEQ780" s="168"/>
      <c r="OER780" s="168"/>
      <c r="OES780" s="168"/>
      <c r="OET780" s="168"/>
      <c r="OEU780" s="168"/>
      <c r="OEV780" s="168"/>
      <c r="OEW780" s="168"/>
      <c r="OEX780" s="168"/>
      <c r="OEY780" s="168"/>
      <c r="OEZ780" s="168"/>
      <c r="OFA780" s="168"/>
      <c r="OFB780" s="168"/>
      <c r="OFC780" s="168"/>
      <c r="OFD780" s="168"/>
      <c r="OFE780" s="168"/>
      <c r="OFF780" s="168"/>
      <c r="OFG780" s="168"/>
      <c r="OFH780" s="168"/>
      <c r="OFI780" s="168"/>
      <c r="OFJ780" s="168"/>
      <c r="OFK780" s="168"/>
      <c r="OFL780" s="168"/>
      <c r="OFM780" s="168"/>
      <c r="OFN780" s="168"/>
      <c r="OFO780" s="168"/>
      <c r="OFP780" s="168"/>
      <c r="OFQ780" s="168"/>
      <c r="OFR780" s="168"/>
      <c r="OFS780" s="168"/>
      <c r="OFT780" s="168"/>
      <c r="OFU780" s="168"/>
      <c r="OFV780" s="168"/>
      <c r="OFW780" s="168"/>
      <c r="OFX780" s="168"/>
      <c r="OFY780" s="168"/>
      <c r="OFZ780" s="168"/>
      <c r="OGA780" s="168"/>
      <c r="OGB780" s="168"/>
      <c r="OGC780" s="168"/>
      <c r="OGD780" s="168"/>
      <c r="OGE780" s="168"/>
      <c r="OGF780" s="168"/>
      <c r="OGG780" s="511"/>
      <c r="OGH780" s="511"/>
      <c r="OGI780" s="511"/>
      <c r="OGJ780" s="511"/>
      <c r="OGK780" s="511"/>
      <c r="OGL780" s="511"/>
      <c r="OGM780" s="511"/>
      <c r="OGN780" s="511"/>
      <c r="OGO780" s="511"/>
      <c r="OGP780" s="511"/>
      <c r="OGQ780" s="511"/>
      <c r="OGR780" s="511"/>
      <c r="OGS780" s="511"/>
      <c r="OGT780" s="511"/>
      <c r="OGU780" s="511"/>
      <c r="OGV780" s="511"/>
      <c r="OGW780" s="511"/>
      <c r="OGX780" s="511"/>
      <c r="OGY780" s="511"/>
      <c r="OGZ780" s="511"/>
      <c r="OHA780" s="511"/>
      <c r="OHB780" s="511"/>
      <c r="OHC780" s="511"/>
      <c r="OHD780" s="511"/>
      <c r="OHE780" s="89"/>
      <c r="OHF780" s="89"/>
      <c r="OHG780" s="89"/>
      <c r="OHH780" s="89"/>
      <c r="OHI780" s="89"/>
      <c r="OHJ780" s="511"/>
      <c r="OHK780" s="511"/>
      <c r="OHL780" s="89"/>
      <c r="OHM780" s="89"/>
      <c r="OHN780" s="511"/>
      <c r="OHO780" s="511"/>
      <c r="OHP780" s="89"/>
      <c r="OHQ780" s="89"/>
      <c r="OHR780" s="511"/>
      <c r="OHS780" s="511"/>
      <c r="OHT780" s="511"/>
      <c r="OHU780" s="511"/>
      <c r="OHV780" s="511"/>
      <c r="OHW780" s="511"/>
      <c r="OHX780" s="511"/>
      <c r="OHY780" s="89"/>
      <c r="OHZ780" s="89"/>
      <c r="OIA780" s="511"/>
      <c r="OIB780" s="511"/>
      <c r="OIC780" s="89"/>
      <c r="OID780" s="89"/>
      <c r="OIE780" s="511"/>
      <c r="OIF780" s="511"/>
      <c r="OIG780" s="511"/>
      <c r="OIH780" s="511"/>
      <c r="OII780" s="511"/>
      <c r="OIJ780" s="203"/>
      <c r="OIK780" s="107"/>
      <c r="OIL780" s="511"/>
      <c r="OIM780" s="511"/>
      <c r="OIN780" s="511"/>
      <c r="OIO780" s="511"/>
      <c r="OIP780" s="511"/>
      <c r="OIQ780" s="511"/>
      <c r="OIR780" s="511"/>
      <c r="OIS780" s="168"/>
      <c r="OIT780" s="168"/>
      <c r="OIU780" s="168"/>
      <c r="OIV780" s="168"/>
      <c r="OIW780" s="168"/>
      <c r="OIX780" s="168"/>
      <c r="OIY780" s="168"/>
      <c r="OIZ780" s="168"/>
      <c r="OJA780" s="168"/>
      <c r="OJB780" s="168"/>
      <c r="OJC780" s="168"/>
      <c r="OJD780" s="168"/>
      <c r="OJE780" s="168"/>
      <c r="OJF780" s="168"/>
      <c r="OJG780" s="168"/>
      <c r="OJH780" s="168"/>
      <c r="OJI780" s="168"/>
      <c r="OJJ780" s="168"/>
      <c r="OJK780" s="168"/>
      <c r="OJL780" s="168"/>
      <c r="OJM780" s="168"/>
      <c r="OJN780" s="168"/>
      <c r="OJO780" s="168"/>
      <c r="OJP780" s="168"/>
      <c r="OJQ780" s="168"/>
      <c r="OJR780" s="168"/>
      <c r="OJS780" s="168"/>
      <c r="OJT780" s="168"/>
      <c r="OJU780" s="168"/>
      <c r="OJV780" s="168"/>
      <c r="OJW780" s="168"/>
      <c r="OJX780" s="168"/>
      <c r="OJY780" s="168"/>
      <c r="OJZ780" s="168"/>
      <c r="OKA780" s="168"/>
      <c r="OKB780" s="168"/>
      <c r="OKC780" s="168"/>
      <c r="OKD780" s="168"/>
      <c r="OKE780" s="168"/>
      <c r="OKF780" s="168"/>
      <c r="OKG780" s="168"/>
      <c r="OKH780" s="168"/>
      <c r="OKI780" s="168"/>
      <c r="OKJ780" s="168"/>
      <c r="OKK780" s="511"/>
      <c r="OKL780" s="511"/>
      <c r="OKM780" s="511"/>
      <c r="OKN780" s="511"/>
      <c r="OKO780" s="511"/>
      <c r="OKP780" s="511"/>
      <c r="OKQ780" s="511"/>
      <c r="OKR780" s="511"/>
      <c r="OKS780" s="511"/>
      <c r="OKT780" s="511"/>
      <c r="OKU780" s="511"/>
      <c r="OKV780" s="511"/>
      <c r="OKW780" s="511"/>
      <c r="OKX780" s="511"/>
      <c r="OKY780" s="511"/>
      <c r="OKZ780" s="511"/>
      <c r="OLA780" s="511"/>
      <c r="OLB780" s="511"/>
      <c r="OLC780" s="511"/>
      <c r="OLD780" s="511"/>
      <c r="OLE780" s="511"/>
      <c r="OLF780" s="511"/>
      <c r="OLG780" s="511"/>
      <c r="OLH780" s="511"/>
      <c r="OLI780" s="89"/>
      <c r="OLJ780" s="89"/>
      <c r="OLK780" s="89"/>
      <c r="OLL780" s="89"/>
      <c r="OLM780" s="89"/>
      <c r="OLN780" s="511"/>
      <c r="OLO780" s="511"/>
      <c r="OLP780" s="89"/>
      <c r="OLQ780" s="89"/>
      <c r="OLR780" s="511"/>
      <c r="OLS780" s="511"/>
      <c r="OLT780" s="89"/>
      <c r="OLU780" s="89"/>
      <c r="OLV780" s="511"/>
      <c r="OLW780" s="511"/>
      <c r="OLX780" s="511"/>
      <c r="OLY780" s="511"/>
      <c r="OLZ780" s="511"/>
      <c r="OMA780" s="511"/>
      <c r="OMB780" s="511"/>
      <c r="OMC780" s="89"/>
      <c r="OMD780" s="89"/>
      <c r="OME780" s="511"/>
      <c r="OMF780" s="511"/>
      <c r="OMG780" s="89"/>
      <c r="OMH780" s="89"/>
      <c r="OMI780" s="511"/>
      <c r="OMJ780" s="511"/>
      <c r="OMK780" s="511"/>
      <c r="OML780" s="511"/>
      <c r="OMM780" s="511"/>
      <c r="OMN780" s="203"/>
      <c r="OMO780" s="107"/>
      <c r="OMP780" s="511"/>
      <c r="OMQ780" s="511"/>
      <c r="OMR780" s="511"/>
      <c r="OMS780" s="511"/>
      <c r="OMT780" s="511"/>
      <c r="OMU780" s="511"/>
      <c r="OMV780" s="511"/>
      <c r="OMW780" s="168"/>
      <c r="OMX780" s="168"/>
      <c r="OMY780" s="168"/>
      <c r="OMZ780" s="168"/>
      <c r="ONA780" s="168"/>
      <c r="ONB780" s="168"/>
      <c r="ONC780" s="168"/>
      <c r="OND780" s="168"/>
      <c r="ONE780" s="168"/>
      <c r="ONF780" s="168"/>
      <c r="ONG780" s="168"/>
      <c r="ONH780" s="168"/>
      <c r="ONI780" s="168"/>
      <c r="ONJ780" s="168"/>
      <c r="ONK780" s="168"/>
      <c r="ONL780" s="168"/>
      <c r="ONM780" s="168"/>
      <c r="ONN780" s="168"/>
      <c r="ONO780" s="168"/>
      <c r="ONP780" s="168"/>
      <c r="ONQ780" s="168"/>
      <c r="ONR780" s="168"/>
      <c r="ONS780" s="168"/>
      <c r="ONT780" s="168"/>
      <c r="ONU780" s="168"/>
      <c r="ONV780" s="168"/>
      <c r="ONW780" s="168"/>
      <c r="ONX780" s="168"/>
      <c r="ONY780" s="168"/>
      <c r="ONZ780" s="168"/>
      <c r="OOA780" s="168"/>
      <c r="OOB780" s="168"/>
      <c r="OOC780" s="168"/>
      <c r="OOD780" s="168"/>
      <c r="OOE780" s="168"/>
      <c r="OOF780" s="168"/>
      <c r="OOG780" s="168"/>
      <c r="OOH780" s="168"/>
      <c r="OOI780" s="168"/>
      <c r="OOJ780" s="168"/>
      <c r="OOK780" s="168"/>
      <c r="OOL780" s="168"/>
      <c r="OOM780" s="168"/>
      <c r="OON780" s="168"/>
      <c r="OOO780" s="511"/>
      <c r="OOP780" s="511"/>
      <c r="OOQ780" s="511"/>
      <c r="OOR780" s="511"/>
      <c r="OOS780" s="511"/>
      <c r="OOT780" s="511"/>
      <c r="OOU780" s="511"/>
      <c r="OOV780" s="511"/>
      <c r="OOW780" s="511"/>
      <c r="OOX780" s="511"/>
      <c r="OOY780" s="511"/>
      <c r="OOZ780" s="511"/>
      <c r="OPA780" s="511"/>
      <c r="OPB780" s="511"/>
      <c r="OPC780" s="511"/>
      <c r="OPD780" s="511"/>
      <c r="OPE780" s="511"/>
      <c r="OPF780" s="511"/>
      <c r="OPG780" s="511"/>
      <c r="OPH780" s="511"/>
      <c r="OPI780" s="511"/>
      <c r="OPJ780" s="511"/>
      <c r="OPK780" s="511"/>
      <c r="OPL780" s="511"/>
      <c r="OPM780" s="89"/>
      <c r="OPN780" s="89"/>
      <c r="OPO780" s="89"/>
      <c r="OPP780" s="89"/>
      <c r="OPQ780" s="89"/>
      <c r="OPR780" s="511"/>
      <c r="OPS780" s="511"/>
      <c r="OPT780" s="89"/>
      <c r="OPU780" s="89"/>
      <c r="OPV780" s="511"/>
      <c r="OPW780" s="511"/>
      <c r="OPX780" s="89"/>
      <c r="OPY780" s="89"/>
      <c r="OPZ780" s="511"/>
      <c r="OQA780" s="511"/>
      <c r="OQB780" s="511"/>
      <c r="OQC780" s="511"/>
      <c r="OQD780" s="511"/>
      <c r="OQE780" s="511"/>
      <c r="OQF780" s="511"/>
      <c r="OQG780" s="89"/>
      <c r="OQH780" s="89"/>
      <c r="OQI780" s="511"/>
      <c r="OQJ780" s="511"/>
      <c r="OQK780" s="89"/>
      <c r="OQL780" s="89"/>
      <c r="OQM780" s="511"/>
      <c r="OQN780" s="511"/>
      <c r="OQO780" s="511"/>
      <c r="OQP780" s="511"/>
      <c r="OQQ780" s="511"/>
      <c r="OQR780" s="203"/>
      <c r="OQS780" s="107"/>
      <c r="OQT780" s="511"/>
      <c r="OQU780" s="511"/>
      <c r="OQV780" s="511"/>
      <c r="OQW780" s="511"/>
      <c r="OQX780" s="511"/>
      <c r="OQY780" s="511"/>
      <c r="OQZ780" s="511"/>
      <c r="ORA780" s="168"/>
      <c r="ORB780" s="168"/>
      <c r="ORC780" s="168"/>
      <c r="ORD780" s="168"/>
      <c r="ORE780" s="168"/>
      <c r="ORF780" s="168"/>
      <c r="ORG780" s="168"/>
      <c r="ORH780" s="168"/>
      <c r="ORI780" s="168"/>
      <c r="ORJ780" s="168"/>
      <c r="ORK780" s="168"/>
      <c r="ORL780" s="168"/>
      <c r="ORM780" s="168"/>
      <c r="ORN780" s="168"/>
      <c r="ORO780" s="168"/>
      <c r="ORP780" s="168"/>
      <c r="ORQ780" s="168"/>
      <c r="ORR780" s="168"/>
      <c r="ORS780" s="168"/>
      <c r="ORT780" s="168"/>
      <c r="ORU780" s="168"/>
      <c r="ORV780" s="168"/>
      <c r="ORW780" s="168"/>
      <c r="ORX780" s="168"/>
      <c r="ORY780" s="168"/>
      <c r="ORZ780" s="168"/>
      <c r="OSA780" s="168"/>
      <c r="OSB780" s="168"/>
      <c r="OSC780" s="168"/>
      <c r="OSD780" s="168"/>
      <c r="OSE780" s="168"/>
      <c r="OSF780" s="168"/>
      <c r="OSG780" s="168"/>
      <c r="OSH780" s="168"/>
      <c r="OSI780" s="168"/>
      <c r="OSJ780" s="168"/>
      <c r="OSK780" s="168"/>
      <c r="OSL780" s="168"/>
      <c r="OSM780" s="168"/>
      <c r="OSN780" s="168"/>
      <c r="OSO780" s="168"/>
      <c r="OSP780" s="168"/>
      <c r="OSQ780" s="168"/>
      <c r="OSR780" s="168"/>
      <c r="OSS780" s="511"/>
      <c r="OST780" s="511"/>
      <c r="OSU780" s="511"/>
      <c r="OSV780" s="511"/>
      <c r="OSW780" s="511"/>
      <c r="OSX780" s="511"/>
      <c r="OSY780" s="511"/>
      <c r="OSZ780" s="511"/>
      <c r="OTA780" s="511"/>
      <c r="OTB780" s="511"/>
      <c r="OTC780" s="511"/>
      <c r="OTD780" s="511"/>
      <c r="OTE780" s="511"/>
      <c r="OTF780" s="511"/>
      <c r="OTG780" s="511"/>
      <c r="OTH780" s="511"/>
      <c r="OTI780" s="511"/>
      <c r="OTJ780" s="511"/>
      <c r="OTK780" s="511"/>
      <c r="OTL780" s="511"/>
      <c r="OTM780" s="511"/>
      <c r="OTN780" s="511"/>
      <c r="OTO780" s="511"/>
      <c r="OTP780" s="511"/>
      <c r="OTQ780" s="89"/>
      <c r="OTR780" s="89"/>
      <c r="OTS780" s="89"/>
      <c r="OTT780" s="89"/>
      <c r="OTU780" s="89"/>
      <c r="OTV780" s="511"/>
      <c r="OTW780" s="511"/>
      <c r="OTX780" s="89"/>
      <c r="OTY780" s="89"/>
      <c r="OTZ780" s="511"/>
      <c r="OUA780" s="511"/>
      <c r="OUB780" s="89"/>
      <c r="OUC780" s="89"/>
      <c r="OUD780" s="511"/>
      <c r="OUE780" s="511"/>
      <c r="OUF780" s="511"/>
      <c r="OUG780" s="511"/>
      <c r="OUH780" s="511"/>
      <c r="OUI780" s="511"/>
      <c r="OUJ780" s="511"/>
      <c r="OUK780" s="89"/>
      <c r="OUL780" s="89"/>
      <c r="OUM780" s="511"/>
      <c r="OUN780" s="511"/>
      <c r="OUO780" s="89"/>
      <c r="OUP780" s="89"/>
      <c r="OUQ780" s="511"/>
      <c r="OUR780" s="511"/>
      <c r="OUS780" s="511"/>
      <c r="OUT780" s="511"/>
      <c r="OUU780" s="511"/>
      <c r="OUV780" s="203"/>
      <c r="OUW780" s="107"/>
      <c r="OUX780" s="511"/>
      <c r="OUY780" s="511"/>
      <c r="OUZ780" s="511"/>
      <c r="OVA780" s="511"/>
      <c r="OVB780" s="511"/>
      <c r="OVC780" s="511"/>
      <c r="OVD780" s="511"/>
      <c r="OVE780" s="168"/>
      <c r="OVF780" s="168"/>
      <c r="OVG780" s="168"/>
      <c r="OVH780" s="168"/>
      <c r="OVI780" s="168"/>
      <c r="OVJ780" s="168"/>
      <c r="OVK780" s="168"/>
      <c r="OVL780" s="168"/>
      <c r="OVM780" s="168"/>
      <c r="OVN780" s="168"/>
      <c r="OVO780" s="168"/>
      <c r="OVP780" s="168"/>
      <c r="OVQ780" s="168"/>
      <c r="OVR780" s="168"/>
      <c r="OVS780" s="168"/>
      <c r="OVT780" s="168"/>
      <c r="OVU780" s="168"/>
      <c r="OVV780" s="168"/>
      <c r="OVW780" s="168"/>
      <c r="OVX780" s="168"/>
      <c r="OVY780" s="168"/>
      <c r="OVZ780" s="168"/>
      <c r="OWA780" s="168"/>
      <c r="OWB780" s="168"/>
      <c r="OWC780" s="168"/>
      <c r="OWD780" s="168"/>
      <c r="OWE780" s="168"/>
      <c r="OWF780" s="168"/>
      <c r="OWG780" s="168"/>
      <c r="OWH780" s="168"/>
      <c r="OWI780" s="168"/>
      <c r="OWJ780" s="168"/>
      <c r="OWK780" s="168"/>
      <c r="OWL780" s="168"/>
      <c r="OWM780" s="168"/>
      <c r="OWN780" s="168"/>
      <c r="OWO780" s="168"/>
      <c r="OWP780" s="168"/>
      <c r="OWQ780" s="168"/>
      <c r="OWR780" s="168"/>
      <c r="OWS780" s="168"/>
      <c r="OWT780" s="168"/>
      <c r="OWU780" s="168"/>
      <c r="OWV780" s="168"/>
      <c r="OWW780" s="511"/>
      <c r="OWX780" s="511"/>
      <c r="OWY780" s="511"/>
      <c r="OWZ780" s="511"/>
      <c r="OXA780" s="511"/>
      <c r="OXB780" s="511"/>
      <c r="OXC780" s="511"/>
      <c r="OXD780" s="511"/>
      <c r="OXE780" s="511"/>
      <c r="OXF780" s="511"/>
      <c r="OXG780" s="511"/>
      <c r="OXH780" s="511"/>
      <c r="OXI780" s="511"/>
      <c r="OXJ780" s="511"/>
      <c r="OXK780" s="511"/>
      <c r="OXL780" s="511"/>
      <c r="OXM780" s="511"/>
      <c r="OXN780" s="511"/>
      <c r="OXO780" s="511"/>
      <c r="OXP780" s="511"/>
      <c r="OXQ780" s="511"/>
      <c r="OXR780" s="511"/>
      <c r="OXS780" s="511"/>
      <c r="OXT780" s="511"/>
      <c r="OXU780" s="89"/>
      <c r="OXV780" s="89"/>
      <c r="OXW780" s="89"/>
      <c r="OXX780" s="89"/>
      <c r="OXY780" s="89"/>
      <c r="OXZ780" s="511"/>
      <c r="OYA780" s="511"/>
      <c r="OYB780" s="89"/>
      <c r="OYC780" s="89"/>
      <c r="OYD780" s="511"/>
      <c r="OYE780" s="511"/>
      <c r="OYF780" s="89"/>
      <c r="OYG780" s="89"/>
      <c r="OYH780" s="511"/>
      <c r="OYI780" s="511"/>
      <c r="OYJ780" s="511"/>
      <c r="OYK780" s="511"/>
      <c r="OYL780" s="511"/>
      <c r="OYM780" s="511"/>
      <c r="OYN780" s="511"/>
      <c r="OYO780" s="89"/>
      <c r="OYP780" s="89"/>
      <c r="OYQ780" s="511"/>
      <c r="OYR780" s="511"/>
      <c r="OYS780" s="89"/>
      <c r="OYT780" s="89"/>
      <c r="OYU780" s="511"/>
      <c r="OYV780" s="511"/>
      <c r="OYW780" s="511"/>
      <c r="OYX780" s="511"/>
      <c r="OYY780" s="511"/>
      <c r="OYZ780" s="203"/>
      <c r="OZA780" s="107"/>
      <c r="OZB780" s="511"/>
      <c r="OZC780" s="511"/>
      <c r="OZD780" s="511"/>
      <c r="OZE780" s="511"/>
      <c r="OZF780" s="511"/>
      <c r="OZG780" s="511"/>
      <c r="OZH780" s="511"/>
      <c r="OZI780" s="168"/>
      <c r="OZJ780" s="168"/>
      <c r="OZK780" s="168"/>
      <c r="OZL780" s="168"/>
      <c r="OZM780" s="168"/>
      <c r="OZN780" s="168"/>
      <c r="OZO780" s="168"/>
      <c r="OZP780" s="168"/>
      <c r="OZQ780" s="168"/>
      <c r="OZR780" s="168"/>
      <c r="OZS780" s="168"/>
      <c r="OZT780" s="168"/>
      <c r="OZU780" s="168"/>
      <c r="OZV780" s="168"/>
      <c r="OZW780" s="168"/>
      <c r="OZX780" s="168"/>
      <c r="OZY780" s="168"/>
      <c r="OZZ780" s="168"/>
      <c r="PAA780" s="168"/>
      <c r="PAB780" s="168"/>
      <c r="PAC780" s="168"/>
      <c r="PAD780" s="168"/>
      <c r="PAE780" s="168"/>
      <c r="PAF780" s="168"/>
      <c r="PAG780" s="168"/>
      <c r="PAH780" s="168"/>
      <c r="PAI780" s="168"/>
      <c r="PAJ780" s="168"/>
      <c r="PAK780" s="168"/>
      <c r="PAL780" s="168"/>
      <c r="PAM780" s="168"/>
      <c r="PAN780" s="168"/>
      <c r="PAO780" s="168"/>
      <c r="PAP780" s="168"/>
      <c r="PAQ780" s="168"/>
      <c r="PAR780" s="168"/>
      <c r="PAS780" s="168"/>
      <c r="PAT780" s="168"/>
      <c r="PAU780" s="168"/>
      <c r="PAV780" s="168"/>
      <c r="PAW780" s="168"/>
      <c r="PAX780" s="168"/>
      <c r="PAY780" s="168"/>
      <c r="PAZ780" s="168"/>
      <c r="PBA780" s="511"/>
      <c r="PBB780" s="511"/>
      <c r="PBC780" s="511"/>
      <c r="PBD780" s="511"/>
      <c r="PBE780" s="511"/>
      <c r="PBF780" s="511"/>
      <c r="PBG780" s="511"/>
      <c r="PBH780" s="511"/>
      <c r="PBI780" s="511"/>
      <c r="PBJ780" s="511"/>
      <c r="PBK780" s="511"/>
      <c r="PBL780" s="511"/>
      <c r="PBM780" s="511"/>
      <c r="PBN780" s="511"/>
      <c r="PBO780" s="511"/>
      <c r="PBP780" s="511"/>
      <c r="PBQ780" s="511"/>
      <c r="PBR780" s="511"/>
      <c r="PBS780" s="511"/>
      <c r="PBT780" s="511"/>
      <c r="PBU780" s="511"/>
      <c r="PBV780" s="511"/>
      <c r="PBW780" s="511"/>
      <c r="PBX780" s="511"/>
      <c r="PBY780" s="89"/>
      <c r="PBZ780" s="89"/>
      <c r="PCA780" s="89"/>
      <c r="PCB780" s="89"/>
      <c r="PCC780" s="89"/>
      <c r="PCD780" s="511"/>
      <c r="PCE780" s="511"/>
      <c r="PCF780" s="89"/>
      <c r="PCG780" s="89"/>
      <c r="PCH780" s="511"/>
      <c r="PCI780" s="511"/>
      <c r="PCJ780" s="89"/>
      <c r="PCK780" s="89"/>
      <c r="PCL780" s="511"/>
      <c r="PCM780" s="511"/>
      <c r="PCN780" s="511"/>
      <c r="PCO780" s="511"/>
      <c r="PCP780" s="511"/>
      <c r="PCQ780" s="511"/>
      <c r="PCR780" s="511"/>
      <c r="PCS780" s="89"/>
      <c r="PCT780" s="89"/>
      <c r="PCU780" s="511"/>
      <c r="PCV780" s="511"/>
      <c r="PCW780" s="89"/>
      <c r="PCX780" s="89"/>
      <c r="PCY780" s="511"/>
      <c r="PCZ780" s="511"/>
      <c r="PDA780" s="511"/>
      <c r="PDB780" s="511"/>
      <c r="PDC780" s="511"/>
      <c r="PDD780" s="203"/>
      <c r="PDE780" s="107"/>
      <c r="PDF780" s="511"/>
      <c r="PDG780" s="511"/>
      <c r="PDH780" s="511"/>
      <c r="PDI780" s="511"/>
      <c r="PDJ780" s="511"/>
      <c r="PDK780" s="511"/>
      <c r="PDL780" s="511"/>
      <c r="PDM780" s="168"/>
      <c r="PDN780" s="168"/>
      <c r="PDO780" s="168"/>
      <c r="PDP780" s="168"/>
      <c r="PDQ780" s="168"/>
      <c r="PDR780" s="168"/>
      <c r="PDS780" s="168"/>
      <c r="PDT780" s="168"/>
      <c r="PDU780" s="168"/>
      <c r="PDV780" s="168"/>
      <c r="PDW780" s="168"/>
      <c r="PDX780" s="168"/>
      <c r="PDY780" s="168"/>
      <c r="PDZ780" s="168"/>
      <c r="PEA780" s="168"/>
      <c r="PEB780" s="168"/>
      <c r="PEC780" s="168"/>
      <c r="PED780" s="168"/>
      <c r="PEE780" s="168"/>
      <c r="PEF780" s="168"/>
      <c r="PEG780" s="168"/>
      <c r="PEH780" s="168"/>
      <c r="PEI780" s="168"/>
      <c r="PEJ780" s="168"/>
      <c r="PEK780" s="168"/>
      <c r="PEL780" s="168"/>
      <c r="PEM780" s="168"/>
      <c r="PEN780" s="168"/>
      <c r="PEO780" s="168"/>
      <c r="PEP780" s="168"/>
      <c r="PEQ780" s="168"/>
      <c r="PER780" s="168"/>
      <c r="PES780" s="168"/>
      <c r="PET780" s="168"/>
      <c r="PEU780" s="168"/>
      <c r="PEV780" s="168"/>
      <c r="PEW780" s="168"/>
      <c r="PEX780" s="168"/>
      <c r="PEY780" s="168"/>
      <c r="PEZ780" s="168"/>
      <c r="PFA780" s="168"/>
      <c r="PFB780" s="168"/>
      <c r="PFC780" s="168"/>
      <c r="PFD780" s="168"/>
      <c r="PFE780" s="511"/>
      <c r="PFF780" s="511"/>
      <c r="PFG780" s="511"/>
      <c r="PFH780" s="511"/>
      <c r="PFI780" s="511"/>
      <c r="PFJ780" s="511"/>
      <c r="PFK780" s="511"/>
      <c r="PFL780" s="511"/>
      <c r="PFM780" s="511"/>
      <c r="PFN780" s="511"/>
      <c r="PFO780" s="511"/>
      <c r="PFP780" s="511"/>
      <c r="PFQ780" s="511"/>
      <c r="PFR780" s="511"/>
      <c r="PFS780" s="511"/>
      <c r="PFT780" s="511"/>
      <c r="PFU780" s="511"/>
      <c r="PFV780" s="511"/>
      <c r="PFW780" s="511"/>
      <c r="PFX780" s="511"/>
      <c r="PFY780" s="511"/>
      <c r="PFZ780" s="511"/>
      <c r="PGA780" s="511"/>
      <c r="PGB780" s="511"/>
      <c r="PGC780" s="89"/>
      <c r="PGD780" s="89"/>
      <c r="PGE780" s="89"/>
      <c r="PGF780" s="89"/>
      <c r="PGG780" s="89"/>
      <c r="PGH780" s="511"/>
      <c r="PGI780" s="511"/>
      <c r="PGJ780" s="89"/>
      <c r="PGK780" s="89"/>
      <c r="PGL780" s="511"/>
      <c r="PGM780" s="511"/>
      <c r="PGN780" s="89"/>
      <c r="PGO780" s="89"/>
      <c r="PGP780" s="511"/>
      <c r="PGQ780" s="511"/>
      <c r="PGR780" s="511"/>
      <c r="PGS780" s="511"/>
      <c r="PGT780" s="511"/>
      <c r="PGU780" s="511"/>
      <c r="PGV780" s="511"/>
      <c r="PGW780" s="89"/>
      <c r="PGX780" s="89"/>
      <c r="PGY780" s="511"/>
      <c r="PGZ780" s="511"/>
      <c r="PHA780" s="89"/>
      <c r="PHB780" s="89"/>
      <c r="PHC780" s="511"/>
      <c r="PHD780" s="511"/>
      <c r="PHE780" s="511"/>
      <c r="PHF780" s="511"/>
      <c r="PHG780" s="511"/>
      <c r="PHH780" s="203"/>
      <c r="PHI780" s="107"/>
      <c r="PHJ780" s="511"/>
      <c r="PHK780" s="511"/>
      <c r="PHL780" s="511"/>
      <c r="PHM780" s="511"/>
      <c r="PHN780" s="511"/>
      <c r="PHO780" s="511"/>
      <c r="PHP780" s="511"/>
      <c r="PHQ780" s="168"/>
      <c r="PHR780" s="168"/>
      <c r="PHS780" s="168"/>
      <c r="PHT780" s="168"/>
      <c r="PHU780" s="168"/>
      <c r="PHV780" s="168"/>
      <c r="PHW780" s="168"/>
      <c r="PHX780" s="168"/>
      <c r="PHY780" s="168"/>
      <c r="PHZ780" s="168"/>
      <c r="PIA780" s="168"/>
      <c r="PIB780" s="168"/>
      <c r="PIC780" s="168"/>
      <c r="PID780" s="168"/>
      <c r="PIE780" s="168"/>
      <c r="PIF780" s="168"/>
      <c r="PIG780" s="168"/>
      <c r="PIH780" s="168"/>
      <c r="PII780" s="168"/>
      <c r="PIJ780" s="168"/>
      <c r="PIK780" s="168"/>
      <c r="PIL780" s="168"/>
      <c r="PIM780" s="168"/>
      <c r="PIN780" s="168"/>
      <c r="PIO780" s="168"/>
      <c r="PIP780" s="168"/>
      <c r="PIQ780" s="168"/>
      <c r="PIR780" s="168"/>
      <c r="PIS780" s="168"/>
      <c r="PIT780" s="168"/>
      <c r="PIU780" s="168"/>
      <c r="PIV780" s="168"/>
      <c r="PIW780" s="168"/>
      <c r="PIX780" s="168"/>
      <c r="PIY780" s="168"/>
      <c r="PIZ780" s="168"/>
      <c r="PJA780" s="168"/>
      <c r="PJB780" s="168"/>
      <c r="PJC780" s="168"/>
      <c r="PJD780" s="168"/>
      <c r="PJE780" s="168"/>
      <c r="PJF780" s="168"/>
      <c r="PJG780" s="168"/>
      <c r="PJH780" s="168"/>
      <c r="PJI780" s="511"/>
      <c r="PJJ780" s="511"/>
      <c r="PJK780" s="511"/>
      <c r="PJL780" s="511"/>
      <c r="PJM780" s="511"/>
      <c r="PJN780" s="511"/>
      <c r="PJO780" s="511"/>
      <c r="PJP780" s="511"/>
      <c r="PJQ780" s="511"/>
      <c r="PJR780" s="511"/>
      <c r="PJS780" s="511"/>
      <c r="PJT780" s="511"/>
      <c r="PJU780" s="511"/>
      <c r="PJV780" s="511"/>
      <c r="PJW780" s="511"/>
      <c r="PJX780" s="511"/>
      <c r="PJY780" s="511"/>
      <c r="PJZ780" s="511"/>
      <c r="PKA780" s="511"/>
      <c r="PKB780" s="511"/>
      <c r="PKC780" s="511"/>
      <c r="PKD780" s="511"/>
      <c r="PKE780" s="511"/>
      <c r="PKF780" s="511"/>
      <c r="PKG780" s="89"/>
      <c r="PKH780" s="89"/>
      <c r="PKI780" s="89"/>
      <c r="PKJ780" s="89"/>
      <c r="PKK780" s="89"/>
      <c r="PKL780" s="511"/>
      <c r="PKM780" s="511"/>
      <c r="PKN780" s="89"/>
      <c r="PKO780" s="89"/>
      <c r="PKP780" s="511"/>
      <c r="PKQ780" s="511"/>
      <c r="PKR780" s="89"/>
      <c r="PKS780" s="89"/>
      <c r="PKT780" s="511"/>
      <c r="PKU780" s="511"/>
      <c r="PKV780" s="511"/>
      <c r="PKW780" s="511"/>
      <c r="PKX780" s="511"/>
      <c r="PKY780" s="511"/>
      <c r="PKZ780" s="511"/>
      <c r="PLA780" s="89"/>
      <c r="PLB780" s="89"/>
      <c r="PLC780" s="511"/>
      <c r="PLD780" s="511"/>
      <c r="PLE780" s="89"/>
      <c r="PLF780" s="89"/>
      <c r="PLG780" s="511"/>
      <c r="PLH780" s="511"/>
      <c r="PLI780" s="511"/>
      <c r="PLJ780" s="511"/>
      <c r="PLK780" s="511"/>
      <c r="PLL780" s="203"/>
      <c r="PLM780" s="107"/>
      <c r="PLN780" s="511"/>
      <c r="PLO780" s="511"/>
      <c r="PLP780" s="511"/>
      <c r="PLQ780" s="511"/>
      <c r="PLR780" s="511"/>
      <c r="PLS780" s="511"/>
      <c r="PLT780" s="511"/>
      <c r="PLU780" s="168"/>
      <c r="PLV780" s="168"/>
      <c r="PLW780" s="168"/>
      <c r="PLX780" s="168"/>
      <c r="PLY780" s="168"/>
      <c r="PLZ780" s="168"/>
      <c r="PMA780" s="168"/>
      <c r="PMB780" s="168"/>
      <c r="PMC780" s="168"/>
      <c r="PMD780" s="168"/>
      <c r="PME780" s="168"/>
      <c r="PMF780" s="168"/>
      <c r="PMG780" s="168"/>
      <c r="PMH780" s="168"/>
      <c r="PMI780" s="168"/>
      <c r="PMJ780" s="168"/>
      <c r="PMK780" s="168"/>
      <c r="PML780" s="168"/>
      <c r="PMM780" s="168"/>
      <c r="PMN780" s="168"/>
      <c r="PMO780" s="168"/>
      <c r="PMP780" s="168"/>
      <c r="PMQ780" s="168"/>
      <c r="PMR780" s="168"/>
      <c r="PMS780" s="168"/>
      <c r="PMT780" s="168"/>
      <c r="PMU780" s="168"/>
      <c r="PMV780" s="168"/>
      <c r="PMW780" s="168"/>
      <c r="PMX780" s="168"/>
      <c r="PMY780" s="168"/>
      <c r="PMZ780" s="168"/>
      <c r="PNA780" s="168"/>
      <c r="PNB780" s="168"/>
      <c r="PNC780" s="168"/>
      <c r="PND780" s="168"/>
      <c r="PNE780" s="168"/>
      <c r="PNF780" s="168"/>
      <c r="PNG780" s="168"/>
      <c r="PNH780" s="168"/>
      <c r="PNI780" s="168"/>
      <c r="PNJ780" s="168"/>
      <c r="PNK780" s="168"/>
      <c r="PNL780" s="168"/>
      <c r="PNM780" s="511"/>
      <c r="PNN780" s="511"/>
      <c r="PNO780" s="511"/>
      <c r="PNP780" s="511"/>
      <c r="PNQ780" s="511"/>
      <c r="PNR780" s="511"/>
      <c r="PNS780" s="511"/>
      <c r="PNT780" s="511"/>
      <c r="PNU780" s="511"/>
      <c r="PNV780" s="511"/>
      <c r="PNW780" s="511"/>
      <c r="PNX780" s="511"/>
      <c r="PNY780" s="511"/>
      <c r="PNZ780" s="511"/>
      <c r="POA780" s="511"/>
      <c r="POB780" s="511"/>
      <c r="POC780" s="511"/>
      <c r="POD780" s="511"/>
      <c r="POE780" s="511"/>
      <c r="POF780" s="511"/>
      <c r="POG780" s="511"/>
      <c r="POH780" s="511"/>
      <c r="POI780" s="511"/>
      <c r="POJ780" s="511"/>
      <c r="POK780" s="89"/>
      <c r="POL780" s="89"/>
      <c r="POM780" s="89"/>
      <c r="PON780" s="89"/>
      <c r="POO780" s="89"/>
      <c r="POP780" s="511"/>
      <c r="POQ780" s="511"/>
      <c r="POR780" s="89"/>
      <c r="POS780" s="89"/>
      <c r="POT780" s="511"/>
      <c r="POU780" s="511"/>
      <c r="POV780" s="89"/>
      <c r="POW780" s="89"/>
      <c r="POX780" s="511"/>
      <c r="POY780" s="511"/>
      <c r="POZ780" s="511"/>
      <c r="PPA780" s="511"/>
      <c r="PPB780" s="511"/>
      <c r="PPC780" s="511"/>
      <c r="PPD780" s="511"/>
      <c r="PPE780" s="89"/>
      <c r="PPF780" s="89"/>
      <c r="PPG780" s="511"/>
      <c r="PPH780" s="511"/>
      <c r="PPI780" s="89"/>
      <c r="PPJ780" s="89"/>
      <c r="PPK780" s="511"/>
      <c r="PPL780" s="511"/>
      <c r="PPM780" s="511"/>
      <c r="PPN780" s="511"/>
      <c r="PPO780" s="511"/>
      <c r="PPP780" s="203"/>
      <c r="PPQ780" s="107"/>
      <c r="PPR780" s="511"/>
      <c r="PPS780" s="511"/>
      <c r="PPT780" s="511"/>
      <c r="PPU780" s="511"/>
      <c r="PPV780" s="511"/>
      <c r="PPW780" s="511"/>
      <c r="PPX780" s="511"/>
      <c r="PPY780" s="168"/>
      <c r="PPZ780" s="168"/>
      <c r="PQA780" s="168"/>
      <c r="PQB780" s="168"/>
      <c r="PQC780" s="168"/>
      <c r="PQD780" s="168"/>
      <c r="PQE780" s="168"/>
      <c r="PQF780" s="168"/>
      <c r="PQG780" s="168"/>
      <c r="PQH780" s="168"/>
      <c r="PQI780" s="168"/>
      <c r="PQJ780" s="168"/>
      <c r="PQK780" s="168"/>
      <c r="PQL780" s="168"/>
      <c r="PQM780" s="168"/>
      <c r="PQN780" s="168"/>
      <c r="PQO780" s="168"/>
      <c r="PQP780" s="168"/>
      <c r="PQQ780" s="168"/>
      <c r="PQR780" s="168"/>
      <c r="PQS780" s="168"/>
      <c r="PQT780" s="168"/>
      <c r="PQU780" s="168"/>
      <c r="PQV780" s="168"/>
      <c r="PQW780" s="168"/>
      <c r="PQX780" s="168"/>
      <c r="PQY780" s="168"/>
      <c r="PQZ780" s="168"/>
      <c r="PRA780" s="168"/>
      <c r="PRB780" s="168"/>
      <c r="PRC780" s="168"/>
      <c r="PRD780" s="168"/>
      <c r="PRE780" s="168"/>
      <c r="PRF780" s="168"/>
      <c r="PRG780" s="168"/>
      <c r="PRH780" s="168"/>
      <c r="PRI780" s="168"/>
      <c r="PRJ780" s="168"/>
      <c r="PRK780" s="168"/>
      <c r="PRL780" s="168"/>
      <c r="PRM780" s="168"/>
      <c r="PRN780" s="168"/>
      <c r="PRO780" s="168"/>
      <c r="PRP780" s="168"/>
      <c r="PRQ780" s="511"/>
      <c r="PRR780" s="511"/>
      <c r="PRS780" s="511"/>
      <c r="PRT780" s="511"/>
      <c r="PRU780" s="511"/>
      <c r="PRV780" s="511"/>
      <c r="PRW780" s="511"/>
      <c r="PRX780" s="511"/>
      <c r="PRY780" s="511"/>
      <c r="PRZ780" s="511"/>
      <c r="PSA780" s="511"/>
      <c r="PSB780" s="511"/>
      <c r="PSC780" s="511"/>
      <c r="PSD780" s="511"/>
      <c r="PSE780" s="511"/>
      <c r="PSF780" s="511"/>
      <c r="PSG780" s="511"/>
      <c r="PSH780" s="511"/>
      <c r="PSI780" s="511"/>
      <c r="PSJ780" s="511"/>
      <c r="PSK780" s="511"/>
      <c r="PSL780" s="511"/>
      <c r="PSM780" s="511"/>
      <c r="PSN780" s="511"/>
      <c r="PSO780" s="89"/>
      <c r="PSP780" s="89"/>
      <c r="PSQ780" s="89"/>
      <c r="PSR780" s="89"/>
      <c r="PSS780" s="89"/>
      <c r="PST780" s="511"/>
      <c r="PSU780" s="511"/>
      <c r="PSV780" s="89"/>
      <c r="PSW780" s="89"/>
      <c r="PSX780" s="511"/>
      <c r="PSY780" s="511"/>
      <c r="PSZ780" s="89"/>
      <c r="PTA780" s="89"/>
      <c r="PTB780" s="511"/>
      <c r="PTC780" s="511"/>
      <c r="PTD780" s="511"/>
      <c r="PTE780" s="511"/>
      <c r="PTF780" s="511"/>
      <c r="PTG780" s="511"/>
      <c r="PTH780" s="511"/>
      <c r="PTI780" s="89"/>
      <c r="PTJ780" s="89"/>
      <c r="PTK780" s="511"/>
      <c r="PTL780" s="511"/>
      <c r="PTM780" s="89"/>
      <c r="PTN780" s="89"/>
      <c r="PTO780" s="511"/>
      <c r="PTP780" s="511"/>
      <c r="PTQ780" s="511"/>
      <c r="PTR780" s="511"/>
      <c r="PTS780" s="511"/>
      <c r="PTT780" s="203"/>
      <c r="PTU780" s="107"/>
      <c r="PTV780" s="511"/>
      <c r="PTW780" s="511"/>
      <c r="PTX780" s="511"/>
      <c r="PTY780" s="511"/>
      <c r="PTZ780" s="511"/>
      <c r="PUA780" s="511"/>
      <c r="PUB780" s="511"/>
      <c r="PUC780" s="168"/>
      <c r="PUD780" s="168"/>
      <c r="PUE780" s="168"/>
      <c r="PUF780" s="168"/>
      <c r="PUG780" s="168"/>
      <c r="PUH780" s="168"/>
      <c r="PUI780" s="168"/>
      <c r="PUJ780" s="168"/>
      <c r="PUK780" s="168"/>
      <c r="PUL780" s="168"/>
      <c r="PUM780" s="168"/>
      <c r="PUN780" s="168"/>
      <c r="PUO780" s="168"/>
      <c r="PUP780" s="168"/>
      <c r="PUQ780" s="168"/>
      <c r="PUR780" s="168"/>
      <c r="PUS780" s="168"/>
      <c r="PUT780" s="168"/>
      <c r="PUU780" s="168"/>
      <c r="PUV780" s="168"/>
      <c r="PUW780" s="168"/>
      <c r="PUX780" s="168"/>
      <c r="PUY780" s="168"/>
      <c r="PUZ780" s="168"/>
      <c r="PVA780" s="168"/>
      <c r="PVB780" s="168"/>
      <c r="PVC780" s="168"/>
      <c r="PVD780" s="168"/>
      <c r="PVE780" s="168"/>
      <c r="PVF780" s="168"/>
      <c r="PVG780" s="168"/>
      <c r="PVH780" s="168"/>
      <c r="PVI780" s="168"/>
      <c r="PVJ780" s="168"/>
      <c r="PVK780" s="168"/>
      <c r="PVL780" s="168"/>
      <c r="PVM780" s="168"/>
      <c r="PVN780" s="168"/>
      <c r="PVO780" s="168"/>
      <c r="PVP780" s="168"/>
      <c r="PVQ780" s="168"/>
      <c r="PVR780" s="168"/>
      <c r="PVS780" s="168"/>
      <c r="PVT780" s="168"/>
      <c r="PVU780" s="511"/>
      <c r="PVV780" s="511"/>
      <c r="PVW780" s="511"/>
      <c r="PVX780" s="511"/>
      <c r="PVY780" s="511"/>
      <c r="PVZ780" s="511"/>
      <c r="PWA780" s="511"/>
      <c r="PWB780" s="511"/>
      <c r="PWC780" s="511"/>
      <c r="PWD780" s="511"/>
      <c r="PWE780" s="511"/>
      <c r="PWF780" s="511"/>
      <c r="PWG780" s="511"/>
      <c r="PWH780" s="511"/>
      <c r="PWI780" s="511"/>
      <c r="PWJ780" s="511"/>
      <c r="PWK780" s="511"/>
      <c r="PWL780" s="511"/>
      <c r="PWM780" s="511"/>
      <c r="PWN780" s="511"/>
      <c r="PWO780" s="511"/>
      <c r="PWP780" s="511"/>
      <c r="PWQ780" s="511"/>
      <c r="PWR780" s="511"/>
      <c r="PWS780" s="89"/>
      <c r="PWT780" s="89"/>
      <c r="PWU780" s="89"/>
      <c r="PWV780" s="89"/>
      <c r="PWW780" s="89"/>
      <c r="PWX780" s="511"/>
      <c r="PWY780" s="511"/>
      <c r="PWZ780" s="89"/>
      <c r="PXA780" s="89"/>
      <c r="PXB780" s="511"/>
      <c r="PXC780" s="511"/>
      <c r="PXD780" s="89"/>
      <c r="PXE780" s="89"/>
      <c r="PXF780" s="511"/>
      <c r="PXG780" s="511"/>
      <c r="PXH780" s="511"/>
      <c r="PXI780" s="511"/>
      <c r="PXJ780" s="511"/>
      <c r="PXK780" s="511"/>
      <c r="PXL780" s="511"/>
      <c r="PXM780" s="89"/>
      <c r="PXN780" s="89"/>
      <c r="PXO780" s="511"/>
      <c r="PXP780" s="511"/>
      <c r="PXQ780" s="89"/>
      <c r="PXR780" s="89"/>
      <c r="PXS780" s="511"/>
      <c r="PXT780" s="511"/>
      <c r="PXU780" s="511"/>
      <c r="PXV780" s="511"/>
      <c r="PXW780" s="511"/>
      <c r="PXX780" s="203"/>
      <c r="PXY780" s="107"/>
      <c r="PXZ780" s="511"/>
      <c r="PYA780" s="511"/>
      <c r="PYB780" s="511"/>
      <c r="PYC780" s="511"/>
      <c r="PYD780" s="511"/>
      <c r="PYE780" s="511"/>
      <c r="PYF780" s="511"/>
      <c r="PYG780" s="168"/>
      <c r="PYH780" s="168"/>
      <c r="PYI780" s="168"/>
      <c r="PYJ780" s="168"/>
      <c r="PYK780" s="168"/>
      <c r="PYL780" s="168"/>
      <c r="PYM780" s="168"/>
      <c r="PYN780" s="168"/>
      <c r="PYO780" s="168"/>
      <c r="PYP780" s="168"/>
      <c r="PYQ780" s="168"/>
      <c r="PYR780" s="168"/>
      <c r="PYS780" s="168"/>
      <c r="PYT780" s="168"/>
      <c r="PYU780" s="168"/>
      <c r="PYV780" s="168"/>
      <c r="PYW780" s="168"/>
      <c r="PYX780" s="168"/>
      <c r="PYY780" s="168"/>
      <c r="PYZ780" s="168"/>
      <c r="PZA780" s="168"/>
      <c r="PZB780" s="168"/>
      <c r="PZC780" s="168"/>
      <c r="PZD780" s="168"/>
      <c r="PZE780" s="168"/>
      <c r="PZF780" s="168"/>
      <c r="PZG780" s="168"/>
      <c r="PZH780" s="168"/>
      <c r="PZI780" s="168"/>
      <c r="PZJ780" s="168"/>
      <c r="PZK780" s="168"/>
      <c r="PZL780" s="168"/>
      <c r="PZM780" s="168"/>
      <c r="PZN780" s="168"/>
      <c r="PZO780" s="168"/>
      <c r="PZP780" s="168"/>
      <c r="PZQ780" s="168"/>
      <c r="PZR780" s="168"/>
      <c r="PZS780" s="168"/>
      <c r="PZT780" s="168"/>
      <c r="PZU780" s="168"/>
      <c r="PZV780" s="168"/>
      <c r="PZW780" s="168"/>
      <c r="PZX780" s="168"/>
      <c r="PZY780" s="511"/>
      <c r="PZZ780" s="511"/>
      <c r="QAA780" s="511"/>
      <c r="QAB780" s="511"/>
      <c r="QAC780" s="511"/>
      <c r="QAD780" s="511"/>
      <c r="QAE780" s="511"/>
      <c r="QAF780" s="511"/>
      <c r="QAG780" s="511"/>
      <c r="QAH780" s="511"/>
      <c r="QAI780" s="511"/>
      <c r="QAJ780" s="511"/>
      <c r="QAK780" s="511"/>
      <c r="QAL780" s="511"/>
      <c r="QAM780" s="511"/>
      <c r="QAN780" s="511"/>
      <c r="QAO780" s="511"/>
      <c r="QAP780" s="511"/>
      <c r="QAQ780" s="511"/>
      <c r="QAR780" s="511"/>
      <c r="QAS780" s="511"/>
      <c r="QAT780" s="511"/>
      <c r="QAU780" s="511"/>
      <c r="QAV780" s="511"/>
      <c r="QAW780" s="89"/>
      <c r="QAX780" s="89"/>
      <c r="QAY780" s="89"/>
      <c r="QAZ780" s="89"/>
      <c r="QBA780" s="89"/>
      <c r="QBB780" s="511"/>
      <c r="QBC780" s="511"/>
      <c r="QBD780" s="89"/>
      <c r="QBE780" s="89"/>
      <c r="QBF780" s="511"/>
      <c r="QBG780" s="511"/>
      <c r="QBH780" s="89"/>
      <c r="QBI780" s="89"/>
      <c r="QBJ780" s="511"/>
      <c r="QBK780" s="511"/>
      <c r="QBL780" s="511"/>
      <c r="QBM780" s="511"/>
      <c r="QBN780" s="511"/>
      <c r="QBO780" s="511"/>
      <c r="QBP780" s="511"/>
      <c r="QBQ780" s="89"/>
      <c r="QBR780" s="89"/>
      <c r="QBS780" s="511"/>
      <c r="QBT780" s="511"/>
      <c r="QBU780" s="89"/>
      <c r="QBV780" s="89"/>
      <c r="QBW780" s="511"/>
      <c r="QBX780" s="511"/>
      <c r="QBY780" s="511"/>
      <c r="QBZ780" s="511"/>
      <c r="QCA780" s="511"/>
      <c r="QCB780" s="203"/>
      <c r="QCC780" s="107"/>
      <c r="QCD780" s="511"/>
      <c r="QCE780" s="511"/>
      <c r="QCF780" s="511"/>
      <c r="QCG780" s="511"/>
      <c r="QCH780" s="511"/>
      <c r="QCI780" s="511"/>
      <c r="QCJ780" s="511"/>
      <c r="QCK780" s="168"/>
      <c r="QCL780" s="168"/>
      <c r="QCM780" s="168"/>
      <c r="QCN780" s="168"/>
      <c r="QCO780" s="168"/>
      <c r="QCP780" s="168"/>
      <c r="QCQ780" s="168"/>
      <c r="QCR780" s="168"/>
      <c r="QCS780" s="168"/>
      <c r="QCT780" s="168"/>
      <c r="QCU780" s="168"/>
      <c r="QCV780" s="168"/>
      <c r="QCW780" s="168"/>
      <c r="QCX780" s="168"/>
      <c r="QCY780" s="168"/>
      <c r="QCZ780" s="168"/>
      <c r="QDA780" s="168"/>
      <c r="QDB780" s="168"/>
      <c r="QDC780" s="168"/>
      <c r="QDD780" s="168"/>
      <c r="QDE780" s="168"/>
      <c r="QDF780" s="168"/>
      <c r="QDG780" s="168"/>
      <c r="QDH780" s="168"/>
      <c r="QDI780" s="168"/>
      <c r="QDJ780" s="168"/>
      <c r="QDK780" s="168"/>
      <c r="QDL780" s="168"/>
      <c r="QDM780" s="168"/>
      <c r="QDN780" s="168"/>
      <c r="QDO780" s="168"/>
      <c r="QDP780" s="168"/>
      <c r="QDQ780" s="168"/>
      <c r="QDR780" s="168"/>
      <c r="QDS780" s="168"/>
      <c r="QDT780" s="168"/>
      <c r="QDU780" s="168"/>
      <c r="QDV780" s="168"/>
      <c r="QDW780" s="168"/>
      <c r="QDX780" s="168"/>
      <c r="QDY780" s="168"/>
      <c r="QDZ780" s="168"/>
      <c r="QEA780" s="168"/>
      <c r="QEB780" s="168"/>
      <c r="QEC780" s="511"/>
      <c r="QED780" s="511"/>
      <c r="QEE780" s="511"/>
      <c r="QEF780" s="511"/>
      <c r="QEG780" s="511"/>
      <c r="QEH780" s="511"/>
      <c r="QEI780" s="511"/>
      <c r="QEJ780" s="511"/>
      <c r="QEK780" s="511"/>
      <c r="QEL780" s="511"/>
      <c r="QEM780" s="511"/>
      <c r="QEN780" s="511"/>
      <c r="QEO780" s="511"/>
      <c r="QEP780" s="511"/>
      <c r="QEQ780" s="511"/>
      <c r="QER780" s="511"/>
      <c r="QES780" s="511"/>
      <c r="QET780" s="511"/>
      <c r="QEU780" s="511"/>
      <c r="QEV780" s="511"/>
      <c r="QEW780" s="511"/>
      <c r="QEX780" s="511"/>
      <c r="QEY780" s="511"/>
      <c r="QEZ780" s="511"/>
      <c r="QFA780" s="89"/>
      <c r="QFB780" s="89"/>
      <c r="QFC780" s="89"/>
      <c r="QFD780" s="89"/>
      <c r="QFE780" s="89"/>
      <c r="QFF780" s="511"/>
      <c r="QFG780" s="511"/>
      <c r="QFH780" s="89"/>
      <c r="QFI780" s="89"/>
      <c r="QFJ780" s="511"/>
      <c r="QFK780" s="511"/>
      <c r="QFL780" s="89"/>
      <c r="QFM780" s="89"/>
      <c r="QFN780" s="511"/>
      <c r="QFO780" s="511"/>
      <c r="QFP780" s="511"/>
      <c r="QFQ780" s="511"/>
      <c r="QFR780" s="511"/>
      <c r="QFS780" s="511"/>
      <c r="QFT780" s="511"/>
      <c r="QFU780" s="89"/>
      <c r="QFV780" s="89"/>
      <c r="QFW780" s="511"/>
      <c r="QFX780" s="511"/>
      <c r="QFY780" s="89"/>
      <c r="QFZ780" s="89"/>
      <c r="QGA780" s="511"/>
      <c r="QGB780" s="511"/>
      <c r="QGC780" s="511"/>
      <c r="QGD780" s="511"/>
      <c r="QGE780" s="511"/>
      <c r="QGF780" s="203"/>
      <c r="QGG780" s="107"/>
      <c r="QGH780" s="511"/>
      <c r="QGI780" s="511"/>
      <c r="QGJ780" s="511"/>
      <c r="QGK780" s="511"/>
      <c r="QGL780" s="511"/>
      <c r="QGM780" s="511"/>
      <c r="QGN780" s="511"/>
      <c r="QGO780" s="168"/>
      <c r="QGP780" s="168"/>
      <c r="QGQ780" s="168"/>
      <c r="QGR780" s="168"/>
      <c r="QGS780" s="168"/>
      <c r="QGT780" s="168"/>
      <c r="QGU780" s="168"/>
      <c r="QGV780" s="168"/>
      <c r="QGW780" s="168"/>
      <c r="QGX780" s="168"/>
      <c r="QGY780" s="168"/>
      <c r="QGZ780" s="168"/>
      <c r="QHA780" s="168"/>
      <c r="QHB780" s="168"/>
      <c r="QHC780" s="168"/>
      <c r="QHD780" s="168"/>
      <c r="QHE780" s="168"/>
      <c r="QHF780" s="168"/>
      <c r="QHG780" s="168"/>
      <c r="QHH780" s="168"/>
      <c r="QHI780" s="168"/>
      <c r="QHJ780" s="168"/>
      <c r="QHK780" s="168"/>
      <c r="QHL780" s="168"/>
      <c r="QHM780" s="168"/>
      <c r="QHN780" s="168"/>
      <c r="QHO780" s="168"/>
      <c r="QHP780" s="168"/>
      <c r="QHQ780" s="168"/>
      <c r="QHR780" s="168"/>
      <c r="QHS780" s="168"/>
      <c r="QHT780" s="168"/>
      <c r="QHU780" s="168"/>
      <c r="QHV780" s="168"/>
      <c r="QHW780" s="168"/>
      <c r="QHX780" s="168"/>
      <c r="QHY780" s="168"/>
      <c r="QHZ780" s="168"/>
      <c r="QIA780" s="168"/>
      <c r="QIB780" s="168"/>
      <c r="QIC780" s="168"/>
      <c r="QID780" s="168"/>
      <c r="QIE780" s="168"/>
      <c r="QIF780" s="168"/>
      <c r="QIG780" s="511"/>
      <c r="QIH780" s="511"/>
      <c r="QII780" s="511"/>
      <c r="QIJ780" s="511"/>
      <c r="QIK780" s="511"/>
      <c r="QIL780" s="511"/>
      <c r="QIM780" s="511"/>
      <c r="QIN780" s="511"/>
      <c r="QIO780" s="511"/>
      <c r="QIP780" s="511"/>
      <c r="QIQ780" s="511"/>
      <c r="QIR780" s="511"/>
      <c r="QIS780" s="511"/>
      <c r="QIT780" s="511"/>
      <c r="QIU780" s="511"/>
      <c r="QIV780" s="511"/>
      <c r="QIW780" s="511"/>
      <c r="QIX780" s="511"/>
      <c r="QIY780" s="511"/>
      <c r="QIZ780" s="511"/>
      <c r="QJA780" s="511"/>
      <c r="QJB780" s="511"/>
      <c r="QJC780" s="511"/>
      <c r="QJD780" s="511"/>
      <c r="QJE780" s="89"/>
      <c r="QJF780" s="89"/>
      <c r="QJG780" s="89"/>
      <c r="QJH780" s="89"/>
      <c r="QJI780" s="89"/>
      <c r="QJJ780" s="511"/>
      <c r="QJK780" s="511"/>
      <c r="QJL780" s="89"/>
      <c r="QJM780" s="89"/>
      <c r="QJN780" s="511"/>
      <c r="QJO780" s="511"/>
      <c r="QJP780" s="89"/>
      <c r="QJQ780" s="89"/>
      <c r="QJR780" s="511"/>
      <c r="QJS780" s="511"/>
      <c r="QJT780" s="511"/>
      <c r="QJU780" s="511"/>
      <c r="QJV780" s="511"/>
      <c r="QJW780" s="511"/>
      <c r="QJX780" s="511"/>
      <c r="QJY780" s="89"/>
      <c r="QJZ780" s="89"/>
      <c r="QKA780" s="511"/>
      <c r="QKB780" s="511"/>
      <c r="QKC780" s="89"/>
      <c r="QKD780" s="89"/>
      <c r="QKE780" s="511"/>
      <c r="QKF780" s="511"/>
      <c r="QKG780" s="511"/>
      <c r="QKH780" s="511"/>
      <c r="QKI780" s="511"/>
      <c r="QKJ780" s="203"/>
      <c r="QKK780" s="107"/>
      <c r="QKL780" s="511"/>
      <c r="QKM780" s="511"/>
      <c r="QKN780" s="511"/>
      <c r="QKO780" s="511"/>
      <c r="QKP780" s="511"/>
      <c r="QKQ780" s="511"/>
      <c r="QKR780" s="511"/>
      <c r="QKS780" s="168"/>
      <c r="QKT780" s="168"/>
      <c r="QKU780" s="168"/>
      <c r="QKV780" s="168"/>
      <c r="QKW780" s="168"/>
      <c r="QKX780" s="168"/>
      <c r="QKY780" s="168"/>
      <c r="QKZ780" s="168"/>
      <c r="QLA780" s="168"/>
      <c r="QLB780" s="168"/>
      <c r="QLC780" s="168"/>
      <c r="QLD780" s="168"/>
      <c r="QLE780" s="168"/>
      <c r="QLF780" s="168"/>
      <c r="QLG780" s="168"/>
      <c r="QLH780" s="168"/>
      <c r="QLI780" s="168"/>
      <c r="QLJ780" s="168"/>
      <c r="QLK780" s="168"/>
      <c r="QLL780" s="168"/>
      <c r="QLM780" s="168"/>
      <c r="QLN780" s="168"/>
      <c r="QLO780" s="168"/>
      <c r="QLP780" s="168"/>
      <c r="QLQ780" s="168"/>
      <c r="QLR780" s="168"/>
      <c r="QLS780" s="168"/>
      <c r="QLT780" s="168"/>
      <c r="QLU780" s="168"/>
      <c r="QLV780" s="168"/>
      <c r="QLW780" s="168"/>
      <c r="QLX780" s="168"/>
      <c r="QLY780" s="168"/>
      <c r="QLZ780" s="168"/>
      <c r="QMA780" s="168"/>
      <c r="QMB780" s="168"/>
      <c r="QMC780" s="168"/>
      <c r="QMD780" s="168"/>
      <c r="QME780" s="168"/>
      <c r="QMF780" s="168"/>
      <c r="QMG780" s="168"/>
      <c r="QMH780" s="168"/>
      <c r="QMI780" s="168"/>
      <c r="QMJ780" s="168"/>
      <c r="QMK780" s="511"/>
      <c r="QML780" s="511"/>
      <c r="QMM780" s="511"/>
      <c r="QMN780" s="511"/>
      <c r="QMO780" s="511"/>
      <c r="QMP780" s="511"/>
      <c r="QMQ780" s="511"/>
      <c r="QMR780" s="511"/>
      <c r="QMS780" s="511"/>
      <c r="QMT780" s="511"/>
      <c r="QMU780" s="511"/>
      <c r="QMV780" s="511"/>
      <c r="QMW780" s="511"/>
      <c r="QMX780" s="511"/>
      <c r="QMY780" s="511"/>
      <c r="QMZ780" s="511"/>
      <c r="QNA780" s="511"/>
      <c r="QNB780" s="511"/>
      <c r="QNC780" s="511"/>
      <c r="QND780" s="511"/>
      <c r="QNE780" s="511"/>
      <c r="QNF780" s="511"/>
      <c r="QNG780" s="511"/>
      <c r="QNH780" s="511"/>
      <c r="QNI780" s="89"/>
      <c r="QNJ780" s="89"/>
      <c r="QNK780" s="89"/>
      <c r="QNL780" s="89"/>
      <c r="QNM780" s="89"/>
      <c r="QNN780" s="511"/>
      <c r="QNO780" s="511"/>
      <c r="QNP780" s="89"/>
      <c r="QNQ780" s="89"/>
      <c r="QNR780" s="511"/>
      <c r="QNS780" s="511"/>
      <c r="QNT780" s="89"/>
      <c r="QNU780" s="89"/>
      <c r="QNV780" s="511"/>
      <c r="QNW780" s="511"/>
      <c r="QNX780" s="511"/>
      <c r="QNY780" s="511"/>
      <c r="QNZ780" s="511"/>
      <c r="QOA780" s="511"/>
      <c r="QOB780" s="511"/>
      <c r="QOC780" s="89"/>
      <c r="QOD780" s="89"/>
      <c r="QOE780" s="511"/>
      <c r="QOF780" s="511"/>
      <c r="QOG780" s="89"/>
      <c r="QOH780" s="89"/>
      <c r="QOI780" s="511"/>
      <c r="QOJ780" s="511"/>
      <c r="QOK780" s="511"/>
      <c r="QOL780" s="511"/>
      <c r="QOM780" s="511"/>
      <c r="QON780" s="203"/>
      <c r="QOO780" s="107"/>
      <c r="QOP780" s="511"/>
      <c r="QOQ780" s="511"/>
      <c r="QOR780" s="511"/>
      <c r="QOS780" s="511"/>
      <c r="QOT780" s="511"/>
      <c r="QOU780" s="511"/>
      <c r="QOV780" s="511"/>
      <c r="QOW780" s="168"/>
      <c r="QOX780" s="168"/>
      <c r="QOY780" s="168"/>
      <c r="QOZ780" s="168"/>
      <c r="QPA780" s="168"/>
      <c r="QPB780" s="168"/>
      <c r="QPC780" s="168"/>
      <c r="QPD780" s="168"/>
      <c r="QPE780" s="168"/>
      <c r="QPF780" s="168"/>
      <c r="QPG780" s="168"/>
      <c r="QPH780" s="168"/>
      <c r="QPI780" s="168"/>
      <c r="QPJ780" s="168"/>
      <c r="QPK780" s="168"/>
      <c r="QPL780" s="168"/>
      <c r="QPM780" s="168"/>
      <c r="QPN780" s="168"/>
      <c r="QPO780" s="168"/>
      <c r="QPP780" s="168"/>
      <c r="QPQ780" s="168"/>
      <c r="QPR780" s="168"/>
      <c r="QPS780" s="168"/>
      <c r="QPT780" s="168"/>
      <c r="QPU780" s="168"/>
      <c r="QPV780" s="168"/>
      <c r="QPW780" s="168"/>
      <c r="QPX780" s="168"/>
      <c r="QPY780" s="168"/>
      <c r="QPZ780" s="168"/>
      <c r="QQA780" s="168"/>
      <c r="QQB780" s="168"/>
      <c r="QQC780" s="168"/>
      <c r="QQD780" s="168"/>
      <c r="QQE780" s="168"/>
      <c r="QQF780" s="168"/>
      <c r="QQG780" s="168"/>
      <c r="QQH780" s="168"/>
      <c r="QQI780" s="168"/>
      <c r="QQJ780" s="168"/>
      <c r="QQK780" s="168"/>
      <c r="QQL780" s="168"/>
      <c r="QQM780" s="168"/>
      <c r="QQN780" s="168"/>
      <c r="QQO780" s="511"/>
      <c r="QQP780" s="511"/>
      <c r="QQQ780" s="511"/>
      <c r="QQR780" s="511"/>
      <c r="QQS780" s="511"/>
      <c r="QQT780" s="511"/>
      <c r="QQU780" s="511"/>
      <c r="QQV780" s="511"/>
      <c r="QQW780" s="511"/>
      <c r="QQX780" s="511"/>
      <c r="QQY780" s="511"/>
      <c r="QQZ780" s="511"/>
      <c r="QRA780" s="511"/>
      <c r="QRB780" s="511"/>
      <c r="QRC780" s="511"/>
      <c r="QRD780" s="511"/>
      <c r="QRE780" s="511"/>
      <c r="QRF780" s="511"/>
      <c r="QRG780" s="511"/>
      <c r="QRH780" s="511"/>
      <c r="QRI780" s="511"/>
      <c r="QRJ780" s="511"/>
      <c r="QRK780" s="511"/>
      <c r="QRL780" s="511"/>
      <c r="QRM780" s="89"/>
      <c r="QRN780" s="89"/>
      <c r="QRO780" s="89"/>
      <c r="QRP780" s="89"/>
      <c r="QRQ780" s="89"/>
      <c r="QRR780" s="511"/>
      <c r="QRS780" s="511"/>
      <c r="QRT780" s="89"/>
      <c r="QRU780" s="89"/>
      <c r="QRV780" s="511"/>
      <c r="QRW780" s="511"/>
      <c r="QRX780" s="89"/>
      <c r="QRY780" s="89"/>
      <c r="QRZ780" s="511"/>
      <c r="QSA780" s="511"/>
      <c r="QSB780" s="511"/>
      <c r="QSC780" s="511"/>
      <c r="QSD780" s="511"/>
      <c r="QSE780" s="511"/>
      <c r="QSF780" s="511"/>
      <c r="QSG780" s="89"/>
      <c r="QSH780" s="89"/>
      <c r="QSI780" s="511"/>
      <c r="QSJ780" s="511"/>
      <c r="QSK780" s="89"/>
      <c r="QSL780" s="89"/>
      <c r="QSM780" s="511"/>
      <c r="QSN780" s="511"/>
      <c r="QSO780" s="511"/>
      <c r="QSP780" s="511"/>
      <c r="QSQ780" s="511"/>
      <c r="QSR780" s="203"/>
      <c r="QSS780" s="107"/>
      <c r="QST780" s="511"/>
      <c r="QSU780" s="511"/>
      <c r="QSV780" s="511"/>
      <c r="QSW780" s="511"/>
      <c r="QSX780" s="511"/>
      <c r="QSY780" s="511"/>
      <c r="QSZ780" s="511"/>
      <c r="QTA780" s="168"/>
      <c r="QTB780" s="168"/>
      <c r="QTC780" s="168"/>
      <c r="QTD780" s="168"/>
      <c r="QTE780" s="168"/>
      <c r="QTF780" s="168"/>
      <c r="QTG780" s="168"/>
      <c r="QTH780" s="168"/>
      <c r="QTI780" s="168"/>
      <c r="QTJ780" s="168"/>
      <c r="QTK780" s="168"/>
      <c r="QTL780" s="168"/>
      <c r="QTM780" s="168"/>
      <c r="QTN780" s="168"/>
      <c r="QTO780" s="168"/>
      <c r="QTP780" s="168"/>
      <c r="QTQ780" s="168"/>
      <c r="QTR780" s="168"/>
      <c r="QTS780" s="168"/>
      <c r="QTT780" s="168"/>
      <c r="QTU780" s="168"/>
      <c r="QTV780" s="168"/>
      <c r="QTW780" s="168"/>
      <c r="QTX780" s="168"/>
      <c r="QTY780" s="168"/>
      <c r="QTZ780" s="168"/>
      <c r="QUA780" s="168"/>
      <c r="QUB780" s="168"/>
      <c r="QUC780" s="168"/>
      <c r="QUD780" s="168"/>
      <c r="QUE780" s="168"/>
      <c r="QUF780" s="168"/>
      <c r="QUG780" s="168"/>
      <c r="QUH780" s="168"/>
      <c r="QUI780" s="168"/>
      <c r="QUJ780" s="168"/>
      <c r="QUK780" s="168"/>
      <c r="QUL780" s="168"/>
      <c r="QUM780" s="168"/>
      <c r="QUN780" s="168"/>
      <c r="QUO780" s="168"/>
      <c r="QUP780" s="168"/>
      <c r="QUQ780" s="168"/>
      <c r="QUR780" s="168"/>
      <c r="QUS780" s="511"/>
      <c r="QUT780" s="511"/>
      <c r="QUU780" s="511"/>
      <c r="QUV780" s="511"/>
      <c r="QUW780" s="511"/>
      <c r="QUX780" s="511"/>
      <c r="QUY780" s="511"/>
      <c r="QUZ780" s="511"/>
      <c r="QVA780" s="511"/>
      <c r="QVB780" s="511"/>
      <c r="QVC780" s="511"/>
      <c r="QVD780" s="511"/>
      <c r="QVE780" s="511"/>
      <c r="QVF780" s="511"/>
      <c r="QVG780" s="511"/>
      <c r="QVH780" s="511"/>
      <c r="QVI780" s="511"/>
      <c r="QVJ780" s="511"/>
      <c r="QVK780" s="511"/>
      <c r="QVL780" s="511"/>
      <c r="QVM780" s="511"/>
      <c r="QVN780" s="511"/>
      <c r="QVO780" s="511"/>
      <c r="QVP780" s="511"/>
      <c r="QVQ780" s="89"/>
      <c r="QVR780" s="89"/>
      <c r="QVS780" s="89"/>
      <c r="QVT780" s="89"/>
      <c r="QVU780" s="89"/>
      <c r="QVV780" s="511"/>
      <c r="QVW780" s="511"/>
      <c r="QVX780" s="89"/>
      <c r="QVY780" s="89"/>
      <c r="QVZ780" s="511"/>
      <c r="QWA780" s="511"/>
      <c r="QWB780" s="89"/>
      <c r="QWC780" s="89"/>
      <c r="QWD780" s="511"/>
      <c r="QWE780" s="511"/>
      <c r="QWF780" s="511"/>
      <c r="QWG780" s="511"/>
      <c r="QWH780" s="511"/>
      <c r="QWI780" s="511"/>
      <c r="QWJ780" s="511"/>
      <c r="QWK780" s="89"/>
      <c r="QWL780" s="89"/>
      <c r="QWM780" s="511"/>
      <c r="QWN780" s="511"/>
      <c r="QWO780" s="89"/>
      <c r="QWP780" s="89"/>
      <c r="QWQ780" s="511"/>
      <c r="QWR780" s="511"/>
      <c r="QWS780" s="511"/>
      <c r="QWT780" s="511"/>
      <c r="QWU780" s="511"/>
      <c r="QWV780" s="203"/>
      <c r="QWW780" s="107"/>
      <c r="QWX780" s="511"/>
      <c r="QWY780" s="511"/>
      <c r="QWZ780" s="511"/>
      <c r="QXA780" s="511"/>
      <c r="QXB780" s="511"/>
      <c r="QXC780" s="511"/>
      <c r="QXD780" s="511"/>
      <c r="QXE780" s="168"/>
      <c r="QXF780" s="168"/>
      <c r="QXG780" s="168"/>
      <c r="QXH780" s="168"/>
      <c r="QXI780" s="168"/>
      <c r="QXJ780" s="168"/>
      <c r="QXK780" s="168"/>
      <c r="QXL780" s="168"/>
      <c r="QXM780" s="168"/>
      <c r="QXN780" s="168"/>
      <c r="QXO780" s="168"/>
      <c r="QXP780" s="168"/>
      <c r="QXQ780" s="168"/>
      <c r="QXR780" s="168"/>
      <c r="QXS780" s="168"/>
      <c r="QXT780" s="168"/>
      <c r="QXU780" s="168"/>
      <c r="QXV780" s="168"/>
      <c r="QXW780" s="168"/>
      <c r="QXX780" s="168"/>
      <c r="QXY780" s="168"/>
      <c r="QXZ780" s="168"/>
      <c r="QYA780" s="168"/>
      <c r="QYB780" s="168"/>
      <c r="QYC780" s="168"/>
      <c r="QYD780" s="168"/>
      <c r="QYE780" s="168"/>
      <c r="QYF780" s="168"/>
      <c r="QYG780" s="168"/>
      <c r="QYH780" s="168"/>
      <c r="QYI780" s="168"/>
      <c r="QYJ780" s="168"/>
      <c r="QYK780" s="168"/>
      <c r="QYL780" s="168"/>
      <c r="QYM780" s="168"/>
      <c r="QYN780" s="168"/>
      <c r="QYO780" s="168"/>
      <c r="QYP780" s="168"/>
      <c r="QYQ780" s="168"/>
      <c r="QYR780" s="168"/>
      <c r="QYS780" s="168"/>
      <c r="QYT780" s="168"/>
      <c r="QYU780" s="168"/>
      <c r="QYV780" s="168"/>
      <c r="QYW780" s="511"/>
      <c r="QYX780" s="511"/>
      <c r="QYY780" s="511"/>
      <c r="QYZ780" s="511"/>
      <c r="QZA780" s="511"/>
      <c r="QZB780" s="511"/>
      <c r="QZC780" s="511"/>
      <c r="QZD780" s="511"/>
      <c r="QZE780" s="511"/>
      <c r="QZF780" s="511"/>
      <c r="QZG780" s="511"/>
      <c r="QZH780" s="511"/>
      <c r="QZI780" s="511"/>
      <c r="QZJ780" s="511"/>
      <c r="QZK780" s="511"/>
      <c r="QZL780" s="511"/>
      <c r="QZM780" s="511"/>
      <c r="QZN780" s="511"/>
      <c r="QZO780" s="511"/>
      <c r="QZP780" s="511"/>
      <c r="QZQ780" s="511"/>
      <c r="QZR780" s="511"/>
      <c r="QZS780" s="511"/>
      <c r="QZT780" s="511"/>
      <c r="QZU780" s="89"/>
      <c r="QZV780" s="89"/>
      <c r="QZW780" s="89"/>
      <c r="QZX780" s="89"/>
      <c r="QZY780" s="89"/>
      <c r="QZZ780" s="511"/>
      <c r="RAA780" s="511"/>
      <c r="RAB780" s="89"/>
      <c r="RAC780" s="89"/>
      <c r="RAD780" s="511"/>
      <c r="RAE780" s="511"/>
      <c r="RAF780" s="89"/>
      <c r="RAG780" s="89"/>
      <c r="RAH780" s="511"/>
      <c r="RAI780" s="511"/>
      <c r="RAJ780" s="511"/>
      <c r="RAK780" s="511"/>
      <c r="RAL780" s="511"/>
      <c r="RAM780" s="511"/>
      <c r="RAN780" s="511"/>
      <c r="RAO780" s="89"/>
      <c r="RAP780" s="89"/>
      <c r="RAQ780" s="511"/>
      <c r="RAR780" s="511"/>
      <c r="RAS780" s="89"/>
      <c r="RAT780" s="89"/>
      <c r="RAU780" s="511"/>
      <c r="RAV780" s="511"/>
      <c r="RAW780" s="511"/>
      <c r="RAX780" s="511"/>
      <c r="RAY780" s="511"/>
      <c r="RAZ780" s="203"/>
      <c r="RBA780" s="107"/>
      <c r="RBB780" s="511"/>
      <c r="RBC780" s="511"/>
      <c r="RBD780" s="511"/>
      <c r="RBE780" s="511"/>
      <c r="RBF780" s="511"/>
      <c r="RBG780" s="511"/>
      <c r="RBH780" s="511"/>
      <c r="RBI780" s="168"/>
      <c r="RBJ780" s="168"/>
      <c r="RBK780" s="168"/>
      <c r="RBL780" s="168"/>
      <c r="RBM780" s="168"/>
      <c r="RBN780" s="168"/>
      <c r="RBO780" s="168"/>
      <c r="RBP780" s="168"/>
      <c r="RBQ780" s="168"/>
      <c r="RBR780" s="168"/>
      <c r="RBS780" s="168"/>
      <c r="RBT780" s="168"/>
      <c r="RBU780" s="168"/>
      <c r="RBV780" s="168"/>
      <c r="RBW780" s="168"/>
      <c r="RBX780" s="168"/>
      <c r="RBY780" s="168"/>
      <c r="RBZ780" s="168"/>
      <c r="RCA780" s="168"/>
      <c r="RCB780" s="168"/>
      <c r="RCC780" s="168"/>
      <c r="RCD780" s="168"/>
      <c r="RCE780" s="168"/>
      <c r="RCF780" s="168"/>
      <c r="RCG780" s="168"/>
      <c r="RCH780" s="168"/>
      <c r="RCI780" s="168"/>
      <c r="RCJ780" s="168"/>
      <c r="RCK780" s="168"/>
      <c r="RCL780" s="168"/>
      <c r="RCM780" s="168"/>
      <c r="RCN780" s="168"/>
      <c r="RCO780" s="168"/>
      <c r="RCP780" s="168"/>
      <c r="RCQ780" s="168"/>
      <c r="RCR780" s="168"/>
      <c r="RCS780" s="168"/>
      <c r="RCT780" s="168"/>
      <c r="RCU780" s="168"/>
      <c r="RCV780" s="168"/>
      <c r="RCW780" s="168"/>
      <c r="RCX780" s="168"/>
      <c r="RCY780" s="168"/>
      <c r="RCZ780" s="168"/>
      <c r="RDA780" s="511"/>
      <c r="RDB780" s="511"/>
      <c r="RDC780" s="511"/>
      <c r="RDD780" s="511"/>
      <c r="RDE780" s="511"/>
      <c r="RDF780" s="511"/>
      <c r="RDG780" s="511"/>
      <c r="RDH780" s="511"/>
      <c r="RDI780" s="511"/>
      <c r="RDJ780" s="511"/>
      <c r="RDK780" s="511"/>
      <c r="RDL780" s="511"/>
      <c r="RDM780" s="511"/>
      <c r="RDN780" s="511"/>
      <c r="RDO780" s="511"/>
      <c r="RDP780" s="511"/>
      <c r="RDQ780" s="511"/>
      <c r="RDR780" s="511"/>
      <c r="RDS780" s="511"/>
      <c r="RDT780" s="511"/>
      <c r="RDU780" s="511"/>
      <c r="RDV780" s="511"/>
      <c r="RDW780" s="511"/>
    </row>
    <row r="781" spans="1:12295" s="64" customFormat="1" ht="66.75" hidden="1" customHeight="1" x14ac:dyDescent="0.2">
      <c r="B781" s="224" t="s">
        <v>36</v>
      </c>
      <c r="C781" s="133" t="s">
        <v>121</v>
      </c>
      <c r="D781" s="240">
        <f>G781</f>
        <v>779908.63055</v>
      </c>
      <c r="E781" s="240"/>
      <c r="F781" s="240"/>
      <c r="G781" s="240">
        <f>G782+G783</f>
        <v>779908.63055</v>
      </c>
      <c r="H781" s="240"/>
      <c r="I781" s="240"/>
      <c r="J781" s="240">
        <f>J782+J783</f>
        <v>-163503.07467</v>
      </c>
      <c r="K781" s="240">
        <f>Q781</f>
        <v>135926.58669999999</v>
      </c>
      <c r="L781" s="699">
        <f t="shared" si="1458"/>
        <v>0.17428527057604568</v>
      </c>
      <c r="M781" s="240">
        <f>M782+M783</f>
        <v>0</v>
      </c>
      <c r="N781" s="114"/>
      <c r="O781" s="111"/>
      <c r="P781" s="114"/>
      <c r="Q781" s="111">
        <f>Q782+Q783</f>
        <v>135926.58669999999</v>
      </c>
      <c r="R781" s="752">
        <f t="shared" ref="R781:R836" si="1482">Q781/D781</f>
        <v>0.17428527057604568</v>
      </c>
      <c r="S781" s="111">
        <f t="shared" ref="S781:U781" si="1483">S782+S783</f>
        <v>0</v>
      </c>
      <c r="T781" s="114"/>
      <c r="U781" s="111">
        <f t="shared" si="1483"/>
        <v>0</v>
      </c>
      <c r="V781" s="111">
        <f t="shared" si="1477"/>
        <v>0</v>
      </c>
      <c r="W781" s="89"/>
      <c r="X781" s="89"/>
      <c r="Y781" s="89"/>
      <c r="Z781" s="111">
        <f t="shared" si="1478"/>
        <v>0</v>
      </c>
      <c r="AA781" s="111">
        <f t="shared" si="1479"/>
        <v>0</v>
      </c>
      <c r="AB781" s="89">
        <f t="shared" si="1480"/>
        <v>0</v>
      </c>
      <c r="AC781" s="632">
        <f t="shared" si="1481"/>
        <v>0</v>
      </c>
      <c r="AD781" s="687"/>
      <c r="AE781" s="240">
        <f>AK781</f>
        <v>146315.63533999998</v>
      </c>
      <c r="AF781" s="699">
        <f t="shared" si="1461"/>
        <v>0.18760612411330366</v>
      </c>
      <c r="AG781" s="240"/>
      <c r="AH781" s="699"/>
      <c r="AI781" s="111"/>
      <c r="AJ781" s="114"/>
      <c r="AK781" s="111">
        <f t="shared" ref="AK781:AO781" si="1484">AK782+AK783</f>
        <v>146315.63533999998</v>
      </c>
      <c r="AL781" s="699">
        <f t="shared" ref="AL781:AL822" si="1485">AK781/G781</f>
        <v>0.18760612411330366</v>
      </c>
      <c r="AM781" s="111">
        <f t="shared" si="1484"/>
        <v>0</v>
      </c>
      <c r="AN781" s="114"/>
      <c r="AO781" s="111">
        <f t="shared" si="1484"/>
        <v>0</v>
      </c>
      <c r="AP781" s="111">
        <f>AP782+AP783</f>
        <v>110178.66133</v>
      </c>
      <c r="AQ781" s="114"/>
      <c r="AR781" s="240">
        <f>AX781</f>
        <v>716934.64361000014</v>
      </c>
      <c r="AS781" s="699">
        <f t="shared" si="1464"/>
        <v>0.91925466077277551</v>
      </c>
      <c r="AT781" s="240"/>
      <c r="AU781" s="699"/>
      <c r="AV781" s="111"/>
      <c r="AW781" s="699"/>
      <c r="AX781" s="240">
        <f t="shared" ref="AX781" si="1486">AX782+AX783</f>
        <v>716934.64361000014</v>
      </c>
      <c r="AY781" s="699">
        <f t="shared" si="1466"/>
        <v>0.91925466077277551</v>
      </c>
      <c r="AZ781" s="111"/>
      <c r="BA781" s="699"/>
      <c r="BB781" s="111"/>
      <c r="BC781" s="89"/>
      <c r="BD781" s="111"/>
      <c r="BE781" s="111"/>
      <c r="BF781" s="111"/>
      <c r="BG781" s="111"/>
      <c r="BH781" s="89"/>
      <c r="BI781" s="111"/>
      <c r="BJ781" s="111"/>
      <c r="BK781" s="111"/>
      <c r="BL781" s="89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89"/>
      <c r="BZ781" s="111"/>
      <c r="CE781" s="699"/>
    </row>
    <row r="782" spans="1:12295" s="37" customFormat="1" ht="28.5" hidden="1" customHeight="1" x14ac:dyDescent="0.25">
      <c r="B782" s="228"/>
      <c r="C782" s="116" t="s">
        <v>122</v>
      </c>
      <c r="D782" s="171">
        <f>E782+G782+H782+I782</f>
        <v>616630.51312999998</v>
      </c>
      <c r="E782" s="171"/>
      <c r="F782" s="171"/>
      <c r="G782" s="171">
        <f t="shared" ref="G782" si="1487">G785+G788+G791+G794+G799</f>
        <v>616630.51312999998</v>
      </c>
      <c r="H782" s="171"/>
      <c r="I782" s="171"/>
      <c r="J782" s="171">
        <f>J785+J788+J791+J794+J799</f>
        <v>-100256.1694</v>
      </c>
      <c r="K782" s="171">
        <f t="shared" ref="K782:K822" si="1488">Q782</f>
        <v>112352.07255</v>
      </c>
      <c r="L782" s="699">
        <f t="shared" si="1458"/>
        <v>0.18220323217497603</v>
      </c>
      <c r="M782" s="171">
        <f>M785+M788+M791+M794+M799</f>
        <v>0</v>
      </c>
      <c r="N782" s="116"/>
      <c r="O782" s="116"/>
      <c r="P782" s="116"/>
      <c r="Q782" s="116">
        <f t="shared" ref="Q782" si="1489">Q785+Q788+Q791+Q794+Q799</f>
        <v>112352.07255</v>
      </c>
      <c r="R782" s="752">
        <f t="shared" si="1482"/>
        <v>0.18220323217497603</v>
      </c>
      <c r="S782" s="116">
        <f t="shared" ref="S782:U782" si="1490">S785+S788+S791+S794+S799</f>
        <v>0</v>
      </c>
      <c r="T782" s="116"/>
      <c r="U782" s="116">
        <f t="shared" si="1490"/>
        <v>0</v>
      </c>
      <c r="V782" s="602">
        <f t="shared" si="1477"/>
        <v>0</v>
      </c>
      <c r="W782" s="35"/>
      <c r="X782" s="35"/>
      <c r="Y782" s="35"/>
      <c r="Z782" s="116">
        <f t="shared" si="1478"/>
        <v>0</v>
      </c>
      <c r="AA782" s="116">
        <f t="shared" si="1479"/>
        <v>0</v>
      </c>
      <c r="AB782" s="35">
        <f t="shared" si="1480"/>
        <v>0</v>
      </c>
      <c r="AC782" s="35">
        <f t="shared" si="1481"/>
        <v>0</v>
      </c>
      <c r="AD782" s="35"/>
      <c r="AE782" s="171">
        <f>AG782+AK782+AM782+AO782</f>
        <v>112591.80502999999</v>
      </c>
      <c r="AF782" s="699">
        <f t="shared" si="1461"/>
        <v>0.18259201034098524</v>
      </c>
      <c r="AG782" s="171"/>
      <c r="AH782" s="699"/>
      <c r="AI782" s="116"/>
      <c r="AJ782" s="116"/>
      <c r="AK782" s="116">
        <f t="shared" ref="AK782" si="1491">AK785+AK788+AK791+AK794+AK799</f>
        <v>112591.80502999999</v>
      </c>
      <c r="AL782" s="699">
        <f t="shared" si="1485"/>
        <v>0.18259201034098524</v>
      </c>
      <c r="AM782" s="116"/>
      <c r="AN782" s="116"/>
      <c r="AO782" s="116"/>
      <c r="AP782" s="116">
        <f t="shared" ref="AP782" si="1492">AP785+AP788+AP791+AP794+AP799</f>
        <v>98545.08339</v>
      </c>
      <c r="AQ782" s="116"/>
      <c r="AR782" s="171">
        <f>AT782+AX782+AZ782+BB782</f>
        <v>576227.61788000003</v>
      </c>
      <c r="AS782" s="699">
        <f t="shared" si="1464"/>
        <v>0.93447795010189172</v>
      </c>
      <c r="AT782" s="171"/>
      <c r="AU782" s="699"/>
      <c r="AV782" s="116"/>
      <c r="AW782" s="699"/>
      <c r="AX782" s="171">
        <f t="shared" ref="AX782" si="1493">AX785+AX788+AX791+AX794+AX799</f>
        <v>576227.61788000003</v>
      </c>
      <c r="AY782" s="699">
        <f t="shared" si="1466"/>
        <v>0.93447795010189172</v>
      </c>
      <c r="AZ782" s="116"/>
      <c r="BA782" s="699"/>
      <c r="BB782" s="116"/>
      <c r="BC782" s="35"/>
      <c r="BD782" s="35"/>
      <c r="BE782" s="116"/>
      <c r="BF782" s="116"/>
      <c r="BG782" s="116"/>
      <c r="BH782" s="116"/>
      <c r="BI782" s="116"/>
      <c r="BJ782" s="116"/>
      <c r="BK782" s="116"/>
      <c r="BL782" s="35"/>
      <c r="BM782" s="35"/>
      <c r="BN782" s="116"/>
      <c r="BO782" s="116"/>
      <c r="BP782" s="116"/>
      <c r="BQ782" s="116"/>
      <c r="BR782" s="116"/>
      <c r="BS782" s="116"/>
      <c r="BT782" s="116"/>
      <c r="BU782" s="116"/>
      <c r="BV782" s="116"/>
      <c r="BW782" s="116"/>
      <c r="BX782" s="116"/>
      <c r="BY782" s="116"/>
      <c r="BZ782" s="116"/>
      <c r="CE782" s="699"/>
    </row>
    <row r="783" spans="1:12295" s="37" customFormat="1" ht="34.5" hidden="1" customHeight="1" x14ac:dyDescent="0.25">
      <c r="B783" s="228"/>
      <c r="C783" s="116" t="s">
        <v>47</v>
      </c>
      <c r="D783" s="171">
        <f>E783+G783+H783+I783</f>
        <v>163278.11742</v>
      </c>
      <c r="E783" s="171"/>
      <c r="F783" s="171"/>
      <c r="G783" s="171">
        <f t="shared" ref="G783" si="1494">G786+G789+G792+G795+G797+G800</f>
        <v>163278.11742</v>
      </c>
      <c r="H783" s="171"/>
      <c r="I783" s="171"/>
      <c r="J783" s="171">
        <f>J786+J789+J792+J795+J797+J800</f>
        <v>-63246.905270000003</v>
      </c>
      <c r="K783" s="171">
        <f t="shared" si="1488"/>
        <v>23574.514149999999</v>
      </c>
      <c r="L783" s="699">
        <f t="shared" si="1458"/>
        <v>0.14438256958438173</v>
      </c>
      <c r="M783" s="171">
        <f>M786+M789+M792+M795+M797+M800</f>
        <v>0</v>
      </c>
      <c r="N783" s="116"/>
      <c r="O783" s="116"/>
      <c r="P783" s="116"/>
      <c r="Q783" s="116">
        <f t="shared" ref="Q783" si="1495">Q786+Q789+Q792+Q795+Q797+Q800</f>
        <v>23574.514149999999</v>
      </c>
      <c r="R783" s="752">
        <f t="shared" si="1482"/>
        <v>0.14438256958438173</v>
      </c>
      <c r="S783" s="116">
        <f t="shared" ref="S783:U783" si="1496">S786+S789+S792+S795+S797+S800</f>
        <v>0</v>
      </c>
      <c r="T783" s="116"/>
      <c r="U783" s="116">
        <f t="shared" si="1496"/>
        <v>0</v>
      </c>
      <c r="V783" s="602">
        <f t="shared" si="1477"/>
        <v>0</v>
      </c>
      <c r="W783" s="35"/>
      <c r="X783" s="35"/>
      <c r="Y783" s="35"/>
      <c r="Z783" s="116">
        <f t="shared" si="1478"/>
        <v>0</v>
      </c>
      <c r="AA783" s="116">
        <f t="shared" si="1479"/>
        <v>0</v>
      </c>
      <c r="AB783" s="35">
        <f t="shared" si="1480"/>
        <v>0</v>
      </c>
      <c r="AC783" s="35">
        <f t="shared" si="1481"/>
        <v>0</v>
      </c>
      <c r="AD783" s="35"/>
      <c r="AE783" s="171">
        <f>AG783+AK783+AM783+AO783</f>
        <v>33723.830310000005</v>
      </c>
      <c r="AF783" s="699">
        <f t="shared" si="1461"/>
        <v>0.20654225344387245</v>
      </c>
      <c r="AG783" s="171"/>
      <c r="AH783" s="699"/>
      <c r="AI783" s="116"/>
      <c r="AJ783" s="116"/>
      <c r="AK783" s="171">
        <f t="shared" ref="AK783" si="1497">AK786+AK789+AK792+AK795+AK797+AK800</f>
        <v>33723.830310000005</v>
      </c>
      <c r="AL783" s="699">
        <f t="shared" si="1485"/>
        <v>0.20654225344387245</v>
      </c>
      <c r="AM783" s="116"/>
      <c r="AN783" s="116"/>
      <c r="AO783" s="116"/>
      <c r="AP783" s="116">
        <f t="shared" ref="AP783" si="1498">AP786+AP789+AP792+AP795+AP797+AP800</f>
        <v>11633.577939999999</v>
      </c>
      <c r="AQ783" s="116"/>
      <c r="AR783" s="171">
        <f>AT783+AX783+AZ783+BB783</f>
        <v>140707.02573000005</v>
      </c>
      <c r="AS783" s="699">
        <f t="shared" si="1464"/>
        <v>0.86176291075220834</v>
      </c>
      <c r="AT783" s="171"/>
      <c r="AU783" s="699"/>
      <c r="AV783" s="116"/>
      <c r="AW783" s="699"/>
      <c r="AX783" s="171">
        <f t="shared" ref="AX783" si="1499">AX786+AX789+AX792+AX795+AX797+AX800</f>
        <v>140707.02573000005</v>
      </c>
      <c r="AY783" s="699">
        <f t="shared" si="1466"/>
        <v>0.86176291075220834</v>
      </c>
      <c r="AZ783" s="116"/>
      <c r="BA783" s="699"/>
      <c r="BB783" s="116"/>
      <c r="BC783" s="35"/>
      <c r="BD783" s="35"/>
      <c r="BE783" s="116"/>
      <c r="BF783" s="116"/>
      <c r="BG783" s="116"/>
      <c r="BH783" s="116"/>
      <c r="BI783" s="116"/>
      <c r="BJ783" s="116"/>
      <c r="BK783" s="116"/>
      <c r="BL783" s="35"/>
      <c r="BM783" s="35"/>
      <c r="BN783" s="116"/>
      <c r="BO783" s="116"/>
      <c r="BP783" s="116"/>
      <c r="BQ783" s="116"/>
      <c r="BR783" s="116"/>
      <c r="BS783" s="116"/>
      <c r="BT783" s="116"/>
      <c r="BU783" s="116"/>
      <c r="BV783" s="116"/>
      <c r="BW783" s="116"/>
      <c r="BX783" s="116"/>
      <c r="BY783" s="116"/>
      <c r="BZ783" s="116"/>
      <c r="CE783" s="699"/>
    </row>
    <row r="784" spans="1:12295" s="37" customFormat="1" ht="42.75" hidden="1" customHeight="1" x14ac:dyDescent="0.25">
      <c r="B784" s="228"/>
      <c r="C784" s="119" t="s">
        <v>123</v>
      </c>
      <c r="D784" s="171">
        <f>E784+G784</f>
        <v>32954.134250000003</v>
      </c>
      <c r="E784" s="171"/>
      <c r="F784" s="171"/>
      <c r="G784" s="171">
        <f>G785+G786</f>
        <v>32954.134250000003</v>
      </c>
      <c r="H784" s="172"/>
      <c r="I784" s="172"/>
      <c r="J784" s="171">
        <v>0</v>
      </c>
      <c r="K784" s="171">
        <f t="shared" si="1488"/>
        <v>6.6665299999999998</v>
      </c>
      <c r="L784" s="699">
        <f t="shared" si="1458"/>
        <v>2.0229722769913154E-4</v>
      </c>
      <c r="M784" s="171">
        <f>M785+M786</f>
        <v>0</v>
      </c>
      <c r="N784" s="116"/>
      <c r="O784" s="116"/>
      <c r="P784" s="116"/>
      <c r="Q784" s="116">
        <f>Q785+Q786</f>
        <v>6.6665299999999998</v>
      </c>
      <c r="R784" s="752">
        <f t="shared" si="1482"/>
        <v>2.0229722769913154E-4</v>
      </c>
      <c r="S784" s="35"/>
      <c r="T784" s="35"/>
      <c r="U784" s="35"/>
      <c r="V784" s="116">
        <f t="shared" si="1477"/>
        <v>0</v>
      </c>
      <c r="W784" s="35"/>
      <c r="X784" s="35"/>
      <c r="Y784" s="35"/>
      <c r="Z784" s="116">
        <f t="shared" si="1478"/>
        <v>0</v>
      </c>
      <c r="AA784" s="116">
        <f t="shared" si="1479"/>
        <v>0</v>
      </c>
      <c r="AB784" s="35">
        <f t="shared" si="1480"/>
        <v>0</v>
      </c>
      <c r="AC784" s="35">
        <f t="shared" si="1481"/>
        <v>0</v>
      </c>
      <c r="AD784" s="35"/>
      <c r="AE784" s="171">
        <f>AG784+AK784</f>
        <v>12.12096</v>
      </c>
      <c r="AF784" s="699">
        <f t="shared" si="1461"/>
        <v>3.678130309249438E-4</v>
      </c>
      <c r="AG784" s="171"/>
      <c r="AH784" s="699"/>
      <c r="AI784" s="116"/>
      <c r="AJ784" s="116"/>
      <c r="AK784" s="171">
        <f>AK785+AK786</f>
        <v>12.12096</v>
      </c>
      <c r="AL784" s="699">
        <f t="shared" si="1485"/>
        <v>3.678130309249438E-4</v>
      </c>
      <c r="AM784" s="35"/>
      <c r="AN784" s="35"/>
      <c r="AO784" s="35"/>
      <c r="AP784" s="116">
        <f>AP785</f>
        <v>26894.01181</v>
      </c>
      <c r="AQ784" s="116"/>
      <c r="AR784" s="171">
        <f>AT784+AX784</f>
        <v>32710.800779999998</v>
      </c>
      <c r="AS784" s="699">
        <f t="shared" si="1464"/>
        <v>0.99261599566979963</v>
      </c>
      <c r="AT784" s="171"/>
      <c r="AU784" s="699"/>
      <c r="AV784" s="116"/>
      <c r="AW784" s="699"/>
      <c r="AX784" s="171">
        <f>AX785+AX786</f>
        <v>32710.800779999998</v>
      </c>
      <c r="AY784" s="699">
        <f t="shared" si="1466"/>
        <v>0.99261599566979963</v>
      </c>
      <c r="AZ784" s="35"/>
      <c r="BA784" s="699"/>
      <c r="BB784" s="35"/>
      <c r="BC784" s="35"/>
      <c r="BD784" s="35"/>
      <c r="BE784" s="116"/>
      <c r="BF784" s="116"/>
      <c r="BG784" s="116"/>
      <c r="BH784" s="35"/>
      <c r="BI784" s="35"/>
      <c r="BJ784" s="116"/>
      <c r="BK784" s="116"/>
      <c r="BL784" s="35"/>
      <c r="BM784" s="35"/>
      <c r="BN784" s="116"/>
      <c r="BO784" s="116"/>
      <c r="BP784" s="116"/>
      <c r="BQ784" s="116"/>
      <c r="BR784" s="116"/>
      <c r="BS784" s="116"/>
      <c r="BT784" s="116"/>
      <c r="BU784" s="116"/>
      <c r="BV784" s="116"/>
      <c r="BW784" s="116"/>
      <c r="BX784" s="171"/>
      <c r="BY784" s="35"/>
      <c r="BZ784" s="35"/>
      <c r="CE784" s="699"/>
    </row>
    <row r="785" spans="2:83" s="37" customFormat="1" ht="27.6" hidden="1" customHeight="1" x14ac:dyDescent="0.25">
      <c r="B785" s="228"/>
      <c r="C785" s="116" t="s">
        <v>108</v>
      </c>
      <c r="D785" s="171">
        <f>G785</f>
        <v>26894.01181</v>
      </c>
      <c r="E785" s="171"/>
      <c r="F785" s="171"/>
      <c r="G785" s="171">
        <f>'[8]2 вариант'!$C$524</f>
        <v>26894.01181</v>
      </c>
      <c r="H785" s="172"/>
      <c r="I785" s="172"/>
      <c r="J785" s="171">
        <f>Q785-D785</f>
        <v>-26894.01181</v>
      </c>
      <c r="K785" s="171">
        <f t="shared" si="1488"/>
        <v>0</v>
      </c>
      <c r="L785" s="699">
        <f t="shared" si="1458"/>
        <v>0</v>
      </c>
      <c r="M785" s="171">
        <v>0</v>
      </c>
      <c r="N785" s="116"/>
      <c r="O785" s="116"/>
      <c r="P785" s="116"/>
      <c r="Q785" s="116"/>
      <c r="R785" s="752">
        <f t="shared" si="1482"/>
        <v>0</v>
      </c>
      <c r="S785" s="35"/>
      <c r="T785" s="35"/>
      <c r="U785" s="35"/>
      <c r="V785" s="116">
        <f t="shared" si="1477"/>
        <v>0</v>
      </c>
      <c r="W785" s="35"/>
      <c r="X785" s="35"/>
      <c r="Y785" s="35"/>
      <c r="Z785" s="116">
        <f t="shared" si="1478"/>
        <v>0</v>
      </c>
      <c r="AA785" s="116">
        <f t="shared" si="1479"/>
        <v>0</v>
      </c>
      <c r="AB785" s="35">
        <f t="shared" si="1480"/>
        <v>0</v>
      </c>
      <c r="AC785" s="35">
        <f t="shared" si="1481"/>
        <v>0</v>
      </c>
      <c r="AD785" s="35"/>
      <c r="AE785" s="171">
        <f>AG785+AK785</f>
        <v>0</v>
      </c>
      <c r="AF785" s="699">
        <f t="shared" si="1461"/>
        <v>0</v>
      </c>
      <c r="AG785" s="171"/>
      <c r="AH785" s="699"/>
      <c r="AI785" s="116"/>
      <c r="AJ785" s="116"/>
      <c r="AK785" s="171"/>
      <c r="AL785" s="699">
        <f t="shared" si="1485"/>
        <v>0</v>
      </c>
      <c r="AM785" s="35"/>
      <c r="AN785" s="35"/>
      <c r="AO785" s="35"/>
      <c r="AP785" s="116">
        <f>AX785-AK785</f>
        <v>26894.01181</v>
      </c>
      <c r="AQ785" s="116"/>
      <c r="AR785" s="171">
        <f>AT785+AX785</f>
        <v>26894.01181</v>
      </c>
      <c r="AS785" s="699">
        <f t="shared" si="1464"/>
        <v>1</v>
      </c>
      <c r="AT785" s="171"/>
      <c r="AU785" s="699"/>
      <c r="AV785" s="116"/>
      <c r="AW785" s="699"/>
      <c r="AX785" s="171">
        <f>D785</f>
        <v>26894.01181</v>
      </c>
      <c r="AY785" s="699">
        <f t="shared" si="1466"/>
        <v>1</v>
      </c>
      <c r="AZ785" s="35"/>
      <c r="BA785" s="699"/>
      <c r="BB785" s="35"/>
      <c r="BC785" s="35"/>
      <c r="BD785" s="35"/>
      <c r="BE785" s="116"/>
      <c r="BF785" s="116"/>
      <c r="BG785" s="116"/>
      <c r="BH785" s="35"/>
      <c r="BI785" s="35"/>
      <c r="BJ785" s="116"/>
      <c r="BK785" s="116"/>
      <c r="BL785" s="35"/>
      <c r="BM785" s="35"/>
      <c r="BN785" s="116"/>
      <c r="BO785" s="116"/>
      <c r="BP785" s="116"/>
      <c r="BQ785" s="116"/>
      <c r="BR785" s="116"/>
      <c r="BS785" s="116"/>
      <c r="BT785" s="116"/>
      <c r="BU785" s="116"/>
      <c r="BV785" s="116"/>
      <c r="BW785" s="116"/>
      <c r="BX785" s="171"/>
      <c r="BY785" s="35"/>
      <c r="BZ785" s="35"/>
      <c r="CE785" s="699"/>
    </row>
    <row r="786" spans="2:83" s="37" customFormat="1" ht="23.25" hidden="1" customHeight="1" x14ac:dyDescent="0.25">
      <c r="B786" s="228"/>
      <c r="C786" s="116" t="s">
        <v>47</v>
      </c>
      <c r="D786" s="171">
        <f>E786+G786</f>
        <v>6060.1224400000001</v>
      </c>
      <c r="E786" s="171"/>
      <c r="F786" s="171"/>
      <c r="G786" s="171">
        <f>'[8]2 вариант'!$C$525</f>
        <v>6060.1224400000001</v>
      </c>
      <c r="H786" s="172"/>
      <c r="I786" s="172"/>
      <c r="J786" s="171">
        <f>Q786-G786</f>
        <v>-6053.4559099999997</v>
      </c>
      <c r="K786" s="171">
        <f t="shared" si="1488"/>
        <v>6.6665299999999998</v>
      </c>
      <c r="L786" s="699">
        <f t="shared" si="1458"/>
        <v>1.1000652323453716E-3</v>
      </c>
      <c r="M786" s="171">
        <v>0</v>
      </c>
      <c r="N786" s="116"/>
      <c r="O786" s="116"/>
      <c r="P786" s="116"/>
      <c r="Q786" s="116">
        <v>6.6665299999999998</v>
      </c>
      <c r="R786" s="752">
        <f t="shared" si="1482"/>
        <v>1.1000652323453716E-3</v>
      </c>
      <c r="S786" s="35"/>
      <c r="T786" s="35"/>
      <c r="U786" s="35"/>
      <c r="V786" s="116">
        <f t="shared" si="1477"/>
        <v>0</v>
      </c>
      <c r="W786" s="35"/>
      <c r="X786" s="35"/>
      <c r="Y786" s="35"/>
      <c r="Z786" s="116">
        <f t="shared" si="1478"/>
        <v>0</v>
      </c>
      <c r="AA786" s="116">
        <f t="shared" si="1479"/>
        <v>0</v>
      </c>
      <c r="AB786" s="35">
        <f t="shared" si="1480"/>
        <v>0</v>
      </c>
      <c r="AC786" s="35">
        <f t="shared" si="1481"/>
        <v>0</v>
      </c>
      <c r="AD786" s="35"/>
      <c r="AE786" s="171">
        <f>AK786</f>
        <v>12.12096</v>
      </c>
      <c r="AF786" s="699">
        <f t="shared" si="1461"/>
        <v>2.0001180042164297E-3</v>
      </c>
      <c r="AG786" s="171"/>
      <c r="AH786" s="699"/>
      <c r="AI786" s="116"/>
      <c r="AJ786" s="116"/>
      <c r="AK786" s="171">
        <v>12.12096</v>
      </c>
      <c r="AL786" s="699">
        <f t="shared" si="1485"/>
        <v>2.0001180042164297E-3</v>
      </c>
      <c r="AM786" s="35"/>
      <c r="AN786" s="35"/>
      <c r="AO786" s="35"/>
      <c r="AP786" s="116">
        <f t="shared" ref="AP786:AP816" si="1500">AR786+AT786+AX786</f>
        <v>11633.577939999999</v>
      </c>
      <c r="AQ786" s="116"/>
      <c r="AR786" s="171">
        <f>AT786+AX786</f>
        <v>5816.7889699999996</v>
      </c>
      <c r="AS786" s="699">
        <f t="shared" si="1464"/>
        <v>0.95984677332690982</v>
      </c>
      <c r="AT786" s="171"/>
      <c r="AU786" s="699"/>
      <c r="AV786" s="116"/>
      <c r="AW786" s="699"/>
      <c r="AX786" s="171">
        <v>5816.7889699999996</v>
      </c>
      <c r="AY786" s="699">
        <f t="shared" si="1466"/>
        <v>0.95984677332690982</v>
      </c>
      <c r="AZ786" s="35"/>
      <c r="BA786" s="699"/>
      <c r="BB786" s="35"/>
      <c r="BC786" s="35"/>
      <c r="BD786" s="35"/>
      <c r="BE786" s="116"/>
      <c r="BF786" s="116"/>
      <c r="BG786" s="116"/>
      <c r="BH786" s="35"/>
      <c r="BI786" s="35"/>
      <c r="BJ786" s="116"/>
      <c r="BK786" s="116"/>
      <c r="BL786" s="35"/>
      <c r="BM786" s="35"/>
      <c r="BN786" s="116"/>
      <c r="BO786" s="116"/>
      <c r="BP786" s="116"/>
      <c r="BQ786" s="116"/>
      <c r="BR786" s="116"/>
      <c r="BS786" s="116"/>
      <c r="BT786" s="116"/>
      <c r="BU786" s="116"/>
      <c r="BV786" s="116"/>
      <c r="BW786" s="116"/>
      <c r="BX786" s="171"/>
      <c r="BY786" s="35"/>
      <c r="BZ786" s="35"/>
      <c r="CE786" s="699"/>
    </row>
    <row r="787" spans="2:83" s="37" customFormat="1" ht="45" hidden="1" customHeight="1" x14ac:dyDescent="0.25">
      <c r="B787" s="228"/>
      <c r="C787" s="119" t="s">
        <v>541</v>
      </c>
      <c r="D787" s="171">
        <f>E787+G787</f>
        <v>86361.82521000001</v>
      </c>
      <c r="E787" s="171"/>
      <c r="F787" s="171"/>
      <c r="G787" s="171">
        <f>G788+G789</f>
        <v>86361.82521000001</v>
      </c>
      <c r="H787" s="172"/>
      <c r="I787" s="172"/>
      <c r="J787" s="171">
        <f>J788+J789</f>
        <v>-86361.82521000001</v>
      </c>
      <c r="K787" s="171">
        <f t="shared" si="1488"/>
        <v>0</v>
      </c>
      <c r="L787" s="699">
        <f t="shared" si="1458"/>
        <v>0</v>
      </c>
      <c r="M787" s="171">
        <f>M788+M789</f>
        <v>0</v>
      </c>
      <c r="N787" s="116"/>
      <c r="O787" s="116"/>
      <c r="P787" s="116"/>
      <c r="Q787" s="116">
        <f>Q788+Q789</f>
        <v>0</v>
      </c>
      <c r="R787" s="752">
        <f t="shared" si="1482"/>
        <v>0</v>
      </c>
      <c r="S787" s="35"/>
      <c r="T787" s="35"/>
      <c r="U787" s="35"/>
      <c r="V787" s="116">
        <f t="shared" si="1477"/>
        <v>0</v>
      </c>
      <c r="W787" s="35"/>
      <c r="X787" s="35"/>
      <c r="Y787" s="35"/>
      <c r="Z787" s="116">
        <f t="shared" si="1478"/>
        <v>0</v>
      </c>
      <c r="AA787" s="116">
        <f t="shared" si="1479"/>
        <v>0</v>
      </c>
      <c r="AB787" s="35">
        <f t="shared" si="1480"/>
        <v>0</v>
      </c>
      <c r="AC787" s="35">
        <f t="shared" si="1481"/>
        <v>0</v>
      </c>
      <c r="AD787" s="35"/>
      <c r="AE787" s="171">
        <f>AK787</f>
        <v>0</v>
      </c>
      <c r="AF787" s="699">
        <f t="shared" si="1461"/>
        <v>0</v>
      </c>
      <c r="AG787" s="171"/>
      <c r="AH787" s="699"/>
      <c r="AI787" s="116"/>
      <c r="AJ787" s="116"/>
      <c r="AK787" s="171">
        <f>AK788+AK789</f>
        <v>0</v>
      </c>
      <c r="AL787" s="699">
        <f t="shared" si="1485"/>
        <v>0</v>
      </c>
      <c r="AM787" s="35"/>
      <c r="AN787" s="35"/>
      <c r="AO787" s="35"/>
      <c r="AP787" s="116">
        <f>AP788+AP789</f>
        <v>71651.071580000003</v>
      </c>
      <c r="AQ787" s="116"/>
      <c r="AR787" s="171">
        <f>AX787</f>
        <v>81308.810450000004</v>
      </c>
      <c r="AS787" s="699">
        <f t="shared" si="1464"/>
        <v>0.94149018101790993</v>
      </c>
      <c r="AT787" s="171"/>
      <c r="AU787" s="699"/>
      <c r="AV787" s="116"/>
      <c r="AW787" s="699"/>
      <c r="AX787" s="171">
        <f>AX788+AX789</f>
        <v>81308.810450000004</v>
      </c>
      <c r="AY787" s="699">
        <f t="shared" si="1466"/>
        <v>0.94149018101790993</v>
      </c>
      <c r="AZ787" s="35"/>
      <c r="BA787" s="699"/>
      <c r="BB787" s="35"/>
      <c r="BC787" s="35"/>
      <c r="BD787" s="35"/>
      <c r="BE787" s="116"/>
      <c r="BF787" s="116"/>
      <c r="BG787" s="116"/>
      <c r="BH787" s="35"/>
      <c r="BI787" s="35"/>
      <c r="BJ787" s="116"/>
      <c r="BK787" s="116"/>
      <c r="BL787" s="35"/>
      <c r="BM787" s="35"/>
      <c r="BN787" s="116"/>
      <c r="BO787" s="116"/>
      <c r="BP787" s="116"/>
      <c r="BQ787" s="116"/>
      <c r="BR787" s="116"/>
      <c r="BS787" s="116"/>
      <c r="BT787" s="116"/>
      <c r="BU787" s="116"/>
      <c r="BV787" s="116"/>
      <c r="BW787" s="116"/>
      <c r="BX787" s="116"/>
      <c r="BY787" s="35"/>
      <c r="BZ787" s="35"/>
      <c r="CE787" s="699"/>
    </row>
    <row r="788" spans="2:83" s="37" customFormat="1" ht="37.9" hidden="1" customHeight="1" x14ac:dyDescent="0.25">
      <c r="B788" s="228"/>
      <c r="C788" s="116" t="s">
        <v>108</v>
      </c>
      <c r="D788" s="171">
        <f>G788</f>
        <v>73362.157590000003</v>
      </c>
      <c r="E788" s="171"/>
      <c r="F788" s="171"/>
      <c r="G788" s="171">
        <f>'[8]2 вариант'!$C$530</f>
        <v>73362.157590000003</v>
      </c>
      <c r="H788" s="172"/>
      <c r="I788" s="172"/>
      <c r="J788" s="171">
        <f>Q788-G788</f>
        <v>-73362.157590000003</v>
      </c>
      <c r="K788" s="171">
        <f t="shared" si="1488"/>
        <v>0</v>
      </c>
      <c r="L788" s="699">
        <f t="shared" si="1458"/>
        <v>0</v>
      </c>
      <c r="M788" s="171">
        <v>0</v>
      </c>
      <c r="N788" s="116"/>
      <c r="O788" s="116"/>
      <c r="P788" s="116"/>
      <c r="Q788" s="116"/>
      <c r="R788" s="752">
        <f t="shared" si="1482"/>
        <v>0</v>
      </c>
      <c r="S788" s="35"/>
      <c r="T788" s="35"/>
      <c r="U788" s="35"/>
      <c r="V788" s="116">
        <f t="shared" si="1477"/>
        <v>0</v>
      </c>
      <c r="W788" s="35"/>
      <c r="X788" s="35"/>
      <c r="Y788" s="35"/>
      <c r="Z788" s="116">
        <f t="shared" si="1478"/>
        <v>0</v>
      </c>
      <c r="AA788" s="116">
        <f t="shared" si="1479"/>
        <v>0</v>
      </c>
      <c r="AB788" s="35">
        <f t="shared" si="1480"/>
        <v>0</v>
      </c>
      <c r="AC788" s="35">
        <f t="shared" si="1481"/>
        <v>0</v>
      </c>
      <c r="AD788" s="35"/>
      <c r="AE788" s="171">
        <f t="shared" ref="AE788:AE796" si="1501">AG788</f>
        <v>0</v>
      </c>
      <c r="AF788" s="699">
        <f t="shared" si="1461"/>
        <v>0</v>
      </c>
      <c r="AG788" s="171"/>
      <c r="AH788" s="699"/>
      <c r="AI788" s="116"/>
      <c r="AJ788" s="116"/>
      <c r="AK788" s="171">
        <f>'[6]2 вариант'!$D$546</f>
        <v>0</v>
      </c>
      <c r="AL788" s="699">
        <f t="shared" si="1485"/>
        <v>0</v>
      </c>
      <c r="AM788" s="35"/>
      <c r="AN788" s="35"/>
      <c r="AO788" s="35"/>
      <c r="AP788" s="116">
        <f>AR788-AK788</f>
        <v>71651.071580000003</v>
      </c>
      <c r="AQ788" s="116"/>
      <c r="AR788" s="171">
        <f>AX788</f>
        <v>71651.071580000003</v>
      </c>
      <c r="AS788" s="699">
        <f t="shared" si="1464"/>
        <v>0.97667617657099504</v>
      </c>
      <c r="AT788" s="171"/>
      <c r="AU788" s="699"/>
      <c r="AV788" s="116"/>
      <c r="AW788" s="699"/>
      <c r="AX788" s="171">
        <f>'[6]2 вариант'!$I$546</f>
        <v>71651.071580000003</v>
      </c>
      <c r="AY788" s="699">
        <f t="shared" si="1466"/>
        <v>0.97667617657099504</v>
      </c>
      <c r="AZ788" s="35"/>
      <c r="BA788" s="699"/>
      <c r="BB788" s="35"/>
      <c r="BC788" s="35"/>
      <c r="BD788" s="35"/>
      <c r="BE788" s="116"/>
      <c r="BF788" s="116"/>
      <c r="BG788" s="116"/>
      <c r="BH788" s="35"/>
      <c r="BI788" s="35"/>
      <c r="BJ788" s="116"/>
      <c r="BK788" s="116"/>
      <c r="BL788" s="35"/>
      <c r="BM788" s="35"/>
      <c r="BN788" s="116"/>
      <c r="BO788" s="116"/>
      <c r="BP788" s="116"/>
      <c r="BQ788" s="116"/>
      <c r="BR788" s="116"/>
      <c r="BS788" s="116"/>
      <c r="BT788" s="116"/>
      <c r="BU788" s="116"/>
      <c r="BV788" s="116"/>
      <c r="BW788" s="116"/>
      <c r="BX788" s="116"/>
      <c r="BY788" s="35"/>
      <c r="BZ788" s="35"/>
      <c r="CE788" s="699"/>
    </row>
    <row r="789" spans="2:83" s="37" customFormat="1" ht="31.9" hidden="1" customHeight="1" x14ac:dyDescent="0.25">
      <c r="B789" s="228"/>
      <c r="C789" s="116" t="s">
        <v>47</v>
      </c>
      <c r="D789" s="171">
        <f>E789+G789</f>
        <v>12999.66762</v>
      </c>
      <c r="E789" s="171"/>
      <c r="F789" s="171"/>
      <c r="G789" s="171">
        <f>'[8]2 вариант'!$C$531</f>
        <v>12999.66762</v>
      </c>
      <c r="H789" s="172"/>
      <c r="I789" s="172"/>
      <c r="J789" s="171">
        <f>Q789-G789</f>
        <v>-12999.66762</v>
      </c>
      <c r="K789" s="171">
        <f t="shared" si="1488"/>
        <v>0</v>
      </c>
      <c r="L789" s="699">
        <f t="shared" si="1458"/>
        <v>0</v>
      </c>
      <c r="M789" s="171">
        <v>0</v>
      </c>
      <c r="N789" s="116"/>
      <c r="O789" s="116"/>
      <c r="P789" s="116"/>
      <c r="Q789" s="116"/>
      <c r="R789" s="752">
        <f t="shared" si="1482"/>
        <v>0</v>
      </c>
      <c r="S789" s="35"/>
      <c r="T789" s="35"/>
      <c r="U789" s="35"/>
      <c r="V789" s="116">
        <f t="shared" si="1477"/>
        <v>0</v>
      </c>
      <c r="W789" s="35"/>
      <c r="X789" s="35"/>
      <c r="Y789" s="35"/>
      <c r="Z789" s="116">
        <f t="shared" si="1478"/>
        <v>0</v>
      </c>
      <c r="AA789" s="116">
        <f t="shared" si="1479"/>
        <v>0</v>
      </c>
      <c r="AB789" s="35">
        <f t="shared" si="1480"/>
        <v>0</v>
      </c>
      <c r="AC789" s="35">
        <f t="shared" si="1481"/>
        <v>0</v>
      </c>
      <c r="AD789" s="35"/>
      <c r="AE789" s="171">
        <f>AK789</f>
        <v>0</v>
      </c>
      <c r="AF789" s="699">
        <f t="shared" si="1461"/>
        <v>0</v>
      </c>
      <c r="AG789" s="171"/>
      <c r="AH789" s="699"/>
      <c r="AI789" s="116"/>
      <c r="AJ789" s="116"/>
      <c r="AK789" s="171">
        <v>0</v>
      </c>
      <c r="AL789" s="699">
        <f t="shared" si="1485"/>
        <v>0</v>
      </c>
      <c r="AM789" s="35"/>
      <c r="AN789" s="35"/>
      <c r="AO789" s="35"/>
      <c r="AP789" s="116"/>
      <c r="AQ789" s="116"/>
      <c r="AR789" s="171">
        <f>AX789</f>
        <v>9657.738870000001</v>
      </c>
      <c r="AS789" s="699">
        <f t="shared" si="1464"/>
        <v>0.74292198480071603</v>
      </c>
      <c r="AT789" s="171"/>
      <c r="AU789" s="699"/>
      <c r="AV789" s="116"/>
      <c r="AW789" s="699"/>
      <c r="AX789" s="171">
        <f>'[6]2 вариант'!$I$547</f>
        <v>9657.738870000001</v>
      </c>
      <c r="AY789" s="699">
        <f t="shared" si="1466"/>
        <v>0.74292198480071603</v>
      </c>
      <c r="AZ789" s="35"/>
      <c r="BA789" s="699"/>
      <c r="BB789" s="35"/>
      <c r="BC789" s="35"/>
      <c r="BD789" s="35"/>
      <c r="BE789" s="116"/>
      <c r="BF789" s="116"/>
      <c r="BG789" s="116"/>
      <c r="BH789" s="35"/>
      <c r="BI789" s="35"/>
      <c r="BJ789" s="116"/>
      <c r="BK789" s="116"/>
      <c r="BL789" s="35"/>
      <c r="BM789" s="35"/>
      <c r="BN789" s="116"/>
      <c r="BO789" s="116"/>
      <c r="BP789" s="116"/>
      <c r="BQ789" s="116"/>
      <c r="BR789" s="116"/>
      <c r="BS789" s="116"/>
      <c r="BT789" s="116"/>
      <c r="BU789" s="116"/>
      <c r="BV789" s="116"/>
      <c r="BW789" s="116"/>
      <c r="BX789" s="116"/>
      <c r="BY789" s="35"/>
      <c r="BZ789" s="35"/>
      <c r="CE789" s="699"/>
    </row>
    <row r="790" spans="2:83" s="37" customFormat="1" ht="81.75" hidden="1" customHeight="1" x14ac:dyDescent="0.25">
      <c r="B790" s="228"/>
      <c r="C790" s="119" t="s">
        <v>411</v>
      </c>
      <c r="D790" s="171">
        <f>E790+G790</f>
        <v>44827.327360000003</v>
      </c>
      <c r="E790" s="171"/>
      <c r="F790" s="171"/>
      <c r="G790" s="171">
        <f>G792</f>
        <v>44827.327360000003</v>
      </c>
      <c r="H790" s="172"/>
      <c r="I790" s="172"/>
      <c r="J790" s="171">
        <f>J792</f>
        <v>-44193.781740000006</v>
      </c>
      <c r="K790" s="171">
        <f t="shared" si="1488"/>
        <v>633.54561999999999</v>
      </c>
      <c r="L790" s="699">
        <f t="shared" si="1458"/>
        <v>1.4133022361831029E-2</v>
      </c>
      <c r="M790" s="171">
        <f>M791+M792</f>
        <v>0</v>
      </c>
      <c r="N790" s="116"/>
      <c r="O790" s="116"/>
      <c r="P790" s="116"/>
      <c r="Q790" s="116">
        <f>Q792</f>
        <v>633.54561999999999</v>
      </c>
      <c r="R790" s="752">
        <f t="shared" si="1482"/>
        <v>1.4133022361831029E-2</v>
      </c>
      <c r="S790" s="35"/>
      <c r="T790" s="35"/>
      <c r="U790" s="35"/>
      <c r="V790" s="116">
        <f t="shared" si="1477"/>
        <v>0</v>
      </c>
      <c r="W790" s="35"/>
      <c r="X790" s="35"/>
      <c r="Y790" s="35"/>
      <c r="Z790" s="116">
        <f t="shared" si="1478"/>
        <v>0</v>
      </c>
      <c r="AA790" s="116">
        <f t="shared" si="1479"/>
        <v>0</v>
      </c>
      <c r="AB790" s="35">
        <f t="shared" si="1480"/>
        <v>0</v>
      </c>
      <c r="AC790" s="35">
        <f t="shared" si="1481"/>
        <v>0</v>
      </c>
      <c r="AD790" s="35"/>
      <c r="AE790" s="171">
        <f>AK790</f>
        <v>8999.9989999999998</v>
      </c>
      <c r="AF790" s="699">
        <f t="shared" si="1461"/>
        <v>0.20077036776523988</v>
      </c>
      <c r="AG790" s="171"/>
      <c r="AH790" s="699"/>
      <c r="AI790" s="116"/>
      <c r="AJ790" s="116"/>
      <c r="AK790" s="171">
        <f>AK791+AK792</f>
        <v>8999.9989999999998</v>
      </c>
      <c r="AL790" s="699">
        <f t="shared" si="1485"/>
        <v>0.20077036776523988</v>
      </c>
      <c r="AM790" s="35"/>
      <c r="AN790" s="35"/>
      <c r="AO790" s="35"/>
      <c r="AP790" s="116"/>
      <c r="AQ790" s="116"/>
      <c r="AR790" s="171">
        <f>AX790</f>
        <v>36610.769620000006</v>
      </c>
      <c r="AS790" s="699">
        <f t="shared" si="1464"/>
        <v>0.81670649972026355</v>
      </c>
      <c r="AT790" s="171"/>
      <c r="AU790" s="699"/>
      <c r="AV790" s="116"/>
      <c r="AW790" s="699"/>
      <c r="AX790" s="171">
        <f>AX791+AX792</f>
        <v>36610.769620000006</v>
      </c>
      <c r="AY790" s="699">
        <f t="shared" si="1466"/>
        <v>0.81670649972026355</v>
      </c>
      <c r="AZ790" s="35"/>
      <c r="BA790" s="699"/>
      <c r="BB790" s="35"/>
      <c r="BC790" s="35"/>
      <c r="BD790" s="35"/>
      <c r="BE790" s="116"/>
      <c r="BF790" s="116"/>
      <c r="BG790" s="116"/>
      <c r="BH790" s="35"/>
      <c r="BI790" s="35"/>
      <c r="BJ790" s="116"/>
      <c r="BK790" s="116"/>
      <c r="BL790" s="35"/>
      <c r="BM790" s="35"/>
      <c r="BN790" s="116"/>
      <c r="BO790" s="116"/>
      <c r="BP790" s="116"/>
      <c r="BQ790" s="116"/>
      <c r="BR790" s="116"/>
      <c r="BS790" s="116"/>
      <c r="BT790" s="116"/>
      <c r="BU790" s="116"/>
      <c r="BV790" s="116"/>
      <c r="BW790" s="116"/>
      <c r="BX790" s="116"/>
      <c r="BY790" s="35"/>
      <c r="BZ790" s="35"/>
      <c r="CE790" s="699"/>
    </row>
    <row r="791" spans="2:83" s="37" customFormat="1" ht="38.25" hidden="1" customHeight="1" x14ac:dyDescent="0.25">
      <c r="B791" s="228"/>
      <c r="C791" s="116" t="s">
        <v>108</v>
      </c>
      <c r="D791" s="171">
        <f t="shared" ref="D791:D797" si="1502">E791</f>
        <v>0</v>
      </c>
      <c r="E791" s="171">
        <v>0</v>
      </c>
      <c r="F791" s="171"/>
      <c r="G791" s="171"/>
      <c r="H791" s="172"/>
      <c r="I791" s="172"/>
      <c r="J791" s="171">
        <f t="shared" ref="J791:J795" si="1503">K791</f>
        <v>0</v>
      </c>
      <c r="K791" s="171">
        <f t="shared" si="1488"/>
        <v>0</v>
      </c>
      <c r="L791" s="699" t="e">
        <f t="shared" si="1458"/>
        <v>#DIV/0!</v>
      </c>
      <c r="M791" s="171">
        <v>0</v>
      </c>
      <c r="N791" s="116"/>
      <c r="O791" s="116"/>
      <c r="P791" s="116"/>
      <c r="Q791" s="116"/>
      <c r="R791" s="752" t="e">
        <f t="shared" si="1482"/>
        <v>#DIV/0!</v>
      </c>
      <c r="S791" s="35"/>
      <c r="T791" s="35"/>
      <c r="U791" s="35"/>
      <c r="V791" s="116">
        <f t="shared" si="1477"/>
        <v>0</v>
      </c>
      <c r="W791" s="35"/>
      <c r="X791" s="35"/>
      <c r="Y791" s="35"/>
      <c r="Z791" s="116">
        <f t="shared" si="1478"/>
        <v>0</v>
      </c>
      <c r="AA791" s="116">
        <f t="shared" si="1479"/>
        <v>0</v>
      </c>
      <c r="AB791" s="35">
        <f t="shared" si="1480"/>
        <v>0</v>
      </c>
      <c r="AC791" s="35">
        <f t="shared" si="1481"/>
        <v>0</v>
      </c>
      <c r="AD791" s="35"/>
      <c r="AE791" s="171">
        <f t="shared" si="1501"/>
        <v>0</v>
      </c>
      <c r="AF791" s="699" t="e">
        <f t="shared" si="1461"/>
        <v>#DIV/0!</v>
      </c>
      <c r="AG791" s="171"/>
      <c r="AH791" s="699"/>
      <c r="AI791" s="116"/>
      <c r="AJ791" s="116"/>
      <c r="AK791" s="171">
        <v>0</v>
      </c>
      <c r="AL791" s="699" t="e">
        <f t="shared" si="1485"/>
        <v>#DIV/0!</v>
      </c>
      <c r="AM791" s="35"/>
      <c r="AN791" s="35"/>
      <c r="AO791" s="35"/>
      <c r="AP791" s="116">
        <f t="shared" si="1500"/>
        <v>0</v>
      </c>
      <c r="AQ791" s="116"/>
      <c r="AR791" s="171">
        <f t="shared" ref="AR791" si="1504">AT791</f>
        <v>0</v>
      </c>
      <c r="AS791" s="699" t="e">
        <f t="shared" si="1464"/>
        <v>#DIV/0!</v>
      </c>
      <c r="AT791" s="171"/>
      <c r="AU791" s="699"/>
      <c r="AV791" s="116"/>
      <c r="AW791" s="699"/>
      <c r="AX791" s="171">
        <v>0</v>
      </c>
      <c r="AY791" s="699" t="e">
        <f t="shared" si="1466"/>
        <v>#DIV/0!</v>
      </c>
      <c r="AZ791" s="35"/>
      <c r="BA791" s="699"/>
      <c r="BB791" s="35"/>
      <c r="BC791" s="35"/>
      <c r="BD791" s="35"/>
      <c r="BE791" s="116"/>
      <c r="BF791" s="116"/>
      <c r="BG791" s="116"/>
      <c r="BH791" s="35"/>
      <c r="BI791" s="35"/>
      <c r="BJ791" s="116"/>
      <c r="BK791" s="116"/>
      <c r="BL791" s="35"/>
      <c r="BM791" s="35"/>
      <c r="BN791" s="116"/>
      <c r="BO791" s="116"/>
      <c r="BP791" s="116"/>
      <c r="BQ791" s="116"/>
      <c r="BR791" s="116"/>
      <c r="BS791" s="116"/>
      <c r="BT791" s="116"/>
      <c r="BU791" s="116"/>
      <c r="BV791" s="116"/>
      <c r="BW791" s="116"/>
      <c r="BX791" s="116"/>
      <c r="BY791" s="35"/>
      <c r="BZ791" s="35"/>
      <c r="CE791" s="699"/>
    </row>
    <row r="792" spans="2:83" s="37" customFormat="1" ht="39" hidden="1" customHeight="1" x14ac:dyDescent="0.25">
      <c r="B792" s="228"/>
      <c r="C792" s="116" t="s">
        <v>47</v>
      </c>
      <c r="D792" s="171">
        <f>E792+G792</f>
        <v>44827.327360000003</v>
      </c>
      <c r="E792" s="171"/>
      <c r="F792" s="171"/>
      <c r="G792" s="171">
        <f>'[8]2 вариант'!$C$535</f>
        <v>44827.327360000003</v>
      </c>
      <c r="H792" s="172"/>
      <c r="I792" s="172"/>
      <c r="J792" s="171">
        <f>Q792-G792</f>
        <v>-44193.781740000006</v>
      </c>
      <c r="K792" s="171">
        <f t="shared" si="1488"/>
        <v>633.54561999999999</v>
      </c>
      <c r="L792" s="699">
        <f t="shared" si="1458"/>
        <v>1.4133022361831029E-2</v>
      </c>
      <c r="M792" s="171">
        <v>0</v>
      </c>
      <c r="N792" s="116"/>
      <c r="O792" s="116"/>
      <c r="P792" s="116"/>
      <c r="Q792" s="116">
        <v>633.54561999999999</v>
      </c>
      <c r="R792" s="752">
        <f t="shared" si="1482"/>
        <v>1.4133022361831029E-2</v>
      </c>
      <c r="S792" s="35"/>
      <c r="T792" s="35"/>
      <c r="U792" s="35"/>
      <c r="V792" s="116">
        <f t="shared" si="1477"/>
        <v>0</v>
      </c>
      <c r="W792" s="35"/>
      <c r="X792" s="35"/>
      <c r="Y792" s="35"/>
      <c r="Z792" s="116">
        <f t="shared" si="1478"/>
        <v>0</v>
      </c>
      <c r="AA792" s="116">
        <f t="shared" si="1479"/>
        <v>0</v>
      </c>
      <c r="AB792" s="35">
        <f t="shared" si="1480"/>
        <v>0</v>
      </c>
      <c r="AC792" s="35">
        <f t="shared" si="1481"/>
        <v>0</v>
      </c>
      <c r="AD792" s="35"/>
      <c r="AE792" s="171">
        <f>AK792</f>
        <v>8999.9989999999998</v>
      </c>
      <c r="AF792" s="699">
        <f t="shared" si="1461"/>
        <v>0.20077036776523988</v>
      </c>
      <c r="AG792" s="171"/>
      <c r="AH792" s="699"/>
      <c r="AI792" s="116"/>
      <c r="AJ792" s="116"/>
      <c r="AK792" s="171">
        <v>8999.9989999999998</v>
      </c>
      <c r="AL792" s="699">
        <f t="shared" si="1485"/>
        <v>0.20077036776523988</v>
      </c>
      <c r="AM792" s="35"/>
      <c r="AN792" s="35"/>
      <c r="AO792" s="35"/>
      <c r="AP792" s="116"/>
      <c r="AQ792" s="116"/>
      <c r="AR792" s="171">
        <f>AX792</f>
        <v>36610.769620000006</v>
      </c>
      <c r="AS792" s="699">
        <f t="shared" si="1464"/>
        <v>0.81670649972026355</v>
      </c>
      <c r="AT792" s="171"/>
      <c r="AU792" s="699"/>
      <c r="AV792" s="116"/>
      <c r="AW792" s="699"/>
      <c r="AX792" s="171">
        <f>'[8]2 вариант'!$I$535</f>
        <v>36610.769620000006</v>
      </c>
      <c r="AY792" s="699">
        <f t="shared" si="1466"/>
        <v>0.81670649972026355</v>
      </c>
      <c r="AZ792" s="35"/>
      <c r="BA792" s="699"/>
      <c r="BB792" s="35"/>
      <c r="BC792" s="35"/>
      <c r="BD792" s="35"/>
      <c r="BE792" s="116"/>
      <c r="BF792" s="116"/>
      <c r="BG792" s="116"/>
      <c r="BH792" s="35"/>
      <c r="BI792" s="35"/>
      <c r="BJ792" s="116"/>
      <c r="BK792" s="116"/>
      <c r="BL792" s="35"/>
      <c r="BM792" s="35"/>
      <c r="BN792" s="116"/>
      <c r="BO792" s="116"/>
      <c r="BP792" s="116"/>
      <c r="BQ792" s="116"/>
      <c r="BR792" s="116"/>
      <c r="BS792" s="116"/>
      <c r="BT792" s="116"/>
      <c r="BU792" s="116"/>
      <c r="BV792" s="116"/>
      <c r="BW792" s="116"/>
      <c r="BX792" s="116"/>
      <c r="BY792" s="35"/>
      <c r="BZ792" s="35"/>
      <c r="CE792" s="699"/>
    </row>
    <row r="793" spans="2:83" s="37" customFormat="1" ht="48.75" hidden="1" customHeight="1" x14ac:dyDescent="0.25">
      <c r="B793" s="228"/>
      <c r="C793" s="119" t="s">
        <v>124</v>
      </c>
      <c r="D793" s="171">
        <f>E793+G793</f>
        <v>0</v>
      </c>
      <c r="E793" s="172">
        <f>E794+E795</f>
        <v>0</v>
      </c>
      <c r="F793" s="172"/>
      <c r="G793" s="171">
        <f>G794+G795</f>
        <v>0</v>
      </c>
      <c r="H793" s="172"/>
      <c r="I793" s="172"/>
      <c r="J793" s="171">
        <v>0</v>
      </c>
      <c r="K793" s="171">
        <f t="shared" si="1488"/>
        <v>0</v>
      </c>
      <c r="L793" s="699" t="e">
        <f t="shared" si="1458"/>
        <v>#DIV/0!</v>
      </c>
      <c r="M793" s="172">
        <f>M794+M795</f>
        <v>0</v>
      </c>
      <c r="N793" s="35"/>
      <c r="O793" s="35"/>
      <c r="P793" s="35"/>
      <c r="Q793" s="116">
        <f>Q794+Q795</f>
        <v>0</v>
      </c>
      <c r="R793" s="752" t="e">
        <f t="shared" si="1482"/>
        <v>#DIV/0!</v>
      </c>
      <c r="S793" s="35"/>
      <c r="T793" s="35"/>
      <c r="U793" s="35"/>
      <c r="V793" s="116">
        <f t="shared" si="1477"/>
        <v>0</v>
      </c>
      <c r="W793" s="35"/>
      <c r="X793" s="35"/>
      <c r="Y793" s="35"/>
      <c r="Z793" s="116">
        <f t="shared" si="1478"/>
        <v>0</v>
      </c>
      <c r="AA793" s="35">
        <f t="shared" si="1479"/>
        <v>0</v>
      </c>
      <c r="AB793" s="35">
        <f t="shared" si="1480"/>
        <v>0</v>
      </c>
      <c r="AC793" s="35">
        <f t="shared" si="1481"/>
        <v>0</v>
      </c>
      <c r="AD793" s="35"/>
      <c r="AE793" s="171">
        <f>AK793</f>
        <v>0</v>
      </c>
      <c r="AF793" s="699" t="e">
        <f t="shared" si="1461"/>
        <v>#DIV/0!</v>
      </c>
      <c r="AG793" s="171"/>
      <c r="AH793" s="699"/>
      <c r="AI793" s="116"/>
      <c r="AJ793" s="116"/>
      <c r="AK793" s="171">
        <v>0</v>
      </c>
      <c r="AL793" s="699" t="e">
        <f t="shared" si="1485"/>
        <v>#DIV/0!</v>
      </c>
      <c r="AM793" s="35"/>
      <c r="AN793" s="35"/>
      <c r="AO793" s="35"/>
      <c r="AP793" s="116"/>
      <c r="AQ793" s="116"/>
      <c r="AR793" s="171">
        <f>AX793</f>
        <v>0</v>
      </c>
      <c r="AS793" s="699" t="e">
        <f t="shared" si="1464"/>
        <v>#DIV/0!</v>
      </c>
      <c r="AT793" s="171"/>
      <c r="AU793" s="699"/>
      <c r="AV793" s="116"/>
      <c r="AW793" s="699"/>
      <c r="AX793" s="171">
        <f>AX794+AX795</f>
        <v>0</v>
      </c>
      <c r="AY793" s="699" t="e">
        <f t="shared" si="1466"/>
        <v>#DIV/0!</v>
      </c>
      <c r="AZ793" s="35"/>
      <c r="BA793" s="699"/>
      <c r="BB793" s="35"/>
      <c r="BC793" s="35"/>
      <c r="BD793" s="35"/>
      <c r="BE793" s="116"/>
      <c r="BF793" s="116"/>
      <c r="BG793" s="35"/>
      <c r="BH793" s="35"/>
      <c r="BI793" s="35"/>
      <c r="BJ793" s="116"/>
      <c r="BK793" s="35"/>
      <c r="BL793" s="35"/>
      <c r="BM793" s="35"/>
      <c r="BN793" s="116"/>
      <c r="BO793" s="116"/>
      <c r="BP793" s="35"/>
      <c r="BQ793" s="35"/>
      <c r="BR793" s="35"/>
      <c r="BS793" s="35"/>
      <c r="BT793" s="116"/>
      <c r="BU793" s="116"/>
      <c r="BV793" s="116"/>
      <c r="BW793" s="116"/>
      <c r="BX793" s="172"/>
      <c r="BY793" s="35"/>
      <c r="BZ793" s="35"/>
      <c r="CE793" s="699"/>
    </row>
    <row r="794" spans="2:83" s="37" customFormat="1" ht="31.5" hidden="1" customHeight="1" x14ac:dyDescent="0.25">
      <c r="B794" s="228"/>
      <c r="C794" s="116" t="s">
        <v>122</v>
      </c>
      <c r="D794" s="171">
        <f t="shared" si="1502"/>
        <v>0</v>
      </c>
      <c r="E794" s="172">
        <v>0</v>
      </c>
      <c r="F794" s="172"/>
      <c r="G794" s="171"/>
      <c r="H794" s="172"/>
      <c r="I794" s="172"/>
      <c r="J794" s="171">
        <f t="shared" si="1503"/>
        <v>0</v>
      </c>
      <c r="K794" s="171">
        <f t="shared" si="1488"/>
        <v>0</v>
      </c>
      <c r="L794" s="699" t="e">
        <f t="shared" si="1458"/>
        <v>#DIV/0!</v>
      </c>
      <c r="M794" s="172">
        <v>0</v>
      </c>
      <c r="N794" s="35"/>
      <c r="O794" s="35"/>
      <c r="P794" s="35"/>
      <c r="Q794" s="116"/>
      <c r="R794" s="752" t="e">
        <f t="shared" si="1482"/>
        <v>#DIV/0!</v>
      </c>
      <c r="S794" s="35"/>
      <c r="T794" s="35"/>
      <c r="U794" s="35"/>
      <c r="V794" s="116">
        <f t="shared" si="1477"/>
        <v>0</v>
      </c>
      <c r="W794" s="35"/>
      <c r="X794" s="35"/>
      <c r="Y794" s="35"/>
      <c r="Z794" s="116">
        <f t="shared" si="1478"/>
        <v>0</v>
      </c>
      <c r="AA794" s="35">
        <f t="shared" si="1479"/>
        <v>0</v>
      </c>
      <c r="AB794" s="35">
        <f t="shared" si="1480"/>
        <v>0</v>
      </c>
      <c r="AC794" s="35">
        <f t="shared" si="1481"/>
        <v>0</v>
      </c>
      <c r="AD794" s="35"/>
      <c r="AE794" s="171">
        <f t="shared" si="1501"/>
        <v>0</v>
      </c>
      <c r="AF794" s="699" t="e">
        <f t="shared" si="1461"/>
        <v>#DIV/0!</v>
      </c>
      <c r="AG794" s="171"/>
      <c r="AH794" s="699"/>
      <c r="AI794" s="116"/>
      <c r="AJ794" s="116"/>
      <c r="AK794" s="171"/>
      <c r="AL794" s="699" t="e">
        <f t="shared" si="1485"/>
        <v>#DIV/0!</v>
      </c>
      <c r="AM794" s="35"/>
      <c r="AN794" s="35"/>
      <c r="AO794" s="35"/>
      <c r="AP794" s="116"/>
      <c r="AQ794" s="116"/>
      <c r="AR794" s="171">
        <f t="shared" ref="AR794:AR796" si="1505">AT794</f>
        <v>0</v>
      </c>
      <c r="AS794" s="699" t="e">
        <f t="shared" si="1464"/>
        <v>#DIV/0!</v>
      </c>
      <c r="AT794" s="171"/>
      <c r="AU794" s="699"/>
      <c r="AV794" s="116"/>
      <c r="AW794" s="699"/>
      <c r="AX794" s="171"/>
      <c r="AY794" s="699" t="e">
        <f t="shared" si="1466"/>
        <v>#DIV/0!</v>
      </c>
      <c r="AZ794" s="35"/>
      <c r="BA794" s="699"/>
      <c r="BB794" s="35"/>
      <c r="BC794" s="35"/>
      <c r="BD794" s="35"/>
      <c r="BE794" s="116"/>
      <c r="BF794" s="116"/>
      <c r="BG794" s="35"/>
      <c r="BH794" s="35"/>
      <c r="BI794" s="35"/>
      <c r="BJ794" s="116"/>
      <c r="BK794" s="35"/>
      <c r="BL794" s="35"/>
      <c r="BM794" s="35"/>
      <c r="BN794" s="116"/>
      <c r="BO794" s="116"/>
      <c r="BP794" s="35"/>
      <c r="BQ794" s="35"/>
      <c r="BR794" s="35"/>
      <c r="BS794" s="35"/>
      <c r="BT794" s="116"/>
      <c r="BU794" s="116"/>
      <c r="BV794" s="116"/>
      <c r="BW794" s="116"/>
      <c r="BX794" s="172"/>
      <c r="BY794" s="35"/>
      <c r="BZ794" s="35"/>
      <c r="CE794" s="699"/>
    </row>
    <row r="795" spans="2:83" s="37" customFormat="1" ht="39.75" hidden="1" customHeight="1" x14ac:dyDescent="0.25">
      <c r="B795" s="228"/>
      <c r="C795" s="116" t="s">
        <v>47</v>
      </c>
      <c r="D795" s="171">
        <f>E795+G795</f>
        <v>0</v>
      </c>
      <c r="E795" s="172">
        <v>0</v>
      </c>
      <c r="F795" s="172"/>
      <c r="G795" s="171">
        <v>0</v>
      </c>
      <c r="H795" s="172"/>
      <c r="I795" s="172"/>
      <c r="J795" s="171">
        <f t="shared" si="1503"/>
        <v>0</v>
      </c>
      <c r="K795" s="171">
        <f t="shared" si="1488"/>
        <v>0</v>
      </c>
      <c r="L795" s="699" t="e">
        <f t="shared" si="1458"/>
        <v>#DIV/0!</v>
      </c>
      <c r="M795" s="172">
        <v>0</v>
      </c>
      <c r="N795" s="35"/>
      <c r="O795" s="35"/>
      <c r="P795" s="35"/>
      <c r="Q795" s="116">
        <v>0</v>
      </c>
      <c r="R795" s="752" t="e">
        <f t="shared" si="1482"/>
        <v>#DIV/0!</v>
      </c>
      <c r="S795" s="35"/>
      <c r="T795" s="35"/>
      <c r="U795" s="35"/>
      <c r="V795" s="116">
        <f t="shared" si="1477"/>
        <v>0</v>
      </c>
      <c r="W795" s="35"/>
      <c r="X795" s="35"/>
      <c r="Y795" s="35"/>
      <c r="Z795" s="116">
        <f t="shared" si="1478"/>
        <v>0</v>
      </c>
      <c r="AA795" s="35">
        <f t="shared" si="1479"/>
        <v>0</v>
      </c>
      <c r="AB795" s="35">
        <f t="shared" si="1480"/>
        <v>0</v>
      </c>
      <c r="AC795" s="35">
        <f t="shared" si="1481"/>
        <v>0</v>
      </c>
      <c r="AD795" s="35"/>
      <c r="AE795" s="171">
        <f t="shared" si="1501"/>
        <v>0</v>
      </c>
      <c r="AF795" s="699" t="e">
        <f t="shared" si="1461"/>
        <v>#DIV/0!</v>
      </c>
      <c r="AG795" s="171"/>
      <c r="AH795" s="699"/>
      <c r="AI795" s="116"/>
      <c r="AJ795" s="116"/>
      <c r="AK795" s="171"/>
      <c r="AL795" s="699" t="e">
        <f t="shared" si="1485"/>
        <v>#DIV/0!</v>
      </c>
      <c r="AM795" s="35"/>
      <c r="AN795" s="35"/>
      <c r="AO795" s="35"/>
      <c r="AP795" s="116">
        <f t="shared" si="1500"/>
        <v>0</v>
      </c>
      <c r="AQ795" s="116"/>
      <c r="AR795" s="171">
        <f t="shared" si="1505"/>
        <v>0</v>
      </c>
      <c r="AS795" s="699" t="e">
        <f t="shared" si="1464"/>
        <v>#DIV/0!</v>
      </c>
      <c r="AT795" s="171"/>
      <c r="AU795" s="699"/>
      <c r="AV795" s="116"/>
      <c r="AW795" s="699"/>
      <c r="AX795" s="171">
        <v>0</v>
      </c>
      <c r="AY795" s="699" t="e">
        <f t="shared" si="1466"/>
        <v>#DIV/0!</v>
      </c>
      <c r="AZ795" s="35"/>
      <c r="BA795" s="699"/>
      <c r="BB795" s="35"/>
      <c r="BC795" s="35"/>
      <c r="BD795" s="35"/>
      <c r="BE795" s="116"/>
      <c r="BF795" s="116"/>
      <c r="BG795" s="35"/>
      <c r="BH795" s="35"/>
      <c r="BI795" s="35"/>
      <c r="BJ795" s="116"/>
      <c r="BK795" s="35"/>
      <c r="BL795" s="35"/>
      <c r="BM795" s="35"/>
      <c r="BN795" s="116"/>
      <c r="BO795" s="116"/>
      <c r="BP795" s="35"/>
      <c r="BQ795" s="35"/>
      <c r="BR795" s="35"/>
      <c r="BS795" s="35"/>
      <c r="BT795" s="116"/>
      <c r="BU795" s="116"/>
      <c r="BV795" s="116"/>
      <c r="BW795" s="116"/>
      <c r="BX795" s="172"/>
      <c r="BY795" s="35"/>
      <c r="BZ795" s="35"/>
      <c r="CE795" s="699"/>
    </row>
    <row r="796" spans="2:83" s="37" customFormat="1" ht="127.5" hidden="1" customHeight="1" x14ac:dyDescent="0.25">
      <c r="B796" s="228"/>
      <c r="C796" s="119" t="s">
        <v>412</v>
      </c>
      <c r="D796" s="171">
        <f>E796+G796</f>
        <v>0</v>
      </c>
      <c r="E796" s="171">
        <f>E797</f>
        <v>0</v>
      </c>
      <c r="F796" s="171"/>
      <c r="G796" s="171">
        <v>0</v>
      </c>
      <c r="H796" s="172"/>
      <c r="I796" s="172"/>
      <c r="J796" s="171">
        <v>0</v>
      </c>
      <c r="K796" s="171">
        <f t="shared" si="1488"/>
        <v>0</v>
      </c>
      <c r="L796" s="699" t="e">
        <f t="shared" si="1458"/>
        <v>#DIV/0!</v>
      </c>
      <c r="M796" s="171">
        <f>M797</f>
        <v>0</v>
      </c>
      <c r="N796" s="116"/>
      <c r="O796" s="116"/>
      <c r="P796" s="116"/>
      <c r="Q796" s="116">
        <v>0</v>
      </c>
      <c r="R796" s="752" t="e">
        <f t="shared" si="1482"/>
        <v>#DIV/0!</v>
      </c>
      <c r="S796" s="35"/>
      <c r="T796" s="35"/>
      <c r="U796" s="35"/>
      <c r="V796" s="116">
        <f t="shared" si="1477"/>
        <v>0</v>
      </c>
      <c r="W796" s="35"/>
      <c r="X796" s="35"/>
      <c r="Y796" s="35"/>
      <c r="Z796" s="116">
        <f t="shared" si="1478"/>
        <v>0</v>
      </c>
      <c r="AA796" s="116">
        <f t="shared" si="1479"/>
        <v>0</v>
      </c>
      <c r="AB796" s="35">
        <f t="shared" si="1480"/>
        <v>0</v>
      </c>
      <c r="AC796" s="35">
        <f t="shared" si="1481"/>
        <v>0</v>
      </c>
      <c r="AD796" s="35"/>
      <c r="AE796" s="171">
        <f t="shared" si="1501"/>
        <v>0</v>
      </c>
      <c r="AF796" s="699" t="e">
        <f t="shared" si="1461"/>
        <v>#DIV/0!</v>
      </c>
      <c r="AG796" s="171"/>
      <c r="AH796" s="699"/>
      <c r="AI796" s="116"/>
      <c r="AJ796" s="116"/>
      <c r="AK796" s="171">
        <v>0</v>
      </c>
      <c r="AL796" s="699" t="e">
        <f t="shared" si="1485"/>
        <v>#DIV/0!</v>
      </c>
      <c r="AM796" s="35"/>
      <c r="AN796" s="35"/>
      <c r="AO796" s="35"/>
      <c r="AP796" s="116">
        <f t="shared" si="1500"/>
        <v>0</v>
      </c>
      <c r="AQ796" s="116"/>
      <c r="AR796" s="171">
        <f t="shared" si="1505"/>
        <v>0</v>
      </c>
      <c r="AS796" s="699" t="e">
        <f t="shared" si="1464"/>
        <v>#DIV/0!</v>
      </c>
      <c r="AT796" s="171"/>
      <c r="AU796" s="699"/>
      <c r="AV796" s="116"/>
      <c r="AW796" s="699"/>
      <c r="AX796" s="171">
        <v>0</v>
      </c>
      <c r="AY796" s="699" t="e">
        <f t="shared" si="1466"/>
        <v>#DIV/0!</v>
      </c>
      <c r="AZ796" s="35"/>
      <c r="BA796" s="699"/>
      <c r="BB796" s="35"/>
      <c r="BC796" s="35"/>
      <c r="BD796" s="35"/>
      <c r="BE796" s="116"/>
      <c r="BF796" s="116"/>
      <c r="BG796" s="116"/>
      <c r="BH796" s="35"/>
      <c r="BI796" s="35"/>
      <c r="BJ796" s="116"/>
      <c r="BK796" s="116"/>
      <c r="BL796" s="35"/>
      <c r="BM796" s="35"/>
      <c r="BN796" s="116"/>
      <c r="BO796" s="116"/>
      <c r="BP796" s="116"/>
      <c r="BQ796" s="116"/>
      <c r="BR796" s="116"/>
      <c r="BS796" s="116"/>
      <c r="BT796" s="116"/>
      <c r="BU796" s="116"/>
      <c r="BV796" s="116"/>
      <c r="BW796" s="116"/>
      <c r="BX796" s="171"/>
      <c r="BY796" s="35"/>
      <c r="BZ796" s="35"/>
      <c r="CE796" s="699"/>
    </row>
    <row r="797" spans="2:83" s="37" customFormat="1" ht="34.5" hidden="1" customHeight="1" x14ac:dyDescent="0.25">
      <c r="B797" s="228"/>
      <c r="C797" s="116" t="s">
        <v>47</v>
      </c>
      <c r="D797" s="171">
        <f t="shared" si="1502"/>
        <v>0</v>
      </c>
      <c r="E797" s="171">
        <v>0</v>
      </c>
      <c r="F797" s="171"/>
      <c r="G797" s="171"/>
      <c r="H797" s="172"/>
      <c r="I797" s="172"/>
      <c r="J797" s="171"/>
      <c r="K797" s="171">
        <f t="shared" si="1488"/>
        <v>0</v>
      </c>
      <c r="L797" s="699" t="e">
        <f t="shared" si="1458"/>
        <v>#DIV/0!</v>
      </c>
      <c r="M797" s="171">
        <v>0</v>
      </c>
      <c r="N797" s="116"/>
      <c r="O797" s="116"/>
      <c r="P797" s="116"/>
      <c r="Q797" s="116"/>
      <c r="R797" s="752" t="e">
        <f t="shared" si="1482"/>
        <v>#DIV/0!</v>
      </c>
      <c r="S797" s="35"/>
      <c r="T797" s="35"/>
      <c r="U797" s="35"/>
      <c r="V797" s="116">
        <f t="shared" si="1477"/>
        <v>0</v>
      </c>
      <c r="W797" s="35"/>
      <c r="X797" s="35"/>
      <c r="Y797" s="35"/>
      <c r="Z797" s="116">
        <f t="shared" si="1478"/>
        <v>0</v>
      </c>
      <c r="AA797" s="116">
        <f t="shared" si="1479"/>
        <v>0</v>
      </c>
      <c r="AB797" s="35">
        <f t="shared" si="1480"/>
        <v>0</v>
      </c>
      <c r="AC797" s="35">
        <f t="shared" si="1481"/>
        <v>0</v>
      </c>
      <c r="AD797" s="35"/>
      <c r="AE797" s="171">
        <f>AG797</f>
        <v>0</v>
      </c>
      <c r="AF797" s="699" t="e">
        <f t="shared" si="1461"/>
        <v>#DIV/0!</v>
      </c>
      <c r="AG797" s="171"/>
      <c r="AH797" s="699"/>
      <c r="AI797" s="116"/>
      <c r="AJ797" s="116"/>
      <c r="AK797" s="171"/>
      <c r="AL797" s="699" t="e">
        <f t="shared" si="1485"/>
        <v>#DIV/0!</v>
      </c>
      <c r="AM797" s="35"/>
      <c r="AN797" s="35"/>
      <c r="AO797" s="35"/>
      <c r="AP797" s="116">
        <f t="shared" si="1500"/>
        <v>0</v>
      </c>
      <c r="AQ797" s="116"/>
      <c r="AR797" s="171">
        <f>AT797</f>
        <v>0</v>
      </c>
      <c r="AS797" s="699" t="e">
        <f t="shared" si="1464"/>
        <v>#DIV/0!</v>
      </c>
      <c r="AT797" s="171"/>
      <c r="AU797" s="699"/>
      <c r="AV797" s="116"/>
      <c r="AW797" s="699"/>
      <c r="AX797" s="171"/>
      <c r="AY797" s="699" t="e">
        <f t="shared" si="1466"/>
        <v>#DIV/0!</v>
      </c>
      <c r="AZ797" s="35"/>
      <c r="BA797" s="699"/>
      <c r="BB797" s="35"/>
      <c r="BC797" s="35"/>
      <c r="BD797" s="35"/>
      <c r="BE797" s="116"/>
      <c r="BF797" s="116"/>
      <c r="BG797" s="116"/>
      <c r="BH797" s="35"/>
      <c r="BI797" s="35"/>
      <c r="BJ797" s="116"/>
      <c r="BK797" s="116"/>
      <c r="BL797" s="35"/>
      <c r="BM797" s="35"/>
      <c r="BN797" s="116"/>
      <c r="BO797" s="116"/>
      <c r="BP797" s="116"/>
      <c r="BQ797" s="116"/>
      <c r="BR797" s="116"/>
      <c r="BS797" s="116"/>
      <c r="BT797" s="116"/>
      <c r="BU797" s="116"/>
      <c r="BV797" s="116"/>
      <c r="BW797" s="116"/>
      <c r="BX797" s="171"/>
      <c r="BY797" s="35"/>
      <c r="BZ797" s="35"/>
      <c r="CE797" s="699"/>
    </row>
    <row r="798" spans="2:83" s="37" customFormat="1" ht="65.25" hidden="1" customHeight="1" x14ac:dyDescent="0.25">
      <c r="B798" s="228"/>
      <c r="C798" s="119" t="s">
        <v>459</v>
      </c>
      <c r="D798" s="171">
        <f>E798+G798</f>
        <v>615765.34373000008</v>
      </c>
      <c r="E798" s="172"/>
      <c r="F798" s="172"/>
      <c r="G798" s="171">
        <f>G799+G800</f>
        <v>615765.34373000008</v>
      </c>
      <c r="H798" s="172"/>
      <c r="I798" s="172"/>
      <c r="J798" s="171">
        <f>0</f>
        <v>0</v>
      </c>
      <c r="K798" s="171">
        <f t="shared" si="1488"/>
        <v>135286.37455000001</v>
      </c>
      <c r="L798" s="699">
        <f t="shared" si="1458"/>
        <v>0.21970443112387986</v>
      </c>
      <c r="M798" s="172"/>
      <c r="N798" s="35"/>
      <c r="O798" s="35"/>
      <c r="P798" s="35"/>
      <c r="Q798" s="116">
        <f>Q799+Q800</f>
        <v>135286.37455000001</v>
      </c>
      <c r="R798" s="752">
        <f t="shared" si="1482"/>
        <v>0.21970443112387986</v>
      </c>
      <c r="S798" s="35"/>
      <c r="T798" s="35"/>
      <c r="U798" s="35"/>
      <c r="V798" s="116">
        <f t="shared" si="1477"/>
        <v>0</v>
      </c>
      <c r="W798" s="35"/>
      <c r="X798" s="35"/>
      <c r="Y798" s="35"/>
      <c r="Z798" s="116">
        <f t="shared" si="1478"/>
        <v>0</v>
      </c>
      <c r="AA798" s="35">
        <f t="shared" si="1479"/>
        <v>0</v>
      </c>
      <c r="AB798" s="35">
        <f t="shared" si="1480"/>
        <v>0</v>
      </c>
      <c r="AC798" s="35">
        <f t="shared" si="1481"/>
        <v>0</v>
      </c>
      <c r="AD798" s="35"/>
      <c r="AE798" s="171">
        <f>AG798+AK798</f>
        <v>137303.51538</v>
      </c>
      <c r="AF798" s="699">
        <f t="shared" si="1461"/>
        <v>0.22298025827222367</v>
      </c>
      <c r="AG798" s="172"/>
      <c r="AH798" s="699"/>
      <c r="AI798" s="35"/>
      <c r="AJ798" s="35"/>
      <c r="AK798" s="171">
        <f>AK799+AK800</f>
        <v>137303.51538</v>
      </c>
      <c r="AL798" s="699">
        <f t="shared" si="1485"/>
        <v>0.22298025827222367</v>
      </c>
      <c r="AM798" s="35"/>
      <c r="AN798" s="35"/>
      <c r="AO798" s="35"/>
      <c r="AP798" s="116"/>
      <c r="AQ798" s="116"/>
      <c r="AR798" s="171">
        <f>AT798+AX798</f>
        <v>566304.26276000007</v>
      </c>
      <c r="AS798" s="699">
        <f t="shared" si="1464"/>
        <v>0.9196754389092614</v>
      </c>
      <c r="AT798" s="172"/>
      <c r="AU798" s="699"/>
      <c r="AV798" s="35"/>
      <c r="AW798" s="699"/>
      <c r="AX798" s="171">
        <f>AX799+AX800</f>
        <v>566304.26276000007</v>
      </c>
      <c r="AY798" s="699">
        <f t="shared" si="1466"/>
        <v>0.9196754389092614</v>
      </c>
      <c r="AZ798" s="35"/>
      <c r="BA798" s="699"/>
      <c r="BB798" s="35"/>
      <c r="BC798" s="35"/>
      <c r="BD798" s="35"/>
      <c r="BE798" s="116"/>
      <c r="BF798" s="35"/>
      <c r="BG798" s="116"/>
      <c r="BH798" s="35"/>
      <c r="BI798" s="35"/>
      <c r="BJ798" s="116"/>
      <c r="BK798" s="35"/>
      <c r="BL798" s="35"/>
      <c r="BM798" s="35"/>
      <c r="BN798" s="116"/>
      <c r="BO798" s="116"/>
      <c r="BP798" s="35"/>
      <c r="BQ798" s="116"/>
      <c r="BR798" s="35"/>
      <c r="BS798" s="35"/>
      <c r="BT798" s="116"/>
      <c r="BU798" s="116"/>
      <c r="BV798" s="35"/>
      <c r="BW798" s="35"/>
      <c r="BX798" s="116"/>
      <c r="BY798" s="35"/>
      <c r="BZ798" s="35"/>
      <c r="CE798" s="699"/>
    </row>
    <row r="799" spans="2:83" s="37" customFormat="1" ht="42" hidden="1" customHeight="1" x14ac:dyDescent="0.25">
      <c r="B799" s="228"/>
      <c r="C799" s="116" t="s">
        <v>108</v>
      </c>
      <c r="D799" s="171">
        <f>G799</f>
        <v>516374.34373000002</v>
      </c>
      <c r="E799" s="172"/>
      <c r="F799" s="172"/>
      <c r="G799" s="171">
        <v>516374.34373000002</v>
      </c>
      <c r="H799" s="172"/>
      <c r="I799" s="172"/>
      <c r="J799" s="171"/>
      <c r="K799" s="171">
        <f t="shared" si="1488"/>
        <v>112352.07255</v>
      </c>
      <c r="L799" s="699">
        <f t="shared" si="1458"/>
        <v>0.21757872735975095</v>
      </c>
      <c r="M799" s="172"/>
      <c r="N799" s="35"/>
      <c r="O799" s="35"/>
      <c r="P799" s="35"/>
      <c r="Q799" s="116">
        <v>112352.07255</v>
      </c>
      <c r="R799" s="752">
        <f t="shared" si="1482"/>
        <v>0.21757872735975095</v>
      </c>
      <c r="S799" s="35"/>
      <c r="T799" s="35"/>
      <c r="U799" s="35"/>
      <c r="V799" s="116"/>
      <c r="W799" s="35"/>
      <c r="X799" s="35"/>
      <c r="Y799" s="35"/>
      <c r="Z799" s="116"/>
      <c r="AA799" s="35"/>
      <c r="AB799" s="35"/>
      <c r="AC799" s="35"/>
      <c r="AD799" s="35"/>
      <c r="AE799" s="171">
        <f>AK799</f>
        <v>112591.80502999999</v>
      </c>
      <c r="AF799" s="699">
        <f t="shared" si="1461"/>
        <v>0.21804298838067676</v>
      </c>
      <c r="AG799" s="172"/>
      <c r="AH799" s="699"/>
      <c r="AI799" s="35"/>
      <c r="AJ799" s="35"/>
      <c r="AK799" s="171">
        <f>'[6]2 вариант'!$D$560</f>
        <v>112591.80502999999</v>
      </c>
      <c r="AL799" s="699">
        <f t="shared" si="1485"/>
        <v>0.21804298838067676</v>
      </c>
      <c r="AM799" s="35"/>
      <c r="AN799" s="35"/>
      <c r="AO799" s="35"/>
      <c r="AP799" s="116"/>
      <c r="AQ799" s="116"/>
      <c r="AR799" s="171">
        <f>AX799</f>
        <v>477682.53448999999</v>
      </c>
      <c r="AS799" s="699">
        <f t="shared" si="1464"/>
        <v>0.92507023303963554</v>
      </c>
      <c r="AT799" s="172"/>
      <c r="AU799" s="699"/>
      <c r="AV799" s="35"/>
      <c r="AW799" s="699"/>
      <c r="AX799" s="171">
        <f>'[6]2 вариант'!$I$560</f>
        <v>477682.53448999999</v>
      </c>
      <c r="AY799" s="699">
        <f t="shared" si="1466"/>
        <v>0.92507023303963554</v>
      </c>
      <c r="AZ799" s="35"/>
      <c r="BA799" s="699"/>
      <c r="BB799" s="35"/>
      <c r="BC799" s="35"/>
      <c r="BD799" s="35"/>
      <c r="BE799" s="116"/>
      <c r="BF799" s="35"/>
      <c r="BG799" s="116"/>
      <c r="BH799" s="35"/>
      <c r="BI799" s="35"/>
      <c r="BJ799" s="116"/>
      <c r="BK799" s="35"/>
      <c r="BL799" s="35"/>
      <c r="BM799" s="35"/>
      <c r="BN799" s="116"/>
      <c r="BO799" s="116"/>
      <c r="BP799" s="35"/>
      <c r="BQ799" s="116"/>
      <c r="BR799" s="116"/>
      <c r="BS799" s="116"/>
      <c r="BT799" s="116"/>
      <c r="BU799" s="116"/>
      <c r="BV799" s="35"/>
      <c r="BW799" s="35"/>
      <c r="BX799" s="116"/>
      <c r="BY799" s="35"/>
      <c r="BZ799" s="35"/>
      <c r="CE799" s="699"/>
    </row>
    <row r="800" spans="2:83" s="60" customFormat="1" ht="38.25" hidden="1" customHeight="1" x14ac:dyDescent="0.25">
      <c r="B800" s="386"/>
      <c r="C800" s="116" t="s">
        <v>47</v>
      </c>
      <c r="D800" s="171">
        <f>E800+G800</f>
        <v>99391</v>
      </c>
      <c r="E800" s="246"/>
      <c r="F800" s="246"/>
      <c r="G800" s="171">
        <f>'[8]2 вариант'!$C$545</f>
        <v>99391</v>
      </c>
      <c r="H800" s="246"/>
      <c r="I800" s="246"/>
      <c r="J800" s="245"/>
      <c r="K800" s="171">
        <f t="shared" si="1488"/>
        <v>22934.302</v>
      </c>
      <c r="L800" s="699">
        <f t="shared" si="1458"/>
        <v>0.23074827700697245</v>
      </c>
      <c r="M800" s="246"/>
      <c r="N800" s="35"/>
      <c r="O800" s="303"/>
      <c r="P800" s="35"/>
      <c r="Q800" s="116">
        <v>22934.302</v>
      </c>
      <c r="R800" s="752">
        <f t="shared" si="1482"/>
        <v>0.23074827700697245</v>
      </c>
      <c r="S800" s="303"/>
      <c r="T800" s="35"/>
      <c r="U800" s="303"/>
      <c r="V800" s="127">
        <f t="shared" si="1477"/>
        <v>0</v>
      </c>
      <c r="W800" s="303"/>
      <c r="X800" s="303"/>
      <c r="Y800" s="303"/>
      <c r="Z800" s="127">
        <f t="shared" si="1478"/>
        <v>0</v>
      </c>
      <c r="AA800" s="303">
        <f>E800</f>
        <v>0</v>
      </c>
      <c r="AB800" s="303">
        <f t="shared" ref="AB800:AC802" si="1506">H800</f>
        <v>0</v>
      </c>
      <c r="AC800" s="303">
        <f t="shared" si="1506"/>
        <v>0</v>
      </c>
      <c r="AD800" s="35"/>
      <c r="AE800" s="171">
        <f>AG800+AK800</f>
        <v>24711.710350000005</v>
      </c>
      <c r="AF800" s="699">
        <f t="shared" si="1461"/>
        <v>0.24863126792164286</v>
      </c>
      <c r="AG800" s="246"/>
      <c r="AH800" s="699"/>
      <c r="AI800" s="303"/>
      <c r="AJ800" s="35"/>
      <c r="AK800" s="171">
        <f>'[6]2 вариант'!$D$561</f>
        <v>24711.710350000005</v>
      </c>
      <c r="AL800" s="699">
        <f t="shared" si="1485"/>
        <v>0.24863126792164286</v>
      </c>
      <c r="AM800" s="303"/>
      <c r="AN800" s="35"/>
      <c r="AO800" s="303"/>
      <c r="AP800" s="127">
        <v>0</v>
      </c>
      <c r="AQ800" s="116"/>
      <c r="AR800" s="171">
        <f>AT800+AX800</f>
        <v>88621.728270000036</v>
      </c>
      <c r="AS800" s="699">
        <f t="shared" si="1464"/>
        <v>0.89164741546015269</v>
      </c>
      <c r="AT800" s="246"/>
      <c r="AU800" s="699"/>
      <c r="AV800" s="303"/>
      <c r="AW800" s="699"/>
      <c r="AX800" s="171">
        <f>'[6]2 вариант'!$I$561</f>
        <v>88621.728270000036</v>
      </c>
      <c r="AY800" s="699">
        <f t="shared" si="1466"/>
        <v>0.89164741546015269</v>
      </c>
      <c r="AZ800" s="303"/>
      <c r="BA800" s="699"/>
      <c r="BB800" s="303"/>
      <c r="BC800" s="303"/>
      <c r="BD800" s="303"/>
      <c r="BE800" s="116"/>
      <c r="BF800" s="303"/>
      <c r="BG800" s="116"/>
      <c r="BH800" s="303"/>
      <c r="BI800" s="303"/>
      <c r="BJ800" s="127"/>
      <c r="BK800" s="303"/>
      <c r="BL800" s="303"/>
      <c r="BM800" s="303"/>
      <c r="BN800" s="127"/>
      <c r="BO800" s="127"/>
      <c r="BP800" s="303"/>
      <c r="BQ800" s="116"/>
      <c r="BR800" s="116"/>
      <c r="BS800" s="116"/>
      <c r="BT800" s="127"/>
      <c r="BU800" s="116"/>
      <c r="BV800" s="303"/>
      <c r="BW800" s="303"/>
      <c r="BX800" s="116"/>
      <c r="BY800" s="303"/>
      <c r="BZ800" s="303"/>
      <c r="CE800" s="699"/>
    </row>
    <row r="801" spans="2:83" s="64" customFormat="1" ht="49.5" hidden="1" customHeight="1" x14ac:dyDescent="0.2">
      <c r="B801" s="224" t="s">
        <v>56</v>
      </c>
      <c r="C801" s="133" t="s">
        <v>125</v>
      </c>
      <c r="D801" s="240">
        <f>E801+G801+H801+I801</f>
        <v>0</v>
      </c>
      <c r="E801" s="240">
        <f>E802+E803</f>
        <v>0</v>
      </c>
      <c r="F801" s="240"/>
      <c r="G801" s="240">
        <f t="shared" ref="G801" si="1507">G802+G803</f>
        <v>0</v>
      </c>
      <c r="H801" s="240">
        <f t="shared" ref="H801:I801" si="1508">H802+H803</f>
        <v>0</v>
      </c>
      <c r="I801" s="240">
        <f t="shared" si="1508"/>
        <v>0</v>
      </c>
      <c r="J801" s="240">
        <f>J802</f>
        <v>0</v>
      </c>
      <c r="K801" s="240">
        <f t="shared" si="1488"/>
        <v>0</v>
      </c>
      <c r="L801" s="699" t="e">
        <f t="shared" si="1458"/>
        <v>#DIV/0!</v>
      </c>
      <c r="M801" s="240">
        <f>M802+M803</f>
        <v>0</v>
      </c>
      <c r="N801" s="114"/>
      <c r="O801" s="111"/>
      <c r="P801" s="114"/>
      <c r="Q801" s="111">
        <f t="shared" ref="Q801" si="1509">Q802+Q803</f>
        <v>0</v>
      </c>
      <c r="R801" s="752" t="e">
        <f t="shared" si="1482"/>
        <v>#DIV/0!</v>
      </c>
      <c r="S801" s="111">
        <f t="shared" ref="S801:U801" si="1510">S802+S803</f>
        <v>0</v>
      </c>
      <c r="T801" s="114"/>
      <c r="U801" s="111">
        <f t="shared" si="1510"/>
        <v>0</v>
      </c>
      <c r="V801" s="111">
        <f t="shared" si="1477"/>
        <v>0</v>
      </c>
      <c r="W801" s="89"/>
      <c r="X801" s="89"/>
      <c r="Y801" s="89"/>
      <c r="Z801" s="111">
        <f t="shared" si="1478"/>
        <v>0</v>
      </c>
      <c r="AA801" s="111">
        <f>E801</f>
        <v>0</v>
      </c>
      <c r="AB801" s="89">
        <f t="shared" si="1506"/>
        <v>0</v>
      </c>
      <c r="AC801" s="632">
        <f t="shared" si="1506"/>
        <v>0</v>
      </c>
      <c r="AD801" s="687"/>
      <c r="AE801" s="240">
        <f>AG801+AK801+AM801+AO801</f>
        <v>0</v>
      </c>
      <c r="AF801" s="699" t="e">
        <f t="shared" si="1461"/>
        <v>#DIV/0!</v>
      </c>
      <c r="AG801" s="240">
        <f>AG802+AG803</f>
        <v>0</v>
      </c>
      <c r="AH801" s="699" t="e">
        <f t="shared" si="1414"/>
        <v>#DIV/0!</v>
      </c>
      <c r="AI801" s="111"/>
      <c r="AJ801" s="114"/>
      <c r="AK801" s="111">
        <f t="shared" ref="AK801" si="1511">AK802+AK803</f>
        <v>0</v>
      </c>
      <c r="AL801" s="699" t="e">
        <f t="shared" si="1485"/>
        <v>#DIV/0!</v>
      </c>
      <c r="AM801" s="111">
        <f t="shared" ref="AM801" si="1512">AM802+AM803</f>
        <v>0</v>
      </c>
      <c r="AN801" s="114"/>
      <c r="AO801" s="111">
        <f t="shared" ref="AO801" si="1513">AO802+AO803</f>
        <v>0</v>
      </c>
      <c r="AP801" s="111">
        <v>0</v>
      </c>
      <c r="AQ801" s="114"/>
      <c r="AR801" s="240">
        <f>AT801+AX801+AZ801+BB801</f>
        <v>0</v>
      </c>
      <c r="AS801" s="699" t="e">
        <f t="shared" si="1464"/>
        <v>#DIV/0!</v>
      </c>
      <c r="AT801" s="240"/>
      <c r="AU801" s="699"/>
      <c r="AV801" s="111"/>
      <c r="AW801" s="699"/>
      <c r="AX801" s="240">
        <f t="shared" ref="AX801:BB801" si="1514">AX802+AX803</f>
        <v>0</v>
      </c>
      <c r="AY801" s="699" t="e">
        <f t="shared" si="1466"/>
        <v>#DIV/0!</v>
      </c>
      <c r="AZ801" s="111">
        <f t="shared" si="1514"/>
        <v>0</v>
      </c>
      <c r="BA801" s="699" t="e">
        <f t="shared" ref="BA801:BA838" si="1515">AZ801/H801</f>
        <v>#DIV/0!</v>
      </c>
      <c r="BB801" s="111">
        <f t="shared" si="1514"/>
        <v>0</v>
      </c>
      <c r="BC801" s="89">
        <f t="shared" ref="BC801:BC840" si="1516">AM801</f>
        <v>0</v>
      </c>
      <c r="BD801" s="632">
        <f t="shared" ref="BD801:BD840" si="1517">AO801</f>
        <v>0</v>
      </c>
      <c r="BE801" s="111">
        <f>BF801+BG801+BH801+BI801</f>
        <v>670000</v>
      </c>
      <c r="BF801" s="111">
        <f>BF802+BF803</f>
        <v>670000</v>
      </c>
      <c r="BG801" s="111">
        <f t="shared" ref="BG801" si="1518">BG802+BG803</f>
        <v>0</v>
      </c>
      <c r="BH801" s="111">
        <f t="shared" ref="BH801" si="1519">BH802+BH803</f>
        <v>0</v>
      </c>
      <c r="BI801" s="111">
        <f t="shared" ref="BI801" si="1520">BI802+BI803</f>
        <v>0</v>
      </c>
      <c r="BJ801" s="111">
        <f t="shared" ref="BJ801:BJ828" si="1521">BK801+BL801+BM801</f>
        <v>0</v>
      </c>
      <c r="BK801" s="111"/>
      <c r="BL801" s="89"/>
      <c r="BM801" s="632"/>
      <c r="BN801" s="111">
        <f t="shared" ref="BN801:BN833" si="1522">BO801+BR801+BS801</f>
        <v>0</v>
      </c>
      <c r="BO801" s="111"/>
      <c r="BP801" s="111"/>
      <c r="BQ801" s="111"/>
      <c r="BR801" s="89">
        <f t="shared" ref="BR801:BR816" si="1523">BH801</f>
        <v>0</v>
      </c>
      <c r="BS801" s="632">
        <f t="shared" ref="BS801:BS823" si="1524">BI801</f>
        <v>0</v>
      </c>
      <c r="BT801" s="111"/>
      <c r="BU801" s="111">
        <f>BV801+BX801+BY801+BZ801</f>
        <v>0</v>
      </c>
      <c r="BV801" s="111">
        <f>BV802+BV803</f>
        <v>0</v>
      </c>
      <c r="BW801" s="111"/>
      <c r="BX801" s="240"/>
      <c r="BY801" s="111">
        <f t="shared" ref="BY801:BZ801" si="1525">BY802+BY803</f>
        <v>0</v>
      </c>
      <c r="BZ801" s="111">
        <f t="shared" si="1525"/>
        <v>0</v>
      </c>
      <c r="CE801" s="699" t="e">
        <f t="shared" si="1400"/>
        <v>#DIV/0!</v>
      </c>
    </row>
    <row r="802" spans="2:83" s="60" customFormat="1" ht="49.5" hidden="1" customHeight="1" x14ac:dyDescent="0.25">
      <c r="B802" s="386"/>
      <c r="C802" s="116" t="s">
        <v>389</v>
      </c>
      <c r="D802" s="171">
        <f>E802</f>
        <v>0</v>
      </c>
      <c r="E802" s="171">
        <f>E804+E807+E813+E816</f>
        <v>0</v>
      </c>
      <c r="F802" s="171"/>
      <c r="G802" s="245"/>
      <c r="H802" s="246"/>
      <c r="I802" s="245"/>
      <c r="J802" s="171">
        <f>K802-D802</f>
        <v>0</v>
      </c>
      <c r="K802" s="240">
        <f t="shared" si="1488"/>
        <v>0</v>
      </c>
      <c r="L802" s="699" t="e">
        <f t="shared" si="1458"/>
        <v>#DIV/0!</v>
      </c>
      <c r="M802" s="171"/>
      <c r="N802" s="116"/>
      <c r="O802" s="116"/>
      <c r="P802" s="116"/>
      <c r="Q802" s="127"/>
      <c r="R802" s="752" t="e">
        <f t="shared" si="1482"/>
        <v>#DIV/0!</v>
      </c>
      <c r="S802" s="303"/>
      <c r="T802" s="35"/>
      <c r="U802" s="127"/>
      <c r="V802" s="127">
        <f t="shared" si="1477"/>
        <v>0</v>
      </c>
      <c r="W802" s="303"/>
      <c r="X802" s="303"/>
      <c r="Y802" s="303"/>
      <c r="Z802" s="127">
        <f t="shared" si="1478"/>
        <v>0</v>
      </c>
      <c r="AA802" s="127">
        <f>E802</f>
        <v>0</v>
      </c>
      <c r="AB802" s="303">
        <f t="shared" si="1506"/>
        <v>0</v>
      </c>
      <c r="AC802" s="127">
        <f t="shared" si="1506"/>
        <v>0</v>
      </c>
      <c r="AD802" s="116"/>
      <c r="AE802" s="171">
        <f>AG802</f>
        <v>0</v>
      </c>
      <c r="AF802" s="699" t="e">
        <f t="shared" si="1461"/>
        <v>#DIV/0!</v>
      </c>
      <c r="AG802" s="171">
        <f>AG804+AG807+AG813</f>
        <v>0</v>
      </c>
      <c r="AH802" s="699" t="e">
        <f t="shared" si="1414"/>
        <v>#DIV/0!</v>
      </c>
      <c r="AI802" s="116"/>
      <c r="AJ802" s="116"/>
      <c r="AK802" s="127"/>
      <c r="AL802" s="699" t="e">
        <f t="shared" si="1485"/>
        <v>#DIV/0!</v>
      </c>
      <c r="AM802" s="303"/>
      <c r="AN802" s="35"/>
      <c r="AO802" s="127"/>
      <c r="AP802" s="127">
        <v>0</v>
      </c>
      <c r="AQ802" s="116"/>
      <c r="AR802" s="171">
        <f>AT802</f>
        <v>0</v>
      </c>
      <c r="AS802" s="699" t="e">
        <f t="shared" si="1464"/>
        <v>#DIV/0!</v>
      </c>
      <c r="AT802" s="171"/>
      <c r="AU802" s="699"/>
      <c r="AV802" s="116"/>
      <c r="AW802" s="699"/>
      <c r="AX802" s="245"/>
      <c r="AY802" s="699" t="e">
        <f t="shared" si="1466"/>
        <v>#DIV/0!</v>
      </c>
      <c r="AZ802" s="303"/>
      <c r="BA802" s="699" t="e">
        <f t="shared" si="1515"/>
        <v>#DIV/0!</v>
      </c>
      <c r="BB802" s="127"/>
      <c r="BC802" s="303">
        <f t="shared" si="1516"/>
        <v>0</v>
      </c>
      <c r="BD802" s="127">
        <f t="shared" si="1517"/>
        <v>0</v>
      </c>
      <c r="BE802" s="116">
        <f>BF802</f>
        <v>670000</v>
      </c>
      <c r="BF802" s="116">
        <f>BF804+BF807+BF813</f>
        <v>670000</v>
      </c>
      <c r="BG802" s="127"/>
      <c r="BH802" s="303"/>
      <c r="BI802" s="127"/>
      <c r="BJ802" s="127">
        <f t="shared" si="1521"/>
        <v>0</v>
      </c>
      <c r="BK802" s="127"/>
      <c r="BL802" s="303"/>
      <c r="BM802" s="127"/>
      <c r="BN802" s="127">
        <f>BO802+BP802+BQ802+BR802+BS802</f>
        <v>0</v>
      </c>
      <c r="BO802" s="127"/>
      <c r="BP802" s="127"/>
      <c r="BQ802" s="127"/>
      <c r="BR802" s="303">
        <f t="shared" si="1523"/>
        <v>0</v>
      </c>
      <c r="BS802" s="127">
        <f t="shared" si="1524"/>
        <v>0</v>
      </c>
      <c r="BT802" s="127"/>
      <c r="BU802" s="116">
        <f>BV802</f>
        <v>0</v>
      </c>
      <c r="BV802" s="116"/>
      <c r="BW802" s="116"/>
      <c r="BX802" s="245"/>
      <c r="BY802" s="303"/>
      <c r="BZ802" s="127"/>
      <c r="CE802" s="699" t="e">
        <f t="shared" si="1400"/>
        <v>#DIV/0!</v>
      </c>
    </row>
    <row r="803" spans="2:83" s="60" customFormat="1" ht="49.5" hidden="1" customHeight="1" x14ac:dyDescent="0.25">
      <c r="B803" s="386"/>
      <c r="C803" s="116" t="s">
        <v>47</v>
      </c>
      <c r="D803" s="245">
        <f>E803</f>
        <v>0</v>
      </c>
      <c r="E803" s="245"/>
      <c r="F803" s="245"/>
      <c r="G803" s="245"/>
      <c r="H803" s="246"/>
      <c r="I803" s="245"/>
      <c r="J803" s="245"/>
      <c r="K803" s="240">
        <f t="shared" si="1488"/>
        <v>0</v>
      </c>
      <c r="L803" s="699" t="e">
        <f t="shared" si="1458"/>
        <v>#DIV/0!</v>
      </c>
      <c r="M803" s="245"/>
      <c r="N803" s="116"/>
      <c r="O803" s="127"/>
      <c r="P803" s="116"/>
      <c r="Q803" s="127"/>
      <c r="R803" s="752" t="e">
        <f t="shared" si="1482"/>
        <v>#DIV/0!</v>
      </c>
      <c r="S803" s="303"/>
      <c r="T803" s="35"/>
      <c r="U803" s="127"/>
      <c r="V803" s="127"/>
      <c r="W803" s="303"/>
      <c r="X803" s="303"/>
      <c r="Y803" s="303"/>
      <c r="Z803" s="127"/>
      <c r="AA803" s="127"/>
      <c r="AB803" s="303"/>
      <c r="AC803" s="127"/>
      <c r="AD803" s="116"/>
      <c r="AE803" s="245"/>
      <c r="AF803" s="699" t="e">
        <f t="shared" si="1461"/>
        <v>#DIV/0!</v>
      </c>
      <c r="AG803" s="245"/>
      <c r="AH803" s="699" t="e">
        <f t="shared" si="1414"/>
        <v>#DIV/0!</v>
      </c>
      <c r="AI803" s="127"/>
      <c r="AJ803" s="116"/>
      <c r="AK803" s="127"/>
      <c r="AL803" s="699" t="e">
        <f t="shared" si="1485"/>
        <v>#DIV/0!</v>
      </c>
      <c r="AM803" s="303"/>
      <c r="AN803" s="35"/>
      <c r="AO803" s="127"/>
      <c r="AP803" s="127"/>
      <c r="AQ803" s="116"/>
      <c r="AR803" s="245"/>
      <c r="AS803" s="699" t="e">
        <f t="shared" si="1464"/>
        <v>#DIV/0!</v>
      </c>
      <c r="AT803" s="245"/>
      <c r="AU803" s="699"/>
      <c r="AV803" s="127"/>
      <c r="AW803" s="699"/>
      <c r="AX803" s="245"/>
      <c r="AY803" s="699" t="e">
        <f t="shared" si="1466"/>
        <v>#DIV/0!</v>
      </c>
      <c r="AZ803" s="303"/>
      <c r="BA803" s="699" t="e">
        <f t="shared" si="1515"/>
        <v>#DIV/0!</v>
      </c>
      <c r="BB803" s="127"/>
      <c r="BC803" s="303"/>
      <c r="BD803" s="127"/>
      <c r="BE803" s="127"/>
      <c r="BF803" s="127"/>
      <c r="BG803" s="127"/>
      <c r="BH803" s="303"/>
      <c r="BI803" s="127"/>
      <c r="BJ803" s="127"/>
      <c r="BK803" s="127"/>
      <c r="BL803" s="303"/>
      <c r="BM803" s="127"/>
      <c r="BN803" s="127"/>
      <c r="BO803" s="127"/>
      <c r="BP803" s="127"/>
      <c r="BQ803" s="127"/>
      <c r="BR803" s="303"/>
      <c r="BS803" s="127"/>
      <c r="BT803" s="127"/>
      <c r="BU803" s="127"/>
      <c r="BV803" s="127"/>
      <c r="BW803" s="127"/>
      <c r="BX803" s="245"/>
      <c r="BY803" s="303"/>
      <c r="BZ803" s="127"/>
      <c r="CE803" s="699" t="e">
        <f t="shared" si="1400"/>
        <v>#DIV/0!</v>
      </c>
    </row>
    <row r="804" spans="2:83" s="60" customFormat="1" ht="49.5" hidden="1" customHeight="1" x14ac:dyDescent="0.25">
      <c r="B804" s="162"/>
      <c r="C804" s="119" t="s">
        <v>126</v>
      </c>
      <c r="D804" s="844">
        <f t="shared" ref="D804:D816" si="1526">E804</f>
        <v>0</v>
      </c>
      <c r="E804" s="171">
        <v>0</v>
      </c>
      <c r="F804" s="171"/>
      <c r="G804" s="171"/>
      <c r="H804" s="246"/>
      <c r="I804" s="246"/>
      <c r="J804" s="240"/>
      <c r="K804" s="240">
        <f t="shared" si="1488"/>
        <v>0</v>
      </c>
      <c r="L804" s="699" t="e">
        <f t="shared" si="1458"/>
        <v>#DIV/0!</v>
      </c>
      <c r="M804" s="171">
        <v>0</v>
      </c>
      <c r="N804" s="116"/>
      <c r="O804" s="116"/>
      <c r="P804" s="116"/>
      <c r="Q804" s="116"/>
      <c r="R804" s="752" t="e">
        <f t="shared" si="1482"/>
        <v>#DIV/0!</v>
      </c>
      <c r="S804" s="303"/>
      <c r="T804" s="35"/>
      <c r="U804" s="303"/>
      <c r="V804" s="114">
        <f t="shared" si="1477"/>
        <v>0</v>
      </c>
      <c r="W804" s="303"/>
      <c r="X804" s="303"/>
      <c r="Y804" s="303"/>
      <c r="Z804" s="114">
        <f t="shared" si="1478"/>
        <v>0</v>
      </c>
      <c r="AA804" s="116">
        <f>E804</f>
        <v>0</v>
      </c>
      <c r="AB804" s="303">
        <f>H804</f>
        <v>0</v>
      </c>
      <c r="AC804" s="303">
        <f>I804</f>
        <v>0</v>
      </c>
      <c r="AD804" s="35"/>
      <c r="AE804" s="963">
        <f t="shared" ref="AE804:AE816" si="1527">AG804</f>
        <v>0</v>
      </c>
      <c r="AF804" s="699" t="e">
        <f t="shared" si="1461"/>
        <v>#DIV/0!</v>
      </c>
      <c r="AG804" s="171">
        <v>0</v>
      </c>
      <c r="AH804" s="699" t="e">
        <f t="shared" si="1414"/>
        <v>#DIV/0!</v>
      </c>
      <c r="AI804" s="116"/>
      <c r="AJ804" s="116"/>
      <c r="AK804" s="116"/>
      <c r="AL804" s="699" t="e">
        <f t="shared" si="1485"/>
        <v>#DIV/0!</v>
      </c>
      <c r="AM804" s="303"/>
      <c r="AN804" s="35"/>
      <c r="AO804" s="303"/>
      <c r="AP804" s="114">
        <v>0</v>
      </c>
      <c r="AQ804" s="114"/>
      <c r="AR804" s="844">
        <f t="shared" ref="AR804" si="1528">AT804</f>
        <v>0</v>
      </c>
      <c r="AS804" s="699" t="e">
        <f t="shared" si="1464"/>
        <v>#DIV/0!</v>
      </c>
      <c r="AT804" s="171"/>
      <c r="AU804" s="699"/>
      <c r="AV804" s="116"/>
      <c r="AW804" s="699"/>
      <c r="AX804" s="171"/>
      <c r="AY804" s="699" t="e">
        <f t="shared" si="1466"/>
        <v>#DIV/0!</v>
      </c>
      <c r="AZ804" s="303"/>
      <c r="BA804" s="699" t="e">
        <f t="shared" si="1515"/>
        <v>#DIV/0!</v>
      </c>
      <c r="BB804" s="303"/>
      <c r="BC804" s="303">
        <f t="shared" si="1516"/>
        <v>0</v>
      </c>
      <c r="BD804" s="303">
        <f t="shared" si="1517"/>
        <v>0</v>
      </c>
      <c r="BE804" s="114">
        <f t="shared" ref="BE804:BE816" si="1529">BF804</f>
        <v>50000</v>
      </c>
      <c r="BF804" s="116">
        <v>50000</v>
      </c>
      <c r="BG804" s="116"/>
      <c r="BH804" s="303"/>
      <c r="BI804" s="303"/>
      <c r="BJ804" s="114">
        <f t="shared" si="1521"/>
        <v>0</v>
      </c>
      <c r="BK804" s="116"/>
      <c r="BL804" s="303"/>
      <c r="BM804" s="303"/>
      <c r="BN804" s="114">
        <f t="shared" si="1522"/>
        <v>0</v>
      </c>
      <c r="BO804" s="116"/>
      <c r="BP804" s="116"/>
      <c r="BQ804" s="116"/>
      <c r="BR804" s="303">
        <f t="shared" si="1523"/>
        <v>0</v>
      </c>
      <c r="BS804" s="303">
        <f t="shared" si="1524"/>
        <v>0</v>
      </c>
      <c r="BT804" s="114"/>
      <c r="BU804" s="114">
        <f t="shared" ref="BU804:BU816" si="1530">BV804</f>
        <v>0</v>
      </c>
      <c r="BV804" s="116"/>
      <c r="BW804" s="116"/>
      <c r="BX804" s="171"/>
      <c r="BY804" s="303"/>
      <c r="BZ804" s="303"/>
      <c r="CE804" s="699" t="e">
        <f t="shared" si="1400"/>
        <v>#DIV/0!</v>
      </c>
    </row>
    <row r="805" spans="2:83" s="60" customFormat="1" ht="49.5" hidden="1" customHeight="1" x14ac:dyDescent="0.25">
      <c r="B805" s="162"/>
      <c r="C805" s="116" t="s">
        <v>122</v>
      </c>
      <c r="D805" s="844">
        <f>E805</f>
        <v>0</v>
      </c>
      <c r="E805" s="171"/>
      <c r="F805" s="171"/>
      <c r="G805" s="171"/>
      <c r="H805" s="246"/>
      <c r="I805" s="246"/>
      <c r="J805" s="240"/>
      <c r="K805" s="240">
        <f t="shared" si="1488"/>
        <v>0</v>
      </c>
      <c r="L805" s="699" t="e">
        <f t="shared" si="1458"/>
        <v>#DIV/0!</v>
      </c>
      <c r="M805" s="171"/>
      <c r="N805" s="116"/>
      <c r="O805" s="116"/>
      <c r="P805" s="116"/>
      <c r="Q805" s="116"/>
      <c r="R805" s="752" t="e">
        <f t="shared" si="1482"/>
        <v>#DIV/0!</v>
      </c>
      <c r="S805" s="303"/>
      <c r="T805" s="35"/>
      <c r="U805" s="303"/>
      <c r="V805" s="114"/>
      <c r="W805" s="303"/>
      <c r="X805" s="303"/>
      <c r="Y805" s="303"/>
      <c r="Z805" s="114"/>
      <c r="AA805" s="116"/>
      <c r="AB805" s="303"/>
      <c r="AC805" s="303"/>
      <c r="AD805" s="35"/>
      <c r="AE805" s="963"/>
      <c r="AF805" s="699" t="e">
        <f t="shared" si="1461"/>
        <v>#DIV/0!</v>
      </c>
      <c r="AG805" s="171"/>
      <c r="AH805" s="699" t="e">
        <f t="shared" si="1414"/>
        <v>#DIV/0!</v>
      </c>
      <c r="AI805" s="116"/>
      <c r="AJ805" s="116"/>
      <c r="AK805" s="116"/>
      <c r="AL805" s="699" t="e">
        <f t="shared" si="1485"/>
        <v>#DIV/0!</v>
      </c>
      <c r="AM805" s="303"/>
      <c r="AN805" s="35"/>
      <c r="AO805" s="303"/>
      <c r="AP805" s="114"/>
      <c r="AQ805" s="114"/>
      <c r="AR805" s="844"/>
      <c r="AS805" s="699" t="e">
        <f t="shared" si="1464"/>
        <v>#DIV/0!</v>
      </c>
      <c r="AT805" s="171"/>
      <c r="AU805" s="699"/>
      <c r="AV805" s="116"/>
      <c r="AW805" s="699"/>
      <c r="AX805" s="171"/>
      <c r="AY805" s="699" t="e">
        <f t="shared" si="1466"/>
        <v>#DIV/0!</v>
      </c>
      <c r="AZ805" s="303"/>
      <c r="BA805" s="699" t="e">
        <f t="shared" si="1515"/>
        <v>#DIV/0!</v>
      </c>
      <c r="BB805" s="303"/>
      <c r="BC805" s="303"/>
      <c r="BD805" s="303"/>
      <c r="BE805" s="114"/>
      <c r="BF805" s="116"/>
      <c r="BG805" s="116"/>
      <c r="BH805" s="303"/>
      <c r="BI805" s="303"/>
      <c r="BJ805" s="114"/>
      <c r="BK805" s="116"/>
      <c r="BL805" s="303"/>
      <c r="BM805" s="303"/>
      <c r="BN805" s="114"/>
      <c r="BO805" s="116"/>
      <c r="BP805" s="116"/>
      <c r="BQ805" s="116"/>
      <c r="BR805" s="303"/>
      <c r="BS805" s="303"/>
      <c r="BT805" s="114"/>
      <c r="BU805" s="114"/>
      <c r="BV805" s="116"/>
      <c r="BW805" s="116"/>
      <c r="BX805" s="171"/>
      <c r="BY805" s="303"/>
      <c r="BZ805" s="303"/>
      <c r="CE805" s="699" t="e">
        <f t="shared" si="1400"/>
        <v>#DIV/0!</v>
      </c>
    </row>
    <row r="806" spans="2:83" s="60" customFormat="1" ht="49.5" hidden="1" customHeight="1" x14ac:dyDescent="0.25">
      <c r="B806" s="162"/>
      <c r="C806" s="116" t="s">
        <v>47</v>
      </c>
      <c r="D806" s="844">
        <f>E806</f>
        <v>0</v>
      </c>
      <c r="E806" s="171"/>
      <c r="F806" s="171"/>
      <c r="G806" s="171"/>
      <c r="H806" s="246"/>
      <c r="I806" s="246"/>
      <c r="J806" s="240"/>
      <c r="K806" s="240">
        <f t="shared" si="1488"/>
        <v>0</v>
      </c>
      <c r="L806" s="699" t="e">
        <f t="shared" si="1458"/>
        <v>#DIV/0!</v>
      </c>
      <c r="M806" s="171"/>
      <c r="N806" s="116"/>
      <c r="O806" s="116"/>
      <c r="P806" s="116"/>
      <c r="Q806" s="116"/>
      <c r="R806" s="752" t="e">
        <f t="shared" si="1482"/>
        <v>#DIV/0!</v>
      </c>
      <c r="S806" s="303"/>
      <c r="T806" s="35"/>
      <c r="U806" s="303"/>
      <c r="V806" s="114"/>
      <c r="W806" s="303"/>
      <c r="X806" s="303"/>
      <c r="Y806" s="303"/>
      <c r="Z806" s="114"/>
      <c r="AA806" s="116"/>
      <c r="AB806" s="303"/>
      <c r="AC806" s="303"/>
      <c r="AD806" s="35"/>
      <c r="AE806" s="963"/>
      <c r="AF806" s="699" t="e">
        <f t="shared" si="1461"/>
        <v>#DIV/0!</v>
      </c>
      <c r="AG806" s="171"/>
      <c r="AH806" s="699" t="e">
        <f t="shared" si="1414"/>
        <v>#DIV/0!</v>
      </c>
      <c r="AI806" s="116"/>
      <c r="AJ806" s="116"/>
      <c r="AK806" s="116"/>
      <c r="AL806" s="699" t="e">
        <f t="shared" si="1485"/>
        <v>#DIV/0!</v>
      </c>
      <c r="AM806" s="303"/>
      <c r="AN806" s="35"/>
      <c r="AO806" s="303"/>
      <c r="AP806" s="114"/>
      <c r="AQ806" s="114"/>
      <c r="AR806" s="844"/>
      <c r="AS806" s="699" t="e">
        <f t="shared" si="1464"/>
        <v>#DIV/0!</v>
      </c>
      <c r="AT806" s="171"/>
      <c r="AU806" s="699"/>
      <c r="AV806" s="116"/>
      <c r="AW806" s="699"/>
      <c r="AX806" s="171"/>
      <c r="AY806" s="699" t="e">
        <f t="shared" si="1466"/>
        <v>#DIV/0!</v>
      </c>
      <c r="AZ806" s="303"/>
      <c r="BA806" s="699" t="e">
        <f t="shared" si="1515"/>
        <v>#DIV/0!</v>
      </c>
      <c r="BB806" s="303"/>
      <c r="BC806" s="303"/>
      <c r="BD806" s="303"/>
      <c r="BE806" s="114"/>
      <c r="BF806" s="116"/>
      <c r="BG806" s="116"/>
      <c r="BH806" s="303"/>
      <c r="BI806" s="303"/>
      <c r="BJ806" s="114"/>
      <c r="BK806" s="116"/>
      <c r="BL806" s="303"/>
      <c r="BM806" s="303"/>
      <c r="BN806" s="114"/>
      <c r="BO806" s="116"/>
      <c r="BP806" s="116"/>
      <c r="BQ806" s="116"/>
      <c r="BR806" s="303"/>
      <c r="BS806" s="303"/>
      <c r="BT806" s="114"/>
      <c r="BU806" s="114"/>
      <c r="BV806" s="116"/>
      <c r="BW806" s="116"/>
      <c r="BX806" s="171"/>
      <c r="BY806" s="303"/>
      <c r="BZ806" s="303"/>
      <c r="CE806" s="699" t="e">
        <f t="shared" si="1400"/>
        <v>#DIV/0!</v>
      </c>
    </row>
    <row r="807" spans="2:83" s="170" customFormat="1" ht="49.5" hidden="1" customHeight="1" x14ac:dyDescent="0.25">
      <c r="B807" s="225"/>
      <c r="C807" s="119" t="s">
        <v>127</v>
      </c>
      <c r="D807" s="844">
        <f t="shared" si="1526"/>
        <v>0</v>
      </c>
      <c r="E807" s="171">
        <v>0</v>
      </c>
      <c r="F807" s="171"/>
      <c r="G807" s="171"/>
      <c r="H807" s="172"/>
      <c r="I807" s="172"/>
      <c r="J807" s="844"/>
      <c r="K807" s="240">
        <f t="shared" si="1488"/>
        <v>0</v>
      </c>
      <c r="L807" s="699" t="e">
        <f t="shared" si="1458"/>
        <v>#DIV/0!</v>
      </c>
      <c r="M807" s="171">
        <v>0</v>
      </c>
      <c r="N807" s="116"/>
      <c r="O807" s="116"/>
      <c r="P807" s="116"/>
      <c r="Q807" s="116"/>
      <c r="R807" s="752" t="e">
        <f t="shared" si="1482"/>
        <v>#DIV/0!</v>
      </c>
      <c r="S807" s="35"/>
      <c r="T807" s="35"/>
      <c r="U807" s="35"/>
      <c r="V807" s="114">
        <f t="shared" si="1477"/>
        <v>0</v>
      </c>
      <c r="W807" s="35"/>
      <c r="X807" s="35"/>
      <c r="Y807" s="35"/>
      <c r="Z807" s="114">
        <f t="shared" si="1478"/>
        <v>0</v>
      </c>
      <c r="AA807" s="116">
        <f>E807</f>
        <v>0</v>
      </c>
      <c r="AB807" s="35">
        <f t="shared" ref="AB807:AC809" si="1531">H807</f>
        <v>0</v>
      </c>
      <c r="AC807" s="35">
        <f t="shared" si="1531"/>
        <v>0</v>
      </c>
      <c r="AD807" s="35"/>
      <c r="AE807" s="963">
        <f t="shared" si="1527"/>
        <v>0</v>
      </c>
      <c r="AF807" s="699" t="e">
        <f t="shared" si="1461"/>
        <v>#DIV/0!</v>
      </c>
      <c r="AG807" s="171">
        <v>0</v>
      </c>
      <c r="AH807" s="699" t="e">
        <f t="shared" si="1414"/>
        <v>#DIV/0!</v>
      </c>
      <c r="AI807" s="116"/>
      <c r="AJ807" s="116"/>
      <c r="AK807" s="116"/>
      <c r="AL807" s="699" t="e">
        <f t="shared" si="1485"/>
        <v>#DIV/0!</v>
      </c>
      <c r="AM807" s="35"/>
      <c r="AN807" s="35"/>
      <c r="AO807" s="35"/>
      <c r="AP807" s="114">
        <v>0</v>
      </c>
      <c r="AQ807" s="114"/>
      <c r="AR807" s="844">
        <f t="shared" ref="AR807:AR809" si="1532">AT807</f>
        <v>0</v>
      </c>
      <c r="AS807" s="699" t="e">
        <f t="shared" si="1464"/>
        <v>#DIV/0!</v>
      </c>
      <c r="AT807" s="171"/>
      <c r="AU807" s="699"/>
      <c r="AV807" s="116"/>
      <c r="AW807" s="699"/>
      <c r="AX807" s="171"/>
      <c r="AY807" s="699" t="e">
        <f t="shared" si="1466"/>
        <v>#DIV/0!</v>
      </c>
      <c r="AZ807" s="35"/>
      <c r="BA807" s="699" t="e">
        <f t="shared" si="1515"/>
        <v>#DIV/0!</v>
      </c>
      <c r="BB807" s="35"/>
      <c r="BC807" s="35">
        <f t="shared" si="1516"/>
        <v>0</v>
      </c>
      <c r="BD807" s="35">
        <f t="shared" si="1517"/>
        <v>0</v>
      </c>
      <c r="BE807" s="114">
        <f t="shared" si="1529"/>
        <v>600000</v>
      </c>
      <c r="BF807" s="116">
        <f>[12]июль!$BH$1179</f>
        <v>600000</v>
      </c>
      <c r="BG807" s="116"/>
      <c r="BH807" s="35"/>
      <c r="BI807" s="35"/>
      <c r="BJ807" s="114">
        <f t="shared" si="1521"/>
        <v>0</v>
      </c>
      <c r="BK807" s="116"/>
      <c r="BL807" s="35"/>
      <c r="BM807" s="35"/>
      <c r="BN807" s="114">
        <f t="shared" si="1522"/>
        <v>0</v>
      </c>
      <c r="BO807" s="116"/>
      <c r="BP807" s="116"/>
      <c r="BQ807" s="116"/>
      <c r="BR807" s="35">
        <f t="shared" si="1523"/>
        <v>0</v>
      </c>
      <c r="BS807" s="35">
        <f t="shared" si="1524"/>
        <v>0</v>
      </c>
      <c r="BT807" s="114"/>
      <c r="BU807" s="114">
        <f t="shared" si="1530"/>
        <v>0</v>
      </c>
      <c r="BV807" s="116">
        <v>0</v>
      </c>
      <c r="BW807" s="116"/>
      <c r="BX807" s="171"/>
      <c r="BY807" s="35"/>
      <c r="BZ807" s="35"/>
      <c r="CE807" s="699" t="e">
        <f t="shared" si="1400"/>
        <v>#DIV/0!</v>
      </c>
    </row>
    <row r="808" spans="2:83" s="170" customFormat="1" ht="49.5" hidden="1" customHeight="1" x14ac:dyDescent="0.25">
      <c r="B808" s="225"/>
      <c r="C808" s="119" t="s">
        <v>128</v>
      </c>
      <c r="D808" s="844">
        <f t="shared" si="1526"/>
        <v>0</v>
      </c>
      <c r="E808" s="172"/>
      <c r="F808" s="172"/>
      <c r="G808" s="172"/>
      <c r="H808" s="172"/>
      <c r="I808" s="172"/>
      <c r="J808" s="844"/>
      <c r="K808" s="240">
        <f t="shared" si="1488"/>
        <v>0</v>
      </c>
      <c r="L808" s="699" t="e">
        <f t="shared" si="1458"/>
        <v>#DIV/0!</v>
      </c>
      <c r="M808" s="172"/>
      <c r="N808" s="35"/>
      <c r="O808" s="35"/>
      <c r="P808" s="35"/>
      <c r="Q808" s="35"/>
      <c r="R808" s="752" t="e">
        <f t="shared" si="1482"/>
        <v>#DIV/0!</v>
      </c>
      <c r="S808" s="35"/>
      <c r="T808" s="35"/>
      <c r="U808" s="35"/>
      <c r="V808" s="114">
        <f t="shared" si="1477"/>
        <v>0</v>
      </c>
      <c r="W808" s="35"/>
      <c r="X808" s="35"/>
      <c r="Y808" s="35"/>
      <c r="Z808" s="114">
        <f t="shared" si="1478"/>
        <v>0</v>
      </c>
      <c r="AA808" s="35">
        <f>E808</f>
        <v>0</v>
      </c>
      <c r="AB808" s="35">
        <f t="shared" si="1531"/>
        <v>0</v>
      </c>
      <c r="AC808" s="35">
        <f t="shared" si="1531"/>
        <v>0</v>
      </c>
      <c r="AD808" s="35"/>
      <c r="AE808" s="963">
        <f t="shared" si="1527"/>
        <v>0</v>
      </c>
      <c r="AF808" s="699" t="e">
        <f t="shared" si="1461"/>
        <v>#DIV/0!</v>
      </c>
      <c r="AG808" s="172"/>
      <c r="AH808" s="699" t="e">
        <f t="shared" si="1414"/>
        <v>#DIV/0!</v>
      </c>
      <c r="AI808" s="35"/>
      <c r="AJ808" s="35"/>
      <c r="AK808" s="35"/>
      <c r="AL808" s="699" t="e">
        <f t="shared" si="1485"/>
        <v>#DIV/0!</v>
      </c>
      <c r="AM808" s="35"/>
      <c r="AN808" s="35"/>
      <c r="AO808" s="35"/>
      <c r="AP808" s="114">
        <f t="shared" si="1500"/>
        <v>0</v>
      </c>
      <c r="AQ808" s="114"/>
      <c r="AR808" s="844">
        <f t="shared" si="1532"/>
        <v>0</v>
      </c>
      <c r="AS808" s="699" t="e">
        <f t="shared" si="1464"/>
        <v>#DIV/0!</v>
      </c>
      <c r="AT808" s="172"/>
      <c r="AU808" s="699"/>
      <c r="AV808" s="35"/>
      <c r="AW808" s="699"/>
      <c r="AX808" s="172"/>
      <c r="AY808" s="699" t="e">
        <f t="shared" si="1466"/>
        <v>#DIV/0!</v>
      </c>
      <c r="AZ808" s="35"/>
      <c r="BA808" s="699" t="e">
        <f t="shared" si="1515"/>
        <v>#DIV/0!</v>
      </c>
      <c r="BB808" s="35"/>
      <c r="BC808" s="35">
        <f t="shared" si="1516"/>
        <v>0</v>
      </c>
      <c r="BD808" s="35">
        <f t="shared" si="1517"/>
        <v>0</v>
      </c>
      <c r="BE808" s="114">
        <f t="shared" si="1529"/>
        <v>0</v>
      </c>
      <c r="BF808" s="35"/>
      <c r="BG808" s="35"/>
      <c r="BH808" s="35"/>
      <c r="BI808" s="35"/>
      <c r="BJ808" s="114">
        <f t="shared" si="1521"/>
        <v>0</v>
      </c>
      <c r="BK808" s="35"/>
      <c r="BL808" s="35"/>
      <c r="BM808" s="35"/>
      <c r="BN808" s="114">
        <f t="shared" si="1522"/>
        <v>0</v>
      </c>
      <c r="BO808" s="35"/>
      <c r="BP808" s="35"/>
      <c r="BQ808" s="35"/>
      <c r="BR808" s="35">
        <f t="shared" si="1523"/>
        <v>0</v>
      </c>
      <c r="BS808" s="35">
        <f t="shared" si="1524"/>
        <v>0</v>
      </c>
      <c r="BT808" s="114"/>
      <c r="BU808" s="114">
        <f t="shared" si="1530"/>
        <v>0</v>
      </c>
      <c r="BV808" s="35"/>
      <c r="BW808" s="35"/>
      <c r="BX808" s="172"/>
      <c r="BY808" s="35"/>
      <c r="BZ808" s="35"/>
      <c r="CE808" s="699" t="e">
        <f t="shared" si="1400"/>
        <v>#DIV/0!</v>
      </c>
    </row>
    <row r="809" spans="2:83" s="170" customFormat="1" ht="49.5" hidden="1" customHeight="1" x14ac:dyDescent="0.25">
      <c r="B809" s="225"/>
      <c r="C809" s="119" t="s">
        <v>129</v>
      </c>
      <c r="D809" s="844">
        <f t="shared" si="1526"/>
        <v>0</v>
      </c>
      <c r="E809" s="172">
        <v>0</v>
      </c>
      <c r="F809" s="172"/>
      <c r="G809" s="172"/>
      <c r="H809" s="172"/>
      <c r="I809" s="172"/>
      <c r="J809" s="844"/>
      <c r="K809" s="240">
        <f t="shared" si="1488"/>
        <v>0</v>
      </c>
      <c r="L809" s="699" t="e">
        <f t="shared" si="1458"/>
        <v>#DIV/0!</v>
      </c>
      <c r="M809" s="172">
        <v>0</v>
      </c>
      <c r="N809" s="35"/>
      <c r="O809" s="35"/>
      <c r="P809" s="35"/>
      <c r="Q809" s="35"/>
      <c r="R809" s="752" t="e">
        <f t="shared" si="1482"/>
        <v>#DIV/0!</v>
      </c>
      <c r="S809" s="35"/>
      <c r="T809" s="35"/>
      <c r="U809" s="35"/>
      <c r="V809" s="114">
        <f t="shared" si="1477"/>
        <v>0</v>
      </c>
      <c r="W809" s="35"/>
      <c r="X809" s="35"/>
      <c r="Y809" s="35"/>
      <c r="Z809" s="114">
        <f t="shared" si="1478"/>
        <v>0</v>
      </c>
      <c r="AA809" s="35">
        <f>E809</f>
        <v>0</v>
      </c>
      <c r="AB809" s="35">
        <f t="shared" si="1531"/>
        <v>0</v>
      </c>
      <c r="AC809" s="35">
        <f t="shared" si="1531"/>
        <v>0</v>
      </c>
      <c r="AD809" s="35"/>
      <c r="AE809" s="963">
        <f t="shared" si="1527"/>
        <v>0</v>
      </c>
      <c r="AF809" s="699" t="e">
        <f t="shared" si="1461"/>
        <v>#DIV/0!</v>
      </c>
      <c r="AG809" s="172">
        <v>0</v>
      </c>
      <c r="AH809" s="699" t="e">
        <f t="shared" si="1414"/>
        <v>#DIV/0!</v>
      </c>
      <c r="AI809" s="35"/>
      <c r="AJ809" s="35"/>
      <c r="AK809" s="35"/>
      <c r="AL809" s="699" t="e">
        <f t="shared" si="1485"/>
        <v>#DIV/0!</v>
      </c>
      <c r="AM809" s="35"/>
      <c r="AN809" s="35"/>
      <c r="AO809" s="35"/>
      <c r="AP809" s="114">
        <f t="shared" si="1500"/>
        <v>0</v>
      </c>
      <c r="AQ809" s="114"/>
      <c r="AR809" s="844">
        <f t="shared" si="1532"/>
        <v>0</v>
      </c>
      <c r="AS809" s="699" t="e">
        <f t="shared" si="1464"/>
        <v>#DIV/0!</v>
      </c>
      <c r="AT809" s="172"/>
      <c r="AU809" s="699"/>
      <c r="AV809" s="35"/>
      <c r="AW809" s="699"/>
      <c r="AX809" s="172"/>
      <c r="AY809" s="699" t="e">
        <f t="shared" si="1466"/>
        <v>#DIV/0!</v>
      </c>
      <c r="AZ809" s="35"/>
      <c r="BA809" s="699" t="e">
        <f t="shared" si="1515"/>
        <v>#DIV/0!</v>
      </c>
      <c r="BB809" s="35"/>
      <c r="BC809" s="35">
        <f t="shared" si="1516"/>
        <v>0</v>
      </c>
      <c r="BD809" s="35">
        <f t="shared" si="1517"/>
        <v>0</v>
      </c>
      <c r="BE809" s="114">
        <f t="shared" si="1529"/>
        <v>0</v>
      </c>
      <c r="BF809" s="35">
        <v>0</v>
      </c>
      <c r="BG809" s="35"/>
      <c r="BH809" s="35"/>
      <c r="BI809" s="35"/>
      <c r="BJ809" s="114">
        <f t="shared" si="1521"/>
        <v>0</v>
      </c>
      <c r="BK809" s="35"/>
      <c r="BL809" s="35"/>
      <c r="BM809" s="35"/>
      <c r="BN809" s="114">
        <f t="shared" si="1522"/>
        <v>0</v>
      </c>
      <c r="BO809" s="35"/>
      <c r="BP809" s="35"/>
      <c r="BQ809" s="35"/>
      <c r="BR809" s="35">
        <f t="shared" si="1523"/>
        <v>0</v>
      </c>
      <c r="BS809" s="35">
        <f t="shared" si="1524"/>
        <v>0</v>
      </c>
      <c r="BT809" s="114"/>
      <c r="BU809" s="114">
        <f t="shared" si="1530"/>
        <v>0</v>
      </c>
      <c r="BV809" s="35">
        <v>0</v>
      </c>
      <c r="BW809" s="35"/>
      <c r="BX809" s="172"/>
      <c r="BY809" s="35"/>
      <c r="BZ809" s="35"/>
      <c r="CE809" s="699" t="e">
        <f t="shared" si="1400"/>
        <v>#DIV/0!</v>
      </c>
    </row>
    <row r="810" spans="2:83" s="170" customFormat="1" ht="49.5" hidden="1" customHeight="1" x14ac:dyDescent="0.25">
      <c r="B810" s="225"/>
      <c r="C810" s="116" t="s">
        <v>389</v>
      </c>
      <c r="D810" s="844">
        <f>E810</f>
        <v>0</v>
      </c>
      <c r="E810" s="172"/>
      <c r="F810" s="172"/>
      <c r="G810" s="172"/>
      <c r="H810" s="172"/>
      <c r="I810" s="172"/>
      <c r="J810" s="844"/>
      <c r="K810" s="240">
        <f t="shared" si="1488"/>
        <v>0</v>
      </c>
      <c r="L810" s="699" t="e">
        <f t="shared" si="1458"/>
        <v>#DIV/0!</v>
      </c>
      <c r="M810" s="172"/>
      <c r="N810" s="35"/>
      <c r="O810" s="35"/>
      <c r="P810" s="35"/>
      <c r="Q810" s="35"/>
      <c r="R810" s="752" t="e">
        <f t="shared" si="1482"/>
        <v>#DIV/0!</v>
      </c>
      <c r="S810" s="35"/>
      <c r="T810" s="35"/>
      <c r="U810" s="35"/>
      <c r="V810" s="114"/>
      <c r="W810" s="35"/>
      <c r="X810" s="35"/>
      <c r="Y810" s="35"/>
      <c r="Z810" s="114"/>
      <c r="AA810" s="35"/>
      <c r="AB810" s="35"/>
      <c r="AC810" s="35"/>
      <c r="AD810" s="35"/>
      <c r="AE810" s="963"/>
      <c r="AF810" s="699" t="e">
        <f t="shared" si="1461"/>
        <v>#DIV/0!</v>
      </c>
      <c r="AG810" s="172"/>
      <c r="AH810" s="699" t="e">
        <f t="shared" si="1414"/>
        <v>#DIV/0!</v>
      </c>
      <c r="AI810" s="35"/>
      <c r="AJ810" s="35"/>
      <c r="AK810" s="35"/>
      <c r="AL810" s="699" t="e">
        <f t="shared" si="1485"/>
        <v>#DIV/0!</v>
      </c>
      <c r="AM810" s="35"/>
      <c r="AN810" s="35"/>
      <c r="AO810" s="35"/>
      <c r="AP810" s="114"/>
      <c r="AQ810" s="114"/>
      <c r="AR810" s="844"/>
      <c r="AS810" s="699" t="e">
        <f t="shared" si="1464"/>
        <v>#DIV/0!</v>
      </c>
      <c r="AT810" s="172"/>
      <c r="AU810" s="699"/>
      <c r="AV810" s="35"/>
      <c r="AW810" s="699"/>
      <c r="AX810" s="172"/>
      <c r="AY810" s="699" t="e">
        <f t="shared" si="1466"/>
        <v>#DIV/0!</v>
      </c>
      <c r="AZ810" s="35"/>
      <c r="BA810" s="699" t="e">
        <f t="shared" si="1515"/>
        <v>#DIV/0!</v>
      </c>
      <c r="BB810" s="35"/>
      <c r="BC810" s="35"/>
      <c r="BD810" s="35"/>
      <c r="BE810" s="114"/>
      <c r="BF810" s="35"/>
      <c r="BG810" s="35"/>
      <c r="BH810" s="35"/>
      <c r="BI810" s="35"/>
      <c r="BJ810" s="114"/>
      <c r="BK810" s="35"/>
      <c r="BL810" s="35"/>
      <c r="BM810" s="35"/>
      <c r="BN810" s="114"/>
      <c r="BO810" s="35"/>
      <c r="BP810" s="35"/>
      <c r="BQ810" s="35"/>
      <c r="BR810" s="35"/>
      <c r="BS810" s="35"/>
      <c r="BT810" s="114"/>
      <c r="BU810" s="114"/>
      <c r="BV810" s="35"/>
      <c r="BW810" s="35"/>
      <c r="BX810" s="172"/>
      <c r="BY810" s="35"/>
      <c r="BZ810" s="35"/>
      <c r="CE810" s="699" t="e">
        <f t="shared" si="1400"/>
        <v>#DIV/0!</v>
      </c>
    </row>
    <row r="811" spans="2:83" s="170" customFormat="1" ht="49.5" hidden="1" customHeight="1" x14ac:dyDescent="0.25">
      <c r="B811" s="225"/>
      <c r="C811" s="116" t="s">
        <v>47</v>
      </c>
      <c r="D811" s="844">
        <f>E811</f>
        <v>0</v>
      </c>
      <c r="E811" s="172"/>
      <c r="F811" s="172"/>
      <c r="G811" s="172"/>
      <c r="H811" s="172"/>
      <c r="I811" s="172"/>
      <c r="J811" s="844"/>
      <c r="K811" s="240">
        <f t="shared" si="1488"/>
        <v>0</v>
      </c>
      <c r="L811" s="699" t="e">
        <f t="shared" si="1458"/>
        <v>#DIV/0!</v>
      </c>
      <c r="M811" s="172"/>
      <c r="N811" s="35"/>
      <c r="O811" s="35"/>
      <c r="P811" s="35"/>
      <c r="Q811" s="35"/>
      <c r="R811" s="752" t="e">
        <f t="shared" si="1482"/>
        <v>#DIV/0!</v>
      </c>
      <c r="S811" s="35"/>
      <c r="T811" s="35"/>
      <c r="U811" s="35"/>
      <c r="V811" s="114"/>
      <c r="W811" s="35"/>
      <c r="X811" s="35"/>
      <c r="Y811" s="35"/>
      <c r="Z811" s="114"/>
      <c r="AA811" s="35"/>
      <c r="AB811" s="35"/>
      <c r="AC811" s="35"/>
      <c r="AD811" s="35"/>
      <c r="AE811" s="963"/>
      <c r="AF811" s="699" t="e">
        <f t="shared" si="1461"/>
        <v>#DIV/0!</v>
      </c>
      <c r="AG811" s="172"/>
      <c r="AH811" s="699" t="e">
        <f t="shared" si="1414"/>
        <v>#DIV/0!</v>
      </c>
      <c r="AI811" s="35"/>
      <c r="AJ811" s="35"/>
      <c r="AK811" s="35"/>
      <c r="AL811" s="699" t="e">
        <f t="shared" si="1485"/>
        <v>#DIV/0!</v>
      </c>
      <c r="AM811" s="35"/>
      <c r="AN811" s="35"/>
      <c r="AO811" s="35"/>
      <c r="AP811" s="114"/>
      <c r="AQ811" s="114"/>
      <c r="AR811" s="844"/>
      <c r="AS811" s="699" t="e">
        <f t="shared" si="1464"/>
        <v>#DIV/0!</v>
      </c>
      <c r="AT811" s="172"/>
      <c r="AU811" s="699"/>
      <c r="AV811" s="35"/>
      <c r="AW811" s="699"/>
      <c r="AX811" s="172"/>
      <c r="AY811" s="699" t="e">
        <f t="shared" si="1466"/>
        <v>#DIV/0!</v>
      </c>
      <c r="AZ811" s="35"/>
      <c r="BA811" s="699" t="e">
        <f t="shared" si="1515"/>
        <v>#DIV/0!</v>
      </c>
      <c r="BB811" s="35"/>
      <c r="BC811" s="35"/>
      <c r="BD811" s="35"/>
      <c r="BE811" s="114"/>
      <c r="BF811" s="35"/>
      <c r="BG811" s="35"/>
      <c r="BH811" s="35"/>
      <c r="BI811" s="35"/>
      <c r="BJ811" s="114"/>
      <c r="BK811" s="35"/>
      <c r="BL811" s="35"/>
      <c r="BM811" s="35"/>
      <c r="BN811" s="114"/>
      <c r="BO811" s="35"/>
      <c r="BP811" s="35"/>
      <c r="BQ811" s="35"/>
      <c r="BR811" s="35"/>
      <c r="BS811" s="35"/>
      <c r="BT811" s="114"/>
      <c r="BU811" s="114"/>
      <c r="BV811" s="35"/>
      <c r="BW811" s="35"/>
      <c r="BX811" s="172"/>
      <c r="BY811" s="35"/>
      <c r="BZ811" s="35"/>
      <c r="CE811" s="699" t="e">
        <f t="shared" ref="CE811:CE841" si="1533">BB811/I811</f>
        <v>#DIV/0!</v>
      </c>
    </row>
    <row r="812" spans="2:83" s="170" customFormat="1" ht="49.5" hidden="1" customHeight="1" x14ac:dyDescent="0.25">
      <c r="B812" s="225"/>
      <c r="C812" s="119" t="s">
        <v>130</v>
      </c>
      <c r="D812" s="844">
        <f t="shared" si="1526"/>
        <v>0</v>
      </c>
      <c r="E812" s="172">
        <v>0</v>
      </c>
      <c r="F812" s="172"/>
      <c r="G812" s="172"/>
      <c r="H812" s="172"/>
      <c r="I812" s="172"/>
      <c r="J812" s="844"/>
      <c r="K812" s="240">
        <f t="shared" si="1488"/>
        <v>0</v>
      </c>
      <c r="L812" s="699" t="e">
        <f t="shared" si="1458"/>
        <v>#DIV/0!</v>
      </c>
      <c r="M812" s="172">
        <v>0</v>
      </c>
      <c r="N812" s="35"/>
      <c r="O812" s="35"/>
      <c r="P812" s="35"/>
      <c r="Q812" s="35"/>
      <c r="R812" s="752" t="e">
        <f t="shared" si="1482"/>
        <v>#DIV/0!</v>
      </c>
      <c r="S812" s="35"/>
      <c r="T812" s="35"/>
      <c r="U812" s="35"/>
      <c r="V812" s="114">
        <f t="shared" si="1477"/>
        <v>0</v>
      </c>
      <c r="W812" s="35"/>
      <c r="X812" s="35"/>
      <c r="Y812" s="35"/>
      <c r="Z812" s="114">
        <f t="shared" si="1478"/>
        <v>0</v>
      </c>
      <c r="AA812" s="35">
        <f>E812</f>
        <v>0</v>
      </c>
      <c r="AB812" s="35">
        <f t="shared" ref="AB812:AC816" si="1534">H812</f>
        <v>0</v>
      </c>
      <c r="AC812" s="35">
        <f t="shared" si="1534"/>
        <v>0</v>
      </c>
      <c r="AD812" s="35"/>
      <c r="AE812" s="963">
        <f t="shared" si="1527"/>
        <v>0</v>
      </c>
      <c r="AF812" s="699" t="e">
        <f t="shared" si="1461"/>
        <v>#DIV/0!</v>
      </c>
      <c r="AG812" s="172">
        <v>0</v>
      </c>
      <c r="AH812" s="699" t="e">
        <f t="shared" si="1414"/>
        <v>#DIV/0!</v>
      </c>
      <c r="AI812" s="35"/>
      <c r="AJ812" s="35"/>
      <c r="AK812" s="35"/>
      <c r="AL812" s="699" t="e">
        <f t="shared" si="1485"/>
        <v>#DIV/0!</v>
      </c>
      <c r="AM812" s="35"/>
      <c r="AN812" s="35"/>
      <c r="AO812" s="35"/>
      <c r="AP812" s="114">
        <f t="shared" si="1500"/>
        <v>0</v>
      </c>
      <c r="AQ812" s="114"/>
      <c r="AR812" s="844">
        <f t="shared" ref="AR812:AR816" si="1535">AT812</f>
        <v>0</v>
      </c>
      <c r="AS812" s="699" t="e">
        <f t="shared" si="1464"/>
        <v>#DIV/0!</v>
      </c>
      <c r="AT812" s="172"/>
      <c r="AU812" s="699"/>
      <c r="AV812" s="35"/>
      <c r="AW812" s="699"/>
      <c r="AX812" s="172"/>
      <c r="AY812" s="699" t="e">
        <f t="shared" si="1466"/>
        <v>#DIV/0!</v>
      </c>
      <c r="AZ812" s="35"/>
      <c r="BA812" s="699" t="e">
        <f t="shared" si="1515"/>
        <v>#DIV/0!</v>
      </c>
      <c r="BB812" s="35"/>
      <c r="BC812" s="35">
        <f t="shared" si="1516"/>
        <v>0</v>
      </c>
      <c r="BD812" s="35">
        <f t="shared" si="1517"/>
        <v>0</v>
      </c>
      <c r="BE812" s="114">
        <f t="shared" si="1529"/>
        <v>0</v>
      </c>
      <c r="BF812" s="35">
        <v>0</v>
      </c>
      <c r="BG812" s="35"/>
      <c r="BH812" s="35"/>
      <c r="BI812" s="35"/>
      <c r="BJ812" s="114">
        <f t="shared" si="1521"/>
        <v>0</v>
      </c>
      <c r="BK812" s="35"/>
      <c r="BL812" s="35"/>
      <c r="BM812" s="35"/>
      <c r="BN812" s="114">
        <f t="shared" si="1522"/>
        <v>0</v>
      </c>
      <c r="BO812" s="35"/>
      <c r="BP812" s="35"/>
      <c r="BQ812" s="35"/>
      <c r="BR812" s="35">
        <f t="shared" si="1523"/>
        <v>0</v>
      </c>
      <c r="BS812" s="35">
        <f t="shared" si="1524"/>
        <v>0</v>
      </c>
      <c r="BT812" s="114"/>
      <c r="BU812" s="114">
        <f t="shared" si="1530"/>
        <v>0</v>
      </c>
      <c r="BV812" s="35">
        <v>0</v>
      </c>
      <c r="BW812" s="35"/>
      <c r="BX812" s="172"/>
      <c r="BY812" s="35"/>
      <c r="BZ812" s="35"/>
      <c r="CE812" s="699" t="e">
        <f t="shared" si="1533"/>
        <v>#DIV/0!</v>
      </c>
    </row>
    <row r="813" spans="2:83" s="170" customFormat="1" ht="49.5" hidden="1" customHeight="1" x14ac:dyDescent="0.25">
      <c r="B813" s="225"/>
      <c r="C813" s="119" t="s">
        <v>131</v>
      </c>
      <c r="D813" s="844">
        <f t="shared" si="1526"/>
        <v>0</v>
      </c>
      <c r="E813" s="171">
        <v>0</v>
      </c>
      <c r="F813" s="171"/>
      <c r="G813" s="172"/>
      <c r="H813" s="172"/>
      <c r="I813" s="172"/>
      <c r="J813" s="844"/>
      <c r="K813" s="240">
        <f t="shared" si="1488"/>
        <v>0</v>
      </c>
      <c r="L813" s="699" t="e">
        <f t="shared" si="1458"/>
        <v>#DIV/0!</v>
      </c>
      <c r="M813" s="171">
        <v>0</v>
      </c>
      <c r="N813" s="116"/>
      <c r="O813" s="116"/>
      <c r="P813" s="116"/>
      <c r="Q813" s="35"/>
      <c r="R813" s="752" t="e">
        <f t="shared" si="1482"/>
        <v>#DIV/0!</v>
      </c>
      <c r="S813" s="35"/>
      <c r="T813" s="35"/>
      <c r="U813" s="35"/>
      <c r="V813" s="114">
        <f t="shared" si="1477"/>
        <v>0</v>
      </c>
      <c r="W813" s="35"/>
      <c r="X813" s="35"/>
      <c r="Y813" s="35"/>
      <c r="Z813" s="114">
        <f t="shared" si="1478"/>
        <v>0</v>
      </c>
      <c r="AA813" s="35">
        <f>E813</f>
        <v>0</v>
      </c>
      <c r="AB813" s="35">
        <f t="shared" si="1534"/>
        <v>0</v>
      </c>
      <c r="AC813" s="35">
        <f t="shared" si="1534"/>
        <v>0</v>
      </c>
      <c r="AD813" s="35"/>
      <c r="AE813" s="963">
        <f t="shared" si="1527"/>
        <v>0</v>
      </c>
      <c r="AF813" s="699" t="e">
        <f t="shared" si="1461"/>
        <v>#DIV/0!</v>
      </c>
      <c r="AG813" s="171">
        <v>0</v>
      </c>
      <c r="AH813" s="699" t="e">
        <f t="shared" si="1414"/>
        <v>#DIV/0!</v>
      </c>
      <c r="AI813" s="116"/>
      <c r="AJ813" s="116"/>
      <c r="AK813" s="35"/>
      <c r="AL813" s="699" t="e">
        <f t="shared" si="1485"/>
        <v>#DIV/0!</v>
      </c>
      <c r="AM813" s="35"/>
      <c r="AN813" s="35"/>
      <c r="AO813" s="35"/>
      <c r="AP813" s="114">
        <v>0</v>
      </c>
      <c r="AQ813" s="114"/>
      <c r="AR813" s="844">
        <f t="shared" si="1535"/>
        <v>0</v>
      </c>
      <c r="AS813" s="699" t="e">
        <f t="shared" si="1464"/>
        <v>#DIV/0!</v>
      </c>
      <c r="AT813" s="171"/>
      <c r="AU813" s="699"/>
      <c r="AV813" s="116"/>
      <c r="AW813" s="699"/>
      <c r="AX813" s="172"/>
      <c r="AY813" s="699" t="e">
        <f t="shared" si="1466"/>
        <v>#DIV/0!</v>
      </c>
      <c r="AZ813" s="35"/>
      <c r="BA813" s="699" t="e">
        <f t="shared" si="1515"/>
        <v>#DIV/0!</v>
      </c>
      <c r="BB813" s="35"/>
      <c r="BC813" s="35">
        <f t="shared" si="1516"/>
        <v>0</v>
      </c>
      <c r="BD813" s="35">
        <f t="shared" si="1517"/>
        <v>0</v>
      </c>
      <c r="BE813" s="114">
        <f t="shared" si="1529"/>
        <v>20000</v>
      </c>
      <c r="BF813" s="116">
        <v>20000</v>
      </c>
      <c r="BG813" s="35"/>
      <c r="BH813" s="35"/>
      <c r="BI813" s="35"/>
      <c r="BJ813" s="114">
        <f t="shared" si="1521"/>
        <v>0</v>
      </c>
      <c r="BK813" s="35"/>
      <c r="BL813" s="35"/>
      <c r="BM813" s="35"/>
      <c r="BN813" s="114">
        <f t="shared" si="1522"/>
        <v>0</v>
      </c>
      <c r="BO813" s="35"/>
      <c r="BP813" s="35"/>
      <c r="BQ813" s="35"/>
      <c r="BR813" s="35">
        <f t="shared" si="1523"/>
        <v>0</v>
      </c>
      <c r="BS813" s="35">
        <f t="shared" si="1524"/>
        <v>0</v>
      </c>
      <c r="BT813" s="114"/>
      <c r="BU813" s="114">
        <f t="shared" si="1530"/>
        <v>0</v>
      </c>
      <c r="BV813" s="116"/>
      <c r="BW813" s="116"/>
      <c r="BX813" s="172"/>
      <c r="BY813" s="35"/>
      <c r="BZ813" s="35"/>
      <c r="CE813" s="699" t="e">
        <f t="shared" si="1533"/>
        <v>#DIV/0!</v>
      </c>
    </row>
    <row r="814" spans="2:83" s="170" customFormat="1" ht="49.5" hidden="1" customHeight="1" x14ac:dyDescent="0.25">
      <c r="B814" s="225"/>
      <c r="C814" s="119" t="s">
        <v>132</v>
      </c>
      <c r="D814" s="844">
        <f t="shared" si="1526"/>
        <v>0</v>
      </c>
      <c r="E814" s="172">
        <v>0</v>
      </c>
      <c r="F814" s="172"/>
      <c r="G814" s="172"/>
      <c r="H814" s="172"/>
      <c r="I814" s="172"/>
      <c r="J814" s="844"/>
      <c r="K814" s="240">
        <f t="shared" si="1488"/>
        <v>0</v>
      </c>
      <c r="L814" s="699" t="e">
        <f t="shared" si="1458"/>
        <v>#DIV/0!</v>
      </c>
      <c r="M814" s="172">
        <v>0</v>
      </c>
      <c r="N814" s="35"/>
      <c r="O814" s="35"/>
      <c r="P814" s="35"/>
      <c r="Q814" s="35"/>
      <c r="R814" s="752" t="e">
        <f t="shared" si="1482"/>
        <v>#DIV/0!</v>
      </c>
      <c r="S814" s="35"/>
      <c r="T814" s="35"/>
      <c r="U814" s="35"/>
      <c r="V814" s="114">
        <f t="shared" si="1477"/>
        <v>0</v>
      </c>
      <c r="W814" s="35"/>
      <c r="X814" s="35"/>
      <c r="Y814" s="35"/>
      <c r="Z814" s="114">
        <f t="shared" si="1478"/>
        <v>0</v>
      </c>
      <c r="AA814" s="35">
        <f>E814</f>
        <v>0</v>
      </c>
      <c r="AB814" s="35">
        <f t="shared" si="1534"/>
        <v>0</v>
      </c>
      <c r="AC814" s="35">
        <f t="shared" si="1534"/>
        <v>0</v>
      </c>
      <c r="AD814" s="35"/>
      <c r="AE814" s="963">
        <f t="shared" si="1527"/>
        <v>0</v>
      </c>
      <c r="AF814" s="699" t="e">
        <f t="shared" si="1461"/>
        <v>#DIV/0!</v>
      </c>
      <c r="AG814" s="172">
        <v>0</v>
      </c>
      <c r="AH814" s="699" t="e">
        <f t="shared" si="1414"/>
        <v>#DIV/0!</v>
      </c>
      <c r="AI814" s="35"/>
      <c r="AJ814" s="35"/>
      <c r="AK814" s="35"/>
      <c r="AL814" s="699" t="e">
        <f t="shared" si="1485"/>
        <v>#DIV/0!</v>
      </c>
      <c r="AM814" s="35"/>
      <c r="AN814" s="35"/>
      <c r="AO814" s="35"/>
      <c r="AP814" s="114">
        <f t="shared" si="1500"/>
        <v>0</v>
      </c>
      <c r="AQ814" s="114"/>
      <c r="AR814" s="844">
        <f t="shared" si="1535"/>
        <v>0</v>
      </c>
      <c r="AS814" s="699" t="e">
        <f t="shared" si="1464"/>
        <v>#DIV/0!</v>
      </c>
      <c r="AT814" s="172"/>
      <c r="AU814" s="699"/>
      <c r="AV814" s="35"/>
      <c r="AW814" s="699"/>
      <c r="AX814" s="172"/>
      <c r="AY814" s="699" t="e">
        <f t="shared" si="1466"/>
        <v>#DIV/0!</v>
      </c>
      <c r="AZ814" s="35"/>
      <c r="BA814" s="699" t="e">
        <f t="shared" si="1515"/>
        <v>#DIV/0!</v>
      </c>
      <c r="BB814" s="35"/>
      <c r="BC814" s="35">
        <f t="shared" si="1516"/>
        <v>0</v>
      </c>
      <c r="BD814" s="35">
        <f t="shared" si="1517"/>
        <v>0</v>
      </c>
      <c r="BE814" s="114">
        <f t="shared" si="1529"/>
        <v>0</v>
      </c>
      <c r="BF814" s="35">
        <v>0</v>
      </c>
      <c r="BG814" s="35"/>
      <c r="BH814" s="35"/>
      <c r="BI814" s="35"/>
      <c r="BJ814" s="114">
        <f t="shared" si="1521"/>
        <v>0</v>
      </c>
      <c r="BK814" s="35"/>
      <c r="BL814" s="35"/>
      <c r="BM814" s="35"/>
      <c r="BN814" s="114">
        <f t="shared" si="1522"/>
        <v>0</v>
      </c>
      <c r="BO814" s="35"/>
      <c r="BP814" s="35"/>
      <c r="BQ814" s="35"/>
      <c r="BR814" s="35">
        <f t="shared" si="1523"/>
        <v>0</v>
      </c>
      <c r="BS814" s="35">
        <f t="shared" si="1524"/>
        <v>0</v>
      </c>
      <c r="BT814" s="114"/>
      <c r="BU814" s="114">
        <f t="shared" si="1530"/>
        <v>0</v>
      </c>
      <c r="BV814" s="35">
        <v>0</v>
      </c>
      <c r="BW814" s="35"/>
      <c r="BX814" s="172"/>
      <c r="BY814" s="35"/>
      <c r="BZ814" s="35"/>
      <c r="CE814" s="699" t="e">
        <f t="shared" si="1533"/>
        <v>#DIV/0!</v>
      </c>
    </row>
    <row r="815" spans="2:83" s="170" customFormat="1" ht="49.5" hidden="1" customHeight="1" x14ac:dyDescent="0.25">
      <c r="B815" s="225"/>
      <c r="C815" s="119" t="s">
        <v>133</v>
      </c>
      <c r="D815" s="844">
        <f t="shared" si="1526"/>
        <v>0</v>
      </c>
      <c r="E815" s="172">
        <v>0</v>
      </c>
      <c r="F815" s="172"/>
      <c r="G815" s="172"/>
      <c r="H815" s="172"/>
      <c r="I815" s="172"/>
      <c r="J815" s="844"/>
      <c r="K815" s="240">
        <f t="shared" si="1488"/>
        <v>0</v>
      </c>
      <c r="L815" s="699" t="e">
        <f t="shared" si="1458"/>
        <v>#DIV/0!</v>
      </c>
      <c r="M815" s="172">
        <v>0</v>
      </c>
      <c r="N815" s="35"/>
      <c r="O815" s="35"/>
      <c r="P815" s="35"/>
      <c r="Q815" s="35"/>
      <c r="R815" s="752" t="e">
        <f t="shared" si="1482"/>
        <v>#DIV/0!</v>
      </c>
      <c r="S815" s="35"/>
      <c r="T815" s="35"/>
      <c r="U815" s="35"/>
      <c r="V815" s="114">
        <f t="shared" si="1477"/>
        <v>0</v>
      </c>
      <c r="W815" s="35"/>
      <c r="X815" s="35"/>
      <c r="Y815" s="35"/>
      <c r="Z815" s="114">
        <f t="shared" si="1478"/>
        <v>0</v>
      </c>
      <c r="AA815" s="35">
        <f>E815</f>
        <v>0</v>
      </c>
      <c r="AB815" s="35">
        <f t="shared" si="1534"/>
        <v>0</v>
      </c>
      <c r="AC815" s="35">
        <f t="shared" si="1534"/>
        <v>0</v>
      </c>
      <c r="AD815" s="35"/>
      <c r="AE815" s="963">
        <f t="shared" si="1527"/>
        <v>0</v>
      </c>
      <c r="AF815" s="699" t="e">
        <f t="shared" si="1461"/>
        <v>#DIV/0!</v>
      </c>
      <c r="AG815" s="172">
        <v>0</v>
      </c>
      <c r="AH815" s="699" t="e">
        <f t="shared" si="1414"/>
        <v>#DIV/0!</v>
      </c>
      <c r="AI815" s="35"/>
      <c r="AJ815" s="35"/>
      <c r="AK815" s="35"/>
      <c r="AL815" s="699" t="e">
        <f t="shared" si="1485"/>
        <v>#DIV/0!</v>
      </c>
      <c r="AM815" s="35"/>
      <c r="AN815" s="35"/>
      <c r="AO815" s="35"/>
      <c r="AP815" s="114">
        <f t="shared" si="1500"/>
        <v>0</v>
      </c>
      <c r="AQ815" s="114"/>
      <c r="AR815" s="844">
        <f t="shared" si="1535"/>
        <v>0</v>
      </c>
      <c r="AS815" s="699" t="e">
        <f t="shared" si="1464"/>
        <v>#DIV/0!</v>
      </c>
      <c r="AT815" s="172"/>
      <c r="AU815" s="699"/>
      <c r="AV815" s="35"/>
      <c r="AW815" s="699"/>
      <c r="AX815" s="172"/>
      <c r="AY815" s="699" t="e">
        <f t="shared" si="1466"/>
        <v>#DIV/0!</v>
      </c>
      <c r="AZ815" s="35"/>
      <c r="BA815" s="699" t="e">
        <f t="shared" si="1515"/>
        <v>#DIV/0!</v>
      </c>
      <c r="BB815" s="35"/>
      <c r="BC815" s="35">
        <f t="shared" si="1516"/>
        <v>0</v>
      </c>
      <c r="BD815" s="35">
        <f t="shared" si="1517"/>
        <v>0</v>
      </c>
      <c r="BE815" s="114">
        <f t="shared" si="1529"/>
        <v>0</v>
      </c>
      <c r="BF815" s="35">
        <v>0</v>
      </c>
      <c r="BG815" s="35"/>
      <c r="BH815" s="35"/>
      <c r="BI815" s="35"/>
      <c r="BJ815" s="114">
        <f t="shared" si="1521"/>
        <v>0</v>
      </c>
      <c r="BK815" s="35"/>
      <c r="BL815" s="35"/>
      <c r="BM815" s="35"/>
      <c r="BN815" s="114">
        <f t="shared" si="1522"/>
        <v>0</v>
      </c>
      <c r="BO815" s="35"/>
      <c r="BP815" s="35"/>
      <c r="BQ815" s="35"/>
      <c r="BR815" s="35">
        <f t="shared" si="1523"/>
        <v>0</v>
      </c>
      <c r="BS815" s="35">
        <f t="shared" si="1524"/>
        <v>0</v>
      </c>
      <c r="BT815" s="114"/>
      <c r="BU815" s="114">
        <f t="shared" si="1530"/>
        <v>0</v>
      </c>
      <c r="BV815" s="35">
        <v>0</v>
      </c>
      <c r="BW815" s="35"/>
      <c r="BX815" s="172"/>
      <c r="BY815" s="35"/>
      <c r="BZ815" s="35"/>
      <c r="CE815" s="699" t="e">
        <f t="shared" si="1533"/>
        <v>#DIV/0!</v>
      </c>
    </row>
    <row r="816" spans="2:83" s="170" customFormat="1" ht="49.5" hidden="1" customHeight="1" x14ac:dyDescent="0.25">
      <c r="B816" s="225"/>
      <c r="C816" s="119" t="s">
        <v>400</v>
      </c>
      <c r="D816" s="844">
        <f t="shared" si="1526"/>
        <v>0</v>
      </c>
      <c r="E816" s="171">
        <v>0</v>
      </c>
      <c r="F816" s="171"/>
      <c r="G816" s="171"/>
      <c r="H816" s="172"/>
      <c r="I816" s="172"/>
      <c r="J816" s="844"/>
      <c r="K816" s="240">
        <f t="shared" si="1488"/>
        <v>0</v>
      </c>
      <c r="L816" s="699" t="e">
        <f t="shared" si="1458"/>
        <v>#DIV/0!</v>
      </c>
      <c r="M816" s="171">
        <v>0</v>
      </c>
      <c r="N816" s="116"/>
      <c r="O816" s="116"/>
      <c r="P816" s="116"/>
      <c r="Q816" s="116"/>
      <c r="R816" s="752" t="e">
        <f t="shared" si="1482"/>
        <v>#DIV/0!</v>
      </c>
      <c r="S816" s="35"/>
      <c r="T816" s="35"/>
      <c r="U816" s="35"/>
      <c r="V816" s="114">
        <f t="shared" si="1477"/>
        <v>0</v>
      </c>
      <c r="W816" s="35"/>
      <c r="X816" s="35"/>
      <c r="Y816" s="35"/>
      <c r="Z816" s="114">
        <f t="shared" si="1478"/>
        <v>0</v>
      </c>
      <c r="AA816" s="35">
        <f>E816</f>
        <v>0</v>
      </c>
      <c r="AB816" s="35">
        <f t="shared" si="1534"/>
        <v>0</v>
      </c>
      <c r="AC816" s="35">
        <f t="shared" si="1534"/>
        <v>0</v>
      </c>
      <c r="AD816" s="35"/>
      <c r="AE816" s="963">
        <f t="shared" si="1527"/>
        <v>0</v>
      </c>
      <c r="AF816" s="699" t="e">
        <f t="shared" si="1461"/>
        <v>#DIV/0!</v>
      </c>
      <c r="AG816" s="171">
        <v>0</v>
      </c>
      <c r="AH816" s="699" t="e">
        <f t="shared" si="1414"/>
        <v>#DIV/0!</v>
      </c>
      <c r="AI816" s="116"/>
      <c r="AJ816" s="116"/>
      <c r="AK816" s="116"/>
      <c r="AL816" s="699" t="e">
        <f t="shared" si="1485"/>
        <v>#DIV/0!</v>
      </c>
      <c r="AM816" s="35"/>
      <c r="AN816" s="35"/>
      <c r="AO816" s="35"/>
      <c r="AP816" s="114">
        <f t="shared" si="1500"/>
        <v>0</v>
      </c>
      <c r="AQ816" s="114"/>
      <c r="AR816" s="844">
        <f t="shared" si="1535"/>
        <v>0</v>
      </c>
      <c r="AS816" s="699" t="e">
        <f t="shared" si="1464"/>
        <v>#DIV/0!</v>
      </c>
      <c r="AT816" s="171"/>
      <c r="AU816" s="699"/>
      <c r="AV816" s="116"/>
      <c r="AW816" s="699"/>
      <c r="AX816" s="171"/>
      <c r="AY816" s="699" t="e">
        <f t="shared" si="1466"/>
        <v>#DIV/0!</v>
      </c>
      <c r="AZ816" s="35"/>
      <c r="BA816" s="699" t="e">
        <f t="shared" si="1515"/>
        <v>#DIV/0!</v>
      </c>
      <c r="BB816" s="35"/>
      <c r="BC816" s="35">
        <f t="shared" si="1516"/>
        <v>0</v>
      </c>
      <c r="BD816" s="35">
        <f t="shared" si="1517"/>
        <v>0</v>
      </c>
      <c r="BE816" s="114">
        <f t="shared" si="1529"/>
        <v>0</v>
      </c>
      <c r="BF816" s="116">
        <v>0</v>
      </c>
      <c r="BG816" s="116"/>
      <c r="BH816" s="35"/>
      <c r="BI816" s="35"/>
      <c r="BJ816" s="114">
        <f t="shared" si="1521"/>
        <v>0</v>
      </c>
      <c r="BK816" s="116"/>
      <c r="BL816" s="35"/>
      <c r="BM816" s="35"/>
      <c r="BN816" s="114">
        <f t="shared" si="1522"/>
        <v>0</v>
      </c>
      <c r="BO816" s="116"/>
      <c r="BP816" s="116"/>
      <c r="BQ816" s="116"/>
      <c r="BR816" s="35">
        <f t="shared" si="1523"/>
        <v>0</v>
      </c>
      <c r="BS816" s="35">
        <f t="shared" si="1524"/>
        <v>0</v>
      </c>
      <c r="BT816" s="114"/>
      <c r="BU816" s="114">
        <f t="shared" si="1530"/>
        <v>0</v>
      </c>
      <c r="BV816" s="116">
        <v>0</v>
      </c>
      <c r="BW816" s="116"/>
      <c r="BX816" s="171"/>
      <c r="BY816" s="35"/>
      <c r="BZ816" s="35"/>
      <c r="CE816" s="699" t="e">
        <f t="shared" si="1533"/>
        <v>#DIV/0!</v>
      </c>
    </row>
    <row r="817" spans="1:12295" s="60" customFormat="1" ht="355.5" hidden="1" customHeight="1" x14ac:dyDescent="0.25">
      <c r="B817" s="162" t="s">
        <v>56</v>
      </c>
      <c r="C817" s="141" t="s">
        <v>388</v>
      </c>
      <c r="D817" s="240">
        <f>E817+G817+H817+I817</f>
        <v>0</v>
      </c>
      <c r="E817" s="246"/>
      <c r="F817" s="246"/>
      <c r="G817" s="246"/>
      <c r="H817" s="246"/>
      <c r="I817" s="246"/>
      <c r="J817" s="240"/>
      <c r="K817" s="240">
        <f t="shared" si="1488"/>
        <v>0</v>
      </c>
      <c r="L817" s="699" t="e">
        <f t="shared" si="1458"/>
        <v>#DIV/0!</v>
      </c>
      <c r="M817" s="246"/>
      <c r="N817" s="35"/>
      <c r="O817" s="303"/>
      <c r="P817" s="35"/>
      <c r="Q817" s="303"/>
      <c r="R817" s="752" t="e">
        <f t="shared" si="1482"/>
        <v>#DIV/0!</v>
      </c>
      <c r="S817" s="303"/>
      <c r="T817" s="35"/>
      <c r="U817" s="303"/>
      <c r="V817" s="114"/>
      <c r="W817" s="303"/>
      <c r="X817" s="303"/>
      <c r="Y817" s="303"/>
      <c r="Z817" s="111"/>
      <c r="AA817" s="303"/>
      <c r="AB817" s="303"/>
      <c r="AC817" s="303"/>
      <c r="AD817" s="35"/>
      <c r="AE817" s="240">
        <f>AG817+AK817+AM817+AO817</f>
        <v>0</v>
      </c>
      <c r="AF817" s="699" t="e">
        <f t="shared" si="1461"/>
        <v>#DIV/0!</v>
      </c>
      <c r="AG817" s="246"/>
      <c r="AH817" s="699" t="e">
        <f t="shared" si="1414"/>
        <v>#DIV/0!</v>
      </c>
      <c r="AI817" s="303"/>
      <c r="AJ817" s="35"/>
      <c r="AK817" s="303"/>
      <c r="AL817" s="699" t="e">
        <f t="shared" si="1485"/>
        <v>#DIV/0!</v>
      </c>
      <c r="AM817" s="303"/>
      <c r="AN817" s="35"/>
      <c r="AO817" s="303"/>
      <c r="AP817" s="111"/>
      <c r="AQ817" s="114"/>
      <c r="AR817" s="240">
        <f>AT817+AX817+AZ817+BB817</f>
        <v>0</v>
      </c>
      <c r="AS817" s="699" t="e">
        <f t="shared" si="1464"/>
        <v>#DIV/0!</v>
      </c>
      <c r="AT817" s="246"/>
      <c r="AU817" s="699"/>
      <c r="AV817" s="303"/>
      <c r="AW817" s="699"/>
      <c r="AX817" s="246"/>
      <c r="AY817" s="699" t="e">
        <f t="shared" si="1466"/>
        <v>#DIV/0!</v>
      </c>
      <c r="AZ817" s="303"/>
      <c r="BA817" s="699" t="e">
        <f t="shared" si="1515"/>
        <v>#DIV/0!</v>
      </c>
      <c r="BB817" s="303"/>
      <c r="BC817" s="303"/>
      <c r="BD817" s="303"/>
      <c r="BE817" s="111">
        <f>BF817+BG817+BH817+BI817</f>
        <v>0</v>
      </c>
      <c r="BF817" s="303"/>
      <c r="BG817" s="303"/>
      <c r="BH817" s="303"/>
      <c r="BI817" s="303"/>
      <c r="BJ817" s="111"/>
      <c r="BK817" s="303"/>
      <c r="BL817" s="303"/>
      <c r="BM817" s="303"/>
      <c r="BN817" s="111"/>
      <c r="BO817" s="303"/>
      <c r="BP817" s="303"/>
      <c r="BQ817" s="303"/>
      <c r="BR817" s="303"/>
      <c r="BS817" s="303"/>
      <c r="BT817" s="111"/>
      <c r="BU817" s="111">
        <f>BV817+BX817+BY817+BZ817</f>
        <v>0</v>
      </c>
      <c r="BV817" s="303"/>
      <c r="BW817" s="303"/>
      <c r="BX817" s="246"/>
      <c r="BY817" s="303"/>
      <c r="BZ817" s="303"/>
      <c r="CE817" s="699" t="e">
        <f t="shared" si="1533"/>
        <v>#DIV/0!</v>
      </c>
    </row>
    <row r="818" spans="1:12295" s="60" customFormat="1" ht="41.25" hidden="1" customHeight="1" x14ac:dyDescent="0.25">
      <c r="B818" s="162"/>
      <c r="C818" s="145"/>
      <c r="D818" s="240"/>
      <c r="E818" s="246"/>
      <c r="F818" s="246"/>
      <c r="G818" s="246"/>
      <c r="H818" s="246"/>
      <c r="I818" s="246"/>
      <c r="J818" s="240"/>
      <c r="K818" s="240">
        <f t="shared" si="1488"/>
        <v>0</v>
      </c>
      <c r="L818" s="699" t="e">
        <f t="shared" si="1458"/>
        <v>#DIV/0!</v>
      </c>
      <c r="M818" s="246"/>
      <c r="N818" s="35"/>
      <c r="O818" s="303"/>
      <c r="P818" s="35"/>
      <c r="Q818" s="303"/>
      <c r="R818" s="752" t="e">
        <f t="shared" si="1482"/>
        <v>#DIV/0!</v>
      </c>
      <c r="S818" s="303"/>
      <c r="T818" s="35"/>
      <c r="U818" s="303"/>
      <c r="V818" s="114"/>
      <c r="W818" s="303"/>
      <c r="X818" s="303"/>
      <c r="Y818" s="303"/>
      <c r="Z818" s="111"/>
      <c r="AA818" s="303"/>
      <c r="AB818" s="303"/>
      <c r="AC818" s="303"/>
      <c r="AD818" s="35"/>
      <c r="AE818" s="240"/>
      <c r="AF818" s="699" t="e">
        <f t="shared" si="1461"/>
        <v>#DIV/0!</v>
      </c>
      <c r="AG818" s="246"/>
      <c r="AH818" s="699" t="e">
        <f t="shared" si="1414"/>
        <v>#DIV/0!</v>
      </c>
      <c r="AI818" s="303"/>
      <c r="AJ818" s="35"/>
      <c r="AK818" s="303"/>
      <c r="AL818" s="699" t="e">
        <f t="shared" si="1485"/>
        <v>#DIV/0!</v>
      </c>
      <c r="AM818" s="303"/>
      <c r="AN818" s="35"/>
      <c r="AO818" s="303"/>
      <c r="AP818" s="111"/>
      <c r="AQ818" s="114"/>
      <c r="AR818" s="240"/>
      <c r="AS818" s="699" t="e">
        <f t="shared" si="1464"/>
        <v>#DIV/0!</v>
      </c>
      <c r="AT818" s="246"/>
      <c r="AU818" s="699"/>
      <c r="AV818" s="303"/>
      <c r="AW818" s="699"/>
      <c r="AX818" s="246"/>
      <c r="AY818" s="699" t="e">
        <f t="shared" si="1466"/>
        <v>#DIV/0!</v>
      </c>
      <c r="AZ818" s="303"/>
      <c r="BA818" s="699" t="e">
        <f t="shared" si="1515"/>
        <v>#DIV/0!</v>
      </c>
      <c r="BB818" s="303"/>
      <c r="BC818" s="303"/>
      <c r="BD818" s="303"/>
      <c r="BE818" s="111"/>
      <c r="BF818" s="303"/>
      <c r="BG818" s="303"/>
      <c r="BH818" s="303"/>
      <c r="BI818" s="303"/>
      <c r="BJ818" s="111"/>
      <c r="BK818" s="303"/>
      <c r="BL818" s="303"/>
      <c r="BM818" s="303"/>
      <c r="BN818" s="111"/>
      <c r="BO818" s="303"/>
      <c r="BP818" s="303"/>
      <c r="BQ818" s="303"/>
      <c r="BR818" s="303"/>
      <c r="BS818" s="303"/>
      <c r="BT818" s="111"/>
      <c r="BU818" s="111"/>
      <c r="BV818" s="303"/>
      <c r="BW818" s="303"/>
      <c r="BX818" s="246"/>
      <c r="BY818" s="303"/>
      <c r="BZ818" s="303"/>
      <c r="CE818" s="699" t="e">
        <f t="shared" si="1533"/>
        <v>#DIV/0!</v>
      </c>
    </row>
    <row r="819" spans="1:12295" s="60" customFormat="1" ht="41.25" hidden="1" customHeight="1" x14ac:dyDescent="0.25">
      <c r="B819" s="162"/>
      <c r="C819" s="145"/>
      <c r="D819" s="240"/>
      <c r="E819" s="246"/>
      <c r="F819" s="246"/>
      <c r="G819" s="246"/>
      <c r="H819" s="246"/>
      <c r="I819" s="246"/>
      <c r="J819" s="240"/>
      <c r="K819" s="240">
        <f t="shared" si="1488"/>
        <v>0</v>
      </c>
      <c r="L819" s="699" t="e">
        <f t="shared" si="1458"/>
        <v>#DIV/0!</v>
      </c>
      <c r="M819" s="246"/>
      <c r="N819" s="35"/>
      <c r="O819" s="303"/>
      <c r="P819" s="35"/>
      <c r="Q819" s="303"/>
      <c r="R819" s="752" t="e">
        <f t="shared" si="1482"/>
        <v>#DIV/0!</v>
      </c>
      <c r="S819" s="303"/>
      <c r="T819" s="35"/>
      <c r="U819" s="303"/>
      <c r="V819" s="114"/>
      <c r="W819" s="303"/>
      <c r="X819" s="303"/>
      <c r="Y819" s="303"/>
      <c r="Z819" s="111"/>
      <c r="AA819" s="303"/>
      <c r="AB819" s="303"/>
      <c r="AC819" s="303"/>
      <c r="AD819" s="35"/>
      <c r="AE819" s="240"/>
      <c r="AF819" s="699" t="e">
        <f t="shared" si="1461"/>
        <v>#DIV/0!</v>
      </c>
      <c r="AG819" s="246"/>
      <c r="AH819" s="699" t="e">
        <f t="shared" si="1414"/>
        <v>#DIV/0!</v>
      </c>
      <c r="AI819" s="303"/>
      <c r="AJ819" s="35"/>
      <c r="AK819" s="303"/>
      <c r="AL819" s="699" t="e">
        <f t="shared" si="1485"/>
        <v>#DIV/0!</v>
      </c>
      <c r="AM819" s="303"/>
      <c r="AN819" s="35"/>
      <c r="AO819" s="303"/>
      <c r="AP819" s="111"/>
      <c r="AQ819" s="114"/>
      <c r="AR819" s="240"/>
      <c r="AS819" s="699" t="e">
        <f t="shared" si="1464"/>
        <v>#DIV/0!</v>
      </c>
      <c r="AT819" s="246"/>
      <c r="AU819" s="699"/>
      <c r="AV819" s="303"/>
      <c r="AW819" s="699"/>
      <c r="AX819" s="246"/>
      <c r="AY819" s="699" t="e">
        <f t="shared" si="1466"/>
        <v>#DIV/0!</v>
      </c>
      <c r="AZ819" s="303"/>
      <c r="BA819" s="699" t="e">
        <f t="shared" si="1515"/>
        <v>#DIV/0!</v>
      </c>
      <c r="BB819" s="303"/>
      <c r="BC819" s="303"/>
      <c r="BD819" s="303"/>
      <c r="BE819" s="111"/>
      <c r="BF819" s="303"/>
      <c r="BG819" s="303"/>
      <c r="BH819" s="303"/>
      <c r="BI819" s="303"/>
      <c r="BJ819" s="111"/>
      <c r="BK819" s="303"/>
      <c r="BL819" s="303"/>
      <c r="BM819" s="303"/>
      <c r="BN819" s="111"/>
      <c r="BO819" s="303"/>
      <c r="BP819" s="303"/>
      <c r="BQ819" s="303"/>
      <c r="BR819" s="303"/>
      <c r="BS819" s="303"/>
      <c r="BT819" s="111"/>
      <c r="BU819" s="111"/>
      <c r="BV819" s="303"/>
      <c r="BW819" s="303"/>
      <c r="BX819" s="246"/>
      <c r="BY819" s="303"/>
      <c r="BZ819" s="303"/>
      <c r="CE819" s="699" t="e">
        <f t="shared" si="1533"/>
        <v>#DIV/0!</v>
      </c>
    </row>
    <row r="820" spans="1:12295" s="60" customFormat="1" ht="41.25" hidden="1" customHeight="1" x14ac:dyDescent="0.25">
      <c r="B820" s="162"/>
      <c r="C820" s="145"/>
      <c r="D820" s="240"/>
      <c r="E820" s="246"/>
      <c r="F820" s="246"/>
      <c r="G820" s="246"/>
      <c r="H820" s="246"/>
      <c r="I820" s="246"/>
      <c r="J820" s="240"/>
      <c r="K820" s="240">
        <f t="shared" si="1488"/>
        <v>0</v>
      </c>
      <c r="L820" s="699" t="e">
        <f t="shared" si="1458"/>
        <v>#DIV/0!</v>
      </c>
      <c r="M820" s="246"/>
      <c r="N820" s="35"/>
      <c r="O820" s="303"/>
      <c r="P820" s="35"/>
      <c r="Q820" s="303"/>
      <c r="R820" s="752" t="e">
        <f t="shared" si="1482"/>
        <v>#DIV/0!</v>
      </c>
      <c r="S820" s="303"/>
      <c r="T820" s="35"/>
      <c r="U820" s="303"/>
      <c r="V820" s="114"/>
      <c r="W820" s="303"/>
      <c r="X820" s="303"/>
      <c r="Y820" s="303"/>
      <c r="Z820" s="111"/>
      <c r="AA820" s="303"/>
      <c r="AB820" s="303"/>
      <c r="AC820" s="303"/>
      <c r="AD820" s="35"/>
      <c r="AE820" s="240"/>
      <c r="AF820" s="699" t="e">
        <f t="shared" si="1461"/>
        <v>#DIV/0!</v>
      </c>
      <c r="AG820" s="246"/>
      <c r="AH820" s="699" t="e">
        <f t="shared" si="1414"/>
        <v>#DIV/0!</v>
      </c>
      <c r="AI820" s="303"/>
      <c r="AJ820" s="35"/>
      <c r="AK820" s="303"/>
      <c r="AL820" s="699" t="e">
        <f t="shared" si="1485"/>
        <v>#DIV/0!</v>
      </c>
      <c r="AM820" s="303"/>
      <c r="AN820" s="35"/>
      <c r="AO820" s="303"/>
      <c r="AP820" s="111"/>
      <c r="AQ820" s="114"/>
      <c r="AR820" s="240"/>
      <c r="AS820" s="699" t="e">
        <f t="shared" si="1464"/>
        <v>#DIV/0!</v>
      </c>
      <c r="AT820" s="246"/>
      <c r="AU820" s="699"/>
      <c r="AV820" s="303"/>
      <c r="AW820" s="699"/>
      <c r="AX820" s="246"/>
      <c r="AY820" s="699" t="e">
        <f t="shared" si="1466"/>
        <v>#DIV/0!</v>
      </c>
      <c r="AZ820" s="303"/>
      <c r="BA820" s="699" t="e">
        <f t="shared" si="1515"/>
        <v>#DIV/0!</v>
      </c>
      <c r="BB820" s="303"/>
      <c r="BC820" s="303"/>
      <c r="BD820" s="303"/>
      <c r="BE820" s="111"/>
      <c r="BF820" s="303"/>
      <c r="BG820" s="303"/>
      <c r="BH820" s="303"/>
      <c r="BI820" s="303"/>
      <c r="BJ820" s="111"/>
      <c r="BK820" s="303"/>
      <c r="BL820" s="303"/>
      <c r="BM820" s="303"/>
      <c r="BN820" s="111"/>
      <c r="BO820" s="303"/>
      <c r="BP820" s="303"/>
      <c r="BQ820" s="303"/>
      <c r="BR820" s="303"/>
      <c r="BS820" s="303"/>
      <c r="BT820" s="111"/>
      <c r="BU820" s="111"/>
      <c r="BV820" s="303"/>
      <c r="BW820" s="303"/>
      <c r="BX820" s="246"/>
      <c r="BY820" s="303"/>
      <c r="BZ820" s="303"/>
      <c r="CE820" s="699" t="e">
        <f t="shared" si="1533"/>
        <v>#DIV/0!</v>
      </c>
    </row>
    <row r="821" spans="1:12295" s="60" customFormat="1" ht="245.25" customHeight="1" x14ac:dyDescent="0.25">
      <c r="B821" s="162" t="s">
        <v>63</v>
      </c>
      <c r="C821" s="99" t="s">
        <v>522</v>
      </c>
      <c r="D821" s="240">
        <f>E821+G821</f>
        <v>56947.484179999999</v>
      </c>
      <c r="E821" s="168">
        <f>E822</f>
        <v>19260.77115</v>
      </c>
      <c r="F821" s="246"/>
      <c r="G821" s="168">
        <f>G822</f>
        <v>37686.713029999999</v>
      </c>
      <c r="H821" s="246"/>
      <c r="I821" s="246"/>
      <c r="J821" s="240"/>
      <c r="K821" s="240">
        <f>M821+Q821</f>
        <v>34510.566870000002</v>
      </c>
      <c r="L821" s="699">
        <f t="shared" si="1458"/>
        <v>0.60600687399848541</v>
      </c>
      <c r="M821" s="240">
        <f>M822</f>
        <v>19260.77115</v>
      </c>
      <c r="N821" s="699">
        <f>M821/E821</f>
        <v>1</v>
      </c>
      <c r="O821" s="303"/>
      <c r="P821" s="35"/>
      <c r="Q821" s="690">
        <f>Q822</f>
        <v>15249.79572</v>
      </c>
      <c r="R821" s="752">
        <f t="shared" si="1482"/>
        <v>0.26778699602950573</v>
      </c>
      <c r="S821" s="303"/>
      <c r="T821" s="35"/>
      <c r="U821" s="303"/>
      <c r="V821" s="114"/>
      <c r="W821" s="303"/>
      <c r="X821" s="303"/>
      <c r="Y821" s="303"/>
      <c r="Z821" s="111"/>
      <c r="AA821" s="303"/>
      <c r="AB821" s="303"/>
      <c r="AC821" s="303"/>
      <c r="AD821" s="35"/>
      <c r="AE821" s="240">
        <f>AK821</f>
        <v>15358.498239999999</v>
      </c>
      <c r="AF821" s="699">
        <f>AE821/D821</f>
        <v>0.26969581643773327</v>
      </c>
      <c r="AG821" s="246">
        <f>AG822</f>
        <v>0</v>
      </c>
      <c r="AH821" s="699"/>
      <c r="AI821" s="303"/>
      <c r="AJ821" s="35"/>
      <c r="AK821" s="111">
        <f>AK822</f>
        <v>15358.498239999999</v>
      </c>
      <c r="AL821" s="699">
        <f t="shared" si="1485"/>
        <v>0.40753085119877858</v>
      </c>
      <c r="AM821" s="303"/>
      <c r="AN821" s="35"/>
      <c r="AO821" s="303"/>
      <c r="AP821" s="111"/>
      <c r="AQ821" s="114"/>
      <c r="AR821" s="240">
        <f>AT821+AX821</f>
        <v>56947.484179999992</v>
      </c>
      <c r="AS821" s="699">
        <f>AR821/D821</f>
        <v>0.99999999999999989</v>
      </c>
      <c r="AT821" s="240">
        <f>AT822</f>
        <v>19260.77115</v>
      </c>
      <c r="AU821" s="699"/>
      <c r="AV821" s="303"/>
      <c r="AW821" s="699"/>
      <c r="AX821" s="240">
        <f>AX822</f>
        <v>37686.713029999992</v>
      </c>
      <c r="AY821" s="699">
        <f>AX821/G821</f>
        <v>0.99999999999999978</v>
      </c>
      <c r="AZ821" s="303"/>
      <c r="BA821" s="699"/>
      <c r="BB821" s="303"/>
      <c r="BC821" s="303"/>
      <c r="BD821" s="303"/>
      <c r="BE821" s="111"/>
      <c r="BF821" s="303"/>
      <c r="BG821" s="303"/>
      <c r="BH821" s="303"/>
      <c r="BI821" s="303"/>
      <c r="BJ821" s="111"/>
      <c r="BK821" s="303"/>
      <c r="BL821" s="303"/>
      <c r="BM821" s="303"/>
      <c r="BN821" s="111"/>
      <c r="BO821" s="303"/>
      <c r="BP821" s="303"/>
      <c r="BQ821" s="303"/>
      <c r="BR821" s="303"/>
      <c r="BS821" s="303"/>
      <c r="BT821" s="111"/>
      <c r="BU821" s="111"/>
      <c r="BV821" s="303"/>
      <c r="BW821" s="303"/>
      <c r="BX821" s="246"/>
      <c r="BY821" s="303"/>
      <c r="BZ821" s="303"/>
      <c r="CE821" s="699"/>
    </row>
    <row r="822" spans="1:12295" s="37" customFormat="1" ht="51.75" hidden="1" customHeight="1" x14ac:dyDescent="0.25">
      <c r="B822" s="225"/>
      <c r="C822" s="113" t="s">
        <v>528</v>
      </c>
      <c r="D822" s="960">
        <f>E822+G822</f>
        <v>56947.484179999999</v>
      </c>
      <c r="E822" s="981">
        <f>19260.77115</f>
        <v>19260.77115</v>
      </c>
      <c r="F822" s="172"/>
      <c r="G822" s="960">
        <f>37686.71303</f>
        <v>37686.713029999999</v>
      </c>
      <c r="H822" s="172"/>
      <c r="I822" s="172"/>
      <c r="J822" s="960"/>
      <c r="K822" s="960">
        <f t="shared" si="1488"/>
        <v>15249.79572</v>
      </c>
      <c r="L822" s="699">
        <f t="shared" si="1458"/>
        <v>0.26778699602950573</v>
      </c>
      <c r="M822" s="989">
        <v>19260.77115</v>
      </c>
      <c r="N822" s="35"/>
      <c r="O822" s="35"/>
      <c r="P822" s="35"/>
      <c r="Q822" s="114">
        <v>15249.79572</v>
      </c>
      <c r="R822" s="752">
        <f t="shared" si="1482"/>
        <v>0.26778699602950573</v>
      </c>
      <c r="S822" s="35"/>
      <c r="T822" s="35"/>
      <c r="U822" s="35"/>
      <c r="V822" s="114"/>
      <c r="W822" s="35"/>
      <c r="X822" s="35"/>
      <c r="Y822" s="35"/>
      <c r="Z822" s="114"/>
      <c r="AA822" s="35"/>
      <c r="AB822" s="35"/>
      <c r="AC822" s="35"/>
      <c r="AD822" s="35"/>
      <c r="AE822" s="963">
        <f>AK822</f>
        <v>15358.498239999999</v>
      </c>
      <c r="AF822" s="699">
        <f>AE822/D822</f>
        <v>0.26969581643773327</v>
      </c>
      <c r="AG822" s="989">
        <v>0</v>
      </c>
      <c r="AH822" s="699"/>
      <c r="AI822" s="35"/>
      <c r="AJ822" s="35"/>
      <c r="AK822" s="114">
        <f>'[6]2 вариант'!$D$535</f>
        <v>15358.498239999999</v>
      </c>
      <c r="AL822" s="699">
        <f t="shared" si="1485"/>
        <v>0.40753085119877858</v>
      </c>
      <c r="AM822" s="35"/>
      <c r="AN822" s="35"/>
      <c r="AO822" s="35"/>
      <c r="AP822" s="114"/>
      <c r="AQ822" s="114"/>
      <c r="AR822" s="960">
        <f>AT822+AX822</f>
        <v>56947.484179999992</v>
      </c>
      <c r="AS822" s="699">
        <f>AR822/D822</f>
        <v>0.99999999999999989</v>
      </c>
      <c r="AT822" s="1015">
        <f>E822</f>
        <v>19260.77115</v>
      </c>
      <c r="AU822" s="699"/>
      <c r="AV822" s="35"/>
      <c r="AW822" s="699"/>
      <c r="AX822" s="963">
        <f>'[6]2 вариант'!$I$535</f>
        <v>37686.713029999992</v>
      </c>
      <c r="AY822" s="699">
        <f>AX822/G822</f>
        <v>0.99999999999999978</v>
      </c>
      <c r="AZ822" s="35"/>
      <c r="BA822" s="699"/>
      <c r="BB822" s="35"/>
      <c r="BC822" s="35"/>
      <c r="BD822" s="35"/>
      <c r="BE822" s="114"/>
      <c r="BF822" s="35"/>
      <c r="BG822" s="35"/>
      <c r="BH822" s="35"/>
      <c r="BI822" s="35"/>
      <c r="BJ822" s="114"/>
      <c r="BK822" s="35"/>
      <c r="BL822" s="35"/>
      <c r="BM822" s="35"/>
      <c r="BN822" s="114"/>
      <c r="BO822" s="35"/>
      <c r="BP822" s="35"/>
      <c r="BQ822" s="35"/>
      <c r="BR822" s="35"/>
      <c r="BS822" s="35"/>
      <c r="BT822" s="114"/>
      <c r="BU822" s="114"/>
      <c r="BV822" s="35"/>
      <c r="BW822" s="35"/>
      <c r="BX822" s="172"/>
      <c r="BY822" s="35"/>
      <c r="BZ822" s="35"/>
      <c r="CE822" s="699"/>
    </row>
    <row r="823" spans="1:12295" s="70" customFormat="1" ht="135.75" customHeight="1" x14ac:dyDescent="0.3">
      <c r="A823" s="203"/>
      <c r="B823" s="224" t="s">
        <v>7</v>
      </c>
      <c r="C823" s="99" t="s">
        <v>465</v>
      </c>
      <c r="D823" s="168">
        <f>E823+G823+H823+I823</f>
        <v>1207709.8</v>
      </c>
      <c r="E823" s="168"/>
      <c r="F823" s="168"/>
      <c r="G823" s="168"/>
      <c r="H823" s="168">
        <f>SUM(H824:H833)</f>
        <v>1207709.8</v>
      </c>
      <c r="I823" s="168"/>
      <c r="J823" s="168" t="e">
        <f>#REF!</f>
        <v>#REF!</v>
      </c>
      <c r="K823" s="168">
        <f>M823+Q823+S823+U823</f>
        <v>538824.25221999991</v>
      </c>
      <c r="L823" s="699">
        <f t="shared" si="1458"/>
        <v>0.44615374671961749</v>
      </c>
      <c r="M823" s="168"/>
      <c r="N823" s="687"/>
      <c r="O823" s="632"/>
      <c r="P823" s="687"/>
      <c r="Q823" s="632"/>
      <c r="R823" s="752">
        <f t="shared" si="1482"/>
        <v>0</v>
      </c>
      <c r="S823" s="632">
        <f>SUM(S824:S833)</f>
        <v>538824.25221999991</v>
      </c>
      <c r="T823" s="699">
        <f>S823/H823</f>
        <v>0.44615374671961749</v>
      </c>
      <c r="U823" s="632"/>
      <c r="V823" s="632">
        <f t="shared" si="1477"/>
        <v>0</v>
      </c>
      <c r="W823" s="632"/>
      <c r="X823" s="632"/>
      <c r="Y823" s="632"/>
      <c r="Z823" s="632">
        <f t="shared" si="1478"/>
        <v>1207709.8</v>
      </c>
      <c r="AA823" s="632">
        <f t="shared" ref="AA823:AA828" si="1536">E823</f>
        <v>0</v>
      </c>
      <c r="AB823" s="632">
        <f t="shared" ref="AB823:AC828" si="1537">H823</f>
        <v>1207709.8</v>
      </c>
      <c r="AC823" s="632">
        <f t="shared" si="1537"/>
        <v>0</v>
      </c>
      <c r="AD823" s="687"/>
      <c r="AE823" s="168">
        <f>AG823+AK823+AM823+AO823</f>
        <v>601400.78606000007</v>
      </c>
      <c r="AF823" s="699">
        <f t="shared" si="1461"/>
        <v>0.49796796056469861</v>
      </c>
      <c r="AG823" s="168"/>
      <c r="AH823" s="699"/>
      <c r="AI823" s="632"/>
      <c r="AJ823" s="687"/>
      <c r="AK823" s="632"/>
      <c r="AL823" s="687"/>
      <c r="AM823" s="632">
        <f>SUM(AM824:AM834)</f>
        <v>601400.78606000007</v>
      </c>
      <c r="AN823" s="752">
        <f>AM823/D823</f>
        <v>0.49796796056469861</v>
      </c>
      <c r="AO823" s="632"/>
      <c r="AP823" s="632" t="e">
        <f>#REF!</f>
        <v>#REF!</v>
      </c>
      <c r="AQ823" s="687"/>
      <c r="AR823" s="168">
        <f>AT823+AX823+AZ823+BB823</f>
        <v>1116242.0646699998</v>
      </c>
      <c r="AS823" s="699">
        <f t="shared" si="1464"/>
        <v>0.92426348173211781</v>
      </c>
      <c r="AT823" s="168"/>
      <c r="AU823" s="699"/>
      <c r="AV823" s="632"/>
      <c r="AW823" s="699"/>
      <c r="AX823" s="168"/>
      <c r="AY823" s="699"/>
      <c r="AZ823" s="632">
        <f>SUM(AZ824:AZ833)</f>
        <v>1116242.0646699998</v>
      </c>
      <c r="BA823" s="699">
        <f t="shared" si="1515"/>
        <v>0.92426348173211781</v>
      </c>
      <c r="BB823" s="632"/>
      <c r="BC823" s="632">
        <f t="shared" si="1516"/>
        <v>601400.78606000007</v>
      </c>
      <c r="BD823" s="632">
        <f t="shared" si="1517"/>
        <v>0</v>
      </c>
      <c r="BE823" s="632">
        <f>BF823+BG823+BH823+BI823</f>
        <v>539448.14740000002</v>
      </c>
      <c r="BF823" s="632"/>
      <c r="BG823" s="632"/>
      <c r="BH823" s="632">
        <f>SUM(BH824:BH833)</f>
        <v>539448.14740000002</v>
      </c>
      <c r="BI823" s="632"/>
      <c r="BJ823" s="632">
        <f t="shared" si="1521"/>
        <v>0</v>
      </c>
      <c r="BK823" s="632"/>
      <c r="BL823" s="632"/>
      <c r="BM823" s="632"/>
      <c r="BN823" s="632">
        <f t="shared" si="1522"/>
        <v>539446.64740000002</v>
      </c>
      <c r="BO823" s="632"/>
      <c r="BP823" s="632"/>
      <c r="BQ823" s="632"/>
      <c r="BR823" s="632">
        <f>SUM(BR824:BR833)</f>
        <v>539446.64740000002</v>
      </c>
      <c r="BS823" s="632">
        <f t="shared" si="1524"/>
        <v>0</v>
      </c>
      <c r="BT823" s="632" t="e">
        <f>#REF!</f>
        <v>#REF!</v>
      </c>
      <c r="BU823" s="632">
        <f>BV823+BX823+BY823+BZ823</f>
        <v>539446.64740000002</v>
      </c>
      <c r="BV823" s="511"/>
      <c r="BW823" s="515"/>
      <c r="BX823" s="543"/>
      <c r="BY823" s="562">
        <f>SUM(BY824:BY833)</f>
        <v>539446.64740000002</v>
      </c>
      <c r="BZ823" s="226"/>
      <c r="CA823" s="511"/>
      <c r="CB823" s="511"/>
      <c r="CC823" s="511"/>
      <c r="CD823" s="511"/>
      <c r="CE823" s="699"/>
      <c r="CF823" s="511"/>
      <c r="CG823" s="511"/>
      <c r="CH823" s="511"/>
      <c r="CI823" s="511"/>
      <c r="CJ823" s="511"/>
      <c r="CK823" s="511"/>
      <c r="CL823" s="511"/>
      <c r="CM823" s="511"/>
      <c r="CN823" s="511"/>
      <c r="CO823" s="89"/>
      <c r="CP823" s="89"/>
      <c r="CQ823" s="89"/>
      <c r="CR823" s="89"/>
      <c r="CS823" s="89"/>
      <c r="CT823" s="511"/>
      <c r="CU823" s="511"/>
      <c r="CV823" s="89"/>
      <c r="CW823" s="89"/>
      <c r="CX823" s="511"/>
      <c r="CY823" s="511"/>
      <c r="CZ823" s="89"/>
      <c r="DA823" s="89"/>
      <c r="DB823" s="511"/>
      <c r="DC823" s="511"/>
      <c r="DD823" s="511"/>
      <c r="DE823" s="511"/>
      <c r="DF823" s="511"/>
      <c r="DG823" s="511"/>
      <c r="DH823" s="511"/>
      <c r="DI823" s="89"/>
      <c r="DJ823" s="89"/>
      <c r="DK823" s="511"/>
      <c r="DL823" s="511"/>
      <c r="DM823" s="89"/>
      <c r="DN823" s="89"/>
      <c r="DO823" s="511"/>
      <c r="DP823" s="511"/>
      <c r="DQ823" s="511"/>
      <c r="DR823" s="511"/>
      <c r="DS823" s="511"/>
      <c r="DT823" s="203"/>
      <c r="DU823" s="107"/>
      <c r="DV823" s="511"/>
      <c r="DW823" s="511"/>
      <c r="DX823" s="511"/>
      <c r="DY823" s="511"/>
      <c r="DZ823" s="511"/>
      <c r="EA823" s="511"/>
      <c r="EB823" s="511"/>
      <c r="EC823" s="168"/>
      <c r="ED823" s="168"/>
      <c r="EE823" s="168"/>
      <c r="EF823" s="168"/>
      <c r="EG823" s="168"/>
      <c r="EH823" s="168"/>
      <c r="EI823" s="168"/>
      <c r="EJ823" s="168"/>
      <c r="EK823" s="168"/>
      <c r="EL823" s="168"/>
      <c r="EM823" s="168"/>
      <c r="EN823" s="168"/>
      <c r="EO823" s="168"/>
      <c r="EP823" s="168"/>
      <c r="EQ823" s="168"/>
      <c r="ER823" s="168"/>
      <c r="ES823" s="168"/>
      <c r="ET823" s="168"/>
      <c r="EU823" s="168"/>
      <c r="EV823" s="168"/>
      <c r="EW823" s="168"/>
      <c r="EX823" s="168"/>
      <c r="EY823" s="168"/>
      <c r="EZ823" s="168"/>
      <c r="FA823" s="168"/>
      <c r="FB823" s="168"/>
      <c r="FC823" s="168"/>
      <c r="FD823" s="168"/>
      <c r="FE823" s="168"/>
      <c r="FF823" s="168"/>
      <c r="FG823" s="168"/>
      <c r="FH823" s="168"/>
      <c r="FI823" s="168"/>
      <c r="FJ823" s="168"/>
      <c r="FK823" s="168"/>
      <c r="FL823" s="168"/>
      <c r="FM823" s="168"/>
      <c r="FN823" s="168"/>
      <c r="FO823" s="168"/>
      <c r="FP823" s="168"/>
      <c r="FQ823" s="168"/>
      <c r="FR823" s="168"/>
      <c r="FS823" s="168"/>
      <c r="FT823" s="168"/>
      <c r="FU823" s="511"/>
      <c r="FV823" s="511"/>
      <c r="FW823" s="511"/>
      <c r="FX823" s="511"/>
      <c r="FY823" s="511"/>
      <c r="FZ823" s="511"/>
      <c r="GA823" s="511"/>
      <c r="GB823" s="511"/>
      <c r="GC823" s="511"/>
      <c r="GD823" s="511"/>
      <c r="GE823" s="511"/>
      <c r="GF823" s="511"/>
      <c r="GG823" s="511"/>
      <c r="GH823" s="511"/>
      <c r="GI823" s="511"/>
      <c r="GJ823" s="511"/>
      <c r="GK823" s="511"/>
      <c r="GL823" s="511"/>
      <c r="GM823" s="511"/>
      <c r="GN823" s="511"/>
      <c r="GO823" s="511"/>
      <c r="GP823" s="511"/>
      <c r="GQ823" s="511"/>
      <c r="GR823" s="511"/>
      <c r="GS823" s="89"/>
      <c r="GT823" s="89"/>
      <c r="GU823" s="89"/>
      <c r="GV823" s="89"/>
      <c r="GW823" s="89"/>
      <c r="GX823" s="511"/>
      <c r="GY823" s="511"/>
      <c r="GZ823" s="89"/>
      <c r="HA823" s="89"/>
      <c r="HB823" s="511"/>
      <c r="HC823" s="511"/>
      <c r="HD823" s="89"/>
      <c r="HE823" s="89"/>
      <c r="HF823" s="511"/>
      <c r="HG823" s="511"/>
      <c r="HH823" s="511"/>
      <c r="HI823" s="511"/>
      <c r="HJ823" s="511"/>
      <c r="HK823" s="511"/>
      <c r="HL823" s="511"/>
      <c r="HM823" s="89"/>
      <c r="HN823" s="89"/>
      <c r="HO823" s="511"/>
      <c r="HP823" s="511"/>
      <c r="HQ823" s="89"/>
      <c r="HR823" s="89"/>
      <c r="HS823" s="511"/>
      <c r="HT823" s="511"/>
      <c r="HU823" s="511"/>
      <c r="HV823" s="511"/>
      <c r="HW823" s="511"/>
      <c r="HX823" s="203"/>
      <c r="HY823" s="107"/>
      <c r="HZ823" s="511"/>
      <c r="IA823" s="511"/>
      <c r="IB823" s="511"/>
      <c r="IC823" s="511"/>
      <c r="ID823" s="511"/>
      <c r="IE823" s="511"/>
      <c r="IF823" s="511"/>
      <c r="IG823" s="168"/>
      <c r="IH823" s="168"/>
      <c r="II823" s="168"/>
      <c r="IJ823" s="168"/>
      <c r="IK823" s="168"/>
      <c r="IL823" s="168"/>
      <c r="IM823" s="168"/>
      <c r="IN823" s="168"/>
      <c r="IO823" s="168"/>
      <c r="IP823" s="168"/>
      <c r="IQ823" s="168"/>
      <c r="IR823" s="168"/>
      <c r="IS823" s="168"/>
      <c r="IT823" s="168"/>
      <c r="IU823" s="168"/>
      <c r="IV823" s="168"/>
      <c r="IW823" s="168"/>
      <c r="IX823" s="168"/>
      <c r="IY823" s="168"/>
      <c r="IZ823" s="168"/>
      <c r="JA823" s="168"/>
      <c r="JB823" s="168"/>
      <c r="JC823" s="168"/>
      <c r="JD823" s="168"/>
      <c r="JE823" s="168"/>
      <c r="JF823" s="168"/>
      <c r="JG823" s="168"/>
      <c r="JH823" s="168"/>
      <c r="JI823" s="168"/>
      <c r="JJ823" s="168"/>
      <c r="JK823" s="168"/>
      <c r="JL823" s="168"/>
      <c r="JM823" s="168"/>
      <c r="JN823" s="168"/>
      <c r="JO823" s="168"/>
      <c r="JP823" s="168"/>
      <c r="JQ823" s="168"/>
      <c r="JR823" s="168"/>
      <c r="JS823" s="168"/>
      <c r="JT823" s="168"/>
      <c r="JU823" s="168"/>
      <c r="JV823" s="168"/>
      <c r="JW823" s="168"/>
      <c r="JX823" s="168"/>
      <c r="JY823" s="511"/>
      <c r="JZ823" s="511"/>
      <c r="KA823" s="511"/>
      <c r="KB823" s="511"/>
      <c r="KC823" s="511"/>
      <c r="KD823" s="511"/>
      <c r="KE823" s="511"/>
      <c r="KF823" s="511"/>
      <c r="KG823" s="511"/>
      <c r="KH823" s="511"/>
      <c r="KI823" s="511"/>
      <c r="KJ823" s="511"/>
      <c r="KK823" s="511"/>
      <c r="KL823" s="511"/>
      <c r="KM823" s="511"/>
      <c r="KN823" s="511"/>
      <c r="KO823" s="511"/>
      <c r="KP823" s="511"/>
      <c r="KQ823" s="511"/>
      <c r="KR823" s="511"/>
      <c r="KS823" s="511"/>
      <c r="KT823" s="511"/>
      <c r="KU823" s="511"/>
      <c r="KV823" s="511"/>
      <c r="KW823" s="89"/>
      <c r="KX823" s="89"/>
      <c r="KY823" s="89"/>
      <c r="KZ823" s="89"/>
      <c r="LA823" s="89"/>
      <c r="LB823" s="511"/>
      <c r="LC823" s="511"/>
      <c r="LD823" s="89"/>
      <c r="LE823" s="89"/>
      <c r="LF823" s="511"/>
      <c r="LG823" s="511"/>
      <c r="LH823" s="89"/>
      <c r="LI823" s="89"/>
      <c r="LJ823" s="511"/>
      <c r="LK823" s="511"/>
      <c r="LL823" s="511"/>
      <c r="LM823" s="511"/>
      <c r="LN823" s="511"/>
      <c r="LO823" s="511"/>
      <c r="LP823" s="511"/>
      <c r="LQ823" s="89"/>
      <c r="LR823" s="89"/>
      <c r="LS823" s="511"/>
      <c r="LT823" s="511"/>
      <c r="LU823" s="89"/>
      <c r="LV823" s="89"/>
      <c r="LW823" s="511"/>
      <c r="LX823" s="511"/>
      <c r="LY823" s="511"/>
      <c r="LZ823" s="511"/>
      <c r="MA823" s="511"/>
      <c r="MB823" s="203"/>
      <c r="MC823" s="107"/>
      <c r="MD823" s="511"/>
      <c r="ME823" s="511"/>
      <c r="MF823" s="511"/>
      <c r="MG823" s="511"/>
      <c r="MH823" s="511"/>
      <c r="MI823" s="511"/>
      <c r="MJ823" s="511"/>
      <c r="MK823" s="168"/>
      <c r="ML823" s="168"/>
      <c r="MM823" s="168"/>
      <c r="MN823" s="168"/>
      <c r="MO823" s="168"/>
      <c r="MP823" s="168"/>
      <c r="MQ823" s="168"/>
      <c r="MR823" s="168"/>
      <c r="MS823" s="168"/>
      <c r="MT823" s="168"/>
      <c r="MU823" s="168"/>
      <c r="MV823" s="168"/>
      <c r="MW823" s="168"/>
      <c r="MX823" s="168"/>
      <c r="MY823" s="168"/>
      <c r="MZ823" s="168"/>
      <c r="NA823" s="168"/>
      <c r="NB823" s="168"/>
      <c r="NC823" s="168"/>
      <c r="ND823" s="168"/>
      <c r="NE823" s="168"/>
      <c r="NF823" s="168"/>
      <c r="NG823" s="168"/>
      <c r="NH823" s="168"/>
      <c r="NI823" s="168"/>
      <c r="NJ823" s="168"/>
      <c r="NK823" s="168"/>
      <c r="NL823" s="168"/>
      <c r="NM823" s="168"/>
      <c r="NN823" s="168"/>
      <c r="NO823" s="168"/>
      <c r="NP823" s="168"/>
      <c r="NQ823" s="168"/>
      <c r="NR823" s="168"/>
      <c r="NS823" s="168"/>
      <c r="NT823" s="168"/>
      <c r="NU823" s="168"/>
      <c r="NV823" s="168"/>
      <c r="NW823" s="168"/>
      <c r="NX823" s="168"/>
      <c r="NY823" s="168"/>
      <c r="NZ823" s="168"/>
      <c r="OA823" s="168"/>
      <c r="OB823" s="168"/>
      <c r="OC823" s="511"/>
      <c r="OD823" s="511"/>
      <c r="OE823" s="511"/>
      <c r="OF823" s="511"/>
      <c r="OG823" s="511"/>
      <c r="OH823" s="511"/>
      <c r="OI823" s="511"/>
      <c r="OJ823" s="511"/>
      <c r="OK823" s="511"/>
      <c r="OL823" s="511"/>
      <c r="OM823" s="511"/>
      <c r="ON823" s="511"/>
      <c r="OO823" s="511"/>
      <c r="OP823" s="511"/>
      <c r="OQ823" s="511"/>
      <c r="OR823" s="511"/>
      <c r="OS823" s="511"/>
      <c r="OT823" s="511"/>
      <c r="OU823" s="511"/>
      <c r="OV823" s="511"/>
      <c r="OW823" s="511"/>
      <c r="OX823" s="511"/>
      <c r="OY823" s="511"/>
      <c r="OZ823" s="511"/>
      <c r="PA823" s="89"/>
      <c r="PB823" s="89"/>
      <c r="PC823" s="89"/>
      <c r="PD823" s="89"/>
      <c r="PE823" s="89"/>
      <c r="PF823" s="511"/>
      <c r="PG823" s="511"/>
      <c r="PH823" s="89"/>
      <c r="PI823" s="89"/>
      <c r="PJ823" s="511"/>
      <c r="PK823" s="511"/>
      <c r="PL823" s="89"/>
      <c r="PM823" s="89"/>
      <c r="PN823" s="511"/>
      <c r="PO823" s="511"/>
      <c r="PP823" s="511"/>
      <c r="PQ823" s="511"/>
      <c r="PR823" s="511"/>
      <c r="PS823" s="511"/>
      <c r="PT823" s="511"/>
      <c r="PU823" s="89"/>
      <c r="PV823" s="89"/>
      <c r="PW823" s="511"/>
      <c r="PX823" s="511"/>
      <c r="PY823" s="89"/>
      <c r="PZ823" s="89"/>
      <c r="QA823" s="511"/>
      <c r="QB823" s="511"/>
      <c r="QC823" s="511"/>
      <c r="QD823" s="511"/>
      <c r="QE823" s="511"/>
      <c r="QF823" s="203"/>
      <c r="QG823" s="107"/>
      <c r="QH823" s="511"/>
      <c r="QI823" s="511"/>
      <c r="QJ823" s="511"/>
      <c r="QK823" s="511"/>
      <c r="QL823" s="511"/>
      <c r="QM823" s="511"/>
      <c r="QN823" s="511"/>
      <c r="QO823" s="168"/>
      <c r="QP823" s="168"/>
      <c r="QQ823" s="168"/>
      <c r="QR823" s="168"/>
      <c r="QS823" s="168"/>
      <c r="QT823" s="168"/>
      <c r="QU823" s="168"/>
      <c r="QV823" s="168"/>
      <c r="QW823" s="168"/>
      <c r="QX823" s="168"/>
      <c r="QY823" s="168"/>
      <c r="QZ823" s="168"/>
      <c r="RA823" s="168"/>
      <c r="RB823" s="168"/>
      <c r="RC823" s="168"/>
      <c r="RD823" s="168"/>
      <c r="RE823" s="168"/>
      <c r="RF823" s="168"/>
      <c r="RG823" s="168"/>
      <c r="RH823" s="168"/>
      <c r="RI823" s="168"/>
      <c r="RJ823" s="168"/>
      <c r="RK823" s="168"/>
      <c r="RL823" s="168"/>
      <c r="RM823" s="168"/>
      <c r="RN823" s="168"/>
      <c r="RO823" s="168"/>
      <c r="RP823" s="168"/>
      <c r="RQ823" s="168"/>
      <c r="RR823" s="168"/>
      <c r="RS823" s="168"/>
      <c r="RT823" s="168"/>
      <c r="RU823" s="168"/>
      <c r="RV823" s="168"/>
      <c r="RW823" s="168"/>
      <c r="RX823" s="168"/>
      <c r="RY823" s="168"/>
      <c r="RZ823" s="168"/>
      <c r="SA823" s="168"/>
      <c r="SB823" s="168"/>
      <c r="SC823" s="168"/>
      <c r="SD823" s="168"/>
      <c r="SE823" s="168"/>
      <c r="SF823" s="168"/>
      <c r="SG823" s="511"/>
      <c r="SH823" s="511"/>
      <c r="SI823" s="511"/>
      <c r="SJ823" s="511"/>
      <c r="SK823" s="511"/>
      <c r="SL823" s="511"/>
      <c r="SM823" s="511"/>
      <c r="SN823" s="511"/>
      <c r="SO823" s="511"/>
      <c r="SP823" s="511"/>
      <c r="SQ823" s="511"/>
      <c r="SR823" s="511"/>
      <c r="SS823" s="511"/>
      <c r="ST823" s="511"/>
      <c r="SU823" s="511"/>
      <c r="SV823" s="511"/>
      <c r="SW823" s="511"/>
      <c r="SX823" s="511"/>
      <c r="SY823" s="511"/>
      <c r="SZ823" s="511"/>
      <c r="TA823" s="511"/>
      <c r="TB823" s="511"/>
      <c r="TC823" s="511"/>
      <c r="TD823" s="511"/>
      <c r="TE823" s="89"/>
      <c r="TF823" s="89"/>
      <c r="TG823" s="89"/>
      <c r="TH823" s="89"/>
      <c r="TI823" s="89"/>
      <c r="TJ823" s="511"/>
      <c r="TK823" s="511"/>
      <c r="TL823" s="89"/>
      <c r="TM823" s="89"/>
      <c r="TN823" s="511"/>
      <c r="TO823" s="511"/>
      <c r="TP823" s="89"/>
      <c r="TQ823" s="89"/>
      <c r="TR823" s="511"/>
      <c r="TS823" s="511"/>
      <c r="TT823" s="511"/>
      <c r="TU823" s="511"/>
      <c r="TV823" s="511"/>
      <c r="TW823" s="511"/>
      <c r="TX823" s="511"/>
      <c r="TY823" s="89"/>
      <c r="TZ823" s="89"/>
      <c r="UA823" s="511"/>
      <c r="UB823" s="511"/>
      <c r="UC823" s="89"/>
      <c r="UD823" s="89"/>
      <c r="UE823" s="511"/>
      <c r="UF823" s="511"/>
      <c r="UG823" s="511"/>
      <c r="UH823" s="511"/>
      <c r="UI823" s="511"/>
      <c r="UJ823" s="203"/>
      <c r="UK823" s="107"/>
      <c r="UL823" s="511"/>
      <c r="UM823" s="511"/>
      <c r="UN823" s="511"/>
      <c r="UO823" s="511"/>
      <c r="UP823" s="511"/>
      <c r="UQ823" s="511"/>
      <c r="UR823" s="511"/>
      <c r="US823" s="168"/>
      <c r="UT823" s="168"/>
      <c r="UU823" s="168"/>
      <c r="UV823" s="168"/>
      <c r="UW823" s="168"/>
      <c r="UX823" s="168"/>
      <c r="UY823" s="168"/>
      <c r="UZ823" s="168"/>
      <c r="VA823" s="168"/>
      <c r="VB823" s="168"/>
      <c r="VC823" s="168"/>
      <c r="VD823" s="168"/>
      <c r="VE823" s="168"/>
      <c r="VF823" s="168"/>
      <c r="VG823" s="168"/>
      <c r="VH823" s="168"/>
      <c r="VI823" s="168"/>
      <c r="VJ823" s="168"/>
      <c r="VK823" s="168"/>
      <c r="VL823" s="168"/>
      <c r="VM823" s="168"/>
      <c r="VN823" s="168"/>
      <c r="VO823" s="168"/>
      <c r="VP823" s="168"/>
      <c r="VQ823" s="168"/>
      <c r="VR823" s="168"/>
      <c r="VS823" s="168"/>
      <c r="VT823" s="168"/>
      <c r="VU823" s="168"/>
      <c r="VV823" s="168"/>
      <c r="VW823" s="168"/>
      <c r="VX823" s="168"/>
      <c r="VY823" s="168"/>
      <c r="VZ823" s="168"/>
      <c r="WA823" s="168"/>
      <c r="WB823" s="168"/>
      <c r="WC823" s="168"/>
      <c r="WD823" s="168"/>
      <c r="WE823" s="168"/>
      <c r="WF823" s="168"/>
      <c r="WG823" s="168"/>
      <c r="WH823" s="168"/>
      <c r="WI823" s="168"/>
      <c r="WJ823" s="168"/>
      <c r="WK823" s="511"/>
      <c r="WL823" s="511"/>
      <c r="WM823" s="511"/>
      <c r="WN823" s="511"/>
      <c r="WO823" s="511"/>
      <c r="WP823" s="511"/>
      <c r="WQ823" s="511"/>
      <c r="WR823" s="511"/>
      <c r="WS823" s="511"/>
      <c r="WT823" s="511"/>
      <c r="WU823" s="511"/>
      <c r="WV823" s="511"/>
      <c r="WW823" s="511"/>
      <c r="WX823" s="511"/>
      <c r="WY823" s="511"/>
      <c r="WZ823" s="511"/>
      <c r="XA823" s="511"/>
      <c r="XB823" s="511"/>
      <c r="XC823" s="511"/>
      <c r="XD823" s="511"/>
      <c r="XE823" s="511"/>
      <c r="XF823" s="511"/>
      <c r="XG823" s="511"/>
      <c r="XH823" s="511"/>
      <c r="XI823" s="89"/>
      <c r="XJ823" s="89"/>
      <c r="XK823" s="89"/>
      <c r="XL823" s="89"/>
      <c r="XM823" s="89"/>
      <c r="XN823" s="511"/>
      <c r="XO823" s="511"/>
      <c r="XP823" s="89"/>
      <c r="XQ823" s="89"/>
      <c r="XR823" s="511"/>
      <c r="XS823" s="511"/>
      <c r="XT823" s="89"/>
      <c r="XU823" s="89"/>
      <c r="XV823" s="511"/>
      <c r="XW823" s="511"/>
      <c r="XX823" s="511"/>
      <c r="XY823" s="511"/>
      <c r="XZ823" s="511"/>
      <c r="YA823" s="511"/>
      <c r="YB823" s="511"/>
      <c r="YC823" s="89"/>
      <c r="YD823" s="89"/>
      <c r="YE823" s="511"/>
      <c r="YF823" s="511"/>
      <c r="YG823" s="89"/>
      <c r="YH823" s="89"/>
      <c r="YI823" s="511"/>
      <c r="YJ823" s="511"/>
      <c r="YK823" s="511"/>
      <c r="YL823" s="511"/>
      <c r="YM823" s="511"/>
      <c r="YN823" s="203"/>
      <c r="YO823" s="107"/>
      <c r="YP823" s="511"/>
      <c r="YQ823" s="511"/>
      <c r="YR823" s="511"/>
      <c r="YS823" s="511"/>
      <c r="YT823" s="511"/>
      <c r="YU823" s="511"/>
      <c r="YV823" s="511"/>
      <c r="YW823" s="168"/>
      <c r="YX823" s="168"/>
      <c r="YY823" s="168"/>
      <c r="YZ823" s="168"/>
      <c r="ZA823" s="168"/>
      <c r="ZB823" s="168"/>
      <c r="ZC823" s="168"/>
      <c r="ZD823" s="168"/>
      <c r="ZE823" s="168"/>
      <c r="ZF823" s="168"/>
      <c r="ZG823" s="168"/>
      <c r="ZH823" s="168"/>
      <c r="ZI823" s="168"/>
      <c r="ZJ823" s="168"/>
      <c r="ZK823" s="168"/>
      <c r="ZL823" s="168"/>
      <c r="ZM823" s="168"/>
      <c r="ZN823" s="168"/>
      <c r="ZO823" s="168"/>
      <c r="ZP823" s="168"/>
      <c r="ZQ823" s="168"/>
      <c r="ZR823" s="168"/>
      <c r="ZS823" s="168"/>
      <c r="ZT823" s="168"/>
      <c r="ZU823" s="168"/>
      <c r="ZV823" s="168"/>
      <c r="ZW823" s="168"/>
      <c r="ZX823" s="168"/>
      <c r="ZY823" s="168"/>
      <c r="ZZ823" s="168"/>
      <c r="AAA823" s="168"/>
      <c r="AAB823" s="168"/>
      <c r="AAC823" s="168"/>
      <c r="AAD823" s="168"/>
      <c r="AAE823" s="168"/>
      <c r="AAF823" s="168"/>
      <c r="AAG823" s="168"/>
      <c r="AAH823" s="168"/>
      <c r="AAI823" s="168"/>
      <c r="AAJ823" s="168"/>
      <c r="AAK823" s="168"/>
      <c r="AAL823" s="168"/>
      <c r="AAM823" s="168"/>
      <c r="AAN823" s="168"/>
      <c r="AAO823" s="511"/>
      <c r="AAP823" s="511"/>
      <c r="AAQ823" s="511"/>
      <c r="AAR823" s="511"/>
      <c r="AAS823" s="511"/>
      <c r="AAT823" s="511"/>
      <c r="AAU823" s="511"/>
      <c r="AAV823" s="511"/>
      <c r="AAW823" s="511"/>
      <c r="AAX823" s="511"/>
      <c r="AAY823" s="511"/>
      <c r="AAZ823" s="511"/>
      <c r="ABA823" s="511"/>
      <c r="ABB823" s="511"/>
      <c r="ABC823" s="511"/>
      <c r="ABD823" s="511"/>
      <c r="ABE823" s="511"/>
      <c r="ABF823" s="511"/>
      <c r="ABG823" s="511"/>
      <c r="ABH823" s="511"/>
      <c r="ABI823" s="511"/>
      <c r="ABJ823" s="511"/>
      <c r="ABK823" s="511"/>
      <c r="ABL823" s="511"/>
      <c r="ABM823" s="89"/>
      <c r="ABN823" s="89"/>
      <c r="ABO823" s="89"/>
      <c r="ABP823" s="89"/>
      <c r="ABQ823" s="89"/>
      <c r="ABR823" s="511"/>
      <c r="ABS823" s="511"/>
      <c r="ABT823" s="89"/>
      <c r="ABU823" s="89"/>
      <c r="ABV823" s="511"/>
      <c r="ABW823" s="511"/>
      <c r="ABX823" s="89"/>
      <c r="ABY823" s="89"/>
      <c r="ABZ823" s="511"/>
      <c r="ACA823" s="511"/>
      <c r="ACB823" s="511"/>
      <c r="ACC823" s="511"/>
      <c r="ACD823" s="511"/>
      <c r="ACE823" s="511"/>
      <c r="ACF823" s="511"/>
      <c r="ACG823" s="89"/>
      <c r="ACH823" s="89"/>
      <c r="ACI823" s="511"/>
      <c r="ACJ823" s="511"/>
      <c r="ACK823" s="89"/>
      <c r="ACL823" s="89"/>
      <c r="ACM823" s="511"/>
      <c r="ACN823" s="511"/>
      <c r="ACO823" s="511"/>
      <c r="ACP823" s="511"/>
      <c r="ACQ823" s="511"/>
      <c r="ACR823" s="203"/>
      <c r="ACS823" s="107"/>
      <c r="ACT823" s="511"/>
      <c r="ACU823" s="511"/>
      <c r="ACV823" s="511"/>
      <c r="ACW823" s="511"/>
      <c r="ACX823" s="511"/>
      <c r="ACY823" s="511"/>
      <c r="ACZ823" s="511"/>
      <c r="ADA823" s="168"/>
      <c r="ADB823" s="168"/>
      <c r="ADC823" s="168"/>
      <c r="ADD823" s="168"/>
      <c r="ADE823" s="168"/>
      <c r="ADF823" s="168"/>
      <c r="ADG823" s="168"/>
      <c r="ADH823" s="168"/>
      <c r="ADI823" s="168"/>
      <c r="ADJ823" s="168"/>
      <c r="ADK823" s="168"/>
      <c r="ADL823" s="168"/>
      <c r="ADM823" s="168"/>
      <c r="ADN823" s="168"/>
      <c r="ADO823" s="168"/>
      <c r="ADP823" s="168"/>
      <c r="ADQ823" s="168"/>
      <c r="ADR823" s="168"/>
      <c r="ADS823" s="168"/>
      <c r="ADT823" s="168"/>
      <c r="ADU823" s="168"/>
      <c r="ADV823" s="168"/>
      <c r="ADW823" s="168"/>
      <c r="ADX823" s="168"/>
      <c r="ADY823" s="168"/>
      <c r="ADZ823" s="168"/>
      <c r="AEA823" s="168"/>
      <c r="AEB823" s="168"/>
      <c r="AEC823" s="168"/>
      <c r="AED823" s="168"/>
      <c r="AEE823" s="168"/>
      <c r="AEF823" s="168"/>
      <c r="AEG823" s="168"/>
      <c r="AEH823" s="168"/>
      <c r="AEI823" s="168"/>
      <c r="AEJ823" s="168"/>
      <c r="AEK823" s="168"/>
      <c r="AEL823" s="168"/>
      <c r="AEM823" s="168"/>
      <c r="AEN823" s="168"/>
      <c r="AEO823" s="168"/>
      <c r="AEP823" s="168"/>
      <c r="AEQ823" s="168"/>
      <c r="AER823" s="168"/>
      <c r="AES823" s="511"/>
      <c r="AET823" s="511"/>
      <c r="AEU823" s="511"/>
      <c r="AEV823" s="511"/>
      <c r="AEW823" s="511"/>
      <c r="AEX823" s="511"/>
      <c r="AEY823" s="511"/>
      <c r="AEZ823" s="511"/>
      <c r="AFA823" s="511"/>
      <c r="AFB823" s="511"/>
      <c r="AFC823" s="511"/>
      <c r="AFD823" s="511"/>
      <c r="AFE823" s="511"/>
      <c r="AFF823" s="511"/>
      <c r="AFG823" s="511"/>
      <c r="AFH823" s="511"/>
      <c r="AFI823" s="511"/>
      <c r="AFJ823" s="511"/>
      <c r="AFK823" s="511"/>
      <c r="AFL823" s="511"/>
      <c r="AFM823" s="511"/>
      <c r="AFN823" s="511"/>
      <c r="AFO823" s="511"/>
      <c r="AFP823" s="511"/>
      <c r="AFQ823" s="89"/>
      <c r="AFR823" s="89"/>
      <c r="AFS823" s="89"/>
      <c r="AFT823" s="89"/>
      <c r="AFU823" s="89"/>
      <c r="AFV823" s="511"/>
      <c r="AFW823" s="511"/>
      <c r="AFX823" s="89"/>
      <c r="AFY823" s="89"/>
      <c r="AFZ823" s="511"/>
      <c r="AGA823" s="511"/>
      <c r="AGB823" s="89"/>
      <c r="AGC823" s="89"/>
      <c r="AGD823" s="511"/>
      <c r="AGE823" s="511"/>
      <c r="AGF823" s="511"/>
      <c r="AGG823" s="511"/>
      <c r="AGH823" s="511"/>
      <c r="AGI823" s="511"/>
      <c r="AGJ823" s="511"/>
      <c r="AGK823" s="89"/>
      <c r="AGL823" s="89"/>
      <c r="AGM823" s="511"/>
      <c r="AGN823" s="511"/>
      <c r="AGO823" s="89"/>
      <c r="AGP823" s="89"/>
      <c r="AGQ823" s="511"/>
      <c r="AGR823" s="511"/>
      <c r="AGS823" s="511"/>
      <c r="AGT823" s="511"/>
      <c r="AGU823" s="511"/>
      <c r="AGV823" s="203"/>
      <c r="AGW823" s="107"/>
      <c r="AGX823" s="511"/>
      <c r="AGY823" s="511"/>
      <c r="AGZ823" s="511"/>
      <c r="AHA823" s="511"/>
      <c r="AHB823" s="511"/>
      <c r="AHC823" s="511"/>
      <c r="AHD823" s="511"/>
      <c r="AHE823" s="168"/>
      <c r="AHF823" s="168"/>
      <c r="AHG823" s="168"/>
      <c r="AHH823" s="168"/>
      <c r="AHI823" s="168"/>
      <c r="AHJ823" s="168"/>
      <c r="AHK823" s="168"/>
      <c r="AHL823" s="168"/>
      <c r="AHM823" s="168"/>
      <c r="AHN823" s="168"/>
      <c r="AHO823" s="168"/>
      <c r="AHP823" s="168"/>
      <c r="AHQ823" s="168"/>
      <c r="AHR823" s="168"/>
      <c r="AHS823" s="168"/>
      <c r="AHT823" s="168"/>
      <c r="AHU823" s="168"/>
      <c r="AHV823" s="168"/>
      <c r="AHW823" s="168"/>
      <c r="AHX823" s="168"/>
      <c r="AHY823" s="168"/>
      <c r="AHZ823" s="168"/>
      <c r="AIA823" s="168"/>
      <c r="AIB823" s="168"/>
      <c r="AIC823" s="168"/>
      <c r="AID823" s="168"/>
      <c r="AIE823" s="168"/>
      <c r="AIF823" s="168"/>
      <c r="AIG823" s="168"/>
      <c r="AIH823" s="168"/>
      <c r="AII823" s="168"/>
      <c r="AIJ823" s="168"/>
      <c r="AIK823" s="168"/>
      <c r="AIL823" s="168"/>
      <c r="AIM823" s="168"/>
      <c r="AIN823" s="168"/>
      <c r="AIO823" s="168"/>
      <c r="AIP823" s="168"/>
      <c r="AIQ823" s="168"/>
      <c r="AIR823" s="168"/>
      <c r="AIS823" s="168"/>
      <c r="AIT823" s="168"/>
      <c r="AIU823" s="168"/>
      <c r="AIV823" s="168"/>
      <c r="AIW823" s="511"/>
      <c r="AIX823" s="511"/>
      <c r="AIY823" s="511"/>
      <c r="AIZ823" s="511"/>
      <c r="AJA823" s="511"/>
      <c r="AJB823" s="511"/>
      <c r="AJC823" s="511"/>
      <c r="AJD823" s="511"/>
      <c r="AJE823" s="511"/>
      <c r="AJF823" s="511"/>
      <c r="AJG823" s="511"/>
      <c r="AJH823" s="511"/>
      <c r="AJI823" s="511"/>
      <c r="AJJ823" s="511"/>
      <c r="AJK823" s="511"/>
      <c r="AJL823" s="511"/>
      <c r="AJM823" s="511"/>
      <c r="AJN823" s="511"/>
      <c r="AJO823" s="511"/>
      <c r="AJP823" s="511"/>
      <c r="AJQ823" s="511"/>
      <c r="AJR823" s="511"/>
      <c r="AJS823" s="511"/>
      <c r="AJT823" s="511"/>
      <c r="AJU823" s="89"/>
      <c r="AJV823" s="89"/>
      <c r="AJW823" s="89"/>
      <c r="AJX823" s="89"/>
      <c r="AJY823" s="89"/>
      <c r="AJZ823" s="511"/>
      <c r="AKA823" s="511"/>
      <c r="AKB823" s="89"/>
      <c r="AKC823" s="89"/>
      <c r="AKD823" s="511"/>
      <c r="AKE823" s="511"/>
      <c r="AKF823" s="89"/>
      <c r="AKG823" s="89"/>
      <c r="AKH823" s="511"/>
      <c r="AKI823" s="511"/>
      <c r="AKJ823" s="511"/>
      <c r="AKK823" s="511"/>
      <c r="AKL823" s="511"/>
      <c r="AKM823" s="511"/>
      <c r="AKN823" s="511"/>
      <c r="AKO823" s="89"/>
      <c r="AKP823" s="89"/>
      <c r="AKQ823" s="511"/>
      <c r="AKR823" s="511"/>
      <c r="AKS823" s="89"/>
      <c r="AKT823" s="89"/>
      <c r="AKU823" s="511"/>
      <c r="AKV823" s="511"/>
      <c r="AKW823" s="511"/>
      <c r="AKX823" s="511"/>
      <c r="AKY823" s="511"/>
      <c r="AKZ823" s="203"/>
      <c r="ALA823" s="107"/>
      <c r="ALB823" s="511"/>
      <c r="ALC823" s="511"/>
      <c r="ALD823" s="511"/>
      <c r="ALE823" s="511"/>
      <c r="ALF823" s="511"/>
      <c r="ALG823" s="511"/>
      <c r="ALH823" s="511"/>
      <c r="ALI823" s="168"/>
      <c r="ALJ823" s="168"/>
      <c r="ALK823" s="168"/>
      <c r="ALL823" s="168"/>
      <c r="ALM823" s="168"/>
      <c r="ALN823" s="168"/>
      <c r="ALO823" s="168"/>
      <c r="ALP823" s="168"/>
      <c r="ALQ823" s="168"/>
      <c r="ALR823" s="168"/>
      <c r="ALS823" s="168"/>
      <c r="ALT823" s="168"/>
      <c r="ALU823" s="168"/>
      <c r="ALV823" s="168"/>
      <c r="ALW823" s="168"/>
      <c r="ALX823" s="168"/>
      <c r="ALY823" s="168"/>
      <c r="ALZ823" s="168"/>
      <c r="AMA823" s="168"/>
      <c r="AMB823" s="168"/>
      <c r="AMC823" s="168"/>
      <c r="AMD823" s="168"/>
      <c r="AME823" s="168"/>
      <c r="AMF823" s="168"/>
      <c r="AMG823" s="168"/>
      <c r="AMH823" s="168"/>
      <c r="AMI823" s="168"/>
      <c r="AMJ823" s="168"/>
      <c r="AMK823" s="168"/>
      <c r="AML823" s="168"/>
      <c r="AMM823" s="168"/>
      <c r="AMN823" s="168"/>
      <c r="AMO823" s="168"/>
      <c r="AMP823" s="168"/>
      <c r="AMQ823" s="168"/>
      <c r="AMR823" s="168"/>
      <c r="AMS823" s="168"/>
      <c r="AMT823" s="168"/>
      <c r="AMU823" s="168"/>
      <c r="AMV823" s="168"/>
      <c r="AMW823" s="168"/>
      <c r="AMX823" s="168"/>
      <c r="AMY823" s="168"/>
      <c r="AMZ823" s="168"/>
      <c r="ANA823" s="511"/>
      <c r="ANB823" s="511"/>
      <c r="ANC823" s="511"/>
      <c r="AND823" s="511"/>
      <c r="ANE823" s="511"/>
      <c r="ANF823" s="511"/>
      <c r="ANG823" s="511"/>
      <c r="ANH823" s="511"/>
      <c r="ANI823" s="511"/>
      <c r="ANJ823" s="511"/>
      <c r="ANK823" s="511"/>
      <c r="ANL823" s="511"/>
      <c r="ANM823" s="511"/>
      <c r="ANN823" s="511"/>
      <c r="ANO823" s="511"/>
      <c r="ANP823" s="511"/>
      <c r="ANQ823" s="511"/>
      <c r="ANR823" s="511"/>
      <c r="ANS823" s="511"/>
      <c r="ANT823" s="511"/>
      <c r="ANU823" s="511"/>
      <c r="ANV823" s="511"/>
      <c r="ANW823" s="511"/>
      <c r="ANX823" s="511"/>
      <c r="ANY823" s="89"/>
      <c r="ANZ823" s="89"/>
      <c r="AOA823" s="89"/>
      <c r="AOB823" s="89"/>
      <c r="AOC823" s="89"/>
      <c r="AOD823" s="511"/>
      <c r="AOE823" s="511"/>
      <c r="AOF823" s="89"/>
      <c r="AOG823" s="89"/>
      <c r="AOH823" s="511"/>
      <c r="AOI823" s="511"/>
      <c r="AOJ823" s="89"/>
      <c r="AOK823" s="89"/>
      <c r="AOL823" s="511"/>
      <c r="AOM823" s="511"/>
      <c r="AON823" s="511"/>
      <c r="AOO823" s="511"/>
      <c r="AOP823" s="511"/>
      <c r="AOQ823" s="511"/>
      <c r="AOR823" s="511"/>
      <c r="AOS823" s="89"/>
      <c r="AOT823" s="89"/>
      <c r="AOU823" s="511"/>
      <c r="AOV823" s="511"/>
      <c r="AOW823" s="89"/>
      <c r="AOX823" s="89"/>
      <c r="AOY823" s="511"/>
      <c r="AOZ823" s="511"/>
      <c r="APA823" s="511"/>
      <c r="APB823" s="511"/>
      <c r="APC823" s="511"/>
      <c r="APD823" s="203"/>
      <c r="APE823" s="107"/>
      <c r="APF823" s="511"/>
      <c r="APG823" s="511"/>
      <c r="APH823" s="511"/>
      <c r="API823" s="511"/>
      <c r="APJ823" s="511"/>
      <c r="APK823" s="511"/>
      <c r="APL823" s="511"/>
      <c r="APM823" s="168"/>
      <c r="APN823" s="168"/>
      <c r="APO823" s="168"/>
      <c r="APP823" s="168"/>
      <c r="APQ823" s="168"/>
      <c r="APR823" s="168"/>
      <c r="APS823" s="168"/>
      <c r="APT823" s="168"/>
      <c r="APU823" s="168"/>
      <c r="APV823" s="168"/>
      <c r="APW823" s="168"/>
      <c r="APX823" s="168"/>
      <c r="APY823" s="168"/>
      <c r="APZ823" s="168"/>
      <c r="AQA823" s="168"/>
      <c r="AQB823" s="168"/>
      <c r="AQC823" s="168"/>
      <c r="AQD823" s="168"/>
      <c r="AQE823" s="168"/>
      <c r="AQF823" s="168"/>
      <c r="AQG823" s="168"/>
      <c r="AQH823" s="168"/>
      <c r="AQI823" s="168"/>
      <c r="AQJ823" s="168"/>
      <c r="AQK823" s="168"/>
      <c r="AQL823" s="168"/>
      <c r="AQM823" s="168"/>
      <c r="AQN823" s="168"/>
      <c r="AQO823" s="168"/>
      <c r="AQP823" s="168"/>
      <c r="AQQ823" s="168"/>
      <c r="AQR823" s="168"/>
      <c r="AQS823" s="168"/>
      <c r="AQT823" s="168"/>
      <c r="AQU823" s="168"/>
      <c r="AQV823" s="168"/>
      <c r="AQW823" s="168"/>
      <c r="AQX823" s="168"/>
      <c r="AQY823" s="168"/>
      <c r="AQZ823" s="168"/>
      <c r="ARA823" s="168"/>
      <c r="ARB823" s="168"/>
      <c r="ARC823" s="168"/>
      <c r="ARD823" s="168"/>
      <c r="ARE823" s="511"/>
      <c r="ARF823" s="511"/>
      <c r="ARG823" s="511"/>
      <c r="ARH823" s="511"/>
      <c r="ARI823" s="511"/>
      <c r="ARJ823" s="511"/>
      <c r="ARK823" s="511"/>
      <c r="ARL823" s="511"/>
      <c r="ARM823" s="511"/>
      <c r="ARN823" s="511"/>
      <c r="ARO823" s="511"/>
      <c r="ARP823" s="511"/>
      <c r="ARQ823" s="511"/>
      <c r="ARR823" s="511"/>
      <c r="ARS823" s="511"/>
      <c r="ART823" s="511"/>
      <c r="ARU823" s="511"/>
      <c r="ARV823" s="511"/>
      <c r="ARW823" s="511"/>
      <c r="ARX823" s="511"/>
      <c r="ARY823" s="511"/>
      <c r="ARZ823" s="511"/>
      <c r="ASA823" s="511"/>
      <c r="ASB823" s="511"/>
      <c r="ASC823" s="89"/>
      <c r="ASD823" s="89"/>
      <c r="ASE823" s="89"/>
      <c r="ASF823" s="89"/>
      <c r="ASG823" s="89"/>
      <c r="ASH823" s="511"/>
      <c r="ASI823" s="511"/>
      <c r="ASJ823" s="89"/>
      <c r="ASK823" s="89"/>
      <c r="ASL823" s="511"/>
      <c r="ASM823" s="511"/>
      <c r="ASN823" s="89"/>
      <c r="ASO823" s="89"/>
      <c r="ASP823" s="511"/>
      <c r="ASQ823" s="511"/>
      <c r="ASR823" s="511"/>
      <c r="ASS823" s="511"/>
      <c r="AST823" s="511"/>
      <c r="ASU823" s="511"/>
      <c r="ASV823" s="511"/>
      <c r="ASW823" s="89"/>
      <c r="ASX823" s="89"/>
      <c r="ASY823" s="511"/>
      <c r="ASZ823" s="511"/>
      <c r="ATA823" s="89"/>
      <c r="ATB823" s="89"/>
      <c r="ATC823" s="511"/>
      <c r="ATD823" s="511"/>
      <c r="ATE823" s="511"/>
      <c r="ATF823" s="511"/>
      <c r="ATG823" s="511"/>
      <c r="ATH823" s="203"/>
      <c r="ATI823" s="107"/>
      <c r="ATJ823" s="511"/>
      <c r="ATK823" s="511"/>
      <c r="ATL823" s="511"/>
      <c r="ATM823" s="511"/>
      <c r="ATN823" s="511"/>
      <c r="ATO823" s="511"/>
      <c r="ATP823" s="511"/>
      <c r="ATQ823" s="168"/>
      <c r="ATR823" s="168"/>
      <c r="ATS823" s="168"/>
      <c r="ATT823" s="168"/>
      <c r="ATU823" s="168"/>
      <c r="ATV823" s="168"/>
      <c r="ATW823" s="168"/>
      <c r="ATX823" s="168"/>
      <c r="ATY823" s="168"/>
      <c r="ATZ823" s="168"/>
      <c r="AUA823" s="168"/>
      <c r="AUB823" s="168"/>
      <c r="AUC823" s="168"/>
      <c r="AUD823" s="168"/>
      <c r="AUE823" s="168"/>
      <c r="AUF823" s="168"/>
      <c r="AUG823" s="168"/>
      <c r="AUH823" s="168"/>
      <c r="AUI823" s="168"/>
      <c r="AUJ823" s="168"/>
      <c r="AUK823" s="168"/>
      <c r="AUL823" s="168"/>
      <c r="AUM823" s="168"/>
      <c r="AUN823" s="168"/>
      <c r="AUO823" s="168"/>
      <c r="AUP823" s="168"/>
      <c r="AUQ823" s="168"/>
      <c r="AUR823" s="168"/>
      <c r="AUS823" s="168"/>
      <c r="AUT823" s="168"/>
      <c r="AUU823" s="168"/>
      <c r="AUV823" s="168"/>
      <c r="AUW823" s="168"/>
      <c r="AUX823" s="168"/>
      <c r="AUY823" s="168"/>
      <c r="AUZ823" s="168"/>
      <c r="AVA823" s="168"/>
      <c r="AVB823" s="168"/>
      <c r="AVC823" s="168"/>
      <c r="AVD823" s="168"/>
      <c r="AVE823" s="168"/>
      <c r="AVF823" s="168"/>
      <c r="AVG823" s="168"/>
      <c r="AVH823" s="168"/>
      <c r="AVI823" s="511"/>
      <c r="AVJ823" s="511"/>
      <c r="AVK823" s="511"/>
      <c r="AVL823" s="511"/>
      <c r="AVM823" s="511"/>
      <c r="AVN823" s="511"/>
      <c r="AVO823" s="511"/>
      <c r="AVP823" s="511"/>
      <c r="AVQ823" s="511"/>
      <c r="AVR823" s="511"/>
      <c r="AVS823" s="511"/>
      <c r="AVT823" s="511"/>
      <c r="AVU823" s="511"/>
      <c r="AVV823" s="511"/>
      <c r="AVW823" s="511"/>
      <c r="AVX823" s="511"/>
      <c r="AVY823" s="511"/>
      <c r="AVZ823" s="511"/>
      <c r="AWA823" s="511"/>
      <c r="AWB823" s="511"/>
      <c r="AWC823" s="511"/>
      <c r="AWD823" s="511"/>
      <c r="AWE823" s="511"/>
      <c r="AWF823" s="511"/>
      <c r="AWG823" s="89"/>
      <c r="AWH823" s="89"/>
      <c r="AWI823" s="89"/>
      <c r="AWJ823" s="89"/>
      <c r="AWK823" s="89"/>
      <c r="AWL823" s="511"/>
      <c r="AWM823" s="511"/>
      <c r="AWN823" s="89"/>
      <c r="AWO823" s="89"/>
      <c r="AWP823" s="511"/>
      <c r="AWQ823" s="511"/>
      <c r="AWR823" s="89"/>
      <c r="AWS823" s="89"/>
      <c r="AWT823" s="511"/>
      <c r="AWU823" s="511"/>
      <c r="AWV823" s="511"/>
      <c r="AWW823" s="511"/>
      <c r="AWX823" s="511"/>
      <c r="AWY823" s="511"/>
      <c r="AWZ823" s="511"/>
      <c r="AXA823" s="89"/>
      <c r="AXB823" s="89"/>
      <c r="AXC823" s="511"/>
      <c r="AXD823" s="511"/>
      <c r="AXE823" s="89"/>
      <c r="AXF823" s="89"/>
      <c r="AXG823" s="511"/>
      <c r="AXH823" s="511"/>
      <c r="AXI823" s="511"/>
      <c r="AXJ823" s="511"/>
      <c r="AXK823" s="511"/>
      <c r="AXL823" s="203"/>
      <c r="AXM823" s="107"/>
      <c r="AXN823" s="511"/>
      <c r="AXO823" s="511"/>
      <c r="AXP823" s="511"/>
      <c r="AXQ823" s="511"/>
      <c r="AXR823" s="511"/>
      <c r="AXS823" s="511"/>
      <c r="AXT823" s="511"/>
      <c r="AXU823" s="168"/>
      <c r="AXV823" s="168"/>
      <c r="AXW823" s="168"/>
      <c r="AXX823" s="168"/>
      <c r="AXY823" s="168"/>
      <c r="AXZ823" s="168"/>
      <c r="AYA823" s="168"/>
      <c r="AYB823" s="168"/>
      <c r="AYC823" s="168"/>
      <c r="AYD823" s="168"/>
      <c r="AYE823" s="168"/>
      <c r="AYF823" s="168"/>
      <c r="AYG823" s="168"/>
      <c r="AYH823" s="168"/>
      <c r="AYI823" s="168"/>
      <c r="AYJ823" s="168"/>
      <c r="AYK823" s="168"/>
      <c r="AYL823" s="168"/>
      <c r="AYM823" s="168"/>
      <c r="AYN823" s="168"/>
      <c r="AYO823" s="168"/>
      <c r="AYP823" s="168"/>
      <c r="AYQ823" s="168"/>
      <c r="AYR823" s="168"/>
      <c r="AYS823" s="168"/>
      <c r="AYT823" s="168"/>
      <c r="AYU823" s="168"/>
      <c r="AYV823" s="168"/>
      <c r="AYW823" s="168"/>
      <c r="AYX823" s="168"/>
      <c r="AYY823" s="168"/>
      <c r="AYZ823" s="168"/>
      <c r="AZA823" s="168"/>
      <c r="AZB823" s="168"/>
      <c r="AZC823" s="168"/>
      <c r="AZD823" s="168"/>
      <c r="AZE823" s="168"/>
      <c r="AZF823" s="168"/>
      <c r="AZG823" s="168"/>
      <c r="AZH823" s="168"/>
      <c r="AZI823" s="168"/>
      <c r="AZJ823" s="168"/>
      <c r="AZK823" s="168"/>
      <c r="AZL823" s="168"/>
      <c r="AZM823" s="511"/>
      <c r="AZN823" s="511"/>
      <c r="AZO823" s="511"/>
      <c r="AZP823" s="511"/>
      <c r="AZQ823" s="511"/>
      <c r="AZR823" s="511"/>
      <c r="AZS823" s="511"/>
      <c r="AZT823" s="511"/>
      <c r="AZU823" s="511"/>
      <c r="AZV823" s="511"/>
      <c r="AZW823" s="511"/>
      <c r="AZX823" s="511"/>
      <c r="AZY823" s="511"/>
      <c r="AZZ823" s="511"/>
      <c r="BAA823" s="511"/>
      <c r="BAB823" s="511"/>
      <c r="BAC823" s="511"/>
      <c r="BAD823" s="511"/>
      <c r="BAE823" s="511"/>
      <c r="BAF823" s="511"/>
      <c r="BAG823" s="511"/>
      <c r="BAH823" s="511"/>
      <c r="BAI823" s="511"/>
      <c r="BAJ823" s="511"/>
      <c r="BAK823" s="89"/>
      <c r="BAL823" s="89"/>
      <c r="BAM823" s="89"/>
      <c r="BAN823" s="89"/>
      <c r="BAO823" s="89"/>
      <c r="BAP823" s="511"/>
      <c r="BAQ823" s="511"/>
      <c r="BAR823" s="89"/>
      <c r="BAS823" s="89"/>
      <c r="BAT823" s="511"/>
      <c r="BAU823" s="511"/>
      <c r="BAV823" s="89"/>
      <c r="BAW823" s="89"/>
      <c r="BAX823" s="511"/>
      <c r="BAY823" s="511"/>
      <c r="BAZ823" s="511"/>
      <c r="BBA823" s="511"/>
      <c r="BBB823" s="511"/>
      <c r="BBC823" s="511"/>
      <c r="BBD823" s="511"/>
      <c r="BBE823" s="89"/>
      <c r="BBF823" s="89"/>
      <c r="BBG823" s="511"/>
      <c r="BBH823" s="511"/>
      <c r="BBI823" s="89"/>
      <c r="BBJ823" s="89"/>
      <c r="BBK823" s="511"/>
      <c r="BBL823" s="511"/>
      <c r="BBM823" s="511"/>
      <c r="BBN823" s="511"/>
      <c r="BBO823" s="511"/>
      <c r="BBP823" s="203"/>
      <c r="BBQ823" s="107"/>
      <c r="BBR823" s="511"/>
      <c r="BBS823" s="511"/>
      <c r="BBT823" s="511"/>
      <c r="BBU823" s="511"/>
      <c r="BBV823" s="511"/>
      <c r="BBW823" s="511"/>
      <c r="BBX823" s="511"/>
      <c r="BBY823" s="168"/>
      <c r="BBZ823" s="168"/>
      <c r="BCA823" s="168"/>
      <c r="BCB823" s="168"/>
      <c r="BCC823" s="168"/>
      <c r="BCD823" s="168"/>
      <c r="BCE823" s="168"/>
      <c r="BCF823" s="168"/>
      <c r="BCG823" s="168"/>
      <c r="BCH823" s="168"/>
      <c r="BCI823" s="168"/>
      <c r="BCJ823" s="168"/>
      <c r="BCK823" s="168"/>
      <c r="BCL823" s="168"/>
      <c r="BCM823" s="168"/>
      <c r="BCN823" s="168"/>
      <c r="BCO823" s="168"/>
      <c r="BCP823" s="168"/>
      <c r="BCQ823" s="168"/>
      <c r="BCR823" s="168"/>
      <c r="BCS823" s="168"/>
      <c r="BCT823" s="168"/>
      <c r="BCU823" s="168"/>
      <c r="BCV823" s="168"/>
      <c r="BCW823" s="168"/>
      <c r="BCX823" s="168"/>
      <c r="BCY823" s="168"/>
      <c r="BCZ823" s="168"/>
      <c r="BDA823" s="168"/>
      <c r="BDB823" s="168"/>
      <c r="BDC823" s="168"/>
      <c r="BDD823" s="168"/>
      <c r="BDE823" s="168"/>
      <c r="BDF823" s="168"/>
      <c r="BDG823" s="168"/>
      <c r="BDH823" s="168"/>
      <c r="BDI823" s="168"/>
      <c r="BDJ823" s="168"/>
      <c r="BDK823" s="168"/>
      <c r="BDL823" s="168"/>
      <c r="BDM823" s="168"/>
      <c r="BDN823" s="168"/>
      <c r="BDO823" s="168"/>
      <c r="BDP823" s="168"/>
      <c r="BDQ823" s="511"/>
      <c r="BDR823" s="511"/>
      <c r="BDS823" s="511"/>
      <c r="BDT823" s="511"/>
      <c r="BDU823" s="511"/>
      <c r="BDV823" s="511"/>
      <c r="BDW823" s="511"/>
      <c r="BDX823" s="511"/>
      <c r="BDY823" s="511"/>
      <c r="BDZ823" s="511"/>
      <c r="BEA823" s="511"/>
      <c r="BEB823" s="511"/>
      <c r="BEC823" s="511"/>
      <c r="BED823" s="511"/>
      <c r="BEE823" s="511"/>
      <c r="BEF823" s="511"/>
      <c r="BEG823" s="511"/>
      <c r="BEH823" s="511"/>
      <c r="BEI823" s="511"/>
      <c r="BEJ823" s="511"/>
      <c r="BEK823" s="511"/>
      <c r="BEL823" s="511"/>
      <c r="BEM823" s="511"/>
      <c r="BEN823" s="511"/>
      <c r="BEO823" s="89"/>
      <c r="BEP823" s="89"/>
      <c r="BEQ823" s="89"/>
      <c r="BER823" s="89"/>
      <c r="BES823" s="89"/>
      <c r="BET823" s="511"/>
      <c r="BEU823" s="511"/>
      <c r="BEV823" s="89"/>
      <c r="BEW823" s="89"/>
      <c r="BEX823" s="511"/>
      <c r="BEY823" s="511"/>
      <c r="BEZ823" s="89"/>
      <c r="BFA823" s="89"/>
      <c r="BFB823" s="511"/>
      <c r="BFC823" s="511"/>
      <c r="BFD823" s="511"/>
      <c r="BFE823" s="511"/>
      <c r="BFF823" s="511"/>
      <c r="BFG823" s="511"/>
      <c r="BFH823" s="511"/>
      <c r="BFI823" s="89"/>
      <c r="BFJ823" s="89"/>
      <c r="BFK823" s="511"/>
      <c r="BFL823" s="511"/>
      <c r="BFM823" s="89"/>
      <c r="BFN823" s="89"/>
      <c r="BFO823" s="511"/>
      <c r="BFP823" s="511"/>
      <c r="BFQ823" s="511"/>
      <c r="BFR823" s="511"/>
      <c r="BFS823" s="511"/>
      <c r="BFT823" s="203"/>
      <c r="BFU823" s="107"/>
      <c r="BFV823" s="511"/>
      <c r="BFW823" s="511"/>
      <c r="BFX823" s="511"/>
      <c r="BFY823" s="511"/>
      <c r="BFZ823" s="511"/>
      <c r="BGA823" s="511"/>
      <c r="BGB823" s="511"/>
      <c r="BGC823" s="168"/>
      <c r="BGD823" s="168"/>
      <c r="BGE823" s="168"/>
      <c r="BGF823" s="168"/>
      <c r="BGG823" s="168"/>
      <c r="BGH823" s="168"/>
      <c r="BGI823" s="168"/>
      <c r="BGJ823" s="168"/>
      <c r="BGK823" s="168"/>
      <c r="BGL823" s="168"/>
      <c r="BGM823" s="168"/>
      <c r="BGN823" s="168"/>
      <c r="BGO823" s="168"/>
      <c r="BGP823" s="168"/>
      <c r="BGQ823" s="168"/>
      <c r="BGR823" s="168"/>
      <c r="BGS823" s="168"/>
      <c r="BGT823" s="168"/>
      <c r="BGU823" s="168"/>
      <c r="BGV823" s="168"/>
      <c r="BGW823" s="168"/>
      <c r="BGX823" s="168"/>
      <c r="BGY823" s="168"/>
      <c r="BGZ823" s="168"/>
      <c r="BHA823" s="168"/>
      <c r="BHB823" s="168"/>
      <c r="BHC823" s="168"/>
      <c r="BHD823" s="168"/>
      <c r="BHE823" s="168"/>
      <c r="BHF823" s="168"/>
      <c r="BHG823" s="168"/>
      <c r="BHH823" s="168"/>
      <c r="BHI823" s="168"/>
      <c r="BHJ823" s="168"/>
      <c r="BHK823" s="168"/>
      <c r="BHL823" s="168"/>
      <c r="BHM823" s="168"/>
      <c r="BHN823" s="168"/>
      <c r="BHO823" s="168"/>
      <c r="BHP823" s="168"/>
      <c r="BHQ823" s="168"/>
      <c r="BHR823" s="168"/>
      <c r="BHS823" s="168"/>
      <c r="BHT823" s="168"/>
      <c r="BHU823" s="511"/>
      <c r="BHV823" s="511"/>
      <c r="BHW823" s="511"/>
      <c r="BHX823" s="511"/>
      <c r="BHY823" s="511"/>
      <c r="BHZ823" s="511"/>
      <c r="BIA823" s="511"/>
      <c r="BIB823" s="511"/>
      <c r="BIC823" s="511"/>
      <c r="BID823" s="511"/>
      <c r="BIE823" s="511"/>
      <c r="BIF823" s="511"/>
      <c r="BIG823" s="511"/>
      <c r="BIH823" s="511"/>
      <c r="BII823" s="511"/>
      <c r="BIJ823" s="511"/>
      <c r="BIK823" s="511"/>
      <c r="BIL823" s="511"/>
      <c r="BIM823" s="511"/>
      <c r="BIN823" s="511"/>
      <c r="BIO823" s="511"/>
      <c r="BIP823" s="511"/>
      <c r="BIQ823" s="511"/>
      <c r="BIR823" s="511"/>
      <c r="BIS823" s="89"/>
      <c r="BIT823" s="89"/>
      <c r="BIU823" s="89"/>
      <c r="BIV823" s="89"/>
      <c r="BIW823" s="89"/>
      <c r="BIX823" s="511"/>
      <c r="BIY823" s="511"/>
      <c r="BIZ823" s="89"/>
      <c r="BJA823" s="89"/>
      <c r="BJB823" s="511"/>
      <c r="BJC823" s="511"/>
      <c r="BJD823" s="89"/>
      <c r="BJE823" s="89"/>
      <c r="BJF823" s="511"/>
      <c r="BJG823" s="511"/>
      <c r="BJH823" s="511"/>
      <c r="BJI823" s="511"/>
      <c r="BJJ823" s="511"/>
      <c r="BJK823" s="511"/>
      <c r="BJL823" s="511"/>
      <c r="BJM823" s="89"/>
      <c r="BJN823" s="89"/>
      <c r="BJO823" s="511"/>
      <c r="BJP823" s="511"/>
      <c r="BJQ823" s="89"/>
      <c r="BJR823" s="89"/>
      <c r="BJS823" s="511"/>
      <c r="BJT823" s="511"/>
      <c r="BJU823" s="511"/>
      <c r="BJV823" s="511"/>
      <c r="BJW823" s="511"/>
      <c r="BJX823" s="203"/>
      <c r="BJY823" s="107"/>
      <c r="BJZ823" s="511"/>
      <c r="BKA823" s="511"/>
      <c r="BKB823" s="511"/>
      <c r="BKC823" s="511"/>
      <c r="BKD823" s="511"/>
      <c r="BKE823" s="511"/>
      <c r="BKF823" s="511"/>
      <c r="BKG823" s="168"/>
      <c r="BKH823" s="168"/>
      <c r="BKI823" s="168"/>
      <c r="BKJ823" s="168"/>
      <c r="BKK823" s="168"/>
      <c r="BKL823" s="168"/>
      <c r="BKM823" s="168"/>
      <c r="BKN823" s="168"/>
      <c r="BKO823" s="168"/>
      <c r="BKP823" s="168"/>
      <c r="BKQ823" s="168"/>
      <c r="BKR823" s="168"/>
      <c r="BKS823" s="168"/>
      <c r="BKT823" s="168"/>
      <c r="BKU823" s="168"/>
      <c r="BKV823" s="168"/>
      <c r="BKW823" s="168"/>
      <c r="BKX823" s="168"/>
      <c r="BKY823" s="168"/>
      <c r="BKZ823" s="168"/>
      <c r="BLA823" s="168"/>
      <c r="BLB823" s="168"/>
      <c r="BLC823" s="168"/>
      <c r="BLD823" s="168"/>
      <c r="BLE823" s="168"/>
      <c r="BLF823" s="168"/>
      <c r="BLG823" s="168"/>
      <c r="BLH823" s="168"/>
      <c r="BLI823" s="168"/>
      <c r="BLJ823" s="168"/>
      <c r="BLK823" s="168"/>
      <c r="BLL823" s="168"/>
      <c r="BLM823" s="168"/>
      <c r="BLN823" s="168"/>
      <c r="BLO823" s="168"/>
      <c r="BLP823" s="168"/>
      <c r="BLQ823" s="168"/>
      <c r="BLR823" s="168"/>
      <c r="BLS823" s="168"/>
      <c r="BLT823" s="168"/>
      <c r="BLU823" s="168"/>
      <c r="BLV823" s="168"/>
      <c r="BLW823" s="168"/>
      <c r="BLX823" s="168"/>
      <c r="BLY823" s="511"/>
      <c r="BLZ823" s="511"/>
      <c r="BMA823" s="511"/>
      <c r="BMB823" s="511"/>
      <c r="BMC823" s="511"/>
      <c r="BMD823" s="511"/>
      <c r="BME823" s="511"/>
      <c r="BMF823" s="511"/>
      <c r="BMG823" s="511"/>
      <c r="BMH823" s="511"/>
      <c r="BMI823" s="511"/>
      <c r="BMJ823" s="511"/>
      <c r="BMK823" s="511"/>
      <c r="BML823" s="511"/>
      <c r="BMM823" s="511"/>
      <c r="BMN823" s="511"/>
      <c r="BMO823" s="511"/>
      <c r="BMP823" s="511"/>
      <c r="BMQ823" s="511"/>
      <c r="BMR823" s="511"/>
      <c r="BMS823" s="511"/>
      <c r="BMT823" s="511"/>
      <c r="BMU823" s="511"/>
      <c r="BMV823" s="511"/>
      <c r="BMW823" s="89"/>
      <c r="BMX823" s="89"/>
      <c r="BMY823" s="89"/>
      <c r="BMZ823" s="89"/>
      <c r="BNA823" s="89"/>
      <c r="BNB823" s="511"/>
      <c r="BNC823" s="511"/>
      <c r="BND823" s="89"/>
      <c r="BNE823" s="89"/>
      <c r="BNF823" s="511"/>
      <c r="BNG823" s="511"/>
      <c r="BNH823" s="89"/>
      <c r="BNI823" s="89"/>
      <c r="BNJ823" s="511"/>
      <c r="BNK823" s="511"/>
      <c r="BNL823" s="511"/>
      <c r="BNM823" s="511"/>
      <c r="BNN823" s="511"/>
      <c r="BNO823" s="511"/>
      <c r="BNP823" s="511"/>
      <c r="BNQ823" s="89"/>
      <c r="BNR823" s="89"/>
      <c r="BNS823" s="511"/>
      <c r="BNT823" s="511"/>
      <c r="BNU823" s="89"/>
      <c r="BNV823" s="89"/>
      <c r="BNW823" s="511"/>
      <c r="BNX823" s="511"/>
      <c r="BNY823" s="511"/>
      <c r="BNZ823" s="511"/>
      <c r="BOA823" s="511"/>
      <c r="BOB823" s="203"/>
      <c r="BOC823" s="107"/>
      <c r="BOD823" s="511"/>
      <c r="BOE823" s="511"/>
      <c r="BOF823" s="511"/>
      <c r="BOG823" s="511"/>
      <c r="BOH823" s="511"/>
      <c r="BOI823" s="511"/>
      <c r="BOJ823" s="511"/>
      <c r="BOK823" s="168"/>
      <c r="BOL823" s="168"/>
      <c r="BOM823" s="168"/>
      <c r="BON823" s="168"/>
      <c r="BOO823" s="168"/>
      <c r="BOP823" s="168"/>
      <c r="BOQ823" s="168"/>
      <c r="BOR823" s="168"/>
      <c r="BOS823" s="168"/>
      <c r="BOT823" s="168"/>
      <c r="BOU823" s="168"/>
      <c r="BOV823" s="168"/>
      <c r="BOW823" s="168"/>
      <c r="BOX823" s="168"/>
      <c r="BOY823" s="168"/>
      <c r="BOZ823" s="168"/>
      <c r="BPA823" s="168"/>
      <c r="BPB823" s="168"/>
      <c r="BPC823" s="168"/>
      <c r="BPD823" s="168"/>
      <c r="BPE823" s="168"/>
      <c r="BPF823" s="168"/>
      <c r="BPG823" s="168"/>
      <c r="BPH823" s="168"/>
      <c r="BPI823" s="168"/>
      <c r="BPJ823" s="168"/>
      <c r="BPK823" s="168"/>
      <c r="BPL823" s="168"/>
      <c r="BPM823" s="168"/>
      <c r="BPN823" s="168"/>
      <c r="BPO823" s="168"/>
      <c r="BPP823" s="168"/>
      <c r="BPQ823" s="168"/>
      <c r="BPR823" s="168"/>
      <c r="BPS823" s="168"/>
      <c r="BPT823" s="168"/>
      <c r="BPU823" s="168"/>
      <c r="BPV823" s="168"/>
      <c r="BPW823" s="168"/>
      <c r="BPX823" s="168"/>
      <c r="BPY823" s="168"/>
      <c r="BPZ823" s="168"/>
      <c r="BQA823" s="168"/>
      <c r="BQB823" s="168"/>
      <c r="BQC823" s="511"/>
      <c r="BQD823" s="511"/>
      <c r="BQE823" s="511"/>
      <c r="BQF823" s="511"/>
      <c r="BQG823" s="511"/>
      <c r="BQH823" s="511"/>
      <c r="BQI823" s="511"/>
      <c r="BQJ823" s="511"/>
      <c r="BQK823" s="511"/>
      <c r="BQL823" s="511"/>
      <c r="BQM823" s="511"/>
      <c r="BQN823" s="511"/>
      <c r="BQO823" s="511"/>
      <c r="BQP823" s="511"/>
      <c r="BQQ823" s="511"/>
      <c r="BQR823" s="511"/>
      <c r="BQS823" s="511"/>
      <c r="BQT823" s="511"/>
      <c r="BQU823" s="511"/>
      <c r="BQV823" s="511"/>
      <c r="BQW823" s="511"/>
      <c r="BQX823" s="511"/>
      <c r="BQY823" s="511"/>
      <c r="BQZ823" s="511"/>
      <c r="BRA823" s="89"/>
      <c r="BRB823" s="89"/>
      <c r="BRC823" s="89"/>
      <c r="BRD823" s="89"/>
      <c r="BRE823" s="89"/>
      <c r="BRF823" s="511"/>
      <c r="BRG823" s="511"/>
      <c r="BRH823" s="89"/>
      <c r="BRI823" s="89"/>
      <c r="BRJ823" s="511"/>
      <c r="BRK823" s="511"/>
      <c r="BRL823" s="89"/>
      <c r="BRM823" s="89"/>
      <c r="BRN823" s="511"/>
      <c r="BRO823" s="511"/>
      <c r="BRP823" s="511"/>
      <c r="BRQ823" s="511"/>
      <c r="BRR823" s="511"/>
      <c r="BRS823" s="511"/>
      <c r="BRT823" s="511"/>
      <c r="BRU823" s="89"/>
      <c r="BRV823" s="89"/>
      <c r="BRW823" s="511"/>
      <c r="BRX823" s="511"/>
      <c r="BRY823" s="89"/>
      <c r="BRZ823" s="89"/>
      <c r="BSA823" s="511"/>
      <c r="BSB823" s="511"/>
      <c r="BSC823" s="511"/>
      <c r="BSD823" s="511"/>
      <c r="BSE823" s="511"/>
      <c r="BSF823" s="203"/>
      <c r="BSG823" s="107"/>
      <c r="BSH823" s="511"/>
      <c r="BSI823" s="511"/>
      <c r="BSJ823" s="511"/>
      <c r="BSK823" s="511"/>
      <c r="BSL823" s="511"/>
      <c r="BSM823" s="511"/>
      <c r="BSN823" s="511"/>
      <c r="BSO823" s="168"/>
      <c r="BSP823" s="168"/>
      <c r="BSQ823" s="168"/>
      <c r="BSR823" s="168"/>
      <c r="BSS823" s="168"/>
      <c r="BST823" s="168"/>
      <c r="BSU823" s="168"/>
      <c r="BSV823" s="168"/>
      <c r="BSW823" s="168"/>
      <c r="BSX823" s="168"/>
      <c r="BSY823" s="168"/>
      <c r="BSZ823" s="168"/>
      <c r="BTA823" s="168"/>
      <c r="BTB823" s="168"/>
      <c r="BTC823" s="168"/>
      <c r="BTD823" s="168"/>
      <c r="BTE823" s="168"/>
      <c r="BTF823" s="168"/>
      <c r="BTG823" s="168"/>
      <c r="BTH823" s="168"/>
      <c r="BTI823" s="168"/>
      <c r="BTJ823" s="168"/>
      <c r="BTK823" s="168"/>
      <c r="BTL823" s="168"/>
      <c r="BTM823" s="168"/>
      <c r="BTN823" s="168"/>
      <c r="BTO823" s="168"/>
      <c r="BTP823" s="168"/>
      <c r="BTQ823" s="168"/>
      <c r="BTR823" s="168"/>
      <c r="BTS823" s="168"/>
      <c r="BTT823" s="168"/>
      <c r="BTU823" s="168"/>
      <c r="BTV823" s="168"/>
      <c r="BTW823" s="168"/>
      <c r="BTX823" s="168"/>
      <c r="BTY823" s="168"/>
      <c r="BTZ823" s="168"/>
      <c r="BUA823" s="168"/>
      <c r="BUB823" s="168"/>
      <c r="BUC823" s="168"/>
      <c r="BUD823" s="168"/>
      <c r="BUE823" s="168"/>
      <c r="BUF823" s="168"/>
      <c r="BUG823" s="511"/>
      <c r="BUH823" s="511"/>
      <c r="BUI823" s="511"/>
      <c r="BUJ823" s="511"/>
      <c r="BUK823" s="511"/>
      <c r="BUL823" s="511"/>
      <c r="BUM823" s="511"/>
      <c r="BUN823" s="511"/>
      <c r="BUO823" s="511"/>
      <c r="BUP823" s="511"/>
      <c r="BUQ823" s="511"/>
      <c r="BUR823" s="511"/>
      <c r="BUS823" s="511"/>
      <c r="BUT823" s="511"/>
      <c r="BUU823" s="511"/>
      <c r="BUV823" s="511"/>
      <c r="BUW823" s="511"/>
      <c r="BUX823" s="511"/>
      <c r="BUY823" s="511"/>
      <c r="BUZ823" s="511"/>
      <c r="BVA823" s="511"/>
      <c r="BVB823" s="511"/>
      <c r="BVC823" s="511"/>
      <c r="BVD823" s="511"/>
      <c r="BVE823" s="89"/>
      <c r="BVF823" s="89"/>
      <c r="BVG823" s="89"/>
      <c r="BVH823" s="89"/>
      <c r="BVI823" s="89"/>
      <c r="BVJ823" s="511"/>
      <c r="BVK823" s="511"/>
      <c r="BVL823" s="89"/>
      <c r="BVM823" s="89"/>
      <c r="BVN823" s="511"/>
      <c r="BVO823" s="511"/>
      <c r="BVP823" s="89"/>
      <c r="BVQ823" s="89"/>
      <c r="BVR823" s="511"/>
      <c r="BVS823" s="511"/>
      <c r="BVT823" s="511"/>
      <c r="BVU823" s="511"/>
      <c r="BVV823" s="511"/>
      <c r="BVW823" s="511"/>
      <c r="BVX823" s="511"/>
      <c r="BVY823" s="89"/>
      <c r="BVZ823" s="89"/>
      <c r="BWA823" s="511"/>
      <c r="BWB823" s="511"/>
      <c r="BWC823" s="89"/>
      <c r="BWD823" s="89"/>
      <c r="BWE823" s="511"/>
      <c r="BWF823" s="511"/>
      <c r="BWG823" s="511"/>
      <c r="BWH823" s="511"/>
      <c r="BWI823" s="511"/>
      <c r="BWJ823" s="203"/>
      <c r="BWK823" s="107"/>
      <c r="BWL823" s="511"/>
      <c r="BWM823" s="511"/>
      <c r="BWN823" s="511"/>
      <c r="BWO823" s="511"/>
      <c r="BWP823" s="511"/>
      <c r="BWQ823" s="511"/>
      <c r="BWR823" s="511"/>
      <c r="BWS823" s="168"/>
      <c r="BWT823" s="168"/>
      <c r="BWU823" s="168"/>
      <c r="BWV823" s="168"/>
      <c r="BWW823" s="168"/>
      <c r="BWX823" s="168"/>
      <c r="BWY823" s="168"/>
      <c r="BWZ823" s="168"/>
      <c r="BXA823" s="168"/>
      <c r="BXB823" s="168"/>
      <c r="BXC823" s="168"/>
      <c r="BXD823" s="168"/>
      <c r="BXE823" s="168"/>
      <c r="BXF823" s="168"/>
      <c r="BXG823" s="168"/>
      <c r="BXH823" s="168"/>
      <c r="BXI823" s="168"/>
      <c r="BXJ823" s="168"/>
      <c r="BXK823" s="168"/>
      <c r="BXL823" s="168"/>
      <c r="BXM823" s="168"/>
      <c r="BXN823" s="168"/>
      <c r="BXO823" s="168"/>
      <c r="BXP823" s="168"/>
      <c r="BXQ823" s="168"/>
      <c r="BXR823" s="168"/>
      <c r="BXS823" s="168"/>
      <c r="BXT823" s="168"/>
      <c r="BXU823" s="168"/>
      <c r="BXV823" s="168"/>
      <c r="BXW823" s="168"/>
      <c r="BXX823" s="168"/>
      <c r="BXY823" s="168"/>
      <c r="BXZ823" s="168"/>
      <c r="BYA823" s="168"/>
      <c r="BYB823" s="168"/>
      <c r="BYC823" s="168"/>
      <c r="BYD823" s="168"/>
      <c r="BYE823" s="168"/>
      <c r="BYF823" s="168"/>
      <c r="BYG823" s="168"/>
      <c r="BYH823" s="168"/>
      <c r="BYI823" s="168"/>
      <c r="BYJ823" s="168"/>
      <c r="BYK823" s="511"/>
      <c r="BYL823" s="511"/>
      <c r="BYM823" s="511"/>
      <c r="BYN823" s="511"/>
      <c r="BYO823" s="511"/>
      <c r="BYP823" s="511"/>
      <c r="BYQ823" s="511"/>
      <c r="BYR823" s="511"/>
      <c r="BYS823" s="511"/>
      <c r="BYT823" s="511"/>
      <c r="BYU823" s="511"/>
      <c r="BYV823" s="511"/>
      <c r="BYW823" s="511"/>
      <c r="BYX823" s="511"/>
      <c r="BYY823" s="511"/>
      <c r="BYZ823" s="511"/>
      <c r="BZA823" s="511"/>
      <c r="BZB823" s="511"/>
      <c r="BZC823" s="511"/>
      <c r="BZD823" s="511"/>
      <c r="BZE823" s="511"/>
      <c r="BZF823" s="511"/>
      <c r="BZG823" s="511"/>
      <c r="BZH823" s="511"/>
      <c r="BZI823" s="89"/>
      <c r="BZJ823" s="89"/>
      <c r="BZK823" s="89"/>
      <c r="BZL823" s="89"/>
      <c r="BZM823" s="89"/>
      <c r="BZN823" s="511"/>
      <c r="BZO823" s="511"/>
      <c r="BZP823" s="89"/>
      <c r="BZQ823" s="89"/>
      <c r="BZR823" s="511"/>
      <c r="BZS823" s="511"/>
      <c r="BZT823" s="89"/>
      <c r="BZU823" s="89"/>
      <c r="BZV823" s="511"/>
      <c r="BZW823" s="511"/>
      <c r="BZX823" s="511"/>
      <c r="BZY823" s="511"/>
      <c r="BZZ823" s="511"/>
      <c r="CAA823" s="511"/>
      <c r="CAB823" s="511"/>
      <c r="CAC823" s="89"/>
      <c r="CAD823" s="89"/>
      <c r="CAE823" s="511"/>
      <c r="CAF823" s="511"/>
      <c r="CAG823" s="89"/>
      <c r="CAH823" s="89"/>
      <c r="CAI823" s="511"/>
      <c r="CAJ823" s="511"/>
      <c r="CAK823" s="511"/>
      <c r="CAL823" s="511"/>
      <c r="CAM823" s="511"/>
      <c r="CAN823" s="203"/>
      <c r="CAO823" s="107"/>
      <c r="CAP823" s="511"/>
      <c r="CAQ823" s="511"/>
      <c r="CAR823" s="511"/>
      <c r="CAS823" s="511"/>
      <c r="CAT823" s="511"/>
      <c r="CAU823" s="511"/>
      <c r="CAV823" s="511"/>
      <c r="CAW823" s="168"/>
      <c r="CAX823" s="168"/>
      <c r="CAY823" s="168"/>
      <c r="CAZ823" s="168"/>
      <c r="CBA823" s="168"/>
      <c r="CBB823" s="168"/>
      <c r="CBC823" s="168"/>
      <c r="CBD823" s="168"/>
      <c r="CBE823" s="168"/>
      <c r="CBF823" s="168"/>
      <c r="CBG823" s="168"/>
      <c r="CBH823" s="168"/>
      <c r="CBI823" s="168"/>
      <c r="CBJ823" s="168"/>
      <c r="CBK823" s="168"/>
      <c r="CBL823" s="168"/>
      <c r="CBM823" s="168"/>
      <c r="CBN823" s="168"/>
      <c r="CBO823" s="168"/>
      <c r="CBP823" s="168"/>
      <c r="CBQ823" s="168"/>
      <c r="CBR823" s="168"/>
      <c r="CBS823" s="168"/>
      <c r="CBT823" s="168"/>
      <c r="CBU823" s="168"/>
      <c r="CBV823" s="168"/>
      <c r="CBW823" s="168"/>
      <c r="CBX823" s="168"/>
      <c r="CBY823" s="168"/>
      <c r="CBZ823" s="168"/>
      <c r="CCA823" s="168"/>
      <c r="CCB823" s="168"/>
      <c r="CCC823" s="168"/>
      <c r="CCD823" s="168"/>
      <c r="CCE823" s="168"/>
      <c r="CCF823" s="168"/>
      <c r="CCG823" s="168"/>
      <c r="CCH823" s="168"/>
      <c r="CCI823" s="168"/>
      <c r="CCJ823" s="168"/>
      <c r="CCK823" s="168"/>
      <c r="CCL823" s="168"/>
      <c r="CCM823" s="168"/>
      <c r="CCN823" s="168"/>
      <c r="CCO823" s="511"/>
      <c r="CCP823" s="511"/>
      <c r="CCQ823" s="511"/>
      <c r="CCR823" s="511"/>
      <c r="CCS823" s="511"/>
      <c r="CCT823" s="511"/>
      <c r="CCU823" s="511"/>
      <c r="CCV823" s="511"/>
      <c r="CCW823" s="511"/>
      <c r="CCX823" s="511"/>
      <c r="CCY823" s="511"/>
      <c r="CCZ823" s="511"/>
      <c r="CDA823" s="511"/>
      <c r="CDB823" s="511"/>
      <c r="CDC823" s="511"/>
      <c r="CDD823" s="511"/>
      <c r="CDE823" s="511"/>
      <c r="CDF823" s="511"/>
      <c r="CDG823" s="511"/>
      <c r="CDH823" s="511"/>
      <c r="CDI823" s="511"/>
      <c r="CDJ823" s="511"/>
      <c r="CDK823" s="511"/>
      <c r="CDL823" s="511"/>
      <c r="CDM823" s="89"/>
      <c r="CDN823" s="89"/>
      <c r="CDO823" s="89"/>
      <c r="CDP823" s="89"/>
      <c r="CDQ823" s="89"/>
      <c r="CDR823" s="511"/>
      <c r="CDS823" s="511"/>
      <c r="CDT823" s="89"/>
      <c r="CDU823" s="89"/>
      <c r="CDV823" s="511"/>
      <c r="CDW823" s="511"/>
      <c r="CDX823" s="89"/>
      <c r="CDY823" s="89"/>
      <c r="CDZ823" s="511"/>
      <c r="CEA823" s="511"/>
      <c r="CEB823" s="511"/>
      <c r="CEC823" s="511"/>
      <c r="CED823" s="511"/>
      <c r="CEE823" s="511"/>
      <c r="CEF823" s="511"/>
      <c r="CEG823" s="89"/>
      <c r="CEH823" s="89"/>
      <c r="CEI823" s="511"/>
      <c r="CEJ823" s="511"/>
      <c r="CEK823" s="89"/>
      <c r="CEL823" s="89"/>
      <c r="CEM823" s="511"/>
      <c r="CEN823" s="511"/>
      <c r="CEO823" s="511"/>
      <c r="CEP823" s="511"/>
      <c r="CEQ823" s="511"/>
      <c r="CER823" s="203"/>
      <c r="CES823" s="107"/>
      <c r="CET823" s="511"/>
      <c r="CEU823" s="511"/>
      <c r="CEV823" s="511"/>
      <c r="CEW823" s="511"/>
      <c r="CEX823" s="511"/>
      <c r="CEY823" s="511"/>
      <c r="CEZ823" s="511"/>
      <c r="CFA823" s="168"/>
      <c r="CFB823" s="168"/>
      <c r="CFC823" s="168"/>
      <c r="CFD823" s="168"/>
      <c r="CFE823" s="168"/>
      <c r="CFF823" s="168"/>
      <c r="CFG823" s="168"/>
      <c r="CFH823" s="168"/>
      <c r="CFI823" s="168"/>
      <c r="CFJ823" s="168"/>
      <c r="CFK823" s="168"/>
      <c r="CFL823" s="168"/>
      <c r="CFM823" s="168"/>
      <c r="CFN823" s="168"/>
      <c r="CFO823" s="168"/>
      <c r="CFP823" s="168"/>
      <c r="CFQ823" s="168"/>
      <c r="CFR823" s="168"/>
      <c r="CFS823" s="168"/>
      <c r="CFT823" s="168"/>
      <c r="CFU823" s="168"/>
      <c r="CFV823" s="168"/>
      <c r="CFW823" s="168"/>
      <c r="CFX823" s="168"/>
      <c r="CFY823" s="168"/>
      <c r="CFZ823" s="168"/>
      <c r="CGA823" s="168"/>
      <c r="CGB823" s="168"/>
      <c r="CGC823" s="168"/>
      <c r="CGD823" s="168"/>
      <c r="CGE823" s="168"/>
      <c r="CGF823" s="168"/>
      <c r="CGG823" s="168"/>
      <c r="CGH823" s="168"/>
      <c r="CGI823" s="168"/>
      <c r="CGJ823" s="168"/>
      <c r="CGK823" s="168"/>
      <c r="CGL823" s="168"/>
      <c r="CGM823" s="168"/>
      <c r="CGN823" s="168"/>
      <c r="CGO823" s="168"/>
      <c r="CGP823" s="168"/>
      <c r="CGQ823" s="168"/>
      <c r="CGR823" s="168"/>
      <c r="CGS823" s="511"/>
      <c r="CGT823" s="511"/>
      <c r="CGU823" s="511"/>
      <c r="CGV823" s="511"/>
      <c r="CGW823" s="511"/>
      <c r="CGX823" s="511"/>
      <c r="CGY823" s="511"/>
      <c r="CGZ823" s="511"/>
      <c r="CHA823" s="511"/>
      <c r="CHB823" s="511"/>
      <c r="CHC823" s="511"/>
      <c r="CHD823" s="511"/>
      <c r="CHE823" s="511"/>
      <c r="CHF823" s="511"/>
      <c r="CHG823" s="511"/>
      <c r="CHH823" s="511"/>
      <c r="CHI823" s="511"/>
      <c r="CHJ823" s="511"/>
      <c r="CHK823" s="511"/>
      <c r="CHL823" s="511"/>
      <c r="CHM823" s="511"/>
      <c r="CHN823" s="511"/>
      <c r="CHO823" s="511"/>
      <c r="CHP823" s="511"/>
      <c r="CHQ823" s="89"/>
      <c r="CHR823" s="89"/>
      <c r="CHS823" s="89"/>
      <c r="CHT823" s="89"/>
      <c r="CHU823" s="89"/>
      <c r="CHV823" s="511"/>
      <c r="CHW823" s="511"/>
      <c r="CHX823" s="89"/>
      <c r="CHY823" s="89"/>
      <c r="CHZ823" s="511"/>
      <c r="CIA823" s="511"/>
      <c r="CIB823" s="89"/>
      <c r="CIC823" s="89"/>
      <c r="CID823" s="511"/>
      <c r="CIE823" s="511"/>
      <c r="CIF823" s="511"/>
      <c r="CIG823" s="511"/>
      <c r="CIH823" s="511"/>
      <c r="CII823" s="511"/>
      <c r="CIJ823" s="511"/>
      <c r="CIK823" s="89"/>
      <c r="CIL823" s="89"/>
      <c r="CIM823" s="511"/>
      <c r="CIN823" s="511"/>
      <c r="CIO823" s="89"/>
      <c r="CIP823" s="89"/>
      <c r="CIQ823" s="511"/>
      <c r="CIR823" s="511"/>
      <c r="CIS823" s="511"/>
      <c r="CIT823" s="511"/>
      <c r="CIU823" s="511"/>
      <c r="CIV823" s="203"/>
      <c r="CIW823" s="107"/>
      <c r="CIX823" s="511"/>
      <c r="CIY823" s="511"/>
      <c r="CIZ823" s="511"/>
      <c r="CJA823" s="511"/>
      <c r="CJB823" s="511"/>
      <c r="CJC823" s="511"/>
      <c r="CJD823" s="511"/>
      <c r="CJE823" s="168"/>
      <c r="CJF823" s="168"/>
      <c r="CJG823" s="168"/>
      <c r="CJH823" s="168"/>
      <c r="CJI823" s="168"/>
      <c r="CJJ823" s="168"/>
      <c r="CJK823" s="168"/>
      <c r="CJL823" s="168"/>
      <c r="CJM823" s="168"/>
      <c r="CJN823" s="168"/>
      <c r="CJO823" s="168"/>
      <c r="CJP823" s="168"/>
      <c r="CJQ823" s="168"/>
      <c r="CJR823" s="168"/>
      <c r="CJS823" s="168"/>
      <c r="CJT823" s="168"/>
      <c r="CJU823" s="168"/>
      <c r="CJV823" s="168"/>
      <c r="CJW823" s="168"/>
      <c r="CJX823" s="168"/>
      <c r="CJY823" s="168"/>
      <c r="CJZ823" s="168"/>
      <c r="CKA823" s="168"/>
      <c r="CKB823" s="168"/>
      <c r="CKC823" s="168"/>
      <c r="CKD823" s="168"/>
      <c r="CKE823" s="168"/>
      <c r="CKF823" s="168"/>
      <c r="CKG823" s="168"/>
      <c r="CKH823" s="168"/>
      <c r="CKI823" s="168"/>
      <c r="CKJ823" s="168"/>
      <c r="CKK823" s="168"/>
      <c r="CKL823" s="168"/>
      <c r="CKM823" s="168"/>
      <c r="CKN823" s="168"/>
      <c r="CKO823" s="168"/>
      <c r="CKP823" s="168"/>
      <c r="CKQ823" s="168"/>
      <c r="CKR823" s="168"/>
      <c r="CKS823" s="168"/>
      <c r="CKT823" s="168"/>
      <c r="CKU823" s="168"/>
      <c r="CKV823" s="168"/>
      <c r="CKW823" s="511"/>
      <c r="CKX823" s="511"/>
      <c r="CKY823" s="511"/>
      <c r="CKZ823" s="511"/>
      <c r="CLA823" s="511"/>
      <c r="CLB823" s="511"/>
      <c r="CLC823" s="511"/>
      <c r="CLD823" s="511"/>
      <c r="CLE823" s="511"/>
      <c r="CLF823" s="511"/>
      <c r="CLG823" s="511"/>
      <c r="CLH823" s="511"/>
      <c r="CLI823" s="511"/>
      <c r="CLJ823" s="511"/>
      <c r="CLK823" s="511"/>
      <c r="CLL823" s="511"/>
      <c r="CLM823" s="511"/>
      <c r="CLN823" s="511"/>
      <c r="CLO823" s="511"/>
      <c r="CLP823" s="511"/>
      <c r="CLQ823" s="511"/>
      <c r="CLR823" s="511"/>
      <c r="CLS823" s="511"/>
      <c r="CLT823" s="511"/>
      <c r="CLU823" s="89"/>
      <c r="CLV823" s="89"/>
      <c r="CLW823" s="89"/>
      <c r="CLX823" s="89"/>
      <c r="CLY823" s="89"/>
      <c r="CLZ823" s="511"/>
      <c r="CMA823" s="511"/>
      <c r="CMB823" s="89"/>
      <c r="CMC823" s="89"/>
      <c r="CMD823" s="511"/>
      <c r="CME823" s="511"/>
      <c r="CMF823" s="89"/>
      <c r="CMG823" s="89"/>
      <c r="CMH823" s="511"/>
      <c r="CMI823" s="511"/>
      <c r="CMJ823" s="511"/>
      <c r="CMK823" s="511"/>
      <c r="CML823" s="511"/>
      <c r="CMM823" s="511"/>
      <c r="CMN823" s="511"/>
      <c r="CMO823" s="89"/>
      <c r="CMP823" s="89"/>
      <c r="CMQ823" s="511"/>
      <c r="CMR823" s="511"/>
      <c r="CMS823" s="89"/>
      <c r="CMT823" s="89"/>
      <c r="CMU823" s="511"/>
      <c r="CMV823" s="511"/>
      <c r="CMW823" s="511"/>
      <c r="CMX823" s="511"/>
      <c r="CMY823" s="511"/>
      <c r="CMZ823" s="203"/>
      <c r="CNA823" s="107"/>
      <c r="CNB823" s="511"/>
      <c r="CNC823" s="511"/>
      <c r="CND823" s="511"/>
      <c r="CNE823" s="511"/>
      <c r="CNF823" s="511"/>
      <c r="CNG823" s="511"/>
      <c r="CNH823" s="511"/>
      <c r="CNI823" s="168"/>
      <c r="CNJ823" s="168"/>
      <c r="CNK823" s="168"/>
      <c r="CNL823" s="168"/>
      <c r="CNM823" s="168"/>
      <c r="CNN823" s="168"/>
      <c r="CNO823" s="168"/>
      <c r="CNP823" s="168"/>
      <c r="CNQ823" s="168"/>
      <c r="CNR823" s="168"/>
      <c r="CNS823" s="168"/>
      <c r="CNT823" s="168"/>
      <c r="CNU823" s="168"/>
      <c r="CNV823" s="168"/>
      <c r="CNW823" s="168"/>
      <c r="CNX823" s="168"/>
      <c r="CNY823" s="168"/>
      <c r="CNZ823" s="168"/>
      <c r="COA823" s="168"/>
      <c r="COB823" s="168"/>
      <c r="COC823" s="168"/>
      <c r="COD823" s="168"/>
      <c r="COE823" s="168"/>
      <c r="COF823" s="168"/>
      <c r="COG823" s="168"/>
      <c r="COH823" s="168"/>
      <c r="COI823" s="168"/>
      <c r="COJ823" s="168"/>
      <c r="COK823" s="168"/>
      <c r="COL823" s="168"/>
      <c r="COM823" s="168"/>
      <c r="CON823" s="168"/>
      <c r="COO823" s="168"/>
      <c r="COP823" s="168"/>
      <c r="COQ823" s="168"/>
      <c r="COR823" s="168"/>
      <c r="COS823" s="168"/>
      <c r="COT823" s="168"/>
      <c r="COU823" s="168"/>
      <c r="COV823" s="168"/>
      <c r="COW823" s="168"/>
      <c r="COX823" s="168"/>
      <c r="COY823" s="168"/>
      <c r="COZ823" s="168"/>
      <c r="CPA823" s="511"/>
      <c r="CPB823" s="511"/>
      <c r="CPC823" s="511"/>
      <c r="CPD823" s="511"/>
      <c r="CPE823" s="511"/>
      <c r="CPF823" s="511"/>
      <c r="CPG823" s="511"/>
      <c r="CPH823" s="511"/>
      <c r="CPI823" s="511"/>
      <c r="CPJ823" s="511"/>
      <c r="CPK823" s="511"/>
      <c r="CPL823" s="511"/>
      <c r="CPM823" s="511"/>
      <c r="CPN823" s="511"/>
      <c r="CPO823" s="511"/>
      <c r="CPP823" s="511"/>
      <c r="CPQ823" s="511"/>
      <c r="CPR823" s="511"/>
      <c r="CPS823" s="511"/>
      <c r="CPT823" s="511"/>
      <c r="CPU823" s="511"/>
      <c r="CPV823" s="511"/>
      <c r="CPW823" s="511"/>
      <c r="CPX823" s="511"/>
      <c r="CPY823" s="89"/>
      <c r="CPZ823" s="89"/>
      <c r="CQA823" s="89"/>
      <c r="CQB823" s="89"/>
      <c r="CQC823" s="89"/>
      <c r="CQD823" s="511"/>
      <c r="CQE823" s="511"/>
      <c r="CQF823" s="89"/>
      <c r="CQG823" s="89"/>
      <c r="CQH823" s="511"/>
      <c r="CQI823" s="511"/>
      <c r="CQJ823" s="89"/>
      <c r="CQK823" s="89"/>
      <c r="CQL823" s="511"/>
      <c r="CQM823" s="511"/>
      <c r="CQN823" s="511"/>
      <c r="CQO823" s="511"/>
      <c r="CQP823" s="511"/>
      <c r="CQQ823" s="511"/>
      <c r="CQR823" s="511"/>
      <c r="CQS823" s="89"/>
      <c r="CQT823" s="89"/>
      <c r="CQU823" s="511"/>
      <c r="CQV823" s="511"/>
      <c r="CQW823" s="89"/>
      <c r="CQX823" s="89"/>
      <c r="CQY823" s="511"/>
      <c r="CQZ823" s="511"/>
      <c r="CRA823" s="511"/>
      <c r="CRB823" s="511"/>
      <c r="CRC823" s="511"/>
      <c r="CRD823" s="203"/>
      <c r="CRE823" s="107"/>
      <c r="CRF823" s="511"/>
      <c r="CRG823" s="511"/>
      <c r="CRH823" s="511"/>
      <c r="CRI823" s="511"/>
      <c r="CRJ823" s="511"/>
      <c r="CRK823" s="511"/>
      <c r="CRL823" s="511"/>
      <c r="CRM823" s="168"/>
      <c r="CRN823" s="168"/>
      <c r="CRO823" s="168"/>
      <c r="CRP823" s="168"/>
      <c r="CRQ823" s="168"/>
      <c r="CRR823" s="168"/>
      <c r="CRS823" s="168"/>
      <c r="CRT823" s="168"/>
      <c r="CRU823" s="168"/>
      <c r="CRV823" s="168"/>
      <c r="CRW823" s="168"/>
      <c r="CRX823" s="168"/>
      <c r="CRY823" s="168"/>
      <c r="CRZ823" s="168"/>
      <c r="CSA823" s="168"/>
      <c r="CSB823" s="168"/>
      <c r="CSC823" s="168"/>
      <c r="CSD823" s="168"/>
      <c r="CSE823" s="168"/>
      <c r="CSF823" s="168"/>
      <c r="CSG823" s="168"/>
      <c r="CSH823" s="168"/>
      <c r="CSI823" s="168"/>
      <c r="CSJ823" s="168"/>
      <c r="CSK823" s="168"/>
      <c r="CSL823" s="168"/>
      <c r="CSM823" s="168"/>
      <c r="CSN823" s="168"/>
      <c r="CSO823" s="168"/>
      <c r="CSP823" s="168"/>
      <c r="CSQ823" s="168"/>
      <c r="CSR823" s="168"/>
      <c r="CSS823" s="168"/>
      <c r="CST823" s="168"/>
      <c r="CSU823" s="168"/>
      <c r="CSV823" s="168"/>
      <c r="CSW823" s="168"/>
      <c r="CSX823" s="168"/>
      <c r="CSY823" s="168"/>
      <c r="CSZ823" s="168"/>
      <c r="CTA823" s="168"/>
      <c r="CTB823" s="168"/>
      <c r="CTC823" s="168"/>
      <c r="CTD823" s="168"/>
      <c r="CTE823" s="511"/>
      <c r="CTF823" s="511"/>
      <c r="CTG823" s="511"/>
      <c r="CTH823" s="511"/>
      <c r="CTI823" s="511"/>
      <c r="CTJ823" s="511"/>
      <c r="CTK823" s="511"/>
      <c r="CTL823" s="511"/>
      <c r="CTM823" s="511"/>
      <c r="CTN823" s="511"/>
      <c r="CTO823" s="511"/>
      <c r="CTP823" s="511"/>
      <c r="CTQ823" s="511"/>
      <c r="CTR823" s="511"/>
      <c r="CTS823" s="511"/>
      <c r="CTT823" s="511"/>
      <c r="CTU823" s="511"/>
      <c r="CTV823" s="511"/>
      <c r="CTW823" s="511"/>
      <c r="CTX823" s="511"/>
      <c r="CTY823" s="511"/>
      <c r="CTZ823" s="511"/>
      <c r="CUA823" s="511"/>
      <c r="CUB823" s="511"/>
      <c r="CUC823" s="89"/>
      <c r="CUD823" s="89"/>
      <c r="CUE823" s="89"/>
      <c r="CUF823" s="89"/>
      <c r="CUG823" s="89"/>
      <c r="CUH823" s="511"/>
      <c r="CUI823" s="511"/>
      <c r="CUJ823" s="89"/>
      <c r="CUK823" s="89"/>
      <c r="CUL823" s="511"/>
      <c r="CUM823" s="511"/>
      <c r="CUN823" s="89"/>
      <c r="CUO823" s="89"/>
      <c r="CUP823" s="511"/>
      <c r="CUQ823" s="511"/>
      <c r="CUR823" s="511"/>
      <c r="CUS823" s="511"/>
      <c r="CUT823" s="511"/>
      <c r="CUU823" s="511"/>
      <c r="CUV823" s="511"/>
      <c r="CUW823" s="89"/>
      <c r="CUX823" s="89"/>
      <c r="CUY823" s="511"/>
      <c r="CUZ823" s="511"/>
      <c r="CVA823" s="89"/>
      <c r="CVB823" s="89"/>
      <c r="CVC823" s="511"/>
      <c r="CVD823" s="511"/>
      <c r="CVE823" s="511"/>
      <c r="CVF823" s="511"/>
      <c r="CVG823" s="511"/>
      <c r="CVH823" s="203"/>
      <c r="CVI823" s="107"/>
      <c r="CVJ823" s="511"/>
      <c r="CVK823" s="511"/>
      <c r="CVL823" s="511"/>
      <c r="CVM823" s="511"/>
      <c r="CVN823" s="511"/>
      <c r="CVO823" s="511"/>
      <c r="CVP823" s="511"/>
      <c r="CVQ823" s="168"/>
      <c r="CVR823" s="168"/>
      <c r="CVS823" s="168"/>
      <c r="CVT823" s="168"/>
      <c r="CVU823" s="168"/>
      <c r="CVV823" s="168"/>
      <c r="CVW823" s="168"/>
      <c r="CVX823" s="168"/>
      <c r="CVY823" s="168"/>
      <c r="CVZ823" s="168"/>
      <c r="CWA823" s="168"/>
      <c r="CWB823" s="168"/>
      <c r="CWC823" s="168"/>
      <c r="CWD823" s="168"/>
      <c r="CWE823" s="168"/>
      <c r="CWF823" s="168"/>
      <c r="CWG823" s="168"/>
      <c r="CWH823" s="168"/>
      <c r="CWI823" s="168"/>
      <c r="CWJ823" s="168"/>
      <c r="CWK823" s="168"/>
      <c r="CWL823" s="168"/>
      <c r="CWM823" s="168"/>
      <c r="CWN823" s="168"/>
      <c r="CWO823" s="168"/>
      <c r="CWP823" s="168"/>
      <c r="CWQ823" s="168"/>
      <c r="CWR823" s="168"/>
      <c r="CWS823" s="168"/>
      <c r="CWT823" s="168"/>
      <c r="CWU823" s="168"/>
      <c r="CWV823" s="168"/>
      <c r="CWW823" s="168"/>
      <c r="CWX823" s="168"/>
      <c r="CWY823" s="168"/>
      <c r="CWZ823" s="168"/>
      <c r="CXA823" s="168"/>
      <c r="CXB823" s="168"/>
      <c r="CXC823" s="168"/>
      <c r="CXD823" s="168"/>
      <c r="CXE823" s="168"/>
      <c r="CXF823" s="168"/>
      <c r="CXG823" s="168"/>
      <c r="CXH823" s="168"/>
      <c r="CXI823" s="511"/>
      <c r="CXJ823" s="511"/>
      <c r="CXK823" s="511"/>
      <c r="CXL823" s="511"/>
      <c r="CXM823" s="511"/>
      <c r="CXN823" s="511"/>
      <c r="CXO823" s="511"/>
      <c r="CXP823" s="511"/>
      <c r="CXQ823" s="511"/>
      <c r="CXR823" s="511"/>
      <c r="CXS823" s="511"/>
      <c r="CXT823" s="511"/>
      <c r="CXU823" s="511"/>
      <c r="CXV823" s="511"/>
      <c r="CXW823" s="511"/>
      <c r="CXX823" s="511"/>
      <c r="CXY823" s="511"/>
      <c r="CXZ823" s="511"/>
      <c r="CYA823" s="511"/>
      <c r="CYB823" s="511"/>
      <c r="CYC823" s="511"/>
      <c r="CYD823" s="511"/>
      <c r="CYE823" s="511"/>
      <c r="CYF823" s="511"/>
      <c r="CYG823" s="89"/>
      <c r="CYH823" s="89"/>
      <c r="CYI823" s="89"/>
      <c r="CYJ823" s="89"/>
      <c r="CYK823" s="89"/>
      <c r="CYL823" s="511"/>
      <c r="CYM823" s="511"/>
      <c r="CYN823" s="89"/>
      <c r="CYO823" s="89"/>
      <c r="CYP823" s="511"/>
      <c r="CYQ823" s="511"/>
      <c r="CYR823" s="89"/>
      <c r="CYS823" s="89"/>
      <c r="CYT823" s="511"/>
      <c r="CYU823" s="511"/>
      <c r="CYV823" s="511"/>
      <c r="CYW823" s="511"/>
      <c r="CYX823" s="511"/>
      <c r="CYY823" s="511"/>
      <c r="CYZ823" s="511"/>
      <c r="CZA823" s="89"/>
      <c r="CZB823" s="89"/>
      <c r="CZC823" s="511"/>
      <c r="CZD823" s="511"/>
      <c r="CZE823" s="89"/>
      <c r="CZF823" s="89"/>
      <c r="CZG823" s="511"/>
      <c r="CZH823" s="511"/>
      <c r="CZI823" s="511"/>
      <c r="CZJ823" s="511"/>
      <c r="CZK823" s="511"/>
      <c r="CZL823" s="203"/>
      <c r="CZM823" s="107"/>
      <c r="CZN823" s="511"/>
      <c r="CZO823" s="511"/>
      <c r="CZP823" s="511"/>
      <c r="CZQ823" s="511"/>
      <c r="CZR823" s="511"/>
      <c r="CZS823" s="511"/>
      <c r="CZT823" s="511"/>
      <c r="CZU823" s="168"/>
      <c r="CZV823" s="168"/>
      <c r="CZW823" s="168"/>
      <c r="CZX823" s="168"/>
      <c r="CZY823" s="168"/>
      <c r="CZZ823" s="168"/>
      <c r="DAA823" s="168"/>
      <c r="DAB823" s="168"/>
      <c r="DAC823" s="168"/>
      <c r="DAD823" s="168"/>
      <c r="DAE823" s="168"/>
      <c r="DAF823" s="168"/>
      <c r="DAG823" s="168"/>
      <c r="DAH823" s="168"/>
      <c r="DAI823" s="168"/>
      <c r="DAJ823" s="168"/>
      <c r="DAK823" s="168"/>
      <c r="DAL823" s="168"/>
      <c r="DAM823" s="168"/>
      <c r="DAN823" s="168"/>
      <c r="DAO823" s="168"/>
      <c r="DAP823" s="168"/>
      <c r="DAQ823" s="168"/>
      <c r="DAR823" s="168"/>
      <c r="DAS823" s="168"/>
      <c r="DAT823" s="168"/>
      <c r="DAU823" s="168"/>
      <c r="DAV823" s="168"/>
      <c r="DAW823" s="168"/>
      <c r="DAX823" s="168"/>
      <c r="DAY823" s="168"/>
      <c r="DAZ823" s="168"/>
      <c r="DBA823" s="168"/>
      <c r="DBB823" s="168"/>
      <c r="DBC823" s="168"/>
      <c r="DBD823" s="168"/>
      <c r="DBE823" s="168"/>
      <c r="DBF823" s="168"/>
      <c r="DBG823" s="168"/>
      <c r="DBH823" s="168"/>
      <c r="DBI823" s="168"/>
      <c r="DBJ823" s="168"/>
      <c r="DBK823" s="168"/>
      <c r="DBL823" s="168"/>
      <c r="DBM823" s="511"/>
      <c r="DBN823" s="511"/>
      <c r="DBO823" s="511"/>
      <c r="DBP823" s="511"/>
      <c r="DBQ823" s="511"/>
      <c r="DBR823" s="511"/>
      <c r="DBS823" s="511"/>
      <c r="DBT823" s="511"/>
      <c r="DBU823" s="511"/>
      <c r="DBV823" s="511"/>
      <c r="DBW823" s="511"/>
      <c r="DBX823" s="511"/>
      <c r="DBY823" s="511"/>
      <c r="DBZ823" s="511"/>
      <c r="DCA823" s="511"/>
      <c r="DCB823" s="511"/>
      <c r="DCC823" s="511"/>
      <c r="DCD823" s="511"/>
      <c r="DCE823" s="511"/>
      <c r="DCF823" s="511"/>
      <c r="DCG823" s="511"/>
      <c r="DCH823" s="511"/>
      <c r="DCI823" s="511"/>
      <c r="DCJ823" s="511"/>
      <c r="DCK823" s="89"/>
      <c r="DCL823" s="89"/>
      <c r="DCM823" s="89"/>
      <c r="DCN823" s="89"/>
      <c r="DCO823" s="89"/>
      <c r="DCP823" s="511"/>
      <c r="DCQ823" s="511"/>
      <c r="DCR823" s="89"/>
      <c r="DCS823" s="89"/>
      <c r="DCT823" s="511"/>
      <c r="DCU823" s="511"/>
      <c r="DCV823" s="89"/>
      <c r="DCW823" s="89"/>
      <c r="DCX823" s="511"/>
      <c r="DCY823" s="511"/>
      <c r="DCZ823" s="511"/>
      <c r="DDA823" s="511"/>
      <c r="DDB823" s="511"/>
      <c r="DDC823" s="511"/>
      <c r="DDD823" s="511"/>
      <c r="DDE823" s="89"/>
      <c r="DDF823" s="89"/>
      <c r="DDG823" s="511"/>
      <c r="DDH823" s="511"/>
      <c r="DDI823" s="89"/>
      <c r="DDJ823" s="89"/>
      <c r="DDK823" s="511"/>
      <c r="DDL823" s="511"/>
      <c r="DDM823" s="511"/>
      <c r="DDN823" s="511"/>
      <c r="DDO823" s="511"/>
      <c r="DDP823" s="203"/>
      <c r="DDQ823" s="107"/>
      <c r="DDR823" s="511"/>
      <c r="DDS823" s="511"/>
      <c r="DDT823" s="511"/>
      <c r="DDU823" s="511"/>
      <c r="DDV823" s="511"/>
      <c r="DDW823" s="511"/>
      <c r="DDX823" s="511"/>
      <c r="DDY823" s="168"/>
      <c r="DDZ823" s="168"/>
      <c r="DEA823" s="168"/>
      <c r="DEB823" s="168"/>
      <c r="DEC823" s="168"/>
      <c r="DED823" s="168"/>
      <c r="DEE823" s="168"/>
      <c r="DEF823" s="168"/>
      <c r="DEG823" s="168"/>
      <c r="DEH823" s="168"/>
      <c r="DEI823" s="168"/>
      <c r="DEJ823" s="168"/>
      <c r="DEK823" s="168"/>
      <c r="DEL823" s="168"/>
      <c r="DEM823" s="168"/>
      <c r="DEN823" s="168"/>
      <c r="DEO823" s="168"/>
      <c r="DEP823" s="168"/>
      <c r="DEQ823" s="168"/>
      <c r="DER823" s="168"/>
      <c r="DES823" s="168"/>
      <c r="DET823" s="168"/>
      <c r="DEU823" s="168"/>
      <c r="DEV823" s="168"/>
      <c r="DEW823" s="168"/>
      <c r="DEX823" s="168"/>
      <c r="DEY823" s="168"/>
      <c r="DEZ823" s="168"/>
      <c r="DFA823" s="168"/>
      <c r="DFB823" s="168"/>
      <c r="DFC823" s="168"/>
      <c r="DFD823" s="168"/>
      <c r="DFE823" s="168"/>
      <c r="DFF823" s="168"/>
      <c r="DFG823" s="168"/>
      <c r="DFH823" s="168"/>
      <c r="DFI823" s="168"/>
      <c r="DFJ823" s="168"/>
      <c r="DFK823" s="168"/>
      <c r="DFL823" s="168"/>
      <c r="DFM823" s="168"/>
      <c r="DFN823" s="168"/>
      <c r="DFO823" s="168"/>
      <c r="DFP823" s="168"/>
      <c r="DFQ823" s="511"/>
      <c r="DFR823" s="511"/>
      <c r="DFS823" s="511"/>
      <c r="DFT823" s="511"/>
      <c r="DFU823" s="511"/>
      <c r="DFV823" s="511"/>
      <c r="DFW823" s="511"/>
      <c r="DFX823" s="511"/>
      <c r="DFY823" s="511"/>
      <c r="DFZ823" s="511"/>
      <c r="DGA823" s="511"/>
      <c r="DGB823" s="511"/>
      <c r="DGC823" s="511"/>
      <c r="DGD823" s="511"/>
      <c r="DGE823" s="511"/>
      <c r="DGF823" s="511"/>
      <c r="DGG823" s="511"/>
      <c r="DGH823" s="511"/>
      <c r="DGI823" s="511"/>
      <c r="DGJ823" s="511"/>
      <c r="DGK823" s="511"/>
      <c r="DGL823" s="511"/>
      <c r="DGM823" s="511"/>
      <c r="DGN823" s="511"/>
      <c r="DGO823" s="89"/>
      <c r="DGP823" s="89"/>
      <c r="DGQ823" s="89"/>
      <c r="DGR823" s="89"/>
      <c r="DGS823" s="89"/>
      <c r="DGT823" s="511"/>
      <c r="DGU823" s="511"/>
      <c r="DGV823" s="89"/>
      <c r="DGW823" s="89"/>
      <c r="DGX823" s="511"/>
      <c r="DGY823" s="511"/>
      <c r="DGZ823" s="89"/>
      <c r="DHA823" s="89"/>
      <c r="DHB823" s="511"/>
      <c r="DHC823" s="511"/>
      <c r="DHD823" s="511"/>
      <c r="DHE823" s="511"/>
      <c r="DHF823" s="511"/>
      <c r="DHG823" s="511"/>
      <c r="DHH823" s="511"/>
      <c r="DHI823" s="89"/>
      <c r="DHJ823" s="89"/>
      <c r="DHK823" s="511"/>
      <c r="DHL823" s="511"/>
      <c r="DHM823" s="89"/>
      <c r="DHN823" s="89"/>
      <c r="DHO823" s="511"/>
      <c r="DHP823" s="511"/>
      <c r="DHQ823" s="511"/>
      <c r="DHR823" s="511"/>
      <c r="DHS823" s="511"/>
      <c r="DHT823" s="203"/>
      <c r="DHU823" s="107"/>
      <c r="DHV823" s="511"/>
      <c r="DHW823" s="511"/>
      <c r="DHX823" s="511"/>
      <c r="DHY823" s="511"/>
      <c r="DHZ823" s="511"/>
      <c r="DIA823" s="511"/>
      <c r="DIB823" s="511"/>
      <c r="DIC823" s="168"/>
      <c r="DID823" s="168"/>
      <c r="DIE823" s="168"/>
      <c r="DIF823" s="168"/>
      <c r="DIG823" s="168"/>
      <c r="DIH823" s="168"/>
      <c r="DII823" s="168"/>
      <c r="DIJ823" s="168"/>
      <c r="DIK823" s="168"/>
      <c r="DIL823" s="168"/>
      <c r="DIM823" s="168"/>
      <c r="DIN823" s="168"/>
      <c r="DIO823" s="168"/>
      <c r="DIP823" s="168"/>
      <c r="DIQ823" s="168"/>
      <c r="DIR823" s="168"/>
      <c r="DIS823" s="168"/>
      <c r="DIT823" s="168"/>
      <c r="DIU823" s="168"/>
      <c r="DIV823" s="168"/>
      <c r="DIW823" s="168"/>
      <c r="DIX823" s="168"/>
      <c r="DIY823" s="168"/>
      <c r="DIZ823" s="168"/>
      <c r="DJA823" s="168"/>
      <c r="DJB823" s="168"/>
      <c r="DJC823" s="168"/>
      <c r="DJD823" s="168"/>
      <c r="DJE823" s="168"/>
      <c r="DJF823" s="168"/>
      <c r="DJG823" s="168"/>
      <c r="DJH823" s="168"/>
      <c r="DJI823" s="168"/>
      <c r="DJJ823" s="168"/>
      <c r="DJK823" s="168"/>
      <c r="DJL823" s="168"/>
      <c r="DJM823" s="168"/>
      <c r="DJN823" s="168"/>
      <c r="DJO823" s="168"/>
      <c r="DJP823" s="168"/>
      <c r="DJQ823" s="168"/>
      <c r="DJR823" s="168"/>
      <c r="DJS823" s="168"/>
      <c r="DJT823" s="168"/>
      <c r="DJU823" s="511"/>
      <c r="DJV823" s="511"/>
      <c r="DJW823" s="511"/>
      <c r="DJX823" s="511"/>
      <c r="DJY823" s="511"/>
      <c r="DJZ823" s="511"/>
      <c r="DKA823" s="511"/>
      <c r="DKB823" s="511"/>
      <c r="DKC823" s="511"/>
      <c r="DKD823" s="511"/>
      <c r="DKE823" s="511"/>
      <c r="DKF823" s="511"/>
      <c r="DKG823" s="511"/>
      <c r="DKH823" s="511"/>
      <c r="DKI823" s="511"/>
      <c r="DKJ823" s="511"/>
      <c r="DKK823" s="511"/>
      <c r="DKL823" s="511"/>
      <c r="DKM823" s="511"/>
      <c r="DKN823" s="511"/>
      <c r="DKO823" s="511"/>
      <c r="DKP823" s="511"/>
      <c r="DKQ823" s="511"/>
      <c r="DKR823" s="511"/>
      <c r="DKS823" s="89"/>
      <c r="DKT823" s="89"/>
      <c r="DKU823" s="89"/>
      <c r="DKV823" s="89"/>
      <c r="DKW823" s="89"/>
      <c r="DKX823" s="511"/>
      <c r="DKY823" s="511"/>
      <c r="DKZ823" s="89"/>
      <c r="DLA823" s="89"/>
      <c r="DLB823" s="511"/>
      <c r="DLC823" s="511"/>
      <c r="DLD823" s="89"/>
      <c r="DLE823" s="89"/>
      <c r="DLF823" s="511"/>
      <c r="DLG823" s="511"/>
      <c r="DLH823" s="511"/>
      <c r="DLI823" s="511"/>
      <c r="DLJ823" s="511"/>
      <c r="DLK823" s="511"/>
      <c r="DLL823" s="511"/>
      <c r="DLM823" s="89"/>
      <c r="DLN823" s="89"/>
      <c r="DLO823" s="511"/>
      <c r="DLP823" s="511"/>
      <c r="DLQ823" s="89"/>
      <c r="DLR823" s="89"/>
      <c r="DLS823" s="511"/>
      <c r="DLT823" s="511"/>
      <c r="DLU823" s="511"/>
      <c r="DLV823" s="511"/>
      <c r="DLW823" s="511"/>
      <c r="DLX823" s="203"/>
      <c r="DLY823" s="107"/>
      <c r="DLZ823" s="511"/>
      <c r="DMA823" s="511"/>
      <c r="DMB823" s="511"/>
      <c r="DMC823" s="511"/>
      <c r="DMD823" s="511"/>
      <c r="DME823" s="511"/>
      <c r="DMF823" s="511"/>
      <c r="DMG823" s="168"/>
      <c r="DMH823" s="168"/>
      <c r="DMI823" s="168"/>
      <c r="DMJ823" s="168"/>
      <c r="DMK823" s="168"/>
      <c r="DML823" s="168"/>
      <c r="DMM823" s="168"/>
      <c r="DMN823" s="168"/>
      <c r="DMO823" s="168"/>
      <c r="DMP823" s="168"/>
      <c r="DMQ823" s="168"/>
      <c r="DMR823" s="168"/>
      <c r="DMS823" s="168"/>
      <c r="DMT823" s="168"/>
      <c r="DMU823" s="168"/>
      <c r="DMV823" s="168"/>
      <c r="DMW823" s="168"/>
      <c r="DMX823" s="168"/>
      <c r="DMY823" s="168"/>
      <c r="DMZ823" s="168"/>
      <c r="DNA823" s="168"/>
      <c r="DNB823" s="168"/>
      <c r="DNC823" s="168"/>
      <c r="DND823" s="168"/>
      <c r="DNE823" s="168"/>
      <c r="DNF823" s="168"/>
      <c r="DNG823" s="168"/>
      <c r="DNH823" s="168"/>
      <c r="DNI823" s="168"/>
      <c r="DNJ823" s="168"/>
      <c r="DNK823" s="168"/>
      <c r="DNL823" s="168"/>
      <c r="DNM823" s="168"/>
      <c r="DNN823" s="168"/>
      <c r="DNO823" s="168"/>
      <c r="DNP823" s="168"/>
      <c r="DNQ823" s="168"/>
      <c r="DNR823" s="168"/>
      <c r="DNS823" s="168"/>
      <c r="DNT823" s="168"/>
      <c r="DNU823" s="168"/>
      <c r="DNV823" s="168"/>
      <c r="DNW823" s="168"/>
      <c r="DNX823" s="168"/>
      <c r="DNY823" s="511"/>
      <c r="DNZ823" s="511"/>
      <c r="DOA823" s="511"/>
      <c r="DOB823" s="511"/>
      <c r="DOC823" s="511"/>
      <c r="DOD823" s="511"/>
      <c r="DOE823" s="511"/>
      <c r="DOF823" s="511"/>
      <c r="DOG823" s="511"/>
      <c r="DOH823" s="511"/>
      <c r="DOI823" s="511"/>
      <c r="DOJ823" s="511"/>
      <c r="DOK823" s="511"/>
      <c r="DOL823" s="511"/>
      <c r="DOM823" s="511"/>
      <c r="DON823" s="511"/>
      <c r="DOO823" s="511"/>
      <c r="DOP823" s="511"/>
      <c r="DOQ823" s="511"/>
      <c r="DOR823" s="511"/>
      <c r="DOS823" s="511"/>
      <c r="DOT823" s="511"/>
      <c r="DOU823" s="511"/>
      <c r="DOV823" s="511"/>
      <c r="DOW823" s="89"/>
      <c r="DOX823" s="89"/>
      <c r="DOY823" s="89"/>
      <c r="DOZ823" s="89"/>
      <c r="DPA823" s="89"/>
      <c r="DPB823" s="511"/>
      <c r="DPC823" s="511"/>
      <c r="DPD823" s="89"/>
      <c r="DPE823" s="89"/>
      <c r="DPF823" s="511"/>
      <c r="DPG823" s="511"/>
      <c r="DPH823" s="89"/>
      <c r="DPI823" s="89"/>
      <c r="DPJ823" s="511"/>
      <c r="DPK823" s="511"/>
      <c r="DPL823" s="511"/>
      <c r="DPM823" s="511"/>
      <c r="DPN823" s="511"/>
      <c r="DPO823" s="511"/>
      <c r="DPP823" s="511"/>
      <c r="DPQ823" s="89"/>
      <c r="DPR823" s="89"/>
      <c r="DPS823" s="511"/>
      <c r="DPT823" s="511"/>
      <c r="DPU823" s="89"/>
      <c r="DPV823" s="89"/>
      <c r="DPW823" s="511"/>
      <c r="DPX823" s="511"/>
      <c r="DPY823" s="511"/>
      <c r="DPZ823" s="511"/>
      <c r="DQA823" s="511"/>
      <c r="DQB823" s="203"/>
      <c r="DQC823" s="107"/>
      <c r="DQD823" s="511"/>
      <c r="DQE823" s="511"/>
      <c r="DQF823" s="511"/>
      <c r="DQG823" s="511"/>
      <c r="DQH823" s="511"/>
      <c r="DQI823" s="511"/>
      <c r="DQJ823" s="511"/>
      <c r="DQK823" s="168"/>
      <c r="DQL823" s="168"/>
      <c r="DQM823" s="168"/>
      <c r="DQN823" s="168"/>
      <c r="DQO823" s="168"/>
      <c r="DQP823" s="168"/>
      <c r="DQQ823" s="168"/>
      <c r="DQR823" s="168"/>
      <c r="DQS823" s="168"/>
      <c r="DQT823" s="168"/>
      <c r="DQU823" s="168"/>
      <c r="DQV823" s="168"/>
      <c r="DQW823" s="168"/>
      <c r="DQX823" s="168"/>
      <c r="DQY823" s="168"/>
      <c r="DQZ823" s="168"/>
      <c r="DRA823" s="168"/>
      <c r="DRB823" s="168"/>
      <c r="DRC823" s="168"/>
      <c r="DRD823" s="168"/>
      <c r="DRE823" s="168"/>
      <c r="DRF823" s="168"/>
      <c r="DRG823" s="168"/>
      <c r="DRH823" s="168"/>
      <c r="DRI823" s="168"/>
      <c r="DRJ823" s="168"/>
      <c r="DRK823" s="168"/>
      <c r="DRL823" s="168"/>
      <c r="DRM823" s="168"/>
      <c r="DRN823" s="168"/>
      <c r="DRO823" s="168"/>
      <c r="DRP823" s="168"/>
      <c r="DRQ823" s="168"/>
      <c r="DRR823" s="168"/>
      <c r="DRS823" s="168"/>
      <c r="DRT823" s="168"/>
      <c r="DRU823" s="168"/>
      <c r="DRV823" s="168"/>
      <c r="DRW823" s="168"/>
      <c r="DRX823" s="168"/>
      <c r="DRY823" s="168"/>
      <c r="DRZ823" s="168"/>
      <c r="DSA823" s="168"/>
      <c r="DSB823" s="168"/>
      <c r="DSC823" s="511"/>
      <c r="DSD823" s="511"/>
      <c r="DSE823" s="511"/>
      <c r="DSF823" s="511"/>
      <c r="DSG823" s="511"/>
      <c r="DSH823" s="511"/>
      <c r="DSI823" s="511"/>
      <c r="DSJ823" s="511"/>
      <c r="DSK823" s="511"/>
      <c r="DSL823" s="511"/>
      <c r="DSM823" s="511"/>
      <c r="DSN823" s="511"/>
      <c r="DSO823" s="511"/>
      <c r="DSP823" s="511"/>
      <c r="DSQ823" s="511"/>
      <c r="DSR823" s="511"/>
      <c r="DSS823" s="511"/>
      <c r="DST823" s="511"/>
      <c r="DSU823" s="511"/>
      <c r="DSV823" s="511"/>
      <c r="DSW823" s="511"/>
      <c r="DSX823" s="511"/>
      <c r="DSY823" s="511"/>
      <c r="DSZ823" s="511"/>
      <c r="DTA823" s="89"/>
      <c r="DTB823" s="89"/>
      <c r="DTC823" s="89"/>
      <c r="DTD823" s="89"/>
      <c r="DTE823" s="89"/>
      <c r="DTF823" s="511"/>
      <c r="DTG823" s="511"/>
      <c r="DTH823" s="89"/>
      <c r="DTI823" s="89"/>
      <c r="DTJ823" s="511"/>
      <c r="DTK823" s="511"/>
      <c r="DTL823" s="89"/>
      <c r="DTM823" s="89"/>
      <c r="DTN823" s="511"/>
      <c r="DTO823" s="511"/>
      <c r="DTP823" s="511"/>
      <c r="DTQ823" s="511"/>
      <c r="DTR823" s="511"/>
      <c r="DTS823" s="511"/>
      <c r="DTT823" s="511"/>
      <c r="DTU823" s="89"/>
      <c r="DTV823" s="89"/>
      <c r="DTW823" s="511"/>
      <c r="DTX823" s="511"/>
      <c r="DTY823" s="89"/>
      <c r="DTZ823" s="89"/>
      <c r="DUA823" s="511"/>
      <c r="DUB823" s="511"/>
      <c r="DUC823" s="511"/>
      <c r="DUD823" s="511"/>
      <c r="DUE823" s="511"/>
      <c r="DUF823" s="203"/>
      <c r="DUG823" s="107"/>
      <c r="DUH823" s="511"/>
      <c r="DUI823" s="511"/>
      <c r="DUJ823" s="511"/>
      <c r="DUK823" s="511"/>
      <c r="DUL823" s="511"/>
      <c r="DUM823" s="511"/>
      <c r="DUN823" s="511"/>
      <c r="DUO823" s="168"/>
      <c r="DUP823" s="168"/>
      <c r="DUQ823" s="168"/>
      <c r="DUR823" s="168"/>
      <c r="DUS823" s="168"/>
      <c r="DUT823" s="168"/>
      <c r="DUU823" s="168"/>
      <c r="DUV823" s="168"/>
      <c r="DUW823" s="168"/>
      <c r="DUX823" s="168"/>
      <c r="DUY823" s="168"/>
      <c r="DUZ823" s="168"/>
      <c r="DVA823" s="168"/>
      <c r="DVB823" s="168"/>
      <c r="DVC823" s="168"/>
      <c r="DVD823" s="168"/>
      <c r="DVE823" s="168"/>
      <c r="DVF823" s="168"/>
      <c r="DVG823" s="168"/>
      <c r="DVH823" s="168"/>
      <c r="DVI823" s="168"/>
      <c r="DVJ823" s="168"/>
      <c r="DVK823" s="168"/>
      <c r="DVL823" s="168"/>
      <c r="DVM823" s="168"/>
      <c r="DVN823" s="168"/>
      <c r="DVO823" s="168"/>
      <c r="DVP823" s="168"/>
      <c r="DVQ823" s="168"/>
      <c r="DVR823" s="168"/>
      <c r="DVS823" s="168"/>
      <c r="DVT823" s="168"/>
      <c r="DVU823" s="168"/>
      <c r="DVV823" s="168"/>
      <c r="DVW823" s="168"/>
      <c r="DVX823" s="168"/>
      <c r="DVY823" s="168"/>
      <c r="DVZ823" s="168"/>
      <c r="DWA823" s="168"/>
      <c r="DWB823" s="168"/>
      <c r="DWC823" s="168"/>
      <c r="DWD823" s="168"/>
      <c r="DWE823" s="168"/>
      <c r="DWF823" s="168"/>
      <c r="DWG823" s="511"/>
      <c r="DWH823" s="511"/>
      <c r="DWI823" s="511"/>
      <c r="DWJ823" s="511"/>
      <c r="DWK823" s="511"/>
      <c r="DWL823" s="511"/>
      <c r="DWM823" s="511"/>
      <c r="DWN823" s="511"/>
      <c r="DWO823" s="511"/>
      <c r="DWP823" s="511"/>
      <c r="DWQ823" s="511"/>
      <c r="DWR823" s="511"/>
      <c r="DWS823" s="511"/>
      <c r="DWT823" s="511"/>
      <c r="DWU823" s="511"/>
      <c r="DWV823" s="511"/>
      <c r="DWW823" s="511"/>
      <c r="DWX823" s="511"/>
      <c r="DWY823" s="511"/>
      <c r="DWZ823" s="511"/>
      <c r="DXA823" s="511"/>
      <c r="DXB823" s="511"/>
      <c r="DXC823" s="511"/>
      <c r="DXD823" s="511"/>
      <c r="DXE823" s="89"/>
      <c r="DXF823" s="89"/>
      <c r="DXG823" s="89"/>
      <c r="DXH823" s="89"/>
      <c r="DXI823" s="89"/>
      <c r="DXJ823" s="511"/>
      <c r="DXK823" s="511"/>
      <c r="DXL823" s="89"/>
      <c r="DXM823" s="89"/>
      <c r="DXN823" s="511"/>
      <c r="DXO823" s="511"/>
      <c r="DXP823" s="89"/>
      <c r="DXQ823" s="89"/>
      <c r="DXR823" s="511"/>
      <c r="DXS823" s="511"/>
      <c r="DXT823" s="511"/>
      <c r="DXU823" s="511"/>
      <c r="DXV823" s="511"/>
      <c r="DXW823" s="511"/>
      <c r="DXX823" s="511"/>
      <c r="DXY823" s="89"/>
      <c r="DXZ823" s="89"/>
      <c r="DYA823" s="511"/>
      <c r="DYB823" s="511"/>
      <c r="DYC823" s="89"/>
      <c r="DYD823" s="89"/>
      <c r="DYE823" s="511"/>
      <c r="DYF823" s="511"/>
      <c r="DYG823" s="511"/>
      <c r="DYH823" s="511"/>
      <c r="DYI823" s="511"/>
      <c r="DYJ823" s="203"/>
      <c r="DYK823" s="107"/>
      <c r="DYL823" s="511"/>
      <c r="DYM823" s="511"/>
      <c r="DYN823" s="511"/>
      <c r="DYO823" s="511"/>
      <c r="DYP823" s="511"/>
      <c r="DYQ823" s="511"/>
      <c r="DYR823" s="511"/>
      <c r="DYS823" s="168"/>
      <c r="DYT823" s="168"/>
      <c r="DYU823" s="168"/>
      <c r="DYV823" s="168"/>
      <c r="DYW823" s="168"/>
      <c r="DYX823" s="168"/>
      <c r="DYY823" s="168"/>
      <c r="DYZ823" s="168"/>
      <c r="DZA823" s="168"/>
      <c r="DZB823" s="168"/>
      <c r="DZC823" s="168"/>
      <c r="DZD823" s="168"/>
      <c r="DZE823" s="168"/>
      <c r="DZF823" s="168"/>
      <c r="DZG823" s="168"/>
      <c r="DZH823" s="168"/>
      <c r="DZI823" s="168"/>
      <c r="DZJ823" s="168"/>
      <c r="DZK823" s="168"/>
      <c r="DZL823" s="168"/>
      <c r="DZM823" s="168"/>
      <c r="DZN823" s="168"/>
      <c r="DZO823" s="168"/>
      <c r="DZP823" s="168"/>
      <c r="DZQ823" s="168"/>
      <c r="DZR823" s="168"/>
      <c r="DZS823" s="168"/>
      <c r="DZT823" s="168"/>
      <c r="DZU823" s="168"/>
      <c r="DZV823" s="168"/>
      <c r="DZW823" s="168"/>
      <c r="DZX823" s="168"/>
      <c r="DZY823" s="168"/>
      <c r="DZZ823" s="168"/>
      <c r="EAA823" s="168"/>
      <c r="EAB823" s="168"/>
      <c r="EAC823" s="168"/>
      <c r="EAD823" s="168"/>
      <c r="EAE823" s="168"/>
      <c r="EAF823" s="168"/>
      <c r="EAG823" s="168"/>
      <c r="EAH823" s="168"/>
      <c r="EAI823" s="168"/>
      <c r="EAJ823" s="168"/>
      <c r="EAK823" s="511"/>
      <c r="EAL823" s="511"/>
      <c r="EAM823" s="511"/>
      <c r="EAN823" s="511"/>
      <c r="EAO823" s="511"/>
      <c r="EAP823" s="511"/>
      <c r="EAQ823" s="511"/>
      <c r="EAR823" s="511"/>
      <c r="EAS823" s="511"/>
      <c r="EAT823" s="511"/>
      <c r="EAU823" s="511"/>
      <c r="EAV823" s="511"/>
      <c r="EAW823" s="511"/>
      <c r="EAX823" s="511"/>
      <c r="EAY823" s="511"/>
      <c r="EAZ823" s="511"/>
      <c r="EBA823" s="511"/>
      <c r="EBB823" s="511"/>
      <c r="EBC823" s="511"/>
      <c r="EBD823" s="511"/>
      <c r="EBE823" s="511"/>
      <c r="EBF823" s="511"/>
      <c r="EBG823" s="511"/>
      <c r="EBH823" s="511"/>
      <c r="EBI823" s="89"/>
      <c r="EBJ823" s="89"/>
      <c r="EBK823" s="89"/>
      <c r="EBL823" s="89"/>
      <c r="EBM823" s="89"/>
      <c r="EBN823" s="511"/>
      <c r="EBO823" s="511"/>
      <c r="EBP823" s="89"/>
      <c r="EBQ823" s="89"/>
      <c r="EBR823" s="511"/>
      <c r="EBS823" s="511"/>
      <c r="EBT823" s="89"/>
      <c r="EBU823" s="89"/>
      <c r="EBV823" s="511"/>
      <c r="EBW823" s="511"/>
      <c r="EBX823" s="511"/>
      <c r="EBY823" s="511"/>
      <c r="EBZ823" s="511"/>
      <c r="ECA823" s="511"/>
      <c r="ECB823" s="511"/>
      <c r="ECC823" s="89"/>
      <c r="ECD823" s="89"/>
      <c r="ECE823" s="511"/>
      <c r="ECF823" s="511"/>
      <c r="ECG823" s="89"/>
      <c r="ECH823" s="89"/>
      <c r="ECI823" s="511"/>
      <c r="ECJ823" s="511"/>
      <c r="ECK823" s="511"/>
      <c r="ECL823" s="511"/>
      <c r="ECM823" s="511"/>
      <c r="ECN823" s="203"/>
      <c r="ECO823" s="107"/>
      <c r="ECP823" s="511"/>
      <c r="ECQ823" s="511"/>
      <c r="ECR823" s="511"/>
      <c r="ECS823" s="511"/>
      <c r="ECT823" s="511"/>
      <c r="ECU823" s="511"/>
      <c r="ECV823" s="511"/>
      <c r="ECW823" s="168"/>
      <c r="ECX823" s="168"/>
      <c r="ECY823" s="168"/>
      <c r="ECZ823" s="168"/>
      <c r="EDA823" s="168"/>
      <c r="EDB823" s="168"/>
      <c r="EDC823" s="168"/>
      <c r="EDD823" s="168"/>
      <c r="EDE823" s="168"/>
      <c r="EDF823" s="168"/>
      <c r="EDG823" s="168"/>
      <c r="EDH823" s="168"/>
      <c r="EDI823" s="168"/>
      <c r="EDJ823" s="168"/>
      <c r="EDK823" s="168"/>
      <c r="EDL823" s="168"/>
      <c r="EDM823" s="168"/>
      <c r="EDN823" s="168"/>
      <c r="EDO823" s="168"/>
      <c r="EDP823" s="168"/>
      <c r="EDQ823" s="168"/>
      <c r="EDR823" s="168"/>
      <c r="EDS823" s="168"/>
      <c r="EDT823" s="168"/>
      <c r="EDU823" s="168"/>
      <c r="EDV823" s="168"/>
      <c r="EDW823" s="168"/>
      <c r="EDX823" s="168"/>
      <c r="EDY823" s="168"/>
      <c r="EDZ823" s="168"/>
      <c r="EEA823" s="168"/>
      <c r="EEB823" s="168"/>
      <c r="EEC823" s="168"/>
      <c r="EED823" s="168"/>
      <c r="EEE823" s="168"/>
      <c r="EEF823" s="168"/>
      <c r="EEG823" s="168"/>
      <c r="EEH823" s="168"/>
      <c r="EEI823" s="168"/>
      <c r="EEJ823" s="168"/>
      <c r="EEK823" s="168"/>
      <c r="EEL823" s="168"/>
      <c r="EEM823" s="168"/>
      <c r="EEN823" s="168"/>
      <c r="EEO823" s="511"/>
      <c r="EEP823" s="511"/>
      <c r="EEQ823" s="511"/>
      <c r="EER823" s="511"/>
      <c r="EES823" s="511"/>
      <c r="EET823" s="511"/>
      <c r="EEU823" s="511"/>
      <c r="EEV823" s="511"/>
      <c r="EEW823" s="511"/>
      <c r="EEX823" s="511"/>
      <c r="EEY823" s="511"/>
      <c r="EEZ823" s="511"/>
      <c r="EFA823" s="511"/>
      <c r="EFB823" s="511"/>
      <c r="EFC823" s="511"/>
      <c r="EFD823" s="511"/>
      <c r="EFE823" s="511"/>
      <c r="EFF823" s="511"/>
      <c r="EFG823" s="511"/>
      <c r="EFH823" s="511"/>
      <c r="EFI823" s="511"/>
      <c r="EFJ823" s="511"/>
      <c r="EFK823" s="511"/>
      <c r="EFL823" s="511"/>
      <c r="EFM823" s="89"/>
      <c r="EFN823" s="89"/>
      <c r="EFO823" s="89"/>
      <c r="EFP823" s="89"/>
      <c r="EFQ823" s="89"/>
      <c r="EFR823" s="511"/>
      <c r="EFS823" s="511"/>
      <c r="EFT823" s="89"/>
      <c r="EFU823" s="89"/>
      <c r="EFV823" s="511"/>
      <c r="EFW823" s="511"/>
      <c r="EFX823" s="89"/>
      <c r="EFY823" s="89"/>
      <c r="EFZ823" s="511"/>
      <c r="EGA823" s="511"/>
      <c r="EGB823" s="511"/>
      <c r="EGC823" s="511"/>
      <c r="EGD823" s="511"/>
      <c r="EGE823" s="511"/>
      <c r="EGF823" s="511"/>
      <c r="EGG823" s="89"/>
      <c r="EGH823" s="89"/>
      <c r="EGI823" s="511"/>
      <c r="EGJ823" s="511"/>
      <c r="EGK823" s="89"/>
      <c r="EGL823" s="89"/>
      <c r="EGM823" s="511"/>
      <c r="EGN823" s="511"/>
      <c r="EGO823" s="511"/>
      <c r="EGP823" s="511"/>
      <c r="EGQ823" s="511"/>
      <c r="EGR823" s="203"/>
      <c r="EGS823" s="107"/>
      <c r="EGT823" s="511"/>
      <c r="EGU823" s="511"/>
      <c r="EGV823" s="511"/>
      <c r="EGW823" s="511"/>
      <c r="EGX823" s="511"/>
      <c r="EGY823" s="511"/>
      <c r="EGZ823" s="511"/>
      <c r="EHA823" s="168"/>
      <c r="EHB823" s="168"/>
      <c r="EHC823" s="168"/>
      <c r="EHD823" s="168"/>
      <c r="EHE823" s="168"/>
      <c r="EHF823" s="168"/>
      <c r="EHG823" s="168"/>
      <c r="EHH823" s="168"/>
      <c r="EHI823" s="168"/>
      <c r="EHJ823" s="168"/>
      <c r="EHK823" s="168"/>
      <c r="EHL823" s="168"/>
      <c r="EHM823" s="168"/>
      <c r="EHN823" s="168"/>
      <c r="EHO823" s="168"/>
      <c r="EHP823" s="168"/>
      <c r="EHQ823" s="168"/>
      <c r="EHR823" s="168"/>
      <c r="EHS823" s="168"/>
      <c r="EHT823" s="168"/>
      <c r="EHU823" s="168"/>
      <c r="EHV823" s="168"/>
      <c r="EHW823" s="168"/>
      <c r="EHX823" s="168"/>
      <c r="EHY823" s="168"/>
      <c r="EHZ823" s="168"/>
      <c r="EIA823" s="168"/>
      <c r="EIB823" s="168"/>
      <c r="EIC823" s="168"/>
      <c r="EID823" s="168"/>
      <c r="EIE823" s="168"/>
      <c r="EIF823" s="168"/>
      <c r="EIG823" s="168"/>
      <c r="EIH823" s="168"/>
      <c r="EII823" s="168"/>
      <c r="EIJ823" s="168"/>
      <c r="EIK823" s="168"/>
      <c r="EIL823" s="168"/>
      <c r="EIM823" s="168"/>
      <c r="EIN823" s="168"/>
      <c r="EIO823" s="168"/>
      <c r="EIP823" s="168"/>
      <c r="EIQ823" s="168"/>
      <c r="EIR823" s="168"/>
      <c r="EIS823" s="511"/>
      <c r="EIT823" s="511"/>
      <c r="EIU823" s="511"/>
      <c r="EIV823" s="511"/>
      <c r="EIW823" s="511"/>
      <c r="EIX823" s="511"/>
      <c r="EIY823" s="511"/>
      <c r="EIZ823" s="511"/>
      <c r="EJA823" s="511"/>
      <c r="EJB823" s="511"/>
      <c r="EJC823" s="511"/>
      <c r="EJD823" s="511"/>
      <c r="EJE823" s="511"/>
      <c r="EJF823" s="511"/>
      <c r="EJG823" s="511"/>
      <c r="EJH823" s="511"/>
      <c r="EJI823" s="511"/>
      <c r="EJJ823" s="511"/>
      <c r="EJK823" s="511"/>
      <c r="EJL823" s="511"/>
      <c r="EJM823" s="511"/>
      <c r="EJN823" s="511"/>
      <c r="EJO823" s="511"/>
      <c r="EJP823" s="511"/>
      <c r="EJQ823" s="89"/>
      <c r="EJR823" s="89"/>
      <c r="EJS823" s="89"/>
      <c r="EJT823" s="89"/>
      <c r="EJU823" s="89"/>
      <c r="EJV823" s="511"/>
      <c r="EJW823" s="511"/>
      <c r="EJX823" s="89"/>
      <c r="EJY823" s="89"/>
      <c r="EJZ823" s="511"/>
      <c r="EKA823" s="511"/>
      <c r="EKB823" s="89"/>
      <c r="EKC823" s="89"/>
      <c r="EKD823" s="511"/>
      <c r="EKE823" s="511"/>
      <c r="EKF823" s="511"/>
      <c r="EKG823" s="511"/>
      <c r="EKH823" s="511"/>
      <c r="EKI823" s="511"/>
      <c r="EKJ823" s="511"/>
      <c r="EKK823" s="89"/>
      <c r="EKL823" s="89"/>
      <c r="EKM823" s="511"/>
      <c r="EKN823" s="511"/>
      <c r="EKO823" s="89"/>
      <c r="EKP823" s="89"/>
      <c r="EKQ823" s="511"/>
      <c r="EKR823" s="511"/>
      <c r="EKS823" s="511"/>
      <c r="EKT823" s="511"/>
      <c r="EKU823" s="511"/>
      <c r="EKV823" s="203"/>
      <c r="EKW823" s="107"/>
      <c r="EKX823" s="511"/>
      <c r="EKY823" s="511"/>
      <c r="EKZ823" s="511"/>
      <c r="ELA823" s="511"/>
      <c r="ELB823" s="511"/>
      <c r="ELC823" s="511"/>
      <c r="ELD823" s="511"/>
      <c r="ELE823" s="168"/>
      <c r="ELF823" s="168"/>
      <c r="ELG823" s="168"/>
      <c r="ELH823" s="168"/>
      <c r="ELI823" s="168"/>
      <c r="ELJ823" s="168"/>
      <c r="ELK823" s="168"/>
      <c r="ELL823" s="168"/>
      <c r="ELM823" s="168"/>
      <c r="ELN823" s="168"/>
      <c r="ELO823" s="168"/>
      <c r="ELP823" s="168"/>
      <c r="ELQ823" s="168"/>
      <c r="ELR823" s="168"/>
      <c r="ELS823" s="168"/>
      <c r="ELT823" s="168"/>
      <c r="ELU823" s="168"/>
      <c r="ELV823" s="168"/>
      <c r="ELW823" s="168"/>
      <c r="ELX823" s="168"/>
      <c r="ELY823" s="168"/>
      <c r="ELZ823" s="168"/>
      <c r="EMA823" s="168"/>
      <c r="EMB823" s="168"/>
      <c r="EMC823" s="168"/>
      <c r="EMD823" s="168"/>
      <c r="EME823" s="168"/>
      <c r="EMF823" s="168"/>
      <c r="EMG823" s="168"/>
      <c r="EMH823" s="168"/>
      <c r="EMI823" s="168"/>
      <c r="EMJ823" s="168"/>
      <c r="EMK823" s="168"/>
      <c r="EML823" s="168"/>
      <c r="EMM823" s="168"/>
      <c r="EMN823" s="168"/>
      <c r="EMO823" s="168"/>
      <c r="EMP823" s="168"/>
      <c r="EMQ823" s="168"/>
      <c r="EMR823" s="168"/>
      <c r="EMS823" s="168"/>
      <c r="EMT823" s="168"/>
      <c r="EMU823" s="168"/>
      <c r="EMV823" s="168"/>
      <c r="EMW823" s="511"/>
      <c r="EMX823" s="511"/>
      <c r="EMY823" s="511"/>
      <c r="EMZ823" s="511"/>
      <c r="ENA823" s="511"/>
      <c r="ENB823" s="511"/>
      <c r="ENC823" s="511"/>
      <c r="END823" s="511"/>
      <c r="ENE823" s="511"/>
      <c r="ENF823" s="511"/>
      <c r="ENG823" s="511"/>
      <c r="ENH823" s="511"/>
      <c r="ENI823" s="511"/>
      <c r="ENJ823" s="511"/>
      <c r="ENK823" s="511"/>
      <c r="ENL823" s="511"/>
      <c r="ENM823" s="511"/>
      <c r="ENN823" s="511"/>
      <c r="ENO823" s="511"/>
      <c r="ENP823" s="511"/>
      <c r="ENQ823" s="511"/>
      <c r="ENR823" s="511"/>
      <c r="ENS823" s="511"/>
      <c r="ENT823" s="511"/>
      <c r="ENU823" s="89"/>
      <c r="ENV823" s="89"/>
      <c r="ENW823" s="89"/>
      <c r="ENX823" s="89"/>
      <c r="ENY823" s="89"/>
      <c r="ENZ823" s="511"/>
      <c r="EOA823" s="511"/>
      <c r="EOB823" s="89"/>
      <c r="EOC823" s="89"/>
      <c r="EOD823" s="511"/>
      <c r="EOE823" s="511"/>
      <c r="EOF823" s="89"/>
      <c r="EOG823" s="89"/>
      <c r="EOH823" s="511"/>
      <c r="EOI823" s="511"/>
      <c r="EOJ823" s="511"/>
      <c r="EOK823" s="511"/>
      <c r="EOL823" s="511"/>
      <c r="EOM823" s="511"/>
      <c r="EON823" s="511"/>
      <c r="EOO823" s="89"/>
      <c r="EOP823" s="89"/>
      <c r="EOQ823" s="511"/>
      <c r="EOR823" s="511"/>
      <c r="EOS823" s="89"/>
      <c r="EOT823" s="89"/>
      <c r="EOU823" s="511"/>
      <c r="EOV823" s="511"/>
      <c r="EOW823" s="511"/>
      <c r="EOX823" s="511"/>
      <c r="EOY823" s="511"/>
      <c r="EOZ823" s="203"/>
      <c r="EPA823" s="107"/>
      <c r="EPB823" s="511"/>
      <c r="EPC823" s="511"/>
      <c r="EPD823" s="511"/>
      <c r="EPE823" s="511"/>
      <c r="EPF823" s="511"/>
      <c r="EPG823" s="511"/>
      <c r="EPH823" s="511"/>
      <c r="EPI823" s="168"/>
      <c r="EPJ823" s="168"/>
      <c r="EPK823" s="168"/>
      <c r="EPL823" s="168"/>
      <c r="EPM823" s="168"/>
      <c r="EPN823" s="168"/>
      <c r="EPO823" s="168"/>
      <c r="EPP823" s="168"/>
      <c r="EPQ823" s="168"/>
      <c r="EPR823" s="168"/>
      <c r="EPS823" s="168"/>
      <c r="EPT823" s="168"/>
      <c r="EPU823" s="168"/>
      <c r="EPV823" s="168"/>
      <c r="EPW823" s="168"/>
      <c r="EPX823" s="168"/>
      <c r="EPY823" s="168"/>
      <c r="EPZ823" s="168"/>
      <c r="EQA823" s="168"/>
      <c r="EQB823" s="168"/>
      <c r="EQC823" s="168"/>
      <c r="EQD823" s="168"/>
      <c r="EQE823" s="168"/>
      <c r="EQF823" s="168"/>
      <c r="EQG823" s="168"/>
      <c r="EQH823" s="168"/>
      <c r="EQI823" s="168"/>
      <c r="EQJ823" s="168"/>
      <c r="EQK823" s="168"/>
      <c r="EQL823" s="168"/>
      <c r="EQM823" s="168"/>
      <c r="EQN823" s="168"/>
      <c r="EQO823" s="168"/>
      <c r="EQP823" s="168"/>
      <c r="EQQ823" s="168"/>
      <c r="EQR823" s="168"/>
      <c r="EQS823" s="168"/>
      <c r="EQT823" s="168"/>
      <c r="EQU823" s="168"/>
      <c r="EQV823" s="168"/>
      <c r="EQW823" s="168"/>
      <c r="EQX823" s="168"/>
      <c r="EQY823" s="168"/>
      <c r="EQZ823" s="168"/>
      <c r="ERA823" s="511"/>
      <c r="ERB823" s="511"/>
      <c r="ERC823" s="511"/>
      <c r="ERD823" s="511"/>
      <c r="ERE823" s="511"/>
      <c r="ERF823" s="511"/>
      <c r="ERG823" s="511"/>
      <c r="ERH823" s="511"/>
      <c r="ERI823" s="511"/>
      <c r="ERJ823" s="511"/>
      <c r="ERK823" s="511"/>
      <c r="ERL823" s="511"/>
      <c r="ERM823" s="511"/>
      <c r="ERN823" s="511"/>
      <c r="ERO823" s="511"/>
      <c r="ERP823" s="511"/>
      <c r="ERQ823" s="511"/>
      <c r="ERR823" s="511"/>
      <c r="ERS823" s="511"/>
      <c r="ERT823" s="511"/>
      <c r="ERU823" s="511"/>
      <c r="ERV823" s="511"/>
      <c r="ERW823" s="511"/>
      <c r="ERX823" s="511"/>
      <c r="ERY823" s="89"/>
      <c r="ERZ823" s="89"/>
      <c r="ESA823" s="89"/>
      <c r="ESB823" s="89"/>
      <c r="ESC823" s="89"/>
      <c r="ESD823" s="511"/>
      <c r="ESE823" s="511"/>
      <c r="ESF823" s="89"/>
      <c r="ESG823" s="89"/>
      <c r="ESH823" s="511"/>
      <c r="ESI823" s="511"/>
      <c r="ESJ823" s="89"/>
      <c r="ESK823" s="89"/>
      <c r="ESL823" s="511"/>
      <c r="ESM823" s="511"/>
      <c r="ESN823" s="511"/>
      <c r="ESO823" s="511"/>
      <c r="ESP823" s="511"/>
      <c r="ESQ823" s="511"/>
      <c r="ESR823" s="511"/>
      <c r="ESS823" s="89"/>
      <c r="EST823" s="89"/>
      <c r="ESU823" s="511"/>
      <c r="ESV823" s="511"/>
      <c r="ESW823" s="89"/>
      <c r="ESX823" s="89"/>
      <c r="ESY823" s="511"/>
      <c r="ESZ823" s="511"/>
      <c r="ETA823" s="511"/>
      <c r="ETB823" s="511"/>
      <c r="ETC823" s="511"/>
      <c r="ETD823" s="203"/>
      <c r="ETE823" s="107"/>
      <c r="ETF823" s="511"/>
      <c r="ETG823" s="511"/>
      <c r="ETH823" s="511"/>
      <c r="ETI823" s="511"/>
      <c r="ETJ823" s="511"/>
      <c r="ETK823" s="511"/>
      <c r="ETL823" s="511"/>
      <c r="ETM823" s="168"/>
      <c r="ETN823" s="168"/>
      <c r="ETO823" s="168"/>
      <c r="ETP823" s="168"/>
      <c r="ETQ823" s="168"/>
      <c r="ETR823" s="168"/>
      <c r="ETS823" s="168"/>
      <c r="ETT823" s="168"/>
      <c r="ETU823" s="168"/>
      <c r="ETV823" s="168"/>
      <c r="ETW823" s="168"/>
      <c r="ETX823" s="168"/>
      <c r="ETY823" s="168"/>
      <c r="ETZ823" s="168"/>
      <c r="EUA823" s="168"/>
      <c r="EUB823" s="168"/>
      <c r="EUC823" s="168"/>
      <c r="EUD823" s="168"/>
      <c r="EUE823" s="168"/>
      <c r="EUF823" s="168"/>
      <c r="EUG823" s="168"/>
      <c r="EUH823" s="168"/>
      <c r="EUI823" s="168"/>
      <c r="EUJ823" s="168"/>
      <c r="EUK823" s="168"/>
      <c r="EUL823" s="168"/>
      <c r="EUM823" s="168"/>
      <c r="EUN823" s="168"/>
      <c r="EUO823" s="168"/>
      <c r="EUP823" s="168"/>
      <c r="EUQ823" s="168"/>
      <c r="EUR823" s="168"/>
      <c r="EUS823" s="168"/>
      <c r="EUT823" s="168"/>
      <c r="EUU823" s="168"/>
      <c r="EUV823" s="168"/>
      <c r="EUW823" s="168"/>
      <c r="EUX823" s="168"/>
      <c r="EUY823" s="168"/>
      <c r="EUZ823" s="168"/>
      <c r="EVA823" s="168"/>
      <c r="EVB823" s="168"/>
      <c r="EVC823" s="168"/>
      <c r="EVD823" s="168"/>
      <c r="EVE823" s="511"/>
      <c r="EVF823" s="511"/>
      <c r="EVG823" s="511"/>
      <c r="EVH823" s="511"/>
      <c r="EVI823" s="511"/>
      <c r="EVJ823" s="511"/>
      <c r="EVK823" s="511"/>
      <c r="EVL823" s="511"/>
      <c r="EVM823" s="511"/>
      <c r="EVN823" s="511"/>
      <c r="EVO823" s="511"/>
      <c r="EVP823" s="511"/>
      <c r="EVQ823" s="511"/>
      <c r="EVR823" s="511"/>
      <c r="EVS823" s="511"/>
      <c r="EVT823" s="511"/>
      <c r="EVU823" s="511"/>
      <c r="EVV823" s="511"/>
      <c r="EVW823" s="511"/>
      <c r="EVX823" s="511"/>
      <c r="EVY823" s="511"/>
      <c r="EVZ823" s="511"/>
      <c r="EWA823" s="511"/>
      <c r="EWB823" s="511"/>
      <c r="EWC823" s="89"/>
      <c r="EWD823" s="89"/>
      <c r="EWE823" s="89"/>
      <c r="EWF823" s="89"/>
      <c r="EWG823" s="89"/>
      <c r="EWH823" s="511"/>
      <c r="EWI823" s="511"/>
      <c r="EWJ823" s="89"/>
      <c r="EWK823" s="89"/>
      <c r="EWL823" s="511"/>
      <c r="EWM823" s="511"/>
      <c r="EWN823" s="89"/>
      <c r="EWO823" s="89"/>
      <c r="EWP823" s="511"/>
      <c r="EWQ823" s="511"/>
      <c r="EWR823" s="511"/>
      <c r="EWS823" s="511"/>
      <c r="EWT823" s="511"/>
      <c r="EWU823" s="511"/>
      <c r="EWV823" s="511"/>
      <c r="EWW823" s="89"/>
      <c r="EWX823" s="89"/>
      <c r="EWY823" s="511"/>
      <c r="EWZ823" s="511"/>
      <c r="EXA823" s="89"/>
      <c r="EXB823" s="89"/>
      <c r="EXC823" s="511"/>
      <c r="EXD823" s="511"/>
      <c r="EXE823" s="511"/>
      <c r="EXF823" s="511"/>
      <c r="EXG823" s="511"/>
      <c r="EXH823" s="203"/>
      <c r="EXI823" s="107"/>
      <c r="EXJ823" s="511"/>
      <c r="EXK823" s="511"/>
      <c r="EXL823" s="511"/>
      <c r="EXM823" s="511"/>
      <c r="EXN823" s="511"/>
      <c r="EXO823" s="511"/>
      <c r="EXP823" s="511"/>
      <c r="EXQ823" s="168"/>
      <c r="EXR823" s="168"/>
      <c r="EXS823" s="168"/>
      <c r="EXT823" s="168"/>
      <c r="EXU823" s="168"/>
      <c r="EXV823" s="168"/>
      <c r="EXW823" s="168"/>
      <c r="EXX823" s="168"/>
      <c r="EXY823" s="168"/>
      <c r="EXZ823" s="168"/>
      <c r="EYA823" s="168"/>
      <c r="EYB823" s="168"/>
      <c r="EYC823" s="168"/>
      <c r="EYD823" s="168"/>
      <c r="EYE823" s="168"/>
      <c r="EYF823" s="168"/>
      <c r="EYG823" s="168"/>
      <c r="EYH823" s="168"/>
      <c r="EYI823" s="168"/>
      <c r="EYJ823" s="168"/>
      <c r="EYK823" s="168"/>
      <c r="EYL823" s="168"/>
      <c r="EYM823" s="168"/>
      <c r="EYN823" s="168"/>
      <c r="EYO823" s="168"/>
      <c r="EYP823" s="168"/>
      <c r="EYQ823" s="168"/>
      <c r="EYR823" s="168"/>
      <c r="EYS823" s="168"/>
      <c r="EYT823" s="168"/>
      <c r="EYU823" s="168"/>
      <c r="EYV823" s="168"/>
      <c r="EYW823" s="168"/>
      <c r="EYX823" s="168"/>
      <c r="EYY823" s="168"/>
      <c r="EYZ823" s="168"/>
      <c r="EZA823" s="168"/>
      <c r="EZB823" s="168"/>
      <c r="EZC823" s="168"/>
      <c r="EZD823" s="168"/>
      <c r="EZE823" s="168"/>
      <c r="EZF823" s="168"/>
      <c r="EZG823" s="168"/>
      <c r="EZH823" s="168"/>
      <c r="EZI823" s="511"/>
      <c r="EZJ823" s="511"/>
      <c r="EZK823" s="511"/>
      <c r="EZL823" s="511"/>
      <c r="EZM823" s="511"/>
      <c r="EZN823" s="511"/>
      <c r="EZO823" s="511"/>
      <c r="EZP823" s="511"/>
      <c r="EZQ823" s="511"/>
      <c r="EZR823" s="511"/>
      <c r="EZS823" s="511"/>
      <c r="EZT823" s="511"/>
      <c r="EZU823" s="511"/>
      <c r="EZV823" s="511"/>
      <c r="EZW823" s="511"/>
      <c r="EZX823" s="511"/>
      <c r="EZY823" s="511"/>
      <c r="EZZ823" s="511"/>
      <c r="FAA823" s="511"/>
      <c r="FAB823" s="511"/>
      <c r="FAC823" s="511"/>
      <c r="FAD823" s="511"/>
      <c r="FAE823" s="511"/>
      <c r="FAF823" s="511"/>
      <c r="FAG823" s="89"/>
      <c r="FAH823" s="89"/>
      <c r="FAI823" s="89"/>
      <c r="FAJ823" s="89"/>
      <c r="FAK823" s="89"/>
      <c r="FAL823" s="511"/>
      <c r="FAM823" s="511"/>
      <c r="FAN823" s="89"/>
      <c r="FAO823" s="89"/>
      <c r="FAP823" s="511"/>
      <c r="FAQ823" s="511"/>
      <c r="FAR823" s="89"/>
      <c r="FAS823" s="89"/>
      <c r="FAT823" s="511"/>
      <c r="FAU823" s="511"/>
      <c r="FAV823" s="511"/>
      <c r="FAW823" s="511"/>
      <c r="FAX823" s="511"/>
      <c r="FAY823" s="511"/>
      <c r="FAZ823" s="511"/>
      <c r="FBA823" s="89"/>
      <c r="FBB823" s="89"/>
      <c r="FBC823" s="511"/>
      <c r="FBD823" s="511"/>
      <c r="FBE823" s="89"/>
      <c r="FBF823" s="89"/>
      <c r="FBG823" s="511"/>
      <c r="FBH823" s="511"/>
      <c r="FBI823" s="511"/>
      <c r="FBJ823" s="511"/>
      <c r="FBK823" s="511"/>
      <c r="FBL823" s="203"/>
      <c r="FBM823" s="107"/>
      <c r="FBN823" s="511"/>
      <c r="FBO823" s="511"/>
      <c r="FBP823" s="511"/>
      <c r="FBQ823" s="511"/>
      <c r="FBR823" s="511"/>
      <c r="FBS823" s="511"/>
      <c r="FBT823" s="511"/>
      <c r="FBU823" s="168"/>
      <c r="FBV823" s="168"/>
      <c r="FBW823" s="168"/>
      <c r="FBX823" s="168"/>
      <c r="FBY823" s="168"/>
      <c r="FBZ823" s="168"/>
      <c r="FCA823" s="168"/>
      <c r="FCB823" s="168"/>
      <c r="FCC823" s="168"/>
      <c r="FCD823" s="168"/>
      <c r="FCE823" s="168"/>
      <c r="FCF823" s="168"/>
      <c r="FCG823" s="168"/>
      <c r="FCH823" s="168"/>
      <c r="FCI823" s="168"/>
      <c r="FCJ823" s="168"/>
      <c r="FCK823" s="168"/>
      <c r="FCL823" s="168"/>
      <c r="FCM823" s="168"/>
      <c r="FCN823" s="168"/>
      <c r="FCO823" s="168"/>
      <c r="FCP823" s="168"/>
      <c r="FCQ823" s="168"/>
      <c r="FCR823" s="168"/>
      <c r="FCS823" s="168"/>
      <c r="FCT823" s="168"/>
      <c r="FCU823" s="168"/>
      <c r="FCV823" s="168"/>
      <c r="FCW823" s="168"/>
      <c r="FCX823" s="168"/>
      <c r="FCY823" s="168"/>
      <c r="FCZ823" s="168"/>
      <c r="FDA823" s="168"/>
      <c r="FDB823" s="168"/>
      <c r="FDC823" s="168"/>
      <c r="FDD823" s="168"/>
      <c r="FDE823" s="168"/>
      <c r="FDF823" s="168"/>
      <c r="FDG823" s="168"/>
      <c r="FDH823" s="168"/>
      <c r="FDI823" s="168"/>
      <c r="FDJ823" s="168"/>
      <c r="FDK823" s="168"/>
      <c r="FDL823" s="168"/>
      <c r="FDM823" s="511"/>
      <c r="FDN823" s="511"/>
      <c r="FDO823" s="511"/>
      <c r="FDP823" s="511"/>
      <c r="FDQ823" s="511"/>
      <c r="FDR823" s="511"/>
      <c r="FDS823" s="511"/>
      <c r="FDT823" s="511"/>
      <c r="FDU823" s="511"/>
      <c r="FDV823" s="511"/>
      <c r="FDW823" s="511"/>
      <c r="FDX823" s="511"/>
      <c r="FDY823" s="511"/>
      <c r="FDZ823" s="511"/>
      <c r="FEA823" s="511"/>
      <c r="FEB823" s="511"/>
      <c r="FEC823" s="511"/>
      <c r="FED823" s="511"/>
      <c r="FEE823" s="511"/>
      <c r="FEF823" s="511"/>
      <c r="FEG823" s="511"/>
      <c r="FEH823" s="511"/>
      <c r="FEI823" s="511"/>
      <c r="FEJ823" s="511"/>
      <c r="FEK823" s="89"/>
      <c r="FEL823" s="89"/>
      <c r="FEM823" s="89"/>
      <c r="FEN823" s="89"/>
      <c r="FEO823" s="89"/>
      <c r="FEP823" s="511"/>
      <c r="FEQ823" s="511"/>
      <c r="FER823" s="89"/>
      <c r="FES823" s="89"/>
      <c r="FET823" s="511"/>
      <c r="FEU823" s="511"/>
      <c r="FEV823" s="89"/>
      <c r="FEW823" s="89"/>
      <c r="FEX823" s="511"/>
      <c r="FEY823" s="511"/>
      <c r="FEZ823" s="511"/>
      <c r="FFA823" s="511"/>
      <c r="FFB823" s="511"/>
      <c r="FFC823" s="511"/>
      <c r="FFD823" s="511"/>
      <c r="FFE823" s="89"/>
      <c r="FFF823" s="89"/>
      <c r="FFG823" s="511"/>
      <c r="FFH823" s="511"/>
      <c r="FFI823" s="89"/>
      <c r="FFJ823" s="89"/>
      <c r="FFK823" s="511"/>
      <c r="FFL823" s="511"/>
      <c r="FFM823" s="511"/>
      <c r="FFN823" s="511"/>
      <c r="FFO823" s="511"/>
      <c r="FFP823" s="203"/>
      <c r="FFQ823" s="107"/>
      <c r="FFR823" s="511"/>
      <c r="FFS823" s="511"/>
      <c r="FFT823" s="511"/>
      <c r="FFU823" s="511"/>
      <c r="FFV823" s="511"/>
      <c r="FFW823" s="511"/>
      <c r="FFX823" s="511"/>
      <c r="FFY823" s="168"/>
      <c r="FFZ823" s="168"/>
      <c r="FGA823" s="168"/>
      <c r="FGB823" s="168"/>
      <c r="FGC823" s="168"/>
      <c r="FGD823" s="168"/>
      <c r="FGE823" s="168"/>
      <c r="FGF823" s="168"/>
      <c r="FGG823" s="168"/>
      <c r="FGH823" s="168"/>
      <c r="FGI823" s="168"/>
      <c r="FGJ823" s="168"/>
      <c r="FGK823" s="168"/>
      <c r="FGL823" s="168"/>
      <c r="FGM823" s="168"/>
      <c r="FGN823" s="168"/>
      <c r="FGO823" s="168"/>
      <c r="FGP823" s="168"/>
      <c r="FGQ823" s="168"/>
      <c r="FGR823" s="168"/>
      <c r="FGS823" s="168"/>
      <c r="FGT823" s="168"/>
      <c r="FGU823" s="168"/>
      <c r="FGV823" s="168"/>
      <c r="FGW823" s="168"/>
      <c r="FGX823" s="168"/>
      <c r="FGY823" s="168"/>
      <c r="FGZ823" s="168"/>
      <c r="FHA823" s="168"/>
      <c r="FHB823" s="168"/>
      <c r="FHC823" s="168"/>
      <c r="FHD823" s="168"/>
      <c r="FHE823" s="168"/>
      <c r="FHF823" s="168"/>
      <c r="FHG823" s="168"/>
      <c r="FHH823" s="168"/>
      <c r="FHI823" s="168"/>
      <c r="FHJ823" s="168"/>
      <c r="FHK823" s="168"/>
      <c r="FHL823" s="168"/>
      <c r="FHM823" s="168"/>
      <c r="FHN823" s="168"/>
      <c r="FHO823" s="168"/>
      <c r="FHP823" s="168"/>
      <c r="FHQ823" s="511"/>
      <c r="FHR823" s="511"/>
      <c r="FHS823" s="511"/>
      <c r="FHT823" s="511"/>
      <c r="FHU823" s="511"/>
      <c r="FHV823" s="511"/>
      <c r="FHW823" s="511"/>
      <c r="FHX823" s="511"/>
      <c r="FHY823" s="511"/>
      <c r="FHZ823" s="511"/>
      <c r="FIA823" s="511"/>
      <c r="FIB823" s="511"/>
      <c r="FIC823" s="511"/>
      <c r="FID823" s="511"/>
      <c r="FIE823" s="511"/>
      <c r="FIF823" s="511"/>
      <c r="FIG823" s="511"/>
      <c r="FIH823" s="511"/>
      <c r="FII823" s="511"/>
      <c r="FIJ823" s="511"/>
      <c r="FIK823" s="511"/>
      <c r="FIL823" s="511"/>
      <c r="FIM823" s="511"/>
      <c r="FIN823" s="511"/>
      <c r="FIO823" s="89"/>
      <c r="FIP823" s="89"/>
      <c r="FIQ823" s="89"/>
      <c r="FIR823" s="89"/>
      <c r="FIS823" s="89"/>
      <c r="FIT823" s="511"/>
      <c r="FIU823" s="511"/>
      <c r="FIV823" s="89"/>
      <c r="FIW823" s="89"/>
      <c r="FIX823" s="511"/>
      <c r="FIY823" s="511"/>
      <c r="FIZ823" s="89"/>
      <c r="FJA823" s="89"/>
      <c r="FJB823" s="511"/>
      <c r="FJC823" s="511"/>
      <c r="FJD823" s="511"/>
      <c r="FJE823" s="511"/>
      <c r="FJF823" s="511"/>
      <c r="FJG823" s="511"/>
      <c r="FJH823" s="511"/>
      <c r="FJI823" s="89"/>
      <c r="FJJ823" s="89"/>
      <c r="FJK823" s="511"/>
      <c r="FJL823" s="511"/>
      <c r="FJM823" s="89"/>
      <c r="FJN823" s="89"/>
      <c r="FJO823" s="511"/>
      <c r="FJP823" s="511"/>
      <c r="FJQ823" s="511"/>
      <c r="FJR823" s="511"/>
      <c r="FJS823" s="511"/>
      <c r="FJT823" s="203"/>
      <c r="FJU823" s="107"/>
      <c r="FJV823" s="511"/>
      <c r="FJW823" s="511"/>
      <c r="FJX823" s="511"/>
      <c r="FJY823" s="511"/>
      <c r="FJZ823" s="511"/>
      <c r="FKA823" s="511"/>
      <c r="FKB823" s="511"/>
      <c r="FKC823" s="168"/>
      <c r="FKD823" s="168"/>
      <c r="FKE823" s="168"/>
      <c r="FKF823" s="168"/>
      <c r="FKG823" s="168"/>
      <c r="FKH823" s="168"/>
      <c r="FKI823" s="168"/>
      <c r="FKJ823" s="168"/>
      <c r="FKK823" s="168"/>
      <c r="FKL823" s="168"/>
      <c r="FKM823" s="168"/>
      <c r="FKN823" s="168"/>
      <c r="FKO823" s="168"/>
      <c r="FKP823" s="168"/>
      <c r="FKQ823" s="168"/>
      <c r="FKR823" s="168"/>
      <c r="FKS823" s="168"/>
      <c r="FKT823" s="168"/>
      <c r="FKU823" s="168"/>
      <c r="FKV823" s="168"/>
      <c r="FKW823" s="168"/>
      <c r="FKX823" s="168"/>
      <c r="FKY823" s="168"/>
      <c r="FKZ823" s="168"/>
      <c r="FLA823" s="168"/>
      <c r="FLB823" s="168"/>
      <c r="FLC823" s="168"/>
      <c r="FLD823" s="168"/>
      <c r="FLE823" s="168"/>
      <c r="FLF823" s="168"/>
      <c r="FLG823" s="168"/>
      <c r="FLH823" s="168"/>
      <c r="FLI823" s="168"/>
      <c r="FLJ823" s="168"/>
      <c r="FLK823" s="168"/>
      <c r="FLL823" s="168"/>
      <c r="FLM823" s="168"/>
      <c r="FLN823" s="168"/>
      <c r="FLO823" s="168"/>
      <c r="FLP823" s="168"/>
      <c r="FLQ823" s="168"/>
      <c r="FLR823" s="168"/>
      <c r="FLS823" s="168"/>
      <c r="FLT823" s="168"/>
      <c r="FLU823" s="511"/>
      <c r="FLV823" s="511"/>
      <c r="FLW823" s="511"/>
      <c r="FLX823" s="511"/>
      <c r="FLY823" s="511"/>
      <c r="FLZ823" s="511"/>
      <c r="FMA823" s="511"/>
      <c r="FMB823" s="511"/>
      <c r="FMC823" s="511"/>
      <c r="FMD823" s="511"/>
      <c r="FME823" s="511"/>
      <c r="FMF823" s="511"/>
      <c r="FMG823" s="511"/>
      <c r="FMH823" s="511"/>
      <c r="FMI823" s="511"/>
      <c r="FMJ823" s="511"/>
      <c r="FMK823" s="511"/>
      <c r="FML823" s="511"/>
      <c r="FMM823" s="511"/>
      <c r="FMN823" s="511"/>
      <c r="FMO823" s="511"/>
      <c r="FMP823" s="511"/>
      <c r="FMQ823" s="511"/>
      <c r="FMR823" s="511"/>
      <c r="FMS823" s="89"/>
      <c r="FMT823" s="89"/>
      <c r="FMU823" s="89"/>
      <c r="FMV823" s="89"/>
      <c r="FMW823" s="89"/>
      <c r="FMX823" s="511"/>
      <c r="FMY823" s="511"/>
      <c r="FMZ823" s="89"/>
      <c r="FNA823" s="89"/>
      <c r="FNB823" s="511"/>
      <c r="FNC823" s="511"/>
      <c r="FND823" s="89"/>
      <c r="FNE823" s="89"/>
      <c r="FNF823" s="511"/>
      <c r="FNG823" s="511"/>
      <c r="FNH823" s="511"/>
      <c r="FNI823" s="511"/>
      <c r="FNJ823" s="511"/>
      <c r="FNK823" s="511"/>
      <c r="FNL823" s="511"/>
      <c r="FNM823" s="89"/>
      <c r="FNN823" s="89"/>
      <c r="FNO823" s="511"/>
      <c r="FNP823" s="511"/>
      <c r="FNQ823" s="89"/>
      <c r="FNR823" s="89"/>
      <c r="FNS823" s="511"/>
      <c r="FNT823" s="511"/>
      <c r="FNU823" s="511"/>
      <c r="FNV823" s="511"/>
      <c r="FNW823" s="511"/>
      <c r="FNX823" s="203"/>
      <c r="FNY823" s="107"/>
      <c r="FNZ823" s="511"/>
      <c r="FOA823" s="511"/>
      <c r="FOB823" s="511"/>
      <c r="FOC823" s="511"/>
      <c r="FOD823" s="511"/>
      <c r="FOE823" s="511"/>
      <c r="FOF823" s="511"/>
      <c r="FOG823" s="168"/>
      <c r="FOH823" s="168"/>
      <c r="FOI823" s="168"/>
      <c r="FOJ823" s="168"/>
      <c r="FOK823" s="168"/>
      <c r="FOL823" s="168"/>
      <c r="FOM823" s="168"/>
      <c r="FON823" s="168"/>
      <c r="FOO823" s="168"/>
      <c r="FOP823" s="168"/>
      <c r="FOQ823" s="168"/>
      <c r="FOR823" s="168"/>
      <c r="FOS823" s="168"/>
      <c r="FOT823" s="168"/>
      <c r="FOU823" s="168"/>
      <c r="FOV823" s="168"/>
      <c r="FOW823" s="168"/>
      <c r="FOX823" s="168"/>
      <c r="FOY823" s="168"/>
      <c r="FOZ823" s="168"/>
      <c r="FPA823" s="168"/>
      <c r="FPB823" s="168"/>
      <c r="FPC823" s="168"/>
      <c r="FPD823" s="168"/>
      <c r="FPE823" s="168"/>
      <c r="FPF823" s="168"/>
      <c r="FPG823" s="168"/>
      <c r="FPH823" s="168"/>
      <c r="FPI823" s="168"/>
      <c r="FPJ823" s="168"/>
      <c r="FPK823" s="168"/>
      <c r="FPL823" s="168"/>
      <c r="FPM823" s="168"/>
      <c r="FPN823" s="168"/>
      <c r="FPO823" s="168"/>
      <c r="FPP823" s="168"/>
      <c r="FPQ823" s="168"/>
      <c r="FPR823" s="168"/>
      <c r="FPS823" s="168"/>
      <c r="FPT823" s="168"/>
      <c r="FPU823" s="168"/>
      <c r="FPV823" s="168"/>
      <c r="FPW823" s="168"/>
      <c r="FPX823" s="168"/>
      <c r="FPY823" s="511"/>
      <c r="FPZ823" s="511"/>
      <c r="FQA823" s="511"/>
      <c r="FQB823" s="511"/>
      <c r="FQC823" s="511"/>
      <c r="FQD823" s="511"/>
      <c r="FQE823" s="511"/>
      <c r="FQF823" s="511"/>
      <c r="FQG823" s="511"/>
      <c r="FQH823" s="511"/>
      <c r="FQI823" s="511"/>
      <c r="FQJ823" s="511"/>
      <c r="FQK823" s="511"/>
      <c r="FQL823" s="511"/>
      <c r="FQM823" s="511"/>
      <c r="FQN823" s="511"/>
      <c r="FQO823" s="511"/>
      <c r="FQP823" s="511"/>
      <c r="FQQ823" s="511"/>
      <c r="FQR823" s="511"/>
      <c r="FQS823" s="511"/>
      <c r="FQT823" s="511"/>
      <c r="FQU823" s="511"/>
      <c r="FQV823" s="511"/>
      <c r="FQW823" s="89"/>
      <c r="FQX823" s="89"/>
      <c r="FQY823" s="89"/>
      <c r="FQZ823" s="89"/>
      <c r="FRA823" s="89"/>
      <c r="FRB823" s="511"/>
      <c r="FRC823" s="511"/>
      <c r="FRD823" s="89"/>
      <c r="FRE823" s="89"/>
      <c r="FRF823" s="511"/>
      <c r="FRG823" s="511"/>
      <c r="FRH823" s="89"/>
      <c r="FRI823" s="89"/>
      <c r="FRJ823" s="511"/>
      <c r="FRK823" s="511"/>
      <c r="FRL823" s="511"/>
      <c r="FRM823" s="511"/>
      <c r="FRN823" s="511"/>
      <c r="FRO823" s="511"/>
      <c r="FRP823" s="511"/>
      <c r="FRQ823" s="89"/>
      <c r="FRR823" s="89"/>
      <c r="FRS823" s="511"/>
      <c r="FRT823" s="511"/>
      <c r="FRU823" s="89"/>
      <c r="FRV823" s="89"/>
      <c r="FRW823" s="511"/>
      <c r="FRX823" s="511"/>
      <c r="FRY823" s="511"/>
      <c r="FRZ823" s="511"/>
      <c r="FSA823" s="511"/>
      <c r="FSB823" s="203"/>
      <c r="FSC823" s="107"/>
      <c r="FSD823" s="511"/>
      <c r="FSE823" s="511"/>
      <c r="FSF823" s="511"/>
      <c r="FSG823" s="511"/>
      <c r="FSH823" s="511"/>
      <c r="FSI823" s="511"/>
      <c r="FSJ823" s="511"/>
      <c r="FSK823" s="168"/>
      <c r="FSL823" s="168"/>
      <c r="FSM823" s="168"/>
      <c r="FSN823" s="168"/>
      <c r="FSO823" s="168"/>
      <c r="FSP823" s="168"/>
      <c r="FSQ823" s="168"/>
      <c r="FSR823" s="168"/>
      <c r="FSS823" s="168"/>
      <c r="FST823" s="168"/>
      <c r="FSU823" s="168"/>
      <c r="FSV823" s="168"/>
      <c r="FSW823" s="168"/>
      <c r="FSX823" s="168"/>
      <c r="FSY823" s="168"/>
      <c r="FSZ823" s="168"/>
      <c r="FTA823" s="168"/>
      <c r="FTB823" s="168"/>
      <c r="FTC823" s="168"/>
      <c r="FTD823" s="168"/>
      <c r="FTE823" s="168"/>
      <c r="FTF823" s="168"/>
      <c r="FTG823" s="168"/>
      <c r="FTH823" s="168"/>
      <c r="FTI823" s="168"/>
      <c r="FTJ823" s="168"/>
      <c r="FTK823" s="168"/>
      <c r="FTL823" s="168"/>
      <c r="FTM823" s="168"/>
      <c r="FTN823" s="168"/>
      <c r="FTO823" s="168"/>
      <c r="FTP823" s="168"/>
      <c r="FTQ823" s="168"/>
      <c r="FTR823" s="168"/>
      <c r="FTS823" s="168"/>
      <c r="FTT823" s="168"/>
      <c r="FTU823" s="168"/>
      <c r="FTV823" s="168"/>
      <c r="FTW823" s="168"/>
      <c r="FTX823" s="168"/>
      <c r="FTY823" s="168"/>
      <c r="FTZ823" s="168"/>
      <c r="FUA823" s="168"/>
      <c r="FUB823" s="168"/>
      <c r="FUC823" s="511"/>
      <c r="FUD823" s="511"/>
      <c r="FUE823" s="511"/>
      <c r="FUF823" s="511"/>
      <c r="FUG823" s="511"/>
      <c r="FUH823" s="511"/>
      <c r="FUI823" s="511"/>
      <c r="FUJ823" s="511"/>
      <c r="FUK823" s="511"/>
      <c r="FUL823" s="511"/>
      <c r="FUM823" s="511"/>
      <c r="FUN823" s="511"/>
      <c r="FUO823" s="511"/>
      <c r="FUP823" s="511"/>
      <c r="FUQ823" s="511"/>
      <c r="FUR823" s="511"/>
      <c r="FUS823" s="511"/>
      <c r="FUT823" s="511"/>
      <c r="FUU823" s="511"/>
      <c r="FUV823" s="511"/>
      <c r="FUW823" s="511"/>
      <c r="FUX823" s="511"/>
      <c r="FUY823" s="511"/>
      <c r="FUZ823" s="511"/>
      <c r="FVA823" s="89"/>
      <c r="FVB823" s="89"/>
      <c r="FVC823" s="89"/>
      <c r="FVD823" s="89"/>
      <c r="FVE823" s="89"/>
      <c r="FVF823" s="511"/>
      <c r="FVG823" s="511"/>
      <c r="FVH823" s="89"/>
      <c r="FVI823" s="89"/>
      <c r="FVJ823" s="511"/>
      <c r="FVK823" s="511"/>
      <c r="FVL823" s="89"/>
      <c r="FVM823" s="89"/>
      <c r="FVN823" s="511"/>
      <c r="FVO823" s="511"/>
      <c r="FVP823" s="511"/>
      <c r="FVQ823" s="511"/>
      <c r="FVR823" s="511"/>
      <c r="FVS823" s="511"/>
      <c r="FVT823" s="511"/>
      <c r="FVU823" s="89"/>
      <c r="FVV823" s="89"/>
      <c r="FVW823" s="511"/>
      <c r="FVX823" s="511"/>
      <c r="FVY823" s="89"/>
      <c r="FVZ823" s="89"/>
      <c r="FWA823" s="511"/>
      <c r="FWB823" s="511"/>
      <c r="FWC823" s="511"/>
      <c r="FWD823" s="511"/>
      <c r="FWE823" s="511"/>
      <c r="FWF823" s="203"/>
      <c r="FWG823" s="107"/>
      <c r="FWH823" s="511"/>
      <c r="FWI823" s="511"/>
      <c r="FWJ823" s="511"/>
      <c r="FWK823" s="511"/>
      <c r="FWL823" s="511"/>
      <c r="FWM823" s="511"/>
      <c r="FWN823" s="511"/>
      <c r="FWO823" s="168"/>
      <c r="FWP823" s="168"/>
      <c r="FWQ823" s="168"/>
      <c r="FWR823" s="168"/>
      <c r="FWS823" s="168"/>
      <c r="FWT823" s="168"/>
      <c r="FWU823" s="168"/>
      <c r="FWV823" s="168"/>
      <c r="FWW823" s="168"/>
      <c r="FWX823" s="168"/>
      <c r="FWY823" s="168"/>
      <c r="FWZ823" s="168"/>
      <c r="FXA823" s="168"/>
      <c r="FXB823" s="168"/>
      <c r="FXC823" s="168"/>
      <c r="FXD823" s="168"/>
      <c r="FXE823" s="168"/>
      <c r="FXF823" s="168"/>
      <c r="FXG823" s="168"/>
      <c r="FXH823" s="168"/>
      <c r="FXI823" s="168"/>
      <c r="FXJ823" s="168"/>
      <c r="FXK823" s="168"/>
      <c r="FXL823" s="168"/>
      <c r="FXM823" s="168"/>
      <c r="FXN823" s="168"/>
      <c r="FXO823" s="168"/>
      <c r="FXP823" s="168"/>
      <c r="FXQ823" s="168"/>
      <c r="FXR823" s="168"/>
      <c r="FXS823" s="168"/>
      <c r="FXT823" s="168"/>
      <c r="FXU823" s="168"/>
      <c r="FXV823" s="168"/>
      <c r="FXW823" s="168"/>
      <c r="FXX823" s="168"/>
      <c r="FXY823" s="168"/>
      <c r="FXZ823" s="168"/>
      <c r="FYA823" s="168"/>
      <c r="FYB823" s="168"/>
      <c r="FYC823" s="168"/>
      <c r="FYD823" s="168"/>
      <c r="FYE823" s="168"/>
      <c r="FYF823" s="168"/>
      <c r="FYG823" s="511"/>
      <c r="FYH823" s="511"/>
      <c r="FYI823" s="511"/>
      <c r="FYJ823" s="511"/>
      <c r="FYK823" s="511"/>
      <c r="FYL823" s="511"/>
      <c r="FYM823" s="511"/>
      <c r="FYN823" s="511"/>
      <c r="FYO823" s="511"/>
      <c r="FYP823" s="511"/>
      <c r="FYQ823" s="511"/>
      <c r="FYR823" s="511"/>
      <c r="FYS823" s="511"/>
      <c r="FYT823" s="511"/>
      <c r="FYU823" s="511"/>
      <c r="FYV823" s="511"/>
      <c r="FYW823" s="511"/>
      <c r="FYX823" s="511"/>
      <c r="FYY823" s="511"/>
      <c r="FYZ823" s="511"/>
      <c r="FZA823" s="511"/>
      <c r="FZB823" s="511"/>
      <c r="FZC823" s="511"/>
      <c r="FZD823" s="511"/>
      <c r="FZE823" s="89"/>
      <c r="FZF823" s="89"/>
      <c r="FZG823" s="89"/>
      <c r="FZH823" s="89"/>
      <c r="FZI823" s="89"/>
      <c r="FZJ823" s="511"/>
      <c r="FZK823" s="511"/>
      <c r="FZL823" s="89"/>
      <c r="FZM823" s="89"/>
      <c r="FZN823" s="511"/>
      <c r="FZO823" s="511"/>
      <c r="FZP823" s="89"/>
      <c r="FZQ823" s="89"/>
      <c r="FZR823" s="511"/>
      <c r="FZS823" s="511"/>
      <c r="FZT823" s="511"/>
      <c r="FZU823" s="511"/>
      <c r="FZV823" s="511"/>
      <c r="FZW823" s="511"/>
      <c r="FZX823" s="511"/>
      <c r="FZY823" s="89"/>
      <c r="FZZ823" s="89"/>
      <c r="GAA823" s="511"/>
      <c r="GAB823" s="511"/>
      <c r="GAC823" s="89"/>
      <c r="GAD823" s="89"/>
      <c r="GAE823" s="511"/>
      <c r="GAF823" s="511"/>
      <c r="GAG823" s="511"/>
      <c r="GAH823" s="511"/>
      <c r="GAI823" s="511"/>
      <c r="GAJ823" s="203"/>
      <c r="GAK823" s="107"/>
      <c r="GAL823" s="511"/>
      <c r="GAM823" s="511"/>
      <c r="GAN823" s="511"/>
      <c r="GAO823" s="511"/>
      <c r="GAP823" s="511"/>
      <c r="GAQ823" s="511"/>
      <c r="GAR823" s="511"/>
      <c r="GAS823" s="168"/>
      <c r="GAT823" s="168"/>
      <c r="GAU823" s="168"/>
      <c r="GAV823" s="168"/>
      <c r="GAW823" s="168"/>
      <c r="GAX823" s="168"/>
      <c r="GAY823" s="168"/>
      <c r="GAZ823" s="168"/>
      <c r="GBA823" s="168"/>
      <c r="GBB823" s="168"/>
      <c r="GBC823" s="168"/>
      <c r="GBD823" s="168"/>
      <c r="GBE823" s="168"/>
      <c r="GBF823" s="168"/>
      <c r="GBG823" s="168"/>
      <c r="GBH823" s="168"/>
      <c r="GBI823" s="168"/>
      <c r="GBJ823" s="168"/>
      <c r="GBK823" s="168"/>
      <c r="GBL823" s="168"/>
      <c r="GBM823" s="168"/>
      <c r="GBN823" s="168"/>
      <c r="GBO823" s="168"/>
      <c r="GBP823" s="168"/>
      <c r="GBQ823" s="168"/>
      <c r="GBR823" s="168"/>
      <c r="GBS823" s="168"/>
      <c r="GBT823" s="168"/>
      <c r="GBU823" s="168"/>
      <c r="GBV823" s="168"/>
      <c r="GBW823" s="168"/>
      <c r="GBX823" s="168"/>
      <c r="GBY823" s="168"/>
      <c r="GBZ823" s="168"/>
      <c r="GCA823" s="168"/>
      <c r="GCB823" s="168"/>
      <c r="GCC823" s="168"/>
      <c r="GCD823" s="168"/>
      <c r="GCE823" s="168"/>
      <c r="GCF823" s="168"/>
      <c r="GCG823" s="168"/>
      <c r="GCH823" s="168"/>
      <c r="GCI823" s="168"/>
      <c r="GCJ823" s="168"/>
      <c r="GCK823" s="511"/>
      <c r="GCL823" s="511"/>
      <c r="GCM823" s="511"/>
      <c r="GCN823" s="511"/>
      <c r="GCO823" s="511"/>
      <c r="GCP823" s="511"/>
      <c r="GCQ823" s="511"/>
      <c r="GCR823" s="511"/>
      <c r="GCS823" s="511"/>
      <c r="GCT823" s="511"/>
      <c r="GCU823" s="511"/>
      <c r="GCV823" s="511"/>
      <c r="GCW823" s="511"/>
      <c r="GCX823" s="511"/>
      <c r="GCY823" s="511"/>
      <c r="GCZ823" s="511"/>
      <c r="GDA823" s="511"/>
      <c r="GDB823" s="511"/>
      <c r="GDC823" s="511"/>
      <c r="GDD823" s="511"/>
      <c r="GDE823" s="511"/>
      <c r="GDF823" s="511"/>
      <c r="GDG823" s="511"/>
      <c r="GDH823" s="511"/>
      <c r="GDI823" s="89"/>
      <c r="GDJ823" s="89"/>
      <c r="GDK823" s="89"/>
      <c r="GDL823" s="89"/>
      <c r="GDM823" s="89"/>
      <c r="GDN823" s="511"/>
      <c r="GDO823" s="511"/>
      <c r="GDP823" s="89"/>
      <c r="GDQ823" s="89"/>
      <c r="GDR823" s="511"/>
      <c r="GDS823" s="511"/>
      <c r="GDT823" s="89"/>
      <c r="GDU823" s="89"/>
      <c r="GDV823" s="511"/>
      <c r="GDW823" s="511"/>
      <c r="GDX823" s="511"/>
      <c r="GDY823" s="511"/>
      <c r="GDZ823" s="511"/>
      <c r="GEA823" s="511"/>
      <c r="GEB823" s="511"/>
      <c r="GEC823" s="89"/>
      <c r="GED823" s="89"/>
      <c r="GEE823" s="511"/>
      <c r="GEF823" s="511"/>
      <c r="GEG823" s="89"/>
      <c r="GEH823" s="89"/>
      <c r="GEI823" s="511"/>
      <c r="GEJ823" s="511"/>
      <c r="GEK823" s="511"/>
      <c r="GEL823" s="511"/>
      <c r="GEM823" s="511"/>
      <c r="GEN823" s="203"/>
      <c r="GEO823" s="107"/>
      <c r="GEP823" s="511"/>
      <c r="GEQ823" s="511"/>
      <c r="GER823" s="511"/>
      <c r="GES823" s="511"/>
      <c r="GET823" s="511"/>
      <c r="GEU823" s="511"/>
      <c r="GEV823" s="511"/>
      <c r="GEW823" s="168"/>
      <c r="GEX823" s="168"/>
      <c r="GEY823" s="168"/>
      <c r="GEZ823" s="168"/>
      <c r="GFA823" s="168"/>
      <c r="GFB823" s="168"/>
      <c r="GFC823" s="168"/>
      <c r="GFD823" s="168"/>
      <c r="GFE823" s="168"/>
      <c r="GFF823" s="168"/>
      <c r="GFG823" s="168"/>
      <c r="GFH823" s="168"/>
      <c r="GFI823" s="168"/>
      <c r="GFJ823" s="168"/>
      <c r="GFK823" s="168"/>
      <c r="GFL823" s="168"/>
      <c r="GFM823" s="168"/>
      <c r="GFN823" s="168"/>
      <c r="GFO823" s="168"/>
      <c r="GFP823" s="168"/>
      <c r="GFQ823" s="168"/>
      <c r="GFR823" s="168"/>
      <c r="GFS823" s="168"/>
      <c r="GFT823" s="168"/>
      <c r="GFU823" s="168"/>
      <c r="GFV823" s="168"/>
      <c r="GFW823" s="168"/>
      <c r="GFX823" s="168"/>
      <c r="GFY823" s="168"/>
      <c r="GFZ823" s="168"/>
      <c r="GGA823" s="168"/>
      <c r="GGB823" s="168"/>
      <c r="GGC823" s="168"/>
      <c r="GGD823" s="168"/>
      <c r="GGE823" s="168"/>
      <c r="GGF823" s="168"/>
      <c r="GGG823" s="168"/>
      <c r="GGH823" s="168"/>
      <c r="GGI823" s="168"/>
      <c r="GGJ823" s="168"/>
      <c r="GGK823" s="168"/>
      <c r="GGL823" s="168"/>
      <c r="GGM823" s="168"/>
      <c r="GGN823" s="168"/>
      <c r="GGO823" s="511"/>
      <c r="GGP823" s="511"/>
      <c r="GGQ823" s="511"/>
      <c r="GGR823" s="511"/>
      <c r="GGS823" s="511"/>
      <c r="GGT823" s="511"/>
      <c r="GGU823" s="511"/>
      <c r="GGV823" s="511"/>
      <c r="GGW823" s="511"/>
      <c r="GGX823" s="511"/>
      <c r="GGY823" s="511"/>
      <c r="GGZ823" s="511"/>
      <c r="GHA823" s="511"/>
      <c r="GHB823" s="511"/>
      <c r="GHC823" s="511"/>
      <c r="GHD823" s="511"/>
      <c r="GHE823" s="511"/>
      <c r="GHF823" s="511"/>
      <c r="GHG823" s="511"/>
      <c r="GHH823" s="511"/>
      <c r="GHI823" s="511"/>
      <c r="GHJ823" s="511"/>
      <c r="GHK823" s="511"/>
      <c r="GHL823" s="511"/>
      <c r="GHM823" s="89"/>
      <c r="GHN823" s="89"/>
      <c r="GHO823" s="89"/>
      <c r="GHP823" s="89"/>
      <c r="GHQ823" s="89"/>
      <c r="GHR823" s="511"/>
      <c r="GHS823" s="511"/>
      <c r="GHT823" s="89"/>
      <c r="GHU823" s="89"/>
      <c r="GHV823" s="511"/>
      <c r="GHW823" s="511"/>
      <c r="GHX823" s="89"/>
      <c r="GHY823" s="89"/>
      <c r="GHZ823" s="511"/>
      <c r="GIA823" s="511"/>
      <c r="GIB823" s="511"/>
      <c r="GIC823" s="511"/>
      <c r="GID823" s="511"/>
      <c r="GIE823" s="511"/>
      <c r="GIF823" s="511"/>
      <c r="GIG823" s="89"/>
      <c r="GIH823" s="89"/>
      <c r="GII823" s="511"/>
      <c r="GIJ823" s="511"/>
      <c r="GIK823" s="89"/>
      <c r="GIL823" s="89"/>
      <c r="GIM823" s="511"/>
      <c r="GIN823" s="511"/>
      <c r="GIO823" s="511"/>
      <c r="GIP823" s="511"/>
      <c r="GIQ823" s="511"/>
      <c r="GIR823" s="203"/>
      <c r="GIS823" s="107"/>
      <c r="GIT823" s="511"/>
      <c r="GIU823" s="511"/>
      <c r="GIV823" s="511"/>
      <c r="GIW823" s="511"/>
      <c r="GIX823" s="511"/>
      <c r="GIY823" s="511"/>
      <c r="GIZ823" s="511"/>
      <c r="GJA823" s="168"/>
      <c r="GJB823" s="168"/>
      <c r="GJC823" s="168"/>
      <c r="GJD823" s="168"/>
      <c r="GJE823" s="168"/>
      <c r="GJF823" s="168"/>
      <c r="GJG823" s="168"/>
      <c r="GJH823" s="168"/>
      <c r="GJI823" s="168"/>
      <c r="GJJ823" s="168"/>
      <c r="GJK823" s="168"/>
      <c r="GJL823" s="168"/>
      <c r="GJM823" s="168"/>
      <c r="GJN823" s="168"/>
      <c r="GJO823" s="168"/>
      <c r="GJP823" s="168"/>
      <c r="GJQ823" s="168"/>
      <c r="GJR823" s="168"/>
      <c r="GJS823" s="168"/>
      <c r="GJT823" s="168"/>
      <c r="GJU823" s="168"/>
      <c r="GJV823" s="168"/>
      <c r="GJW823" s="168"/>
      <c r="GJX823" s="168"/>
      <c r="GJY823" s="168"/>
      <c r="GJZ823" s="168"/>
      <c r="GKA823" s="168"/>
      <c r="GKB823" s="168"/>
      <c r="GKC823" s="168"/>
      <c r="GKD823" s="168"/>
      <c r="GKE823" s="168"/>
      <c r="GKF823" s="168"/>
      <c r="GKG823" s="168"/>
      <c r="GKH823" s="168"/>
      <c r="GKI823" s="168"/>
      <c r="GKJ823" s="168"/>
      <c r="GKK823" s="168"/>
      <c r="GKL823" s="168"/>
      <c r="GKM823" s="168"/>
      <c r="GKN823" s="168"/>
      <c r="GKO823" s="168"/>
      <c r="GKP823" s="168"/>
      <c r="GKQ823" s="168"/>
      <c r="GKR823" s="168"/>
      <c r="GKS823" s="511"/>
      <c r="GKT823" s="511"/>
      <c r="GKU823" s="511"/>
      <c r="GKV823" s="511"/>
      <c r="GKW823" s="511"/>
      <c r="GKX823" s="511"/>
      <c r="GKY823" s="511"/>
      <c r="GKZ823" s="511"/>
      <c r="GLA823" s="511"/>
      <c r="GLB823" s="511"/>
      <c r="GLC823" s="511"/>
      <c r="GLD823" s="511"/>
      <c r="GLE823" s="511"/>
      <c r="GLF823" s="511"/>
      <c r="GLG823" s="511"/>
      <c r="GLH823" s="511"/>
      <c r="GLI823" s="511"/>
      <c r="GLJ823" s="511"/>
      <c r="GLK823" s="511"/>
      <c r="GLL823" s="511"/>
      <c r="GLM823" s="511"/>
      <c r="GLN823" s="511"/>
      <c r="GLO823" s="511"/>
      <c r="GLP823" s="511"/>
      <c r="GLQ823" s="89"/>
      <c r="GLR823" s="89"/>
      <c r="GLS823" s="89"/>
      <c r="GLT823" s="89"/>
      <c r="GLU823" s="89"/>
      <c r="GLV823" s="511"/>
      <c r="GLW823" s="511"/>
      <c r="GLX823" s="89"/>
      <c r="GLY823" s="89"/>
      <c r="GLZ823" s="511"/>
      <c r="GMA823" s="511"/>
      <c r="GMB823" s="89"/>
      <c r="GMC823" s="89"/>
      <c r="GMD823" s="511"/>
      <c r="GME823" s="511"/>
      <c r="GMF823" s="511"/>
      <c r="GMG823" s="511"/>
      <c r="GMH823" s="511"/>
      <c r="GMI823" s="511"/>
      <c r="GMJ823" s="511"/>
      <c r="GMK823" s="89"/>
      <c r="GML823" s="89"/>
      <c r="GMM823" s="511"/>
      <c r="GMN823" s="511"/>
      <c r="GMO823" s="89"/>
      <c r="GMP823" s="89"/>
      <c r="GMQ823" s="511"/>
      <c r="GMR823" s="511"/>
      <c r="GMS823" s="511"/>
      <c r="GMT823" s="511"/>
      <c r="GMU823" s="511"/>
      <c r="GMV823" s="203"/>
      <c r="GMW823" s="107"/>
      <c r="GMX823" s="511"/>
      <c r="GMY823" s="511"/>
      <c r="GMZ823" s="511"/>
      <c r="GNA823" s="511"/>
      <c r="GNB823" s="511"/>
      <c r="GNC823" s="511"/>
      <c r="GND823" s="511"/>
      <c r="GNE823" s="168"/>
      <c r="GNF823" s="168"/>
      <c r="GNG823" s="168"/>
      <c r="GNH823" s="168"/>
      <c r="GNI823" s="168"/>
      <c r="GNJ823" s="168"/>
      <c r="GNK823" s="168"/>
      <c r="GNL823" s="168"/>
      <c r="GNM823" s="168"/>
      <c r="GNN823" s="168"/>
      <c r="GNO823" s="168"/>
      <c r="GNP823" s="168"/>
      <c r="GNQ823" s="168"/>
      <c r="GNR823" s="168"/>
      <c r="GNS823" s="168"/>
      <c r="GNT823" s="168"/>
      <c r="GNU823" s="168"/>
      <c r="GNV823" s="168"/>
      <c r="GNW823" s="168"/>
      <c r="GNX823" s="168"/>
      <c r="GNY823" s="168"/>
      <c r="GNZ823" s="168"/>
      <c r="GOA823" s="168"/>
      <c r="GOB823" s="168"/>
      <c r="GOC823" s="168"/>
      <c r="GOD823" s="168"/>
      <c r="GOE823" s="168"/>
      <c r="GOF823" s="168"/>
      <c r="GOG823" s="168"/>
      <c r="GOH823" s="168"/>
      <c r="GOI823" s="168"/>
      <c r="GOJ823" s="168"/>
      <c r="GOK823" s="168"/>
      <c r="GOL823" s="168"/>
      <c r="GOM823" s="168"/>
      <c r="GON823" s="168"/>
      <c r="GOO823" s="168"/>
      <c r="GOP823" s="168"/>
      <c r="GOQ823" s="168"/>
      <c r="GOR823" s="168"/>
      <c r="GOS823" s="168"/>
      <c r="GOT823" s="168"/>
      <c r="GOU823" s="168"/>
      <c r="GOV823" s="168"/>
      <c r="GOW823" s="511"/>
      <c r="GOX823" s="511"/>
      <c r="GOY823" s="511"/>
      <c r="GOZ823" s="511"/>
      <c r="GPA823" s="511"/>
      <c r="GPB823" s="511"/>
      <c r="GPC823" s="511"/>
      <c r="GPD823" s="511"/>
      <c r="GPE823" s="511"/>
      <c r="GPF823" s="511"/>
      <c r="GPG823" s="511"/>
      <c r="GPH823" s="511"/>
      <c r="GPI823" s="511"/>
      <c r="GPJ823" s="511"/>
      <c r="GPK823" s="511"/>
      <c r="GPL823" s="511"/>
      <c r="GPM823" s="511"/>
      <c r="GPN823" s="511"/>
      <c r="GPO823" s="511"/>
      <c r="GPP823" s="511"/>
      <c r="GPQ823" s="511"/>
      <c r="GPR823" s="511"/>
      <c r="GPS823" s="511"/>
      <c r="GPT823" s="511"/>
      <c r="GPU823" s="89"/>
      <c r="GPV823" s="89"/>
      <c r="GPW823" s="89"/>
      <c r="GPX823" s="89"/>
      <c r="GPY823" s="89"/>
      <c r="GPZ823" s="511"/>
      <c r="GQA823" s="511"/>
      <c r="GQB823" s="89"/>
      <c r="GQC823" s="89"/>
      <c r="GQD823" s="511"/>
      <c r="GQE823" s="511"/>
      <c r="GQF823" s="89"/>
      <c r="GQG823" s="89"/>
      <c r="GQH823" s="511"/>
      <c r="GQI823" s="511"/>
      <c r="GQJ823" s="511"/>
      <c r="GQK823" s="511"/>
      <c r="GQL823" s="511"/>
      <c r="GQM823" s="511"/>
      <c r="GQN823" s="511"/>
      <c r="GQO823" s="89"/>
      <c r="GQP823" s="89"/>
      <c r="GQQ823" s="511"/>
      <c r="GQR823" s="511"/>
      <c r="GQS823" s="89"/>
      <c r="GQT823" s="89"/>
      <c r="GQU823" s="511"/>
      <c r="GQV823" s="511"/>
      <c r="GQW823" s="511"/>
      <c r="GQX823" s="511"/>
      <c r="GQY823" s="511"/>
      <c r="GQZ823" s="203"/>
      <c r="GRA823" s="107"/>
      <c r="GRB823" s="511"/>
      <c r="GRC823" s="511"/>
      <c r="GRD823" s="511"/>
      <c r="GRE823" s="511"/>
      <c r="GRF823" s="511"/>
      <c r="GRG823" s="511"/>
      <c r="GRH823" s="511"/>
      <c r="GRI823" s="168"/>
      <c r="GRJ823" s="168"/>
      <c r="GRK823" s="168"/>
      <c r="GRL823" s="168"/>
      <c r="GRM823" s="168"/>
      <c r="GRN823" s="168"/>
      <c r="GRO823" s="168"/>
      <c r="GRP823" s="168"/>
      <c r="GRQ823" s="168"/>
      <c r="GRR823" s="168"/>
      <c r="GRS823" s="168"/>
      <c r="GRT823" s="168"/>
      <c r="GRU823" s="168"/>
      <c r="GRV823" s="168"/>
      <c r="GRW823" s="168"/>
      <c r="GRX823" s="168"/>
      <c r="GRY823" s="168"/>
      <c r="GRZ823" s="168"/>
      <c r="GSA823" s="168"/>
      <c r="GSB823" s="168"/>
      <c r="GSC823" s="168"/>
      <c r="GSD823" s="168"/>
      <c r="GSE823" s="168"/>
      <c r="GSF823" s="168"/>
      <c r="GSG823" s="168"/>
      <c r="GSH823" s="168"/>
      <c r="GSI823" s="168"/>
      <c r="GSJ823" s="168"/>
      <c r="GSK823" s="168"/>
      <c r="GSL823" s="168"/>
      <c r="GSM823" s="168"/>
      <c r="GSN823" s="168"/>
      <c r="GSO823" s="168"/>
      <c r="GSP823" s="168"/>
      <c r="GSQ823" s="168"/>
      <c r="GSR823" s="168"/>
      <c r="GSS823" s="168"/>
      <c r="GST823" s="168"/>
      <c r="GSU823" s="168"/>
      <c r="GSV823" s="168"/>
      <c r="GSW823" s="168"/>
      <c r="GSX823" s="168"/>
      <c r="GSY823" s="168"/>
      <c r="GSZ823" s="168"/>
      <c r="GTA823" s="511"/>
      <c r="GTB823" s="511"/>
      <c r="GTC823" s="511"/>
      <c r="GTD823" s="511"/>
      <c r="GTE823" s="511"/>
      <c r="GTF823" s="511"/>
      <c r="GTG823" s="511"/>
      <c r="GTH823" s="511"/>
      <c r="GTI823" s="511"/>
      <c r="GTJ823" s="511"/>
      <c r="GTK823" s="511"/>
      <c r="GTL823" s="511"/>
      <c r="GTM823" s="511"/>
      <c r="GTN823" s="511"/>
      <c r="GTO823" s="511"/>
      <c r="GTP823" s="511"/>
      <c r="GTQ823" s="511"/>
      <c r="GTR823" s="511"/>
      <c r="GTS823" s="511"/>
      <c r="GTT823" s="511"/>
      <c r="GTU823" s="511"/>
      <c r="GTV823" s="511"/>
      <c r="GTW823" s="511"/>
      <c r="GTX823" s="511"/>
      <c r="GTY823" s="89"/>
      <c r="GTZ823" s="89"/>
      <c r="GUA823" s="89"/>
      <c r="GUB823" s="89"/>
      <c r="GUC823" s="89"/>
      <c r="GUD823" s="511"/>
      <c r="GUE823" s="511"/>
      <c r="GUF823" s="89"/>
      <c r="GUG823" s="89"/>
      <c r="GUH823" s="511"/>
      <c r="GUI823" s="511"/>
      <c r="GUJ823" s="89"/>
      <c r="GUK823" s="89"/>
      <c r="GUL823" s="511"/>
      <c r="GUM823" s="511"/>
      <c r="GUN823" s="511"/>
      <c r="GUO823" s="511"/>
      <c r="GUP823" s="511"/>
      <c r="GUQ823" s="511"/>
      <c r="GUR823" s="511"/>
      <c r="GUS823" s="89"/>
      <c r="GUT823" s="89"/>
      <c r="GUU823" s="511"/>
      <c r="GUV823" s="511"/>
      <c r="GUW823" s="89"/>
      <c r="GUX823" s="89"/>
      <c r="GUY823" s="511"/>
      <c r="GUZ823" s="511"/>
      <c r="GVA823" s="511"/>
      <c r="GVB823" s="511"/>
      <c r="GVC823" s="511"/>
      <c r="GVD823" s="203"/>
      <c r="GVE823" s="107"/>
      <c r="GVF823" s="511"/>
      <c r="GVG823" s="511"/>
      <c r="GVH823" s="511"/>
      <c r="GVI823" s="511"/>
      <c r="GVJ823" s="511"/>
      <c r="GVK823" s="511"/>
      <c r="GVL823" s="511"/>
      <c r="GVM823" s="168"/>
      <c r="GVN823" s="168"/>
      <c r="GVO823" s="168"/>
      <c r="GVP823" s="168"/>
      <c r="GVQ823" s="168"/>
      <c r="GVR823" s="168"/>
      <c r="GVS823" s="168"/>
      <c r="GVT823" s="168"/>
      <c r="GVU823" s="168"/>
      <c r="GVV823" s="168"/>
      <c r="GVW823" s="168"/>
      <c r="GVX823" s="168"/>
      <c r="GVY823" s="168"/>
      <c r="GVZ823" s="168"/>
      <c r="GWA823" s="168"/>
      <c r="GWB823" s="168"/>
      <c r="GWC823" s="168"/>
      <c r="GWD823" s="168"/>
      <c r="GWE823" s="168"/>
      <c r="GWF823" s="168"/>
      <c r="GWG823" s="168"/>
      <c r="GWH823" s="168"/>
      <c r="GWI823" s="168"/>
      <c r="GWJ823" s="168"/>
      <c r="GWK823" s="168"/>
      <c r="GWL823" s="168"/>
      <c r="GWM823" s="168"/>
      <c r="GWN823" s="168"/>
      <c r="GWO823" s="168"/>
      <c r="GWP823" s="168"/>
      <c r="GWQ823" s="168"/>
      <c r="GWR823" s="168"/>
      <c r="GWS823" s="168"/>
      <c r="GWT823" s="168"/>
      <c r="GWU823" s="168"/>
      <c r="GWV823" s="168"/>
      <c r="GWW823" s="168"/>
      <c r="GWX823" s="168"/>
      <c r="GWY823" s="168"/>
      <c r="GWZ823" s="168"/>
      <c r="GXA823" s="168"/>
      <c r="GXB823" s="168"/>
      <c r="GXC823" s="168"/>
      <c r="GXD823" s="168"/>
      <c r="GXE823" s="511"/>
      <c r="GXF823" s="511"/>
      <c r="GXG823" s="511"/>
      <c r="GXH823" s="511"/>
      <c r="GXI823" s="511"/>
      <c r="GXJ823" s="511"/>
      <c r="GXK823" s="511"/>
      <c r="GXL823" s="511"/>
      <c r="GXM823" s="511"/>
      <c r="GXN823" s="511"/>
      <c r="GXO823" s="511"/>
      <c r="GXP823" s="511"/>
      <c r="GXQ823" s="511"/>
      <c r="GXR823" s="511"/>
      <c r="GXS823" s="511"/>
      <c r="GXT823" s="511"/>
      <c r="GXU823" s="511"/>
      <c r="GXV823" s="511"/>
      <c r="GXW823" s="511"/>
      <c r="GXX823" s="511"/>
      <c r="GXY823" s="511"/>
      <c r="GXZ823" s="511"/>
      <c r="GYA823" s="511"/>
      <c r="GYB823" s="511"/>
      <c r="GYC823" s="89"/>
      <c r="GYD823" s="89"/>
      <c r="GYE823" s="89"/>
      <c r="GYF823" s="89"/>
      <c r="GYG823" s="89"/>
      <c r="GYH823" s="511"/>
      <c r="GYI823" s="511"/>
      <c r="GYJ823" s="89"/>
      <c r="GYK823" s="89"/>
      <c r="GYL823" s="511"/>
      <c r="GYM823" s="511"/>
      <c r="GYN823" s="89"/>
      <c r="GYO823" s="89"/>
      <c r="GYP823" s="511"/>
      <c r="GYQ823" s="511"/>
      <c r="GYR823" s="511"/>
      <c r="GYS823" s="511"/>
      <c r="GYT823" s="511"/>
      <c r="GYU823" s="511"/>
      <c r="GYV823" s="511"/>
      <c r="GYW823" s="89"/>
      <c r="GYX823" s="89"/>
      <c r="GYY823" s="511"/>
      <c r="GYZ823" s="511"/>
      <c r="GZA823" s="89"/>
      <c r="GZB823" s="89"/>
      <c r="GZC823" s="511"/>
      <c r="GZD823" s="511"/>
      <c r="GZE823" s="511"/>
      <c r="GZF823" s="511"/>
      <c r="GZG823" s="511"/>
      <c r="GZH823" s="203"/>
      <c r="GZI823" s="107"/>
      <c r="GZJ823" s="511"/>
      <c r="GZK823" s="511"/>
      <c r="GZL823" s="511"/>
      <c r="GZM823" s="511"/>
      <c r="GZN823" s="511"/>
      <c r="GZO823" s="511"/>
      <c r="GZP823" s="511"/>
      <c r="GZQ823" s="168"/>
      <c r="GZR823" s="168"/>
      <c r="GZS823" s="168"/>
      <c r="GZT823" s="168"/>
      <c r="GZU823" s="168"/>
      <c r="GZV823" s="168"/>
      <c r="GZW823" s="168"/>
      <c r="GZX823" s="168"/>
      <c r="GZY823" s="168"/>
      <c r="GZZ823" s="168"/>
      <c r="HAA823" s="168"/>
      <c r="HAB823" s="168"/>
      <c r="HAC823" s="168"/>
      <c r="HAD823" s="168"/>
      <c r="HAE823" s="168"/>
      <c r="HAF823" s="168"/>
      <c r="HAG823" s="168"/>
      <c r="HAH823" s="168"/>
      <c r="HAI823" s="168"/>
      <c r="HAJ823" s="168"/>
      <c r="HAK823" s="168"/>
      <c r="HAL823" s="168"/>
      <c r="HAM823" s="168"/>
      <c r="HAN823" s="168"/>
      <c r="HAO823" s="168"/>
      <c r="HAP823" s="168"/>
      <c r="HAQ823" s="168"/>
      <c r="HAR823" s="168"/>
      <c r="HAS823" s="168"/>
      <c r="HAT823" s="168"/>
      <c r="HAU823" s="168"/>
      <c r="HAV823" s="168"/>
      <c r="HAW823" s="168"/>
      <c r="HAX823" s="168"/>
      <c r="HAY823" s="168"/>
      <c r="HAZ823" s="168"/>
      <c r="HBA823" s="168"/>
      <c r="HBB823" s="168"/>
      <c r="HBC823" s="168"/>
      <c r="HBD823" s="168"/>
      <c r="HBE823" s="168"/>
      <c r="HBF823" s="168"/>
      <c r="HBG823" s="168"/>
      <c r="HBH823" s="168"/>
      <c r="HBI823" s="511"/>
      <c r="HBJ823" s="511"/>
      <c r="HBK823" s="511"/>
      <c r="HBL823" s="511"/>
      <c r="HBM823" s="511"/>
      <c r="HBN823" s="511"/>
      <c r="HBO823" s="511"/>
      <c r="HBP823" s="511"/>
      <c r="HBQ823" s="511"/>
      <c r="HBR823" s="511"/>
      <c r="HBS823" s="511"/>
      <c r="HBT823" s="511"/>
      <c r="HBU823" s="511"/>
      <c r="HBV823" s="511"/>
      <c r="HBW823" s="511"/>
      <c r="HBX823" s="511"/>
      <c r="HBY823" s="511"/>
      <c r="HBZ823" s="511"/>
      <c r="HCA823" s="511"/>
      <c r="HCB823" s="511"/>
      <c r="HCC823" s="511"/>
      <c r="HCD823" s="511"/>
      <c r="HCE823" s="511"/>
      <c r="HCF823" s="511"/>
      <c r="HCG823" s="89"/>
      <c r="HCH823" s="89"/>
      <c r="HCI823" s="89"/>
      <c r="HCJ823" s="89"/>
      <c r="HCK823" s="89"/>
      <c r="HCL823" s="511"/>
      <c r="HCM823" s="511"/>
      <c r="HCN823" s="89"/>
      <c r="HCO823" s="89"/>
      <c r="HCP823" s="511"/>
      <c r="HCQ823" s="511"/>
      <c r="HCR823" s="89"/>
      <c r="HCS823" s="89"/>
      <c r="HCT823" s="511"/>
      <c r="HCU823" s="511"/>
      <c r="HCV823" s="511"/>
      <c r="HCW823" s="511"/>
      <c r="HCX823" s="511"/>
      <c r="HCY823" s="511"/>
      <c r="HCZ823" s="511"/>
      <c r="HDA823" s="89"/>
      <c r="HDB823" s="89"/>
      <c r="HDC823" s="511"/>
      <c r="HDD823" s="511"/>
      <c r="HDE823" s="89"/>
      <c r="HDF823" s="89"/>
      <c r="HDG823" s="511"/>
      <c r="HDH823" s="511"/>
      <c r="HDI823" s="511"/>
      <c r="HDJ823" s="511"/>
      <c r="HDK823" s="511"/>
      <c r="HDL823" s="203"/>
      <c r="HDM823" s="107"/>
      <c r="HDN823" s="511"/>
      <c r="HDO823" s="511"/>
      <c r="HDP823" s="511"/>
      <c r="HDQ823" s="511"/>
      <c r="HDR823" s="511"/>
      <c r="HDS823" s="511"/>
      <c r="HDT823" s="511"/>
      <c r="HDU823" s="168"/>
      <c r="HDV823" s="168"/>
      <c r="HDW823" s="168"/>
      <c r="HDX823" s="168"/>
      <c r="HDY823" s="168"/>
      <c r="HDZ823" s="168"/>
      <c r="HEA823" s="168"/>
      <c r="HEB823" s="168"/>
      <c r="HEC823" s="168"/>
      <c r="HED823" s="168"/>
      <c r="HEE823" s="168"/>
      <c r="HEF823" s="168"/>
      <c r="HEG823" s="168"/>
      <c r="HEH823" s="168"/>
      <c r="HEI823" s="168"/>
      <c r="HEJ823" s="168"/>
      <c r="HEK823" s="168"/>
      <c r="HEL823" s="168"/>
      <c r="HEM823" s="168"/>
      <c r="HEN823" s="168"/>
      <c r="HEO823" s="168"/>
      <c r="HEP823" s="168"/>
      <c r="HEQ823" s="168"/>
      <c r="HER823" s="168"/>
      <c r="HES823" s="168"/>
      <c r="HET823" s="168"/>
      <c r="HEU823" s="168"/>
      <c r="HEV823" s="168"/>
      <c r="HEW823" s="168"/>
      <c r="HEX823" s="168"/>
      <c r="HEY823" s="168"/>
      <c r="HEZ823" s="168"/>
      <c r="HFA823" s="168"/>
      <c r="HFB823" s="168"/>
      <c r="HFC823" s="168"/>
      <c r="HFD823" s="168"/>
      <c r="HFE823" s="168"/>
      <c r="HFF823" s="168"/>
      <c r="HFG823" s="168"/>
      <c r="HFH823" s="168"/>
      <c r="HFI823" s="168"/>
      <c r="HFJ823" s="168"/>
      <c r="HFK823" s="168"/>
      <c r="HFL823" s="168"/>
      <c r="HFM823" s="511"/>
      <c r="HFN823" s="511"/>
      <c r="HFO823" s="511"/>
      <c r="HFP823" s="511"/>
      <c r="HFQ823" s="511"/>
      <c r="HFR823" s="511"/>
      <c r="HFS823" s="511"/>
      <c r="HFT823" s="511"/>
      <c r="HFU823" s="511"/>
      <c r="HFV823" s="511"/>
      <c r="HFW823" s="511"/>
      <c r="HFX823" s="511"/>
      <c r="HFY823" s="511"/>
      <c r="HFZ823" s="511"/>
      <c r="HGA823" s="511"/>
      <c r="HGB823" s="511"/>
      <c r="HGC823" s="511"/>
      <c r="HGD823" s="511"/>
      <c r="HGE823" s="511"/>
      <c r="HGF823" s="511"/>
      <c r="HGG823" s="511"/>
      <c r="HGH823" s="511"/>
      <c r="HGI823" s="511"/>
      <c r="HGJ823" s="511"/>
      <c r="HGK823" s="89"/>
      <c r="HGL823" s="89"/>
      <c r="HGM823" s="89"/>
      <c r="HGN823" s="89"/>
      <c r="HGO823" s="89"/>
      <c r="HGP823" s="511"/>
      <c r="HGQ823" s="511"/>
      <c r="HGR823" s="89"/>
      <c r="HGS823" s="89"/>
      <c r="HGT823" s="511"/>
      <c r="HGU823" s="511"/>
      <c r="HGV823" s="89"/>
      <c r="HGW823" s="89"/>
      <c r="HGX823" s="511"/>
      <c r="HGY823" s="511"/>
      <c r="HGZ823" s="511"/>
      <c r="HHA823" s="511"/>
      <c r="HHB823" s="511"/>
      <c r="HHC823" s="511"/>
      <c r="HHD823" s="511"/>
      <c r="HHE823" s="89"/>
      <c r="HHF823" s="89"/>
      <c r="HHG823" s="511"/>
      <c r="HHH823" s="511"/>
      <c r="HHI823" s="89"/>
      <c r="HHJ823" s="89"/>
      <c r="HHK823" s="511"/>
      <c r="HHL823" s="511"/>
      <c r="HHM823" s="511"/>
      <c r="HHN823" s="511"/>
      <c r="HHO823" s="511"/>
      <c r="HHP823" s="203"/>
      <c r="HHQ823" s="107"/>
      <c r="HHR823" s="511"/>
      <c r="HHS823" s="511"/>
      <c r="HHT823" s="511"/>
      <c r="HHU823" s="511"/>
      <c r="HHV823" s="511"/>
      <c r="HHW823" s="511"/>
      <c r="HHX823" s="511"/>
      <c r="HHY823" s="168"/>
      <c r="HHZ823" s="168"/>
      <c r="HIA823" s="168"/>
      <c r="HIB823" s="168"/>
      <c r="HIC823" s="168"/>
      <c r="HID823" s="168"/>
      <c r="HIE823" s="168"/>
      <c r="HIF823" s="168"/>
      <c r="HIG823" s="168"/>
      <c r="HIH823" s="168"/>
      <c r="HII823" s="168"/>
      <c r="HIJ823" s="168"/>
      <c r="HIK823" s="168"/>
      <c r="HIL823" s="168"/>
      <c r="HIM823" s="168"/>
      <c r="HIN823" s="168"/>
      <c r="HIO823" s="168"/>
      <c r="HIP823" s="168"/>
      <c r="HIQ823" s="168"/>
      <c r="HIR823" s="168"/>
      <c r="HIS823" s="168"/>
      <c r="HIT823" s="168"/>
      <c r="HIU823" s="168"/>
      <c r="HIV823" s="168"/>
      <c r="HIW823" s="168"/>
      <c r="HIX823" s="168"/>
      <c r="HIY823" s="168"/>
      <c r="HIZ823" s="168"/>
      <c r="HJA823" s="168"/>
      <c r="HJB823" s="168"/>
      <c r="HJC823" s="168"/>
      <c r="HJD823" s="168"/>
      <c r="HJE823" s="168"/>
      <c r="HJF823" s="168"/>
      <c r="HJG823" s="168"/>
      <c r="HJH823" s="168"/>
      <c r="HJI823" s="168"/>
      <c r="HJJ823" s="168"/>
      <c r="HJK823" s="168"/>
      <c r="HJL823" s="168"/>
      <c r="HJM823" s="168"/>
      <c r="HJN823" s="168"/>
      <c r="HJO823" s="168"/>
      <c r="HJP823" s="168"/>
      <c r="HJQ823" s="511"/>
      <c r="HJR823" s="511"/>
      <c r="HJS823" s="511"/>
      <c r="HJT823" s="511"/>
      <c r="HJU823" s="511"/>
      <c r="HJV823" s="511"/>
      <c r="HJW823" s="511"/>
      <c r="HJX823" s="511"/>
      <c r="HJY823" s="511"/>
      <c r="HJZ823" s="511"/>
      <c r="HKA823" s="511"/>
      <c r="HKB823" s="511"/>
      <c r="HKC823" s="511"/>
      <c r="HKD823" s="511"/>
      <c r="HKE823" s="511"/>
      <c r="HKF823" s="511"/>
      <c r="HKG823" s="511"/>
      <c r="HKH823" s="511"/>
      <c r="HKI823" s="511"/>
      <c r="HKJ823" s="511"/>
      <c r="HKK823" s="511"/>
      <c r="HKL823" s="511"/>
      <c r="HKM823" s="511"/>
      <c r="HKN823" s="511"/>
      <c r="HKO823" s="89"/>
      <c r="HKP823" s="89"/>
      <c r="HKQ823" s="89"/>
      <c r="HKR823" s="89"/>
      <c r="HKS823" s="89"/>
      <c r="HKT823" s="511"/>
      <c r="HKU823" s="511"/>
      <c r="HKV823" s="89"/>
      <c r="HKW823" s="89"/>
      <c r="HKX823" s="511"/>
      <c r="HKY823" s="511"/>
      <c r="HKZ823" s="89"/>
      <c r="HLA823" s="89"/>
      <c r="HLB823" s="511"/>
      <c r="HLC823" s="511"/>
      <c r="HLD823" s="511"/>
      <c r="HLE823" s="511"/>
      <c r="HLF823" s="511"/>
      <c r="HLG823" s="511"/>
      <c r="HLH823" s="511"/>
      <c r="HLI823" s="89"/>
      <c r="HLJ823" s="89"/>
      <c r="HLK823" s="511"/>
      <c r="HLL823" s="511"/>
      <c r="HLM823" s="89"/>
      <c r="HLN823" s="89"/>
      <c r="HLO823" s="511"/>
      <c r="HLP823" s="511"/>
      <c r="HLQ823" s="511"/>
      <c r="HLR823" s="511"/>
      <c r="HLS823" s="511"/>
      <c r="HLT823" s="203"/>
      <c r="HLU823" s="107"/>
      <c r="HLV823" s="511"/>
      <c r="HLW823" s="511"/>
      <c r="HLX823" s="511"/>
      <c r="HLY823" s="511"/>
      <c r="HLZ823" s="511"/>
      <c r="HMA823" s="511"/>
      <c r="HMB823" s="511"/>
      <c r="HMC823" s="168"/>
      <c r="HMD823" s="168"/>
      <c r="HME823" s="168"/>
      <c r="HMF823" s="168"/>
      <c r="HMG823" s="168"/>
      <c r="HMH823" s="168"/>
      <c r="HMI823" s="168"/>
      <c r="HMJ823" s="168"/>
      <c r="HMK823" s="168"/>
      <c r="HML823" s="168"/>
      <c r="HMM823" s="168"/>
      <c r="HMN823" s="168"/>
      <c r="HMO823" s="168"/>
      <c r="HMP823" s="168"/>
      <c r="HMQ823" s="168"/>
      <c r="HMR823" s="168"/>
      <c r="HMS823" s="168"/>
      <c r="HMT823" s="168"/>
      <c r="HMU823" s="168"/>
      <c r="HMV823" s="168"/>
      <c r="HMW823" s="168"/>
      <c r="HMX823" s="168"/>
      <c r="HMY823" s="168"/>
      <c r="HMZ823" s="168"/>
      <c r="HNA823" s="168"/>
      <c r="HNB823" s="168"/>
      <c r="HNC823" s="168"/>
      <c r="HND823" s="168"/>
      <c r="HNE823" s="168"/>
      <c r="HNF823" s="168"/>
      <c r="HNG823" s="168"/>
      <c r="HNH823" s="168"/>
      <c r="HNI823" s="168"/>
      <c r="HNJ823" s="168"/>
      <c r="HNK823" s="168"/>
      <c r="HNL823" s="168"/>
      <c r="HNM823" s="168"/>
      <c r="HNN823" s="168"/>
      <c r="HNO823" s="168"/>
      <c r="HNP823" s="168"/>
      <c r="HNQ823" s="168"/>
      <c r="HNR823" s="168"/>
      <c r="HNS823" s="168"/>
      <c r="HNT823" s="168"/>
      <c r="HNU823" s="511"/>
      <c r="HNV823" s="511"/>
      <c r="HNW823" s="511"/>
      <c r="HNX823" s="511"/>
      <c r="HNY823" s="511"/>
      <c r="HNZ823" s="511"/>
      <c r="HOA823" s="511"/>
      <c r="HOB823" s="511"/>
      <c r="HOC823" s="511"/>
      <c r="HOD823" s="511"/>
      <c r="HOE823" s="511"/>
      <c r="HOF823" s="511"/>
      <c r="HOG823" s="511"/>
      <c r="HOH823" s="511"/>
      <c r="HOI823" s="511"/>
      <c r="HOJ823" s="511"/>
      <c r="HOK823" s="511"/>
      <c r="HOL823" s="511"/>
      <c r="HOM823" s="511"/>
      <c r="HON823" s="511"/>
      <c r="HOO823" s="511"/>
      <c r="HOP823" s="511"/>
      <c r="HOQ823" s="511"/>
      <c r="HOR823" s="511"/>
      <c r="HOS823" s="89"/>
      <c r="HOT823" s="89"/>
      <c r="HOU823" s="89"/>
      <c r="HOV823" s="89"/>
      <c r="HOW823" s="89"/>
      <c r="HOX823" s="511"/>
      <c r="HOY823" s="511"/>
      <c r="HOZ823" s="89"/>
      <c r="HPA823" s="89"/>
      <c r="HPB823" s="511"/>
      <c r="HPC823" s="511"/>
      <c r="HPD823" s="89"/>
      <c r="HPE823" s="89"/>
      <c r="HPF823" s="511"/>
      <c r="HPG823" s="511"/>
      <c r="HPH823" s="511"/>
      <c r="HPI823" s="511"/>
      <c r="HPJ823" s="511"/>
      <c r="HPK823" s="511"/>
      <c r="HPL823" s="511"/>
      <c r="HPM823" s="89"/>
      <c r="HPN823" s="89"/>
      <c r="HPO823" s="511"/>
      <c r="HPP823" s="511"/>
      <c r="HPQ823" s="89"/>
      <c r="HPR823" s="89"/>
      <c r="HPS823" s="511"/>
      <c r="HPT823" s="511"/>
      <c r="HPU823" s="511"/>
      <c r="HPV823" s="511"/>
      <c r="HPW823" s="511"/>
      <c r="HPX823" s="203"/>
      <c r="HPY823" s="107"/>
      <c r="HPZ823" s="511"/>
      <c r="HQA823" s="511"/>
      <c r="HQB823" s="511"/>
      <c r="HQC823" s="511"/>
      <c r="HQD823" s="511"/>
      <c r="HQE823" s="511"/>
      <c r="HQF823" s="511"/>
      <c r="HQG823" s="168"/>
      <c r="HQH823" s="168"/>
      <c r="HQI823" s="168"/>
      <c r="HQJ823" s="168"/>
      <c r="HQK823" s="168"/>
      <c r="HQL823" s="168"/>
      <c r="HQM823" s="168"/>
      <c r="HQN823" s="168"/>
      <c r="HQO823" s="168"/>
      <c r="HQP823" s="168"/>
      <c r="HQQ823" s="168"/>
      <c r="HQR823" s="168"/>
      <c r="HQS823" s="168"/>
      <c r="HQT823" s="168"/>
      <c r="HQU823" s="168"/>
      <c r="HQV823" s="168"/>
      <c r="HQW823" s="168"/>
      <c r="HQX823" s="168"/>
      <c r="HQY823" s="168"/>
      <c r="HQZ823" s="168"/>
      <c r="HRA823" s="168"/>
      <c r="HRB823" s="168"/>
      <c r="HRC823" s="168"/>
      <c r="HRD823" s="168"/>
      <c r="HRE823" s="168"/>
      <c r="HRF823" s="168"/>
      <c r="HRG823" s="168"/>
      <c r="HRH823" s="168"/>
      <c r="HRI823" s="168"/>
      <c r="HRJ823" s="168"/>
      <c r="HRK823" s="168"/>
      <c r="HRL823" s="168"/>
      <c r="HRM823" s="168"/>
      <c r="HRN823" s="168"/>
      <c r="HRO823" s="168"/>
      <c r="HRP823" s="168"/>
      <c r="HRQ823" s="168"/>
      <c r="HRR823" s="168"/>
      <c r="HRS823" s="168"/>
      <c r="HRT823" s="168"/>
      <c r="HRU823" s="168"/>
      <c r="HRV823" s="168"/>
      <c r="HRW823" s="168"/>
      <c r="HRX823" s="168"/>
      <c r="HRY823" s="511"/>
      <c r="HRZ823" s="511"/>
      <c r="HSA823" s="511"/>
      <c r="HSB823" s="511"/>
      <c r="HSC823" s="511"/>
      <c r="HSD823" s="511"/>
      <c r="HSE823" s="511"/>
      <c r="HSF823" s="511"/>
      <c r="HSG823" s="511"/>
      <c r="HSH823" s="511"/>
      <c r="HSI823" s="511"/>
      <c r="HSJ823" s="511"/>
      <c r="HSK823" s="511"/>
      <c r="HSL823" s="511"/>
      <c r="HSM823" s="511"/>
      <c r="HSN823" s="511"/>
      <c r="HSO823" s="511"/>
      <c r="HSP823" s="511"/>
      <c r="HSQ823" s="511"/>
      <c r="HSR823" s="511"/>
      <c r="HSS823" s="511"/>
      <c r="HST823" s="511"/>
      <c r="HSU823" s="511"/>
      <c r="HSV823" s="511"/>
      <c r="HSW823" s="89"/>
      <c r="HSX823" s="89"/>
      <c r="HSY823" s="89"/>
      <c r="HSZ823" s="89"/>
      <c r="HTA823" s="89"/>
      <c r="HTB823" s="511"/>
      <c r="HTC823" s="511"/>
      <c r="HTD823" s="89"/>
      <c r="HTE823" s="89"/>
      <c r="HTF823" s="511"/>
      <c r="HTG823" s="511"/>
      <c r="HTH823" s="89"/>
      <c r="HTI823" s="89"/>
      <c r="HTJ823" s="511"/>
      <c r="HTK823" s="511"/>
      <c r="HTL823" s="511"/>
      <c r="HTM823" s="511"/>
      <c r="HTN823" s="511"/>
      <c r="HTO823" s="511"/>
      <c r="HTP823" s="511"/>
      <c r="HTQ823" s="89"/>
      <c r="HTR823" s="89"/>
      <c r="HTS823" s="511"/>
      <c r="HTT823" s="511"/>
      <c r="HTU823" s="89"/>
      <c r="HTV823" s="89"/>
      <c r="HTW823" s="511"/>
      <c r="HTX823" s="511"/>
      <c r="HTY823" s="511"/>
      <c r="HTZ823" s="511"/>
      <c r="HUA823" s="511"/>
      <c r="HUB823" s="203"/>
      <c r="HUC823" s="107"/>
      <c r="HUD823" s="511"/>
      <c r="HUE823" s="511"/>
      <c r="HUF823" s="511"/>
      <c r="HUG823" s="511"/>
      <c r="HUH823" s="511"/>
      <c r="HUI823" s="511"/>
      <c r="HUJ823" s="511"/>
      <c r="HUK823" s="168"/>
      <c r="HUL823" s="168"/>
      <c r="HUM823" s="168"/>
      <c r="HUN823" s="168"/>
      <c r="HUO823" s="168"/>
      <c r="HUP823" s="168"/>
      <c r="HUQ823" s="168"/>
      <c r="HUR823" s="168"/>
      <c r="HUS823" s="168"/>
      <c r="HUT823" s="168"/>
      <c r="HUU823" s="168"/>
      <c r="HUV823" s="168"/>
      <c r="HUW823" s="168"/>
      <c r="HUX823" s="168"/>
      <c r="HUY823" s="168"/>
      <c r="HUZ823" s="168"/>
      <c r="HVA823" s="168"/>
      <c r="HVB823" s="168"/>
      <c r="HVC823" s="168"/>
      <c r="HVD823" s="168"/>
      <c r="HVE823" s="168"/>
      <c r="HVF823" s="168"/>
      <c r="HVG823" s="168"/>
      <c r="HVH823" s="168"/>
      <c r="HVI823" s="168"/>
      <c r="HVJ823" s="168"/>
      <c r="HVK823" s="168"/>
      <c r="HVL823" s="168"/>
      <c r="HVM823" s="168"/>
      <c r="HVN823" s="168"/>
      <c r="HVO823" s="168"/>
      <c r="HVP823" s="168"/>
      <c r="HVQ823" s="168"/>
      <c r="HVR823" s="168"/>
      <c r="HVS823" s="168"/>
      <c r="HVT823" s="168"/>
      <c r="HVU823" s="168"/>
      <c r="HVV823" s="168"/>
      <c r="HVW823" s="168"/>
      <c r="HVX823" s="168"/>
      <c r="HVY823" s="168"/>
      <c r="HVZ823" s="168"/>
      <c r="HWA823" s="168"/>
      <c r="HWB823" s="168"/>
      <c r="HWC823" s="511"/>
      <c r="HWD823" s="511"/>
      <c r="HWE823" s="511"/>
      <c r="HWF823" s="511"/>
      <c r="HWG823" s="511"/>
      <c r="HWH823" s="511"/>
      <c r="HWI823" s="511"/>
      <c r="HWJ823" s="511"/>
      <c r="HWK823" s="511"/>
      <c r="HWL823" s="511"/>
      <c r="HWM823" s="511"/>
      <c r="HWN823" s="511"/>
      <c r="HWO823" s="511"/>
      <c r="HWP823" s="511"/>
      <c r="HWQ823" s="511"/>
      <c r="HWR823" s="511"/>
      <c r="HWS823" s="511"/>
      <c r="HWT823" s="511"/>
      <c r="HWU823" s="511"/>
      <c r="HWV823" s="511"/>
      <c r="HWW823" s="511"/>
      <c r="HWX823" s="511"/>
      <c r="HWY823" s="511"/>
      <c r="HWZ823" s="511"/>
      <c r="HXA823" s="89"/>
      <c r="HXB823" s="89"/>
      <c r="HXC823" s="89"/>
      <c r="HXD823" s="89"/>
      <c r="HXE823" s="89"/>
      <c r="HXF823" s="511"/>
      <c r="HXG823" s="511"/>
      <c r="HXH823" s="89"/>
      <c r="HXI823" s="89"/>
      <c r="HXJ823" s="511"/>
      <c r="HXK823" s="511"/>
      <c r="HXL823" s="89"/>
      <c r="HXM823" s="89"/>
      <c r="HXN823" s="511"/>
      <c r="HXO823" s="511"/>
      <c r="HXP823" s="511"/>
      <c r="HXQ823" s="511"/>
      <c r="HXR823" s="511"/>
      <c r="HXS823" s="511"/>
      <c r="HXT823" s="511"/>
      <c r="HXU823" s="89"/>
      <c r="HXV823" s="89"/>
      <c r="HXW823" s="511"/>
      <c r="HXX823" s="511"/>
      <c r="HXY823" s="89"/>
      <c r="HXZ823" s="89"/>
      <c r="HYA823" s="511"/>
      <c r="HYB823" s="511"/>
      <c r="HYC823" s="511"/>
      <c r="HYD823" s="511"/>
      <c r="HYE823" s="511"/>
      <c r="HYF823" s="203"/>
      <c r="HYG823" s="107"/>
      <c r="HYH823" s="511"/>
      <c r="HYI823" s="511"/>
      <c r="HYJ823" s="511"/>
      <c r="HYK823" s="511"/>
      <c r="HYL823" s="511"/>
      <c r="HYM823" s="511"/>
      <c r="HYN823" s="511"/>
      <c r="HYO823" s="168"/>
      <c r="HYP823" s="168"/>
      <c r="HYQ823" s="168"/>
      <c r="HYR823" s="168"/>
      <c r="HYS823" s="168"/>
      <c r="HYT823" s="168"/>
      <c r="HYU823" s="168"/>
      <c r="HYV823" s="168"/>
      <c r="HYW823" s="168"/>
      <c r="HYX823" s="168"/>
      <c r="HYY823" s="168"/>
      <c r="HYZ823" s="168"/>
      <c r="HZA823" s="168"/>
      <c r="HZB823" s="168"/>
      <c r="HZC823" s="168"/>
      <c r="HZD823" s="168"/>
      <c r="HZE823" s="168"/>
      <c r="HZF823" s="168"/>
      <c r="HZG823" s="168"/>
      <c r="HZH823" s="168"/>
      <c r="HZI823" s="168"/>
      <c r="HZJ823" s="168"/>
      <c r="HZK823" s="168"/>
      <c r="HZL823" s="168"/>
      <c r="HZM823" s="168"/>
      <c r="HZN823" s="168"/>
      <c r="HZO823" s="168"/>
      <c r="HZP823" s="168"/>
      <c r="HZQ823" s="168"/>
      <c r="HZR823" s="168"/>
      <c r="HZS823" s="168"/>
      <c r="HZT823" s="168"/>
      <c r="HZU823" s="168"/>
      <c r="HZV823" s="168"/>
      <c r="HZW823" s="168"/>
      <c r="HZX823" s="168"/>
      <c r="HZY823" s="168"/>
      <c r="HZZ823" s="168"/>
      <c r="IAA823" s="168"/>
      <c r="IAB823" s="168"/>
      <c r="IAC823" s="168"/>
      <c r="IAD823" s="168"/>
      <c r="IAE823" s="168"/>
      <c r="IAF823" s="168"/>
      <c r="IAG823" s="511"/>
      <c r="IAH823" s="511"/>
      <c r="IAI823" s="511"/>
      <c r="IAJ823" s="511"/>
      <c r="IAK823" s="511"/>
      <c r="IAL823" s="511"/>
      <c r="IAM823" s="511"/>
      <c r="IAN823" s="511"/>
      <c r="IAO823" s="511"/>
      <c r="IAP823" s="511"/>
      <c r="IAQ823" s="511"/>
      <c r="IAR823" s="511"/>
      <c r="IAS823" s="511"/>
      <c r="IAT823" s="511"/>
      <c r="IAU823" s="511"/>
      <c r="IAV823" s="511"/>
      <c r="IAW823" s="511"/>
      <c r="IAX823" s="511"/>
      <c r="IAY823" s="511"/>
      <c r="IAZ823" s="511"/>
      <c r="IBA823" s="511"/>
      <c r="IBB823" s="511"/>
      <c r="IBC823" s="511"/>
      <c r="IBD823" s="511"/>
      <c r="IBE823" s="89"/>
      <c r="IBF823" s="89"/>
      <c r="IBG823" s="89"/>
      <c r="IBH823" s="89"/>
      <c r="IBI823" s="89"/>
      <c r="IBJ823" s="511"/>
      <c r="IBK823" s="511"/>
      <c r="IBL823" s="89"/>
      <c r="IBM823" s="89"/>
      <c r="IBN823" s="511"/>
      <c r="IBO823" s="511"/>
      <c r="IBP823" s="89"/>
      <c r="IBQ823" s="89"/>
      <c r="IBR823" s="511"/>
      <c r="IBS823" s="511"/>
      <c r="IBT823" s="511"/>
      <c r="IBU823" s="511"/>
      <c r="IBV823" s="511"/>
      <c r="IBW823" s="511"/>
      <c r="IBX823" s="511"/>
      <c r="IBY823" s="89"/>
      <c r="IBZ823" s="89"/>
      <c r="ICA823" s="511"/>
      <c r="ICB823" s="511"/>
      <c r="ICC823" s="89"/>
      <c r="ICD823" s="89"/>
      <c r="ICE823" s="511"/>
      <c r="ICF823" s="511"/>
      <c r="ICG823" s="511"/>
      <c r="ICH823" s="511"/>
      <c r="ICI823" s="511"/>
      <c r="ICJ823" s="203"/>
      <c r="ICK823" s="107"/>
      <c r="ICL823" s="511"/>
      <c r="ICM823" s="511"/>
      <c r="ICN823" s="511"/>
      <c r="ICO823" s="511"/>
      <c r="ICP823" s="511"/>
      <c r="ICQ823" s="511"/>
      <c r="ICR823" s="511"/>
      <c r="ICS823" s="168"/>
      <c r="ICT823" s="168"/>
      <c r="ICU823" s="168"/>
      <c r="ICV823" s="168"/>
      <c r="ICW823" s="168"/>
      <c r="ICX823" s="168"/>
      <c r="ICY823" s="168"/>
      <c r="ICZ823" s="168"/>
      <c r="IDA823" s="168"/>
      <c r="IDB823" s="168"/>
      <c r="IDC823" s="168"/>
      <c r="IDD823" s="168"/>
      <c r="IDE823" s="168"/>
      <c r="IDF823" s="168"/>
      <c r="IDG823" s="168"/>
      <c r="IDH823" s="168"/>
      <c r="IDI823" s="168"/>
      <c r="IDJ823" s="168"/>
      <c r="IDK823" s="168"/>
      <c r="IDL823" s="168"/>
      <c r="IDM823" s="168"/>
      <c r="IDN823" s="168"/>
      <c r="IDO823" s="168"/>
      <c r="IDP823" s="168"/>
      <c r="IDQ823" s="168"/>
      <c r="IDR823" s="168"/>
      <c r="IDS823" s="168"/>
      <c r="IDT823" s="168"/>
      <c r="IDU823" s="168"/>
      <c r="IDV823" s="168"/>
      <c r="IDW823" s="168"/>
      <c r="IDX823" s="168"/>
      <c r="IDY823" s="168"/>
      <c r="IDZ823" s="168"/>
      <c r="IEA823" s="168"/>
      <c r="IEB823" s="168"/>
      <c r="IEC823" s="168"/>
      <c r="IED823" s="168"/>
      <c r="IEE823" s="168"/>
      <c r="IEF823" s="168"/>
      <c r="IEG823" s="168"/>
      <c r="IEH823" s="168"/>
      <c r="IEI823" s="168"/>
      <c r="IEJ823" s="168"/>
      <c r="IEK823" s="511"/>
      <c r="IEL823" s="511"/>
      <c r="IEM823" s="511"/>
      <c r="IEN823" s="511"/>
      <c r="IEO823" s="511"/>
      <c r="IEP823" s="511"/>
      <c r="IEQ823" s="511"/>
      <c r="IER823" s="511"/>
      <c r="IES823" s="511"/>
      <c r="IET823" s="511"/>
      <c r="IEU823" s="511"/>
      <c r="IEV823" s="511"/>
      <c r="IEW823" s="511"/>
      <c r="IEX823" s="511"/>
      <c r="IEY823" s="511"/>
      <c r="IEZ823" s="511"/>
      <c r="IFA823" s="511"/>
      <c r="IFB823" s="511"/>
      <c r="IFC823" s="511"/>
      <c r="IFD823" s="511"/>
      <c r="IFE823" s="511"/>
      <c r="IFF823" s="511"/>
      <c r="IFG823" s="511"/>
      <c r="IFH823" s="511"/>
      <c r="IFI823" s="89"/>
      <c r="IFJ823" s="89"/>
      <c r="IFK823" s="89"/>
      <c r="IFL823" s="89"/>
      <c r="IFM823" s="89"/>
      <c r="IFN823" s="511"/>
      <c r="IFO823" s="511"/>
      <c r="IFP823" s="89"/>
      <c r="IFQ823" s="89"/>
      <c r="IFR823" s="511"/>
      <c r="IFS823" s="511"/>
      <c r="IFT823" s="89"/>
      <c r="IFU823" s="89"/>
      <c r="IFV823" s="511"/>
      <c r="IFW823" s="511"/>
      <c r="IFX823" s="511"/>
      <c r="IFY823" s="511"/>
      <c r="IFZ823" s="511"/>
      <c r="IGA823" s="511"/>
      <c r="IGB823" s="511"/>
      <c r="IGC823" s="89"/>
      <c r="IGD823" s="89"/>
      <c r="IGE823" s="511"/>
      <c r="IGF823" s="511"/>
      <c r="IGG823" s="89"/>
      <c r="IGH823" s="89"/>
      <c r="IGI823" s="511"/>
      <c r="IGJ823" s="511"/>
      <c r="IGK823" s="511"/>
      <c r="IGL823" s="511"/>
      <c r="IGM823" s="511"/>
      <c r="IGN823" s="203"/>
      <c r="IGO823" s="107"/>
      <c r="IGP823" s="511"/>
      <c r="IGQ823" s="511"/>
      <c r="IGR823" s="511"/>
      <c r="IGS823" s="511"/>
      <c r="IGT823" s="511"/>
      <c r="IGU823" s="511"/>
      <c r="IGV823" s="511"/>
      <c r="IGW823" s="168"/>
      <c r="IGX823" s="168"/>
      <c r="IGY823" s="168"/>
      <c r="IGZ823" s="168"/>
      <c r="IHA823" s="168"/>
      <c r="IHB823" s="168"/>
      <c r="IHC823" s="168"/>
      <c r="IHD823" s="168"/>
      <c r="IHE823" s="168"/>
      <c r="IHF823" s="168"/>
      <c r="IHG823" s="168"/>
      <c r="IHH823" s="168"/>
      <c r="IHI823" s="168"/>
      <c r="IHJ823" s="168"/>
      <c r="IHK823" s="168"/>
      <c r="IHL823" s="168"/>
      <c r="IHM823" s="168"/>
      <c r="IHN823" s="168"/>
      <c r="IHO823" s="168"/>
      <c r="IHP823" s="168"/>
      <c r="IHQ823" s="168"/>
      <c r="IHR823" s="168"/>
      <c r="IHS823" s="168"/>
      <c r="IHT823" s="168"/>
      <c r="IHU823" s="168"/>
      <c r="IHV823" s="168"/>
      <c r="IHW823" s="168"/>
      <c r="IHX823" s="168"/>
      <c r="IHY823" s="168"/>
      <c r="IHZ823" s="168"/>
      <c r="IIA823" s="168"/>
      <c r="IIB823" s="168"/>
      <c r="IIC823" s="168"/>
      <c r="IID823" s="168"/>
      <c r="IIE823" s="168"/>
      <c r="IIF823" s="168"/>
      <c r="IIG823" s="168"/>
      <c r="IIH823" s="168"/>
      <c r="III823" s="168"/>
      <c r="IIJ823" s="168"/>
      <c r="IIK823" s="168"/>
      <c r="IIL823" s="168"/>
      <c r="IIM823" s="168"/>
      <c r="IIN823" s="168"/>
      <c r="IIO823" s="511"/>
      <c r="IIP823" s="511"/>
      <c r="IIQ823" s="511"/>
      <c r="IIR823" s="511"/>
      <c r="IIS823" s="511"/>
      <c r="IIT823" s="511"/>
      <c r="IIU823" s="511"/>
      <c r="IIV823" s="511"/>
      <c r="IIW823" s="511"/>
      <c r="IIX823" s="511"/>
      <c r="IIY823" s="511"/>
      <c r="IIZ823" s="511"/>
      <c r="IJA823" s="511"/>
      <c r="IJB823" s="511"/>
      <c r="IJC823" s="511"/>
      <c r="IJD823" s="511"/>
      <c r="IJE823" s="511"/>
      <c r="IJF823" s="511"/>
      <c r="IJG823" s="511"/>
      <c r="IJH823" s="511"/>
      <c r="IJI823" s="511"/>
      <c r="IJJ823" s="511"/>
      <c r="IJK823" s="511"/>
      <c r="IJL823" s="511"/>
      <c r="IJM823" s="89"/>
      <c r="IJN823" s="89"/>
      <c r="IJO823" s="89"/>
      <c r="IJP823" s="89"/>
      <c r="IJQ823" s="89"/>
      <c r="IJR823" s="511"/>
      <c r="IJS823" s="511"/>
      <c r="IJT823" s="89"/>
      <c r="IJU823" s="89"/>
      <c r="IJV823" s="511"/>
      <c r="IJW823" s="511"/>
      <c r="IJX823" s="89"/>
      <c r="IJY823" s="89"/>
      <c r="IJZ823" s="511"/>
      <c r="IKA823" s="511"/>
      <c r="IKB823" s="511"/>
      <c r="IKC823" s="511"/>
      <c r="IKD823" s="511"/>
      <c r="IKE823" s="511"/>
      <c r="IKF823" s="511"/>
      <c r="IKG823" s="89"/>
      <c r="IKH823" s="89"/>
      <c r="IKI823" s="511"/>
      <c r="IKJ823" s="511"/>
      <c r="IKK823" s="89"/>
      <c r="IKL823" s="89"/>
      <c r="IKM823" s="511"/>
      <c r="IKN823" s="511"/>
      <c r="IKO823" s="511"/>
      <c r="IKP823" s="511"/>
      <c r="IKQ823" s="511"/>
      <c r="IKR823" s="203"/>
      <c r="IKS823" s="107"/>
      <c r="IKT823" s="511"/>
      <c r="IKU823" s="511"/>
      <c r="IKV823" s="511"/>
      <c r="IKW823" s="511"/>
      <c r="IKX823" s="511"/>
      <c r="IKY823" s="511"/>
      <c r="IKZ823" s="511"/>
      <c r="ILA823" s="168"/>
      <c r="ILB823" s="168"/>
      <c r="ILC823" s="168"/>
      <c r="ILD823" s="168"/>
      <c r="ILE823" s="168"/>
      <c r="ILF823" s="168"/>
      <c r="ILG823" s="168"/>
      <c r="ILH823" s="168"/>
      <c r="ILI823" s="168"/>
      <c r="ILJ823" s="168"/>
      <c r="ILK823" s="168"/>
      <c r="ILL823" s="168"/>
      <c r="ILM823" s="168"/>
      <c r="ILN823" s="168"/>
      <c r="ILO823" s="168"/>
      <c r="ILP823" s="168"/>
      <c r="ILQ823" s="168"/>
      <c r="ILR823" s="168"/>
      <c r="ILS823" s="168"/>
      <c r="ILT823" s="168"/>
      <c r="ILU823" s="168"/>
      <c r="ILV823" s="168"/>
      <c r="ILW823" s="168"/>
      <c r="ILX823" s="168"/>
      <c r="ILY823" s="168"/>
      <c r="ILZ823" s="168"/>
      <c r="IMA823" s="168"/>
      <c r="IMB823" s="168"/>
      <c r="IMC823" s="168"/>
      <c r="IMD823" s="168"/>
      <c r="IME823" s="168"/>
      <c r="IMF823" s="168"/>
      <c r="IMG823" s="168"/>
      <c r="IMH823" s="168"/>
      <c r="IMI823" s="168"/>
      <c r="IMJ823" s="168"/>
      <c r="IMK823" s="168"/>
      <c r="IML823" s="168"/>
      <c r="IMM823" s="168"/>
      <c r="IMN823" s="168"/>
      <c r="IMO823" s="168"/>
      <c r="IMP823" s="168"/>
      <c r="IMQ823" s="168"/>
      <c r="IMR823" s="168"/>
      <c r="IMS823" s="511"/>
      <c r="IMT823" s="511"/>
      <c r="IMU823" s="511"/>
      <c r="IMV823" s="511"/>
      <c r="IMW823" s="511"/>
      <c r="IMX823" s="511"/>
      <c r="IMY823" s="511"/>
      <c r="IMZ823" s="511"/>
      <c r="INA823" s="511"/>
      <c r="INB823" s="511"/>
      <c r="INC823" s="511"/>
      <c r="IND823" s="511"/>
      <c r="INE823" s="511"/>
      <c r="INF823" s="511"/>
      <c r="ING823" s="511"/>
      <c r="INH823" s="511"/>
      <c r="INI823" s="511"/>
      <c r="INJ823" s="511"/>
      <c r="INK823" s="511"/>
      <c r="INL823" s="511"/>
      <c r="INM823" s="511"/>
      <c r="INN823" s="511"/>
      <c r="INO823" s="511"/>
      <c r="INP823" s="511"/>
      <c r="INQ823" s="89"/>
      <c r="INR823" s="89"/>
      <c r="INS823" s="89"/>
      <c r="INT823" s="89"/>
      <c r="INU823" s="89"/>
      <c r="INV823" s="511"/>
      <c r="INW823" s="511"/>
      <c r="INX823" s="89"/>
      <c r="INY823" s="89"/>
      <c r="INZ823" s="511"/>
      <c r="IOA823" s="511"/>
      <c r="IOB823" s="89"/>
      <c r="IOC823" s="89"/>
      <c r="IOD823" s="511"/>
      <c r="IOE823" s="511"/>
      <c r="IOF823" s="511"/>
      <c r="IOG823" s="511"/>
      <c r="IOH823" s="511"/>
      <c r="IOI823" s="511"/>
      <c r="IOJ823" s="511"/>
      <c r="IOK823" s="89"/>
      <c r="IOL823" s="89"/>
      <c r="IOM823" s="511"/>
      <c r="ION823" s="511"/>
      <c r="IOO823" s="89"/>
      <c r="IOP823" s="89"/>
      <c r="IOQ823" s="511"/>
      <c r="IOR823" s="511"/>
      <c r="IOS823" s="511"/>
      <c r="IOT823" s="511"/>
      <c r="IOU823" s="511"/>
      <c r="IOV823" s="203"/>
      <c r="IOW823" s="107"/>
      <c r="IOX823" s="511"/>
      <c r="IOY823" s="511"/>
      <c r="IOZ823" s="511"/>
      <c r="IPA823" s="511"/>
      <c r="IPB823" s="511"/>
      <c r="IPC823" s="511"/>
      <c r="IPD823" s="511"/>
      <c r="IPE823" s="168"/>
      <c r="IPF823" s="168"/>
      <c r="IPG823" s="168"/>
      <c r="IPH823" s="168"/>
      <c r="IPI823" s="168"/>
      <c r="IPJ823" s="168"/>
      <c r="IPK823" s="168"/>
      <c r="IPL823" s="168"/>
      <c r="IPM823" s="168"/>
      <c r="IPN823" s="168"/>
      <c r="IPO823" s="168"/>
      <c r="IPP823" s="168"/>
      <c r="IPQ823" s="168"/>
      <c r="IPR823" s="168"/>
      <c r="IPS823" s="168"/>
      <c r="IPT823" s="168"/>
      <c r="IPU823" s="168"/>
      <c r="IPV823" s="168"/>
      <c r="IPW823" s="168"/>
      <c r="IPX823" s="168"/>
      <c r="IPY823" s="168"/>
      <c r="IPZ823" s="168"/>
      <c r="IQA823" s="168"/>
      <c r="IQB823" s="168"/>
      <c r="IQC823" s="168"/>
      <c r="IQD823" s="168"/>
      <c r="IQE823" s="168"/>
      <c r="IQF823" s="168"/>
      <c r="IQG823" s="168"/>
      <c r="IQH823" s="168"/>
      <c r="IQI823" s="168"/>
      <c r="IQJ823" s="168"/>
      <c r="IQK823" s="168"/>
      <c r="IQL823" s="168"/>
      <c r="IQM823" s="168"/>
      <c r="IQN823" s="168"/>
      <c r="IQO823" s="168"/>
      <c r="IQP823" s="168"/>
      <c r="IQQ823" s="168"/>
      <c r="IQR823" s="168"/>
      <c r="IQS823" s="168"/>
      <c r="IQT823" s="168"/>
      <c r="IQU823" s="168"/>
      <c r="IQV823" s="168"/>
      <c r="IQW823" s="511"/>
      <c r="IQX823" s="511"/>
      <c r="IQY823" s="511"/>
      <c r="IQZ823" s="511"/>
      <c r="IRA823" s="511"/>
      <c r="IRB823" s="511"/>
      <c r="IRC823" s="511"/>
      <c r="IRD823" s="511"/>
      <c r="IRE823" s="511"/>
      <c r="IRF823" s="511"/>
      <c r="IRG823" s="511"/>
      <c r="IRH823" s="511"/>
      <c r="IRI823" s="511"/>
      <c r="IRJ823" s="511"/>
      <c r="IRK823" s="511"/>
      <c r="IRL823" s="511"/>
      <c r="IRM823" s="511"/>
      <c r="IRN823" s="511"/>
      <c r="IRO823" s="511"/>
      <c r="IRP823" s="511"/>
      <c r="IRQ823" s="511"/>
      <c r="IRR823" s="511"/>
      <c r="IRS823" s="511"/>
      <c r="IRT823" s="511"/>
      <c r="IRU823" s="89"/>
      <c r="IRV823" s="89"/>
      <c r="IRW823" s="89"/>
      <c r="IRX823" s="89"/>
      <c r="IRY823" s="89"/>
      <c r="IRZ823" s="511"/>
      <c r="ISA823" s="511"/>
      <c r="ISB823" s="89"/>
      <c r="ISC823" s="89"/>
      <c r="ISD823" s="511"/>
      <c r="ISE823" s="511"/>
      <c r="ISF823" s="89"/>
      <c r="ISG823" s="89"/>
      <c r="ISH823" s="511"/>
      <c r="ISI823" s="511"/>
      <c r="ISJ823" s="511"/>
      <c r="ISK823" s="511"/>
      <c r="ISL823" s="511"/>
      <c r="ISM823" s="511"/>
      <c r="ISN823" s="511"/>
      <c r="ISO823" s="89"/>
      <c r="ISP823" s="89"/>
      <c r="ISQ823" s="511"/>
      <c r="ISR823" s="511"/>
      <c r="ISS823" s="89"/>
      <c r="IST823" s="89"/>
      <c r="ISU823" s="511"/>
      <c r="ISV823" s="511"/>
      <c r="ISW823" s="511"/>
      <c r="ISX823" s="511"/>
      <c r="ISY823" s="511"/>
      <c r="ISZ823" s="203"/>
      <c r="ITA823" s="107"/>
      <c r="ITB823" s="511"/>
      <c r="ITC823" s="511"/>
      <c r="ITD823" s="511"/>
      <c r="ITE823" s="511"/>
      <c r="ITF823" s="511"/>
      <c r="ITG823" s="511"/>
      <c r="ITH823" s="511"/>
      <c r="ITI823" s="168"/>
      <c r="ITJ823" s="168"/>
      <c r="ITK823" s="168"/>
      <c r="ITL823" s="168"/>
      <c r="ITM823" s="168"/>
      <c r="ITN823" s="168"/>
      <c r="ITO823" s="168"/>
      <c r="ITP823" s="168"/>
      <c r="ITQ823" s="168"/>
      <c r="ITR823" s="168"/>
      <c r="ITS823" s="168"/>
      <c r="ITT823" s="168"/>
      <c r="ITU823" s="168"/>
      <c r="ITV823" s="168"/>
      <c r="ITW823" s="168"/>
      <c r="ITX823" s="168"/>
      <c r="ITY823" s="168"/>
      <c r="ITZ823" s="168"/>
      <c r="IUA823" s="168"/>
      <c r="IUB823" s="168"/>
      <c r="IUC823" s="168"/>
      <c r="IUD823" s="168"/>
      <c r="IUE823" s="168"/>
      <c r="IUF823" s="168"/>
      <c r="IUG823" s="168"/>
      <c r="IUH823" s="168"/>
      <c r="IUI823" s="168"/>
      <c r="IUJ823" s="168"/>
      <c r="IUK823" s="168"/>
      <c r="IUL823" s="168"/>
      <c r="IUM823" s="168"/>
      <c r="IUN823" s="168"/>
      <c r="IUO823" s="168"/>
      <c r="IUP823" s="168"/>
      <c r="IUQ823" s="168"/>
      <c r="IUR823" s="168"/>
      <c r="IUS823" s="168"/>
      <c r="IUT823" s="168"/>
      <c r="IUU823" s="168"/>
      <c r="IUV823" s="168"/>
      <c r="IUW823" s="168"/>
      <c r="IUX823" s="168"/>
      <c r="IUY823" s="168"/>
      <c r="IUZ823" s="168"/>
      <c r="IVA823" s="511"/>
      <c r="IVB823" s="511"/>
      <c r="IVC823" s="511"/>
      <c r="IVD823" s="511"/>
      <c r="IVE823" s="511"/>
      <c r="IVF823" s="511"/>
      <c r="IVG823" s="511"/>
      <c r="IVH823" s="511"/>
      <c r="IVI823" s="511"/>
      <c r="IVJ823" s="511"/>
      <c r="IVK823" s="511"/>
      <c r="IVL823" s="511"/>
      <c r="IVM823" s="511"/>
      <c r="IVN823" s="511"/>
      <c r="IVO823" s="511"/>
      <c r="IVP823" s="511"/>
      <c r="IVQ823" s="511"/>
      <c r="IVR823" s="511"/>
      <c r="IVS823" s="511"/>
      <c r="IVT823" s="511"/>
      <c r="IVU823" s="511"/>
      <c r="IVV823" s="511"/>
      <c r="IVW823" s="511"/>
      <c r="IVX823" s="511"/>
      <c r="IVY823" s="89"/>
      <c r="IVZ823" s="89"/>
      <c r="IWA823" s="89"/>
      <c r="IWB823" s="89"/>
      <c r="IWC823" s="89"/>
      <c r="IWD823" s="511"/>
      <c r="IWE823" s="511"/>
      <c r="IWF823" s="89"/>
      <c r="IWG823" s="89"/>
      <c r="IWH823" s="511"/>
      <c r="IWI823" s="511"/>
      <c r="IWJ823" s="89"/>
      <c r="IWK823" s="89"/>
      <c r="IWL823" s="511"/>
      <c r="IWM823" s="511"/>
      <c r="IWN823" s="511"/>
      <c r="IWO823" s="511"/>
      <c r="IWP823" s="511"/>
      <c r="IWQ823" s="511"/>
      <c r="IWR823" s="511"/>
      <c r="IWS823" s="89"/>
      <c r="IWT823" s="89"/>
      <c r="IWU823" s="511"/>
      <c r="IWV823" s="511"/>
      <c r="IWW823" s="89"/>
      <c r="IWX823" s="89"/>
      <c r="IWY823" s="511"/>
      <c r="IWZ823" s="511"/>
      <c r="IXA823" s="511"/>
      <c r="IXB823" s="511"/>
      <c r="IXC823" s="511"/>
      <c r="IXD823" s="203"/>
      <c r="IXE823" s="107"/>
      <c r="IXF823" s="511"/>
      <c r="IXG823" s="511"/>
      <c r="IXH823" s="511"/>
      <c r="IXI823" s="511"/>
      <c r="IXJ823" s="511"/>
      <c r="IXK823" s="511"/>
      <c r="IXL823" s="511"/>
      <c r="IXM823" s="168"/>
      <c r="IXN823" s="168"/>
      <c r="IXO823" s="168"/>
      <c r="IXP823" s="168"/>
      <c r="IXQ823" s="168"/>
      <c r="IXR823" s="168"/>
      <c r="IXS823" s="168"/>
      <c r="IXT823" s="168"/>
      <c r="IXU823" s="168"/>
      <c r="IXV823" s="168"/>
      <c r="IXW823" s="168"/>
      <c r="IXX823" s="168"/>
      <c r="IXY823" s="168"/>
      <c r="IXZ823" s="168"/>
      <c r="IYA823" s="168"/>
      <c r="IYB823" s="168"/>
      <c r="IYC823" s="168"/>
      <c r="IYD823" s="168"/>
      <c r="IYE823" s="168"/>
      <c r="IYF823" s="168"/>
      <c r="IYG823" s="168"/>
      <c r="IYH823" s="168"/>
      <c r="IYI823" s="168"/>
      <c r="IYJ823" s="168"/>
      <c r="IYK823" s="168"/>
      <c r="IYL823" s="168"/>
      <c r="IYM823" s="168"/>
      <c r="IYN823" s="168"/>
      <c r="IYO823" s="168"/>
      <c r="IYP823" s="168"/>
      <c r="IYQ823" s="168"/>
      <c r="IYR823" s="168"/>
      <c r="IYS823" s="168"/>
      <c r="IYT823" s="168"/>
      <c r="IYU823" s="168"/>
      <c r="IYV823" s="168"/>
      <c r="IYW823" s="168"/>
      <c r="IYX823" s="168"/>
      <c r="IYY823" s="168"/>
      <c r="IYZ823" s="168"/>
      <c r="IZA823" s="168"/>
      <c r="IZB823" s="168"/>
      <c r="IZC823" s="168"/>
      <c r="IZD823" s="168"/>
      <c r="IZE823" s="511"/>
      <c r="IZF823" s="511"/>
      <c r="IZG823" s="511"/>
      <c r="IZH823" s="511"/>
      <c r="IZI823" s="511"/>
      <c r="IZJ823" s="511"/>
      <c r="IZK823" s="511"/>
      <c r="IZL823" s="511"/>
      <c r="IZM823" s="511"/>
      <c r="IZN823" s="511"/>
      <c r="IZO823" s="511"/>
      <c r="IZP823" s="511"/>
      <c r="IZQ823" s="511"/>
      <c r="IZR823" s="511"/>
      <c r="IZS823" s="511"/>
      <c r="IZT823" s="511"/>
      <c r="IZU823" s="511"/>
      <c r="IZV823" s="511"/>
      <c r="IZW823" s="511"/>
      <c r="IZX823" s="511"/>
      <c r="IZY823" s="511"/>
      <c r="IZZ823" s="511"/>
      <c r="JAA823" s="511"/>
      <c r="JAB823" s="511"/>
      <c r="JAC823" s="89"/>
      <c r="JAD823" s="89"/>
      <c r="JAE823" s="89"/>
      <c r="JAF823" s="89"/>
      <c r="JAG823" s="89"/>
      <c r="JAH823" s="511"/>
      <c r="JAI823" s="511"/>
      <c r="JAJ823" s="89"/>
      <c r="JAK823" s="89"/>
      <c r="JAL823" s="511"/>
      <c r="JAM823" s="511"/>
      <c r="JAN823" s="89"/>
      <c r="JAO823" s="89"/>
      <c r="JAP823" s="511"/>
      <c r="JAQ823" s="511"/>
      <c r="JAR823" s="511"/>
      <c r="JAS823" s="511"/>
      <c r="JAT823" s="511"/>
      <c r="JAU823" s="511"/>
      <c r="JAV823" s="511"/>
      <c r="JAW823" s="89"/>
      <c r="JAX823" s="89"/>
      <c r="JAY823" s="511"/>
      <c r="JAZ823" s="511"/>
      <c r="JBA823" s="89"/>
      <c r="JBB823" s="89"/>
      <c r="JBC823" s="511"/>
      <c r="JBD823" s="511"/>
      <c r="JBE823" s="511"/>
      <c r="JBF823" s="511"/>
      <c r="JBG823" s="511"/>
      <c r="JBH823" s="203"/>
      <c r="JBI823" s="107"/>
      <c r="JBJ823" s="511"/>
      <c r="JBK823" s="511"/>
      <c r="JBL823" s="511"/>
      <c r="JBM823" s="511"/>
      <c r="JBN823" s="511"/>
      <c r="JBO823" s="511"/>
      <c r="JBP823" s="511"/>
      <c r="JBQ823" s="168"/>
      <c r="JBR823" s="168"/>
      <c r="JBS823" s="168"/>
      <c r="JBT823" s="168"/>
      <c r="JBU823" s="168"/>
      <c r="JBV823" s="168"/>
      <c r="JBW823" s="168"/>
      <c r="JBX823" s="168"/>
      <c r="JBY823" s="168"/>
      <c r="JBZ823" s="168"/>
      <c r="JCA823" s="168"/>
      <c r="JCB823" s="168"/>
      <c r="JCC823" s="168"/>
      <c r="JCD823" s="168"/>
      <c r="JCE823" s="168"/>
      <c r="JCF823" s="168"/>
      <c r="JCG823" s="168"/>
      <c r="JCH823" s="168"/>
      <c r="JCI823" s="168"/>
      <c r="JCJ823" s="168"/>
      <c r="JCK823" s="168"/>
      <c r="JCL823" s="168"/>
      <c r="JCM823" s="168"/>
      <c r="JCN823" s="168"/>
      <c r="JCO823" s="168"/>
      <c r="JCP823" s="168"/>
      <c r="JCQ823" s="168"/>
      <c r="JCR823" s="168"/>
      <c r="JCS823" s="168"/>
      <c r="JCT823" s="168"/>
      <c r="JCU823" s="168"/>
      <c r="JCV823" s="168"/>
      <c r="JCW823" s="168"/>
      <c r="JCX823" s="168"/>
      <c r="JCY823" s="168"/>
      <c r="JCZ823" s="168"/>
      <c r="JDA823" s="168"/>
      <c r="JDB823" s="168"/>
      <c r="JDC823" s="168"/>
      <c r="JDD823" s="168"/>
      <c r="JDE823" s="168"/>
      <c r="JDF823" s="168"/>
      <c r="JDG823" s="168"/>
      <c r="JDH823" s="168"/>
      <c r="JDI823" s="511"/>
      <c r="JDJ823" s="511"/>
      <c r="JDK823" s="511"/>
      <c r="JDL823" s="511"/>
      <c r="JDM823" s="511"/>
      <c r="JDN823" s="511"/>
      <c r="JDO823" s="511"/>
      <c r="JDP823" s="511"/>
      <c r="JDQ823" s="511"/>
      <c r="JDR823" s="511"/>
      <c r="JDS823" s="511"/>
      <c r="JDT823" s="511"/>
      <c r="JDU823" s="511"/>
      <c r="JDV823" s="511"/>
      <c r="JDW823" s="511"/>
      <c r="JDX823" s="511"/>
      <c r="JDY823" s="511"/>
      <c r="JDZ823" s="511"/>
      <c r="JEA823" s="511"/>
      <c r="JEB823" s="511"/>
      <c r="JEC823" s="511"/>
      <c r="JED823" s="511"/>
      <c r="JEE823" s="511"/>
      <c r="JEF823" s="511"/>
      <c r="JEG823" s="89"/>
      <c r="JEH823" s="89"/>
      <c r="JEI823" s="89"/>
      <c r="JEJ823" s="89"/>
      <c r="JEK823" s="89"/>
      <c r="JEL823" s="511"/>
      <c r="JEM823" s="511"/>
      <c r="JEN823" s="89"/>
      <c r="JEO823" s="89"/>
      <c r="JEP823" s="511"/>
      <c r="JEQ823" s="511"/>
      <c r="JER823" s="89"/>
      <c r="JES823" s="89"/>
      <c r="JET823" s="511"/>
      <c r="JEU823" s="511"/>
      <c r="JEV823" s="511"/>
      <c r="JEW823" s="511"/>
      <c r="JEX823" s="511"/>
      <c r="JEY823" s="511"/>
      <c r="JEZ823" s="511"/>
      <c r="JFA823" s="89"/>
      <c r="JFB823" s="89"/>
      <c r="JFC823" s="511"/>
      <c r="JFD823" s="511"/>
      <c r="JFE823" s="89"/>
      <c r="JFF823" s="89"/>
      <c r="JFG823" s="511"/>
      <c r="JFH823" s="511"/>
      <c r="JFI823" s="511"/>
      <c r="JFJ823" s="511"/>
      <c r="JFK823" s="511"/>
      <c r="JFL823" s="203"/>
      <c r="JFM823" s="107"/>
      <c r="JFN823" s="511"/>
      <c r="JFO823" s="511"/>
      <c r="JFP823" s="511"/>
      <c r="JFQ823" s="511"/>
      <c r="JFR823" s="511"/>
      <c r="JFS823" s="511"/>
      <c r="JFT823" s="511"/>
      <c r="JFU823" s="168"/>
      <c r="JFV823" s="168"/>
      <c r="JFW823" s="168"/>
      <c r="JFX823" s="168"/>
      <c r="JFY823" s="168"/>
      <c r="JFZ823" s="168"/>
      <c r="JGA823" s="168"/>
      <c r="JGB823" s="168"/>
      <c r="JGC823" s="168"/>
      <c r="JGD823" s="168"/>
      <c r="JGE823" s="168"/>
      <c r="JGF823" s="168"/>
      <c r="JGG823" s="168"/>
      <c r="JGH823" s="168"/>
      <c r="JGI823" s="168"/>
      <c r="JGJ823" s="168"/>
      <c r="JGK823" s="168"/>
      <c r="JGL823" s="168"/>
      <c r="JGM823" s="168"/>
      <c r="JGN823" s="168"/>
      <c r="JGO823" s="168"/>
      <c r="JGP823" s="168"/>
      <c r="JGQ823" s="168"/>
      <c r="JGR823" s="168"/>
      <c r="JGS823" s="168"/>
      <c r="JGT823" s="168"/>
      <c r="JGU823" s="168"/>
      <c r="JGV823" s="168"/>
      <c r="JGW823" s="168"/>
      <c r="JGX823" s="168"/>
      <c r="JGY823" s="168"/>
      <c r="JGZ823" s="168"/>
      <c r="JHA823" s="168"/>
      <c r="JHB823" s="168"/>
      <c r="JHC823" s="168"/>
      <c r="JHD823" s="168"/>
      <c r="JHE823" s="168"/>
      <c r="JHF823" s="168"/>
      <c r="JHG823" s="168"/>
      <c r="JHH823" s="168"/>
      <c r="JHI823" s="168"/>
      <c r="JHJ823" s="168"/>
      <c r="JHK823" s="168"/>
      <c r="JHL823" s="168"/>
      <c r="JHM823" s="511"/>
      <c r="JHN823" s="511"/>
      <c r="JHO823" s="511"/>
      <c r="JHP823" s="511"/>
      <c r="JHQ823" s="511"/>
      <c r="JHR823" s="511"/>
      <c r="JHS823" s="511"/>
      <c r="JHT823" s="511"/>
      <c r="JHU823" s="511"/>
      <c r="JHV823" s="511"/>
      <c r="JHW823" s="511"/>
      <c r="JHX823" s="511"/>
      <c r="JHY823" s="511"/>
      <c r="JHZ823" s="511"/>
      <c r="JIA823" s="511"/>
      <c r="JIB823" s="511"/>
      <c r="JIC823" s="511"/>
      <c r="JID823" s="511"/>
      <c r="JIE823" s="511"/>
      <c r="JIF823" s="511"/>
      <c r="JIG823" s="511"/>
      <c r="JIH823" s="511"/>
      <c r="JII823" s="511"/>
      <c r="JIJ823" s="511"/>
      <c r="JIK823" s="89"/>
      <c r="JIL823" s="89"/>
      <c r="JIM823" s="89"/>
      <c r="JIN823" s="89"/>
      <c r="JIO823" s="89"/>
      <c r="JIP823" s="511"/>
      <c r="JIQ823" s="511"/>
      <c r="JIR823" s="89"/>
      <c r="JIS823" s="89"/>
      <c r="JIT823" s="511"/>
      <c r="JIU823" s="511"/>
      <c r="JIV823" s="89"/>
      <c r="JIW823" s="89"/>
      <c r="JIX823" s="511"/>
      <c r="JIY823" s="511"/>
      <c r="JIZ823" s="511"/>
      <c r="JJA823" s="511"/>
      <c r="JJB823" s="511"/>
      <c r="JJC823" s="511"/>
      <c r="JJD823" s="511"/>
      <c r="JJE823" s="89"/>
      <c r="JJF823" s="89"/>
      <c r="JJG823" s="511"/>
      <c r="JJH823" s="511"/>
      <c r="JJI823" s="89"/>
      <c r="JJJ823" s="89"/>
      <c r="JJK823" s="511"/>
      <c r="JJL823" s="511"/>
      <c r="JJM823" s="511"/>
      <c r="JJN823" s="511"/>
      <c r="JJO823" s="511"/>
      <c r="JJP823" s="203"/>
      <c r="JJQ823" s="107"/>
      <c r="JJR823" s="511"/>
      <c r="JJS823" s="511"/>
      <c r="JJT823" s="511"/>
      <c r="JJU823" s="511"/>
      <c r="JJV823" s="511"/>
      <c r="JJW823" s="511"/>
      <c r="JJX823" s="511"/>
      <c r="JJY823" s="168"/>
      <c r="JJZ823" s="168"/>
      <c r="JKA823" s="168"/>
      <c r="JKB823" s="168"/>
      <c r="JKC823" s="168"/>
      <c r="JKD823" s="168"/>
      <c r="JKE823" s="168"/>
      <c r="JKF823" s="168"/>
      <c r="JKG823" s="168"/>
      <c r="JKH823" s="168"/>
      <c r="JKI823" s="168"/>
      <c r="JKJ823" s="168"/>
      <c r="JKK823" s="168"/>
      <c r="JKL823" s="168"/>
      <c r="JKM823" s="168"/>
      <c r="JKN823" s="168"/>
      <c r="JKO823" s="168"/>
      <c r="JKP823" s="168"/>
      <c r="JKQ823" s="168"/>
      <c r="JKR823" s="168"/>
      <c r="JKS823" s="168"/>
      <c r="JKT823" s="168"/>
      <c r="JKU823" s="168"/>
      <c r="JKV823" s="168"/>
      <c r="JKW823" s="168"/>
      <c r="JKX823" s="168"/>
      <c r="JKY823" s="168"/>
      <c r="JKZ823" s="168"/>
      <c r="JLA823" s="168"/>
      <c r="JLB823" s="168"/>
      <c r="JLC823" s="168"/>
      <c r="JLD823" s="168"/>
      <c r="JLE823" s="168"/>
      <c r="JLF823" s="168"/>
      <c r="JLG823" s="168"/>
      <c r="JLH823" s="168"/>
      <c r="JLI823" s="168"/>
      <c r="JLJ823" s="168"/>
      <c r="JLK823" s="168"/>
      <c r="JLL823" s="168"/>
      <c r="JLM823" s="168"/>
      <c r="JLN823" s="168"/>
      <c r="JLO823" s="168"/>
      <c r="JLP823" s="168"/>
      <c r="JLQ823" s="511"/>
      <c r="JLR823" s="511"/>
      <c r="JLS823" s="511"/>
      <c r="JLT823" s="511"/>
      <c r="JLU823" s="511"/>
      <c r="JLV823" s="511"/>
      <c r="JLW823" s="511"/>
      <c r="JLX823" s="511"/>
      <c r="JLY823" s="511"/>
      <c r="JLZ823" s="511"/>
      <c r="JMA823" s="511"/>
      <c r="JMB823" s="511"/>
      <c r="JMC823" s="511"/>
      <c r="JMD823" s="511"/>
      <c r="JME823" s="511"/>
      <c r="JMF823" s="511"/>
      <c r="JMG823" s="511"/>
      <c r="JMH823" s="511"/>
      <c r="JMI823" s="511"/>
      <c r="JMJ823" s="511"/>
      <c r="JMK823" s="511"/>
      <c r="JML823" s="511"/>
      <c r="JMM823" s="511"/>
      <c r="JMN823" s="511"/>
      <c r="JMO823" s="89"/>
      <c r="JMP823" s="89"/>
      <c r="JMQ823" s="89"/>
      <c r="JMR823" s="89"/>
      <c r="JMS823" s="89"/>
      <c r="JMT823" s="511"/>
      <c r="JMU823" s="511"/>
      <c r="JMV823" s="89"/>
      <c r="JMW823" s="89"/>
      <c r="JMX823" s="511"/>
      <c r="JMY823" s="511"/>
      <c r="JMZ823" s="89"/>
      <c r="JNA823" s="89"/>
      <c r="JNB823" s="511"/>
      <c r="JNC823" s="511"/>
      <c r="JND823" s="511"/>
      <c r="JNE823" s="511"/>
      <c r="JNF823" s="511"/>
      <c r="JNG823" s="511"/>
      <c r="JNH823" s="511"/>
      <c r="JNI823" s="89"/>
      <c r="JNJ823" s="89"/>
      <c r="JNK823" s="511"/>
      <c r="JNL823" s="511"/>
      <c r="JNM823" s="89"/>
      <c r="JNN823" s="89"/>
      <c r="JNO823" s="511"/>
      <c r="JNP823" s="511"/>
      <c r="JNQ823" s="511"/>
      <c r="JNR823" s="511"/>
      <c r="JNS823" s="511"/>
      <c r="JNT823" s="203"/>
      <c r="JNU823" s="107"/>
      <c r="JNV823" s="511"/>
      <c r="JNW823" s="511"/>
      <c r="JNX823" s="511"/>
      <c r="JNY823" s="511"/>
      <c r="JNZ823" s="511"/>
      <c r="JOA823" s="511"/>
      <c r="JOB823" s="511"/>
      <c r="JOC823" s="168"/>
      <c r="JOD823" s="168"/>
      <c r="JOE823" s="168"/>
      <c r="JOF823" s="168"/>
      <c r="JOG823" s="168"/>
      <c r="JOH823" s="168"/>
      <c r="JOI823" s="168"/>
      <c r="JOJ823" s="168"/>
      <c r="JOK823" s="168"/>
      <c r="JOL823" s="168"/>
      <c r="JOM823" s="168"/>
      <c r="JON823" s="168"/>
      <c r="JOO823" s="168"/>
      <c r="JOP823" s="168"/>
      <c r="JOQ823" s="168"/>
      <c r="JOR823" s="168"/>
      <c r="JOS823" s="168"/>
      <c r="JOT823" s="168"/>
      <c r="JOU823" s="168"/>
      <c r="JOV823" s="168"/>
      <c r="JOW823" s="168"/>
      <c r="JOX823" s="168"/>
      <c r="JOY823" s="168"/>
      <c r="JOZ823" s="168"/>
      <c r="JPA823" s="168"/>
      <c r="JPB823" s="168"/>
      <c r="JPC823" s="168"/>
      <c r="JPD823" s="168"/>
      <c r="JPE823" s="168"/>
      <c r="JPF823" s="168"/>
      <c r="JPG823" s="168"/>
      <c r="JPH823" s="168"/>
      <c r="JPI823" s="168"/>
      <c r="JPJ823" s="168"/>
      <c r="JPK823" s="168"/>
      <c r="JPL823" s="168"/>
      <c r="JPM823" s="168"/>
      <c r="JPN823" s="168"/>
      <c r="JPO823" s="168"/>
      <c r="JPP823" s="168"/>
      <c r="JPQ823" s="168"/>
      <c r="JPR823" s="168"/>
      <c r="JPS823" s="168"/>
      <c r="JPT823" s="168"/>
      <c r="JPU823" s="511"/>
      <c r="JPV823" s="511"/>
      <c r="JPW823" s="511"/>
      <c r="JPX823" s="511"/>
      <c r="JPY823" s="511"/>
      <c r="JPZ823" s="511"/>
      <c r="JQA823" s="511"/>
      <c r="JQB823" s="511"/>
      <c r="JQC823" s="511"/>
      <c r="JQD823" s="511"/>
      <c r="JQE823" s="511"/>
      <c r="JQF823" s="511"/>
      <c r="JQG823" s="511"/>
      <c r="JQH823" s="511"/>
      <c r="JQI823" s="511"/>
      <c r="JQJ823" s="511"/>
      <c r="JQK823" s="511"/>
      <c r="JQL823" s="511"/>
      <c r="JQM823" s="511"/>
      <c r="JQN823" s="511"/>
      <c r="JQO823" s="511"/>
      <c r="JQP823" s="511"/>
      <c r="JQQ823" s="511"/>
      <c r="JQR823" s="511"/>
      <c r="JQS823" s="89"/>
      <c r="JQT823" s="89"/>
      <c r="JQU823" s="89"/>
      <c r="JQV823" s="89"/>
      <c r="JQW823" s="89"/>
      <c r="JQX823" s="511"/>
      <c r="JQY823" s="511"/>
      <c r="JQZ823" s="89"/>
      <c r="JRA823" s="89"/>
      <c r="JRB823" s="511"/>
      <c r="JRC823" s="511"/>
      <c r="JRD823" s="89"/>
      <c r="JRE823" s="89"/>
      <c r="JRF823" s="511"/>
      <c r="JRG823" s="511"/>
      <c r="JRH823" s="511"/>
      <c r="JRI823" s="511"/>
      <c r="JRJ823" s="511"/>
      <c r="JRK823" s="511"/>
      <c r="JRL823" s="511"/>
      <c r="JRM823" s="89"/>
      <c r="JRN823" s="89"/>
      <c r="JRO823" s="511"/>
      <c r="JRP823" s="511"/>
      <c r="JRQ823" s="89"/>
      <c r="JRR823" s="89"/>
      <c r="JRS823" s="511"/>
      <c r="JRT823" s="511"/>
      <c r="JRU823" s="511"/>
      <c r="JRV823" s="511"/>
      <c r="JRW823" s="511"/>
      <c r="JRX823" s="203"/>
      <c r="JRY823" s="107"/>
      <c r="JRZ823" s="511"/>
      <c r="JSA823" s="511"/>
      <c r="JSB823" s="511"/>
      <c r="JSC823" s="511"/>
      <c r="JSD823" s="511"/>
      <c r="JSE823" s="511"/>
      <c r="JSF823" s="511"/>
      <c r="JSG823" s="168"/>
      <c r="JSH823" s="168"/>
      <c r="JSI823" s="168"/>
      <c r="JSJ823" s="168"/>
      <c r="JSK823" s="168"/>
      <c r="JSL823" s="168"/>
      <c r="JSM823" s="168"/>
      <c r="JSN823" s="168"/>
      <c r="JSO823" s="168"/>
      <c r="JSP823" s="168"/>
      <c r="JSQ823" s="168"/>
      <c r="JSR823" s="168"/>
      <c r="JSS823" s="168"/>
      <c r="JST823" s="168"/>
      <c r="JSU823" s="168"/>
      <c r="JSV823" s="168"/>
      <c r="JSW823" s="168"/>
      <c r="JSX823" s="168"/>
      <c r="JSY823" s="168"/>
      <c r="JSZ823" s="168"/>
      <c r="JTA823" s="168"/>
      <c r="JTB823" s="168"/>
      <c r="JTC823" s="168"/>
      <c r="JTD823" s="168"/>
      <c r="JTE823" s="168"/>
      <c r="JTF823" s="168"/>
      <c r="JTG823" s="168"/>
      <c r="JTH823" s="168"/>
      <c r="JTI823" s="168"/>
      <c r="JTJ823" s="168"/>
      <c r="JTK823" s="168"/>
      <c r="JTL823" s="168"/>
      <c r="JTM823" s="168"/>
      <c r="JTN823" s="168"/>
      <c r="JTO823" s="168"/>
      <c r="JTP823" s="168"/>
      <c r="JTQ823" s="168"/>
      <c r="JTR823" s="168"/>
      <c r="JTS823" s="168"/>
      <c r="JTT823" s="168"/>
      <c r="JTU823" s="168"/>
      <c r="JTV823" s="168"/>
      <c r="JTW823" s="168"/>
      <c r="JTX823" s="168"/>
      <c r="JTY823" s="511"/>
      <c r="JTZ823" s="511"/>
      <c r="JUA823" s="511"/>
      <c r="JUB823" s="511"/>
      <c r="JUC823" s="511"/>
      <c r="JUD823" s="511"/>
      <c r="JUE823" s="511"/>
      <c r="JUF823" s="511"/>
      <c r="JUG823" s="511"/>
      <c r="JUH823" s="511"/>
      <c r="JUI823" s="511"/>
      <c r="JUJ823" s="511"/>
      <c r="JUK823" s="511"/>
      <c r="JUL823" s="511"/>
      <c r="JUM823" s="511"/>
      <c r="JUN823" s="511"/>
      <c r="JUO823" s="511"/>
      <c r="JUP823" s="511"/>
      <c r="JUQ823" s="511"/>
      <c r="JUR823" s="511"/>
      <c r="JUS823" s="511"/>
      <c r="JUT823" s="511"/>
      <c r="JUU823" s="511"/>
      <c r="JUV823" s="511"/>
      <c r="JUW823" s="89"/>
      <c r="JUX823" s="89"/>
      <c r="JUY823" s="89"/>
      <c r="JUZ823" s="89"/>
      <c r="JVA823" s="89"/>
      <c r="JVB823" s="511"/>
      <c r="JVC823" s="511"/>
      <c r="JVD823" s="89"/>
      <c r="JVE823" s="89"/>
      <c r="JVF823" s="511"/>
      <c r="JVG823" s="511"/>
      <c r="JVH823" s="89"/>
      <c r="JVI823" s="89"/>
      <c r="JVJ823" s="511"/>
      <c r="JVK823" s="511"/>
      <c r="JVL823" s="511"/>
      <c r="JVM823" s="511"/>
      <c r="JVN823" s="511"/>
      <c r="JVO823" s="511"/>
      <c r="JVP823" s="511"/>
      <c r="JVQ823" s="89"/>
      <c r="JVR823" s="89"/>
      <c r="JVS823" s="511"/>
      <c r="JVT823" s="511"/>
      <c r="JVU823" s="89"/>
      <c r="JVV823" s="89"/>
      <c r="JVW823" s="511"/>
      <c r="JVX823" s="511"/>
      <c r="JVY823" s="511"/>
      <c r="JVZ823" s="511"/>
      <c r="JWA823" s="511"/>
      <c r="JWB823" s="203"/>
      <c r="JWC823" s="107"/>
      <c r="JWD823" s="511"/>
      <c r="JWE823" s="511"/>
      <c r="JWF823" s="511"/>
      <c r="JWG823" s="511"/>
      <c r="JWH823" s="511"/>
      <c r="JWI823" s="511"/>
      <c r="JWJ823" s="511"/>
      <c r="JWK823" s="168"/>
      <c r="JWL823" s="168"/>
      <c r="JWM823" s="168"/>
      <c r="JWN823" s="168"/>
      <c r="JWO823" s="168"/>
      <c r="JWP823" s="168"/>
      <c r="JWQ823" s="168"/>
      <c r="JWR823" s="168"/>
      <c r="JWS823" s="168"/>
      <c r="JWT823" s="168"/>
      <c r="JWU823" s="168"/>
      <c r="JWV823" s="168"/>
      <c r="JWW823" s="168"/>
      <c r="JWX823" s="168"/>
      <c r="JWY823" s="168"/>
      <c r="JWZ823" s="168"/>
      <c r="JXA823" s="168"/>
      <c r="JXB823" s="168"/>
      <c r="JXC823" s="168"/>
      <c r="JXD823" s="168"/>
      <c r="JXE823" s="168"/>
      <c r="JXF823" s="168"/>
      <c r="JXG823" s="168"/>
      <c r="JXH823" s="168"/>
      <c r="JXI823" s="168"/>
      <c r="JXJ823" s="168"/>
      <c r="JXK823" s="168"/>
      <c r="JXL823" s="168"/>
      <c r="JXM823" s="168"/>
      <c r="JXN823" s="168"/>
      <c r="JXO823" s="168"/>
      <c r="JXP823" s="168"/>
      <c r="JXQ823" s="168"/>
      <c r="JXR823" s="168"/>
      <c r="JXS823" s="168"/>
      <c r="JXT823" s="168"/>
      <c r="JXU823" s="168"/>
      <c r="JXV823" s="168"/>
      <c r="JXW823" s="168"/>
      <c r="JXX823" s="168"/>
      <c r="JXY823" s="168"/>
      <c r="JXZ823" s="168"/>
      <c r="JYA823" s="168"/>
      <c r="JYB823" s="168"/>
      <c r="JYC823" s="511"/>
      <c r="JYD823" s="511"/>
      <c r="JYE823" s="511"/>
      <c r="JYF823" s="511"/>
      <c r="JYG823" s="511"/>
      <c r="JYH823" s="511"/>
      <c r="JYI823" s="511"/>
      <c r="JYJ823" s="511"/>
      <c r="JYK823" s="511"/>
      <c r="JYL823" s="511"/>
      <c r="JYM823" s="511"/>
      <c r="JYN823" s="511"/>
      <c r="JYO823" s="511"/>
      <c r="JYP823" s="511"/>
      <c r="JYQ823" s="511"/>
      <c r="JYR823" s="511"/>
      <c r="JYS823" s="511"/>
      <c r="JYT823" s="511"/>
      <c r="JYU823" s="511"/>
      <c r="JYV823" s="511"/>
      <c r="JYW823" s="511"/>
      <c r="JYX823" s="511"/>
      <c r="JYY823" s="511"/>
      <c r="JYZ823" s="511"/>
      <c r="JZA823" s="89"/>
      <c r="JZB823" s="89"/>
      <c r="JZC823" s="89"/>
      <c r="JZD823" s="89"/>
      <c r="JZE823" s="89"/>
      <c r="JZF823" s="511"/>
      <c r="JZG823" s="511"/>
      <c r="JZH823" s="89"/>
      <c r="JZI823" s="89"/>
      <c r="JZJ823" s="511"/>
      <c r="JZK823" s="511"/>
      <c r="JZL823" s="89"/>
      <c r="JZM823" s="89"/>
      <c r="JZN823" s="511"/>
      <c r="JZO823" s="511"/>
      <c r="JZP823" s="511"/>
      <c r="JZQ823" s="511"/>
      <c r="JZR823" s="511"/>
      <c r="JZS823" s="511"/>
      <c r="JZT823" s="511"/>
      <c r="JZU823" s="89"/>
      <c r="JZV823" s="89"/>
      <c r="JZW823" s="511"/>
      <c r="JZX823" s="511"/>
      <c r="JZY823" s="89"/>
      <c r="JZZ823" s="89"/>
      <c r="KAA823" s="511"/>
      <c r="KAB823" s="511"/>
      <c r="KAC823" s="511"/>
      <c r="KAD823" s="511"/>
      <c r="KAE823" s="511"/>
      <c r="KAF823" s="203"/>
      <c r="KAG823" s="107"/>
      <c r="KAH823" s="511"/>
      <c r="KAI823" s="511"/>
      <c r="KAJ823" s="511"/>
      <c r="KAK823" s="511"/>
      <c r="KAL823" s="511"/>
      <c r="KAM823" s="511"/>
      <c r="KAN823" s="511"/>
      <c r="KAO823" s="168"/>
      <c r="KAP823" s="168"/>
      <c r="KAQ823" s="168"/>
      <c r="KAR823" s="168"/>
      <c r="KAS823" s="168"/>
      <c r="KAT823" s="168"/>
      <c r="KAU823" s="168"/>
      <c r="KAV823" s="168"/>
      <c r="KAW823" s="168"/>
      <c r="KAX823" s="168"/>
      <c r="KAY823" s="168"/>
      <c r="KAZ823" s="168"/>
      <c r="KBA823" s="168"/>
      <c r="KBB823" s="168"/>
      <c r="KBC823" s="168"/>
      <c r="KBD823" s="168"/>
      <c r="KBE823" s="168"/>
      <c r="KBF823" s="168"/>
      <c r="KBG823" s="168"/>
      <c r="KBH823" s="168"/>
      <c r="KBI823" s="168"/>
      <c r="KBJ823" s="168"/>
      <c r="KBK823" s="168"/>
      <c r="KBL823" s="168"/>
      <c r="KBM823" s="168"/>
      <c r="KBN823" s="168"/>
      <c r="KBO823" s="168"/>
      <c r="KBP823" s="168"/>
      <c r="KBQ823" s="168"/>
      <c r="KBR823" s="168"/>
      <c r="KBS823" s="168"/>
      <c r="KBT823" s="168"/>
      <c r="KBU823" s="168"/>
      <c r="KBV823" s="168"/>
      <c r="KBW823" s="168"/>
      <c r="KBX823" s="168"/>
      <c r="KBY823" s="168"/>
      <c r="KBZ823" s="168"/>
      <c r="KCA823" s="168"/>
      <c r="KCB823" s="168"/>
      <c r="KCC823" s="168"/>
      <c r="KCD823" s="168"/>
      <c r="KCE823" s="168"/>
      <c r="KCF823" s="168"/>
      <c r="KCG823" s="511"/>
      <c r="KCH823" s="511"/>
      <c r="KCI823" s="511"/>
      <c r="KCJ823" s="511"/>
      <c r="KCK823" s="511"/>
      <c r="KCL823" s="511"/>
      <c r="KCM823" s="511"/>
      <c r="KCN823" s="511"/>
      <c r="KCO823" s="511"/>
      <c r="KCP823" s="511"/>
      <c r="KCQ823" s="511"/>
      <c r="KCR823" s="511"/>
      <c r="KCS823" s="511"/>
      <c r="KCT823" s="511"/>
      <c r="KCU823" s="511"/>
      <c r="KCV823" s="511"/>
      <c r="KCW823" s="511"/>
      <c r="KCX823" s="511"/>
      <c r="KCY823" s="511"/>
      <c r="KCZ823" s="511"/>
      <c r="KDA823" s="511"/>
      <c r="KDB823" s="511"/>
      <c r="KDC823" s="511"/>
      <c r="KDD823" s="511"/>
      <c r="KDE823" s="89"/>
      <c r="KDF823" s="89"/>
      <c r="KDG823" s="89"/>
      <c r="KDH823" s="89"/>
      <c r="KDI823" s="89"/>
      <c r="KDJ823" s="511"/>
      <c r="KDK823" s="511"/>
      <c r="KDL823" s="89"/>
      <c r="KDM823" s="89"/>
      <c r="KDN823" s="511"/>
      <c r="KDO823" s="511"/>
      <c r="KDP823" s="89"/>
      <c r="KDQ823" s="89"/>
      <c r="KDR823" s="511"/>
      <c r="KDS823" s="511"/>
      <c r="KDT823" s="511"/>
      <c r="KDU823" s="511"/>
      <c r="KDV823" s="511"/>
      <c r="KDW823" s="511"/>
      <c r="KDX823" s="511"/>
      <c r="KDY823" s="89"/>
      <c r="KDZ823" s="89"/>
      <c r="KEA823" s="511"/>
      <c r="KEB823" s="511"/>
      <c r="KEC823" s="89"/>
      <c r="KED823" s="89"/>
      <c r="KEE823" s="511"/>
      <c r="KEF823" s="511"/>
      <c r="KEG823" s="511"/>
      <c r="KEH823" s="511"/>
      <c r="KEI823" s="511"/>
      <c r="KEJ823" s="203"/>
      <c r="KEK823" s="107"/>
      <c r="KEL823" s="511"/>
      <c r="KEM823" s="511"/>
      <c r="KEN823" s="511"/>
      <c r="KEO823" s="511"/>
      <c r="KEP823" s="511"/>
      <c r="KEQ823" s="511"/>
      <c r="KER823" s="511"/>
      <c r="KES823" s="168"/>
      <c r="KET823" s="168"/>
      <c r="KEU823" s="168"/>
      <c r="KEV823" s="168"/>
      <c r="KEW823" s="168"/>
      <c r="KEX823" s="168"/>
      <c r="KEY823" s="168"/>
      <c r="KEZ823" s="168"/>
      <c r="KFA823" s="168"/>
      <c r="KFB823" s="168"/>
      <c r="KFC823" s="168"/>
      <c r="KFD823" s="168"/>
      <c r="KFE823" s="168"/>
      <c r="KFF823" s="168"/>
      <c r="KFG823" s="168"/>
      <c r="KFH823" s="168"/>
      <c r="KFI823" s="168"/>
      <c r="KFJ823" s="168"/>
      <c r="KFK823" s="168"/>
      <c r="KFL823" s="168"/>
      <c r="KFM823" s="168"/>
      <c r="KFN823" s="168"/>
      <c r="KFO823" s="168"/>
      <c r="KFP823" s="168"/>
      <c r="KFQ823" s="168"/>
      <c r="KFR823" s="168"/>
      <c r="KFS823" s="168"/>
      <c r="KFT823" s="168"/>
      <c r="KFU823" s="168"/>
      <c r="KFV823" s="168"/>
      <c r="KFW823" s="168"/>
      <c r="KFX823" s="168"/>
      <c r="KFY823" s="168"/>
      <c r="KFZ823" s="168"/>
      <c r="KGA823" s="168"/>
      <c r="KGB823" s="168"/>
      <c r="KGC823" s="168"/>
      <c r="KGD823" s="168"/>
      <c r="KGE823" s="168"/>
      <c r="KGF823" s="168"/>
      <c r="KGG823" s="168"/>
      <c r="KGH823" s="168"/>
      <c r="KGI823" s="168"/>
      <c r="KGJ823" s="168"/>
      <c r="KGK823" s="511"/>
      <c r="KGL823" s="511"/>
      <c r="KGM823" s="511"/>
      <c r="KGN823" s="511"/>
      <c r="KGO823" s="511"/>
      <c r="KGP823" s="511"/>
      <c r="KGQ823" s="511"/>
      <c r="KGR823" s="511"/>
      <c r="KGS823" s="511"/>
      <c r="KGT823" s="511"/>
      <c r="KGU823" s="511"/>
      <c r="KGV823" s="511"/>
      <c r="KGW823" s="511"/>
      <c r="KGX823" s="511"/>
      <c r="KGY823" s="511"/>
      <c r="KGZ823" s="511"/>
      <c r="KHA823" s="511"/>
      <c r="KHB823" s="511"/>
      <c r="KHC823" s="511"/>
      <c r="KHD823" s="511"/>
      <c r="KHE823" s="511"/>
      <c r="KHF823" s="511"/>
      <c r="KHG823" s="511"/>
      <c r="KHH823" s="511"/>
      <c r="KHI823" s="89"/>
      <c r="KHJ823" s="89"/>
      <c r="KHK823" s="89"/>
      <c r="KHL823" s="89"/>
      <c r="KHM823" s="89"/>
      <c r="KHN823" s="511"/>
      <c r="KHO823" s="511"/>
      <c r="KHP823" s="89"/>
      <c r="KHQ823" s="89"/>
      <c r="KHR823" s="511"/>
      <c r="KHS823" s="511"/>
      <c r="KHT823" s="89"/>
      <c r="KHU823" s="89"/>
      <c r="KHV823" s="511"/>
      <c r="KHW823" s="511"/>
      <c r="KHX823" s="511"/>
      <c r="KHY823" s="511"/>
      <c r="KHZ823" s="511"/>
      <c r="KIA823" s="511"/>
      <c r="KIB823" s="511"/>
      <c r="KIC823" s="89"/>
      <c r="KID823" s="89"/>
      <c r="KIE823" s="511"/>
      <c r="KIF823" s="511"/>
      <c r="KIG823" s="89"/>
      <c r="KIH823" s="89"/>
      <c r="KII823" s="511"/>
      <c r="KIJ823" s="511"/>
      <c r="KIK823" s="511"/>
      <c r="KIL823" s="511"/>
      <c r="KIM823" s="511"/>
      <c r="KIN823" s="203"/>
      <c r="KIO823" s="107"/>
      <c r="KIP823" s="511"/>
      <c r="KIQ823" s="511"/>
      <c r="KIR823" s="511"/>
      <c r="KIS823" s="511"/>
      <c r="KIT823" s="511"/>
      <c r="KIU823" s="511"/>
      <c r="KIV823" s="511"/>
      <c r="KIW823" s="168"/>
      <c r="KIX823" s="168"/>
      <c r="KIY823" s="168"/>
      <c r="KIZ823" s="168"/>
      <c r="KJA823" s="168"/>
      <c r="KJB823" s="168"/>
      <c r="KJC823" s="168"/>
      <c r="KJD823" s="168"/>
      <c r="KJE823" s="168"/>
      <c r="KJF823" s="168"/>
      <c r="KJG823" s="168"/>
      <c r="KJH823" s="168"/>
      <c r="KJI823" s="168"/>
      <c r="KJJ823" s="168"/>
      <c r="KJK823" s="168"/>
      <c r="KJL823" s="168"/>
      <c r="KJM823" s="168"/>
      <c r="KJN823" s="168"/>
      <c r="KJO823" s="168"/>
      <c r="KJP823" s="168"/>
      <c r="KJQ823" s="168"/>
      <c r="KJR823" s="168"/>
      <c r="KJS823" s="168"/>
      <c r="KJT823" s="168"/>
      <c r="KJU823" s="168"/>
      <c r="KJV823" s="168"/>
      <c r="KJW823" s="168"/>
      <c r="KJX823" s="168"/>
      <c r="KJY823" s="168"/>
      <c r="KJZ823" s="168"/>
      <c r="KKA823" s="168"/>
      <c r="KKB823" s="168"/>
      <c r="KKC823" s="168"/>
      <c r="KKD823" s="168"/>
      <c r="KKE823" s="168"/>
      <c r="KKF823" s="168"/>
      <c r="KKG823" s="168"/>
      <c r="KKH823" s="168"/>
      <c r="KKI823" s="168"/>
      <c r="KKJ823" s="168"/>
      <c r="KKK823" s="168"/>
      <c r="KKL823" s="168"/>
      <c r="KKM823" s="168"/>
      <c r="KKN823" s="168"/>
      <c r="KKO823" s="511"/>
      <c r="KKP823" s="511"/>
      <c r="KKQ823" s="511"/>
      <c r="KKR823" s="511"/>
      <c r="KKS823" s="511"/>
      <c r="KKT823" s="511"/>
      <c r="KKU823" s="511"/>
      <c r="KKV823" s="511"/>
      <c r="KKW823" s="511"/>
      <c r="KKX823" s="511"/>
      <c r="KKY823" s="511"/>
      <c r="KKZ823" s="511"/>
      <c r="KLA823" s="511"/>
      <c r="KLB823" s="511"/>
      <c r="KLC823" s="511"/>
      <c r="KLD823" s="511"/>
      <c r="KLE823" s="511"/>
      <c r="KLF823" s="511"/>
      <c r="KLG823" s="511"/>
      <c r="KLH823" s="511"/>
      <c r="KLI823" s="511"/>
      <c r="KLJ823" s="511"/>
      <c r="KLK823" s="511"/>
      <c r="KLL823" s="511"/>
      <c r="KLM823" s="89"/>
      <c r="KLN823" s="89"/>
      <c r="KLO823" s="89"/>
      <c r="KLP823" s="89"/>
      <c r="KLQ823" s="89"/>
      <c r="KLR823" s="511"/>
      <c r="KLS823" s="511"/>
      <c r="KLT823" s="89"/>
      <c r="KLU823" s="89"/>
      <c r="KLV823" s="511"/>
      <c r="KLW823" s="511"/>
      <c r="KLX823" s="89"/>
      <c r="KLY823" s="89"/>
      <c r="KLZ823" s="511"/>
      <c r="KMA823" s="511"/>
      <c r="KMB823" s="511"/>
      <c r="KMC823" s="511"/>
      <c r="KMD823" s="511"/>
      <c r="KME823" s="511"/>
      <c r="KMF823" s="511"/>
      <c r="KMG823" s="89"/>
      <c r="KMH823" s="89"/>
      <c r="KMI823" s="511"/>
      <c r="KMJ823" s="511"/>
      <c r="KMK823" s="89"/>
      <c r="KML823" s="89"/>
      <c r="KMM823" s="511"/>
      <c r="KMN823" s="511"/>
      <c r="KMO823" s="511"/>
      <c r="KMP823" s="511"/>
      <c r="KMQ823" s="511"/>
      <c r="KMR823" s="203"/>
      <c r="KMS823" s="107"/>
      <c r="KMT823" s="511"/>
      <c r="KMU823" s="511"/>
      <c r="KMV823" s="511"/>
      <c r="KMW823" s="511"/>
      <c r="KMX823" s="511"/>
      <c r="KMY823" s="511"/>
      <c r="KMZ823" s="511"/>
      <c r="KNA823" s="168"/>
      <c r="KNB823" s="168"/>
      <c r="KNC823" s="168"/>
      <c r="KND823" s="168"/>
      <c r="KNE823" s="168"/>
      <c r="KNF823" s="168"/>
      <c r="KNG823" s="168"/>
      <c r="KNH823" s="168"/>
      <c r="KNI823" s="168"/>
      <c r="KNJ823" s="168"/>
      <c r="KNK823" s="168"/>
      <c r="KNL823" s="168"/>
      <c r="KNM823" s="168"/>
      <c r="KNN823" s="168"/>
      <c r="KNO823" s="168"/>
      <c r="KNP823" s="168"/>
      <c r="KNQ823" s="168"/>
      <c r="KNR823" s="168"/>
      <c r="KNS823" s="168"/>
      <c r="KNT823" s="168"/>
      <c r="KNU823" s="168"/>
      <c r="KNV823" s="168"/>
      <c r="KNW823" s="168"/>
      <c r="KNX823" s="168"/>
      <c r="KNY823" s="168"/>
      <c r="KNZ823" s="168"/>
      <c r="KOA823" s="168"/>
      <c r="KOB823" s="168"/>
      <c r="KOC823" s="168"/>
      <c r="KOD823" s="168"/>
      <c r="KOE823" s="168"/>
      <c r="KOF823" s="168"/>
      <c r="KOG823" s="168"/>
      <c r="KOH823" s="168"/>
      <c r="KOI823" s="168"/>
      <c r="KOJ823" s="168"/>
      <c r="KOK823" s="168"/>
      <c r="KOL823" s="168"/>
      <c r="KOM823" s="168"/>
      <c r="KON823" s="168"/>
      <c r="KOO823" s="168"/>
      <c r="KOP823" s="168"/>
      <c r="KOQ823" s="168"/>
      <c r="KOR823" s="168"/>
      <c r="KOS823" s="511"/>
      <c r="KOT823" s="511"/>
      <c r="KOU823" s="511"/>
      <c r="KOV823" s="511"/>
      <c r="KOW823" s="511"/>
      <c r="KOX823" s="511"/>
      <c r="KOY823" s="511"/>
      <c r="KOZ823" s="511"/>
      <c r="KPA823" s="511"/>
      <c r="KPB823" s="511"/>
      <c r="KPC823" s="511"/>
      <c r="KPD823" s="511"/>
      <c r="KPE823" s="511"/>
      <c r="KPF823" s="511"/>
      <c r="KPG823" s="511"/>
      <c r="KPH823" s="511"/>
      <c r="KPI823" s="511"/>
      <c r="KPJ823" s="511"/>
      <c r="KPK823" s="511"/>
      <c r="KPL823" s="511"/>
      <c r="KPM823" s="511"/>
      <c r="KPN823" s="511"/>
      <c r="KPO823" s="511"/>
      <c r="KPP823" s="511"/>
      <c r="KPQ823" s="89"/>
      <c r="KPR823" s="89"/>
      <c r="KPS823" s="89"/>
      <c r="KPT823" s="89"/>
      <c r="KPU823" s="89"/>
      <c r="KPV823" s="511"/>
      <c r="KPW823" s="511"/>
      <c r="KPX823" s="89"/>
      <c r="KPY823" s="89"/>
      <c r="KPZ823" s="511"/>
      <c r="KQA823" s="511"/>
      <c r="KQB823" s="89"/>
      <c r="KQC823" s="89"/>
      <c r="KQD823" s="511"/>
      <c r="KQE823" s="511"/>
      <c r="KQF823" s="511"/>
      <c r="KQG823" s="511"/>
      <c r="KQH823" s="511"/>
      <c r="KQI823" s="511"/>
      <c r="KQJ823" s="511"/>
      <c r="KQK823" s="89"/>
      <c r="KQL823" s="89"/>
      <c r="KQM823" s="511"/>
      <c r="KQN823" s="511"/>
      <c r="KQO823" s="89"/>
      <c r="KQP823" s="89"/>
      <c r="KQQ823" s="511"/>
      <c r="KQR823" s="511"/>
      <c r="KQS823" s="511"/>
      <c r="KQT823" s="511"/>
      <c r="KQU823" s="511"/>
      <c r="KQV823" s="203"/>
      <c r="KQW823" s="107"/>
      <c r="KQX823" s="511"/>
      <c r="KQY823" s="511"/>
      <c r="KQZ823" s="511"/>
      <c r="KRA823" s="511"/>
      <c r="KRB823" s="511"/>
      <c r="KRC823" s="511"/>
      <c r="KRD823" s="511"/>
      <c r="KRE823" s="168"/>
      <c r="KRF823" s="168"/>
      <c r="KRG823" s="168"/>
      <c r="KRH823" s="168"/>
      <c r="KRI823" s="168"/>
      <c r="KRJ823" s="168"/>
      <c r="KRK823" s="168"/>
      <c r="KRL823" s="168"/>
      <c r="KRM823" s="168"/>
      <c r="KRN823" s="168"/>
      <c r="KRO823" s="168"/>
      <c r="KRP823" s="168"/>
      <c r="KRQ823" s="168"/>
      <c r="KRR823" s="168"/>
      <c r="KRS823" s="168"/>
      <c r="KRT823" s="168"/>
      <c r="KRU823" s="168"/>
      <c r="KRV823" s="168"/>
      <c r="KRW823" s="168"/>
      <c r="KRX823" s="168"/>
      <c r="KRY823" s="168"/>
      <c r="KRZ823" s="168"/>
      <c r="KSA823" s="168"/>
      <c r="KSB823" s="168"/>
      <c r="KSC823" s="168"/>
      <c r="KSD823" s="168"/>
      <c r="KSE823" s="168"/>
      <c r="KSF823" s="168"/>
      <c r="KSG823" s="168"/>
      <c r="KSH823" s="168"/>
      <c r="KSI823" s="168"/>
      <c r="KSJ823" s="168"/>
      <c r="KSK823" s="168"/>
      <c r="KSL823" s="168"/>
      <c r="KSM823" s="168"/>
      <c r="KSN823" s="168"/>
      <c r="KSO823" s="168"/>
      <c r="KSP823" s="168"/>
      <c r="KSQ823" s="168"/>
      <c r="KSR823" s="168"/>
      <c r="KSS823" s="168"/>
      <c r="KST823" s="168"/>
      <c r="KSU823" s="168"/>
      <c r="KSV823" s="168"/>
      <c r="KSW823" s="511"/>
      <c r="KSX823" s="511"/>
      <c r="KSY823" s="511"/>
      <c r="KSZ823" s="511"/>
      <c r="KTA823" s="511"/>
      <c r="KTB823" s="511"/>
      <c r="KTC823" s="511"/>
      <c r="KTD823" s="511"/>
      <c r="KTE823" s="511"/>
      <c r="KTF823" s="511"/>
      <c r="KTG823" s="511"/>
      <c r="KTH823" s="511"/>
      <c r="KTI823" s="511"/>
      <c r="KTJ823" s="511"/>
      <c r="KTK823" s="511"/>
      <c r="KTL823" s="511"/>
      <c r="KTM823" s="511"/>
      <c r="KTN823" s="511"/>
      <c r="KTO823" s="511"/>
      <c r="KTP823" s="511"/>
      <c r="KTQ823" s="511"/>
      <c r="KTR823" s="511"/>
      <c r="KTS823" s="511"/>
      <c r="KTT823" s="511"/>
      <c r="KTU823" s="89"/>
      <c r="KTV823" s="89"/>
      <c r="KTW823" s="89"/>
      <c r="KTX823" s="89"/>
      <c r="KTY823" s="89"/>
      <c r="KTZ823" s="511"/>
      <c r="KUA823" s="511"/>
      <c r="KUB823" s="89"/>
      <c r="KUC823" s="89"/>
      <c r="KUD823" s="511"/>
      <c r="KUE823" s="511"/>
      <c r="KUF823" s="89"/>
      <c r="KUG823" s="89"/>
      <c r="KUH823" s="511"/>
      <c r="KUI823" s="511"/>
      <c r="KUJ823" s="511"/>
      <c r="KUK823" s="511"/>
      <c r="KUL823" s="511"/>
      <c r="KUM823" s="511"/>
      <c r="KUN823" s="511"/>
      <c r="KUO823" s="89"/>
      <c r="KUP823" s="89"/>
      <c r="KUQ823" s="511"/>
      <c r="KUR823" s="511"/>
      <c r="KUS823" s="89"/>
      <c r="KUT823" s="89"/>
      <c r="KUU823" s="511"/>
      <c r="KUV823" s="511"/>
      <c r="KUW823" s="511"/>
      <c r="KUX823" s="511"/>
      <c r="KUY823" s="511"/>
      <c r="KUZ823" s="203"/>
      <c r="KVA823" s="107"/>
      <c r="KVB823" s="511"/>
      <c r="KVC823" s="511"/>
      <c r="KVD823" s="511"/>
      <c r="KVE823" s="511"/>
      <c r="KVF823" s="511"/>
      <c r="KVG823" s="511"/>
      <c r="KVH823" s="511"/>
      <c r="KVI823" s="168"/>
      <c r="KVJ823" s="168"/>
      <c r="KVK823" s="168"/>
      <c r="KVL823" s="168"/>
      <c r="KVM823" s="168"/>
      <c r="KVN823" s="168"/>
      <c r="KVO823" s="168"/>
      <c r="KVP823" s="168"/>
      <c r="KVQ823" s="168"/>
      <c r="KVR823" s="168"/>
      <c r="KVS823" s="168"/>
      <c r="KVT823" s="168"/>
      <c r="KVU823" s="168"/>
      <c r="KVV823" s="168"/>
      <c r="KVW823" s="168"/>
      <c r="KVX823" s="168"/>
      <c r="KVY823" s="168"/>
      <c r="KVZ823" s="168"/>
      <c r="KWA823" s="168"/>
      <c r="KWB823" s="168"/>
      <c r="KWC823" s="168"/>
      <c r="KWD823" s="168"/>
      <c r="KWE823" s="168"/>
      <c r="KWF823" s="168"/>
      <c r="KWG823" s="168"/>
      <c r="KWH823" s="168"/>
      <c r="KWI823" s="168"/>
      <c r="KWJ823" s="168"/>
      <c r="KWK823" s="168"/>
      <c r="KWL823" s="168"/>
      <c r="KWM823" s="168"/>
      <c r="KWN823" s="168"/>
      <c r="KWO823" s="168"/>
      <c r="KWP823" s="168"/>
      <c r="KWQ823" s="168"/>
      <c r="KWR823" s="168"/>
      <c r="KWS823" s="168"/>
      <c r="KWT823" s="168"/>
      <c r="KWU823" s="168"/>
      <c r="KWV823" s="168"/>
      <c r="KWW823" s="168"/>
      <c r="KWX823" s="168"/>
      <c r="KWY823" s="168"/>
      <c r="KWZ823" s="168"/>
      <c r="KXA823" s="511"/>
      <c r="KXB823" s="511"/>
      <c r="KXC823" s="511"/>
      <c r="KXD823" s="511"/>
      <c r="KXE823" s="511"/>
      <c r="KXF823" s="511"/>
      <c r="KXG823" s="511"/>
      <c r="KXH823" s="511"/>
      <c r="KXI823" s="511"/>
      <c r="KXJ823" s="511"/>
      <c r="KXK823" s="511"/>
      <c r="KXL823" s="511"/>
      <c r="KXM823" s="511"/>
      <c r="KXN823" s="511"/>
      <c r="KXO823" s="511"/>
      <c r="KXP823" s="511"/>
      <c r="KXQ823" s="511"/>
      <c r="KXR823" s="511"/>
      <c r="KXS823" s="511"/>
      <c r="KXT823" s="511"/>
      <c r="KXU823" s="511"/>
      <c r="KXV823" s="511"/>
      <c r="KXW823" s="511"/>
      <c r="KXX823" s="511"/>
      <c r="KXY823" s="89"/>
      <c r="KXZ823" s="89"/>
      <c r="KYA823" s="89"/>
      <c r="KYB823" s="89"/>
      <c r="KYC823" s="89"/>
      <c r="KYD823" s="511"/>
      <c r="KYE823" s="511"/>
      <c r="KYF823" s="89"/>
      <c r="KYG823" s="89"/>
      <c r="KYH823" s="511"/>
      <c r="KYI823" s="511"/>
      <c r="KYJ823" s="89"/>
      <c r="KYK823" s="89"/>
      <c r="KYL823" s="511"/>
      <c r="KYM823" s="511"/>
      <c r="KYN823" s="511"/>
      <c r="KYO823" s="511"/>
      <c r="KYP823" s="511"/>
      <c r="KYQ823" s="511"/>
      <c r="KYR823" s="511"/>
      <c r="KYS823" s="89"/>
      <c r="KYT823" s="89"/>
      <c r="KYU823" s="511"/>
      <c r="KYV823" s="511"/>
      <c r="KYW823" s="89"/>
      <c r="KYX823" s="89"/>
      <c r="KYY823" s="511"/>
      <c r="KYZ823" s="511"/>
      <c r="KZA823" s="511"/>
      <c r="KZB823" s="511"/>
      <c r="KZC823" s="511"/>
      <c r="KZD823" s="203"/>
      <c r="KZE823" s="107"/>
      <c r="KZF823" s="511"/>
      <c r="KZG823" s="511"/>
      <c r="KZH823" s="511"/>
      <c r="KZI823" s="511"/>
      <c r="KZJ823" s="511"/>
      <c r="KZK823" s="511"/>
      <c r="KZL823" s="511"/>
      <c r="KZM823" s="168"/>
      <c r="KZN823" s="168"/>
      <c r="KZO823" s="168"/>
      <c r="KZP823" s="168"/>
      <c r="KZQ823" s="168"/>
      <c r="KZR823" s="168"/>
      <c r="KZS823" s="168"/>
      <c r="KZT823" s="168"/>
      <c r="KZU823" s="168"/>
      <c r="KZV823" s="168"/>
      <c r="KZW823" s="168"/>
      <c r="KZX823" s="168"/>
      <c r="KZY823" s="168"/>
      <c r="KZZ823" s="168"/>
      <c r="LAA823" s="168"/>
      <c r="LAB823" s="168"/>
      <c r="LAC823" s="168"/>
      <c r="LAD823" s="168"/>
      <c r="LAE823" s="168"/>
      <c r="LAF823" s="168"/>
      <c r="LAG823" s="168"/>
      <c r="LAH823" s="168"/>
      <c r="LAI823" s="168"/>
      <c r="LAJ823" s="168"/>
      <c r="LAK823" s="168"/>
      <c r="LAL823" s="168"/>
      <c r="LAM823" s="168"/>
      <c r="LAN823" s="168"/>
      <c r="LAO823" s="168"/>
      <c r="LAP823" s="168"/>
      <c r="LAQ823" s="168"/>
      <c r="LAR823" s="168"/>
      <c r="LAS823" s="168"/>
      <c r="LAT823" s="168"/>
      <c r="LAU823" s="168"/>
      <c r="LAV823" s="168"/>
      <c r="LAW823" s="168"/>
      <c r="LAX823" s="168"/>
      <c r="LAY823" s="168"/>
      <c r="LAZ823" s="168"/>
      <c r="LBA823" s="168"/>
      <c r="LBB823" s="168"/>
      <c r="LBC823" s="168"/>
      <c r="LBD823" s="168"/>
      <c r="LBE823" s="511"/>
      <c r="LBF823" s="511"/>
      <c r="LBG823" s="511"/>
      <c r="LBH823" s="511"/>
      <c r="LBI823" s="511"/>
      <c r="LBJ823" s="511"/>
      <c r="LBK823" s="511"/>
      <c r="LBL823" s="511"/>
      <c r="LBM823" s="511"/>
      <c r="LBN823" s="511"/>
      <c r="LBO823" s="511"/>
      <c r="LBP823" s="511"/>
      <c r="LBQ823" s="511"/>
      <c r="LBR823" s="511"/>
      <c r="LBS823" s="511"/>
      <c r="LBT823" s="511"/>
      <c r="LBU823" s="511"/>
      <c r="LBV823" s="511"/>
      <c r="LBW823" s="511"/>
      <c r="LBX823" s="511"/>
      <c r="LBY823" s="511"/>
      <c r="LBZ823" s="511"/>
      <c r="LCA823" s="511"/>
      <c r="LCB823" s="511"/>
      <c r="LCC823" s="89"/>
      <c r="LCD823" s="89"/>
      <c r="LCE823" s="89"/>
      <c r="LCF823" s="89"/>
      <c r="LCG823" s="89"/>
      <c r="LCH823" s="511"/>
      <c r="LCI823" s="511"/>
      <c r="LCJ823" s="89"/>
      <c r="LCK823" s="89"/>
      <c r="LCL823" s="511"/>
      <c r="LCM823" s="511"/>
      <c r="LCN823" s="89"/>
      <c r="LCO823" s="89"/>
      <c r="LCP823" s="511"/>
      <c r="LCQ823" s="511"/>
      <c r="LCR823" s="511"/>
      <c r="LCS823" s="511"/>
      <c r="LCT823" s="511"/>
      <c r="LCU823" s="511"/>
      <c r="LCV823" s="511"/>
      <c r="LCW823" s="89"/>
      <c r="LCX823" s="89"/>
      <c r="LCY823" s="511"/>
      <c r="LCZ823" s="511"/>
      <c r="LDA823" s="89"/>
      <c r="LDB823" s="89"/>
      <c r="LDC823" s="511"/>
      <c r="LDD823" s="511"/>
      <c r="LDE823" s="511"/>
      <c r="LDF823" s="511"/>
      <c r="LDG823" s="511"/>
      <c r="LDH823" s="203"/>
      <c r="LDI823" s="107"/>
      <c r="LDJ823" s="511"/>
      <c r="LDK823" s="511"/>
      <c r="LDL823" s="511"/>
      <c r="LDM823" s="511"/>
      <c r="LDN823" s="511"/>
      <c r="LDO823" s="511"/>
      <c r="LDP823" s="511"/>
      <c r="LDQ823" s="168"/>
      <c r="LDR823" s="168"/>
      <c r="LDS823" s="168"/>
      <c r="LDT823" s="168"/>
      <c r="LDU823" s="168"/>
      <c r="LDV823" s="168"/>
      <c r="LDW823" s="168"/>
      <c r="LDX823" s="168"/>
      <c r="LDY823" s="168"/>
      <c r="LDZ823" s="168"/>
      <c r="LEA823" s="168"/>
      <c r="LEB823" s="168"/>
      <c r="LEC823" s="168"/>
      <c r="LED823" s="168"/>
      <c r="LEE823" s="168"/>
      <c r="LEF823" s="168"/>
      <c r="LEG823" s="168"/>
      <c r="LEH823" s="168"/>
      <c r="LEI823" s="168"/>
      <c r="LEJ823" s="168"/>
      <c r="LEK823" s="168"/>
      <c r="LEL823" s="168"/>
      <c r="LEM823" s="168"/>
      <c r="LEN823" s="168"/>
      <c r="LEO823" s="168"/>
      <c r="LEP823" s="168"/>
      <c r="LEQ823" s="168"/>
      <c r="LER823" s="168"/>
      <c r="LES823" s="168"/>
      <c r="LET823" s="168"/>
      <c r="LEU823" s="168"/>
      <c r="LEV823" s="168"/>
      <c r="LEW823" s="168"/>
      <c r="LEX823" s="168"/>
      <c r="LEY823" s="168"/>
      <c r="LEZ823" s="168"/>
      <c r="LFA823" s="168"/>
      <c r="LFB823" s="168"/>
      <c r="LFC823" s="168"/>
      <c r="LFD823" s="168"/>
      <c r="LFE823" s="168"/>
      <c r="LFF823" s="168"/>
      <c r="LFG823" s="168"/>
      <c r="LFH823" s="168"/>
      <c r="LFI823" s="511"/>
      <c r="LFJ823" s="511"/>
      <c r="LFK823" s="511"/>
      <c r="LFL823" s="511"/>
      <c r="LFM823" s="511"/>
      <c r="LFN823" s="511"/>
      <c r="LFO823" s="511"/>
      <c r="LFP823" s="511"/>
      <c r="LFQ823" s="511"/>
      <c r="LFR823" s="511"/>
      <c r="LFS823" s="511"/>
      <c r="LFT823" s="511"/>
      <c r="LFU823" s="511"/>
      <c r="LFV823" s="511"/>
      <c r="LFW823" s="511"/>
      <c r="LFX823" s="511"/>
      <c r="LFY823" s="511"/>
      <c r="LFZ823" s="511"/>
      <c r="LGA823" s="511"/>
      <c r="LGB823" s="511"/>
      <c r="LGC823" s="511"/>
      <c r="LGD823" s="511"/>
      <c r="LGE823" s="511"/>
      <c r="LGF823" s="511"/>
      <c r="LGG823" s="89"/>
      <c r="LGH823" s="89"/>
      <c r="LGI823" s="89"/>
      <c r="LGJ823" s="89"/>
      <c r="LGK823" s="89"/>
      <c r="LGL823" s="511"/>
      <c r="LGM823" s="511"/>
      <c r="LGN823" s="89"/>
      <c r="LGO823" s="89"/>
      <c r="LGP823" s="511"/>
      <c r="LGQ823" s="511"/>
      <c r="LGR823" s="89"/>
      <c r="LGS823" s="89"/>
      <c r="LGT823" s="511"/>
      <c r="LGU823" s="511"/>
      <c r="LGV823" s="511"/>
      <c r="LGW823" s="511"/>
      <c r="LGX823" s="511"/>
      <c r="LGY823" s="511"/>
      <c r="LGZ823" s="511"/>
      <c r="LHA823" s="89"/>
      <c r="LHB823" s="89"/>
      <c r="LHC823" s="511"/>
      <c r="LHD823" s="511"/>
      <c r="LHE823" s="89"/>
      <c r="LHF823" s="89"/>
      <c r="LHG823" s="511"/>
      <c r="LHH823" s="511"/>
      <c r="LHI823" s="511"/>
      <c r="LHJ823" s="511"/>
      <c r="LHK823" s="511"/>
      <c r="LHL823" s="203"/>
      <c r="LHM823" s="107"/>
      <c r="LHN823" s="511"/>
      <c r="LHO823" s="511"/>
      <c r="LHP823" s="511"/>
      <c r="LHQ823" s="511"/>
      <c r="LHR823" s="511"/>
      <c r="LHS823" s="511"/>
      <c r="LHT823" s="511"/>
      <c r="LHU823" s="168"/>
      <c r="LHV823" s="168"/>
      <c r="LHW823" s="168"/>
      <c r="LHX823" s="168"/>
      <c r="LHY823" s="168"/>
      <c r="LHZ823" s="168"/>
      <c r="LIA823" s="168"/>
      <c r="LIB823" s="168"/>
      <c r="LIC823" s="168"/>
      <c r="LID823" s="168"/>
      <c r="LIE823" s="168"/>
      <c r="LIF823" s="168"/>
      <c r="LIG823" s="168"/>
      <c r="LIH823" s="168"/>
      <c r="LII823" s="168"/>
      <c r="LIJ823" s="168"/>
      <c r="LIK823" s="168"/>
      <c r="LIL823" s="168"/>
      <c r="LIM823" s="168"/>
      <c r="LIN823" s="168"/>
      <c r="LIO823" s="168"/>
      <c r="LIP823" s="168"/>
      <c r="LIQ823" s="168"/>
      <c r="LIR823" s="168"/>
      <c r="LIS823" s="168"/>
      <c r="LIT823" s="168"/>
      <c r="LIU823" s="168"/>
      <c r="LIV823" s="168"/>
      <c r="LIW823" s="168"/>
      <c r="LIX823" s="168"/>
      <c r="LIY823" s="168"/>
      <c r="LIZ823" s="168"/>
      <c r="LJA823" s="168"/>
      <c r="LJB823" s="168"/>
      <c r="LJC823" s="168"/>
      <c r="LJD823" s="168"/>
      <c r="LJE823" s="168"/>
      <c r="LJF823" s="168"/>
      <c r="LJG823" s="168"/>
      <c r="LJH823" s="168"/>
      <c r="LJI823" s="168"/>
      <c r="LJJ823" s="168"/>
      <c r="LJK823" s="168"/>
      <c r="LJL823" s="168"/>
      <c r="LJM823" s="511"/>
      <c r="LJN823" s="511"/>
      <c r="LJO823" s="511"/>
      <c r="LJP823" s="511"/>
      <c r="LJQ823" s="511"/>
      <c r="LJR823" s="511"/>
      <c r="LJS823" s="511"/>
      <c r="LJT823" s="511"/>
      <c r="LJU823" s="511"/>
      <c r="LJV823" s="511"/>
      <c r="LJW823" s="511"/>
      <c r="LJX823" s="511"/>
      <c r="LJY823" s="511"/>
      <c r="LJZ823" s="511"/>
      <c r="LKA823" s="511"/>
      <c r="LKB823" s="511"/>
      <c r="LKC823" s="511"/>
      <c r="LKD823" s="511"/>
      <c r="LKE823" s="511"/>
      <c r="LKF823" s="511"/>
      <c r="LKG823" s="511"/>
      <c r="LKH823" s="511"/>
      <c r="LKI823" s="511"/>
      <c r="LKJ823" s="511"/>
      <c r="LKK823" s="89"/>
      <c r="LKL823" s="89"/>
      <c r="LKM823" s="89"/>
      <c r="LKN823" s="89"/>
      <c r="LKO823" s="89"/>
      <c r="LKP823" s="511"/>
      <c r="LKQ823" s="511"/>
      <c r="LKR823" s="89"/>
      <c r="LKS823" s="89"/>
      <c r="LKT823" s="511"/>
      <c r="LKU823" s="511"/>
      <c r="LKV823" s="89"/>
      <c r="LKW823" s="89"/>
      <c r="LKX823" s="511"/>
      <c r="LKY823" s="511"/>
      <c r="LKZ823" s="511"/>
      <c r="LLA823" s="511"/>
      <c r="LLB823" s="511"/>
      <c r="LLC823" s="511"/>
      <c r="LLD823" s="511"/>
      <c r="LLE823" s="89"/>
      <c r="LLF823" s="89"/>
      <c r="LLG823" s="511"/>
      <c r="LLH823" s="511"/>
      <c r="LLI823" s="89"/>
      <c r="LLJ823" s="89"/>
      <c r="LLK823" s="511"/>
      <c r="LLL823" s="511"/>
      <c r="LLM823" s="511"/>
      <c r="LLN823" s="511"/>
      <c r="LLO823" s="511"/>
      <c r="LLP823" s="203"/>
      <c r="LLQ823" s="107"/>
      <c r="LLR823" s="511"/>
      <c r="LLS823" s="511"/>
      <c r="LLT823" s="511"/>
      <c r="LLU823" s="511"/>
      <c r="LLV823" s="511"/>
      <c r="LLW823" s="511"/>
      <c r="LLX823" s="511"/>
      <c r="LLY823" s="168"/>
      <c r="LLZ823" s="168"/>
      <c r="LMA823" s="168"/>
      <c r="LMB823" s="168"/>
      <c r="LMC823" s="168"/>
      <c r="LMD823" s="168"/>
      <c r="LME823" s="168"/>
      <c r="LMF823" s="168"/>
      <c r="LMG823" s="168"/>
      <c r="LMH823" s="168"/>
      <c r="LMI823" s="168"/>
      <c r="LMJ823" s="168"/>
      <c r="LMK823" s="168"/>
      <c r="LML823" s="168"/>
      <c r="LMM823" s="168"/>
      <c r="LMN823" s="168"/>
      <c r="LMO823" s="168"/>
      <c r="LMP823" s="168"/>
      <c r="LMQ823" s="168"/>
      <c r="LMR823" s="168"/>
      <c r="LMS823" s="168"/>
      <c r="LMT823" s="168"/>
      <c r="LMU823" s="168"/>
      <c r="LMV823" s="168"/>
      <c r="LMW823" s="168"/>
      <c r="LMX823" s="168"/>
      <c r="LMY823" s="168"/>
      <c r="LMZ823" s="168"/>
      <c r="LNA823" s="168"/>
      <c r="LNB823" s="168"/>
      <c r="LNC823" s="168"/>
      <c r="LND823" s="168"/>
      <c r="LNE823" s="168"/>
      <c r="LNF823" s="168"/>
      <c r="LNG823" s="168"/>
      <c r="LNH823" s="168"/>
      <c r="LNI823" s="168"/>
      <c r="LNJ823" s="168"/>
      <c r="LNK823" s="168"/>
      <c r="LNL823" s="168"/>
      <c r="LNM823" s="168"/>
      <c r="LNN823" s="168"/>
      <c r="LNO823" s="168"/>
      <c r="LNP823" s="168"/>
      <c r="LNQ823" s="511"/>
      <c r="LNR823" s="511"/>
      <c r="LNS823" s="511"/>
      <c r="LNT823" s="511"/>
      <c r="LNU823" s="511"/>
      <c r="LNV823" s="511"/>
      <c r="LNW823" s="511"/>
      <c r="LNX823" s="511"/>
      <c r="LNY823" s="511"/>
      <c r="LNZ823" s="511"/>
      <c r="LOA823" s="511"/>
      <c r="LOB823" s="511"/>
      <c r="LOC823" s="511"/>
      <c r="LOD823" s="511"/>
      <c r="LOE823" s="511"/>
      <c r="LOF823" s="511"/>
      <c r="LOG823" s="511"/>
      <c r="LOH823" s="511"/>
      <c r="LOI823" s="511"/>
      <c r="LOJ823" s="511"/>
      <c r="LOK823" s="511"/>
      <c r="LOL823" s="511"/>
      <c r="LOM823" s="511"/>
      <c r="LON823" s="511"/>
      <c r="LOO823" s="89"/>
      <c r="LOP823" s="89"/>
      <c r="LOQ823" s="89"/>
      <c r="LOR823" s="89"/>
      <c r="LOS823" s="89"/>
      <c r="LOT823" s="511"/>
      <c r="LOU823" s="511"/>
      <c r="LOV823" s="89"/>
      <c r="LOW823" s="89"/>
      <c r="LOX823" s="511"/>
      <c r="LOY823" s="511"/>
      <c r="LOZ823" s="89"/>
      <c r="LPA823" s="89"/>
      <c r="LPB823" s="511"/>
      <c r="LPC823" s="511"/>
      <c r="LPD823" s="511"/>
      <c r="LPE823" s="511"/>
      <c r="LPF823" s="511"/>
      <c r="LPG823" s="511"/>
      <c r="LPH823" s="511"/>
      <c r="LPI823" s="89"/>
      <c r="LPJ823" s="89"/>
      <c r="LPK823" s="511"/>
      <c r="LPL823" s="511"/>
      <c r="LPM823" s="89"/>
      <c r="LPN823" s="89"/>
      <c r="LPO823" s="511"/>
      <c r="LPP823" s="511"/>
      <c r="LPQ823" s="511"/>
      <c r="LPR823" s="511"/>
      <c r="LPS823" s="511"/>
      <c r="LPT823" s="203"/>
      <c r="LPU823" s="107"/>
      <c r="LPV823" s="511"/>
      <c r="LPW823" s="511"/>
      <c r="LPX823" s="511"/>
      <c r="LPY823" s="511"/>
      <c r="LPZ823" s="511"/>
      <c r="LQA823" s="511"/>
      <c r="LQB823" s="511"/>
      <c r="LQC823" s="168"/>
      <c r="LQD823" s="168"/>
      <c r="LQE823" s="168"/>
      <c r="LQF823" s="168"/>
      <c r="LQG823" s="168"/>
      <c r="LQH823" s="168"/>
      <c r="LQI823" s="168"/>
      <c r="LQJ823" s="168"/>
      <c r="LQK823" s="168"/>
      <c r="LQL823" s="168"/>
      <c r="LQM823" s="168"/>
      <c r="LQN823" s="168"/>
      <c r="LQO823" s="168"/>
      <c r="LQP823" s="168"/>
      <c r="LQQ823" s="168"/>
      <c r="LQR823" s="168"/>
      <c r="LQS823" s="168"/>
      <c r="LQT823" s="168"/>
      <c r="LQU823" s="168"/>
      <c r="LQV823" s="168"/>
      <c r="LQW823" s="168"/>
      <c r="LQX823" s="168"/>
      <c r="LQY823" s="168"/>
      <c r="LQZ823" s="168"/>
      <c r="LRA823" s="168"/>
      <c r="LRB823" s="168"/>
      <c r="LRC823" s="168"/>
      <c r="LRD823" s="168"/>
      <c r="LRE823" s="168"/>
      <c r="LRF823" s="168"/>
      <c r="LRG823" s="168"/>
      <c r="LRH823" s="168"/>
      <c r="LRI823" s="168"/>
      <c r="LRJ823" s="168"/>
      <c r="LRK823" s="168"/>
      <c r="LRL823" s="168"/>
      <c r="LRM823" s="168"/>
      <c r="LRN823" s="168"/>
      <c r="LRO823" s="168"/>
      <c r="LRP823" s="168"/>
      <c r="LRQ823" s="168"/>
      <c r="LRR823" s="168"/>
      <c r="LRS823" s="168"/>
      <c r="LRT823" s="168"/>
      <c r="LRU823" s="511"/>
      <c r="LRV823" s="511"/>
      <c r="LRW823" s="511"/>
      <c r="LRX823" s="511"/>
      <c r="LRY823" s="511"/>
      <c r="LRZ823" s="511"/>
      <c r="LSA823" s="511"/>
      <c r="LSB823" s="511"/>
      <c r="LSC823" s="511"/>
      <c r="LSD823" s="511"/>
      <c r="LSE823" s="511"/>
      <c r="LSF823" s="511"/>
      <c r="LSG823" s="511"/>
      <c r="LSH823" s="511"/>
      <c r="LSI823" s="511"/>
      <c r="LSJ823" s="511"/>
      <c r="LSK823" s="511"/>
      <c r="LSL823" s="511"/>
      <c r="LSM823" s="511"/>
      <c r="LSN823" s="511"/>
      <c r="LSO823" s="511"/>
      <c r="LSP823" s="511"/>
      <c r="LSQ823" s="511"/>
      <c r="LSR823" s="511"/>
      <c r="LSS823" s="89"/>
      <c r="LST823" s="89"/>
      <c r="LSU823" s="89"/>
      <c r="LSV823" s="89"/>
      <c r="LSW823" s="89"/>
      <c r="LSX823" s="511"/>
      <c r="LSY823" s="511"/>
      <c r="LSZ823" s="89"/>
      <c r="LTA823" s="89"/>
      <c r="LTB823" s="511"/>
      <c r="LTC823" s="511"/>
      <c r="LTD823" s="89"/>
      <c r="LTE823" s="89"/>
      <c r="LTF823" s="511"/>
      <c r="LTG823" s="511"/>
      <c r="LTH823" s="511"/>
      <c r="LTI823" s="511"/>
      <c r="LTJ823" s="511"/>
      <c r="LTK823" s="511"/>
      <c r="LTL823" s="511"/>
      <c r="LTM823" s="89"/>
      <c r="LTN823" s="89"/>
      <c r="LTO823" s="511"/>
      <c r="LTP823" s="511"/>
      <c r="LTQ823" s="89"/>
      <c r="LTR823" s="89"/>
      <c r="LTS823" s="511"/>
      <c r="LTT823" s="511"/>
      <c r="LTU823" s="511"/>
      <c r="LTV823" s="511"/>
      <c r="LTW823" s="511"/>
      <c r="LTX823" s="203"/>
      <c r="LTY823" s="107"/>
      <c r="LTZ823" s="511"/>
      <c r="LUA823" s="511"/>
      <c r="LUB823" s="511"/>
      <c r="LUC823" s="511"/>
      <c r="LUD823" s="511"/>
      <c r="LUE823" s="511"/>
      <c r="LUF823" s="511"/>
      <c r="LUG823" s="168"/>
      <c r="LUH823" s="168"/>
      <c r="LUI823" s="168"/>
      <c r="LUJ823" s="168"/>
      <c r="LUK823" s="168"/>
      <c r="LUL823" s="168"/>
      <c r="LUM823" s="168"/>
      <c r="LUN823" s="168"/>
      <c r="LUO823" s="168"/>
      <c r="LUP823" s="168"/>
      <c r="LUQ823" s="168"/>
      <c r="LUR823" s="168"/>
      <c r="LUS823" s="168"/>
      <c r="LUT823" s="168"/>
      <c r="LUU823" s="168"/>
      <c r="LUV823" s="168"/>
      <c r="LUW823" s="168"/>
      <c r="LUX823" s="168"/>
      <c r="LUY823" s="168"/>
      <c r="LUZ823" s="168"/>
      <c r="LVA823" s="168"/>
      <c r="LVB823" s="168"/>
      <c r="LVC823" s="168"/>
      <c r="LVD823" s="168"/>
      <c r="LVE823" s="168"/>
      <c r="LVF823" s="168"/>
      <c r="LVG823" s="168"/>
      <c r="LVH823" s="168"/>
      <c r="LVI823" s="168"/>
      <c r="LVJ823" s="168"/>
      <c r="LVK823" s="168"/>
      <c r="LVL823" s="168"/>
      <c r="LVM823" s="168"/>
      <c r="LVN823" s="168"/>
      <c r="LVO823" s="168"/>
      <c r="LVP823" s="168"/>
      <c r="LVQ823" s="168"/>
      <c r="LVR823" s="168"/>
      <c r="LVS823" s="168"/>
      <c r="LVT823" s="168"/>
      <c r="LVU823" s="168"/>
      <c r="LVV823" s="168"/>
      <c r="LVW823" s="168"/>
      <c r="LVX823" s="168"/>
      <c r="LVY823" s="511"/>
      <c r="LVZ823" s="511"/>
      <c r="LWA823" s="511"/>
      <c r="LWB823" s="511"/>
      <c r="LWC823" s="511"/>
      <c r="LWD823" s="511"/>
      <c r="LWE823" s="511"/>
      <c r="LWF823" s="511"/>
      <c r="LWG823" s="511"/>
      <c r="LWH823" s="511"/>
      <c r="LWI823" s="511"/>
      <c r="LWJ823" s="511"/>
      <c r="LWK823" s="511"/>
      <c r="LWL823" s="511"/>
      <c r="LWM823" s="511"/>
      <c r="LWN823" s="511"/>
      <c r="LWO823" s="511"/>
      <c r="LWP823" s="511"/>
      <c r="LWQ823" s="511"/>
      <c r="LWR823" s="511"/>
      <c r="LWS823" s="511"/>
      <c r="LWT823" s="511"/>
      <c r="LWU823" s="511"/>
      <c r="LWV823" s="511"/>
      <c r="LWW823" s="89"/>
      <c r="LWX823" s="89"/>
      <c r="LWY823" s="89"/>
      <c r="LWZ823" s="89"/>
      <c r="LXA823" s="89"/>
      <c r="LXB823" s="511"/>
      <c r="LXC823" s="511"/>
      <c r="LXD823" s="89"/>
      <c r="LXE823" s="89"/>
      <c r="LXF823" s="511"/>
      <c r="LXG823" s="511"/>
      <c r="LXH823" s="89"/>
      <c r="LXI823" s="89"/>
      <c r="LXJ823" s="511"/>
      <c r="LXK823" s="511"/>
      <c r="LXL823" s="511"/>
      <c r="LXM823" s="511"/>
      <c r="LXN823" s="511"/>
      <c r="LXO823" s="511"/>
      <c r="LXP823" s="511"/>
      <c r="LXQ823" s="89"/>
      <c r="LXR823" s="89"/>
      <c r="LXS823" s="511"/>
      <c r="LXT823" s="511"/>
      <c r="LXU823" s="89"/>
      <c r="LXV823" s="89"/>
      <c r="LXW823" s="511"/>
      <c r="LXX823" s="511"/>
      <c r="LXY823" s="511"/>
      <c r="LXZ823" s="511"/>
      <c r="LYA823" s="511"/>
      <c r="LYB823" s="203"/>
      <c r="LYC823" s="107"/>
      <c r="LYD823" s="511"/>
      <c r="LYE823" s="511"/>
      <c r="LYF823" s="511"/>
      <c r="LYG823" s="511"/>
      <c r="LYH823" s="511"/>
      <c r="LYI823" s="511"/>
      <c r="LYJ823" s="511"/>
      <c r="LYK823" s="168"/>
      <c r="LYL823" s="168"/>
      <c r="LYM823" s="168"/>
      <c r="LYN823" s="168"/>
      <c r="LYO823" s="168"/>
      <c r="LYP823" s="168"/>
      <c r="LYQ823" s="168"/>
      <c r="LYR823" s="168"/>
      <c r="LYS823" s="168"/>
      <c r="LYT823" s="168"/>
      <c r="LYU823" s="168"/>
      <c r="LYV823" s="168"/>
      <c r="LYW823" s="168"/>
      <c r="LYX823" s="168"/>
      <c r="LYY823" s="168"/>
      <c r="LYZ823" s="168"/>
      <c r="LZA823" s="168"/>
      <c r="LZB823" s="168"/>
      <c r="LZC823" s="168"/>
      <c r="LZD823" s="168"/>
      <c r="LZE823" s="168"/>
      <c r="LZF823" s="168"/>
      <c r="LZG823" s="168"/>
      <c r="LZH823" s="168"/>
      <c r="LZI823" s="168"/>
      <c r="LZJ823" s="168"/>
      <c r="LZK823" s="168"/>
      <c r="LZL823" s="168"/>
      <c r="LZM823" s="168"/>
      <c r="LZN823" s="168"/>
      <c r="LZO823" s="168"/>
      <c r="LZP823" s="168"/>
      <c r="LZQ823" s="168"/>
      <c r="LZR823" s="168"/>
      <c r="LZS823" s="168"/>
      <c r="LZT823" s="168"/>
      <c r="LZU823" s="168"/>
      <c r="LZV823" s="168"/>
      <c r="LZW823" s="168"/>
      <c r="LZX823" s="168"/>
      <c r="LZY823" s="168"/>
      <c r="LZZ823" s="168"/>
      <c r="MAA823" s="168"/>
      <c r="MAB823" s="168"/>
      <c r="MAC823" s="511"/>
      <c r="MAD823" s="511"/>
      <c r="MAE823" s="511"/>
      <c r="MAF823" s="511"/>
      <c r="MAG823" s="511"/>
      <c r="MAH823" s="511"/>
      <c r="MAI823" s="511"/>
      <c r="MAJ823" s="511"/>
      <c r="MAK823" s="511"/>
      <c r="MAL823" s="511"/>
      <c r="MAM823" s="511"/>
      <c r="MAN823" s="511"/>
      <c r="MAO823" s="511"/>
      <c r="MAP823" s="511"/>
      <c r="MAQ823" s="511"/>
      <c r="MAR823" s="511"/>
      <c r="MAS823" s="511"/>
      <c r="MAT823" s="511"/>
      <c r="MAU823" s="511"/>
      <c r="MAV823" s="511"/>
      <c r="MAW823" s="511"/>
      <c r="MAX823" s="511"/>
      <c r="MAY823" s="511"/>
      <c r="MAZ823" s="511"/>
      <c r="MBA823" s="89"/>
      <c r="MBB823" s="89"/>
      <c r="MBC823" s="89"/>
      <c r="MBD823" s="89"/>
      <c r="MBE823" s="89"/>
      <c r="MBF823" s="511"/>
      <c r="MBG823" s="511"/>
      <c r="MBH823" s="89"/>
      <c r="MBI823" s="89"/>
      <c r="MBJ823" s="511"/>
      <c r="MBK823" s="511"/>
      <c r="MBL823" s="89"/>
      <c r="MBM823" s="89"/>
      <c r="MBN823" s="511"/>
      <c r="MBO823" s="511"/>
      <c r="MBP823" s="511"/>
      <c r="MBQ823" s="511"/>
      <c r="MBR823" s="511"/>
      <c r="MBS823" s="511"/>
      <c r="MBT823" s="511"/>
      <c r="MBU823" s="89"/>
      <c r="MBV823" s="89"/>
      <c r="MBW823" s="511"/>
      <c r="MBX823" s="511"/>
      <c r="MBY823" s="89"/>
      <c r="MBZ823" s="89"/>
      <c r="MCA823" s="511"/>
      <c r="MCB823" s="511"/>
      <c r="MCC823" s="511"/>
      <c r="MCD823" s="511"/>
      <c r="MCE823" s="511"/>
      <c r="MCF823" s="203"/>
      <c r="MCG823" s="107"/>
      <c r="MCH823" s="511"/>
      <c r="MCI823" s="511"/>
      <c r="MCJ823" s="511"/>
      <c r="MCK823" s="511"/>
      <c r="MCL823" s="511"/>
      <c r="MCM823" s="511"/>
      <c r="MCN823" s="511"/>
      <c r="MCO823" s="168"/>
      <c r="MCP823" s="168"/>
      <c r="MCQ823" s="168"/>
      <c r="MCR823" s="168"/>
      <c r="MCS823" s="168"/>
      <c r="MCT823" s="168"/>
      <c r="MCU823" s="168"/>
      <c r="MCV823" s="168"/>
      <c r="MCW823" s="168"/>
      <c r="MCX823" s="168"/>
      <c r="MCY823" s="168"/>
      <c r="MCZ823" s="168"/>
      <c r="MDA823" s="168"/>
      <c r="MDB823" s="168"/>
      <c r="MDC823" s="168"/>
      <c r="MDD823" s="168"/>
      <c r="MDE823" s="168"/>
      <c r="MDF823" s="168"/>
      <c r="MDG823" s="168"/>
      <c r="MDH823" s="168"/>
      <c r="MDI823" s="168"/>
      <c r="MDJ823" s="168"/>
      <c r="MDK823" s="168"/>
      <c r="MDL823" s="168"/>
      <c r="MDM823" s="168"/>
      <c r="MDN823" s="168"/>
      <c r="MDO823" s="168"/>
      <c r="MDP823" s="168"/>
      <c r="MDQ823" s="168"/>
      <c r="MDR823" s="168"/>
      <c r="MDS823" s="168"/>
      <c r="MDT823" s="168"/>
      <c r="MDU823" s="168"/>
      <c r="MDV823" s="168"/>
      <c r="MDW823" s="168"/>
      <c r="MDX823" s="168"/>
      <c r="MDY823" s="168"/>
      <c r="MDZ823" s="168"/>
      <c r="MEA823" s="168"/>
      <c r="MEB823" s="168"/>
      <c r="MEC823" s="168"/>
      <c r="MED823" s="168"/>
      <c r="MEE823" s="168"/>
      <c r="MEF823" s="168"/>
      <c r="MEG823" s="511"/>
      <c r="MEH823" s="511"/>
      <c r="MEI823" s="511"/>
      <c r="MEJ823" s="511"/>
      <c r="MEK823" s="511"/>
      <c r="MEL823" s="511"/>
      <c r="MEM823" s="511"/>
      <c r="MEN823" s="511"/>
      <c r="MEO823" s="511"/>
      <c r="MEP823" s="511"/>
      <c r="MEQ823" s="511"/>
      <c r="MER823" s="511"/>
      <c r="MES823" s="511"/>
      <c r="MET823" s="511"/>
      <c r="MEU823" s="511"/>
      <c r="MEV823" s="511"/>
      <c r="MEW823" s="511"/>
      <c r="MEX823" s="511"/>
      <c r="MEY823" s="511"/>
      <c r="MEZ823" s="511"/>
      <c r="MFA823" s="511"/>
      <c r="MFB823" s="511"/>
      <c r="MFC823" s="511"/>
      <c r="MFD823" s="511"/>
      <c r="MFE823" s="89"/>
      <c r="MFF823" s="89"/>
      <c r="MFG823" s="89"/>
      <c r="MFH823" s="89"/>
      <c r="MFI823" s="89"/>
      <c r="MFJ823" s="511"/>
      <c r="MFK823" s="511"/>
      <c r="MFL823" s="89"/>
      <c r="MFM823" s="89"/>
      <c r="MFN823" s="511"/>
      <c r="MFO823" s="511"/>
      <c r="MFP823" s="89"/>
      <c r="MFQ823" s="89"/>
      <c r="MFR823" s="511"/>
      <c r="MFS823" s="511"/>
      <c r="MFT823" s="511"/>
      <c r="MFU823" s="511"/>
      <c r="MFV823" s="511"/>
      <c r="MFW823" s="511"/>
      <c r="MFX823" s="511"/>
      <c r="MFY823" s="89"/>
      <c r="MFZ823" s="89"/>
      <c r="MGA823" s="511"/>
      <c r="MGB823" s="511"/>
      <c r="MGC823" s="89"/>
      <c r="MGD823" s="89"/>
      <c r="MGE823" s="511"/>
      <c r="MGF823" s="511"/>
      <c r="MGG823" s="511"/>
      <c r="MGH823" s="511"/>
      <c r="MGI823" s="511"/>
      <c r="MGJ823" s="203"/>
      <c r="MGK823" s="107"/>
      <c r="MGL823" s="511"/>
      <c r="MGM823" s="511"/>
      <c r="MGN823" s="511"/>
      <c r="MGO823" s="511"/>
      <c r="MGP823" s="511"/>
      <c r="MGQ823" s="511"/>
      <c r="MGR823" s="511"/>
      <c r="MGS823" s="168"/>
      <c r="MGT823" s="168"/>
      <c r="MGU823" s="168"/>
      <c r="MGV823" s="168"/>
      <c r="MGW823" s="168"/>
      <c r="MGX823" s="168"/>
      <c r="MGY823" s="168"/>
      <c r="MGZ823" s="168"/>
      <c r="MHA823" s="168"/>
      <c r="MHB823" s="168"/>
      <c r="MHC823" s="168"/>
      <c r="MHD823" s="168"/>
      <c r="MHE823" s="168"/>
      <c r="MHF823" s="168"/>
      <c r="MHG823" s="168"/>
      <c r="MHH823" s="168"/>
      <c r="MHI823" s="168"/>
      <c r="MHJ823" s="168"/>
      <c r="MHK823" s="168"/>
      <c r="MHL823" s="168"/>
      <c r="MHM823" s="168"/>
      <c r="MHN823" s="168"/>
      <c r="MHO823" s="168"/>
      <c r="MHP823" s="168"/>
      <c r="MHQ823" s="168"/>
      <c r="MHR823" s="168"/>
      <c r="MHS823" s="168"/>
      <c r="MHT823" s="168"/>
      <c r="MHU823" s="168"/>
      <c r="MHV823" s="168"/>
      <c r="MHW823" s="168"/>
      <c r="MHX823" s="168"/>
      <c r="MHY823" s="168"/>
      <c r="MHZ823" s="168"/>
      <c r="MIA823" s="168"/>
      <c r="MIB823" s="168"/>
      <c r="MIC823" s="168"/>
      <c r="MID823" s="168"/>
      <c r="MIE823" s="168"/>
      <c r="MIF823" s="168"/>
      <c r="MIG823" s="168"/>
      <c r="MIH823" s="168"/>
      <c r="MII823" s="168"/>
      <c r="MIJ823" s="168"/>
      <c r="MIK823" s="511"/>
      <c r="MIL823" s="511"/>
      <c r="MIM823" s="511"/>
      <c r="MIN823" s="511"/>
      <c r="MIO823" s="511"/>
      <c r="MIP823" s="511"/>
      <c r="MIQ823" s="511"/>
      <c r="MIR823" s="511"/>
      <c r="MIS823" s="511"/>
      <c r="MIT823" s="511"/>
      <c r="MIU823" s="511"/>
      <c r="MIV823" s="511"/>
      <c r="MIW823" s="511"/>
      <c r="MIX823" s="511"/>
      <c r="MIY823" s="511"/>
      <c r="MIZ823" s="511"/>
      <c r="MJA823" s="511"/>
      <c r="MJB823" s="511"/>
      <c r="MJC823" s="511"/>
      <c r="MJD823" s="511"/>
      <c r="MJE823" s="511"/>
      <c r="MJF823" s="511"/>
      <c r="MJG823" s="511"/>
      <c r="MJH823" s="511"/>
      <c r="MJI823" s="89"/>
      <c r="MJJ823" s="89"/>
      <c r="MJK823" s="89"/>
      <c r="MJL823" s="89"/>
      <c r="MJM823" s="89"/>
      <c r="MJN823" s="511"/>
      <c r="MJO823" s="511"/>
      <c r="MJP823" s="89"/>
      <c r="MJQ823" s="89"/>
      <c r="MJR823" s="511"/>
      <c r="MJS823" s="511"/>
      <c r="MJT823" s="89"/>
      <c r="MJU823" s="89"/>
      <c r="MJV823" s="511"/>
      <c r="MJW823" s="511"/>
      <c r="MJX823" s="511"/>
      <c r="MJY823" s="511"/>
      <c r="MJZ823" s="511"/>
      <c r="MKA823" s="511"/>
      <c r="MKB823" s="511"/>
      <c r="MKC823" s="89"/>
      <c r="MKD823" s="89"/>
      <c r="MKE823" s="511"/>
      <c r="MKF823" s="511"/>
      <c r="MKG823" s="89"/>
      <c r="MKH823" s="89"/>
      <c r="MKI823" s="511"/>
      <c r="MKJ823" s="511"/>
      <c r="MKK823" s="511"/>
      <c r="MKL823" s="511"/>
      <c r="MKM823" s="511"/>
      <c r="MKN823" s="203"/>
      <c r="MKO823" s="107"/>
      <c r="MKP823" s="511"/>
      <c r="MKQ823" s="511"/>
      <c r="MKR823" s="511"/>
      <c r="MKS823" s="511"/>
      <c r="MKT823" s="511"/>
      <c r="MKU823" s="511"/>
      <c r="MKV823" s="511"/>
      <c r="MKW823" s="168"/>
      <c r="MKX823" s="168"/>
      <c r="MKY823" s="168"/>
      <c r="MKZ823" s="168"/>
      <c r="MLA823" s="168"/>
      <c r="MLB823" s="168"/>
      <c r="MLC823" s="168"/>
      <c r="MLD823" s="168"/>
      <c r="MLE823" s="168"/>
      <c r="MLF823" s="168"/>
      <c r="MLG823" s="168"/>
      <c r="MLH823" s="168"/>
      <c r="MLI823" s="168"/>
      <c r="MLJ823" s="168"/>
      <c r="MLK823" s="168"/>
      <c r="MLL823" s="168"/>
      <c r="MLM823" s="168"/>
      <c r="MLN823" s="168"/>
      <c r="MLO823" s="168"/>
      <c r="MLP823" s="168"/>
      <c r="MLQ823" s="168"/>
      <c r="MLR823" s="168"/>
      <c r="MLS823" s="168"/>
      <c r="MLT823" s="168"/>
      <c r="MLU823" s="168"/>
      <c r="MLV823" s="168"/>
      <c r="MLW823" s="168"/>
      <c r="MLX823" s="168"/>
      <c r="MLY823" s="168"/>
      <c r="MLZ823" s="168"/>
      <c r="MMA823" s="168"/>
      <c r="MMB823" s="168"/>
      <c r="MMC823" s="168"/>
      <c r="MMD823" s="168"/>
      <c r="MME823" s="168"/>
      <c r="MMF823" s="168"/>
      <c r="MMG823" s="168"/>
      <c r="MMH823" s="168"/>
      <c r="MMI823" s="168"/>
      <c r="MMJ823" s="168"/>
      <c r="MMK823" s="168"/>
      <c r="MML823" s="168"/>
      <c r="MMM823" s="168"/>
      <c r="MMN823" s="168"/>
      <c r="MMO823" s="511"/>
      <c r="MMP823" s="511"/>
      <c r="MMQ823" s="511"/>
      <c r="MMR823" s="511"/>
      <c r="MMS823" s="511"/>
      <c r="MMT823" s="511"/>
      <c r="MMU823" s="511"/>
      <c r="MMV823" s="511"/>
      <c r="MMW823" s="511"/>
      <c r="MMX823" s="511"/>
      <c r="MMY823" s="511"/>
      <c r="MMZ823" s="511"/>
      <c r="MNA823" s="511"/>
      <c r="MNB823" s="511"/>
      <c r="MNC823" s="511"/>
      <c r="MND823" s="511"/>
      <c r="MNE823" s="511"/>
      <c r="MNF823" s="511"/>
      <c r="MNG823" s="511"/>
      <c r="MNH823" s="511"/>
      <c r="MNI823" s="511"/>
      <c r="MNJ823" s="511"/>
      <c r="MNK823" s="511"/>
      <c r="MNL823" s="511"/>
      <c r="MNM823" s="89"/>
      <c r="MNN823" s="89"/>
      <c r="MNO823" s="89"/>
      <c r="MNP823" s="89"/>
      <c r="MNQ823" s="89"/>
      <c r="MNR823" s="511"/>
      <c r="MNS823" s="511"/>
      <c r="MNT823" s="89"/>
      <c r="MNU823" s="89"/>
      <c r="MNV823" s="511"/>
      <c r="MNW823" s="511"/>
      <c r="MNX823" s="89"/>
      <c r="MNY823" s="89"/>
      <c r="MNZ823" s="511"/>
      <c r="MOA823" s="511"/>
      <c r="MOB823" s="511"/>
      <c r="MOC823" s="511"/>
      <c r="MOD823" s="511"/>
      <c r="MOE823" s="511"/>
      <c r="MOF823" s="511"/>
      <c r="MOG823" s="89"/>
      <c r="MOH823" s="89"/>
      <c r="MOI823" s="511"/>
      <c r="MOJ823" s="511"/>
      <c r="MOK823" s="89"/>
      <c r="MOL823" s="89"/>
      <c r="MOM823" s="511"/>
      <c r="MON823" s="511"/>
      <c r="MOO823" s="511"/>
      <c r="MOP823" s="511"/>
      <c r="MOQ823" s="511"/>
      <c r="MOR823" s="203"/>
      <c r="MOS823" s="107"/>
      <c r="MOT823" s="511"/>
      <c r="MOU823" s="511"/>
      <c r="MOV823" s="511"/>
      <c r="MOW823" s="511"/>
      <c r="MOX823" s="511"/>
      <c r="MOY823" s="511"/>
      <c r="MOZ823" s="511"/>
      <c r="MPA823" s="168"/>
      <c r="MPB823" s="168"/>
      <c r="MPC823" s="168"/>
      <c r="MPD823" s="168"/>
      <c r="MPE823" s="168"/>
      <c r="MPF823" s="168"/>
      <c r="MPG823" s="168"/>
      <c r="MPH823" s="168"/>
      <c r="MPI823" s="168"/>
      <c r="MPJ823" s="168"/>
      <c r="MPK823" s="168"/>
      <c r="MPL823" s="168"/>
      <c r="MPM823" s="168"/>
      <c r="MPN823" s="168"/>
      <c r="MPO823" s="168"/>
      <c r="MPP823" s="168"/>
      <c r="MPQ823" s="168"/>
      <c r="MPR823" s="168"/>
      <c r="MPS823" s="168"/>
      <c r="MPT823" s="168"/>
      <c r="MPU823" s="168"/>
      <c r="MPV823" s="168"/>
      <c r="MPW823" s="168"/>
      <c r="MPX823" s="168"/>
      <c r="MPY823" s="168"/>
      <c r="MPZ823" s="168"/>
      <c r="MQA823" s="168"/>
      <c r="MQB823" s="168"/>
      <c r="MQC823" s="168"/>
      <c r="MQD823" s="168"/>
      <c r="MQE823" s="168"/>
      <c r="MQF823" s="168"/>
      <c r="MQG823" s="168"/>
      <c r="MQH823" s="168"/>
      <c r="MQI823" s="168"/>
      <c r="MQJ823" s="168"/>
      <c r="MQK823" s="168"/>
      <c r="MQL823" s="168"/>
      <c r="MQM823" s="168"/>
      <c r="MQN823" s="168"/>
      <c r="MQO823" s="168"/>
      <c r="MQP823" s="168"/>
      <c r="MQQ823" s="168"/>
      <c r="MQR823" s="168"/>
      <c r="MQS823" s="511"/>
      <c r="MQT823" s="511"/>
      <c r="MQU823" s="511"/>
      <c r="MQV823" s="511"/>
      <c r="MQW823" s="511"/>
      <c r="MQX823" s="511"/>
      <c r="MQY823" s="511"/>
      <c r="MQZ823" s="511"/>
      <c r="MRA823" s="511"/>
      <c r="MRB823" s="511"/>
      <c r="MRC823" s="511"/>
      <c r="MRD823" s="511"/>
      <c r="MRE823" s="511"/>
      <c r="MRF823" s="511"/>
      <c r="MRG823" s="511"/>
      <c r="MRH823" s="511"/>
      <c r="MRI823" s="511"/>
      <c r="MRJ823" s="511"/>
      <c r="MRK823" s="511"/>
      <c r="MRL823" s="511"/>
      <c r="MRM823" s="511"/>
      <c r="MRN823" s="511"/>
      <c r="MRO823" s="511"/>
      <c r="MRP823" s="511"/>
      <c r="MRQ823" s="89"/>
      <c r="MRR823" s="89"/>
      <c r="MRS823" s="89"/>
      <c r="MRT823" s="89"/>
      <c r="MRU823" s="89"/>
      <c r="MRV823" s="511"/>
      <c r="MRW823" s="511"/>
      <c r="MRX823" s="89"/>
      <c r="MRY823" s="89"/>
      <c r="MRZ823" s="511"/>
      <c r="MSA823" s="511"/>
      <c r="MSB823" s="89"/>
      <c r="MSC823" s="89"/>
      <c r="MSD823" s="511"/>
      <c r="MSE823" s="511"/>
      <c r="MSF823" s="511"/>
      <c r="MSG823" s="511"/>
      <c r="MSH823" s="511"/>
      <c r="MSI823" s="511"/>
      <c r="MSJ823" s="511"/>
      <c r="MSK823" s="89"/>
      <c r="MSL823" s="89"/>
      <c r="MSM823" s="511"/>
      <c r="MSN823" s="511"/>
      <c r="MSO823" s="89"/>
      <c r="MSP823" s="89"/>
      <c r="MSQ823" s="511"/>
      <c r="MSR823" s="511"/>
      <c r="MSS823" s="511"/>
      <c r="MST823" s="511"/>
      <c r="MSU823" s="511"/>
      <c r="MSV823" s="203"/>
      <c r="MSW823" s="107"/>
      <c r="MSX823" s="511"/>
      <c r="MSY823" s="511"/>
      <c r="MSZ823" s="511"/>
      <c r="MTA823" s="511"/>
      <c r="MTB823" s="511"/>
      <c r="MTC823" s="511"/>
      <c r="MTD823" s="511"/>
      <c r="MTE823" s="168"/>
      <c r="MTF823" s="168"/>
      <c r="MTG823" s="168"/>
      <c r="MTH823" s="168"/>
      <c r="MTI823" s="168"/>
      <c r="MTJ823" s="168"/>
      <c r="MTK823" s="168"/>
      <c r="MTL823" s="168"/>
      <c r="MTM823" s="168"/>
      <c r="MTN823" s="168"/>
      <c r="MTO823" s="168"/>
      <c r="MTP823" s="168"/>
      <c r="MTQ823" s="168"/>
      <c r="MTR823" s="168"/>
      <c r="MTS823" s="168"/>
      <c r="MTT823" s="168"/>
      <c r="MTU823" s="168"/>
      <c r="MTV823" s="168"/>
      <c r="MTW823" s="168"/>
      <c r="MTX823" s="168"/>
      <c r="MTY823" s="168"/>
      <c r="MTZ823" s="168"/>
      <c r="MUA823" s="168"/>
      <c r="MUB823" s="168"/>
      <c r="MUC823" s="168"/>
      <c r="MUD823" s="168"/>
      <c r="MUE823" s="168"/>
      <c r="MUF823" s="168"/>
      <c r="MUG823" s="168"/>
      <c r="MUH823" s="168"/>
      <c r="MUI823" s="168"/>
      <c r="MUJ823" s="168"/>
      <c r="MUK823" s="168"/>
      <c r="MUL823" s="168"/>
      <c r="MUM823" s="168"/>
      <c r="MUN823" s="168"/>
      <c r="MUO823" s="168"/>
      <c r="MUP823" s="168"/>
      <c r="MUQ823" s="168"/>
      <c r="MUR823" s="168"/>
      <c r="MUS823" s="168"/>
      <c r="MUT823" s="168"/>
      <c r="MUU823" s="168"/>
      <c r="MUV823" s="168"/>
      <c r="MUW823" s="511"/>
      <c r="MUX823" s="511"/>
      <c r="MUY823" s="511"/>
      <c r="MUZ823" s="511"/>
      <c r="MVA823" s="511"/>
      <c r="MVB823" s="511"/>
      <c r="MVC823" s="511"/>
      <c r="MVD823" s="511"/>
      <c r="MVE823" s="511"/>
      <c r="MVF823" s="511"/>
      <c r="MVG823" s="511"/>
      <c r="MVH823" s="511"/>
      <c r="MVI823" s="511"/>
      <c r="MVJ823" s="511"/>
      <c r="MVK823" s="511"/>
      <c r="MVL823" s="511"/>
      <c r="MVM823" s="511"/>
      <c r="MVN823" s="511"/>
      <c r="MVO823" s="511"/>
      <c r="MVP823" s="511"/>
      <c r="MVQ823" s="511"/>
      <c r="MVR823" s="511"/>
      <c r="MVS823" s="511"/>
      <c r="MVT823" s="511"/>
      <c r="MVU823" s="89"/>
      <c r="MVV823" s="89"/>
      <c r="MVW823" s="89"/>
      <c r="MVX823" s="89"/>
      <c r="MVY823" s="89"/>
      <c r="MVZ823" s="511"/>
      <c r="MWA823" s="511"/>
      <c r="MWB823" s="89"/>
      <c r="MWC823" s="89"/>
      <c r="MWD823" s="511"/>
      <c r="MWE823" s="511"/>
      <c r="MWF823" s="89"/>
      <c r="MWG823" s="89"/>
      <c r="MWH823" s="511"/>
      <c r="MWI823" s="511"/>
      <c r="MWJ823" s="511"/>
      <c r="MWK823" s="511"/>
      <c r="MWL823" s="511"/>
      <c r="MWM823" s="511"/>
      <c r="MWN823" s="511"/>
      <c r="MWO823" s="89"/>
      <c r="MWP823" s="89"/>
      <c r="MWQ823" s="511"/>
      <c r="MWR823" s="511"/>
      <c r="MWS823" s="89"/>
      <c r="MWT823" s="89"/>
      <c r="MWU823" s="511"/>
      <c r="MWV823" s="511"/>
      <c r="MWW823" s="511"/>
      <c r="MWX823" s="511"/>
      <c r="MWY823" s="511"/>
      <c r="MWZ823" s="203"/>
      <c r="MXA823" s="107"/>
      <c r="MXB823" s="511"/>
      <c r="MXC823" s="511"/>
      <c r="MXD823" s="511"/>
      <c r="MXE823" s="511"/>
      <c r="MXF823" s="511"/>
      <c r="MXG823" s="511"/>
      <c r="MXH823" s="511"/>
      <c r="MXI823" s="168"/>
      <c r="MXJ823" s="168"/>
      <c r="MXK823" s="168"/>
      <c r="MXL823" s="168"/>
      <c r="MXM823" s="168"/>
      <c r="MXN823" s="168"/>
      <c r="MXO823" s="168"/>
      <c r="MXP823" s="168"/>
      <c r="MXQ823" s="168"/>
      <c r="MXR823" s="168"/>
      <c r="MXS823" s="168"/>
      <c r="MXT823" s="168"/>
      <c r="MXU823" s="168"/>
      <c r="MXV823" s="168"/>
      <c r="MXW823" s="168"/>
      <c r="MXX823" s="168"/>
      <c r="MXY823" s="168"/>
      <c r="MXZ823" s="168"/>
      <c r="MYA823" s="168"/>
      <c r="MYB823" s="168"/>
      <c r="MYC823" s="168"/>
      <c r="MYD823" s="168"/>
      <c r="MYE823" s="168"/>
      <c r="MYF823" s="168"/>
      <c r="MYG823" s="168"/>
      <c r="MYH823" s="168"/>
      <c r="MYI823" s="168"/>
      <c r="MYJ823" s="168"/>
      <c r="MYK823" s="168"/>
      <c r="MYL823" s="168"/>
      <c r="MYM823" s="168"/>
      <c r="MYN823" s="168"/>
      <c r="MYO823" s="168"/>
      <c r="MYP823" s="168"/>
      <c r="MYQ823" s="168"/>
      <c r="MYR823" s="168"/>
      <c r="MYS823" s="168"/>
      <c r="MYT823" s="168"/>
      <c r="MYU823" s="168"/>
      <c r="MYV823" s="168"/>
      <c r="MYW823" s="168"/>
      <c r="MYX823" s="168"/>
      <c r="MYY823" s="168"/>
      <c r="MYZ823" s="168"/>
      <c r="MZA823" s="511"/>
      <c r="MZB823" s="511"/>
      <c r="MZC823" s="511"/>
      <c r="MZD823" s="511"/>
      <c r="MZE823" s="511"/>
      <c r="MZF823" s="511"/>
      <c r="MZG823" s="511"/>
      <c r="MZH823" s="511"/>
      <c r="MZI823" s="511"/>
      <c r="MZJ823" s="511"/>
      <c r="MZK823" s="511"/>
      <c r="MZL823" s="511"/>
      <c r="MZM823" s="511"/>
      <c r="MZN823" s="511"/>
      <c r="MZO823" s="511"/>
      <c r="MZP823" s="511"/>
      <c r="MZQ823" s="511"/>
      <c r="MZR823" s="511"/>
      <c r="MZS823" s="511"/>
      <c r="MZT823" s="511"/>
      <c r="MZU823" s="511"/>
      <c r="MZV823" s="511"/>
      <c r="MZW823" s="511"/>
      <c r="MZX823" s="511"/>
      <c r="MZY823" s="89"/>
      <c r="MZZ823" s="89"/>
      <c r="NAA823" s="89"/>
      <c r="NAB823" s="89"/>
      <c r="NAC823" s="89"/>
      <c r="NAD823" s="511"/>
      <c r="NAE823" s="511"/>
      <c r="NAF823" s="89"/>
      <c r="NAG823" s="89"/>
      <c r="NAH823" s="511"/>
      <c r="NAI823" s="511"/>
      <c r="NAJ823" s="89"/>
      <c r="NAK823" s="89"/>
      <c r="NAL823" s="511"/>
      <c r="NAM823" s="511"/>
      <c r="NAN823" s="511"/>
      <c r="NAO823" s="511"/>
      <c r="NAP823" s="511"/>
      <c r="NAQ823" s="511"/>
      <c r="NAR823" s="511"/>
      <c r="NAS823" s="89"/>
      <c r="NAT823" s="89"/>
      <c r="NAU823" s="511"/>
      <c r="NAV823" s="511"/>
      <c r="NAW823" s="89"/>
      <c r="NAX823" s="89"/>
      <c r="NAY823" s="511"/>
      <c r="NAZ823" s="511"/>
      <c r="NBA823" s="511"/>
      <c r="NBB823" s="511"/>
      <c r="NBC823" s="511"/>
      <c r="NBD823" s="203"/>
      <c r="NBE823" s="107"/>
      <c r="NBF823" s="511"/>
      <c r="NBG823" s="511"/>
      <c r="NBH823" s="511"/>
      <c r="NBI823" s="511"/>
      <c r="NBJ823" s="511"/>
      <c r="NBK823" s="511"/>
      <c r="NBL823" s="511"/>
      <c r="NBM823" s="168"/>
      <c r="NBN823" s="168"/>
      <c r="NBO823" s="168"/>
      <c r="NBP823" s="168"/>
      <c r="NBQ823" s="168"/>
      <c r="NBR823" s="168"/>
      <c r="NBS823" s="168"/>
      <c r="NBT823" s="168"/>
      <c r="NBU823" s="168"/>
      <c r="NBV823" s="168"/>
      <c r="NBW823" s="168"/>
      <c r="NBX823" s="168"/>
      <c r="NBY823" s="168"/>
      <c r="NBZ823" s="168"/>
      <c r="NCA823" s="168"/>
      <c r="NCB823" s="168"/>
      <c r="NCC823" s="168"/>
      <c r="NCD823" s="168"/>
      <c r="NCE823" s="168"/>
      <c r="NCF823" s="168"/>
      <c r="NCG823" s="168"/>
      <c r="NCH823" s="168"/>
      <c r="NCI823" s="168"/>
      <c r="NCJ823" s="168"/>
      <c r="NCK823" s="168"/>
      <c r="NCL823" s="168"/>
      <c r="NCM823" s="168"/>
      <c r="NCN823" s="168"/>
      <c r="NCO823" s="168"/>
      <c r="NCP823" s="168"/>
      <c r="NCQ823" s="168"/>
      <c r="NCR823" s="168"/>
      <c r="NCS823" s="168"/>
      <c r="NCT823" s="168"/>
      <c r="NCU823" s="168"/>
      <c r="NCV823" s="168"/>
      <c r="NCW823" s="168"/>
      <c r="NCX823" s="168"/>
      <c r="NCY823" s="168"/>
      <c r="NCZ823" s="168"/>
      <c r="NDA823" s="168"/>
      <c r="NDB823" s="168"/>
      <c r="NDC823" s="168"/>
      <c r="NDD823" s="168"/>
      <c r="NDE823" s="511"/>
      <c r="NDF823" s="511"/>
      <c r="NDG823" s="511"/>
      <c r="NDH823" s="511"/>
      <c r="NDI823" s="511"/>
      <c r="NDJ823" s="511"/>
      <c r="NDK823" s="511"/>
      <c r="NDL823" s="511"/>
      <c r="NDM823" s="511"/>
      <c r="NDN823" s="511"/>
      <c r="NDO823" s="511"/>
      <c r="NDP823" s="511"/>
      <c r="NDQ823" s="511"/>
      <c r="NDR823" s="511"/>
      <c r="NDS823" s="511"/>
      <c r="NDT823" s="511"/>
      <c r="NDU823" s="511"/>
      <c r="NDV823" s="511"/>
      <c r="NDW823" s="511"/>
      <c r="NDX823" s="511"/>
      <c r="NDY823" s="511"/>
      <c r="NDZ823" s="511"/>
      <c r="NEA823" s="511"/>
      <c r="NEB823" s="511"/>
      <c r="NEC823" s="89"/>
      <c r="NED823" s="89"/>
      <c r="NEE823" s="89"/>
      <c r="NEF823" s="89"/>
      <c r="NEG823" s="89"/>
      <c r="NEH823" s="511"/>
      <c r="NEI823" s="511"/>
      <c r="NEJ823" s="89"/>
      <c r="NEK823" s="89"/>
      <c r="NEL823" s="511"/>
      <c r="NEM823" s="511"/>
      <c r="NEN823" s="89"/>
      <c r="NEO823" s="89"/>
      <c r="NEP823" s="511"/>
      <c r="NEQ823" s="511"/>
      <c r="NER823" s="511"/>
      <c r="NES823" s="511"/>
      <c r="NET823" s="511"/>
      <c r="NEU823" s="511"/>
      <c r="NEV823" s="511"/>
      <c r="NEW823" s="89"/>
      <c r="NEX823" s="89"/>
      <c r="NEY823" s="511"/>
      <c r="NEZ823" s="511"/>
      <c r="NFA823" s="89"/>
      <c r="NFB823" s="89"/>
      <c r="NFC823" s="511"/>
      <c r="NFD823" s="511"/>
      <c r="NFE823" s="511"/>
      <c r="NFF823" s="511"/>
      <c r="NFG823" s="511"/>
      <c r="NFH823" s="203"/>
      <c r="NFI823" s="107"/>
      <c r="NFJ823" s="511"/>
      <c r="NFK823" s="511"/>
      <c r="NFL823" s="511"/>
      <c r="NFM823" s="511"/>
      <c r="NFN823" s="511"/>
      <c r="NFO823" s="511"/>
      <c r="NFP823" s="511"/>
      <c r="NFQ823" s="168"/>
      <c r="NFR823" s="168"/>
      <c r="NFS823" s="168"/>
      <c r="NFT823" s="168"/>
      <c r="NFU823" s="168"/>
      <c r="NFV823" s="168"/>
      <c r="NFW823" s="168"/>
      <c r="NFX823" s="168"/>
      <c r="NFY823" s="168"/>
      <c r="NFZ823" s="168"/>
      <c r="NGA823" s="168"/>
      <c r="NGB823" s="168"/>
      <c r="NGC823" s="168"/>
      <c r="NGD823" s="168"/>
      <c r="NGE823" s="168"/>
      <c r="NGF823" s="168"/>
      <c r="NGG823" s="168"/>
      <c r="NGH823" s="168"/>
      <c r="NGI823" s="168"/>
      <c r="NGJ823" s="168"/>
      <c r="NGK823" s="168"/>
      <c r="NGL823" s="168"/>
      <c r="NGM823" s="168"/>
      <c r="NGN823" s="168"/>
      <c r="NGO823" s="168"/>
      <c r="NGP823" s="168"/>
      <c r="NGQ823" s="168"/>
      <c r="NGR823" s="168"/>
      <c r="NGS823" s="168"/>
      <c r="NGT823" s="168"/>
      <c r="NGU823" s="168"/>
      <c r="NGV823" s="168"/>
      <c r="NGW823" s="168"/>
      <c r="NGX823" s="168"/>
      <c r="NGY823" s="168"/>
      <c r="NGZ823" s="168"/>
      <c r="NHA823" s="168"/>
      <c r="NHB823" s="168"/>
      <c r="NHC823" s="168"/>
      <c r="NHD823" s="168"/>
      <c r="NHE823" s="168"/>
      <c r="NHF823" s="168"/>
      <c r="NHG823" s="168"/>
      <c r="NHH823" s="168"/>
      <c r="NHI823" s="511"/>
      <c r="NHJ823" s="511"/>
      <c r="NHK823" s="511"/>
      <c r="NHL823" s="511"/>
      <c r="NHM823" s="511"/>
      <c r="NHN823" s="511"/>
      <c r="NHO823" s="511"/>
      <c r="NHP823" s="511"/>
      <c r="NHQ823" s="511"/>
      <c r="NHR823" s="511"/>
      <c r="NHS823" s="511"/>
      <c r="NHT823" s="511"/>
      <c r="NHU823" s="511"/>
      <c r="NHV823" s="511"/>
      <c r="NHW823" s="511"/>
      <c r="NHX823" s="511"/>
      <c r="NHY823" s="511"/>
      <c r="NHZ823" s="511"/>
      <c r="NIA823" s="511"/>
      <c r="NIB823" s="511"/>
      <c r="NIC823" s="511"/>
      <c r="NID823" s="511"/>
      <c r="NIE823" s="511"/>
      <c r="NIF823" s="511"/>
      <c r="NIG823" s="89"/>
      <c r="NIH823" s="89"/>
      <c r="NII823" s="89"/>
      <c r="NIJ823" s="89"/>
      <c r="NIK823" s="89"/>
      <c r="NIL823" s="511"/>
      <c r="NIM823" s="511"/>
      <c r="NIN823" s="89"/>
      <c r="NIO823" s="89"/>
      <c r="NIP823" s="511"/>
      <c r="NIQ823" s="511"/>
      <c r="NIR823" s="89"/>
      <c r="NIS823" s="89"/>
      <c r="NIT823" s="511"/>
      <c r="NIU823" s="511"/>
      <c r="NIV823" s="511"/>
      <c r="NIW823" s="511"/>
      <c r="NIX823" s="511"/>
      <c r="NIY823" s="511"/>
      <c r="NIZ823" s="511"/>
      <c r="NJA823" s="89"/>
      <c r="NJB823" s="89"/>
      <c r="NJC823" s="511"/>
      <c r="NJD823" s="511"/>
      <c r="NJE823" s="89"/>
      <c r="NJF823" s="89"/>
      <c r="NJG823" s="511"/>
      <c r="NJH823" s="511"/>
      <c r="NJI823" s="511"/>
      <c r="NJJ823" s="511"/>
      <c r="NJK823" s="511"/>
      <c r="NJL823" s="203"/>
      <c r="NJM823" s="107"/>
      <c r="NJN823" s="511"/>
      <c r="NJO823" s="511"/>
      <c r="NJP823" s="511"/>
      <c r="NJQ823" s="511"/>
      <c r="NJR823" s="511"/>
      <c r="NJS823" s="511"/>
      <c r="NJT823" s="511"/>
      <c r="NJU823" s="168"/>
      <c r="NJV823" s="168"/>
      <c r="NJW823" s="168"/>
      <c r="NJX823" s="168"/>
      <c r="NJY823" s="168"/>
      <c r="NJZ823" s="168"/>
      <c r="NKA823" s="168"/>
      <c r="NKB823" s="168"/>
      <c r="NKC823" s="168"/>
      <c r="NKD823" s="168"/>
      <c r="NKE823" s="168"/>
      <c r="NKF823" s="168"/>
      <c r="NKG823" s="168"/>
      <c r="NKH823" s="168"/>
      <c r="NKI823" s="168"/>
      <c r="NKJ823" s="168"/>
      <c r="NKK823" s="168"/>
      <c r="NKL823" s="168"/>
      <c r="NKM823" s="168"/>
      <c r="NKN823" s="168"/>
      <c r="NKO823" s="168"/>
      <c r="NKP823" s="168"/>
      <c r="NKQ823" s="168"/>
      <c r="NKR823" s="168"/>
      <c r="NKS823" s="168"/>
      <c r="NKT823" s="168"/>
      <c r="NKU823" s="168"/>
      <c r="NKV823" s="168"/>
      <c r="NKW823" s="168"/>
      <c r="NKX823" s="168"/>
      <c r="NKY823" s="168"/>
      <c r="NKZ823" s="168"/>
      <c r="NLA823" s="168"/>
      <c r="NLB823" s="168"/>
      <c r="NLC823" s="168"/>
      <c r="NLD823" s="168"/>
      <c r="NLE823" s="168"/>
      <c r="NLF823" s="168"/>
      <c r="NLG823" s="168"/>
      <c r="NLH823" s="168"/>
      <c r="NLI823" s="168"/>
      <c r="NLJ823" s="168"/>
      <c r="NLK823" s="168"/>
      <c r="NLL823" s="168"/>
      <c r="NLM823" s="511"/>
      <c r="NLN823" s="511"/>
      <c r="NLO823" s="511"/>
      <c r="NLP823" s="511"/>
      <c r="NLQ823" s="511"/>
      <c r="NLR823" s="511"/>
      <c r="NLS823" s="511"/>
      <c r="NLT823" s="511"/>
      <c r="NLU823" s="511"/>
      <c r="NLV823" s="511"/>
      <c r="NLW823" s="511"/>
      <c r="NLX823" s="511"/>
      <c r="NLY823" s="511"/>
      <c r="NLZ823" s="511"/>
      <c r="NMA823" s="511"/>
      <c r="NMB823" s="511"/>
      <c r="NMC823" s="511"/>
      <c r="NMD823" s="511"/>
      <c r="NME823" s="511"/>
      <c r="NMF823" s="511"/>
      <c r="NMG823" s="511"/>
      <c r="NMH823" s="511"/>
      <c r="NMI823" s="511"/>
      <c r="NMJ823" s="511"/>
      <c r="NMK823" s="89"/>
      <c r="NML823" s="89"/>
      <c r="NMM823" s="89"/>
      <c r="NMN823" s="89"/>
      <c r="NMO823" s="89"/>
      <c r="NMP823" s="511"/>
      <c r="NMQ823" s="511"/>
      <c r="NMR823" s="89"/>
      <c r="NMS823" s="89"/>
      <c r="NMT823" s="511"/>
      <c r="NMU823" s="511"/>
      <c r="NMV823" s="89"/>
      <c r="NMW823" s="89"/>
      <c r="NMX823" s="511"/>
      <c r="NMY823" s="511"/>
      <c r="NMZ823" s="511"/>
      <c r="NNA823" s="511"/>
      <c r="NNB823" s="511"/>
      <c r="NNC823" s="511"/>
      <c r="NND823" s="511"/>
      <c r="NNE823" s="89"/>
      <c r="NNF823" s="89"/>
      <c r="NNG823" s="511"/>
      <c r="NNH823" s="511"/>
      <c r="NNI823" s="89"/>
      <c r="NNJ823" s="89"/>
      <c r="NNK823" s="511"/>
      <c r="NNL823" s="511"/>
      <c r="NNM823" s="511"/>
      <c r="NNN823" s="511"/>
      <c r="NNO823" s="511"/>
      <c r="NNP823" s="203"/>
      <c r="NNQ823" s="107"/>
      <c r="NNR823" s="511"/>
      <c r="NNS823" s="511"/>
      <c r="NNT823" s="511"/>
      <c r="NNU823" s="511"/>
      <c r="NNV823" s="511"/>
      <c r="NNW823" s="511"/>
      <c r="NNX823" s="511"/>
      <c r="NNY823" s="168"/>
      <c r="NNZ823" s="168"/>
      <c r="NOA823" s="168"/>
      <c r="NOB823" s="168"/>
      <c r="NOC823" s="168"/>
      <c r="NOD823" s="168"/>
      <c r="NOE823" s="168"/>
      <c r="NOF823" s="168"/>
      <c r="NOG823" s="168"/>
      <c r="NOH823" s="168"/>
      <c r="NOI823" s="168"/>
      <c r="NOJ823" s="168"/>
      <c r="NOK823" s="168"/>
      <c r="NOL823" s="168"/>
      <c r="NOM823" s="168"/>
      <c r="NON823" s="168"/>
      <c r="NOO823" s="168"/>
      <c r="NOP823" s="168"/>
      <c r="NOQ823" s="168"/>
      <c r="NOR823" s="168"/>
      <c r="NOS823" s="168"/>
      <c r="NOT823" s="168"/>
      <c r="NOU823" s="168"/>
      <c r="NOV823" s="168"/>
      <c r="NOW823" s="168"/>
      <c r="NOX823" s="168"/>
      <c r="NOY823" s="168"/>
      <c r="NOZ823" s="168"/>
      <c r="NPA823" s="168"/>
      <c r="NPB823" s="168"/>
      <c r="NPC823" s="168"/>
      <c r="NPD823" s="168"/>
      <c r="NPE823" s="168"/>
      <c r="NPF823" s="168"/>
      <c r="NPG823" s="168"/>
      <c r="NPH823" s="168"/>
      <c r="NPI823" s="168"/>
      <c r="NPJ823" s="168"/>
      <c r="NPK823" s="168"/>
      <c r="NPL823" s="168"/>
      <c r="NPM823" s="168"/>
      <c r="NPN823" s="168"/>
      <c r="NPO823" s="168"/>
      <c r="NPP823" s="168"/>
      <c r="NPQ823" s="511"/>
      <c r="NPR823" s="511"/>
      <c r="NPS823" s="511"/>
      <c r="NPT823" s="511"/>
      <c r="NPU823" s="511"/>
      <c r="NPV823" s="511"/>
      <c r="NPW823" s="511"/>
      <c r="NPX823" s="511"/>
      <c r="NPY823" s="511"/>
      <c r="NPZ823" s="511"/>
      <c r="NQA823" s="511"/>
      <c r="NQB823" s="511"/>
      <c r="NQC823" s="511"/>
      <c r="NQD823" s="511"/>
      <c r="NQE823" s="511"/>
      <c r="NQF823" s="511"/>
      <c r="NQG823" s="511"/>
      <c r="NQH823" s="511"/>
      <c r="NQI823" s="511"/>
      <c r="NQJ823" s="511"/>
      <c r="NQK823" s="511"/>
      <c r="NQL823" s="511"/>
      <c r="NQM823" s="511"/>
      <c r="NQN823" s="511"/>
      <c r="NQO823" s="89"/>
      <c r="NQP823" s="89"/>
      <c r="NQQ823" s="89"/>
      <c r="NQR823" s="89"/>
      <c r="NQS823" s="89"/>
      <c r="NQT823" s="511"/>
      <c r="NQU823" s="511"/>
      <c r="NQV823" s="89"/>
      <c r="NQW823" s="89"/>
      <c r="NQX823" s="511"/>
      <c r="NQY823" s="511"/>
      <c r="NQZ823" s="89"/>
      <c r="NRA823" s="89"/>
      <c r="NRB823" s="511"/>
      <c r="NRC823" s="511"/>
      <c r="NRD823" s="511"/>
      <c r="NRE823" s="511"/>
      <c r="NRF823" s="511"/>
      <c r="NRG823" s="511"/>
      <c r="NRH823" s="511"/>
      <c r="NRI823" s="89"/>
      <c r="NRJ823" s="89"/>
      <c r="NRK823" s="511"/>
      <c r="NRL823" s="511"/>
      <c r="NRM823" s="89"/>
      <c r="NRN823" s="89"/>
      <c r="NRO823" s="511"/>
      <c r="NRP823" s="511"/>
      <c r="NRQ823" s="511"/>
      <c r="NRR823" s="511"/>
      <c r="NRS823" s="511"/>
      <c r="NRT823" s="203"/>
      <c r="NRU823" s="107"/>
      <c r="NRV823" s="511"/>
      <c r="NRW823" s="511"/>
      <c r="NRX823" s="511"/>
      <c r="NRY823" s="511"/>
      <c r="NRZ823" s="511"/>
      <c r="NSA823" s="511"/>
      <c r="NSB823" s="511"/>
      <c r="NSC823" s="168"/>
      <c r="NSD823" s="168"/>
      <c r="NSE823" s="168"/>
      <c r="NSF823" s="168"/>
      <c r="NSG823" s="168"/>
      <c r="NSH823" s="168"/>
      <c r="NSI823" s="168"/>
      <c r="NSJ823" s="168"/>
      <c r="NSK823" s="168"/>
      <c r="NSL823" s="168"/>
      <c r="NSM823" s="168"/>
      <c r="NSN823" s="168"/>
      <c r="NSO823" s="168"/>
      <c r="NSP823" s="168"/>
      <c r="NSQ823" s="168"/>
      <c r="NSR823" s="168"/>
      <c r="NSS823" s="168"/>
      <c r="NST823" s="168"/>
      <c r="NSU823" s="168"/>
      <c r="NSV823" s="168"/>
      <c r="NSW823" s="168"/>
      <c r="NSX823" s="168"/>
      <c r="NSY823" s="168"/>
      <c r="NSZ823" s="168"/>
      <c r="NTA823" s="168"/>
      <c r="NTB823" s="168"/>
      <c r="NTC823" s="168"/>
      <c r="NTD823" s="168"/>
      <c r="NTE823" s="168"/>
      <c r="NTF823" s="168"/>
      <c r="NTG823" s="168"/>
      <c r="NTH823" s="168"/>
      <c r="NTI823" s="168"/>
      <c r="NTJ823" s="168"/>
      <c r="NTK823" s="168"/>
      <c r="NTL823" s="168"/>
      <c r="NTM823" s="168"/>
      <c r="NTN823" s="168"/>
      <c r="NTO823" s="168"/>
      <c r="NTP823" s="168"/>
      <c r="NTQ823" s="168"/>
      <c r="NTR823" s="168"/>
      <c r="NTS823" s="168"/>
      <c r="NTT823" s="168"/>
      <c r="NTU823" s="511"/>
      <c r="NTV823" s="511"/>
      <c r="NTW823" s="511"/>
      <c r="NTX823" s="511"/>
      <c r="NTY823" s="511"/>
      <c r="NTZ823" s="511"/>
      <c r="NUA823" s="511"/>
      <c r="NUB823" s="511"/>
      <c r="NUC823" s="511"/>
      <c r="NUD823" s="511"/>
      <c r="NUE823" s="511"/>
      <c r="NUF823" s="511"/>
      <c r="NUG823" s="511"/>
      <c r="NUH823" s="511"/>
      <c r="NUI823" s="511"/>
      <c r="NUJ823" s="511"/>
      <c r="NUK823" s="511"/>
      <c r="NUL823" s="511"/>
      <c r="NUM823" s="511"/>
      <c r="NUN823" s="511"/>
      <c r="NUO823" s="511"/>
      <c r="NUP823" s="511"/>
      <c r="NUQ823" s="511"/>
      <c r="NUR823" s="511"/>
      <c r="NUS823" s="89"/>
      <c r="NUT823" s="89"/>
      <c r="NUU823" s="89"/>
      <c r="NUV823" s="89"/>
      <c r="NUW823" s="89"/>
      <c r="NUX823" s="511"/>
      <c r="NUY823" s="511"/>
      <c r="NUZ823" s="89"/>
      <c r="NVA823" s="89"/>
      <c r="NVB823" s="511"/>
      <c r="NVC823" s="511"/>
      <c r="NVD823" s="89"/>
      <c r="NVE823" s="89"/>
      <c r="NVF823" s="511"/>
      <c r="NVG823" s="511"/>
      <c r="NVH823" s="511"/>
      <c r="NVI823" s="511"/>
      <c r="NVJ823" s="511"/>
      <c r="NVK823" s="511"/>
      <c r="NVL823" s="511"/>
      <c r="NVM823" s="89"/>
      <c r="NVN823" s="89"/>
      <c r="NVO823" s="511"/>
      <c r="NVP823" s="511"/>
      <c r="NVQ823" s="89"/>
      <c r="NVR823" s="89"/>
      <c r="NVS823" s="511"/>
      <c r="NVT823" s="511"/>
      <c r="NVU823" s="511"/>
      <c r="NVV823" s="511"/>
      <c r="NVW823" s="511"/>
      <c r="NVX823" s="203"/>
      <c r="NVY823" s="107"/>
      <c r="NVZ823" s="511"/>
      <c r="NWA823" s="511"/>
      <c r="NWB823" s="511"/>
      <c r="NWC823" s="511"/>
      <c r="NWD823" s="511"/>
      <c r="NWE823" s="511"/>
      <c r="NWF823" s="511"/>
      <c r="NWG823" s="168"/>
      <c r="NWH823" s="168"/>
      <c r="NWI823" s="168"/>
      <c r="NWJ823" s="168"/>
      <c r="NWK823" s="168"/>
      <c r="NWL823" s="168"/>
      <c r="NWM823" s="168"/>
      <c r="NWN823" s="168"/>
      <c r="NWO823" s="168"/>
      <c r="NWP823" s="168"/>
      <c r="NWQ823" s="168"/>
      <c r="NWR823" s="168"/>
      <c r="NWS823" s="168"/>
      <c r="NWT823" s="168"/>
      <c r="NWU823" s="168"/>
      <c r="NWV823" s="168"/>
      <c r="NWW823" s="168"/>
      <c r="NWX823" s="168"/>
      <c r="NWY823" s="168"/>
      <c r="NWZ823" s="168"/>
      <c r="NXA823" s="168"/>
      <c r="NXB823" s="168"/>
      <c r="NXC823" s="168"/>
      <c r="NXD823" s="168"/>
      <c r="NXE823" s="168"/>
      <c r="NXF823" s="168"/>
      <c r="NXG823" s="168"/>
      <c r="NXH823" s="168"/>
      <c r="NXI823" s="168"/>
      <c r="NXJ823" s="168"/>
      <c r="NXK823" s="168"/>
      <c r="NXL823" s="168"/>
      <c r="NXM823" s="168"/>
      <c r="NXN823" s="168"/>
      <c r="NXO823" s="168"/>
      <c r="NXP823" s="168"/>
      <c r="NXQ823" s="168"/>
      <c r="NXR823" s="168"/>
      <c r="NXS823" s="168"/>
      <c r="NXT823" s="168"/>
      <c r="NXU823" s="168"/>
      <c r="NXV823" s="168"/>
      <c r="NXW823" s="168"/>
      <c r="NXX823" s="168"/>
      <c r="NXY823" s="511"/>
      <c r="NXZ823" s="511"/>
      <c r="NYA823" s="511"/>
      <c r="NYB823" s="511"/>
      <c r="NYC823" s="511"/>
      <c r="NYD823" s="511"/>
      <c r="NYE823" s="511"/>
      <c r="NYF823" s="511"/>
      <c r="NYG823" s="511"/>
      <c r="NYH823" s="511"/>
      <c r="NYI823" s="511"/>
      <c r="NYJ823" s="511"/>
      <c r="NYK823" s="511"/>
      <c r="NYL823" s="511"/>
      <c r="NYM823" s="511"/>
      <c r="NYN823" s="511"/>
      <c r="NYO823" s="511"/>
      <c r="NYP823" s="511"/>
      <c r="NYQ823" s="511"/>
      <c r="NYR823" s="511"/>
      <c r="NYS823" s="511"/>
      <c r="NYT823" s="511"/>
      <c r="NYU823" s="511"/>
      <c r="NYV823" s="511"/>
      <c r="NYW823" s="89"/>
      <c r="NYX823" s="89"/>
      <c r="NYY823" s="89"/>
      <c r="NYZ823" s="89"/>
      <c r="NZA823" s="89"/>
      <c r="NZB823" s="511"/>
      <c r="NZC823" s="511"/>
      <c r="NZD823" s="89"/>
      <c r="NZE823" s="89"/>
      <c r="NZF823" s="511"/>
      <c r="NZG823" s="511"/>
      <c r="NZH823" s="89"/>
      <c r="NZI823" s="89"/>
      <c r="NZJ823" s="511"/>
      <c r="NZK823" s="511"/>
      <c r="NZL823" s="511"/>
      <c r="NZM823" s="511"/>
      <c r="NZN823" s="511"/>
      <c r="NZO823" s="511"/>
      <c r="NZP823" s="511"/>
      <c r="NZQ823" s="89"/>
      <c r="NZR823" s="89"/>
      <c r="NZS823" s="511"/>
      <c r="NZT823" s="511"/>
      <c r="NZU823" s="89"/>
      <c r="NZV823" s="89"/>
      <c r="NZW823" s="511"/>
      <c r="NZX823" s="511"/>
      <c r="NZY823" s="511"/>
      <c r="NZZ823" s="511"/>
      <c r="OAA823" s="511"/>
      <c r="OAB823" s="203"/>
      <c r="OAC823" s="107"/>
      <c r="OAD823" s="511"/>
      <c r="OAE823" s="511"/>
      <c r="OAF823" s="511"/>
      <c r="OAG823" s="511"/>
      <c r="OAH823" s="511"/>
      <c r="OAI823" s="511"/>
      <c r="OAJ823" s="511"/>
      <c r="OAK823" s="168"/>
      <c r="OAL823" s="168"/>
      <c r="OAM823" s="168"/>
      <c r="OAN823" s="168"/>
      <c r="OAO823" s="168"/>
      <c r="OAP823" s="168"/>
      <c r="OAQ823" s="168"/>
      <c r="OAR823" s="168"/>
      <c r="OAS823" s="168"/>
      <c r="OAT823" s="168"/>
      <c r="OAU823" s="168"/>
      <c r="OAV823" s="168"/>
      <c r="OAW823" s="168"/>
      <c r="OAX823" s="168"/>
      <c r="OAY823" s="168"/>
      <c r="OAZ823" s="168"/>
      <c r="OBA823" s="168"/>
      <c r="OBB823" s="168"/>
      <c r="OBC823" s="168"/>
      <c r="OBD823" s="168"/>
      <c r="OBE823" s="168"/>
      <c r="OBF823" s="168"/>
      <c r="OBG823" s="168"/>
      <c r="OBH823" s="168"/>
      <c r="OBI823" s="168"/>
      <c r="OBJ823" s="168"/>
      <c r="OBK823" s="168"/>
      <c r="OBL823" s="168"/>
      <c r="OBM823" s="168"/>
      <c r="OBN823" s="168"/>
      <c r="OBO823" s="168"/>
      <c r="OBP823" s="168"/>
      <c r="OBQ823" s="168"/>
      <c r="OBR823" s="168"/>
      <c r="OBS823" s="168"/>
      <c r="OBT823" s="168"/>
      <c r="OBU823" s="168"/>
      <c r="OBV823" s="168"/>
      <c r="OBW823" s="168"/>
      <c r="OBX823" s="168"/>
      <c r="OBY823" s="168"/>
      <c r="OBZ823" s="168"/>
      <c r="OCA823" s="168"/>
      <c r="OCB823" s="168"/>
      <c r="OCC823" s="511"/>
      <c r="OCD823" s="511"/>
      <c r="OCE823" s="511"/>
      <c r="OCF823" s="511"/>
      <c r="OCG823" s="511"/>
      <c r="OCH823" s="511"/>
      <c r="OCI823" s="511"/>
      <c r="OCJ823" s="511"/>
      <c r="OCK823" s="511"/>
      <c r="OCL823" s="511"/>
      <c r="OCM823" s="511"/>
      <c r="OCN823" s="511"/>
      <c r="OCO823" s="511"/>
      <c r="OCP823" s="511"/>
      <c r="OCQ823" s="511"/>
      <c r="OCR823" s="511"/>
      <c r="OCS823" s="511"/>
      <c r="OCT823" s="511"/>
      <c r="OCU823" s="511"/>
      <c r="OCV823" s="511"/>
      <c r="OCW823" s="511"/>
      <c r="OCX823" s="511"/>
      <c r="OCY823" s="511"/>
      <c r="OCZ823" s="511"/>
      <c r="ODA823" s="89"/>
      <c r="ODB823" s="89"/>
      <c r="ODC823" s="89"/>
      <c r="ODD823" s="89"/>
      <c r="ODE823" s="89"/>
      <c r="ODF823" s="511"/>
      <c r="ODG823" s="511"/>
      <c r="ODH823" s="89"/>
      <c r="ODI823" s="89"/>
      <c r="ODJ823" s="511"/>
      <c r="ODK823" s="511"/>
      <c r="ODL823" s="89"/>
      <c r="ODM823" s="89"/>
      <c r="ODN823" s="511"/>
      <c r="ODO823" s="511"/>
      <c r="ODP823" s="511"/>
      <c r="ODQ823" s="511"/>
      <c r="ODR823" s="511"/>
      <c r="ODS823" s="511"/>
      <c r="ODT823" s="511"/>
      <c r="ODU823" s="89"/>
      <c r="ODV823" s="89"/>
      <c r="ODW823" s="511"/>
      <c r="ODX823" s="511"/>
      <c r="ODY823" s="89"/>
      <c r="ODZ823" s="89"/>
      <c r="OEA823" s="511"/>
      <c r="OEB823" s="511"/>
      <c r="OEC823" s="511"/>
      <c r="OED823" s="511"/>
      <c r="OEE823" s="511"/>
      <c r="OEF823" s="203"/>
      <c r="OEG823" s="107"/>
      <c r="OEH823" s="511"/>
      <c r="OEI823" s="511"/>
      <c r="OEJ823" s="511"/>
      <c r="OEK823" s="511"/>
      <c r="OEL823" s="511"/>
      <c r="OEM823" s="511"/>
      <c r="OEN823" s="511"/>
      <c r="OEO823" s="168"/>
      <c r="OEP823" s="168"/>
      <c r="OEQ823" s="168"/>
      <c r="OER823" s="168"/>
      <c r="OES823" s="168"/>
      <c r="OET823" s="168"/>
      <c r="OEU823" s="168"/>
      <c r="OEV823" s="168"/>
      <c r="OEW823" s="168"/>
      <c r="OEX823" s="168"/>
      <c r="OEY823" s="168"/>
      <c r="OEZ823" s="168"/>
      <c r="OFA823" s="168"/>
      <c r="OFB823" s="168"/>
      <c r="OFC823" s="168"/>
      <c r="OFD823" s="168"/>
      <c r="OFE823" s="168"/>
      <c r="OFF823" s="168"/>
      <c r="OFG823" s="168"/>
      <c r="OFH823" s="168"/>
      <c r="OFI823" s="168"/>
      <c r="OFJ823" s="168"/>
      <c r="OFK823" s="168"/>
      <c r="OFL823" s="168"/>
      <c r="OFM823" s="168"/>
      <c r="OFN823" s="168"/>
      <c r="OFO823" s="168"/>
      <c r="OFP823" s="168"/>
      <c r="OFQ823" s="168"/>
      <c r="OFR823" s="168"/>
      <c r="OFS823" s="168"/>
      <c r="OFT823" s="168"/>
      <c r="OFU823" s="168"/>
      <c r="OFV823" s="168"/>
      <c r="OFW823" s="168"/>
      <c r="OFX823" s="168"/>
      <c r="OFY823" s="168"/>
      <c r="OFZ823" s="168"/>
      <c r="OGA823" s="168"/>
      <c r="OGB823" s="168"/>
      <c r="OGC823" s="168"/>
      <c r="OGD823" s="168"/>
      <c r="OGE823" s="168"/>
      <c r="OGF823" s="168"/>
      <c r="OGG823" s="511"/>
      <c r="OGH823" s="511"/>
      <c r="OGI823" s="511"/>
      <c r="OGJ823" s="511"/>
      <c r="OGK823" s="511"/>
      <c r="OGL823" s="511"/>
      <c r="OGM823" s="511"/>
      <c r="OGN823" s="511"/>
      <c r="OGO823" s="511"/>
      <c r="OGP823" s="511"/>
      <c r="OGQ823" s="511"/>
      <c r="OGR823" s="511"/>
      <c r="OGS823" s="511"/>
      <c r="OGT823" s="511"/>
      <c r="OGU823" s="511"/>
      <c r="OGV823" s="511"/>
      <c r="OGW823" s="511"/>
      <c r="OGX823" s="511"/>
      <c r="OGY823" s="511"/>
      <c r="OGZ823" s="511"/>
      <c r="OHA823" s="511"/>
      <c r="OHB823" s="511"/>
      <c r="OHC823" s="511"/>
      <c r="OHD823" s="511"/>
      <c r="OHE823" s="89"/>
      <c r="OHF823" s="89"/>
      <c r="OHG823" s="89"/>
      <c r="OHH823" s="89"/>
      <c r="OHI823" s="89"/>
      <c r="OHJ823" s="511"/>
      <c r="OHK823" s="511"/>
      <c r="OHL823" s="89"/>
      <c r="OHM823" s="89"/>
      <c r="OHN823" s="511"/>
      <c r="OHO823" s="511"/>
      <c r="OHP823" s="89"/>
      <c r="OHQ823" s="89"/>
      <c r="OHR823" s="511"/>
      <c r="OHS823" s="511"/>
      <c r="OHT823" s="511"/>
      <c r="OHU823" s="511"/>
      <c r="OHV823" s="511"/>
      <c r="OHW823" s="511"/>
      <c r="OHX823" s="511"/>
      <c r="OHY823" s="89"/>
      <c r="OHZ823" s="89"/>
      <c r="OIA823" s="511"/>
      <c r="OIB823" s="511"/>
      <c r="OIC823" s="89"/>
      <c r="OID823" s="89"/>
      <c r="OIE823" s="511"/>
      <c r="OIF823" s="511"/>
      <c r="OIG823" s="511"/>
      <c r="OIH823" s="511"/>
      <c r="OII823" s="511"/>
      <c r="OIJ823" s="203"/>
      <c r="OIK823" s="107"/>
      <c r="OIL823" s="511"/>
      <c r="OIM823" s="511"/>
      <c r="OIN823" s="511"/>
      <c r="OIO823" s="511"/>
      <c r="OIP823" s="511"/>
      <c r="OIQ823" s="511"/>
      <c r="OIR823" s="511"/>
      <c r="OIS823" s="168"/>
      <c r="OIT823" s="168"/>
      <c r="OIU823" s="168"/>
      <c r="OIV823" s="168"/>
      <c r="OIW823" s="168"/>
      <c r="OIX823" s="168"/>
      <c r="OIY823" s="168"/>
      <c r="OIZ823" s="168"/>
      <c r="OJA823" s="168"/>
      <c r="OJB823" s="168"/>
      <c r="OJC823" s="168"/>
      <c r="OJD823" s="168"/>
      <c r="OJE823" s="168"/>
      <c r="OJF823" s="168"/>
      <c r="OJG823" s="168"/>
      <c r="OJH823" s="168"/>
      <c r="OJI823" s="168"/>
      <c r="OJJ823" s="168"/>
      <c r="OJK823" s="168"/>
      <c r="OJL823" s="168"/>
      <c r="OJM823" s="168"/>
      <c r="OJN823" s="168"/>
      <c r="OJO823" s="168"/>
      <c r="OJP823" s="168"/>
      <c r="OJQ823" s="168"/>
      <c r="OJR823" s="168"/>
      <c r="OJS823" s="168"/>
      <c r="OJT823" s="168"/>
      <c r="OJU823" s="168"/>
      <c r="OJV823" s="168"/>
      <c r="OJW823" s="168"/>
      <c r="OJX823" s="168"/>
      <c r="OJY823" s="168"/>
      <c r="OJZ823" s="168"/>
      <c r="OKA823" s="168"/>
      <c r="OKB823" s="168"/>
      <c r="OKC823" s="168"/>
      <c r="OKD823" s="168"/>
      <c r="OKE823" s="168"/>
      <c r="OKF823" s="168"/>
      <c r="OKG823" s="168"/>
      <c r="OKH823" s="168"/>
      <c r="OKI823" s="168"/>
      <c r="OKJ823" s="168"/>
      <c r="OKK823" s="511"/>
      <c r="OKL823" s="511"/>
      <c r="OKM823" s="511"/>
      <c r="OKN823" s="511"/>
      <c r="OKO823" s="511"/>
      <c r="OKP823" s="511"/>
      <c r="OKQ823" s="511"/>
      <c r="OKR823" s="511"/>
      <c r="OKS823" s="511"/>
      <c r="OKT823" s="511"/>
      <c r="OKU823" s="511"/>
      <c r="OKV823" s="511"/>
      <c r="OKW823" s="511"/>
      <c r="OKX823" s="511"/>
      <c r="OKY823" s="511"/>
      <c r="OKZ823" s="511"/>
      <c r="OLA823" s="511"/>
      <c r="OLB823" s="511"/>
      <c r="OLC823" s="511"/>
      <c r="OLD823" s="511"/>
      <c r="OLE823" s="511"/>
      <c r="OLF823" s="511"/>
      <c r="OLG823" s="511"/>
      <c r="OLH823" s="511"/>
      <c r="OLI823" s="89"/>
      <c r="OLJ823" s="89"/>
      <c r="OLK823" s="89"/>
      <c r="OLL823" s="89"/>
      <c r="OLM823" s="89"/>
      <c r="OLN823" s="511"/>
      <c r="OLO823" s="511"/>
      <c r="OLP823" s="89"/>
      <c r="OLQ823" s="89"/>
      <c r="OLR823" s="511"/>
      <c r="OLS823" s="511"/>
      <c r="OLT823" s="89"/>
      <c r="OLU823" s="89"/>
      <c r="OLV823" s="511"/>
      <c r="OLW823" s="511"/>
      <c r="OLX823" s="511"/>
      <c r="OLY823" s="511"/>
      <c r="OLZ823" s="511"/>
      <c r="OMA823" s="511"/>
      <c r="OMB823" s="511"/>
      <c r="OMC823" s="89"/>
      <c r="OMD823" s="89"/>
      <c r="OME823" s="511"/>
      <c r="OMF823" s="511"/>
      <c r="OMG823" s="89"/>
      <c r="OMH823" s="89"/>
      <c r="OMI823" s="511"/>
      <c r="OMJ823" s="511"/>
      <c r="OMK823" s="511"/>
      <c r="OML823" s="511"/>
      <c r="OMM823" s="511"/>
      <c r="OMN823" s="203"/>
      <c r="OMO823" s="107"/>
      <c r="OMP823" s="511"/>
      <c r="OMQ823" s="511"/>
      <c r="OMR823" s="511"/>
      <c r="OMS823" s="511"/>
      <c r="OMT823" s="511"/>
      <c r="OMU823" s="511"/>
      <c r="OMV823" s="511"/>
      <c r="OMW823" s="168"/>
      <c r="OMX823" s="168"/>
      <c r="OMY823" s="168"/>
      <c r="OMZ823" s="168"/>
      <c r="ONA823" s="168"/>
      <c r="ONB823" s="168"/>
      <c r="ONC823" s="168"/>
      <c r="OND823" s="168"/>
      <c r="ONE823" s="168"/>
      <c r="ONF823" s="168"/>
      <c r="ONG823" s="168"/>
      <c r="ONH823" s="168"/>
      <c r="ONI823" s="168"/>
      <c r="ONJ823" s="168"/>
      <c r="ONK823" s="168"/>
      <c r="ONL823" s="168"/>
      <c r="ONM823" s="168"/>
      <c r="ONN823" s="168"/>
      <c r="ONO823" s="168"/>
      <c r="ONP823" s="168"/>
      <c r="ONQ823" s="168"/>
      <c r="ONR823" s="168"/>
      <c r="ONS823" s="168"/>
      <c r="ONT823" s="168"/>
      <c r="ONU823" s="168"/>
      <c r="ONV823" s="168"/>
      <c r="ONW823" s="168"/>
      <c r="ONX823" s="168"/>
      <c r="ONY823" s="168"/>
      <c r="ONZ823" s="168"/>
      <c r="OOA823" s="168"/>
      <c r="OOB823" s="168"/>
      <c r="OOC823" s="168"/>
      <c r="OOD823" s="168"/>
      <c r="OOE823" s="168"/>
      <c r="OOF823" s="168"/>
      <c r="OOG823" s="168"/>
      <c r="OOH823" s="168"/>
      <c r="OOI823" s="168"/>
      <c r="OOJ823" s="168"/>
      <c r="OOK823" s="168"/>
      <c r="OOL823" s="168"/>
      <c r="OOM823" s="168"/>
      <c r="OON823" s="168"/>
      <c r="OOO823" s="511"/>
      <c r="OOP823" s="511"/>
      <c r="OOQ823" s="511"/>
      <c r="OOR823" s="511"/>
      <c r="OOS823" s="511"/>
      <c r="OOT823" s="511"/>
      <c r="OOU823" s="511"/>
      <c r="OOV823" s="511"/>
      <c r="OOW823" s="511"/>
      <c r="OOX823" s="511"/>
      <c r="OOY823" s="511"/>
      <c r="OOZ823" s="511"/>
      <c r="OPA823" s="511"/>
      <c r="OPB823" s="511"/>
      <c r="OPC823" s="511"/>
      <c r="OPD823" s="511"/>
      <c r="OPE823" s="511"/>
      <c r="OPF823" s="511"/>
      <c r="OPG823" s="511"/>
      <c r="OPH823" s="511"/>
      <c r="OPI823" s="511"/>
      <c r="OPJ823" s="511"/>
      <c r="OPK823" s="511"/>
      <c r="OPL823" s="511"/>
      <c r="OPM823" s="89"/>
      <c r="OPN823" s="89"/>
      <c r="OPO823" s="89"/>
      <c r="OPP823" s="89"/>
      <c r="OPQ823" s="89"/>
      <c r="OPR823" s="511"/>
      <c r="OPS823" s="511"/>
      <c r="OPT823" s="89"/>
      <c r="OPU823" s="89"/>
      <c r="OPV823" s="511"/>
      <c r="OPW823" s="511"/>
      <c r="OPX823" s="89"/>
      <c r="OPY823" s="89"/>
      <c r="OPZ823" s="511"/>
      <c r="OQA823" s="511"/>
      <c r="OQB823" s="511"/>
      <c r="OQC823" s="511"/>
      <c r="OQD823" s="511"/>
      <c r="OQE823" s="511"/>
      <c r="OQF823" s="511"/>
      <c r="OQG823" s="89"/>
      <c r="OQH823" s="89"/>
      <c r="OQI823" s="511"/>
      <c r="OQJ823" s="511"/>
      <c r="OQK823" s="89"/>
      <c r="OQL823" s="89"/>
      <c r="OQM823" s="511"/>
      <c r="OQN823" s="511"/>
      <c r="OQO823" s="511"/>
      <c r="OQP823" s="511"/>
      <c r="OQQ823" s="511"/>
      <c r="OQR823" s="203"/>
      <c r="OQS823" s="107"/>
      <c r="OQT823" s="511"/>
      <c r="OQU823" s="511"/>
      <c r="OQV823" s="511"/>
      <c r="OQW823" s="511"/>
      <c r="OQX823" s="511"/>
      <c r="OQY823" s="511"/>
      <c r="OQZ823" s="511"/>
      <c r="ORA823" s="168"/>
      <c r="ORB823" s="168"/>
      <c r="ORC823" s="168"/>
      <c r="ORD823" s="168"/>
      <c r="ORE823" s="168"/>
      <c r="ORF823" s="168"/>
      <c r="ORG823" s="168"/>
      <c r="ORH823" s="168"/>
      <c r="ORI823" s="168"/>
      <c r="ORJ823" s="168"/>
      <c r="ORK823" s="168"/>
      <c r="ORL823" s="168"/>
      <c r="ORM823" s="168"/>
      <c r="ORN823" s="168"/>
      <c r="ORO823" s="168"/>
      <c r="ORP823" s="168"/>
      <c r="ORQ823" s="168"/>
      <c r="ORR823" s="168"/>
      <c r="ORS823" s="168"/>
      <c r="ORT823" s="168"/>
      <c r="ORU823" s="168"/>
      <c r="ORV823" s="168"/>
      <c r="ORW823" s="168"/>
      <c r="ORX823" s="168"/>
      <c r="ORY823" s="168"/>
      <c r="ORZ823" s="168"/>
      <c r="OSA823" s="168"/>
      <c r="OSB823" s="168"/>
      <c r="OSC823" s="168"/>
      <c r="OSD823" s="168"/>
      <c r="OSE823" s="168"/>
      <c r="OSF823" s="168"/>
      <c r="OSG823" s="168"/>
      <c r="OSH823" s="168"/>
      <c r="OSI823" s="168"/>
      <c r="OSJ823" s="168"/>
      <c r="OSK823" s="168"/>
      <c r="OSL823" s="168"/>
      <c r="OSM823" s="168"/>
      <c r="OSN823" s="168"/>
      <c r="OSO823" s="168"/>
      <c r="OSP823" s="168"/>
      <c r="OSQ823" s="168"/>
      <c r="OSR823" s="168"/>
      <c r="OSS823" s="511"/>
      <c r="OST823" s="511"/>
      <c r="OSU823" s="511"/>
      <c r="OSV823" s="511"/>
      <c r="OSW823" s="511"/>
      <c r="OSX823" s="511"/>
      <c r="OSY823" s="511"/>
      <c r="OSZ823" s="511"/>
      <c r="OTA823" s="511"/>
      <c r="OTB823" s="511"/>
      <c r="OTC823" s="511"/>
      <c r="OTD823" s="511"/>
      <c r="OTE823" s="511"/>
      <c r="OTF823" s="511"/>
      <c r="OTG823" s="511"/>
      <c r="OTH823" s="511"/>
      <c r="OTI823" s="511"/>
      <c r="OTJ823" s="511"/>
      <c r="OTK823" s="511"/>
      <c r="OTL823" s="511"/>
      <c r="OTM823" s="511"/>
      <c r="OTN823" s="511"/>
      <c r="OTO823" s="511"/>
      <c r="OTP823" s="511"/>
      <c r="OTQ823" s="89"/>
      <c r="OTR823" s="89"/>
      <c r="OTS823" s="89"/>
      <c r="OTT823" s="89"/>
      <c r="OTU823" s="89"/>
      <c r="OTV823" s="511"/>
      <c r="OTW823" s="511"/>
      <c r="OTX823" s="89"/>
      <c r="OTY823" s="89"/>
      <c r="OTZ823" s="511"/>
      <c r="OUA823" s="511"/>
      <c r="OUB823" s="89"/>
      <c r="OUC823" s="89"/>
      <c r="OUD823" s="511"/>
      <c r="OUE823" s="511"/>
      <c r="OUF823" s="511"/>
      <c r="OUG823" s="511"/>
      <c r="OUH823" s="511"/>
      <c r="OUI823" s="511"/>
      <c r="OUJ823" s="511"/>
      <c r="OUK823" s="89"/>
      <c r="OUL823" s="89"/>
      <c r="OUM823" s="511"/>
      <c r="OUN823" s="511"/>
      <c r="OUO823" s="89"/>
      <c r="OUP823" s="89"/>
      <c r="OUQ823" s="511"/>
      <c r="OUR823" s="511"/>
      <c r="OUS823" s="511"/>
      <c r="OUT823" s="511"/>
      <c r="OUU823" s="511"/>
      <c r="OUV823" s="203"/>
      <c r="OUW823" s="107"/>
      <c r="OUX823" s="511"/>
      <c r="OUY823" s="511"/>
      <c r="OUZ823" s="511"/>
      <c r="OVA823" s="511"/>
      <c r="OVB823" s="511"/>
      <c r="OVC823" s="511"/>
      <c r="OVD823" s="511"/>
      <c r="OVE823" s="168"/>
      <c r="OVF823" s="168"/>
      <c r="OVG823" s="168"/>
      <c r="OVH823" s="168"/>
      <c r="OVI823" s="168"/>
      <c r="OVJ823" s="168"/>
      <c r="OVK823" s="168"/>
      <c r="OVL823" s="168"/>
      <c r="OVM823" s="168"/>
      <c r="OVN823" s="168"/>
      <c r="OVO823" s="168"/>
      <c r="OVP823" s="168"/>
      <c r="OVQ823" s="168"/>
      <c r="OVR823" s="168"/>
      <c r="OVS823" s="168"/>
      <c r="OVT823" s="168"/>
      <c r="OVU823" s="168"/>
      <c r="OVV823" s="168"/>
      <c r="OVW823" s="168"/>
      <c r="OVX823" s="168"/>
      <c r="OVY823" s="168"/>
      <c r="OVZ823" s="168"/>
      <c r="OWA823" s="168"/>
      <c r="OWB823" s="168"/>
      <c r="OWC823" s="168"/>
      <c r="OWD823" s="168"/>
      <c r="OWE823" s="168"/>
      <c r="OWF823" s="168"/>
      <c r="OWG823" s="168"/>
      <c r="OWH823" s="168"/>
      <c r="OWI823" s="168"/>
      <c r="OWJ823" s="168"/>
      <c r="OWK823" s="168"/>
      <c r="OWL823" s="168"/>
      <c r="OWM823" s="168"/>
      <c r="OWN823" s="168"/>
      <c r="OWO823" s="168"/>
      <c r="OWP823" s="168"/>
      <c r="OWQ823" s="168"/>
      <c r="OWR823" s="168"/>
      <c r="OWS823" s="168"/>
      <c r="OWT823" s="168"/>
      <c r="OWU823" s="168"/>
      <c r="OWV823" s="168"/>
      <c r="OWW823" s="511"/>
      <c r="OWX823" s="511"/>
      <c r="OWY823" s="511"/>
      <c r="OWZ823" s="511"/>
      <c r="OXA823" s="511"/>
      <c r="OXB823" s="511"/>
      <c r="OXC823" s="511"/>
      <c r="OXD823" s="511"/>
      <c r="OXE823" s="511"/>
      <c r="OXF823" s="511"/>
      <c r="OXG823" s="511"/>
      <c r="OXH823" s="511"/>
      <c r="OXI823" s="511"/>
      <c r="OXJ823" s="511"/>
      <c r="OXK823" s="511"/>
      <c r="OXL823" s="511"/>
      <c r="OXM823" s="511"/>
      <c r="OXN823" s="511"/>
      <c r="OXO823" s="511"/>
      <c r="OXP823" s="511"/>
      <c r="OXQ823" s="511"/>
      <c r="OXR823" s="511"/>
      <c r="OXS823" s="511"/>
      <c r="OXT823" s="511"/>
      <c r="OXU823" s="89"/>
      <c r="OXV823" s="89"/>
      <c r="OXW823" s="89"/>
      <c r="OXX823" s="89"/>
      <c r="OXY823" s="89"/>
      <c r="OXZ823" s="511"/>
      <c r="OYA823" s="511"/>
      <c r="OYB823" s="89"/>
      <c r="OYC823" s="89"/>
      <c r="OYD823" s="511"/>
      <c r="OYE823" s="511"/>
      <c r="OYF823" s="89"/>
      <c r="OYG823" s="89"/>
      <c r="OYH823" s="511"/>
      <c r="OYI823" s="511"/>
      <c r="OYJ823" s="511"/>
      <c r="OYK823" s="511"/>
      <c r="OYL823" s="511"/>
      <c r="OYM823" s="511"/>
      <c r="OYN823" s="511"/>
      <c r="OYO823" s="89"/>
      <c r="OYP823" s="89"/>
      <c r="OYQ823" s="511"/>
      <c r="OYR823" s="511"/>
      <c r="OYS823" s="89"/>
      <c r="OYT823" s="89"/>
      <c r="OYU823" s="511"/>
      <c r="OYV823" s="511"/>
      <c r="OYW823" s="511"/>
      <c r="OYX823" s="511"/>
      <c r="OYY823" s="511"/>
      <c r="OYZ823" s="203"/>
      <c r="OZA823" s="107"/>
      <c r="OZB823" s="511"/>
      <c r="OZC823" s="511"/>
      <c r="OZD823" s="511"/>
      <c r="OZE823" s="511"/>
      <c r="OZF823" s="511"/>
      <c r="OZG823" s="511"/>
      <c r="OZH823" s="511"/>
      <c r="OZI823" s="168"/>
      <c r="OZJ823" s="168"/>
      <c r="OZK823" s="168"/>
      <c r="OZL823" s="168"/>
      <c r="OZM823" s="168"/>
      <c r="OZN823" s="168"/>
      <c r="OZO823" s="168"/>
      <c r="OZP823" s="168"/>
      <c r="OZQ823" s="168"/>
      <c r="OZR823" s="168"/>
      <c r="OZS823" s="168"/>
      <c r="OZT823" s="168"/>
      <c r="OZU823" s="168"/>
      <c r="OZV823" s="168"/>
      <c r="OZW823" s="168"/>
      <c r="OZX823" s="168"/>
      <c r="OZY823" s="168"/>
      <c r="OZZ823" s="168"/>
      <c r="PAA823" s="168"/>
      <c r="PAB823" s="168"/>
      <c r="PAC823" s="168"/>
      <c r="PAD823" s="168"/>
      <c r="PAE823" s="168"/>
      <c r="PAF823" s="168"/>
      <c r="PAG823" s="168"/>
      <c r="PAH823" s="168"/>
      <c r="PAI823" s="168"/>
      <c r="PAJ823" s="168"/>
      <c r="PAK823" s="168"/>
      <c r="PAL823" s="168"/>
      <c r="PAM823" s="168"/>
      <c r="PAN823" s="168"/>
      <c r="PAO823" s="168"/>
      <c r="PAP823" s="168"/>
      <c r="PAQ823" s="168"/>
      <c r="PAR823" s="168"/>
      <c r="PAS823" s="168"/>
      <c r="PAT823" s="168"/>
      <c r="PAU823" s="168"/>
      <c r="PAV823" s="168"/>
      <c r="PAW823" s="168"/>
      <c r="PAX823" s="168"/>
      <c r="PAY823" s="168"/>
      <c r="PAZ823" s="168"/>
      <c r="PBA823" s="511"/>
      <c r="PBB823" s="511"/>
      <c r="PBC823" s="511"/>
      <c r="PBD823" s="511"/>
      <c r="PBE823" s="511"/>
      <c r="PBF823" s="511"/>
      <c r="PBG823" s="511"/>
      <c r="PBH823" s="511"/>
      <c r="PBI823" s="511"/>
      <c r="PBJ823" s="511"/>
      <c r="PBK823" s="511"/>
      <c r="PBL823" s="511"/>
      <c r="PBM823" s="511"/>
      <c r="PBN823" s="511"/>
      <c r="PBO823" s="511"/>
      <c r="PBP823" s="511"/>
      <c r="PBQ823" s="511"/>
      <c r="PBR823" s="511"/>
      <c r="PBS823" s="511"/>
      <c r="PBT823" s="511"/>
      <c r="PBU823" s="511"/>
      <c r="PBV823" s="511"/>
      <c r="PBW823" s="511"/>
      <c r="PBX823" s="511"/>
      <c r="PBY823" s="89"/>
      <c r="PBZ823" s="89"/>
      <c r="PCA823" s="89"/>
      <c r="PCB823" s="89"/>
      <c r="PCC823" s="89"/>
      <c r="PCD823" s="511"/>
      <c r="PCE823" s="511"/>
      <c r="PCF823" s="89"/>
      <c r="PCG823" s="89"/>
      <c r="PCH823" s="511"/>
      <c r="PCI823" s="511"/>
      <c r="PCJ823" s="89"/>
      <c r="PCK823" s="89"/>
      <c r="PCL823" s="511"/>
      <c r="PCM823" s="511"/>
      <c r="PCN823" s="511"/>
      <c r="PCO823" s="511"/>
      <c r="PCP823" s="511"/>
      <c r="PCQ823" s="511"/>
      <c r="PCR823" s="511"/>
      <c r="PCS823" s="89"/>
      <c r="PCT823" s="89"/>
      <c r="PCU823" s="511"/>
      <c r="PCV823" s="511"/>
      <c r="PCW823" s="89"/>
      <c r="PCX823" s="89"/>
      <c r="PCY823" s="511"/>
      <c r="PCZ823" s="511"/>
      <c r="PDA823" s="511"/>
      <c r="PDB823" s="511"/>
      <c r="PDC823" s="511"/>
      <c r="PDD823" s="203"/>
      <c r="PDE823" s="107"/>
      <c r="PDF823" s="511"/>
      <c r="PDG823" s="511"/>
      <c r="PDH823" s="511"/>
      <c r="PDI823" s="511"/>
      <c r="PDJ823" s="511"/>
      <c r="PDK823" s="511"/>
      <c r="PDL823" s="511"/>
      <c r="PDM823" s="168"/>
      <c r="PDN823" s="168"/>
      <c r="PDO823" s="168"/>
      <c r="PDP823" s="168"/>
      <c r="PDQ823" s="168"/>
      <c r="PDR823" s="168"/>
      <c r="PDS823" s="168"/>
      <c r="PDT823" s="168"/>
      <c r="PDU823" s="168"/>
      <c r="PDV823" s="168"/>
      <c r="PDW823" s="168"/>
      <c r="PDX823" s="168"/>
      <c r="PDY823" s="168"/>
      <c r="PDZ823" s="168"/>
      <c r="PEA823" s="168"/>
      <c r="PEB823" s="168"/>
      <c r="PEC823" s="168"/>
      <c r="PED823" s="168"/>
      <c r="PEE823" s="168"/>
      <c r="PEF823" s="168"/>
      <c r="PEG823" s="168"/>
      <c r="PEH823" s="168"/>
      <c r="PEI823" s="168"/>
      <c r="PEJ823" s="168"/>
      <c r="PEK823" s="168"/>
      <c r="PEL823" s="168"/>
      <c r="PEM823" s="168"/>
      <c r="PEN823" s="168"/>
      <c r="PEO823" s="168"/>
      <c r="PEP823" s="168"/>
      <c r="PEQ823" s="168"/>
      <c r="PER823" s="168"/>
      <c r="PES823" s="168"/>
      <c r="PET823" s="168"/>
      <c r="PEU823" s="168"/>
      <c r="PEV823" s="168"/>
      <c r="PEW823" s="168"/>
      <c r="PEX823" s="168"/>
      <c r="PEY823" s="168"/>
      <c r="PEZ823" s="168"/>
      <c r="PFA823" s="168"/>
      <c r="PFB823" s="168"/>
      <c r="PFC823" s="168"/>
      <c r="PFD823" s="168"/>
      <c r="PFE823" s="511"/>
      <c r="PFF823" s="511"/>
      <c r="PFG823" s="511"/>
      <c r="PFH823" s="511"/>
      <c r="PFI823" s="511"/>
      <c r="PFJ823" s="511"/>
      <c r="PFK823" s="511"/>
      <c r="PFL823" s="511"/>
      <c r="PFM823" s="511"/>
      <c r="PFN823" s="511"/>
      <c r="PFO823" s="511"/>
      <c r="PFP823" s="511"/>
      <c r="PFQ823" s="511"/>
      <c r="PFR823" s="511"/>
      <c r="PFS823" s="511"/>
      <c r="PFT823" s="511"/>
      <c r="PFU823" s="511"/>
      <c r="PFV823" s="511"/>
      <c r="PFW823" s="511"/>
      <c r="PFX823" s="511"/>
      <c r="PFY823" s="511"/>
      <c r="PFZ823" s="511"/>
      <c r="PGA823" s="511"/>
      <c r="PGB823" s="511"/>
      <c r="PGC823" s="89"/>
      <c r="PGD823" s="89"/>
      <c r="PGE823" s="89"/>
      <c r="PGF823" s="89"/>
      <c r="PGG823" s="89"/>
      <c r="PGH823" s="511"/>
      <c r="PGI823" s="511"/>
      <c r="PGJ823" s="89"/>
      <c r="PGK823" s="89"/>
      <c r="PGL823" s="511"/>
      <c r="PGM823" s="511"/>
      <c r="PGN823" s="89"/>
      <c r="PGO823" s="89"/>
      <c r="PGP823" s="511"/>
      <c r="PGQ823" s="511"/>
      <c r="PGR823" s="511"/>
      <c r="PGS823" s="511"/>
      <c r="PGT823" s="511"/>
      <c r="PGU823" s="511"/>
      <c r="PGV823" s="511"/>
      <c r="PGW823" s="89"/>
      <c r="PGX823" s="89"/>
      <c r="PGY823" s="511"/>
      <c r="PGZ823" s="511"/>
      <c r="PHA823" s="89"/>
      <c r="PHB823" s="89"/>
      <c r="PHC823" s="511"/>
      <c r="PHD823" s="511"/>
      <c r="PHE823" s="511"/>
      <c r="PHF823" s="511"/>
      <c r="PHG823" s="511"/>
      <c r="PHH823" s="203"/>
      <c r="PHI823" s="107"/>
      <c r="PHJ823" s="511"/>
      <c r="PHK823" s="511"/>
      <c r="PHL823" s="511"/>
      <c r="PHM823" s="511"/>
      <c r="PHN823" s="511"/>
      <c r="PHO823" s="511"/>
      <c r="PHP823" s="511"/>
      <c r="PHQ823" s="168"/>
      <c r="PHR823" s="168"/>
      <c r="PHS823" s="168"/>
      <c r="PHT823" s="168"/>
      <c r="PHU823" s="168"/>
      <c r="PHV823" s="168"/>
      <c r="PHW823" s="168"/>
      <c r="PHX823" s="168"/>
      <c r="PHY823" s="168"/>
      <c r="PHZ823" s="168"/>
      <c r="PIA823" s="168"/>
      <c r="PIB823" s="168"/>
      <c r="PIC823" s="168"/>
      <c r="PID823" s="168"/>
      <c r="PIE823" s="168"/>
      <c r="PIF823" s="168"/>
      <c r="PIG823" s="168"/>
      <c r="PIH823" s="168"/>
      <c r="PII823" s="168"/>
      <c r="PIJ823" s="168"/>
      <c r="PIK823" s="168"/>
      <c r="PIL823" s="168"/>
      <c r="PIM823" s="168"/>
      <c r="PIN823" s="168"/>
      <c r="PIO823" s="168"/>
      <c r="PIP823" s="168"/>
      <c r="PIQ823" s="168"/>
      <c r="PIR823" s="168"/>
      <c r="PIS823" s="168"/>
      <c r="PIT823" s="168"/>
      <c r="PIU823" s="168"/>
      <c r="PIV823" s="168"/>
      <c r="PIW823" s="168"/>
      <c r="PIX823" s="168"/>
      <c r="PIY823" s="168"/>
      <c r="PIZ823" s="168"/>
      <c r="PJA823" s="168"/>
      <c r="PJB823" s="168"/>
      <c r="PJC823" s="168"/>
      <c r="PJD823" s="168"/>
      <c r="PJE823" s="168"/>
      <c r="PJF823" s="168"/>
      <c r="PJG823" s="168"/>
      <c r="PJH823" s="168"/>
      <c r="PJI823" s="511"/>
      <c r="PJJ823" s="511"/>
      <c r="PJK823" s="511"/>
      <c r="PJL823" s="511"/>
      <c r="PJM823" s="511"/>
      <c r="PJN823" s="511"/>
      <c r="PJO823" s="511"/>
      <c r="PJP823" s="511"/>
      <c r="PJQ823" s="511"/>
      <c r="PJR823" s="511"/>
      <c r="PJS823" s="511"/>
      <c r="PJT823" s="511"/>
      <c r="PJU823" s="511"/>
      <c r="PJV823" s="511"/>
      <c r="PJW823" s="511"/>
      <c r="PJX823" s="511"/>
      <c r="PJY823" s="511"/>
      <c r="PJZ823" s="511"/>
      <c r="PKA823" s="511"/>
      <c r="PKB823" s="511"/>
      <c r="PKC823" s="511"/>
      <c r="PKD823" s="511"/>
      <c r="PKE823" s="511"/>
      <c r="PKF823" s="511"/>
      <c r="PKG823" s="89"/>
      <c r="PKH823" s="89"/>
      <c r="PKI823" s="89"/>
      <c r="PKJ823" s="89"/>
      <c r="PKK823" s="89"/>
      <c r="PKL823" s="511"/>
      <c r="PKM823" s="511"/>
      <c r="PKN823" s="89"/>
      <c r="PKO823" s="89"/>
      <c r="PKP823" s="511"/>
      <c r="PKQ823" s="511"/>
      <c r="PKR823" s="89"/>
      <c r="PKS823" s="89"/>
      <c r="PKT823" s="511"/>
      <c r="PKU823" s="511"/>
      <c r="PKV823" s="511"/>
      <c r="PKW823" s="511"/>
      <c r="PKX823" s="511"/>
      <c r="PKY823" s="511"/>
      <c r="PKZ823" s="511"/>
      <c r="PLA823" s="89"/>
      <c r="PLB823" s="89"/>
      <c r="PLC823" s="511"/>
      <c r="PLD823" s="511"/>
      <c r="PLE823" s="89"/>
      <c r="PLF823" s="89"/>
      <c r="PLG823" s="511"/>
      <c r="PLH823" s="511"/>
      <c r="PLI823" s="511"/>
      <c r="PLJ823" s="511"/>
      <c r="PLK823" s="511"/>
      <c r="PLL823" s="203"/>
      <c r="PLM823" s="107"/>
      <c r="PLN823" s="511"/>
      <c r="PLO823" s="511"/>
      <c r="PLP823" s="511"/>
      <c r="PLQ823" s="511"/>
      <c r="PLR823" s="511"/>
      <c r="PLS823" s="511"/>
      <c r="PLT823" s="511"/>
      <c r="PLU823" s="168"/>
      <c r="PLV823" s="168"/>
      <c r="PLW823" s="168"/>
      <c r="PLX823" s="168"/>
      <c r="PLY823" s="168"/>
      <c r="PLZ823" s="168"/>
      <c r="PMA823" s="168"/>
      <c r="PMB823" s="168"/>
      <c r="PMC823" s="168"/>
      <c r="PMD823" s="168"/>
      <c r="PME823" s="168"/>
      <c r="PMF823" s="168"/>
      <c r="PMG823" s="168"/>
      <c r="PMH823" s="168"/>
      <c r="PMI823" s="168"/>
      <c r="PMJ823" s="168"/>
      <c r="PMK823" s="168"/>
      <c r="PML823" s="168"/>
      <c r="PMM823" s="168"/>
      <c r="PMN823" s="168"/>
      <c r="PMO823" s="168"/>
      <c r="PMP823" s="168"/>
      <c r="PMQ823" s="168"/>
      <c r="PMR823" s="168"/>
      <c r="PMS823" s="168"/>
      <c r="PMT823" s="168"/>
      <c r="PMU823" s="168"/>
      <c r="PMV823" s="168"/>
      <c r="PMW823" s="168"/>
      <c r="PMX823" s="168"/>
      <c r="PMY823" s="168"/>
      <c r="PMZ823" s="168"/>
      <c r="PNA823" s="168"/>
      <c r="PNB823" s="168"/>
      <c r="PNC823" s="168"/>
      <c r="PND823" s="168"/>
      <c r="PNE823" s="168"/>
      <c r="PNF823" s="168"/>
      <c r="PNG823" s="168"/>
      <c r="PNH823" s="168"/>
      <c r="PNI823" s="168"/>
      <c r="PNJ823" s="168"/>
      <c r="PNK823" s="168"/>
      <c r="PNL823" s="168"/>
      <c r="PNM823" s="511"/>
      <c r="PNN823" s="511"/>
      <c r="PNO823" s="511"/>
      <c r="PNP823" s="511"/>
      <c r="PNQ823" s="511"/>
      <c r="PNR823" s="511"/>
      <c r="PNS823" s="511"/>
      <c r="PNT823" s="511"/>
      <c r="PNU823" s="511"/>
      <c r="PNV823" s="511"/>
      <c r="PNW823" s="511"/>
      <c r="PNX823" s="511"/>
      <c r="PNY823" s="511"/>
      <c r="PNZ823" s="511"/>
      <c r="POA823" s="511"/>
      <c r="POB823" s="511"/>
      <c r="POC823" s="511"/>
      <c r="POD823" s="511"/>
      <c r="POE823" s="511"/>
      <c r="POF823" s="511"/>
      <c r="POG823" s="511"/>
      <c r="POH823" s="511"/>
      <c r="POI823" s="511"/>
      <c r="POJ823" s="511"/>
      <c r="POK823" s="89"/>
      <c r="POL823" s="89"/>
      <c r="POM823" s="89"/>
      <c r="PON823" s="89"/>
      <c r="POO823" s="89"/>
      <c r="POP823" s="511"/>
      <c r="POQ823" s="511"/>
      <c r="POR823" s="89"/>
      <c r="POS823" s="89"/>
      <c r="POT823" s="511"/>
      <c r="POU823" s="511"/>
      <c r="POV823" s="89"/>
      <c r="POW823" s="89"/>
      <c r="POX823" s="511"/>
      <c r="POY823" s="511"/>
      <c r="POZ823" s="511"/>
      <c r="PPA823" s="511"/>
      <c r="PPB823" s="511"/>
      <c r="PPC823" s="511"/>
      <c r="PPD823" s="511"/>
      <c r="PPE823" s="89"/>
      <c r="PPF823" s="89"/>
      <c r="PPG823" s="511"/>
      <c r="PPH823" s="511"/>
      <c r="PPI823" s="89"/>
      <c r="PPJ823" s="89"/>
      <c r="PPK823" s="511"/>
      <c r="PPL823" s="511"/>
      <c r="PPM823" s="511"/>
      <c r="PPN823" s="511"/>
      <c r="PPO823" s="511"/>
      <c r="PPP823" s="203"/>
      <c r="PPQ823" s="107"/>
      <c r="PPR823" s="511"/>
      <c r="PPS823" s="511"/>
      <c r="PPT823" s="511"/>
      <c r="PPU823" s="511"/>
      <c r="PPV823" s="511"/>
      <c r="PPW823" s="511"/>
      <c r="PPX823" s="511"/>
      <c r="PPY823" s="168"/>
      <c r="PPZ823" s="168"/>
      <c r="PQA823" s="168"/>
      <c r="PQB823" s="168"/>
      <c r="PQC823" s="168"/>
      <c r="PQD823" s="168"/>
      <c r="PQE823" s="168"/>
      <c r="PQF823" s="168"/>
      <c r="PQG823" s="168"/>
      <c r="PQH823" s="168"/>
      <c r="PQI823" s="168"/>
      <c r="PQJ823" s="168"/>
      <c r="PQK823" s="168"/>
      <c r="PQL823" s="168"/>
      <c r="PQM823" s="168"/>
      <c r="PQN823" s="168"/>
      <c r="PQO823" s="168"/>
      <c r="PQP823" s="168"/>
      <c r="PQQ823" s="168"/>
      <c r="PQR823" s="168"/>
      <c r="PQS823" s="168"/>
      <c r="PQT823" s="168"/>
      <c r="PQU823" s="168"/>
      <c r="PQV823" s="168"/>
      <c r="PQW823" s="168"/>
      <c r="PQX823" s="168"/>
      <c r="PQY823" s="168"/>
      <c r="PQZ823" s="168"/>
      <c r="PRA823" s="168"/>
      <c r="PRB823" s="168"/>
      <c r="PRC823" s="168"/>
      <c r="PRD823" s="168"/>
      <c r="PRE823" s="168"/>
      <c r="PRF823" s="168"/>
      <c r="PRG823" s="168"/>
      <c r="PRH823" s="168"/>
      <c r="PRI823" s="168"/>
      <c r="PRJ823" s="168"/>
      <c r="PRK823" s="168"/>
      <c r="PRL823" s="168"/>
      <c r="PRM823" s="168"/>
      <c r="PRN823" s="168"/>
      <c r="PRO823" s="168"/>
      <c r="PRP823" s="168"/>
      <c r="PRQ823" s="511"/>
      <c r="PRR823" s="511"/>
      <c r="PRS823" s="511"/>
      <c r="PRT823" s="511"/>
      <c r="PRU823" s="511"/>
      <c r="PRV823" s="511"/>
      <c r="PRW823" s="511"/>
      <c r="PRX823" s="511"/>
      <c r="PRY823" s="511"/>
      <c r="PRZ823" s="511"/>
      <c r="PSA823" s="511"/>
      <c r="PSB823" s="511"/>
      <c r="PSC823" s="511"/>
      <c r="PSD823" s="511"/>
      <c r="PSE823" s="511"/>
      <c r="PSF823" s="511"/>
      <c r="PSG823" s="511"/>
      <c r="PSH823" s="511"/>
      <c r="PSI823" s="511"/>
      <c r="PSJ823" s="511"/>
      <c r="PSK823" s="511"/>
      <c r="PSL823" s="511"/>
      <c r="PSM823" s="511"/>
      <c r="PSN823" s="511"/>
      <c r="PSO823" s="89"/>
      <c r="PSP823" s="89"/>
      <c r="PSQ823" s="89"/>
      <c r="PSR823" s="89"/>
      <c r="PSS823" s="89"/>
      <c r="PST823" s="511"/>
      <c r="PSU823" s="511"/>
      <c r="PSV823" s="89"/>
      <c r="PSW823" s="89"/>
      <c r="PSX823" s="511"/>
      <c r="PSY823" s="511"/>
      <c r="PSZ823" s="89"/>
      <c r="PTA823" s="89"/>
      <c r="PTB823" s="511"/>
      <c r="PTC823" s="511"/>
      <c r="PTD823" s="511"/>
      <c r="PTE823" s="511"/>
      <c r="PTF823" s="511"/>
      <c r="PTG823" s="511"/>
      <c r="PTH823" s="511"/>
      <c r="PTI823" s="89"/>
      <c r="PTJ823" s="89"/>
      <c r="PTK823" s="511"/>
      <c r="PTL823" s="511"/>
      <c r="PTM823" s="89"/>
      <c r="PTN823" s="89"/>
      <c r="PTO823" s="511"/>
      <c r="PTP823" s="511"/>
      <c r="PTQ823" s="511"/>
      <c r="PTR823" s="511"/>
      <c r="PTS823" s="511"/>
      <c r="PTT823" s="203"/>
      <c r="PTU823" s="107"/>
      <c r="PTV823" s="511"/>
      <c r="PTW823" s="511"/>
      <c r="PTX823" s="511"/>
      <c r="PTY823" s="511"/>
      <c r="PTZ823" s="511"/>
      <c r="PUA823" s="511"/>
      <c r="PUB823" s="511"/>
      <c r="PUC823" s="168"/>
      <c r="PUD823" s="168"/>
      <c r="PUE823" s="168"/>
      <c r="PUF823" s="168"/>
      <c r="PUG823" s="168"/>
      <c r="PUH823" s="168"/>
      <c r="PUI823" s="168"/>
      <c r="PUJ823" s="168"/>
      <c r="PUK823" s="168"/>
      <c r="PUL823" s="168"/>
      <c r="PUM823" s="168"/>
      <c r="PUN823" s="168"/>
      <c r="PUO823" s="168"/>
      <c r="PUP823" s="168"/>
      <c r="PUQ823" s="168"/>
      <c r="PUR823" s="168"/>
      <c r="PUS823" s="168"/>
      <c r="PUT823" s="168"/>
      <c r="PUU823" s="168"/>
      <c r="PUV823" s="168"/>
      <c r="PUW823" s="168"/>
      <c r="PUX823" s="168"/>
      <c r="PUY823" s="168"/>
      <c r="PUZ823" s="168"/>
      <c r="PVA823" s="168"/>
      <c r="PVB823" s="168"/>
      <c r="PVC823" s="168"/>
      <c r="PVD823" s="168"/>
      <c r="PVE823" s="168"/>
      <c r="PVF823" s="168"/>
      <c r="PVG823" s="168"/>
      <c r="PVH823" s="168"/>
      <c r="PVI823" s="168"/>
      <c r="PVJ823" s="168"/>
      <c r="PVK823" s="168"/>
      <c r="PVL823" s="168"/>
      <c r="PVM823" s="168"/>
      <c r="PVN823" s="168"/>
      <c r="PVO823" s="168"/>
      <c r="PVP823" s="168"/>
      <c r="PVQ823" s="168"/>
      <c r="PVR823" s="168"/>
      <c r="PVS823" s="168"/>
      <c r="PVT823" s="168"/>
      <c r="PVU823" s="511"/>
      <c r="PVV823" s="511"/>
      <c r="PVW823" s="511"/>
      <c r="PVX823" s="511"/>
      <c r="PVY823" s="511"/>
      <c r="PVZ823" s="511"/>
      <c r="PWA823" s="511"/>
      <c r="PWB823" s="511"/>
      <c r="PWC823" s="511"/>
      <c r="PWD823" s="511"/>
      <c r="PWE823" s="511"/>
      <c r="PWF823" s="511"/>
      <c r="PWG823" s="511"/>
      <c r="PWH823" s="511"/>
      <c r="PWI823" s="511"/>
      <c r="PWJ823" s="511"/>
      <c r="PWK823" s="511"/>
      <c r="PWL823" s="511"/>
      <c r="PWM823" s="511"/>
      <c r="PWN823" s="511"/>
      <c r="PWO823" s="511"/>
      <c r="PWP823" s="511"/>
      <c r="PWQ823" s="511"/>
      <c r="PWR823" s="511"/>
      <c r="PWS823" s="89"/>
      <c r="PWT823" s="89"/>
      <c r="PWU823" s="89"/>
      <c r="PWV823" s="89"/>
      <c r="PWW823" s="89"/>
      <c r="PWX823" s="511"/>
      <c r="PWY823" s="511"/>
      <c r="PWZ823" s="89"/>
      <c r="PXA823" s="89"/>
      <c r="PXB823" s="511"/>
      <c r="PXC823" s="511"/>
      <c r="PXD823" s="89"/>
      <c r="PXE823" s="89"/>
      <c r="PXF823" s="511"/>
      <c r="PXG823" s="511"/>
      <c r="PXH823" s="511"/>
      <c r="PXI823" s="511"/>
      <c r="PXJ823" s="511"/>
      <c r="PXK823" s="511"/>
      <c r="PXL823" s="511"/>
      <c r="PXM823" s="89"/>
      <c r="PXN823" s="89"/>
      <c r="PXO823" s="511"/>
      <c r="PXP823" s="511"/>
      <c r="PXQ823" s="89"/>
      <c r="PXR823" s="89"/>
      <c r="PXS823" s="511"/>
      <c r="PXT823" s="511"/>
      <c r="PXU823" s="511"/>
      <c r="PXV823" s="511"/>
      <c r="PXW823" s="511"/>
      <c r="PXX823" s="203"/>
      <c r="PXY823" s="107"/>
      <c r="PXZ823" s="511"/>
      <c r="PYA823" s="511"/>
      <c r="PYB823" s="511"/>
      <c r="PYC823" s="511"/>
      <c r="PYD823" s="511"/>
      <c r="PYE823" s="511"/>
      <c r="PYF823" s="511"/>
      <c r="PYG823" s="168"/>
      <c r="PYH823" s="168"/>
      <c r="PYI823" s="168"/>
      <c r="PYJ823" s="168"/>
      <c r="PYK823" s="168"/>
      <c r="PYL823" s="168"/>
      <c r="PYM823" s="168"/>
      <c r="PYN823" s="168"/>
      <c r="PYO823" s="168"/>
      <c r="PYP823" s="168"/>
      <c r="PYQ823" s="168"/>
      <c r="PYR823" s="168"/>
      <c r="PYS823" s="168"/>
      <c r="PYT823" s="168"/>
      <c r="PYU823" s="168"/>
      <c r="PYV823" s="168"/>
      <c r="PYW823" s="168"/>
      <c r="PYX823" s="168"/>
      <c r="PYY823" s="168"/>
      <c r="PYZ823" s="168"/>
      <c r="PZA823" s="168"/>
      <c r="PZB823" s="168"/>
      <c r="PZC823" s="168"/>
      <c r="PZD823" s="168"/>
      <c r="PZE823" s="168"/>
      <c r="PZF823" s="168"/>
      <c r="PZG823" s="168"/>
      <c r="PZH823" s="168"/>
      <c r="PZI823" s="168"/>
      <c r="PZJ823" s="168"/>
      <c r="PZK823" s="168"/>
      <c r="PZL823" s="168"/>
      <c r="PZM823" s="168"/>
      <c r="PZN823" s="168"/>
      <c r="PZO823" s="168"/>
      <c r="PZP823" s="168"/>
      <c r="PZQ823" s="168"/>
      <c r="PZR823" s="168"/>
      <c r="PZS823" s="168"/>
      <c r="PZT823" s="168"/>
      <c r="PZU823" s="168"/>
      <c r="PZV823" s="168"/>
      <c r="PZW823" s="168"/>
      <c r="PZX823" s="168"/>
      <c r="PZY823" s="511"/>
      <c r="PZZ823" s="511"/>
      <c r="QAA823" s="511"/>
      <c r="QAB823" s="511"/>
      <c r="QAC823" s="511"/>
      <c r="QAD823" s="511"/>
      <c r="QAE823" s="511"/>
      <c r="QAF823" s="511"/>
      <c r="QAG823" s="511"/>
      <c r="QAH823" s="511"/>
      <c r="QAI823" s="511"/>
      <c r="QAJ823" s="511"/>
      <c r="QAK823" s="511"/>
      <c r="QAL823" s="511"/>
      <c r="QAM823" s="511"/>
      <c r="QAN823" s="511"/>
      <c r="QAO823" s="511"/>
      <c r="QAP823" s="511"/>
      <c r="QAQ823" s="511"/>
      <c r="QAR823" s="511"/>
      <c r="QAS823" s="511"/>
      <c r="QAT823" s="511"/>
      <c r="QAU823" s="511"/>
      <c r="QAV823" s="511"/>
      <c r="QAW823" s="89"/>
      <c r="QAX823" s="89"/>
      <c r="QAY823" s="89"/>
      <c r="QAZ823" s="89"/>
      <c r="QBA823" s="89"/>
      <c r="QBB823" s="511"/>
      <c r="QBC823" s="511"/>
      <c r="QBD823" s="89"/>
      <c r="QBE823" s="89"/>
      <c r="QBF823" s="511"/>
      <c r="QBG823" s="511"/>
      <c r="QBH823" s="89"/>
      <c r="QBI823" s="89"/>
      <c r="QBJ823" s="511"/>
      <c r="QBK823" s="511"/>
      <c r="QBL823" s="511"/>
      <c r="QBM823" s="511"/>
      <c r="QBN823" s="511"/>
      <c r="QBO823" s="511"/>
      <c r="QBP823" s="511"/>
      <c r="QBQ823" s="89"/>
      <c r="QBR823" s="89"/>
      <c r="QBS823" s="511"/>
      <c r="QBT823" s="511"/>
      <c r="QBU823" s="89"/>
      <c r="QBV823" s="89"/>
      <c r="QBW823" s="511"/>
      <c r="QBX823" s="511"/>
      <c r="QBY823" s="511"/>
      <c r="QBZ823" s="511"/>
      <c r="QCA823" s="511"/>
      <c r="QCB823" s="203"/>
      <c r="QCC823" s="107"/>
      <c r="QCD823" s="511"/>
      <c r="QCE823" s="511"/>
      <c r="QCF823" s="511"/>
      <c r="QCG823" s="511"/>
      <c r="QCH823" s="511"/>
      <c r="QCI823" s="511"/>
      <c r="QCJ823" s="511"/>
      <c r="QCK823" s="168"/>
      <c r="QCL823" s="168"/>
      <c r="QCM823" s="168"/>
      <c r="QCN823" s="168"/>
      <c r="QCO823" s="168"/>
      <c r="QCP823" s="168"/>
      <c r="QCQ823" s="168"/>
      <c r="QCR823" s="168"/>
      <c r="QCS823" s="168"/>
      <c r="QCT823" s="168"/>
      <c r="QCU823" s="168"/>
      <c r="QCV823" s="168"/>
      <c r="QCW823" s="168"/>
      <c r="QCX823" s="168"/>
      <c r="QCY823" s="168"/>
      <c r="QCZ823" s="168"/>
      <c r="QDA823" s="168"/>
      <c r="QDB823" s="168"/>
      <c r="QDC823" s="168"/>
      <c r="QDD823" s="168"/>
      <c r="QDE823" s="168"/>
      <c r="QDF823" s="168"/>
      <c r="QDG823" s="168"/>
      <c r="QDH823" s="168"/>
      <c r="QDI823" s="168"/>
      <c r="QDJ823" s="168"/>
      <c r="QDK823" s="168"/>
      <c r="QDL823" s="168"/>
      <c r="QDM823" s="168"/>
      <c r="QDN823" s="168"/>
      <c r="QDO823" s="168"/>
      <c r="QDP823" s="168"/>
      <c r="QDQ823" s="168"/>
      <c r="QDR823" s="168"/>
      <c r="QDS823" s="168"/>
      <c r="QDT823" s="168"/>
      <c r="QDU823" s="168"/>
      <c r="QDV823" s="168"/>
      <c r="QDW823" s="168"/>
      <c r="QDX823" s="168"/>
      <c r="QDY823" s="168"/>
      <c r="QDZ823" s="168"/>
      <c r="QEA823" s="168"/>
      <c r="QEB823" s="168"/>
      <c r="QEC823" s="511"/>
      <c r="QED823" s="511"/>
      <c r="QEE823" s="511"/>
      <c r="QEF823" s="511"/>
      <c r="QEG823" s="511"/>
      <c r="QEH823" s="511"/>
      <c r="QEI823" s="511"/>
      <c r="QEJ823" s="511"/>
      <c r="QEK823" s="511"/>
      <c r="QEL823" s="511"/>
      <c r="QEM823" s="511"/>
      <c r="QEN823" s="511"/>
      <c r="QEO823" s="511"/>
      <c r="QEP823" s="511"/>
      <c r="QEQ823" s="511"/>
      <c r="QER823" s="511"/>
      <c r="QES823" s="511"/>
      <c r="QET823" s="511"/>
      <c r="QEU823" s="511"/>
      <c r="QEV823" s="511"/>
      <c r="QEW823" s="511"/>
      <c r="QEX823" s="511"/>
      <c r="QEY823" s="511"/>
      <c r="QEZ823" s="511"/>
      <c r="QFA823" s="89"/>
      <c r="QFB823" s="89"/>
      <c r="QFC823" s="89"/>
      <c r="QFD823" s="89"/>
      <c r="QFE823" s="89"/>
      <c r="QFF823" s="511"/>
      <c r="QFG823" s="511"/>
      <c r="QFH823" s="89"/>
      <c r="QFI823" s="89"/>
      <c r="QFJ823" s="511"/>
      <c r="QFK823" s="511"/>
      <c r="QFL823" s="89"/>
      <c r="QFM823" s="89"/>
      <c r="QFN823" s="511"/>
      <c r="QFO823" s="511"/>
      <c r="QFP823" s="511"/>
      <c r="QFQ823" s="511"/>
      <c r="QFR823" s="511"/>
      <c r="QFS823" s="511"/>
      <c r="QFT823" s="511"/>
      <c r="QFU823" s="89"/>
      <c r="QFV823" s="89"/>
      <c r="QFW823" s="511"/>
      <c r="QFX823" s="511"/>
      <c r="QFY823" s="89"/>
      <c r="QFZ823" s="89"/>
      <c r="QGA823" s="511"/>
      <c r="QGB823" s="511"/>
      <c r="QGC823" s="511"/>
      <c r="QGD823" s="511"/>
      <c r="QGE823" s="511"/>
      <c r="QGF823" s="203"/>
      <c r="QGG823" s="107"/>
      <c r="QGH823" s="511"/>
      <c r="QGI823" s="511"/>
      <c r="QGJ823" s="511"/>
      <c r="QGK823" s="511"/>
      <c r="QGL823" s="511"/>
      <c r="QGM823" s="511"/>
      <c r="QGN823" s="511"/>
      <c r="QGO823" s="168"/>
      <c r="QGP823" s="168"/>
      <c r="QGQ823" s="168"/>
      <c r="QGR823" s="168"/>
      <c r="QGS823" s="168"/>
      <c r="QGT823" s="168"/>
      <c r="QGU823" s="168"/>
      <c r="QGV823" s="168"/>
      <c r="QGW823" s="168"/>
      <c r="QGX823" s="168"/>
      <c r="QGY823" s="168"/>
      <c r="QGZ823" s="168"/>
      <c r="QHA823" s="168"/>
      <c r="QHB823" s="168"/>
      <c r="QHC823" s="168"/>
      <c r="QHD823" s="168"/>
      <c r="QHE823" s="168"/>
      <c r="QHF823" s="168"/>
      <c r="QHG823" s="168"/>
      <c r="QHH823" s="168"/>
      <c r="QHI823" s="168"/>
      <c r="QHJ823" s="168"/>
      <c r="QHK823" s="168"/>
      <c r="QHL823" s="168"/>
      <c r="QHM823" s="168"/>
      <c r="QHN823" s="168"/>
      <c r="QHO823" s="168"/>
      <c r="QHP823" s="168"/>
      <c r="QHQ823" s="168"/>
      <c r="QHR823" s="168"/>
      <c r="QHS823" s="168"/>
      <c r="QHT823" s="168"/>
      <c r="QHU823" s="168"/>
      <c r="QHV823" s="168"/>
      <c r="QHW823" s="168"/>
      <c r="QHX823" s="168"/>
      <c r="QHY823" s="168"/>
      <c r="QHZ823" s="168"/>
      <c r="QIA823" s="168"/>
      <c r="QIB823" s="168"/>
      <c r="QIC823" s="168"/>
      <c r="QID823" s="168"/>
      <c r="QIE823" s="168"/>
      <c r="QIF823" s="168"/>
      <c r="QIG823" s="511"/>
      <c r="QIH823" s="511"/>
      <c r="QII823" s="511"/>
      <c r="QIJ823" s="511"/>
      <c r="QIK823" s="511"/>
      <c r="QIL823" s="511"/>
      <c r="QIM823" s="511"/>
      <c r="QIN823" s="511"/>
      <c r="QIO823" s="511"/>
      <c r="QIP823" s="511"/>
      <c r="QIQ823" s="511"/>
      <c r="QIR823" s="511"/>
      <c r="QIS823" s="511"/>
      <c r="QIT823" s="511"/>
      <c r="QIU823" s="511"/>
      <c r="QIV823" s="511"/>
      <c r="QIW823" s="511"/>
      <c r="QIX823" s="511"/>
      <c r="QIY823" s="511"/>
      <c r="QIZ823" s="511"/>
      <c r="QJA823" s="511"/>
      <c r="QJB823" s="511"/>
      <c r="QJC823" s="511"/>
      <c r="QJD823" s="511"/>
      <c r="QJE823" s="89"/>
      <c r="QJF823" s="89"/>
      <c r="QJG823" s="89"/>
      <c r="QJH823" s="89"/>
      <c r="QJI823" s="89"/>
      <c r="QJJ823" s="511"/>
      <c r="QJK823" s="511"/>
      <c r="QJL823" s="89"/>
      <c r="QJM823" s="89"/>
      <c r="QJN823" s="511"/>
      <c r="QJO823" s="511"/>
      <c r="QJP823" s="89"/>
      <c r="QJQ823" s="89"/>
      <c r="QJR823" s="511"/>
      <c r="QJS823" s="511"/>
      <c r="QJT823" s="511"/>
      <c r="QJU823" s="511"/>
      <c r="QJV823" s="511"/>
      <c r="QJW823" s="511"/>
      <c r="QJX823" s="511"/>
      <c r="QJY823" s="89"/>
      <c r="QJZ823" s="89"/>
      <c r="QKA823" s="511"/>
      <c r="QKB823" s="511"/>
      <c r="QKC823" s="89"/>
      <c r="QKD823" s="89"/>
      <c r="QKE823" s="511"/>
      <c r="QKF823" s="511"/>
      <c r="QKG823" s="511"/>
      <c r="QKH823" s="511"/>
      <c r="QKI823" s="511"/>
      <c r="QKJ823" s="203"/>
      <c r="QKK823" s="107"/>
      <c r="QKL823" s="511"/>
      <c r="QKM823" s="511"/>
      <c r="QKN823" s="511"/>
      <c r="QKO823" s="511"/>
      <c r="QKP823" s="511"/>
      <c r="QKQ823" s="511"/>
      <c r="QKR823" s="511"/>
      <c r="QKS823" s="168"/>
      <c r="QKT823" s="168"/>
      <c r="QKU823" s="168"/>
      <c r="QKV823" s="168"/>
      <c r="QKW823" s="168"/>
      <c r="QKX823" s="168"/>
      <c r="QKY823" s="168"/>
      <c r="QKZ823" s="168"/>
      <c r="QLA823" s="168"/>
      <c r="QLB823" s="168"/>
      <c r="QLC823" s="168"/>
      <c r="QLD823" s="168"/>
      <c r="QLE823" s="168"/>
      <c r="QLF823" s="168"/>
      <c r="QLG823" s="168"/>
      <c r="QLH823" s="168"/>
      <c r="QLI823" s="168"/>
      <c r="QLJ823" s="168"/>
      <c r="QLK823" s="168"/>
      <c r="QLL823" s="168"/>
      <c r="QLM823" s="168"/>
      <c r="QLN823" s="168"/>
      <c r="QLO823" s="168"/>
      <c r="QLP823" s="168"/>
      <c r="QLQ823" s="168"/>
      <c r="QLR823" s="168"/>
      <c r="QLS823" s="168"/>
      <c r="QLT823" s="168"/>
      <c r="QLU823" s="168"/>
      <c r="QLV823" s="168"/>
      <c r="QLW823" s="168"/>
      <c r="QLX823" s="168"/>
      <c r="QLY823" s="168"/>
      <c r="QLZ823" s="168"/>
      <c r="QMA823" s="168"/>
      <c r="QMB823" s="168"/>
      <c r="QMC823" s="168"/>
      <c r="QMD823" s="168"/>
      <c r="QME823" s="168"/>
      <c r="QMF823" s="168"/>
      <c r="QMG823" s="168"/>
      <c r="QMH823" s="168"/>
      <c r="QMI823" s="168"/>
      <c r="QMJ823" s="168"/>
      <c r="QMK823" s="511"/>
      <c r="QML823" s="511"/>
      <c r="QMM823" s="511"/>
      <c r="QMN823" s="511"/>
      <c r="QMO823" s="511"/>
      <c r="QMP823" s="511"/>
      <c r="QMQ823" s="511"/>
      <c r="QMR823" s="511"/>
      <c r="QMS823" s="511"/>
      <c r="QMT823" s="511"/>
      <c r="QMU823" s="511"/>
      <c r="QMV823" s="511"/>
      <c r="QMW823" s="511"/>
      <c r="QMX823" s="511"/>
      <c r="QMY823" s="511"/>
      <c r="QMZ823" s="511"/>
      <c r="QNA823" s="511"/>
      <c r="QNB823" s="511"/>
      <c r="QNC823" s="511"/>
      <c r="QND823" s="511"/>
      <c r="QNE823" s="511"/>
      <c r="QNF823" s="511"/>
      <c r="QNG823" s="511"/>
      <c r="QNH823" s="511"/>
      <c r="QNI823" s="89"/>
      <c r="QNJ823" s="89"/>
      <c r="QNK823" s="89"/>
      <c r="QNL823" s="89"/>
      <c r="QNM823" s="89"/>
      <c r="QNN823" s="511"/>
      <c r="QNO823" s="511"/>
      <c r="QNP823" s="89"/>
      <c r="QNQ823" s="89"/>
      <c r="QNR823" s="511"/>
      <c r="QNS823" s="511"/>
      <c r="QNT823" s="89"/>
      <c r="QNU823" s="89"/>
      <c r="QNV823" s="511"/>
      <c r="QNW823" s="511"/>
      <c r="QNX823" s="511"/>
      <c r="QNY823" s="511"/>
      <c r="QNZ823" s="511"/>
      <c r="QOA823" s="511"/>
      <c r="QOB823" s="511"/>
      <c r="QOC823" s="89"/>
      <c r="QOD823" s="89"/>
      <c r="QOE823" s="511"/>
      <c r="QOF823" s="511"/>
      <c r="QOG823" s="89"/>
      <c r="QOH823" s="89"/>
      <c r="QOI823" s="511"/>
      <c r="QOJ823" s="511"/>
      <c r="QOK823" s="511"/>
      <c r="QOL823" s="511"/>
      <c r="QOM823" s="511"/>
      <c r="QON823" s="203"/>
      <c r="QOO823" s="107"/>
      <c r="QOP823" s="511"/>
      <c r="QOQ823" s="511"/>
      <c r="QOR823" s="511"/>
      <c r="QOS823" s="511"/>
      <c r="QOT823" s="511"/>
      <c r="QOU823" s="511"/>
      <c r="QOV823" s="511"/>
      <c r="QOW823" s="168"/>
      <c r="QOX823" s="168"/>
      <c r="QOY823" s="168"/>
      <c r="QOZ823" s="168"/>
      <c r="QPA823" s="168"/>
      <c r="QPB823" s="168"/>
      <c r="QPC823" s="168"/>
      <c r="QPD823" s="168"/>
      <c r="QPE823" s="168"/>
      <c r="QPF823" s="168"/>
      <c r="QPG823" s="168"/>
      <c r="QPH823" s="168"/>
      <c r="QPI823" s="168"/>
      <c r="QPJ823" s="168"/>
      <c r="QPK823" s="168"/>
      <c r="QPL823" s="168"/>
      <c r="QPM823" s="168"/>
      <c r="QPN823" s="168"/>
      <c r="QPO823" s="168"/>
      <c r="QPP823" s="168"/>
      <c r="QPQ823" s="168"/>
      <c r="QPR823" s="168"/>
      <c r="QPS823" s="168"/>
      <c r="QPT823" s="168"/>
      <c r="QPU823" s="168"/>
      <c r="QPV823" s="168"/>
      <c r="QPW823" s="168"/>
      <c r="QPX823" s="168"/>
      <c r="QPY823" s="168"/>
      <c r="QPZ823" s="168"/>
      <c r="QQA823" s="168"/>
      <c r="QQB823" s="168"/>
      <c r="QQC823" s="168"/>
      <c r="QQD823" s="168"/>
      <c r="QQE823" s="168"/>
      <c r="QQF823" s="168"/>
      <c r="QQG823" s="168"/>
      <c r="QQH823" s="168"/>
      <c r="QQI823" s="168"/>
      <c r="QQJ823" s="168"/>
      <c r="QQK823" s="168"/>
      <c r="QQL823" s="168"/>
      <c r="QQM823" s="168"/>
      <c r="QQN823" s="168"/>
      <c r="QQO823" s="511"/>
      <c r="QQP823" s="511"/>
      <c r="QQQ823" s="511"/>
      <c r="QQR823" s="511"/>
      <c r="QQS823" s="511"/>
      <c r="QQT823" s="511"/>
      <c r="QQU823" s="511"/>
      <c r="QQV823" s="511"/>
      <c r="QQW823" s="511"/>
      <c r="QQX823" s="511"/>
      <c r="QQY823" s="511"/>
      <c r="QQZ823" s="511"/>
      <c r="QRA823" s="511"/>
      <c r="QRB823" s="511"/>
      <c r="QRC823" s="511"/>
      <c r="QRD823" s="511"/>
      <c r="QRE823" s="511"/>
      <c r="QRF823" s="511"/>
      <c r="QRG823" s="511"/>
      <c r="QRH823" s="511"/>
      <c r="QRI823" s="511"/>
      <c r="QRJ823" s="511"/>
      <c r="QRK823" s="511"/>
      <c r="QRL823" s="511"/>
      <c r="QRM823" s="89"/>
      <c r="QRN823" s="89"/>
      <c r="QRO823" s="89"/>
      <c r="QRP823" s="89"/>
      <c r="QRQ823" s="89"/>
      <c r="QRR823" s="511"/>
      <c r="QRS823" s="511"/>
      <c r="QRT823" s="89"/>
      <c r="QRU823" s="89"/>
      <c r="QRV823" s="511"/>
      <c r="QRW823" s="511"/>
      <c r="QRX823" s="89"/>
      <c r="QRY823" s="89"/>
      <c r="QRZ823" s="511"/>
      <c r="QSA823" s="511"/>
      <c r="QSB823" s="511"/>
      <c r="QSC823" s="511"/>
      <c r="QSD823" s="511"/>
      <c r="QSE823" s="511"/>
      <c r="QSF823" s="511"/>
      <c r="QSG823" s="89"/>
      <c r="QSH823" s="89"/>
      <c r="QSI823" s="511"/>
      <c r="QSJ823" s="511"/>
      <c r="QSK823" s="89"/>
      <c r="QSL823" s="89"/>
      <c r="QSM823" s="511"/>
      <c r="QSN823" s="511"/>
      <c r="QSO823" s="511"/>
      <c r="QSP823" s="511"/>
      <c r="QSQ823" s="511"/>
      <c r="QSR823" s="203"/>
      <c r="QSS823" s="107"/>
      <c r="QST823" s="511"/>
      <c r="QSU823" s="511"/>
      <c r="QSV823" s="511"/>
      <c r="QSW823" s="511"/>
      <c r="QSX823" s="511"/>
      <c r="QSY823" s="511"/>
      <c r="QSZ823" s="511"/>
      <c r="QTA823" s="168"/>
      <c r="QTB823" s="168"/>
      <c r="QTC823" s="168"/>
      <c r="QTD823" s="168"/>
      <c r="QTE823" s="168"/>
      <c r="QTF823" s="168"/>
      <c r="QTG823" s="168"/>
      <c r="QTH823" s="168"/>
      <c r="QTI823" s="168"/>
      <c r="QTJ823" s="168"/>
      <c r="QTK823" s="168"/>
      <c r="QTL823" s="168"/>
      <c r="QTM823" s="168"/>
      <c r="QTN823" s="168"/>
      <c r="QTO823" s="168"/>
      <c r="QTP823" s="168"/>
      <c r="QTQ823" s="168"/>
      <c r="QTR823" s="168"/>
      <c r="QTS823" s="168"/>
      <c r="QTT823" s="168"/>
      <c r="QTU823" s="168"/>
      <c r="QTV823" s="168"/>
      <c r="QTW823" s="168"/>
      <c r="QTX823" s="168"/>
      <c r="QTY823" s="168"/>
      <c r="QTZ823" s="168"/>
      <c r="QUA823" s="168"/>
      <c r="QUB823" s="168"/>
      <c r="QUC823" s="168"/>
      <c r="QUD823" s="168"/>
      <c r="QUE823" s="168"/>
      <c r="QUF823" s="168"/>
      <c r="QUG823" s="168"/>
      <c r="QUH823" s="168"/>
      <c r="QUI823" s="168"/>
      <c r="QUJ823" s="168"/>
      <c r="QUK823" s="168"/>
      <c r="QUL823" s="168"/>
      <c r="QUM823" s="168"/>
      <c r="QUN823" s="168"/>
      <c r="QUO823" s="168"/>
      <c r="QUP823" s="168"/>
      <c r="QUQ823" s="168"/>
      <c r="QUR823" s="168"/>
      <c r="QUS823" s="511"/>
      <c r="QUT823" s="511"/>
      <c r="QUU823" s="511"/>
      <c r="QUV823" s="511"/>
      <c r="QUW823" s="511"/>
      <c r="QUX823" s="511"/>
      <c r="QUY823" s="511"/>
      <c r="QUZ823" s="511"/>
      <c r="QVA823" s="511"/>
      <c r="QVB823" s="511"/>
      <c r="QVC823" s="511"/>
      <c r="QVD823" s="511"/>
      <c r="QVE823" s="511"/>
      <c r="QVF823" s="511"/>
      <c r="QVG823" s="511"/>
      <c r="QVH823" s="511"/>
      <c r="QVI823" s="511"/>
      <c r="QVJ823" s="511"/>
      <c r="QVK823" s="511"/>
      <c r="QVL823" s="511"/>
      <c r="QVM823" s="511"/>
      <c r="QVN823" s="511"/>
      <c r="QVO823" s="511"/>
      <c r="QVP823" s="511"/>
      <c r="QVQ823" s="89"/>
      <c r="QVR823" s="89"/>
      <c r="QVS823" s="89"/>
      <c r="QVT823" s="89"/>
      <c r="QVU823" s="89"/>
      <c r="QVV823" s="511"/>
      <c r="QVW823" s="511"/>
      <c r="QVX823" s="89"/>
      <c r="QVY823" s="89"/>
      <c r="QVZ823" s="511"/>
      <c r="QWA823" s="511"/>
      <c r="QWB823" s="89"/>
      <c r="QWC823" s="89"/>
      <c r="QWD823" s="511"/>
      <c r="QWE823" s="511"/>
      <c r="QWF823" s="511"/>
      <c r="QWG823" s="511"/>
      <c r="QWH823" s="511"/>
      <c r="QWI823" s="511"/>
      <c r="QWJ823" s="511"/>
      <c r="QWK823" s="89"/>
      <c r="QWL823" s="89"/>
      <c r="QWM823" s="511"/>
      <c r="QWN823" s="511"/>
      <c r="QWO823" s="89"/>
      <c r="QWP823" s="89"/>
      <c r="QWQ823" s="511"/>
      <c r="QWR823" s="511"/>
      <c r="QWS823" s="511"/>
      <c r="QWT823" s="511"/>
      <c r="QWU823" s="511"/>
      <c r="QWV823" s="203"/>
      <c r="QWW823" s="107"/>
      <c r="QWX823" s="511"/>
      <c r="QWY823" s="511"/>
      <c r="QWZ823" s="511"/>
      <c r="QXA823" s="511"/>
      <c r="QXB823" s="511"/>
      <c r="QXC823" s="511"/>
      <c r="QXD823" s="511"/>
      <c r="QXE823" s="168"/>
      <c r="QXF823" s="168"/>
      <c r="QXG823" s="168"/>
      <c r="QXH823" s="168"/>
      <c r="QXI823" s="168"/>
      <c r="QXJ823" s="168"/>
      <c r="QXK823" s="168"/>
      <c r="QXL823" s="168"/>
      <c r="QXM823" s="168"/>
      <c r="QXN823" s="168"/>
      <c r="QXO823" s="168"/>
      <c r="QXP823" s="168"/>
      <c r="QXQ823" s="168"/>
      <c r="QXR823" s="168"/>
      <c r="QXS823" s="168"/>
      <c r="QXT823" s="168"/>
      <c r="QXU823" s="168"/>
      <c r="QXV823" s="168"/>
      <c r="QXW823" s="168"/>
      <c r="QXX823" s="168"/>
      <c r="QXY823" s="168"/>
      <c r="QXZ823" s="168"/>
      <c r="QYA823" s="168"/>
      <c r="QYB823" s="168"/>
      <c r="QYC823" s="168"/>
      <c r="QYD823" s="168"/>
      <c r="QYE823" s="168"/>
      <c r="QYF823" s="168"/>
      <c r="QYG823" s="168"/>
      <c r="QYH823" s="168"/>
      <c r="QYI823" s="168"/>
      <c r="QYJ823" s="168"/>
      <c r="QYK823" s="168"/>
      <c r="QYL823" s="168"/>
      <c r="QYM823" s="168"/>
      <c r="QYN823" s="168"/>
      <c r="QYO823" s="168"/>
      <c r="QYP823" s="168"/>
      <c r="QYQ823" s="168"/>
      <c r="QYR823" s="168"/>
      <c r="QYS823" s="168"/>
      <c r="QYT823" s="168"/>
      <c r="QYU823" s="168"/>
      <c r="QYV823" s="168"/>
      <c r="QYW823" s="511"/>
      <c r="QYX823" s="511"/>
      <c r="QYY823" s="511"/>
      <c r="QYZ823" s="511"/>
      <c r="QZA823" s="511"/>
      <c r="QZB823" s="511"/>
      <c r="QZC823" s="511"/>
      <c r="QZD823" s="511"/>
      <c r="QZE823" s="511"/>
      <c r="QZF823" s="511"/>
      <c r="QZG823" s="511"/>
      <c r="QZH823" s="511"/>
      <c r="QZI823" s="511"/>
      <c r="QZJ823" s="511"/>
      <c r="QZK823" s="511"/>
      <c r="QZL823" s="511"/>
      <c r="QZM823" s="511"/>
      <c r="QZN823" s="511"/>
      <c r="QZO823" s="511"/>
      <c r="QZP823" s="511"/>
      <c r="QZQ823" s="511"/>
      <c r="QZR823" s="511"/>
      <c r="QZS823" s="511"/>
      <c r="QZT823" s="511"/>
      <c r="QZU823" s="89"/>
      <c r="QZV823" s="89"/>
      <c r="QZW823" s="89"/>
      <c r="QZX823" s="89"/>
      <c r="QZY823" s="89"/>
      <c r="QZZ823" s="511"/>
      <c r="RAA823" s="511"/>
      <c r="RAB823" s="89"/>
      <c r="RAC823" s="89"/>
      <c r="RAD823" s="511"/>
      <c r="RAE823" s="511"/>
      <c r="RAF823" s="89"/>
      <c r="RAG823" s="89"/>
      <c r="RAH823" s="511"/>
      <c r="RAI823" s="511"/>
      <c r="RAJ823" s="511"/>
      <c r="RAK823" s="511"/>
      <c r="RAL823" s="511"/>
      <c r="RAM823" s="511"/>
      <c r="RAN823" s="511"/>
      <c r="RAO823" s="89"/>
      <c r="RAP823" s="89"/>
      <c r="RAQ823" s="511"/>
      <c r="RAR823" s="511"/>
      <c r="RAS823" s="89"/>
      <c r="RAT823" s="89"/>
      <c r="RAU823" s="511"/>
      <c r="RAV823" s="511"/>
      <c r="RAW823" s="511"/>
      <c r="RAX823" s="511"/>
      <c r="RAY823" s="511"/>
      <c r="RAZ823" s="203"/>
      <c r="RBA823" s="107"/>
      <c r="RBB823" s="511"/>
      <c r="RBC823" s="511"/>
      <c r="RBD823" s="511"/>
      <c r="RBE823" s="511"/>
      <c r="RBF823" s="511"/>
      <c r="RBG823" s="511"/>
      <c r="RBH823" s="511"/>
      <c r="RBI823" s="168"/>
      <c r="RBJ823" s="168"/>
      <c r="RBK823" s="168"/>
      <c r="RBL823" s="168"/>
      <c r="RBM823" s="168"/>
      <c r="RBN823" s="168"/>
      <c r="RBO823" s="168"/>
      <c r="RBP823" s="168"/>
      <c r="RBQ823" s="168"/>
      <c r="RBR823" s="168"/>
      <c r="RBS823" s="168"/>
      <c r="RBT823" s="168"/>
      <c r="RBU823" s="168"/>
      <c r="RBV823" s="168"/>
      <c r="RBW823" s="168"/>
      <c r="RBX823" s="168"/>
      <c r="RBY823" s="168"/>
      <c r="RBZ823" s="168"/>
      <c r="RCA823" s="168"/>
      <c r="RCB823" s="168"/>
      <c r="RCC823" s="168"/>
      <c r="RCD823" s="168"/>
      <c r="RCE823" s="168"/>
      <c r="RCF823" s="168"/>
      <c r="RCG823" s="168"/>
      <c r="RCH823" s="168"/>
      <c r="RCI823" s="168"/>
      <c r="RCJ823" s="168"/>
      <c r="RCK823" s="168"/>
      <c r="RCL823" s="168"/>
      <c r="RCM823" s="168"/>
      <c r="RCN823" s="168"/>
      <c r="RCO823" s="168"/>
      <c r="RCP823" s="168"/>
      <c r="RCQ823" s="168"/>
      <c r="RCR823" s="168"/>
      <c r="RCS823" s="168"/>
      <c r="RCT823" s="168"/>
      <c r="RCU823" s="168"/>
      <c r="RCV823" s="168"/>
      <c r="RCW823" s="168"/>
      <c r="RCX823" s="168"/>
      <c r="RCY823" s="168"/>
      <c r="RCZ823" s="168"/>
      <c r="RDA823" s="511"/>
      <c r="RDB823" s="511"/>
      <c r="RDC823" s="511"/>
      <c r="RDD823" s="511"/>
      <c r="RDE823" s="511"/>
      <c r="RDF823" s="511"/>
      <c r="RDG823" s="511"/>
      <c r="RDH823" s="511"/>
      <c r="RDI823" s="511"/>
      <c r="RDJ823" s="511"/>
      <c r="RDK823" s="511"/>
      <c r="RDL823" s="511"/>
      <c r="RDM823" s="511"/>
      <c r="RDN823" s="511"/>
      <c r="RDO823" s="511"/>
      <c r="RDP823" s="511"/>
      <c r="RDQ823" s="511"/>
      <c r="RDR823" s="511"/>
      <c r="RDS823" s="511"/>
      <c r="RDT823" s="511"/>
      <c r="RDU823" s="511"/>
      <c r="RDV823" s="511"/>
      <c r="RDW823" s="511"/>
    </row>
    <row r="824" spans="1:12295" s="69" customFormat="1" ht="58.5" hidden="1" customHeight="1" x14ac:dyDescent="0.25">
      <c r="A824" s="395"/>
      <c r="B824" s="204" t="s">
        <v>34</v>
      </c>
      <c r="C824" s="119" t="s">
        <v>401</v>
      </c>
      <c r="D824" s="171">
        <f>H824</f>
        <v>24820</v>
      </c>
      <c r="E824" s="241"/>
      <c r="F824" s="241"/>
      <c r="G824" s="241"/>
      <c r="H824" s="171">
        <f>'[13]2025_2027'!$H$762</f>
        <v>24820</v>
      </c>
      <c r="I824" s="241"/>
      <c r="J824" s="240"/>
      <c r="K824" s="171">
        <f>S824</f>
        <v>10201.69853</v>
      </c>
      <c r="L824" s="699">
        <f t="shared" si="1458"/>
        <v>0.41102733803384367</v>
      </c>
      <c r="M824" s="241"/>
      <c r="N824" s="41"/>
      <c r="O824" s="43"/>
      <c r="P824" s="41"/>
      <c r="Q824" s="43"/>
      <c r="R824" s="752">
        <f t="shared" si="1482"/>
        <v>0</v>
      </c>
      <c r="S824" s="171">
        <v>10201.69853</v>
      </c>
      <c r="T824" s="699">
        <f t="shared" ref="T824:T833" si="1538">S824/H824</f>
        <v>0.41102733803384367</v>
      </c>
      <c r="U824" s="43"/>
      <c r="V824" s="105">
        <f t="shared" si="1477"/>
        <v>0</v>
      </c>
      <c r="W824" s="43"/>
      <c r="X824" s="43"/>
      <c r="Y824" s="43"/>
      <c r="Z824" s="116">
        <f t="shared" si="1478"/>
        <v>24820</v>
      </c>
      <c r="AA824" s="43">
        <f t="shared" si="1536"/>
        <v>0</v>
      </c>
      <c r="AB824" s="116">
        <f t="shared" si="1537"/>
        <v>24820</v>
      </c>
      <c r="AC824" s="43">
        <f t="shared" si="1537"/>
        <v>0</v>
      </c>
      <c r="AD824" s="41"/>
      <c r="AE824" s="171">
        <f>AM824</f>
        <v>10201.69853</v>
      </c>
      <c r="AF824" s="699">
        <f t="shared" si="1461"/>
        <v>0.41102733803384367</v>
      </c>
      <c r="AG824" s="241"/>
      <c r="AH824" s="699"/>
      <c r="AI824" s="43"/>
      <c r="AJ824" s="41"/>
      <c r="AK824" s="43"/>
      <c r="AL824" s="41"/>
      <c r="AM824" s="171">
        <f>'[7]2025_2027'!$AM$823</f>
        <v>10201.69853</v>
      </c>
      <c r="AN824" s="752">
        <f t="shared" ref="AN824:AN833" si="1539">AM824/D824</f>
        <v>0.41102733803384367</v>
      </c>
      <c r="AO824" s="43"/>
      <c r="AP824" s="116">
        <v>0</v>
      </c>
      <c r="AQ824" s="116"/>
      <c r="AR824" s="171">
        <f>AZ824</f>
        <v>20770.95477</v>
      </c>
      <c r="AS824" s="699">
        <f t="shared" si="1464"/>
        <v>0.83686360878323929</v>
      </c>
      <c r="AT824" s="241"/>
      <c r="AU824" s="699"/>
      <c r="AV824" s="43"/>
      <c r="AW824" s="699"/>
      <c r="AX824" s="241"/>
      <c r="AY824" s="699"/>
      <c r="AZ824" s="116">
        <f>'[7]2025_2027'!$AZ$823</f>
        <v>20770.95477</v>
      </c>
      <c r="BA824" s="699">
        <f t="shared" si="1515"/>
        <v>0.83686360878323929</v>
      </c>
      <c r="BB824" s="43"/>
      <c r="BC824" s="116">
        <f t="shared" si="1516"/>
        <v>10201.69853</v>
      </c>
      <c r="BD824" s="43">
        <f t="shared" si="1517"/>
        <v>0</v>
      </c>
      <c r="BE824" s="116">
        <f>BH824</f>
        <v>10201.69853</v>
      </c>
      <c r="BF824" s="43"/>
      <c r="BG824" s="43"/>
      <c r="BH824" s="116">
        <f>AM824</f>
        <v>10201.69853</v>
      </c>
      <c r="BI824" s="43"/>
      <c r="BJ824" s="116">
        <f t="shared" si="1521"/>
        <v>0</v>
      </c>
      <c r="BK824" s="43"/>
      <c r="BL824" s="116"/>
      <c r="BM824" s="43"/>
      <c r="BN824" s="116">
        <f t="shared" si="1522"/>
        <v>10201.69853</v>
      </c>
      <c r="BO824" s="116"/>
      <c r="BP824" s="43"/>
      <c r="BQ824" s="43"/>
      <c r="BR824" s="116">
        <f>AM824</f>
        <v>10201.69853</v>
      </c>
      <c r="BS824" s="43"/>
      <c r="BT824" s="116"/>
      <c r="BU824" s="116">
        <f>BY824</f>
        <v>10201.69853</v>
      </c>
      <c r="BV824" s="43"/>
      <c r="BW824" s="43"/>
      <c r="BX824" s="43"/>
      <c r="BY824" s="171">
        <f>BR824</f>
        <v>10201.69853</v>
      </c>
      <c r="BZ824" s="43"/>
      <c r="CE824" s="699"/>
    </row>
    <row r="825" spans="1:12295" s="69" customFormat="1" ht="99.75" hidden="1" customHeight="1" x14ac:dyDescent="0.25">
      <c r="A825" s="395"/>
      <c r="B825" s="204" t="s">
        <v>63</v>
      </c>
      <c r="C825" s="119" t="s">
        <v>402</v>
      </c>
      <c r="D825" s="171">
        <f t="shared" ref="D825:D833" si="1540">H825</f>
        <v>649286.69999999995</v>
      </c>
      <c r="E825" s="241"/>
      <c r="F825" s="241"/>
      <c r="G825" s="241"/>
      <c r="H825" s="171">
        <v>649286.69999999995</v>
      </c>
      <c r="I825" s="241"/>
      <c r="J825" s="240"/>
      <c r="K825" s="171">
        <f t="shared" ref="K825:K833" si="1541">S825</f>
        <v>305930.52421</v>
      </c>
      <c r="L825" s="699">
        <f t="shared" si="1458"/>
        <v>0.47117940997405311</v>
      </c>
      <c r="M825" s="241"/>
      <c r="N825" s="41"/>
      <c r="O825" s="43"/>
      <c r="P825" s="41"/>
      <c r="Q825" s="43"/>
      <c r="R825" s="752">
        <f t="shared" si="1482"/>
        <v>0</v>
      </c>
      <c r="S825" s="171">
        <v>305930.52421</v>
      </c>
      <c r="T825" s="699">
        <f t="shared" si="1538"/>
        <v>0.47117940997405311</v>
      </c>
      <c r="U825" s="43"/>
      <c r="V825" s="105">
        <f t="shared" si="1477"/>
        <v>0</v>
      </c>
      <c r="W825" s="43"/>
      <c r="X825" s="43"/>
      <c r="Y825" s="43"/>
      <c r="Z825" s="116">
        <f t="shared" si="1478"/>
        <v>649286.69999999995</v>
      </c>
      <c r="AA825" s="43">
        <f t="shared" si="1536"/>
        <v>0</v>
      </c>
      <c r="AB825" s="116">
        <f t="shared" si="1537"/>
        <v>649286.69999999995</v>
      </c>
      <c r="AC825" s="43">
        <f t="shared" si="1537"/>
        <v>0</v>
      </c>
      <c r="AD825" s="41"/>
      <c r="AE825" s="171">
        <f t="shared" ref="AE825:AE833" si="1542">AM825</f>
        <v>305930.52421</v>
      </c>
      <c r="AF825" s="699">
        <f t="shared" si="1461"/>
        <v>0.47117940997405311</v>
      </c>
      <c r="AG825" s="241"/>
      <c r="AH825" s="699"/>
      <c r="AI825" s="43"/>
      <c r="AJ825" s="41"/>
      <c r="AK825" s="43"/>
      <c r="AL825" s="41"/>
      <c r="AM825" s="171">
        <f>'[7]2025_2027'!$AM$824</f>
        <v>305930.52421</v>
      </c>
      <c r="AN825" s="752">
        <f t="shared" si="1539"/>
        <v>0.47117940997405311</v>
      </c>
      <c r="AO825" s="43"/>
      <c r="AP825" s="116">
        <v>0</v>
      </c>
      <c r="AQ825" s="116"/>
      <c r="AR825" s="171">
        <f t="shared" ref="AR825:AR833" si="1543">AZ825</f>
        <v>643440.96</v>
      </c>
      <c r="AS825" s="699">
        <f t="shared" si="1464"/>
        <v>0.99099667373442268</v>
      </c>
      <c r="AT825" s="241"/>
      <c r="AU825" s="699"/>
      <c r="AV825" s="43"/>
      <c r="AW825" s="699"/>
      <c r="AX825" s="241"/>
      <c r="AY825" s="699"/>
      <c r="AZ825" s="116">
        <f>'[7]2025_2027'!$AR$824</f>
        <v>643440.96</v>
      </c>
      <c r="BA825" s="699">
        <f t="shared" si="1515"/>
        <v>0.99099667373442268</v>
      </c>
      <c r="BB825" s="43"/>
      <c r="BC825" s="116">
        <f t="shared" si="1516"/>
        <v>305930.52421</v>
      </c>
      <c r="BD825" s="43">
        <f t="shared" si="1517"/>
        <v>0</v>
      </c>
      <c r="BE825" s="116">
        <f t="shared" ref="BE825:BE832" si="1544">BH825</f>
        <v>305930.52421</v>
      </c>
      <c r="BF825" s="43"/>
      <c r="BG825" s="43"/>
      <c r="BH825" s="116">
        <f>AM825</f>
        <v>305930.52421</v>
      </c>
      <c r="BI825" s="43"/>
      <c r="BJ825" s="116">
        <f t="shared" si="1521"/>
        <v>0</v>
      </c>
      <c r="BK825" s="43"/>
      <c r="BL825" s="116"/>
      <c r="BM825" s="43"/>
      <c r="BN825" s="116">
        <f t="shared" si="1522"/>
        <v>305930.52421</v>
      </c>
      <c r="BO825" s="116"/>
      <c r="BP825" s="43"/>
      <c r="BQ825" s="43"/>
      <c r="BR825" s="116">
        <f t="shared" ref="BR825:BR833" si="1545">AM825</f>
        <v>305930.52421</v>
      </c>
      <c r="BS825" s="43"/>
      <c r="BT825" s="116"/>
      <c r="BU825" s="116">
        <f t="shared" ref="BU825:BU833" si="1546">BY825</f>
        <v>305930.52421</v>
      </c>
      <c r="BV825" s="43"/>
      <c r="BW825" s="43"/>
      <c r="BX825" s="43"/>
      <c r="BY825" s="171">
        <f t="shared" ref="BY825:BY833" si="1547">BR825</f>
        <v>305930.52421</v>
      </c>
      <c r="BZ825" s="43"/>
      <c r="CE825" s="699"/>
    </row>
    <row r="826" spans="1:12295" s="69" customFormat="1" ht="106.5" hidden="1" customHeight="1" x14ac:dyDescent="0.25">
      <c r="B826" s="204" t="s">
        <v>7</v>
      </c>
      <c r="C826" s="119" t="s">
        <v>403</v>
      </c>
      <c r="D826" s="171">
        <f t="shared" si="1540"/>
        <v>488745</v>
      </c>
      <c r="E826" s="241"/>
      <c r="F826" s="241"/>
      <c r="G826" s="241"/>
      <c r="H826" s="171">
        <f>'[13]2025_2027'!$H$764</f>
        <v>488745</v>
      </c>
      <c r="I826" s="241"/>
      <c r="J826" s="240"/>
      <c r="K826" s="171">
        <f t="shared" si="1541"/>
        <v>210688.72554000001</v>
      </c>
      <c r="L826" s="699">
        <f t="shared" si="1458"/>
        <v>0.43108108633336406</v>
      </c>
      <c r="M826" s="241"/>
      <c r="N826" s="41"/>
      <c r="O826" s="43"/>
      <c r="P826" s="41"/>
      <c r="Q826" s="43"/>
      <c r="R826" s="752">
        <f t="shared" si="1482"/>
        <v>0</v>
      </c>
      <c r="S826" s="171">
        <v>210688.72554000001</v>
      </c>
      <c r="T826" s="699">
        <f t="shared" si="1538"/>
        <v>0.43108108633336406</v>
      </c>
      <c r="U826" s="43"/>
      <c r="V826" s="105">
        <f t="shared" si="1477"/>
        <v>0</v>
      </c>
      <c r="W826" s="43"/>
      <c r="X826" s="43"/>
      <c r="Y826" s="43"/>
      <c r="Z826" s="116">
        <f t="shared" si="1478"/>
        <v>488745</v>
      </c>
      <c r="AA826" s="43">
        <f t="shared" si="1536"/>
        <v>0</v>
      </c>
      <c r="AB826" s="116">
        <f t="shared" si="1537"/>
        <v>488745</v>
      </c>
      <c r="AC826" s="43">
        <f t="shared" si="1537"/>
        <v>0</v>
      </c>
      <c r="AD826" s="41"/>
      <c r="AE826" s="171">
        <f t="shared" si="1542"/>
        <v>210910.35054000001</v>
      </c>
      <c r="AF826" s="699">
        <f t="shared" si="1461"/>
        <v>0.43153454365773564</v>
      </c>
      <c r="AG826" s="241"/>
      <c r="AH826" s="699"/>
      <c r="AI826" s="43"/>
      <c r="AJ826" s="41"/>
      <c r="AK826" s="43"/>
      <c r="AL826" s="41"/>
      <c r="AM826" s="171">
        <f>'[7]2025_2027'!$AM$825</f>
        <v>210910.35054000001</v>
      </c>
      <c r="AN826" s="752">
        <f t="shared" si="1539"/>
        <v>0.43153454365773564</v>
      </c>
      <c r="AO826" s="43"/>
      <c r="AP826" s="116">
        <v>0</v>
      </c>
      <c r="AQ826" s="116"/>
      <c r="AR826" s="171">
        <f t="shared" si="1543"/>
        <v>434734.63500000001</v>
      </c>
      <c r="AS826" s="699">
        <f t="shared" si="1464"/>
        <v>0.88949172881564009</v>
      </c>
      <c r="AT826" s="241"/>
      <c r="AU826" s="699"/>
      <c r="AV826" s="43"/>
      <c r="AW826" s="699"/>
      <c r="AX826" s="241"/>
      <c r="AY826" s="699"/>
      <c r="AZ826" s="116">
        <f>'[7]2025_2027'!$AZ$825</f>
        <v>434734.63500000001</v>
      </c>
      <c r="BA826" s="699">
        <f t="shared" si="1515"/>
        <v>0.88949172881564009</v>
      </c>
      <c r="BB826" s="43"/>
      <c r="BC826" s="116">
        <f t="shared" si="1516"/>
        <v>210910.35054000001</v>
      </c>
      <c r="BD826" s="43">
        <f t="shared" si="1517"/>
        <v>0</v>
      </c>
      <c r="BE826" s="116">
        <f t="shared" si="1544"/>
        <v>210910.35054000001</v>
      </c>
      <c r="BF826" s="43"/>
      <c r="BG826" s="43"/>
      <c r="BH826" s="116">
        <f>AM826</f>
        <v>210910.35054000001</v>
      </c>
      <c r="BI826" s="43"/>
      <c r="BJ826" s="116">
        <f t="shared" si="1521"/>
        <v>0</v>
      </c>
      <c r="BK826" s="43"/>
      <c r="BL826" s="116"/>
      <c r="BM826" s="43"/>
      <c r="BN826" s="116">
        <f t="shared" si="1522"/>
        <v>210910.35054000001</v>
      </c>
      <c r="BO826" s="116"/>
      <c r="BP826" s="43"/>
      <c r="BQ826" s="43"/>
      <c r="BR826" s="116">
        <f t="shared" si="1545"/>
        <v>210910.35054000001</v>
      </c>
      <c r="BS826" s="43"/>
      <c r="BT826" s="116"/>
      <c r="BU826" s="116">
        <f t="shared" si="1546"/>
        <v>210910.35054000001</v>
      </c>
      <c r="BV826" s="43"/>
      <c r="BW826" s="43"/>
      <c r="BX826" s="43"/>
      <c r="BY826" s="171">
        <f t="shared" si="1547"/>
        <v>210910.35054000001</v>
      </c>
      <c r="BZ826" s="43"/>
      <c r="CE826" s="699"/>
    </row>
    <row r="827" spans="1:12295" s="69" customFormat="1" ht="91.5" hidden="1" customHeight="1" x14ac:dyDescent="0.25">
      <c r="A827" s="204"/>
      <c r="B827" s="204" t="s">
        <v>8</v>
      </c>
      <c r="C827" s="119" t="s">
        <v>271</v>
      </c>
      <c r="D827" s="171">
        <f t="shared" si="1540"/>
        <v>0.5</v>
      </c>
      <c r="E827" s="241"/>
      <c r="F827" s="241"/>
      <c r="G827" s="241"/>
      <c r="H827" s="171">
        <f>'[13]2025_2027'!$H$766</f>
        <v>0.5</v>
      </c>
      <c r="I827" s="241"/>
      <c r="J827" s="240"/>
      <c r="K827" s="171">
        <f t="shared" si="1541"/>
        <v>0</v>
      </c>
      <c r="L827" s="699">
        <f t="shared" si="1458"/>
        <v>0</v>
      </c>
      <c r="M827" s="241"/>
      <c r="N827" s="41"/>
      <c r="O827" s="43"/>
      <c r="P827" s="41"/>
      <c r="Q827" s="43"/>
      <c r="R827" s="752">
        <f t="shared" si="1482"/>
        <v>0</v>
      </c>
      <c r="S827" s="171">
        <v>0</v>
      </c>
      <c r="T827" s="699">
        <f t="shared" si="1538"/>
        <v>0</v>
      </c>
      <c r="U827" s="43"/>
      <c r="V827" s="105">
        <f t="shared" si="1477"/>
        <v>0</v>
      </c>
      <c r="W827" s="43"/>
      <c r="X827" s="43"/>
      <c r="Y827" s="43"/>
      <c r="Z827" s="116">
        <f t="shared" si="1478"/>
        <v>0.5</v>
      </c>
      <c r="AA827" s="43">
        <f t="shared" si="1536"/>
        <v>0</v>
      </c>
      <c r="AB827" s="116">
        <f t="shared" si="1537"/>
        <v>0.5</v>
      </c>
      <c r="AC827" s="43">
        <f t="shared" si="1537"/>
        <v>0</v>
      </c>
      <c r="AD827" s="41"/>
      <c r="AE827" s="171">
        <f t="shared" si="1542"/>
        <v>0</v>
      </c>
      <c r="AF827" s="699">
        <f t="shared" si="1461"/>
        <v>0</v>
      </c>
      <c r="AG827" s="241"/>
      <c r="AH827" s="699"/>
      <c r="AI827" s="43"/>
      <c r="AJ827" s="41"/>
      <c r="AK827" s="43"/>
      <c r="AL827" s="41"/>
      <c r="AM827" s="171">
        <f>'[14]2025_2027'!$AM$805</f>
        <v>0</v>
      </c>
      <c r="AN827" s="752">
        <f t="shared" si="1539"/>
        <v>0</v>
      </c>
      <c r="AO827" s="43"/>
      <c r="AP827" s="116">
        <v>0</v>
      </c>
      <c r="AQ827" s="116"/>
      <c r="AR827" s="171">
        <f t="shared" si="1543"/>
        <v>0</v>
      </c>
      <c r="AS827" s="699">
        <f t="shared" si="1464"/>
        <v>0</v>
      </c>
      <c r="AT827" s="241"/>
      <c r="AU827" s="699"/>
      <c r="AV827" s="43"/>
      <c r="AW827" s="699"/>
      <c r="AX827" s="241"/>
      <c r="AY827" s="699"/>
      <c r="AZ827" s="116">
        <f>'[14]2025_2027'!$AZ$805</f>
        <v>0</v>
      </c>
      <c r="BA827" s="699">
        <f t="shared" si="1515"/>
        <v>0</v>
      </c>
      <c r="BB827" s="43"/>
      <c r="BC827" s="116">
        <f t="shared" si="1516"/>
        <v>0</v>
      </c>
      <c r="BD827" s="43">
        <f t="shared" si="1517"/>
        <v>0</v>
      </c>
      <c r="BE827" s="116">
        <f t="shared" si="1544"/>
        <v>1.5</v>
      </c>
      <c r="BF827" s="43"/>
      <c r="BG827" s="43"/>
      <c r="BH827" s="116">
        <v>1.5</v>
      </c>
      <c r="BI827" s="43"/>
      <c r="BJ827" s="116">
        <f t="shared" si="1521"/>
        <v>0</v>
      </c>
      <c r="BK827" s="43"/>
      <c r="BL827" s="116"/>
      <c r="BM827" s="43"/>
      <c r="BN827" s="116">
        <f t="shared" si="1522"/>
        <v>0</v>
      </c>
      <c r="BO827" s="116"/>
      <c r="BP827" s="43"/>
      <c r="BQ827" s="43"/>
      <c r="BR827" s="116">
        <f t="shared" si="1545"/>
        <v>0</v>
      </c>
      <c r="BS827" s="43"/>
      <c r="BT827" s="116"/>
      <c r="BU827" s="116">
        <f t="shared" si="1546"/>
        <v>0</v>
      </c>
      <c r="BV827" s="43"/>
      <c r="BW827" s="43"/>
      <c r="BX827" s="43"/>
      <c r="BY827" s="171">
        <f t="shared" si="1547"/>
        <v>0</v>
      </c>
      <c r="BZ827" s="43"/>
      <c r="CE827" s="699"/>
    </row>
    <row r="828" spans="1:12295" s="69" customFormat="1" ht="84" hidden="1" customHeight="1" x14ac:dyDescent="0.25">
      <c r="A828" s="204"/>
      <c r="B828" s="204" t="s">
        <v>10</v>
      </c>
      <c r="C828" s="119" t="s">
        <v>405</v>
      </c>
      <c r="D828" s="171">
        <f t="shared" si="1540"/>
        <v>27.6</v>
      </c>
      <c r="E828" s="241"/>
      <c r="F828" s="241"/>
      <c r="G828" s="241"/>
      <c r="H828" s="171">
        <f>'[13]2025_2027'!$H$767</f>
        <v>27.6</v>
      </c>
      <c r="I828" s="241"/>
      <c r="J828" s="240"/>
      <c r="K828" s="171">
        <f t="shared" si="1541"/>
        <v>15.048</v>
      </c>
      <c r="L828" s="699">
        <f t="shared" si="1458"/>
        <v>0.54521739130434776</v>
      </c>
      <c r="M828" s="241"/>
      <c r="N828" s="41"/>
      <c r="O828" s="43"/>
      <c r="P828" s="41"/>
      <c r="Q828" s="43"/>
      <c r="R828" s="752">
        <f t="shared" si="1482"/>
        <v>0</v>
      </c>
      <c r="S828" s="171">
        <v>15.048</v>
      </c>
      <c r="T828" s="699">
        <f t="shared" si="1538"/>
        <v>0.54521739130434776</v>
      </c>
      <c r="U828" s="43"/>
      <c r="V828" s="105">
        <f t="shared" si="1477"/>
        <v>0</v>
      </c>
      <c r="W828" s="43"/>
      <c r="X828" s="43"/>
      <c r="Y828" s="43"/>
      <c r="Z828" s="116">
        <f t="shared" si="1478"/>
        <v>27.6</v>
      </c>
      <c r="AA828" s="43">
        <f t="shared" si="1536"/>
        <v>0</v>
      </c>
      <c r="AB828" s="116">
        <f t="shared" si="1537"/>
        <v>27.6</v>
      </c>
      <c r="AC828" s="43">
        <f t="shared" si="1537"/>
        <v>0</v>
      </c>
      <c r="AD828" s="41"/>
      <c r="AE828" s="171">
        <f t="shared" si="1542"/>
        <v>15.84</v>
      </c>
      <c r="AF828" s="699">
        <f t="shared" si="1461"/>
        <v>0.57391304347826089</v>
      </c>
      <c r="AG828" s="241"/>
      <c r="AH828" s="699"/>
      <c r="AI828" s="43"/>
      <c r="AJ828" s="41"/>
      <c r="AK828" s="43"/>
      <c r="AL828" s="41"/>
      <c r="AM828" s="171">
        <f>'[7]2025_2027'!$AM$827</f>
        <v>15.84</v>
      </c>
      <c r="AN828" s="752">
        <f t="shared" si="1539"/>
        <v>0.57391304347826089</v>
      </c>
      <c r="AO828" s="43"/>
      <c r="AP828" s="116">
        <v>0</v>
      </c>
      <c r="AQ828" s="116"/>
      <c r="AR828" s="171">
        <f t="shared" si="1543"/>
        <v>23.76</v>
      </c>
      <c r="AS828" s="699">
        <f t="shared" si="1464"/>
        <v>0.86086956521739133</v>
      </c>
      <c r="AT828" s="241"/>
      <c r="AU828" s="699"/>
      <c r="AV828" s="43"/>
      <c r="AW828" s="699"/>
      <c r="AX828" s="241"/>
      <c r="AY828" s="699"/>
      <c r="AZ828" s="116">
        <f>'[7]2025_2027'!$AZ$827</f>
        <v>23.76</v>
      </c>
      <c r="BA828" s="699">
        <f t="shared" si="1515"/>
        <v>0.86086956521739133</v>
      </c>
      <c r="BB828" s="43"/>
      <c r="BC828" s="116">
        <f t="shared" si="1516"/>
        <v>15.84</v>
      </c>
      <c r="BD828" s="43">
        <f t="shared" si="1517"/>
        <v>0</v>
      </c>
      <c r="BE828" s="116">
        <f t="shared" si="1544"/>
        <v>15.84</v>
      </c>
      <c r="BF828" s="43"/>
      <c r="BG828" s="43"/>
      <c r="BH828" s="116">
        <f t="shared" ref="BH828:BH833" si="1548">AM828</f>
        <v>15.84</v>
      </c>
      <c r="BI828" s="43"/>
      <c r="BJ828" s="116">
        <f t="shared" si="1521"/>
        <v>0</v>
      </c>
      <c r="BK828" s="43"/>
      <c r="BL828" s="116"/>
      <c r="BM828" s="43"/>
      <c r="BN828" s="116">
        <f t="shared" si="1522"/>
        <v>15.84</v>
      </c>
      <c r="BO828" s="116"/>
      <c r="BP828" s="43"/>
      <c r="BQ828" s="43"/>
      <c r="BR828" s="116">
        <f t="shared" si="1545"/>
        <v>15.84</v>
      </c>
      <c r="BS828" s="43"/>
      <c r="BT828" s="116"/>
      <c r="BU828" s="116">
        <f t="shared" si="1546"/>
        <v>15.84</v>
      </c>
      <c r="BV828" s="43"/>
      <c r="BW828" s="43"/>
      <c r="BX828" s="43"/>
      <c r="BY828" s="171">
        <f t="shared" si="1547"/>
        <v>15.84</v>
      </c>
      <c r="BZ828" s="43"/>
      <c r="CE828" s="699"/>
    </row>
    <row r="829" spans="1:12295" s="69" customFormat="1" ht="59.25" hidden="1" customHeight="1" x14ac:dyDescent="0.25">
      <c r="A829" s="204"/>
      <c r="B829" s="204" t="s">
        <v>11</v>
      </c>
      <c r="C829" s="119" t="s">
        <v>307</v>
      </c>
      <c r="D829" s="171">
        <f t="shared" si="1540"/>
        <v>230</v>
      </c>
      <c r="E829" s="241"/>
      <c r="F829" s="241"/>
      <c r="G829" s="241"/>
      <c r="H829" s="171">
        <f>'[13]2025_2027'!$H$768</f>
        <v>230</v>
      </c>
      <c r="I829" s="241"/>
      <c r="J829" s="240"/>
      <c r="K829" s="171">
        <f t="shared" si="1541"/>
        <v>68.591999999999999</v>
      </c>
      <c r="L829" s="699">
        <f t="shared" si="1458"/>
        <v>0.29822608695652175</v>
      </c>
      <c r="M829" s="241"/>
      <c r="N829" s="41"/>
      <c r="O829" s="43"/>
      <c r="P829" s="41"/>
      <c r="Q829" s="43"/>
      <c r="R829" s="752">
        <f t="shared" si="1482"/>
        <v>0</v>
      </c>
      <c r="S829" s="171">
        <v>68.591999999999999</v>
      </c>
      <c r="T829" s="699">
        <f t="shared" si="1538"/>
        <v>0.29822608695652175</v>
      </c>
      <c r="U829" s="43"/>
      <c r="V829" s="105"/>
      <c r="W829" s="43"/>
      <c r="X829" s="43"/>
      <c r="Y829" s="43"/>
      <c r="Z829" s="116"/>
      <c r="AA829" s="43"/>
      <c r="AB829" s="116">
        <f t="shared" ref="AB829:AB836" si="1549">H829</f>
        <v>230</v>
      </c>
      <c r="AC829" s="43"/>
      <c r="AD829" s="41"/>
      <c r="AE829" s="171">
        <f t="shared" si="1542"/>
        <v>71.591999999999999</v>
      </c>
      <c r="AF829" s="699">
        <f t="shared" si="1461"/>
        <v>0.3112695652173913</v>
      </c>
      <c r="AG829" s="241"/>
      <c r="AH829" s="699"/>
      <c r="AI829" s="43"/>
      <c r="AJ829" s="41"/>
      <c r="AK829" s="43"/>
      <c r="AL829" s="41"/>
      <c r="AM829" s="171">
        <f>'[14]2025_2027'!$AM$807</f>
        <v>71.591999999999999</v>
      </c>
      <c r="AN829" s="752">
        <f t="shared" si="1539"/>
        <v>0.3112695652173913</v>
      </c>
      <c r="AO829" s="43"/>
      <c r="AP829" s="116"/>
      <c r="AQ829" s="116"/>
      <c r="AR829" s="171">
        <f t="shared" si="1543"/>
        <v>68.591999999999999</v>
      </c>
      <c r="AS829" s="699">
        <f t="shared" si="1464"/>
        <v>0.29822608695652175</v>
      </c>
      <c r="AT829" s="241"/>
      <c r="AU829" s="699"/>
      <c r="AV829" s="43"/>
      <c r="AW829" s="699"/>
      <c r="AX829" s="241"/>
      <c r="AY829" s="699"/>
      <c r="AZ829" s="116">
        <f>'[14]2025_2027'!$AZ$807</f>
        <v>68.591999999999999</v>
      </c>
      <c r="BA829" s="699">
        <f t="shared" si="1515"/>
        <v>0.29822608695652175</v>
      </c>
      <c r="BB829" s="43"/>
      <c r="BC829" s="116">
        <f t="shared" si="1516"/>
        <v>71.591999999999999</v>
      </c>
      <c r="BD829" s="43"/>
      <c r="BE829" s="116">
        <f t="shared" si="1544"/>
        <v>71.591999999999999</v>
      </c>
      <c r="BF829" s="43"/>
      <c r="BG829" s="43"/>
      <c r="BH829" s="116">
        <f t="shared" si="1548"/>
        <v>71.591999999999999</v>
      </c>
      <c r="BI829" s="43"/>
      <c r="BJ829" s="116"/>
      <c r="BK829" s="43"/>
      <c r="BL829" s="116"/>
      <c r="BM829" s="43"/>
      <c r="BN829" s="116">
        <f t="shared" si="1522"/>
        <v>71.591999999999999</v>
      </c>
      <c r="BO829" s="43"/>
      <c r="BP829" s="43"/>
      <c r="BQ829" s="43"/>
      <c r="BR829" s="116">
        <f t="shared" si="1545"/>
        <v>71.591999999999999</v>
      </c>
      <c r="BS829" s="43"/>
      <c r="BT829" s="116"/>
      <c r="BU829" s="116">
        <f t="shared" si="1546"/>
        <v>71.591999999999999</v>
      </c>
      <c r="BV829" s="43"/>
      <c r="BW829" s="43"/>
      <c r="BX829" s="43"/>
      <c r="BY829" s="171">
        <f t="shared" si="1547"/>
        <v>71.591999999999999</v>
      </c>
      <c r="BZ829" s="43"/>
      <c r="CE829" s="699"/>
    </row>
    <row r="830" spans="1:12295" s="69" customFormat="1" ht="57.75" hidden="1" customHeight="1" x14ac:dyDescent="0.25">
      <c r="A830" s="204"/>
      <c r="B830" s="204" t="s">
        <v>15</v>
      </c>
      <c r="C830" s="119" t="s">
        <v>406</v>
      </c>
      <c r="D830" s="171">
        <f t="shared" si="1540"/>
        <v>27000</v>
      </c>
      <c r="E830" s="241"/>
      <c r="F830" s="241"/>
      <c r="G830" s="241"/>
      <c r="H830" s="171">
        <f>'[13]2025_2027'!$H$769</f>
        <v>27000</v>
      </c>
      <c r="I830" s="241"/>
      <c r="J830" s="240"/>
      <c r="K830" s="171">
        <f t="shared" si="1541"/>
        <v>7659</v>
      </c>
      <c r="L830" s="699">
        <f t="shared" si="1458"/>
        <v>0.28366666666666668</v>
      </c>
      <c r="M830" s="241"/>
      <c r="N830" s="41"/>
      <c r="O830" s="43"/>
      <c r="P830" s="41"/>
      <c r="Q830" s="43"/>
      <c r="R830" s="752">
        <f t="shared" si="1482"/>
        <v>0</v>
      </c>
      <c r="S830" s="171">
        <v>7659</v>
      </c>
      <c r="T830" s="699">
        <f t="shared" si="1538"/>
        <v>0.28366666666666668</v>
      </c>
      <c r="U830" s="43"/>
      <c r="V830" s="105"/>
      <c r="W830" s="43"/>
      <c r="X830" s="43"/>
      <c r="Y830" s="43"/>
      <c r="Z830" s="116"/>
      <c r="AA830" s="43"/>
      <c r="AB830" s="116">
        <f t="shared" si="1549"/>
        <v>27000</v>
      </c>
      <c r="AC830" s="43"/>
      <c r="AD830" s="41"/>
      <c r="AE830" s="171">
        <f t="shared" si="1542"/>
        <v>7659</v>
      </c>
      <c r="AF830" s="699">
        <f t="shared" si="1461"/>
        <v>0.28366666666666668</v>
      </c>
      <c r="AG830" s="241"/>
      <c r="AH830" s="699"/>
      <c r="AI830" s="43"/>
      <c r="AJ830" s="41"/>
      <c r="AK830" s="43"/>
      <c r="AL830" s="41"/>
      <c r="AM830" s="171">
        <f>'[7]2025_2027'!$AM$829</f>
        <v>7659</v>
      </c>
      <c r="AN830" s="752">
        <f t="shared" si="1539"/>
        <v>0.28366666666666668</v>
      </c>
      <c r="AO830" s="43"/>
      <c r="AP830" s="116"/>
      <c r="AQ830" s="116"/>
      <c r="AR830" s="171">
        <f t="shared" si="1543"/>
        <v>7659</v>
      </c>
      <c r="AS830" s="699">
        <f t="shared" si="1464"/>
        <v>0.28366666666666668</v>
      </c>
      <c r="AT830" s="241"/>
      <c r="AU830" s="699"/>
      <c r="AV830" s="43"/>
      <c r="AW830" s="699"/>
      <c r="AX830" s="241"/>
      <c r="AY830" s="699"/>
      <c r="AZ830" s="116">
        <f>'[7]2025_2027'!$AZ$829</f>
        <v>7659</v>
      </c>
      <c r="BA830" s="699">
        <f t="shared" si="1515"/>
        <v>0.28366666666666668</v>
      </c>
      <c r="BB830" s="43"/>
      <c r="BC830" s="116">
        <f t="shared" si="1516"/>
        <v>7659</v>
      </c>
      <c r="BD830" s="43"/>
      <c r="BE830" s="116">
        <f t="shared" si="1544"/>
        <v>7659</v>
      </c>
      <c r="BF830" s="43"/>
      <c r="BG830" s="43"/>
      <c r="BH830" s="116">
        <f t="shared" si="1548"/>
        <v>7659</v>
      </c>
      <c r="BI830" s="43"/>
      <c r="BJ830" s="116"/>
      <c r="BK830" s="43"/>
      <c r="BL830" s="116"/>
      <c r="BM830" s="43"/>
      <c r="BN830" s="116">
        <f t="shared" si="1522"/>
        <v>7659</v>
      </c>
      <c r="BO830" s="43"/>
      <c r="BP830" s="43"/>
      <c r="BQ830" s="43"/>
      <c r="BR830" s="116">
        <f t="shared" si="1545"/>
        <v>7659</v>
      </c>
      <c r="BS830" s="43"/>
      <c r="BT830" s="116"/>
      <c r="BU830" s="116">
        <f t="shared" si="1546"/>
        <v>7659</v>
      </c>
      <c r="BV830" s="43"/>
      <c r="BW830" s="43"/>
      <c r="BX830" s="43"/>
      <c r="BY830" s="171">
        <f t="shared" si="1547"/>
        <v>7659</v>
      </c>
      <c r="BZ830" s="43"/>
      <c r="CE830" s="699"/>
    </row>
    <row r="831" spans="1:12295" s="69" customFormat="1" ht="57.75" hidden="1" customHeight="1" x14ac:dyDescent="0.25">
      <c r="A831" s="204"/>
      <c r="B831" s="204" t="s">
        <v>12</v>
      </c>
      <c r="C831" s="119" t="s">
        <v>419</v>
      </c>
      <c r="D831" s="171">
        <f t="shared" si="1540"/>
        <v>4900</v>
      </c>
      <c r="E831" s="241"/>
      <c r="F831" s="241"/>
      <c r="G831" s="241"/>
      <c r="H831" s="171">
        <f>'[13]2025_2027'!$H$770</f>
        <v>4900</v>
      </c>
      <c r="I831" s="241"/>
      <c r="J831" s="240"/>
      <c r="K831" s="171">
        <f t="shared" si="1541"/>
        <v>942</v>
      </c>
      <c r="L831" s="699">
        <f t="shared" si="1458"/>
        <v>0.19224489795918367</v>
      </c>
      <c r="M831" s="241"/>
      <c r="N831" s="41"/>
      <c r="O831" s="43"/>
      <c r="P831" s="41"/>
      <c r="Q831" s="43"/>
      <c r="R831" s="752">
        <f t="shared" si="1482"/>
        <v>0</v>
      </c>
      <c r="S831" s="171">
        <v>942</v>
      </c>
      <c r="T831" s="699">
        <f t="shared" si="1538"/>
        <v>0.19224489795918367</v>
      </c>
      <c r="U831" s="43"/>
      <c r="V831" s="105"/>
      <c r="W831" s="43"/>
      <c r="X831" s="43"/>
      <c r="Y831" s="43"/>
      <c r="Z831" s="116"/>
      <c r="AA831" s="43"/>
      <c r="AB831" s="116">
        <f t="shared" si="1549"/>
        <v>4900</v>
      </c>
      <c r="AC831" s="43"/>
      <c r="AD831" s="41"/>
      <c r="AE831" s="171">
        <f t="shared" si="1542"/>
        <v>1099</v>
      </c>
      <c r="AF831" s="699">
        <f t="shared" si="1461"/>
        <v>0.22428571428571428</v>
      </c>
      <c r="AG831" s="241"/>
      <c r="AH831" s="699"/>
      <c r="AI831" s="43"/>
      <c r="AJ831" s="41"/>
      <c r="AK831" s="43"/>
      <c r="AL831" s="41"/>
      <c r="AM831" s="171">
        <f>'[7]2025_2027'!$AM$830</f>
        <v>1099</v>
      </c>
      <c r="AN831" s="752">
        <f t="shared" si="1539"/>
        <v>0.22428571428571428</v>
      </c>
      <c r="AO831" s="43"/>
      <c r="AP831" s="116"/>
      <c r="AQ831" s="116"/>
      <c r="AR831" s="171">
        <f t="shared" si="1543"/>
        <v>2195.1426000000001</v>
      </c>
      <c r="AS831" s="699">
        <f t="shared" si="1464"/>
        <v>0.44798828571428573</v>
      </c>
      <c r="AT831" s="241"/>
      <c r="AU831" s="699"/>
      <c r="AV831" s="43"/>
      <c r="AW831" s="699"/>
      <c r="AX831" s="241"/>
      <c r="AY831" s="699"/>
      <c r="AZ831" s="116">
        <f>'[7]2025_2027'!$AR$830</f>
        <v>2195.1426000000001</v>
      </c>
      <c r="BA831" s="699">
        <f t="shared" si="1515"/>
        <v>0.44798828571428573</v>
      </c>
      <c r="BB831" s="43"/>
      <c r="BC831" s="116">
        <f t="shared" si="1516"/>
        <v>1099</v>
      </c>
      <c r="BD831" s="43"/>
      <c r="BE831" s="116">
        <f t="shared" si="1544"/>
        <v>1099</v>
      </c>
      <c r="BF831" s="43"/>
      <c r="BG831" s="43"/>
      <c r="BH831" s="116">
        <f t="shared" si="1548"/>
        <v>1099</v>
      </c>
      <c r="BI831" s="43"/>
      <c r="BJ831" s="116"/>
      <c r="BK831" s="43"/>
      <c r="BL831" s="116"/>
      <c r="BM831" s="43"/>
      <c r="BN831" s="116">
        <f t="shared" si="1522"/>
        <v>1099</v>
      </c>
      <c r="BO831" s="43"/>
      <c r="BP831" s="43"/>
      <c r="BQ831" s="43"/>
      <c r="BR831" s="116">
        <f t="shared" si="1545"/>
        <v>1099</v>
      </c>
      <c r="BS831" s="43"/>
      <c r="BT831" s="116"/>
      <c r="BU831" s="116">
        <f t="shared" si="1546"/>
        <v>1099</v>
      </c>
      <c r="BV831" s="43"/>
      <c r="BW831" s="43"/>
      <c r="BX831" s="43"/>
      <c r="BY831" s="171">
        <f t="shared" si="1547"/>
        <v>1099</v>
      </c>
      <c r="BZ831" s="43"/>
      <c r="CE831" s="699"/>
    </row>
    <row r="832" spans="1:12295" s="69" customFormat="1" ht="150" hidden="1" customHeight="1" x14ac:dyDescent="0.25">
      <c r="A832" s="204"/>
      <c r="B832" s="204" t="s">
        <v>13</v>
      </c>
      <c r="C832" s="119" t="s">
        <v>407</v>
      </c>
      <c r="D832" s="171">
        <f t="shared" si="1540"/>
        <v>3000</v>
      </c>
      <c r="E832" s="241"/>
      <c r="F832" s="241"/>
      <c r="G832" s="241"/>
      <c r="H832" s="171">
        <f>'[13]2025_2027'!$H$771</f>
        <v>3000</v>
      </c>
      <c r="I832" s="241"/>
      <c r="J832" s="240"/>
      <c r="K832" s="171">
        <f t="shared" si="1541"/>
        <v>1340.3</v>
      </c>
      <c r="L832" s="699">
        <f t="shared" si="1458"/>
        <v>0.44676666666666665</v>
      </c>
      <c r="M832" s="241"/>
      <c r="N832" s="41"/>
      <c r="O832" s="43"/>
      <c r="P832" s="41"/>
      <c r="Q832" s="43"/>
      <c r="R832" s="752">
        <f t="shared" si="1482"/>
        <v>0</v>
      </c>
      <c r="S832" s="171">
        <v>1340.3</v>
      </c>
      <c r="T832" s="699">
        <f t="shared" si="1538"/>
        <v>0.44676666666666665</v>
      </c>
      <c r="U832" s="43"/>
      <c r="V832" s="105"/>
      <c r="W832" s="43"/>
      <c r="X832" s="43"/>
      <c r="Y832" s="43"/>
      <c r="Z832" s="116"/>
      <c r="AA832" s="43"/>
      <c r="AB832" s="116">
        <f t="shared" si="1549"/>
        <v>3000</v>
      </c>
      <c r="AC832" s="43"/>
      <c r="AD832" s="41"/>
      <c r="AE832" s="171">
        <f t="shared" si="1542"/>
        <v>1340.3</v>
      </c>
      <c r="AF832" s="699">
        <f t="shared" si="1461"/>
        <v>0.44676666666666665</v>
      </c>
      <c r="AG832" s="241"/>
      <c r="AH832" s="699"/>
      <c r="AI832" s="43"/>
      <c r="AJ832" s="41"/>
      <c r="AK832" s="43"/>
      <c r="AL832" s="41"/>
      <c r="AM832" s="1011">
        <f>S832</f>
        <v>1340.3</v>
      </c>
      <c r="AN832" s="752">
        <f t="shared" si="1539"/>
        <v>0.44676666666666665</v>
      </c>
      <c r="AO832" s="43"/>
      <c r="AP832" s="116"/>
      <c r="AQ832" s="116"/>
      <c r="AR832" s="171">
        <f t="shared" si="1543"/>
        <v>2720.3</v>
      </c>
      <c r="AS832" s="699">
        <f t="shared" si="1464"/>
        <v>0.90676666666666672</v>
      </c>
      <c r="AT832" s="241"/>
      <c r="AU832" s="699"/>
      <c r="AV832" s="43"/>
      <c r="AW832" s="699"/>
      <c r="AX832" s="241"/>
      <c r="AY832" s="699"/>
      <c r="AZ832" s="116">
        <f>'[7]2025_2027'!$AZ$831</f>
        <v>2720.3</v>
      </c>
      <c r="BA832" s="699">
        <f t="shared" si="1515"/>
        <v>0.90676666666666672</v>
      </c>
      <c r="BB832" s="43"/>
      <c r="BC832" s="116">
        <f t="shared" si="1516"/>
        <v>1340.3</v>
      </c>
      <c r="BD832" s="43"/>
      <c r="BE832" s="116">
        <f t="shared" si="1544"/>
        <v>1340.3</v>
      </c>
      <c r="BF832" s="43"/>
      <c r="BG832" s="43"/>
      <c r="BH832" s="116">
        <f t="shared" si="1548"/>
        <v>1340.3</v>
      </c>
      <c r="BI832" s="43"/>
      <c r="BJ832" s="116"/>
      <c r="BK832" s="43"/>
      <c r="BL832" s="116"/>
      <c r="BM832" s="43"/>
      <c r="BN832" s="116">
        <f t="shared" si="1522"/>
        <v>1340.3</v>
      </c>
      <c r="BO832" s="43"/>
      <c r="BP832" s="43"/>
      <c r="BQ832" s="43"/>
      <c r="BR832" s="116">
        <f t="shared" si="1545"/>
        <v>1340.3</v>
      </c>
      <c r="BS832" s="43"/>
      <c r="BT832" s="116"/>
      <c r="BU832" s="116">
        <f t="shared" si="1546"/>
        <v>1340.3</v>
      </c>
      <c r="BV832" s="43"/>
      <c r="BW832" s="43"/>
      <c r="BX832" s="43"/>
      <c r="BY832" s="171">
        <f t="shared" si="1547"/>
        <v>1340.3</v>
      </c>
      <c r="BZ832" s="43"/>
      <c r="CE832" s="699"/>
    </row>
    <row r="833" spans="1:83" s="69" customFormat="1" ht="67.5" hidden="1" customHeight="1" x14ac:dyDescent="0.25">
      <c r="A833" s="204"/>
      <c r="B833" s="204" t="s">
        <v>14</v>
      </c>
      <c r="C833" s="119" t="s">
        <v>408</v>
      </c>
      <c r="D833" s="171">
        <f t="shared" si="1540"/>
        <v>9700</v>
      </c>
      <c r="E833" s="241"/>
      <c r="F833" s="241"/>
      <c r="G833" s="241"/>
      <c r="H833" s="171">
        <f>'[13]2025_2027'!$H$772</f>
        <v>9700</v>
      </c>
      <c r="I833" s="241"/>
      <c r="J833" s="240"/>
      <c r="K833" s="171">
        <f t="shared" si="1541"/>
        <v>1978.36394</v>
      </c>
      <c r="L833" s="699">
        <f t="shared" si="1458"/>
        <v>0.20395504536082473</v>
      </c>
      <c r="M833" s="241"/>
      <c r="N833" s="41"/>
      <c r="O833" s="43"/>
      <c r="P833" s="41"/>
      <c r="Q833" s="43"/>
      <c r="R833" s="752">
        <f t="shared" si="1482"/>
        <v>0</v>
      </c>
      <c r="S833" s="171">
        <v>1978.36394</v>
      </c>
      <c r="T833" s="699">
        <f t="shared" si="1538"/>
        <v>0.20395504536082473</v>
      </c>
      <c r="U833" s="43"/>
      <c r="V833" s="105">
        <f t="shared" si="1477"/>
        <v>0</v>
      </c>
      <c r="W833" s="43"/>
      <c r="X833" s="43"/>
      <c r="Y833" s="43"/>
      <c r="Z833" s="116">
        <f t="shared" si="1478"/>
        <v>9700</v>
      </c>
      <c r="AA833" s="43">
        <f>E833</f>
        <v>0</v>
      </c>
      <c r="AB833" s="116">
        <f t="shared" si="1549"/>
        <v>9700</v>
      </c>
      <c r="AC833" s="43">
        <f>I833</f>
        <v>0</v>
      </c>
      <c r="AD833" s="41"/>
      <c r="AE833" s="171">
        <f t="shared" si="1542"/>
        <v>2218.3421199999998</v>
      </c>
      <c r="AF833" s="699">
        <f t="shared" si="1461"/>
        <v>0.22869506391752575</v>
      </c>
      <c r="AG833" s="241"/>
      <c r="AH833" s="699"/>
      <c r="AI833" s="43"/>
      <c r="AJ833" s="41"/>
      <c r="AK833" s="43"/>
      <c r="AL833" s="41"/>
      <c r="AM833" s="116">
        <f>'[7]2025_2027'!$AM$832</f>
        <v>2218.3421199999998</v>
      </c>
      <c r="AN833" s="752">
        <f t="shared" si="1539"/>
        <v>0.22869506391752575</v>
      </c>
      <c r="AO833" s="43"/>
      <c r="AP833" s="116">
        <v>0</v>
      </c>
      <c r="AQ833" s="116"/>
      <c r="AR833" s="171">
        <f t="shared" si="1543"/>
        <v>4628.7203</v>
      </c>
      <c r="AS833" s="699">
        <f t="shared" si="1464"/>
        <v>0.47718765979381444</v>
      </c>
      <c r="AT833" s="241"/>
      <c r="AU833" s="699"/>
      <c r="AV833" s="43"/>
      <c r="AW833" s="699"/>
      <c r="AX833" s="241"/>
      <c r="AY833" s="699"/>
      <c r="AZ833" s="116">
        <f>'[7]2025_2027'!$AZ$832</f>
        <v>4628.7203</v>
      </c>
      <c r="BA833" s="699">
        <f t="shared" si="1515"/>
        <v>0.47718765979381444</v>
      </c>
      <c r="BB833" s="43"/>
      <c r="BC833" s="116">
        <f t="shared" si="1516"/>
        <v>2218.3421199999998</v>
      </c>
      <c r="BD833" s="43">
        <f t="shared" si="1517"/>
        <v>0</v>
      </c>
      <c r="BE833" s="116">
        <f t="shared" ref="BE833" si="1550">BH833</f>
        <v>2218.3421199999998</v>
      </c>
      <c r="BF833" s="43"/>
      <c r="BG833" s="43"/>
      <c r="BH833" s="116">
        <f t="shared" si="1548"/>
        <v>2218.3421199999998</v>
      </c>
      <c r="BI833" s="43"/>
      <c r="BJ833" s="116">
        <f t="shared" ref="BJ833:BJ836" si="1551">BK833+BL833+BM833</f>
        <v>0</v>
      </c>
      <c r="BK833" s="43"/>
      <c r="BL833" s="116"/>
      <c r="BM833" s="43"/>
      <c r="BN833" s="116">
        <f t="shared" si="1522"/>
        <v>2218.3421199999998</v>
      </c>
      <c r="BO833" s="116"/>
      <c r="BP833" s="43"/>
      <c r="BQ833" s="43"/>
      <c r="BR833" s="116">
        <f t="shared" si="1545"/>
        <v>2218.3421199999998</v>
      </c>
      <c r="BS833" s="43"/>
      <c r="BT833" s="116"/>
      <c r="BU833" s="116">
        <f t="shared" si="1546"/>
        <v>2218.3421199999998</v>
      </c>
      <c r="BV833" s="43"/>
      <c r="BW833" s="43"/>
      <c r="BX833" s="43"/>
      <c r="BY833" s="171">
        <f t="shared" si="1547"/>
        <v>2218.3421199999998</v>
      </c>
      <c r="BZ833" s="43"/>
      <c r="CE833" s="699"/>
    </row>
    <row r="834" spans="1:83" s="69" customFormat="1" ht="114.75" hidden="1" customHeight="1" x14ac:dyDescent="0.25">
      <c r="A834" s="567"/>
      <c r="B834" s="204" t="s">
        <v>289</v>
      </c>
      <c r="C834" s="119" t="s">
        <v>404</v>
      </c>
      <c r="D834" s="240">
        <v>0</v>
      </c>
      <c r="E834" s="240"/>
      <c r="F834" s="240"/>
      <c r="G834" s="240"/>
      <c r="H834" s="240"/>
      <c r="I834" s="240"/>
      <c r="J834" s="240">
        <v>0</v>
      </c>
      <c r="K834" s="240">
        <v>0</v>
      </c>
      <c r="L834" s="699" t="e">
        <f t="shared" si="1458"/>
        <v>#DIV/0!</v>
      </c>
      <c r="M834" s="240"/>
      <c r="N834" s="114"/>
      <c r="O834" s="111"/>
      <c r="P834" s="114"/>
      <c r="Q834" s="111"/>
      <c r="R834" s="752"/>
      <c r="S834" s="111"/>
      <c r="T834" s="114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4"/>
      <c r="AE834" s="171">
        <f t="shared" ref="AE834" si="1552">AM834</f>
        <v>61954.138659999997</v>
      </c>
      <c r="AF834" s="699">
        <v>0</v>
      </c>
      <c r="AG834" s="240"/>
      <c r="AH834" s="699"/>
      <c r="AI834" s="111"/>
      <c r="AJ834" s="114"/>
      <c r="AK834" s="111"/>
      <c r="AL834" s="114"/>
      <c r="AM834" s="116">
        <f>'[7]2025_2027'!$AM$841</f>
        <v>61954.138659999997</v>
      </c>
      <c r="AN834" s="752">
        <v>0</v>
      </c>
      <c r="AO834" s="111">
        <v>0</v>
      </c>
      <c r="AP834" s="111">
        <f>AR834-AE834</f>
        <v>-61954.138659999997</v>
      </c>
      <c r="AQ834" s="114"/>
      <c r="AR834" s="168">
        <f>BB834</f>
        <v>0</v>
      </c>
      <c r="AS834" s="699" t="e">
        <f t="shared" si="1464"/>
        <v>#DIV/0!</v>
      </c>
      <c r="AT834" s="241"/>
      <c r="AU834" s="699" t="e">
        <f t="shared" si="1465"/>
        <v>#DIV/0!</v>
      </c>
      <c r="AV834" s="43"/>
      <c r="AW834" s="699" t="e">
        <f t="shared" si="1475"/>
        <v>#DIV/0!</v>
      </c>
      <c r="AX834" s="241"/>
      <c r="AY834" s="699" t="e">
        <f t="shared" si="1466"/>
        <v>#DIV/0!</v>
      </c>
      <c r="AZ834" s="116"/>
      <c r="BA834" s="699" t="e">
        <f t="shared" si="1515"/>
        <v>#DIV/0!</v>
      </c>
      <c r="BB834" s="632"/>
      <c r="BC834" s="116"/>
      <c r="BD834" s="43"/>
      <c r="BE834" s="116"/>
      <c r="BF834" s="43"/>
      <c r="BG834" s="43"/>
      <c r="BH834" s="116"/>
      <c r="BI834" s="43"/>
      <c r="BJ834" s="116"/>
      <c r="BK834" s="43"/>
      <c r="BL834" s="116"/>
      <c r="BM834" s="43"/>
      <c r="BN834" s="632">
        <f>BS834</f>
        <v>0</v>
      </c>
      <c r="BO834" s="43"/>
      <c r="BP834" s="43"/>
      <c r="BQ834" s="43"/>
      <c r="BR834" s="116"/>
      <c r="BS834" s="632">
        <v>0</v>
      </c>
      <c r="BT834" s="632">
        <f>BU834-BN834</f>
        <v>22734.4051</v>
      </c>
      <c r="BU834" s="632">
        <f>BZ834</f>
        <v>22734.4051</v>
      </c>
      <c r="BV834" s="43"/>
      <c r="BW834" s="43"/>
      <c r="BX834" s="43"/>
      <c r="BY834" s="116"/>
      <c r="BZ834" s="563">
        <v>22734.4051</v>
      </c>
      <c r="CE834" s="699" t="e">
        <f t="shared" si="1533"/>
        <v>#DIV/0!</v>
      </c>
    </row>
    <row r="835" spans="1:83" s="69" customFormat="1" ht="217.5" customHeight="1" x14ac:dyDescent="0.25">
      <c r="A835" s="567"/>
      <c r="B835" s="224" t="s">
        <v>8</v>
      </c>
      <c r="C835" s="99" t="s">
        <v>558</v>
      </c>
      <c r="D835" s="240">
        <f>E835</f>
        <v>559475.90871999995</v>
      </c>
      <c r="E835" s="980">
        <v>559475.90871999995</v>
      </c>
      <c r="F835" s="240"/>
      <c r="G835" s="240"/>
      <c r="H835" s="240"/>
      <c r="I835" s="240"/>
      <c r="J835" s="240"/>
      <c r="K835" s="240">
        <f>M835+Q835</f>
        <v>0</v>
      </c>
      <c r="L835" s="699">
        <f t="shared" ref="L835" si="1553">K835/D835</f>
        <v>0</v>
      </c>
      <c r="M835" s="240">
        <v>0</v>
      </c>
      <c r="N835" s="699">
        <f>M835/E835</f>
        <v>0</v>
      </c>
      <c r="O835" s="111"/>
      <c r="P835" s="114"/>
      <c r="Q835" s="111"/>
      <c r="R835" s="752"/>
      <c r="S835" s="111"/>
      <c r="T835" s="114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4"/>
      <c r="AE835" s="240"/>
      <c r="AF835" s="699"/>
      <c r="AG835" s="240"/>
      <c r="AH835" s="699"/>
      <c r="AI835" s="111"/>
      <c r="AJ835" s="114"/>
      <c r="AK835" s="111"/>
      <c r="AL835" s="114"/>
      <c r="AM835" s="111"/>
      <c r="AN835" s="752"/>
      <c r="AO835" s="111"/>
      <c r="AP835" s="111"/>
      <c r="AQ835" s="114"/>
      <c r="AR835" s="168"/>
      <c r="AS835" s="699"/>
      <c r="AT835" s="241"/>
      <c r="AU835" s="699"/>
      <c r="AV835" s="43"/>
      <c r="AW835" s="699"/>
      <c r="AX835" s="241"/>
      <c r="AY835" s="699"/>
      <c r="AZ835" s="116"/>
      <c r="BA835" s="699"/>
      <c r="BB835" s="926"/>
      <c r="BC835" s="116"/>
      <c r="BD835" s="43"/>
      <c r="BE835" s="116"/>
      <c r="BF835" s="43"/>
      <c r="BG835" s="43"/>
      <c r="BH835" s="116"/>
      <c r="BI835" s="43"/>
      <c r="BJ835" s="116"/>
      <c r="BK835" s="43"/>
      <c r="BL835" s="116"/>
      <c r="BM835" s="43"/>
      <c r="BN835" s="926"/>
      <c r="BO835" s="43"/>
      <c r="BP835" s="43"/>
      <c r="BQ835" s="43"/>
      <c r="BR835" s="116"/>
      <c r="BS835" s="926"/>
      <c r="BT835" s="926"/>
      <c r="BU835" s="926"/>
      <c r="BV835" s="43"/>
      <c r="BW835" s="43"/>
      <c r="BX835" s="43"/>
      <c r="BY835" s="116"/>
      <c r="BZ835" s="926"/>
      <c r="CE835" s="699"/>
    </row>
    <row r="836" spans="1:83" s="840" customFormat="1" ht="92.25" customHeight="1" x14ac:dyDescent="0.25">
      <c r="B836" s="1087" t="s">
        <v>364</v>
      </c>
      <c r="C836" s="1087"/>
      <c r="D836" s="897">
        <f>E836+G836+H836+I836</f>
        <v>2604041.82345</v>
      </c>
      <c r="E836" s="897">
        <f>E778</f>
        <v>578736.67986999999</v>
      </c>
      <c r="F836" s="897">
        <f>F778</f>
        <v>0</v>
      </c>
      <c r="G836" s="897">
        <f>G778</f>
        <v>817595.34357999999</v>
      </c>
      <c r="H836" s="897">
        <f>H778</f>
        <v>1207709.8</v>
      </c>
      <c r="I836" s="897">
        <f>I778</f>
        <v>0</v>
      </c>
      <c r="J836" s="897">
        <f>K836-D836</f>
        <v>-1894780.4176600003</v>
      </c>
      <c r="K836" s="897">
        <f>M836+Q836+S836+U836</f>
        <v>709261.40578999987</v>
      </c>
      <c r="L836" s="842">
        <f t="shared" si="1458"/>
        <v>0.27236943715839607</v>
      </c>
      <c r="M836" s="897">
        <f>M778</f>
        <v>19260.77115</v>
      </c>
      <c r="N836" s="842">
        <f>M836/E836</f>
        <v>3.3280716118298387E-2</v>
      </c>
      <c r="O836" s="841">
        <f>O778</f>
        <v>0</v>
      </c>
      <c r="P836" s="842">
        <v>0</v>
      </c>
      <c r="Q836" s="841">
        <f>Q778</f>
        <v>151176.38241999998</v>
      </c>
      <c r="R836" s="843">
        <f t="shared" si="1482"/>
        <v>5.8054513970790186E-2</v>
      </c>
      <c r="S836" s="841">
        <f>S778</f>
        <v>538824.25221999991</v>
      </c>
      <c r="T836" s="843">
        <f>S836/H836</f>
        <v>0.44615374671961749</v>
      </c>
      <c r="U836" s="841">
        <f>U779</f>
        <v>0</v>
      </c>
      <c r="V836" s="841">
        <f t="shared" si="1477"/>
        <v>0</v>
      </c>
      <c r="W836" s="841"/>
      <c r="X836" s="841"/>
      <c r="Y836" s="841"/>
      <c r="Z836" s="841">
        <f t="shared" si="1478"/>
        <v>1786446.4798699999</v>
      </c>
      <c r="AA836" s="841">
        <f>E836</f>
        <v>578736.67986999999</v>
      </c>
      <c r="AB836" s="841">
        <f t="shared" si="1549"/>
        <v>1207709.8</v>
      </c>
      <c r="AC836" s="841">
        <f>I836</f>
        <v>0</v>
      </c>
      <c r="AD836" s="843">
        <v>0</v>
      </c>
      <c r="AE836" s="897">
        <f>AG836+AK836+AM836+AO836</f>
        <v>763074.91963999998</v>
      </c>
      <c r="AF836" s="842">
        <f t="shared" si="1461"/>
        <v>0.29303481717088165</v>
      </c>
      <c r="AG836" s="897">
        <f>AG778</f>
        <v>0</v>
      </c>
      <c r="AH836" s="842">
        <f t="shared" ref="AH836:AH841" si="1554">AG836/E836</f>
        <v>0</v>
      </c>
      <c r="AI836" s="841">
        <f>AI778</f>
        <v>0</v>
      </c>
      <c r="AJ836" s="842">
        <v>0</v>
      </c>
      <c r="AK836" s="841">
        <f>AK778</f>
        <v>161674.13357999997</v>
      </c>
      <c r="AL836" s="842">
        <f>AK836/G836</f>
        <v>0.19774346178646074</v>
      </c>
      <c r="AM836" s="841">
        <f>AM778</f>
        <v>601400.78606000007</v>
      </c>
      <c r="AN836" s="842">
        <f>AM836/H836</f>
        <v>0.49796796056469861</v>
      </c>
      <c r="AO836" s="841">
        <f>AO779</f>
        <v>0</v>
      </c>
      <c r="AP836" s="841">
        <f>AR836-AE836</f>
        <v>1127049.2728200001</v>
      </c>
      <c r="AQ836" s="842">
        <v>0</v>
      </c>
      <c r="AR836" s="897">
        <f>AT836+AX836+AZ836+BB836</f>
        <v>1890124.19246</v>
      </c>
      <c r="AS836" s="842">
        <f t="shared" si="1464"/>
        <v>0.72584248664479722</v>
      </c>
      <c r="AT836" s="1013">
        <f>AT780+AT823+AT821</f>
        <v>19260.77115</v>
      </c>
      <c r="AU836" s="842">
        <f t="shared" si="1465"/>
        <v>3.3280716118298387E-2</v>
      </c>
      <c r="AV836" s="841">
        <f>AV780+AV823</f>
        <v>0</v>
      </c>
      <c r="AW836" s="842">
        <v>0</v>
      </c>
      <c r="AX836" s="897">
        <f>AX778</f>
        <v>754621.35664000013</v>
      </c>
      <c r="AY836" s="842">
        <f t="shared" si="1466"/>
        <v>0.92297658317835318</v>
      </c>
      <c r="AZ836" s="841">
        <f>AZ780+AZ823</f>
        <v>1116242.0646699998</v>
      </c>
      <c r="BA836" s="842">
        <f t="shared" si="1515"/>
        <v>0.92426348173211781</v>
      </c>
      <c r="BB836" s="841">
        <f>BB834</f>
        <v>0</v>
      </c>
      <c r="BC836" s="841">
        <f t="shared" si="1516"/>
        <v>601400.78606000007</v>
      </c>
      <c r="BD836" s="841">
        <f t="shared" si="1517"/>
        <v>0</v>
      </c>
      <c r="BE836" s="841">
        <f>BF836+BG836+BH836+BI836</f>
        <v>539448.14740000002</v>
      </c>
      <c r="BF836" s="841">
        <f>BF780+BF823</f>
        <v>0</v>
      </c>
      <c r="BG836" s="841">
        <f>BG780+BG823</f>
        <v>0</v>
      </c>
      <c r="BH836" s="841">
        <f>BH780+BH823</f>
        <v>539448.14740000002</v>
      </c>
      <c r="BI836" s="841">
        <f>BI779</f>
        <v>0</v>
      </c>
      <c r="BJ836" s="841">
        <f t="shared" si="1551"/>
        <v>0</v>
      </c>
      <c r="BK836" s="841">
        <f>BK780+BK823</f>
        <v>0</v>
      </c>
      <c r="BL836" s="841">
        <f>BL780+BL823</f>
        <v>0</v>
      </c>
      <c r="BM836" s="841">
        <f>BM780+BM823</f>
        <v>0</v>
      </c>
      <c r="BN836" s="841">
        <f>BO836+BQ836+BR836+BS836</f>
        <v>539446.64740000002</v>
      </c>
      <c r="BO836" s="841">
        <f>BO780+BO823</f>
        <v>0</v>
      </c>
      <c r="BP836" s="841">
        <f>BP780+BP823</f>
        <v>0</v>
      </c>
      <c r="BQ836" s="841">
        <f>BQ780+BQ823</f>
        <v>0</v>
      </c>
      <c r="BR836" s="841">
        <f>BR780+BR823</f>
        <v>539446.64740000002</v>
      </c>
      <c r="BS836" s="841">
        <f>BS780+BS823</f>
        <v>0</v>
      </c>
      <c r="BT836" s="841">
        <f>BU836-BN836</f>
        <v>22734.405099999974</v>
      </c>
      <c r="BU836" s="841">
        <f>BV836+BX836+BY836+BZ836</f>
        <v>562181.05249999999</v>
      </c>
      <c r="BV836" s="841">
        <f>BV780+BV823</f>
        <v>0</v>
      </c>
      <c r="BW836" s="841"/>
      <c r="BX836" s="841">
        <f>BX780+BX823</f>
        <v>0</v>
      </c>
      <c r="BY836" s="841">
        <f>BY780+BY823</f>
        <v>539446.64740000002</v>
      </c>
      <c r="BZ836" s="841">
        <f>BZ834</f>
        <v>22734.4051</v>
      </c>
      <c r="CE836" s="842">
        <v>0</v>
      </c>
    </row>
    <row r="837" spans="1:83" s="57" customFormat="1" ht="48.75" customHeight="1" x14ac:dyDescent="0.3">
      <c r="B837" s="1084" t="s">
        <v>202</v>
      </c>
      <c r="C837" s="1084"/>
      <c r="D837" s="168">
        <f>E837+F837+G837+H837+I837</f>
        <v>29785420.609590005</v>
      </c>
      <c r="E837" s="168">
        <f t="shared" ref="E837:J837" si="1555">E838+E839+E840+E841</f>
        <v>10489065.61882</v>
      </c>
      <c r="F837" s="168">
        <f t="shared" si="1555"/>
        <v>4034138.8590799998</v>
      </c>
      <c r="G837" s="168">
        <f t="shared" si="1555"/>
        <v>11029909.98818</v>
      </c>
      <c r="H837" s="168">
        <f t="shared" si="1555"/>
        <v>1485895.8960000002</v>
      </c>
      <c r="I837" s="168">
        <f t="shared" si="1555"/>
        <v>2746410.2475100001</v>
      </c>
      <c r="J837" s="168">
        <f t="shared" si="1555"/>
        <v>-22695240.741410002</v>
      </c>
      <c r="K837" s="168">
        <f>M837+O837+Q837+S837+U837</f>
        <v>7090179.8681800012</v>
      </c>
      <c r="L837" s="699">
        <f t="shared" si="1458"/>
        <v>0.23804195888699914</v>
      </c>
      <c r="M837" s="168">
        <f t="shared" ref="M837:AC837" si="1556">M838+M839+M840+M841</f>
        <v>2341283.8351100003</v>
      </c>
      <c r="N837" s="752">
        <f>M837/E837</f>
        <v>0.22321185891993592</v>
      </c>
      <c r="O837" s="771">
        <f t="shared" ref="O837" si="1557">O838+O839+O840+O841</f>
        <v>2434138.8590799998</v>
      </c>
      <c r="P837" s="752">
        <f t="shared" ref="P837:P838" si="1558">O837/F837</f>
        <v>0.60338499593321238</v>
      </c>
      <c r="Q837" s="771">
        <f t="shared" ref="Q837" si="1559">Q838+Q839+Q840+Q841</f>
        <v>1316051.2037900002</v>
      </c>
      <c r="R837" s="752">
        <f>Q837/G837</f>
        <v>0.11931658601025051</v>
      </c>
      <c r="S837" s="771">
        <f t="shared" ref="S837" si="1560">S838+S839+S840+S841</f>
        <v>817010.34821999993</v>
      </c>
      <c r="T837" s="752">
        <f t="shared" ref="T837:T838" si="1561">S837/H837</f>
        <v>0.54984359968916685</v>
      </c>
      <c r="U837" s="632">
        <f t="shared" si="1556"/>
        <v>181695.62198</v>
      </c>
      <c r="V837" s="632" t="e">
        <f t="shared" si="1556"/>
        <v>#REF!</v>
      </c>
      <c r="W837" s="632" t="e">
        <f t="shared" si="1556"/>
        <v>#REF!</v>
      </c>
      <c r="X837" s="632" t="e">
        <f t="shared" si="1556"/>
        <v>#REF!</v>
      </c>
      <c r="Y837" s="632" t="e">
        <f t="shared" si="1556"/>
        <v>#REF!</v>
      </c>
      <c r="Z837" s="632" t="e">
        <f t="shared" si="1556"/>
        <v>#REF!</v>
      </c>
      <c r="AA837" s="632" t="e">
        <f t="shared" si="1556"/>
        <v>#REF!</v>
      </c>
      <c r="AB837" s="632">
        <f t="shared" si="1556"/>
        <v>1485895.8960000002</v>
      </c>
      <c r="AC837" s="632" t="e">
        <f t="shared" si="1556"/>
        <v>#REF!</v>
      </c>
      <c r="AD837" s="752">
        <f t="shared" ref="AD837:AD841" si="1562">U837/I837</f>
        <v>6.6157494913490128E-2</v>
      </c>
      <c r="AE837" s="168">
        <f>AG837+AI837+AK837+AM837+AO837</f>
        <v>6062813.1306200009</v>
      </c>
      <c r="AF837" s="699">
        <f t="shared" si="1461"/>
        <v>0.2035496899670424</v>
      </c>
      <c r="AG837" s="168">
        <f t="shared" ref="AG837" si="1563">AG838+AG839+AG840+AG841</f>
        <v>1706114.5948699999</v>
      </c>
      <c r="AH837" s="699">
        <f t="shared" si="1554"/>
        <v>0.16265648980294342</v>
      </c>
      <c r="AI837" s="771">
        <f t="shared" ref="AI837" si="1564">AI838+AI839+AI840+AI841</f>
        <v>1470946.7086799999</v>
      </c>
      <c r="AJ837" s="699">
        <f t="shared" ref="AJ837:AJ838" si="1565">AI837/F837</f>
        <v>0.36462470927821622</v>
      </c>
      <c r="AK837" s="771">
        <f t="shared" ref="AK837" si="1566">AK838+AK839+AK840+AK841</f>
        <v>2078472.6117100001</v>
      </c>
      <c r="AL837" s="699">
        <f t="shared" ref="AL837:AL840" si="1567">AK837/G837</f>
        <v>0.18843967121557265</v>
      </c>
      <c r="AM837" s="771">
        <f t="shared" ref="AM837" si="1568">AM838+AM839+AM840+AM841</f>
        <v>660199.25606000004</v>
      </c>
      <c r="AN837" s="699">
        <f t="shared" ref="AN837:AN838" si="1569">AM837/H837</f>
        <v>0.44431057238750188</v>
      </c>
      <c r="AO837" s="632">
        <f>AO838+AO839+AO840+AO841</f>
        <v>147079.95929999999</v>
      </c>
      <c r="AP837" s="632">
        <f>AP838+AP839+AP840+AP841</f>
        <v>21783237.037039995</v>
      </c>
      <c r="AQ837" s="699">
        <f t="shared" ref="AQ837:AQ838" si="1570">AO837/I837</f>
        <v>5.3553528440752167E-2</v>
      </c>
      <c r="AR837" s="168">
        <f>AT837+AV837+AX837+AZ837+BB837</f>
        <v>27926435.507410001</v>
      </c>
      <c r="AS837" s="699">
        <f t="shared" si="1464"/>
        <v>0.93758741477763563</v>
      </c>
      <c r="AT837" s="168">
        <f>AT838+AT839+AT840+AT841</f>
        <v>9746762.1541900001</v>
      </c>
      <c r="AU837" s="699">
        <f t="shared" si="1465"/>
        <v>0.92923073497622866</v>
      </c>
      <c r="AV837" s="632">
        <f>AV838+AV839+AV840+AV841</f>
        <v>4034138.8590799998</v>
      </c>
      <c r="AW837" s="699">
        <f t="shared" si="1475"/>
        <v>1</v>
      </c>
      <c r="AX837" s="168">
        <f>AX838+AX839+AX840+AX841</f>
        <v>10050992.0244</v>
      </c>
      <c r="AY837" s="699">
        <f t="shared" si="1466"/>
        <v>0.91124878037726142</v>
      </c>
      <c r="AZ837" s="632">
        <f>AZ838+AZ839+AZ840+AZ841</f>
        <v>1394428.1606699997</v>
      </c>
      <c r="BA837" s="699">
        <f t="shared" si="1515"/>
        <v>0.93844270276522757</v>
      </c>
      <c r="BB837" s="632">
        <f>BB838+BB839+BB840+BB841</f>
        <v>2700114.30907</v>
      </c>
      <c r="BC837" s="632">
        <f t="shared" si="1516"/>
        <v>660199.25606000004</v>
      </c>
      <c r="BD837" s="632" t="e">
        <f>BD838</f>
        <v>#REF!</v>
      </c>
      <c r="BE837" s="632" t="e">
        <f>BF837+BG837+BH837+BI837</f>
        <v>#REF!</v>
      </c>
      <c r="BF837" s="632" t="e">
        <f>BF838+BF839+BF840+BF841</f>
        <v>#REF!</v>
      </c>
      <c r="BG837" s="632">
        <f>BG838+BG839+BG840+BG841</f>
        <v>0</v>
      </c>
      <c r="BH837" s="632" t="e">
        <f>BH838+BH839+BH840+BH841</f>
        <v>#REF!</v>
      </c>
      <c r="BI837" s="632" t="e">
        <f>BI838+BI839+BI840+BI841</f>
        <v>#REF!</v>
      </c>
      <c r="BJ837" s="632" t="e">
        <f>BK837+BL837+BM837</f>
        <v>#REF!</v>
      </c>
      <c r="BK837" s="632" t="e">
        <f>BK838+BK839+BK840+BK841</f>
        <v>#REF!</v>
      </c>
      <c r="BL837" s="632" t="e">
        <f>BL836+BL771+#REF!+BL290</f>
        <v>#REF!</v>
      </c>
      <c r="BM837" s="632" t="e">
        <f>BM836+BM771+#REF!+BM290</f>
        <v>#REF!</v>
      </c>
      <c r="BN837" s="632">
        <f>BO837+BP837+BQ837+BR837+BS837</f>
        <v>16779191.697069999</v>
      </c>
      <c r="BO837" s="632">
        <f>BO838+BO839+BO840+BO841</f>
        <v>6709939.1561000003</v>
      </c>
      <c r="BP837" s="632">
        <f t="shared" ref="BP837:BQ837" si="1571">BP838+BP839+BP840+BP841</f>
        <v>0</v>
      </c>
      <c r="BQ837" s="632">
        <f t="shared" si="1571"/>
        <v>8318705.8935700003</v>
      </c>
      <c r="BR837" s="632">
        <f>BR838+BR839+BR840+BR841</f>
        <v>539446.64740000002</v>
      </c>
      <c r="BS837" s="632">
        <f>BS838+BS839+BS840+BS841</f>
        <v>1211100</v>
      </c>
      <c r="BT837" s="632">
        <f>BT838+BT839+BT840+BT841</f>
        <v>100920.50109999999</v>
      </c>
      <c r="BU837" s="632">
        <f>BV837+BW837+BX837+BY837+BZ837</f>
        <v>16880112.198169999</v>
      </c>
      <c r="BV837" s="536">
        <f>BV838+BV839+BV840+BV841</f>
        <v>6709939.1561000003</v>
      </c>
      <c r="BW837" s="543">
        <f>BW838+BW839+BW840+BW841</f>
        <v>0</v>
      </c>
      <c r="BX837" s="439">
        <f>BX838+BX839+BX840+BX841</f>
        <v>8318705.8935700003</v>
      </c>
      <c r="BY837" s="439">
        <f>BY838+BY839+BY840+BY841</f>
        <v>817632.74340000004</v>
      </c>
      <c r="BZ837" s="439">
        <f>BZ838+BZ839+BZ840+BZ841</f>
        <v>1033834.4051</v>
      </c>
      <c r="CE837" s="699">
        <f t="shared" si="1533"/>
        <v>0.98314310890662682</v>
      </c>
    </row>
    <row r="838" spans="1:83" s="50" customFormat="1" ht="42.75" customHeight="1" x14ac:dyDescent="0.25">
      <c r="B838" s="1021" t="s">
        <v>272</v>
      </c>
      <c r="C838" s="1021"/>
      <c r="D838" s="166">
        <f>E838+F838+G838+H838+I838</f>
        <v>20372729.91959</v>
      </c>
      <c r="E838" s="166">
        <f>E836+E772+E305+E306</f>
        <v>7790602.5095500005</v>
      </c>
      <c r="F838" s="166">
        <f>F836+F772+F305+F306</f>
        <v>4034138.8590799998</v>
      </c>
      <c r="G838" s="166">
        <f>G836+G772+G305+G306</f>
        <v>4529402.1554899998</v>
      </c>
      <c r="H838" s="166">
        <f>H836+H772+H305+H306</f>
        <v>1485895.8960000002</v>
      </c>
      <c r="I838" s="166">
        <f>I836+I772+I305+I306</f>
        <v>2532690.4994700002</v>
      </c>
      <c r="J838" s="166">
        <f>J836+J772+J288+J299</f>
        <v>-13912127.444479998</v>
      </c>
      <c r="K838" s="166">
        <f>M838+O838+Q838+S838+U838</f>
        <v>6460602.47511</v>
      </c>
      <c r="L838" s="699">
        <f t="shared" si="1458"/>
        <v>0.31712011598885514</v>
      </c>
      <c r="M838" s="166">
        <f>M836+M772+M288+M299</f>
        <v>2092742.7232600001</v>
      </c>
      <c r="N838" s="752">
        <f t="shared" ref="N838:N841" si="1572">M838/E838</f>
        <v>0.2686239890553575</v>
      </c>
      <c r="O838" s="770">
        <f>O836+O772+O288+O299</f>
        <v>2434138.8590799998</v>
      </c>
      <c r="P838" s="752">
        <f t="shared" si="1558"/>
        <v>0.60338499593321238</v>
      </c>
      <c r="Q838" s="770">
        <f>Q836+Q772+Q288+Q299</f>
        <v>965809.58447</v>
      </c>
      <c r="R838" s="752">
        <f t="shared" ref="R838:R840" si="1573">Q838/G838</f>
        <v>0.21323113985349282</v>
      </c>
      <c r="S838" s="770">
        <f>S836+S772+S288+S299</f>
        <v>817010.34821999993</v>
      </c>
      <c r="T838" s="752">
        <f t="shared" si="1561"/>
        <v>0.54984359968916685</v>
      </c>
      <c r="U838" s="626">
        <f>U836+U772+U288+U299</f>
        <v>150900.96007999999</v>
      </c>
      <c r="V838" s="626" t="e">
        <f>W838+X838+Y838</f>
        <v>#REF!</v>
      </c>
      <c r="W838" s="626" t="e">
        <f>W288+W772+W778</f>
        <v>#REF!</v>
      </c>
      <c r="X838" s="626" t="e">
        <f>X288+X772+X778</f>
        <v>#REF!</v>
      </c>
      <c r="Y838" s="626" t="e">
        <f>Y288+Y772+Y778</f>
        <v>#REF!</v>
      </c>
      <c r="Z838" s="626" t="e">
        <f t="shared" si="1478"/>
        <v>#REF!</v>
      </c>
      <c r="AA838" s="626" t="e">
        <f>AA288+AA772+AA778</f>
        <v>#REF!</v>
      </c>
      <c r="AB838" s="626">
        <f>H838</f>
        <v>1485895.8960000002</v>
      </c>
      <c r="AC838" s="626" t="e">
        <f>AC288+AC772+AC778</f>
        <v>#REF!</v>
      </c>
      <c r="AD838" s="752">
        <f t="shared" si="1562"/>
        <v>5.9581287216727848E-2</v>
      </c>
      <c r="AE838" s="166">
        <f>AG838+AI838+AK838+AM838+AO838</f>
        <v>4848173.8432899993</v>
      </c>
      <c r="AF838" s="699">
        <f t="shared" si="1461"/>
        <v>0.23797369632962614</v>
      </c>
      <c r="AG838" s="166">
        <f>AG836+AG772+AG288+AG299</f>
        <v>1404895.5422099999</v>
      </c>
      <c r="AH838" s="699">
        <f t="shared" si="1554"/>
        <v>0.18033207835823076</v>
      </c>
      <c r="AI838" s="770">
        <f>AI836+AI772+AI288+AI299</f>
        <v>1470946.7086799999</v>
      </c>
      <c r="AJ838" s="699">
        <f t="shared" si="1565"/>
        <v>0.36462470927821622</v>
      </c>
      <c r="AK838" s="770">
        <f>AK836+AK772+AK305+AK306</f>
        <v>1181107.0477400001</v>
      </c>
      <c r="AL838" s="699">
        <f t="shared" si="1567"/>
        <v>0.26076444687261946</v>
      </c>
      <c r="AM838" s="770">
        <f>AM836+AM772+AM288+AM299</f>
        <v>660199.25606000004</v>
      </c>
      <c r="AN838" s="699">
        <f t="shared" si="1569"/>
        <v>0.44431057238750188</v>
      </c>
      <c r="AO838" s="626">
        <f>AO836+AO772+AO288+AO299</f>
        <v>131025.2886</v>
      </c>
      <c r="AP838" s="626">
        <f>AP836+AP772+AP288+AP299</f>
        <v>13789233.425449997</v>
      </c>
      <c r="AQ838" s="699">
        <f t="shared" si="1570"/>
        <v>5.173363607887297E-2</v>
      </c>
      <c r="AR838" s="166">
        <f>AT838+AV838+AX838+AZ838+BB838</f>
        <v>18773617.367459998</v>
      </c>
      <c r="AS838" s="699">
        <f t="shared" si="1464"/>
        <v>0.92150720308757794</v>
      </c>
      <c r="AT838" s="166">
        <f>AT836+AT772+AT288+AT299</f>
        <v>7048299.0449199993</v>
      </c>
      <c r="AU838" s="699">
        <f t="shared" si="1465"/>
        <v>0.90471809289203764</v>
      </c>
      <c r="AV838" s="626">
        <f>AV836+AV772+AV288+AV299</f>
        <v>4034138.8590799998</v>
      </c>
      <c r="AW838" s="699">
        <f t="shared" si="1475"/>
        <v>1</v>
      </c>
      <c r="AX838" s="166">
        <f>AX836+AX772+AX288+AX299</f>
        <v>3810356.7417600001</v>
      </c>
      <c r="AY838" s="699">
        <f t="shared" si="1466"/>
        <v>0.8412493770599595</v>
      </c>
      <c r="AZ838" s="626">
        <f>AZ836+AZ772+AZ288+AZ299</f>
        <v>1394428.1606699997</v>
      </c>
      <c r="BA838" s="699">
        <f t="shared" si="1515"/>
        <v>0.93844270276522757</v>
      </c>
      <c r="BB838" s="626">
        <f>BB836+BB772+BB288+BB299</f>
        <v>2486394.56103</v>
      </c>
      <c r="BC838" s="626">
        <f t="shared" si="1516"/>
        <v>660199.25606000004</v>
      </c>
      <c r="BD838" s="626" t="e">
        <f>BD288+BD772+BD778</f>
        <v>#REF!</v>
      </c>
      <c r="BE838" s="626" t="e">
        <f>BF838+BG838+BH838+BI838</f>
        <v>#REF!</v>
      </c>
      <c r="BF838" s="626" t="e">
        <f>BF836+BF772+BF288</f>
        <v>#REF!</v>
      </c>
      <c r="BG838" s="626">
        <f>BG836+BG772+BG288</f>
        <v>0</v>
      </c>
      <c r="BH838" s="626" t="e">
        <f>BH836+BH772+BH288</f>
        <v>#REF!</v>
      </c>
      <c r="BI838" s="626" t="e">
        <f>BI836+BI772+BI288</f>
        <v>#REF!</v>
      </c>
      <c r="BJ838" s="626" t="e">
        <f>BK838+BL838+BM838</f>
        <v>#REF!</v>
      </c>
      <c r="BK838" s="626" t="e">
        <f>BK288+BK772+BK778</f>
        <v>#REF!</v>
      </c>
      <c r="BL838" s="626" t="e">
        <f>BL288+BL772+BL778</f>
        <v>#REF!</v>
      </c>
      <c r="BM838" s="626" t="e">
        <f>BM288+BM772+BM778</f>
        <v>#REF!</v>
      </c>
      <c r="BN838" s="626">
        <f t="shared" ref="BN838:BN839" si="1574">BO838+BP838+BQ838+BR838+BS838</f>
        <v>8636500.3970700018</v>
      </c>
      <c r="BO838" s="626">
        <f t="shared" ref="BO838:BT838" si="1575">BO836+BO772+BO288+BO299</f>
        <v>3085723.1561000003</v>
      </c>
      <c r="BP838" s="626">
        <f t="shared" si="1575"/>
        <v>0</v>
      </c>
      <c r="BQ838" s="626">
        <f t="shared" si="1575"/>
        <v>3800230.59357</v>
      </c>
      <c r="BR838" s="626">
        <f t="shared" si="1575"/>
        <v>539446.64740000002</v>
      </c>
      <c r="BS838" s="626">
        <f t="shared" si="1575"/>
        <v>1211100</v>
      </c>
      <c r="BT838" s="626">
        <f t="shared" si="1575"/>
        <v>100920.50109999999</v>
      </c>
      <c r="BU838" s="626">
        <f t="shared" ref="BU838:BU839" si="1576">BV838+BW838+BX838+BY838+BZ838</f>
        <v>8737420.8981699999</v>
      </c>
      <c r="BV838" s="537">
        <f>BV836+BV772+BV288+BV299</f>
        <v>3085723.1561000003</v>
      </c>
      <c r="BW838" s="574">
        <f>BW836+BW772+BW288+BW299</f>
        <v>0</v>
      </c>
      <c r="BX838" s="574">
        <f>BX836+BX772+BX288+BX299</f>
        <v>3800230.59357</v>
      </c>
      <c r="BY838" s="574">
        <f>BY836+BY772+BY288+BY299</f>
        <v>817632.74340000004</v>
      </c>
      <c r="BZ838" s="574">
        <f>BZ836+BZ772+BZ288+BZ299</f>
        <v>1033834.4051</v>
      </c>
      <c r="CE838" s="699">
        <f t="shared" si="1533"/>
        <v>0.98172064906877166</v>
      </c>
    </row>
    <row r="839" spans="1:83" s="23" customFormat="1" ht="48" customHeight="1" x14ac:dyDescent="0.25">
      <c r="B839" s="1022" t="s">
        <v>273</v>
      </c>
      <c r="C839" s="1022"/>
      <c r="D839" s="167">
        <f t="shared" ref="D839:D841" si="1577">E839+G839+H839+I839</f>
        <v>5207584.5</v>
      </c>
      <c r="E839" s="167">
        <f>E304+E308</f>
        <v>2412182.8573100003</v>
      </c>
      <c r="F839" s="167">
        <f>F304+F308</f>
        <v>0</v>
      </c>
      <c r="G839" s="167">
        <f>G304+G308</f>
        <v>2795401.6426900001</v>
      </c>
      <c r="H839" s="167">
        <f>H304+H308</f>
        <v>0</v>
      </c>
      <c r="I839" s="167">
        <f>I304+I308</f>
        <v>0</v>
      </c>
      <c r="J839" s="167">
        <f>J287</f>
        <v>-4761794.1373100001</v>
      </c>
      <c r="K839" s="167">
        <f t="shared" ref="K839:K841" si="1578">M839+Q839+S839+U839</f>
        <v>445790.36269000004</v>
      </c>
      <c r="L839" s="739">
        <f t="shared" si="1458"/>
        <v>8.5604057445443277E-2</v>
      </c>
      <c r="M839" s="167">
        <f>M287+M308</f>
        <v>95548.743369999997</v>
      </c>
      <c r="N839" s="821">
        <f t="shared" si="1572"/>
        <v>3.961090390823576E-2</v>
      </c>
      <c r="O839" s="102">
        <f>O287+O308</f>
        <v>0</v>
      </c>
      <c r="P839" s="821">
        <v>0</v>
      </c>
      <c r="Q839" s="102">
        <f>Q287+Q308</f>
        <v>350241.61932000006</v>
      </c>
      <c r="R839" s="821">
        <f t="shared" si="1573"/>
        <v>0.12529205605780658</v>
      </c>
      <c r="S839" s="102">
        <f>S287+S308</f>
        <v>0</v>
      </c>
      <c r="T839" s="821">
        <v>0</v>
      </c>
      <c r="U839" s="102">
        <f>U287+U308</f>
        <v>0</v>
      </c>
      <c r="V839" s="102" t="e">
        <f>W839+X839+Y839</f>
        <v>#REF!</v>
      </c>
      <c r="W839" s="102" t="e">
        <f>W773+W287+W290</f>
        <v>#REF!</v>
      </c>
      <c r="X839" s="102" t="e">
        <f>X773+X287</f>
        <v>#REF!</v>
      </c>
      <c r="Y839" s="102" t="e">
        <f>Y773+Y287</f>
        <v>#REF!</v>
      </c>
      <c r="Z839" s="102" t="e">
        <f t="shared" si="1478"/>
        <v>#REF!</v>
      </c>
      <c r="AA839" s="102" t="e">
        <f>AA773+AA287+AA290</f>
        <v>#REF!</v>
      </c>
      <c r="AB839" s="102">
        <f>H839</f>
        <v>0</v>
      </c>
      <c r="AC839" s="102">
        <f>I839</f>
        <v>0</v>
      </c>
      <c r="AD839" s="821">
        <v>0</v>
      </c>
      <c r="AE839" s="167">
        <f t="shared" ref="AE839:AE841" si="1579">AG839+AK839+AM839+AO839</f>
        <v>707095.67638999992</v>
      </c>
      <c r="AF839" s="739">
        <f t="shared" si="1461"/>
        <v>0.13578189204419053</v>
      </c>
      <c r="AG839" s="167">
        <f>AG287+AG308</f>
        <v>169226.02486999999</v>
      </c>
      <c r="AH839" s="739">
        <f t="shared" si="1554"/>
        <v>7.0154724944325397E-2</v>
      </c>
      <c r="AI839" s="102">
        <f>AI287+AI308</f>
        <v>0</v>
      </c>
      <c r="AJ839" s="739">
        <v>0</v>
      </c>
      <c r="AK839" s="102">
        <f>AK304</f>
        <v>537869.65151999996</v>
      </c>
      <c r="AL839" s="739">
        <f t="shared" si="1567"/>
        <v>0.19241229714754365</v>
      </c>
      <c r="AM839" s="102">
        <f>AM287+AM308</f>
        <v>0</v>
      </c>
      <c r="AN839" s="739">
        <v>0</v>
      </c>
      <c r="AO839" s="102">
        <f>AO287+AO308</f>
        <v>0</v>
      </c>
      <c r="AP839" s="102">
        <f>AP287</f>
        <v>4320159.8856700007</v>
      </c>
      <c r="AQ839" s="739">
        <v>0</v>
      </c>
      <c r="AR839" s="167">
        <f t="shared" ref="AR839:AR841" si="1580">AT839+AX839+AZ839+BB839</f>
        <v>4971430.8030900005</v>
      </c>
      <c r="AS839" s="739">
        <f t="shared" si="1464"/>
        <v>0.95465197023495263</v>
      </c>
      <c r="AT839" s="167">
        <f>AT287+AT308</f>
        <v>2412182.8573100003</v>
      </c>
      <c r="AU839" s="739">
        <f t="shared" si="1465"/>
        <v>1</v>
      </c>
      <c r="AV839" s="102">
        <f>AV287+AV308</f>
        <v>0</v>
      </c>
      <c r="AW839" s="739">
        <v>0</v>
      </c>
      <c r="AX839" s="167">
        <f>AX287+AX308</f>
        <v>2559247.9457799997</v>
      </c>
      <c r="AY839" s="739">
        <f t="shared" si="1466"/>
        <v>0.9155206560289666</v>
      </c>
      <c r="AZ839" s="102">
        <f>AZ287+AZ308</f>
        <v>0</v>
      </c>
      <c r="BA839" s="739">
        <v>0</v>
      </c>
      <c r="BB839" s="102">
        <f>BB287+BB308</f>
        <v>0</v>
      </c>
      <c r="BC839" s="102">
        <f t="shared" si="1516"/>
        <v>0</v>
      </c>
      <c r="BD839" s="102">
        <f t="shared" si="1517"/>
        <v>0</v>
      </c>
      <c r="BE839" s="102">
        <f t="shared" ref="BE839:BE841" si="1581">BF839+BG839+BH839+BI839</f>
        <v>0</v>
      </c>
      <c r="BF839" s="102">
        <f>BF287+BF308</f>
        <v>0</v>
      </c>
      <c r="BG839" s="102">
        <f>BG287+BG308</f>
        <v>0</v>
      </c>
      <c r="BH839" s="102">
        <f>BH287+BH308</f>
        <v>0</v>
      </c>
      <c r="BI839" s="102">
        <f>BI287+BI308</f>
        <v>0</v>
      </c>
      <c r="BJ839" s="102" t="e">
        <f>BK839+BL839+BM839</f>
        <v>#REF!</v>
      </c>
      <c r="BK839" s="102" t="e">
        <f>BK773+BK287+BK290</f>
        <v>#REF!</v>
      </c>
      <c r="BL839" s="102" t="e">
        <f>BL773+BL287</f>
        <v>#REF!</v>
      </c>
      <c r="BM839" s="102" t="e">
        <f>BM773+BM287</f>
        <v>#REF!</v>
      </c>
      <c r="BN839" s="102">
        <f t="shared" si="1574"/>
        <v>7642691.2999999998</v>
      </c>
      <c r="BO839" s="102">
        <f>BO287+BO308</f>
        <v>3124216</v>
      </c>
      <c r="BP839" s="102"/>
      <c r="BQ839" s="102">
        <f>BQ287+BQ308</f>
        <v>4518475.3</v>
      </c>
      <c r="BR839" s="102">
        <f>BR287+BR308</f>
        <v>0</v>
      </c>
      <c r="BS839" s="102">
        <f>BS287+BS308</f>
        <v>0</v>
      </c>
      <c r="BT839" s="102">
        <f>BT287</f>
        <v>0</v>
      </c>
      <c r="BU839" s="102">
        <f t="shared" si="1576"/>
        <v>7642691.2999999998</v>
      </c>
      <c r="BV839" s="102">
        <f>BV287+BV308</f>
        <v>3124216</v>
      </c>
      <c r="BW839" s="102"/>
      <c r="BX839" s="102">
        <f>BX287+BX308</f>
        <v>4518475.3</v>
      </c>
      <c r="BY839" s="102">
        <f>BY287+BY308</f>
        <v>0</v>
      </c>
      <c r="BZ839" s="102">
        <f>BZ287+BZ308</f>
        <v>0</v>
      </c>
      <c r="CE839" s="739">
        <v>0</v>
      </c>
    </row>
    <row r="840" spans="1:83" s="193" customFormat="1" ht="46.5" customHeight="1" x14ac:dyDescent="0.25">
      <c r="B840" s="1086" t="s">
        <v>276</v>
      </c>
      <c r="C840" s="1086"/>
      <c r="D840" s="235">
        <f t="shared" si="1577"/>
        <v>3705106.19</v>
      </c>
      <c r="E840" s="235">
        <f>E310</f>
        <v>0</v>
      </c>
      <c r="F840" s="235">
        <f>F310</f>
        <v>0</v>
      </c>
      <c r="G840" s="235">
        <f>G310</f>
        <v>3705106.19</v>
      </c>
      <c r="H840" s="235">
        <f>H310</f>
        <v>0</v>
      </c>
      <c r="I840" s="235">
        <f>I310</f>
        <v>0</v>
      </c>
      <c r="J840" s="235">
        <f>J774</f>
        <v>-3705106.19</v>
      </c>
      <c r="K840" s="235">
        <f t="shared" si="1578"/>
        <v>0</v>
      </c>
      <c r="L840" s="699">
        <f t="shared" si="1458"/>
        <v>0</v>
      </c>
      <c r="M840" s="235">
        <f>M310</f>
        <v>0</v>
      </c>
      <c r="N840" s="752">
        <v>0</v>
      </c>
      <c r="O840" s="194">
        <f>O310</f>
        <v>0</v>
      </c>
      <c r="P840" s="752">
        <v>0</v>
      </c>
      <c r="Q840" s="194">
        <f>Q310</f>
        <v>0</v>
      </c>
      <c r="R840" s="752">
        <f t="shared" si="1573"/>
        <v>0</v>
      </c>
      <c r="S840" s="194">
        <f>S310</f>
        <v>0</v>
      </c>
      <c r="T840" s="752">
        <v>0</v>
      </c>
      <c r="U840" s="194">
        <f t="shared" ref="U840:AC840" si="1582">U310</f>
        <v>0</v>
      </c>
      <c r="V840" s="194">
        <f t="shared" si="1582"/>
        <v>0</v>
      </c>
      <c r="W840" s="194">
        <f t="shared" si="1582"/>
        <v>0</v>
      </c>
      <c r="X840" s="194">
        <f t="shared" si="1582"/>
        <v>0</v>
      </c>
      <c r="Y840" s="194">
        <f t="shared" si="1582"/>
        <v>0</v>
      </c>
      <c r="Z840" s="194">
        <f t="shared" si="1582"/>
        <v>0</v>
      </c>
      <c r="AA840" s="194">
        <f t="shared" si="1582"/>
        <v>0</v>
      </c>
      <c r="AB840" s="194">
        <f t="shared" si="1582"/>
        <v>0</v>
      </c>
      <c r="AC840" s="194">
        <f t="shared" si="1582"/>
        <v>0</v>
      </c>
      <c r="AD840" s="752">
        <v>0</v>
      </c>
      <c r="AE840" s="235">
        <f t="shared" si="1579"/>
        <v>359495.91245</v>
      </c>
      <c r="AF840" s="699">
        <f t="shared" si="1461"/>
        <v>9.7027154962595022E-2</v>
      </c>
      <c r="AG840" s="235">
        <f>AG310</f>
        <v>0</v>
      </c>
      <c r="AH840" s="699">
        <v>0</v>
      </c>
      <c r="AI840" s="194">
        <f>AI310</f>
        <v>0</v>
      </c>
      <c r="AJ840" s="699">
        <v>0</v>
      </c>
      <c r="AK840" s="194">
        <f>AK310</f>
        <v>359495.91245</v>
      </c>
      <c r="AL840" s="699">
        <f t="shared" si="1567"/>
        <v>9.7027154962595022E-2</v>
      </c>
      <c r="AM840" s="194">
        <f>AM310</f>
        <v>0</v>
      </c>
      <c r="AN840" s="699">
        <v>0</v>
      </c>
      <c r="AO840" s="194">
        <f>AO310</f>
        <v>0</v>
      </c>
      <c r="AP840" s="194">
        <f>AP774</f>
        <v>3321891.42441</v>
      </c>
      <c r="AQ840" s="699">
        <v>0</v>
      </c>
      <c r="AR840" s="235">
        <f t="shared" si="1580"/>
        <v>3681387.3368600002</v>
      </c>
      <c r="AS840" s="699">
        <f t="shared" si="1464"/>
        <v>0.99359833377946993</v>
      </c>
      <c r="AT840" s="235">
        <f>AT310</f>
        <v>0</v>
      </c>
      <c r="AU840" s="699">
        <v>0</v>
      </c>
      <c r="AV840" s="194">
        <f>AV310</f>
        <v>0</v>
      </c>
      <c r="AW840" s="699">
        <v>0</v>
      </c>
      <c r="AX840" s="235">
        <f>AX310</f>
        <v>3681387.3368600002</v>
      </c>
      <c r="AY840" s="699">
        <f t="shared" si="1466"/>
        <v>0.99359833377946993</v>
      </c>
      <c r="AZ840" s="194">
        <f>AZ310</f>
        <v>0</v>
      </c>
      <c r="BA840" s="699">
        <v>0</v>
      </c>
      <c r="BB840" s="194">
        <f>BB310</f>
        <v>0</v>
      </c>
      <c r="BC840" s="194">
        <f t="shared" si="1516"/>
        <v>0</v>
      </c>
      <c r="BD840" s="194">
        <f t="shared" si="1517"/>
        <v>0</v>
      </c>
      <c r="BE840" s="194">
        <f t="shared" si="1581"/>
        <v>0</v>
      </c>
      <c r="BF840" s="194">
        <f>BF310</f>
        <v>0</v>
      </c>
      <c r="BG840" s="194">
        <f>BG310</f>
        <v>0</v>
      </c>
      <c r="BH840" s="194">
        <f>BH310</f>
        <v>0</v>
      </c>
      <c r="BI840" s="194">
        <f>BI310</f>
        <v>0</v>
      </c>
      <c r="BJ840" s="194">
        <f t="shared" ref="BJ840:BM841" si="1583">BJ774</f>
        <v>0</v>
      </c>
      <c r="BK840" s="194">
        <f t="shared" si="1583"/>
        <v>0</v>
      </c>
      <c r="BL840" s="194">
        <f t="shared" si="1583"/>
        <v>0</v>
      </c>
      <c r="BM840" s="194">
        <f t="shared" si="1583"/>
        <v>0</v>
      </c>
      <c r="BN840" s="194">
        <f t="shared" ref="BN840" si="1584">BO840+BR840+BS840</f>
        <v>0</v>
      </c>
      <c r="BO840" s="194">
        <f>BO310</f>
        <v>0</v>
      </c>
      <c r="BP840" s="194"/>
      <c r="BQ840" s="194">
        <f>BQ310</f>
        <v>0</v>
      </c>
      <c r="BR840" s="194">
        <f>BR310</f>
        <v>0</v>
      </c>
      <c r="BS840" s="194">
        <f>BS310</f>
        <v>0</v>
      </c>
      <c r="BT840" s="194">
        <f>BT774</f>
        <v>0</v>
      </c>
      <c r="BU840" s="194">
        <f t="shared" ref="BU840:BU841" si="1585">BV840+BX840+BY840+BZ840</f>
        <v>0</v>
      </c>
      <c r="BV840" s="194">
        <f>BV310</f>
        <v>0</v>
      </c>
      <c r="BW840" s="194"/>
      <c r="BX840" s="194">
        <f>BX310</f>
        <v>0</v>
      </c>
      <c r="BY840" s="194">
        <f>BY310</f>
        <v>0</v>
      </c>
      <c r="BZ840" s="194">
        <f>BZ310</f>
        <v>0</v>
      </c>
      <c r="CE840" s="699">
        <v>0</v>
      </c>
    </row>
    <row r="841" spans="1:83" s="343" customFormat="1" ht="41.25" customHeight="1" x14ac:dyDescent="0.25">
      <c r="B841" s="1018" t="s">
        <v>293</v>
      </c>
      <c r="C841" s="1019"/>
      <c r="D841" s="898">
        <f t="shared" si="1577"/>
        <v>500000</v>
      </c>
      <c r="E841" s="898">
        <f>E762</f>
        <v>286280.25196000002</v>
      </c>
      <c r="F841" s="898">
        <f>F762</f>
        <v>0</v>
      </c>
      <c r="G841" s="898"/>
      <c r="H841" s="898">
        <f>H775</f>
        <v>0</v>
      </c>
      <c r="I841" s="898">
        <f>I775</f>
        <v>213719.74804000001</v>
      </c>
      <c r="J841" s="898">
        <f>J775</f>
        <v>-316212.96961999999</v>
      </c>
      <c r="K841" s="898">
        <f t="shared" si="1578"/>
        <v>183787.03038000001</v>
      </c>
      <c r="L841" s="699">
        <f t="shared" si="1458"/>
        <v>0.36757406076000004</v>
      </c>
      <c r="M841" s="898">
        <f>M762</f>
        <v>152992.36848</v>
      </c>
      <c r="N841" s="752">
        <f t="shared" si="1572"/>
        <v>0.53441467733993953</v>
      </c>
      <c r="O841" s="342">
        <f>O762</f>
        <v>0</v>
      </c>
      <c r="P841" s="752">
        <v>0</v>
      </c>
      <c r="Q841" s="342"/>
      <c r="R841" s="114"/>
      <c r="S841" s="342">
        <f>S775</f>
        <v>0</v>
      </c>
      <c r="T841" s="114">
        <v>0</v>
      </c>
      <c r="U841" s="342">
        <f t="shared" ref="U841:AC841" si="1586">U775</f>
        <v>30794.661899999999</v>
      </c>
      <c r="V841" s="342">
        <f t="shared" si="1586"/>
        <v>0</v>
      </c>
      <c r="W841" s="342">
        <f t="shared" si="1586"/>
        <v>0</v>
      </c>
      <c r="X841" s="342">
        <f t="shared" si="1586"/>
        <v>0</v>
      </c>
      <c r="Y841" s="342">
        <f t="shared" si="1586"/>
        <v>0</v>
      </c>
      <c r="Z841" s="342">
        <f t="shared" si="1586"/>
        <v>346117.6</v>
      </c>
      <c r="AA841" s="342">
        <f t="shared" si="1586"/>
        <v>346117.6</v>
      </c>
      <c r="AB841" s="342">
        <f t="shared" si="1586"/>
        <v>0</v>
      </c>
      <c r="AC841" s="342">
        <f t="shared" si="1586"/>
        <v>0</v>
      </c>
      <c r="AD841" s="114">
        <f t="shared" si="1562"/>
        <v>0.14408898654623362</v>
      </c>
      <c r="AE841" s="898">
        <f t="shared" si="1579"/>
        <v>148047.69848999998</v>
      </c>
      <c r="AF841" s="699">
        <f t="shared" si="1461"/>
        <v>0.29609539697999998</v>
      </c>
      <c r="AG841" s="898">
        <f>AG762</f>
        <v>131993.02778999999</v>
      </c>
      <c r="AH841" s="699">
        <f t="shared" si="1554"/>
        <v>0.46106228734367077</v>
      </c>
      <c r="AI841" s="342">
        <f>AI762</f>
        <v>0</v>
      </c>
      <c r="AJ841" s="699">
        <v>0</v>
      </c>
      <c r="AK841" s="342"/>
      <c r="AL841" s="699">
        <v>0</v>
      </c>
      <c r="AM841" s="342">
        <f>AM775</f>
        <v>0</v>
      </c>
      <c r="AN841" s="699">
        <v>0</v>
      </c>
      <c r="AO841" s="342">
        <f>AO775</f>
        <v>16054.670700000001</v>
      </c>
      <c r="AP841" s="342">
        <f>AP775</f>
        <v>351952.30151000002</v>
      </c>
      <c r="AQ841" s="699">
        <v>0</v>
      </c>
      <c r="AR841" s="898">
        <f t="shared" si="1580"/>
        <v>500000</v>
      </c>
      <c r="AS841" s="699">
        <f t="shared" si="1464"/>
        <v>1</v>
      </c>
      <c r="AT841" s="898">
        <f>AT762</f>
        <v>286280.25196000002</v>
      </c>
      <c r="AU841" s="699">
        <f t="shared" si="1465"/>
        <v>1</v>
      </c>
      <c r="AV841" s="342">
        <f>AV762</f>
        <v>0</v>
      </c>
      <c r="AW841" s="699">
        <v>0</v>
      </c>
      <c r="AX841" s="898"/>
      <c r="AY841" s="699">
        <v>0</v>
      </c>
      <c r="AZ841" s="342">
        <f>AZ775</f>
        <v>0</v>
      </c>
      <c r="BA841" s="699">
        <v>0</v>
      </c>
      <c r="BB841" s="342">
        <f>BB775</f>
        <v>213719.74804000001</v>
      </c>
      <c r="BC841" s="342">
        <f>BC775</f>
        <v>0</v>
      </c>
      <c r="BD841" s="342">
        <f>BD775</f>
        <v>0</v>
      </c>
      <c r="BE841" s="342">
        <f t="shared" si="1581"/>
        <v>0</v>
      </c>
      <c r="BF841" s="342">
        <f>BF762</f>
        <v>0</v>
      </c>
      <c r="BG841" s="342"/>
      <c r="BH841" s="342">
        <f>BH775</f>
        <v>0</v>
      </c>
      <c r="BI841" s="342">
        <f>BI775</f>
        <v>0</v>
      </c>
      <c r="BJ841" s="342">
        <f t="shared" si="1583"/>
        <v>0</v>
      </c>
      <c r="BK841" s="342">
        <f t="shared" si="1583"/>
        <v>0</v>
      </c>
      <c r="BL841" s="342">
        <f t="shared" si="1583"/>
        <v>0</v>
      </c>
      <c r="BM841" s="342">
        <f t="shared" si="1583"/>
        <v>0</v>
      </c>
      <c r="BN841" s="342">
        <f>BN775</f>
        <v>500000</v>
      </c>
      <c r="BO841" s="342">
        <f>BO762</f>
        <v>500000</v>
      </c>
      <c r="BP841" s="342"/>
      <c r="BQ841" s="342"/>
      <c r="BR841" s="342">
        <f>BR775</f>
        <v>0</v>
      </c>
      <c r="BS841" s="342">
        <f>BS775</f>
        <v>0</v>
      </c>
      <c r="BT841" s="342">
        <f>BT775</f>
        <v>0</v>
      </c>
      <c r="BU841" s="342">
        <f t="shared" si="1585"/>
        <v>500000</v>
      </c>
      <c r="BV841" s="342">
        <f>BV762</f>
        <v>500000</v>
      </c>
      <c r="BW841" s="342"/>
      <c r="BX841" s="342"/>
      <c r="BY841" s="342">
        <f>BY775</f>
        <v>0</v>
      </c>
      <c r="BZ841" s="342">
        <f>BZ775</f>
        <v>0</v>
      </c>
      <c r="CE841" s="699">
        <f t="shared" si="1533"/>
        <v>1</v>
      </c>
    </row>
    <row r="842" spans="1:83" s="90" customFormat="1" ht="31.5" customHeight="1" x14ac:dyDescent="0.3">
      <c r="B842" s="1063" t="s">
        <v>190</v>
      </c>
      <c r="C842" s="1064"/>
      <c r="D842" s="1064"/>
      <c r="E842" s="1064"/>
      <c r="F842" s="1064"/>
      <c r="G842" s="1064"/>
      <c r="H842" s="1064"/>
      <c r="I842" s="1064"/>
      <c r="J842" s="1064"/>
      <c r="K842" s="1064"/>
      <c r="L842" s="1064"/>
      <c r="M842" s="1064"/>
      <c r="N842" s="1064"/>
      <c r="O842" s="1064"/>
      <c r="P842" s="1064"/>
      <c r="Q842" s="1064"/>
      <c r="R842" s="1064"/>
      <c r="S842" s="1064"/>
      <c r="T842" s="1064"/>
      <c r="U842" s="1064"/>
      <c r="V842" s="1064"/>
      <c r="W842" s="1064"/>
      <c r="X842" s="1064"/>
      <c r="Y842" s="1064"/>
      <c r="Z842" s="1064"/>
      <c r="AA842" s="1064"/>
      <c r="AB842" s="1064"/>
      <c r="AC842" s="1064"/>
      <c r="AD842" s="1064"/>
      <c r="AE842" s="1064"/>
      <c r="AF842" s="1064"/>
      <c r="AG842" s="1064"/>
      <c r="AH842" s="1064"/>
      <c r="AI842" s="1064"/>
      <c r="AJ842" s="1064"/>
      <c r="AK842" s="1064"/>
      <c r="AL842" s="1064"/>
      <c r="AM842" s="1064"/>
      <c r="AN842" s="1064"/>
      <c r="AO842" s="1064"/>
      <c r="AP842" s="1064"/>
      <c r="AQ842" s="1064"/>
      <c r="AR842" s="1064"/>
      <c r="AS842" s="1064"/>
      <c r="AT842" s="1064"/>
      <c r="AU842" s="1064"/>
      <c r="AV842" s="1064"/>
      <c r="AW842" s="1064"/>
      <c r="AX842" s="1064"/>
      <c r="AY842" s="1064"/>
      <c r="AZ842" s="1064"/>
      <c r="BA842" s="1064"/>
      <c r="BB842" s="1064"/>
      <c r="BC842" s="1064"/>
      <c r="BD842" s="1064"/>
      <c r="BE842" s="1064"/>
      <c r="BF842" s="1064"/>
      <c r="BG842" s="1064"/>
      <c r="BH842" s="1064"/>
      <c r="BI842" s="1064"/>
      <c r="BJ842" s="1064"/>
      <c r="BK842" s="1064"/>
      <c r="BL842" s="1064"/>
      <c r="BM842" s="1064"/>
      <c r="BN842" s="1064"/>
      <c r="BO842" s="1064"/>
      <c r="BP842" s="1064"/>
      <c r="BQ842" s="1064"/>
      <c r="BR842" s="1064"/>
      <c r="BS842" s="1064"/>
      <c r="BT842" s="1064"/>
      <c r="BU842" s="1064"/>
      <c r="BV842" s="548"/>
      <c r="BW842" s="548"/>
      <c r="BX842" s="548"/>
      <c r="BY842" s="548"/>
      <c r="BZ842" s="548"/>
      <c r="CE842" s="68"/>
    </row>
    <row r="843" spans="1:83" s="90" customFormat="1" ht="73.5" hidden="1" customHeight="1" x14ac:dyDescent="0.3">
      <c r="B843" s="28"/>
      <c r="C843" s="28"/>
      <c r="D843" s="28"/>
      <c r="E843" s="28"/>
      <c r="F843" s="28"/>
      <c r="G843" s="28"/>
      <c r="H843" s="28"/>
      <c r="I843" s="28"/>
      <c r="J843" s="28"/>
      <c r="K843" s="19"/>
      <c r="L843" s="19"/>
      <c r="M843" s="239"/>
      <c r="N843" s="19"/>
      <c r="O843" s="28"/>
      <c r="P843" s="19"/>
      <c r="Q843" s="28"/>
      <c r="R843" s="19"/>
      <c r="S843" s="28"/>
      <c r="T843" s="19"/>
      <c r="U843" s="28"/>
      <c r="V843" s="28"/>
      <c r="W843" s="28"/>
      <c r="X843" s="28"/>
      <c r="Y843" s="28"/>
      <c r="Z843" s="28"/>
      <c r="AA843" s="28"/>
      <c r="AB843" s="28"/>
      <c r="AC843" s="28"/>
      <c r="AD843" s="19"/>
      <c r="AE843" s="996"/>
      <c r="AF843" s="725"/>
      <c r="AG843" s="239"/>
      <c r="AH843" s="19"/>
      <c r="AI843" s="28"/>
      <c r="AJ843" s="19"/>
      <c r="AK843" s="28"/>
      <c r="AL843" s="19"/>
      <c r="AM843" s="28"/>
      <c r="AN843" s="19"/>
      <c r="AO843" s="28"/>
      <c r="AP843" s="28"/>
      <c r="AQ843" s="19"/>
      <c r="AR843" s="28"/>
      <c r="AS843" s="19"/>
      <c r="AT843" s="239"/>
      <c r="AU843" s="19"/>
      <c r="AV843" s="28"/>
      <c r="AW843" s="19"/>
      <c r="AX843" s="239"/>
      <c r="AY843" s="19"/>
      <c r="AZ843" s="28"/>
      <c r="BA843" s="19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E843" s="19"/>
    </row>
    <row r="844" spans="1:83" s="90" customFormat="1" ht="40.5" customHeight="1" x14ac:dyDescent="0.3">
      <c r="B844" s="1023" t="s">
        <v>191</v>
      </c>
      <c r="C844" s="1024"/>
      <c r="D844" s="1024"/>
      <c r="E844" s="1024"/>
      <c r="F844" s="1024"/>
      <c r="G844" s="1024"/>
      <c r="H844" s="1024"/>
      <c r="I844" s="1024"/>
      <c r="J844" s="1024"/>
      <c r="K844" s="1024"/>
      <c r="L844" s="1024"/>
      <c r="M844" s="1024"/>
      <c r="N844" s="1024"/>
      <c r="O844" s="1024"/>
      <c r="P844" s="1024"/>
      <c r="Q844" s="1024"/>
      <c r="R844" s="1024"/>
      <c r="S844" s="1024"/>
      <c r="T844" s="1024"/>
      <c r="U844" s="1024"/>
      <c r="V844" s="1024"/>
      <c r="W844" s="1024"/>
      <c r="X844" s="1024"/>
      <c r="Y844" s="1024"/>
      <c r="Z844" s="1024"/>
      <c r="AA844" s="1024"/>
      <c r="AB844" s="1024"/>
      <c r="AC844" s="1024"/>
      <c r="AD844" s="1024"/>
      <c r="AE844" s="1024"/>
      <c r="AF844" s="1024"/>
      <c r="AG844" s="1024"/>
      <c r="AH844" s="1024"/>
      <c r="AI844" s="1024"/>
      <c r="AJ844" s="1024"/>
      <c r="AK844" s="1024"/>
      <c r="AL844" s="1024"/>
      <c r="AM844" s="1024"/>
      <c r="AN844" s="1024"/>
      <c r="AO844" s="1024"/>
      <c r="AP844" s="1024"/>
      <c r="AQ844" s="1024"/>
      <c r="AR844" s="1024"/>
      <c r="AS844" s="1024"/>
      <c r="AT844" s="1024"/>
      <c r="AU844" s="1024"/>
      <c r="AV844" s="1024"/>
      <c r="AW844" s="1024"/>
      <c r="AX844" s="1024"/>
      <c r="AY844" s="1024"/>
      <c r="AZ844" s="1024"/>
      <c r="BA844" s="1024"/>
      <c r="BB844" s="1024"/>
      <c r="BC844" s="1024"/>
      <c r="BD844" s="1024"/>
      <c r="BE844" s="1024"/>
      <c r="BF844" s="1024"/>
      <c r="BG844" s="1024"/>
      <c r="BH844" s="1024"/>
      <c r="BI844" s="1024"/>
      <c r="BJ844" s="1024"/>
      <c r="BK844" s="1024"/>
      <c r="BL844" s="1024"/>
      <c r="BM844" s="1024"/>
      <c r="BN844" s="1024"/>
      <c r="BO844" s="1024"/>
      <c r="BP844" s="1024"/>
      <c r="BQ844" s="1024"/>
      <c r="BR844" s="1024"/>
      <c r="BS844" s="1024"/>
      <c r="BT844" s="1024"/>
      <c r="BU844" s="1024"/>
      <c r="CE844" s="68"/>
    </row>
    <row r="845" spans="1:83" s="367" customFormat="1" ht="113.25" hidden="1" customHeight="1" x14ac:dyDescent="0.35">
      <c r="B845" s="366" t="s">
        <v>34</v>
      </c>
      <c r="C845" s="357" t="s">
        <v>373</v>
      </c>
      <c r="D845" s="363">
        <f>E845+G845+H845+I845</f>
        <v>293443.87167999998</v>
      </c>
      <c r="E845" s="363">
        <f>E846</f>
        <v>0</v>
      </c>
      <c r="F845" s="363"/>
      <c r="G845" s="363">
        <f t="shared" ref="G845:I845" si="1587">G846</f>
        <v>150799.63816999999</v>
      </c>
      <c r="H845" s="363">
        <f t="shared" si="1587"/>
        <v>142644.23350999999</v>
      </c>
      <c r="I845" s="363">
        <f t="shared" si="1587"/>
        <v>0</v>
      </c>
      <c r="J845" s="363"/>
      <c r="K845" s="114">
        <f>M845+Q845+S845+U845</f>
        <v>107495.47387</v>
      </c>
      <c r="L845" s="114"/>
      <c r="M845" s="364">
        <f>M846</f>
        <v>0</v>
      </c>
      <c r="N845" s="701"/>
      <c r="O845" s="363"/>
      <c r="P845" s="701"/>
      <c r="Q845" s="363">
        <f t="shared" ref="Q845:U845" si="1588">Q846</f>
        <v>58551.79479</v>
      </c>
      <c r="R845" s="701"/>
      <c r="S845" s="363">
        <f t="shared" si="1588"/>
        <v>48943.679080000002</v>
      </c>
      <c r="T845" s="701"/>
      <c r="U845" s="363">
        <f t="shared" si="1588"/>
        <v>0</v>
      </c>
      <c r="V845" s="363"/>
      <c r="W845" s="363"/>
      <c r="X845" s="363"/>
      <c r="Y845" s="363"/>
      <c r="Z845" s="363"/>
      <c r="AA845" s="363"/>
      <c r="AB845" s="363"/>
      <c r="AC845" s="363"/>
      <c r="AD845" s="701"/>
      <c r="AE845" s="997">
        <f>AG845+AK845+AM845+AO845</f>
        <v>109914.03380999999</v>
      </c>
      <c r="AF845" s="495"/>
      <c r="AG845" s="364">
        <f>AG846</f>
        <v>0</v>
      </c>
      <c r="AH845" s="701"/>
      <c r="AI845" s="363"/>
      <c r="AJ845" s="701"/>
      <c r="AK845" s="363">
        <f t="shared" ref="AK845" si="1589">AK846</f>
        <v>54885.209869999999</v>
      </c>
      <c r="AL845" s="701"/>
      <c r="AM845" s="363">
        <f t="shared" ref="AM845" si="1590">AM846</f>
        <v>55028.823940000002</v>
      </c>
      <c r="AN845" s="701"/>
      <c r="AO845" s="363">
        <f t="shared" ref="AO845" si="1591">AO846</f>
        <v>0</v>
      </c>
      <c r="AP845" s="358"/>
      <c r="AQ845" s="421"/>
      <c r="AR845" s="194">
        <f>AT845+AX845+AZ845+BB845</f>
        <v>265302.87232999998</v>
      </c>
      <c r="AS845" s="114"/>
      <c r="AT845" s="235">
        <f>AT846</f>
        <v>0</v>
      </c>
      <c r="AU845" s="114"/>
      <c r="AV845" s="194"/>
      <c r="AW845" s="114"/>
      <c r="AX845" s="364">
        <f t="shared" ref="AX845:BB845" si="1592">AX846</f>
        <v>139372.19605</v>
      </c>
      <c r="AY845" s="701"/>
      <c r="AZ845" s="363">
        <f t="shared" si="1592"/>
        <v>125930.67628</v>
      </c>
      <c r="BA845" s="701"/>
      <c r="BB845" s="363">
        <f t="shared" si="1592"/>
        <v>0</v>
      </c>
      <c r="BC845" s="364"/>
      <c r="BD845" s="364"/>
      <c r="BE845" s="194">
        <f>BF845+BG845+BH845+BI845</f>
        <v>118471.30715000001</v>
      </c>
      <c r="BF845" s="363">
        <f>BF846</f>
        <v>0</v>
      </c>
      <c r="BG845" s="363">
        <f t="shared" ref="BG845" si="1593">BG846</f>
        <v>54885.209869999999</v>
      </c>
      <c r="BH845" s="363">
        <f t="shared" ref="BH845" si="1594">BH846</f>
        <v>63586.097280000002</v>
      </c>
      <c r="BI845" s="363">
        <f t="shared" ref="BI845" si="1595">BI846</f>
        <v>0</v>
      </c>
      <c r="BJ845" s="358"/>
      <c r="BK845" s="363"/>
      <c r="BL845" s="363"/>
      <c r="BM845" s="363"/>
      <c r="BN845" s="363"/>
      <c r="BO845" s="364"/>
      <c r="BP845" s="364"/>
      <c r="BQ845" s="364"/>
      <c r="BR845" s="364"/>
      <c r="BS845" s="364"/>
      <c r="BT845" s="358"/>
      <c r="BU845" s="194">
        <f>BV845+BX845+BY845+BZ845</f>
        <v>109914.03380999999</v>
      </c>
      <c r="BV845" s="363">
        <f>BV846</f>
        <v>0</v>
      </c>
      <c r="BW845" s="363"/>
      <c r="BX845" s="363">
        <f t="shared" ref="BX845:BZ845" si="1596">BX846</f>
        <v>54885.209869999999</v>
      </c>
      <c r="BY845" s="363">
        <f t="shared" si="1596"/>
        <v>55028.823940000002</v>
      </c>
      <c r="BZ845" s="363">
        <f t="shared" si="1596"/>
        <v>0</v>
      </c>
      <c r="CE845" s="421"/>
    </row>
    <row r="846" spans="1:83" s="400" customFormat="1" ht="99.75" customHeight="1" x14ac:dyDescent="0.3">
      <c r="B846" s="370" t="s">
        <v>34</v>
      </c>
      <c r="C846" s="397" t="s">
        <v>466</v>
      </c>
      <c r="D846" s="369">
        <f>E846+G846+H846+I846</f>
        <v>293443.87167999998</v>
      </c>
      <c r="E846" s="369"/>
      <c r="F846" s="369"/>
      <c r="G846" s="369">
        <v>150799.63816999999</v>
      </c>
      <c r="H846" s="369">
        <v>142644.23350999999</v>
      </c>
      <c r="I846" s="369"/>
      <c r="J846" s="369">
        <f>K846-D846</f>
        <v>-185948.39780999999</v>
      </c>
      <c r="K846" s="369">
        <f>M846+Q846+S846+U846</f>
        <v>107495.47387</v>
      </c>
      <c r="L846" s="745">
        <f t="shared" ref="L846:L871" si="1597">K846/D846</f>
        <v>0.36632379900993001</v>
      </c>
      <c r="M846" s="369"/>
      <c r="N846" s="753"/>
      <c r="O846" s="368"/>
      <c r="P846" s="753"/>
      <c r="Q846" s="368">
        <v>58551.79479</v>
      </c>
      <c r="R846" s="753">
        <f>Q846/G846</f>
        <v>0.38827543288925653</v>
      </c>
      <c r="S846" s="368">
        <v>48943.679080000002</v>
      </c>
      <c r="T846" s="753">
        <f>S846/H846</f>
        <v>0.34311712345924472</v>
      </c>
      <c r="U846" s="368"/>
      <c r="V846" s="368">
        <f>W846+X846+Y846</f>
        <v>0</v>
      </c>
      <c r="W846" s="368"/>
      <c r="X846" s="368"/>
      <c r="Y846" s="368"/>
      <c r="Z846" s="368">
        <f>AA846+AB846+AC846</f>
        <v>142644.23350999999</v>
      </c>
      <c r="AA846" s="368">
        <f>E846</f>
        <v>0</v>
      </c>
      <c r="AB846" s="368">
        <f t="shared" ref="AB846:AC849" si="1598">H846</f>
        <v>142644.23350999999</v>
      </c>
      <c r="AC846" s="368">
        <f t="shared" si="1598"/>
        <v>0</v>
      </c>
      <c r="AD846" s="701"/>
      <c r="AE846" s="369">
        <f>AG846+AK846+AM846+AO846</f>
        <v>109914.03380999999</v>
      </c>
      <c r="AF846" s="745">
        <f t="shared" ref="AF846:AF871" si="1599">AE846/D846</f>
        <v>0.37456578384387273</v>
      </c>
      <c r="AG846" s="369"/>
      <c r="AH846" s="745"/>
      <c r="AI846" s="368"/>
      <c r="AJ846" s="701"/>
      <c r="AK846" s="368">
        <v>54885.209869999999</v>
      </c>
      <c r="AL846" s="745">
        <f>AK846/G846</f>
        <v>0.36396115094206399</v>
      </c>
      <c r="AM846" s="368">
        <f>'[7]2025_2027'!$AM$846</f>
        <v>55028.823940000002</v>
      </c>
      <c r="AN846" s="745">
        <f>AM846/H846</f>
        <v>0.38577671586101825</v>
      </c>
      <c r="AO846" s="368"/>
      <c r="AP846" s="368">
        <f>AR846-AE846</f>
        <v>155388.83851999999</v>
      </c>
      <c r="AQ846" s="701"/>
      <c r="AR846" s="369">
        <f>AX846+AZ846</f>
        <v>265302.87232999998</v>
      </c>
      <c r="AS846" s="745">
        <f t="shared" ref="AS846:AS871" si="1600">AR846/D846</f>
        <v>0.90410091310174745</v>
      </c>
      <c r="AT846" s="369">
        <f>AG846</f>
        <v>0</v>
      </c>
      <c r="AU846" s="745">
        <v>0</v>
      </c>
      <c r="AV846" s="368"/>
      <c r="AW846" s="745">
        <v>0</v>
      </c>
      <c r="AX846" s="369">
        <v>139372.19605</v>
      </c>
      <c r="AY846" s="745">
        <f t="shared" ref="AY846:AY868" si="1601">AX846/G846</f>
        <v>0.92422102427648023</v>
      </c>
      <c r="AZ846" s="368">
        <f>'[7]2025_2027'!$AZ$846</f>
        <v>125930.67628</v>
      </c>
      <c r="BA846" s="745">
        <f t="shared" ref="BA846:BA866" si="1602">AZ846/H846</f>
        <v>0.88283047397896885</v>
      </c>
      <c r="BB846" s="368"/>
      <c r="BC846" s="368"/>
      <c r="BD846" s="368">
        <f>AO846</f>
        <v>0</v>
      </c>
      <c r="BE846" s="368">
        <f>BF846+BG846+BH846+BI846</f>
        <v>118471.30715000001</v>
      </c>
      <c r="BF846" s="368">
        <f>AT846</f>
        <v>0</v>
      </c>
      <c r="BG846" s="368">
        <f>AK846</f>
        <v>54885.209869999999</v>
      </c>
      <c r="BH846" s="368">
        <v>63586.097280000002</v>
      </c>
      <c r="BI846" s="368"/>
      <c r="BJ846" s="368">
        <f>BK846+BL846+BM846</f>
        <v>0</v>
      </c>
      <c r="BK846" s="368"/>
      <c r="BL846" s="368"/>
      <c r="BM846" s="368"/>
      <c r="BN846" s="368">
        <f>BO846+BQ846+BR846+BS846</f>
        <v>109914.03380999999</v>
      </c>
      <c r="BO846" s="368">
        <f>BF846</f>
        <v>0</v>
      </c>
      <c r="BP846" s="368"/>
      <c r="BQ846" s="368">
        <f>AK846</f>
        <v>54885.209869999999</v>
      </c>
      <c r="BR846" s="368">
        <f>AM846</f>
        <v>55028.823940000002</v>
      </c>
      <c r="BS846" s="368">
        <f t="shared" ref="BS846:BS854" si="1603">BI846</f>
        <v>0</v>
      </c>
      <c r="BT846" s="368"/>
      <c r="BU846" s="368">
        <f>BV846+BX846+BY846+BZ846</f>
        <v>109914.03380999999</v>
      </c>
      <c r="BV846" s="371">
        <f>BO846</f>
        <v>0</v>
      </c>
      <c r="BW846" s="368"/>
      <c r="BX846" s="371">
        <f>BG846</f>
        <v>54885.209869999999</v>
      </c>
      <c r="BY846" s="371">
        <f>BR846</f>
        <v>55028.823940000002</v>
      </c>
      <c r="BZ846" s="368"/>
      <c r="CE846" s="745">
        <v>0</v>
      </c>
    </row>
    <row r="847" spans="1:83" s="66" customFormat="1" ht="91.5" hidden="1" customHeight="1" x14ac:dyDescent="0.3">
      <c r="B847" s="226" t="s">
        <v>18</v>
      </c>
      <c r="C847" s="99" t="s">
        <v>114</v>
      </c>
      <c r="D847" s="241">
        <f>E847+H847+I847</f>
        <v>0</v>
      </c>
      <c r="E847" s="241">
        <v>0</v>
      </c>
      <c r="F847" s="241"/>
      <c r="G847" s="241"/>
      <c r="H847" s="241"/>
      <c r="I847" s="241"/>
      <c r="J847" s="240">
        <f>K847+M847+Q847</f>
        <v>0</v>
      </c>
      <c r="K847" s="241">
        <f>M847+S847+U847</f>
        <v>0</v>
      </c>
      <c r="L847" s="699" t="e">
        <f t="shared" si="1597"/>
        <v>#DIV/0!</v>
      </c>
      <c r="M847" s="240">
        <v>0</v>
      </c>
      <c r="N847" s="114"/>
      <c r="O847" s="111"/>
      <c r="P847" s="114"/>
      <c r="Q847" s="111"/>
      <c r="R847" s="114"/>
      <c r="S847" s="111"/>
      <c r="T847" s="114"/>
      <c r="U847" s="111"/>
      <c r="V847" s="111">
        <f t="shared" ref="V847:V865" si="1604">W847+X847+Y847</f>
        <v>0</v>
      </c>
      <c r="W847" s="111"/>
      <c r="X847" s="111"/>
      <c r="Y847" s="111"/>
      <c r="Z847" s="111">
        <f t="shared" ref="Z847:Z871" si="1605">AA847+AB847+AC847</f>
        <v>0</v>
      </c>
      <c r="AA847" s="111">
        <f>E847</f>
        <v>0</v>
      </c>
      <c r="AB847" s="111">
        <f t="shared" si="1598"/>
        <v>0</v>
      </c>
      <c r="AC847" s="111">
        <f t="shared" si="1598"/>
        <v>0</v>
      </c>
      <c r="AD847" s="114"/>
      <c r="AE847" s="241">
        <f>AG847+AM847+AO847</f>
        <v>0</v>
      </c>
      <c r="AF847" s="699" t="e">
        <f t="shared" si="1599"/>
        <v>#DIV/0!</v>
      </c>
      <c r="AG847" s="240">
        <v>0</v>
      </c>
      <c r="AH847" s="699" t="e">
        <f t="shared" ref="AH847:AH869" si="1606">AG847/E847</f>
        <v>#DIV/0!</v>
      </c>
      <c r="AI847" s="111"/>
      <c r="AJ847" s="114"/>
      <c r="AK847" s="111"/>
      <c r="AL847" s="114"/>
      <c r="AM847" s="111"/>
      <c r="AN847" s="114"/>
      <c r="AO847" s="111"/>
      <c r="AP847" s="111"/>
      <c r="AQ847" s="114"/>
      <c r="AR847" s="240">
        <f>AT847+AZ847+BB847</f>
        <v>0</v>
      </c>
      <c r="AS847" s="699" t="e">
        <f t="shared" si="1600"/>
        <v>#DIV/0!</v>
      </c>
      <c r="AT847" s="240">
        <v>0</v>
      </c>
      <c r="AU847" s="699" t="e">
        <f t="shared" ref="AU847:AU869" si="1607">AT847/E847</f>
        <v>#DIV/0!</v>
      </c>
      <c r="AV847" s="111"/>
      <c r="AW847" s="699" t="e">
        <f t="shared" ref="AW847:AW866" si="1608">AV847/F847</f>
        <v>#DIV/0!</v>
      </c>
      <c r="AX847" s="240"/>
      <c r="AY847" s="699" t="e">
        <f t="shared" si="1601"/>
        <v>#DIV/0!</v>
      </c>
      <c r="AZ847" s="111"/>
      <c r="BA847" s="699" t="e">
        <f t="shared" si="1602"/>
        <v>#DIV/0!</v>
      </c>
      <c r="BB847" s="111"/>
      <c r="BC847" s="111">
        <f t="shared" ref="BC847:BC871" si="1609">AM847</f>
        <v>0</v>
      </c>
      <c r="BD847" s="111">
        <f t="shared" ref="BD847:BD870" si="1610">AO847</f>
        <v>0</v>
      </c>
      <c r="BE847" s="111">
        <f>BF847+BH847+BI847</f>
        <v>0</v>
      </c>
      <c r="BF847" s="111">
        <v>0</v>
      </c>
      <c r="BG847" s="111"/>
      <c r="BH847" s="111"/>
      <c r="BI847" s="111"/>
      <c r="BJ847" s="111">
        <f t="shared" ref="BJ847:BJ865" si="1611">BK847+BL847+BM847</f>
        <v>0</v>
      </c>
      <c r="BK847" s="111"/>
      <c r="BL847" s="111"/>
      <c r="BM847" s="111"/>
      <c r="BN847" s="111">
        <f t="shared" ref="BN847:BN864" si="1612">BO847+BR847+BS847</f>
        <v>0</v>
      </c>
      <c r="BO847" s="111">
        <f t="shared" ref="BO847:BO851" si="1613">BF847</f>
        <v>0</v>
      </c>
      <c r="BP847" s="111"/>
      <c r="BQ847" s="111"/>
      <c r="BR847" s="111">
        <f t="shared" ref="BR847:BR851" si="1614">BH847</f>
        <v>0</v>
      </c>
      <c r="BS847" s="111">
        <f t="shared" si="1603"/>
        <v>0</v>
      </c>
      <c r="BT847" s="111"/>
      <c r="BU847" s="43">
        <f>BV847+BY847+BZ847</f>
        <v>0</v>
      </c>
      <c r="BV847" s="43">
        <v>0</v>
      </c>
      <c r="BW847" s="43"/>
      <c r="BX847" s="43"/>
      <c r="BY847" s="43"/>
      <c r="BZ847" s="241"/>
      <c r="CE847" s="699" t="e">
        <f t="shared" ref="CE847:CE910" si="1615">BB847/I847</f>
        <v>#DIV/0!</v>
      </c>
    </row>
    <row r="848" spans="1:83" s="66" customFormat="1" ht="93.75" hidden="1" customHeight="1" x14ac:dyDescent="0.3">
      <c r="B848" s="226" t="s">
        <v>18</v>
      </c>
      <c r="C848" s="99" t="s">
        <v>115</v>
      </c>
      <c r="D848" s="241">
        <f>E848</f>
        <v>0</v>
      </c>
      <c r="E848" s="241">
        <v>0</v>
      </c>
      <c r="F848" s="241"/>
      <c r="G848" s="241"/>
      <c r="H848" s="241"/>
      <c r="I848" s="241"/>
      <c r="J848" s="240">
        <f>K848</f>
        <v>0</v>
      </c>
      <c r="K848" s="241">
        <f>M848</f>
        <v>0</v>
      </c>
      <c r="L848" s="699" t="e">
        <f t="shared" si="1597"/>
        <v>#DIV/0!</v>
      </c>
      <c r="M848" s="240">
        <v>0</v>
      </c>
      <c r="N848" s="114"/>
      <c r="O848" s="111"/>
      <c r="P848" s="114"/>
      <c r="Q848" s="111"/>
      <c r="R848" s="114"/>
      <c r="S848" s="111"/>
      <c r="T848" s="114"/>
      <c r="U848" s="111"/>
      <c r="V848" s="111">
        <f t="shared" si="1604"/>
        <v>0</v>
      </c>
      <c r="W848" s="111"/>
      <c r="X848" s="111"/>
      <c r="Y848" s="111"/>
      <c r="Z848" s="111">
        <f t="shared" si="1605"/>
        <v>0</v>
      </c>
      <c r="AA848" s="111">
        <f>E848</f>
        <v>0</v>
      </c>
      <c r="AB848" s="111">
        <f t="shared" si="1598"/>
        <v>0</v>
      </c>
      <c r="AC848" s="111">
        <f t="shared" si="1598"/>
        <v>0</v>
      </c>
      <c r="AD848" s="114"/>
      <c r="AE848" s="241">
        <f>AG848</f>
        <v>0</v>
      </c>
      <c r="AF848" s="699" t="e">
        <f t="shared" si="1599"/>
        <v>#DIV/0!</v>
      </c>
      <c r="AG848" s="240">
        <v>0</v>
      </c>
      <c r="AH848" s="699" t="e">
        <f t="shared" si="1606"/>
        <v>#DIV/0!</v>
      </c>
      <c r="AI848" s="111"/>
      <c r="AJ848" s="114"/>
      <c r="AK848" s="111"/>
      <c r="AL848" s="114"/>
      <c r="AM848" s="111"/>
      <c r="AN848" s="114"/>
      <c r="AO848" s="111"/>
      <c r="AP848" s="111"/>
      <c r="AQ848" s="114"/>
      <c r="AR848" s="240">
        <f>AT848</f>
        <v>0</v>
      </c>
      <c r="AS848" s="699" t="e">
        <f t="shared" si="1600"/>
        <v>#DIV/0!</v>
      </c>
      <c r="AT848" s="240">
        <v>0</v>
      </c>
      <c r="AU848" s="699" t="e">
        <f t="shared" si="1607"/>
        <v>#DIV/0!</v>
      </c>
      <c r="AV848" s="111"/>
      <c r="AW848" s="699" t="e">
        <f t="shared" si="1608"/>
        <v>#DIV/0!</v>
      </c>
      <c r="AX848" s="240"/>
      <c r="AY848" s="699" t="e">
        <f t="shared" si="1601"/>
        <v>#DIV/0!</v>
      </c>
      <c r="AZ848" s="111"/>
      <c r="BA848" s="699" t="e">
        <f t="shared" si="1602"/>
        <v>#DIV/0!</v>
      </c>
      <c r="BB848" s="111"/>
      <c r="BC848" s="111">
        <f t="shared" si="1609"/>
        <v>0</v>
      </c>
      <c r="BD848" s="111">
        <f t="shared" si="1610"/>
        <v>0</v>
      </c>
      <c r="BE848" s="111">
        <f>BF848</f>
        <v>0</v>
      </c>
      <c r="BF848" s="111">
        <v>0</v>
      </c>
      <c r="BG848" s="111"/>
      <c r="BH848" s="111"/>
      <c r="BI848" s="111"/>
      <c r="BJ848" s="111">
        <f t="shared" si="1611"/>
        <v>0</v>
      </c>
      <c r="BK848" s="111"/>
      <c r="BL848" s="111"/>
      <c r="BM848" s="111"/>
      <c r="BN848" s="111">
        <f t="shared" si="1612"/>
        <v>0</v>
      </c>
      <c r="BO848" s="111">
        <f t="shared" si="1613"/>
        <v>0</v>
      </c>
      <c r="BP848" s="111"/>
      <c r="BQ848" s="111"/>
      <c r="BR848" s="111">
        <f t="shared" si="1614"/>
        <v>0</v>
      </c>
      <c r="BS848" s="111">
        <f t="shared" si="1603"/>
        <v>0</v>
      </c>
      <c r="BT848" s="111"/>
      <c r="BU848" s="43">
        <f>BV848</f>
        <v>0</v>
      </c>
      <c r="BV848" s="43">
        <v>0</v>
      </c>
      <c r="BW848" s="43"/>
      <c r="BX848" s="43"/>
      <c r="BY848" s="43"/>
      <c r="BZ848" s="241"/>
      <c r="CE848" s="699" t="e">
        <f t="shared" si="1615"/>
        <v>#DIV/0!</v>
      </c>
    </row>
    <row r="849" spans="2:83" s="66" customFormat="1" ht="123.75" hidden="1" customHeight="1" x14ac:dyDescent="0.3">
      <c r="B849" s="226" t="s">
        <v>23</v>
      </c>
      <c r="C849" s="99" t="s">
        <v>116</v>
      </c>
      <c r="D849" s="241">
        <v>0</v>
      </c>
      <c r="E849" s="241"/>
      <c r="F849" s="241"/>
      <c r="G849" s="241"/>
      <c r="H849" s="241"/>
      <c r="I849" s="241"/>
      <c r="J849" s="240">
        <v>0</v>
      </c>
      <c r="K849" s="241">
        <v>0</v>
      </c>
      <c r="L849" s="699" t="e">
        <f t="shared" si="1597"/>
        <v>#DIV/0!</v>
      </c>
      <c r="M849" s="240"/>
      <c r="N849" s="114"/>
      <c r="O849" s="111"/>
      <c r="P849" s="114"/>
      <c r="Q849" s="111"/>
      <c r="R849" s="114"/>
      <c r="S849" s="111"/>
      <c r="T849" s="114"/>
      <c r="U849" s="111"/>
      <c r="V849" s="111">
        <f t="shared" si="1604"/>
        <v>0</v>
      </c>
      <c r="W849" s="111"/>
      <c r="X849" s="111"/>
      <c r="Y849" s="111"/>
      <c r="Z849" s="111">
        <f t="shared" si="1605"/>
        <v>0</v>
      </c>
      <c r="AA849" s="111">
        <f>E849</f>
        <v>0</v>
      </c>
      <c r="AB849" s="111">
        <f t="shared" si="1598"/>
        <v>0</v>
      </c>
      <c r="AC849" s="111">
        <f t="shared" si="1598"/>
        <v>0</v>
      </c>
      <c r="AD849" s="114"/>
      <c r="AE849" s="241">
        <v>0</v>
      </c>
      <c r="AF849" s="699" t="e">
        <f t="shared" si="1599"/>
        <v>#DIV/0!</v>
      </c>
      <c r="AG849" s="240"/>
      <c r="AH849" s="699" t="e">
        <f t="shared" si="1606"/>
        <v>#DIV/0!</v>
      </c>
      <c r="AI849" s="111"/>
      <c r="AJ849" s="114"/>
      <c r="AK849" s="111"/>
      <c r="AL849" s="114"/>
      <c r="AM849" s="111"/>
      <c r="AN849" s="114"/>
      <c r="AO849" s="111"/>
      <c r="AP849" s="111"/>
      <c r="AQ849" s="114"/>
      <c r="AR849" s="240">
        <v>0</v>
      </c>
      <c r="AS849" s="699" t="e">
        <f t="shared" si="1600"/>
        <v>#DIV/0!</v>
      </c>
      <c r="AT849" s="240"/>
      <c r="AU849" s="699" t="e">
        <f t="shared" si="1607"/>
        <v>#DIV/0!</v>
      </c>
      <c r="AV849" s="111"/>
      <c r="AW849" s="699" t="e">
        <f t="shared" si="1608"/>
        <v>#DIV/0!</v>
      </c>
      <c r="AX849" s="240"/>
      <c r="AY849" s="699" t="e">
        <f t="shared" si="1601"/>
        <v>#DIV/0!</v>
      </c>
      <c r="AZ849" s="111"/>
      <c r="BA849" s="699" t="e">
        <f t="shared" si="1602"/>
        <v>#DIV/0!</v>
      </c>
      <c r="BB849" s="111"/>
      <c r="BC849" s="111">
        <f t="shared" si="1609"/>
        <v>0</v>
      </c>
      <c r="BD849" s="111">
        <f t="shared" si="1610"/>
        <v>0</v>
      </c>
      <c r="BE849" s="111">
        <v>0</v>
      </c>
      <c r="BF849" s="111"/>
      <c r="BG849" s="111"/>
      <c r="BH849" s="111"/>
      <c r="BI849" s="111"/>
      <c r="BJ849" s="111">
        <f t="shared" si="1611"/>
        <v>0</v>
      </c>
      <c r="BK849" s="111"/>
      <c r="BL849" s="111"/>
      <c r="BM849" s="111"/>
      <c r="BN849" s="111">
        <f t="shared" si="1612"/>
        <v>0</v>
      </c>
      <c r="BO849" s="111">
        <f t="shared" si="1613"/>
        <v>0</v>
      </c>
      <c r="BP849" s="111"/>
      <c r="BQ849" s="111"/>
      <c r="BR849" s="111">
        <f t="shared" si="1614"/>
        <v>0</v>
      </c>
      <c r="BS849" s="111">
        <f t="shared" si="1603"/>
        <v>0</v>
      </c>
      <c r="BT849" s="111"/>
      <c r="BU849" s="43">
        <v>0</v>
      </c>
      <c r="BV849" s="43"/>
      <c r="BW849" s="43"/>
      <c r="BX849" s="43"/>
      <c r="BY849" s="43"/>
      <c r="BZ849" s="241"/>
      <c r="CE849" s="699" t="e">
        <f t="shared" si="1615"/>
        <v>#DIV/0!</v>
      </c>
    </row>
    <row r="850" spans="2:83" s="367" customFormat="1" ht="113.25" hidden="1" customHeight="1" x14ac:dyDescent="0.35">
      <c r="B850" s="366" t="s">
        <v>63</v>
      </c>
      <c r="C850" s="357" t="s">
        <v>374</v>
      </c>
      <c r="D850" s="364" t="e">
        <f>E850+G850+H850+I850</f>
        <v>#REF!</v>
      </c>
      <c r="E850" s="364">
        <f>E851</f>
        <v>193346.21494000001</v>
      </c>
      <c r="F850" s="364"/>
      <c r="G850" s="364">
        <f t="shared" ref="G850" si="1616">G851</f>
        <v>0</v>
      </c>
      <c r="H850" s="364">
        <f t="shared" ref="H850" si="1617">H851</f>
        <v>0</v>
      </c>
      <c r="I850" s="364" t="e">
        <f>#REF!</f>
        <v>#REF!</v>
      </c>
      <c r="J850" s="364"/>
      <c r="K850" s="364">
        <f>M850+Q850+S850+U850</f>
        <v>193346.21494000001</v>
      </c>
      <c r="L850" s="699" t="e">
        <f t="shared" si="1597"/>
        <v>#REF!</v>
      </c>
      <c r="M850" s="364">
        <f>M851</f>
        <v>193346.21494000001</v>
      </c>
      <c r="N850" s="701"/>
      <c r="O850" s="363"/>
      <c r="P850" s="701"/>
      <c r="Q850" s="363">
        <f t="shared" ref="Q850:U850" si="1618">Q851</f>
        <v>0</v>
      </c>
      <c r="R850" s="701"/>
      <c r="S850" s="363">
        <f t="shared" si="1618"/>
        <v>0</v>
      </c>
      <c r="T850" s="701"/>
      <c r="U850" s="363">
        <f t="shared" si="1618"/>
        <v>0</v>
      </c>
      <c r="V850" s="363"/>
      <c r="W850" s="363"/>
      <c r="X850" s="363"/>
      <c r="Y850" s="363"/>
      <c r="Z850" s="363"/>
      <c r="AA850" s="363"/>
      <c r="AB850" s="363"/>
      <c r="AC850" s="363"/>
      <c r="AD850" s="701"/>
      <c r="AE850" s="364">
        <f>AG850+AK850+AM850+AO850</f>
        <v>189897.73699999999</v>
      </c>
      <c r="AF850" s="699" t="e">
        <f t="shared" si="1599"/>
        <v>#REF!</v>
      </c>
      <c r="AG850" s="364">
        <f>AG851</f>
        <v>189897.73699999999</v>
      </c>
      <c r="AH850" s="699">
        <f t="shared" si="1606"/>
        <v>0.98216423351721593</v>
      </c>
      <c r="AI850" s="363"/>
      <c r="AJ850" s="701"/>
      <c r="AK850" s="363">
        <f t="shared" ref="AK850" si="1619">AK851</f>
        <v>0</v>
      </c>
      <c r="AL850" s="701"/>
      <c r="AM850" s="363">
        <f t="shared" ref="AM850" si="1620">AM851</f>
        <v>0</v>
      </c>
      <c r="AN850" s="701"/>
      <c r="AO850" s="363">
        <f t="shared" ref="AO850" si="1621">AO851</f>
        <v>0</v>
      </c>
      <c r="AP850" s="363"/>
      <c r="AQ850" s="701"/>
      <c r="AR850" s="364">
        <f>AT850+AX850+AZ850+BB850</f>
        <v>193346.21494000001</v>
      </c>
      <c r="AS850" s="699" t="e">
        <f t="shared" si="1600"/>
        <v>#REF!</v>
      </c>
      <c r="AT850" s="364">
        <f>AT851</f>
        <v>193346.21494000001</v>
      </c>
      <c r="AU850" s="699">
        <f t="shared" si="1607"/>
        <v>1</v>
      </c>
      <c r="AV850" s="363"/>
      <c r="AW850" s="699" t="e">
        <f t="shared" si="1608"/>
        <v>#DIV/0!</v>
      </c>
      <c r="AX850" s="364">
        <f t="shared" ref="AX850:BB850" si="1622">AX851</f>
        <v>0</v>
      </c>
      <c r="AY850" s="699" t="e">
        <f t="shared" si="1601"/>
        <v>#DIV/0!</v>
      </c>
      <c r="AZ850" s="363">
        <f t="shared" si="1622"/>
        <v>0</v>
      </c>
      <c r="BA850" s="699" t="e">
        <f t="shared" si="1602"/>
        <v>#DIV/0!</v>
      </c>
      <c r="BB850" s="363">
        <f t="shared" si="1622"/>
        <v>0</v>
      </c>
      <c r="BC850" s="363"/>
      <c r="BD850" s="363"/>
      <c r="BE850" s="363">
        <f>BF850+BG850+BH850+BI850</f>
        <v>29036.971959999999</v>
      </c>
      <c r="BF850" s="363">
        <f>BF851</f>
        <v>0</v>
      </c>
      <c r="BG850" s="363">
        <f t="shared" ref="BG850" si="1623">BG851</f>
        <v>0</v>
      </c>
      <c r="BH850" s="363">
        <f t="shared" ref="BH850" si="1624">BH851</f>
        <v>0</v>
      </c>
      <c r="BI850" s="363">
        <f t="shared" ref="BI850" si="1625">BI851</f>
        <v>29036.971959999999</v>
      </c>
      <c r="BJ850" s="363"/>
      <c r="BK850" s="363"/>
      <c r="BL850" s="363"/>
      <c r="BM850" s="363"/>
      <c r="BN850" s="363"/>
      <c r="BO850" s="363"/>
      <c r="BP850" s="363"/>
      <c r="BQ850" s="363"/>
      <c r="BR850" s="363"/>
      <c r="BS850" s="363"/>
      <c r="BT850" s="363"/>
      <c r="BU850" s="363">
        <f>BV850+BX850+BY850+BZ850</f>
        <v>0</v>
      </c>
      <c r="BV850" s="363">
        <f>BV851</f>
        <v>0</v>
      </c>
      <c r="BW850" s="363"/>
      <c r="BX850" s="363">
        <f t="shared" ref="BX850:BZ850" si="1626">BX851</f>
        <v>0</v>
      </c>
      <c r="BY850" s="363">
        <f t="shared" si="1626"/>
        <v>0</v>
      </c>
      <c r="BZ850" s="363">
        <f t="shared" si="1626"/>
        <v>0</v>
      </c>
      <c r="CE850" s="699" t="e">
        <f t="shared" si="1615"/>
        <v>#REF!</v>
      </c>
    </row>
    <row r="851" spans="2:83" s="400" customFormat="1" ht="139.5" customHeight="1" x14ac:dyDescent="0.3">
      <c r="B851" s="370" t="s">
        <v>63</v>
      </c>
      <c r="C851" s="397" t="s">
        <v>546</v>
      </c>
      <c r="D851" s="369">
        <f>E851+F851+G851+H851+I851</f>
        <v>1193997.13794</v>
      </c>
      <c r="E851" s="980">
        <f>189461.51+3884.70494</f>
        <v>193346.21494000001</v>
      </c>
      <c r="F851" s="369">
        <f>3222.923+600000+200000+197428</f>
        <v>1000650.923</v>
      </c>
      <c r="G851" s="369">
        <v>0</v>
      </c>
      <c r="H851" s="369">
        <v>0</v>
      </c>
      <c r="I851" s="369">
        <v>0</v>
      </c>
      <c r="J851" s="369">
        <f>K851-D851</f>
        <v>0</v>
      </c>
      <c r="K851" s="369">
        <f>M851+O851</f>
        <v>1193997.13794</v>
      </c>
      <c r="L851" s="745">
        <f t="shared" si="1597"/>
        <v>1</v>
      </c>
      <c r="M851" s="980">
        <v>193346.21494000001</v>
      </c>
      <c r="N851" s="753">
        <f>M851/E851</f>
        <v>1</v>
      </c>
      <c r="O851" s="369">
        <v>1000650.923</v>
      </c>
      <c r="P851" s="753">
        <f>O851/F851</f>
        <v>1</v>
      </c>
      <c r="Q851" s="368"/>
      <c r="R851" s="701"/>
      <c r="S851" s="368"/>
      <c r="T851" s="701"/>
      <c r="U851" s="368">
        <v>0</v>
      </c>
      <c r="V851" s="368">
        <f t="shared" si="1604"/>
        <v>0</v>
      </c>
      <c r="W851" s="368"/>
      <c r="X851" s="368"/>
      <c r="Y851" s="368"/>
      <c r="Z851" s="368" t="e">
        <f t="shared" si="1605"/>
        <v>#REF!</v>
      </c>
      <c r="AA851" s="368">
        <f>E851</f>
        <v>193346.21494000001</v>
      </c>
      <c r="AB851" s="368">
        <f>H851</f>
        <v>0</v>
      </c>
      <c r="AC851" s="368" t="e">
        <f>#REF!</f>
        <v>#REF!</v>
      </c>
      <c r="AD851" s="701"/>
      <c r="AE851" s="369">
        <f>AG851+AI851</f>
        <v>722003.15041999996</v>
      </c>
      <c r="AF851" s="745">
        <f t="shared" si="1599"/>
        <v>0.60469420526892548</v>
      </c>
      <c r="AG851" s="980">
        <v>189897.73699999999</v>
      </c>
      <c r="AH851" s="745">
        <f t="shared" si="1606"/>
        <v>0.98216423351721593</v>
      </c>
      <c r="AI851" s="980">
        <v>532105.41342</v>
      </c>
      <c r="AJ851" s="745">
        <f>AI851/F851</f>
        <v>0.53175927907478682</v>
      </c>
      <c r="AK851" s="368"/>
      <c r="AL851" s="701"/>
      <c r="AM851" s="368"/>
      <c r="AN851" s="701"/>
      <c r="AO851" s="368"/>
      <c r="AP851" s="368">
        <v>0</v>
      </c>
      <c r="AQ851" s="701"/>
      <c r="AR851" s="369">
        <f>AT851+AV851</f>
        <v>1193997.13794</v>
      </c>
      <c r="AS851" s="745">
        <f t="shared" si="1600"/>
        <v>1</v>
      </c>
      <c r="AT851" s="980">
        <f>E851</f>
        <v>193346.21494000001</v>
      </c>
      <c r="AU851" s="745">
        <f t="shared" si="1607"/>
        <v>1</v>
      </c>
      <c r="AV851" s="368">
        <f>F851</f>
        <v>1000650.923</v>
      </c>
      <c r="AW851" s="745">
        <f t="shared" si="1608"/>
        <v>1</v>
      </c>
      <c r="AX851" s="369"/>
      <c r="AY851" s="745">
        <v>0</v>
      </c>
      <c r="AZ851" s="368"/>
      <c r="BA851" s="745">
        <v>0</v>
      </c>
      <c r="BB851" s="368">
        <f>AO851</f>
        <v>0</v>
      </c>
      <c r="BC851" s="368">
        <f t="shared" si="1609"/>
        <v>0</v>
      </c>
      <c r="BD851" s="368">
        <f t="shared" si="1610"/>
        <v>0</v>
      </c>
      <c r="BE851" s="368">
        <f>BF851+BI851</f>
        <v>29036.971959999999</v>
      </c>
      <c r="BF851" s="368"/>
      <c r="BG851" s="368"/>
      <c r="BH851" s="368"/>
      <c r="BI851" s="368">
        <v>29036.971959999999</v>
      </c>
      <c r="BJ851" s="368">
        <f t="shared" si="1611"/>
        <v>0</v>
      </c>
      <c r="BK851" s="368"/>
      <c r="BL851" s="368"/>
      <c r="BM851" s="368"/>
      <c r="BN851" s="368">
        <f>BP851</f>
        <v>600000</v>
      </c>
      <c r="BO851" s="368">
        <f t="shared" si="1613"/>
        <v>0</v>
      </c>
      <c r="BP851" s="368">
        <f>600000</f>
        <v>600000</v>
      </c>
      <c r="BQ851" s="368"/>
      <c r="BR851" s="368">
        <f t="shared" si="1614"/>
        <v>0</v>
      </c>
      <c r="BS851" s="368"/>
      <c r="BT851" s="368">
        <v>0</v>
      </c>
      <c r="BU851" s="368">
        <f>BW851</f>
        <v>600000</v>
      </c>
      <c r="BV851" s="371"/>
      <c r="BW851" s="368">
        <v>600000</v>
      </c>
      <c r="BX851" s="371"/>
      <c r="BY851" s="371"/>
      <c r="BZ851" s="368"/>
      <c r="CE851" s="745">
        <v>0</v>
      </c>
    </row>
    <row r="852" spans="2:83" s="400" customFormat="1" ht="105.75" hidden="1" customHeight="1" x14ac:dyDescent="0.3">
      <c r="B852" s="370" t="s">
        <v>7</v>
      </c>
      <c r="C852" s="397" t="s">
        <v>494</v>
      </c>
      <c r="D852" s="369">
        <f t="shared" ref="D852:D853" si="1627">E852+F852+G852+H852+I852</f>
        <v>0</v>
      </c>
      <c r="E852" s="369">
        <v>0</v>
      </c>
      <c r="F852" s="369">
        <v>0</v>
      </c>
      <c r="G852" s="372"/>
      <c r="H852" s="372"/>
      <c r="I852" s="899"/>
      <c r="J852" s="369">
        <f>K852-D852</f>
        <v>0</v>
      </c>
      <c r="K852" s="369">
        <f t="shared" ref="K852:K853" si="1628">M852+O852</f>
        <v>0</v>
      </c>
      <c r="L852" s="745" t="e">
        <f t="shared" si="1597"/>
        <v>#DIV/0!</v>
      </c>
      <c r="M852" s="369">
        <v>0</v>
      </c>
      <c r="N852" s="753" t="e">
        <f t="shared" ref="N852:N853" si="1629">M852/E852</f>
        <v>#DIV/0!</v>
      </c>
      <c r="O852" s="368">
        <v>0</v>
      </c>
      <c r="P852" s="701"/>
      <c r="Q852" s="368"/>
      <c r="R852" s="701"/>
      <c r="S852" s="368"/>
      <c r="T852" s="701"/>
      <c r="U852" s="368"/>
      <c r="V852" s="368"/>
      <c r="W852" s="368"/>
      <c r="X852" s="368"/>
      <c r="Y852" s="368"/>
      <c r="Z852" s="368"/>
      <c r="AA852" s="368">
        <f>E852</f>
        <v>0</v>
      </c>
      <c r="AB852" s="368"/>
      <c r="AC852" s="368"/>
      <c r="AD852" s="701"/>
      <c r="AE852" s="369">
        <f t="shared" ref="AE852:AE853" si="1630">AG852+AI852</f>
        <v>0</v>
      </c>
      <c r="AF852" s="745" t="e">
        <f t="shared" si="1599"/>
        <v>#DIV/0!</v>
      </c>
      <c r="AG852" s="369"/>
      <c r="AH852" s="745" t="e">
        <f t="shared" si="1606"/>
        <v>#DIV/0!</v>
      </c>
      <c r="AI852" s="368"/>
      <c r="AJ852" s="701"/>
      <c r="AK852" s="368"/>
      <c r="AL852" s="701"/>
      <c r="AM852" s="368"/>
      <c r="AN852" s="701"/>
      <c r="AO852" s="368"/>
      <c r="AP852" s="368"/>
      <c r="AQ852" s="701"/>
      <c r="AR852" s="369">
        <f t="shared" ref="AR852" si="1631">AV852</f>
        <v>0</v>
      </c>
      <c r="AS852" s="745" t="e">
        <f t="shared" si="1600"/>
        <v>#DIV/0!</v>
      </c>
      <c r="AT852" s="369"/>
      <c r="AU852" s="745" t="e">
        <f t="shared" si="1607"/>
        <v>#DIV/0!</v>
      </c>
      <c r="AV852" s="368"/>
      <c r="AW852" s="745" t="e">
        <f t="shared" si="1608"/>
        <v>#DIV/0!</v>
      </c>
      <c r="AX852" s="369"/>
      <c r="AY852" s="745" t="e">
        <f t="shared" si="1601"/>
        <v>#DIV/0!</v>
      </c>
      <c r="AZ852" s="368"/>
      <c r="BA852" s="745" t="e">
        <f t="shared" si="1602"/>
        <v>#DIV/0!</v>
      </c>
      <c r="BB852" s="368"/>
      <c r="BC852" s="368"/>
      <c r="BD852" s="368"/>
      <c r="BE852" s="368"/>
      <c r="BF852" s="368"/>
      <c r="BG852" s="368"/>
      <c r="BH852" s="368"/>
      <c r="BI852" s="368"/>
      <c r="BJ852" s="368"/>
      <c r="BK852" s="368"/>
      <c r="BL852" s="368"/>
      <c r="BM852" s="368"/>
      <c r="BN852" s="368"/>
      <c r="BO852" s="368"/>
      <c r="BP852" s="368"/>
      <c r="BQ852" s="368"/>
      <c r="BR852" s="368"/>
      <c r="BS852" s="368"/>
      <c r="BT852" s="368"/>
      <c r="BU852" s="371"/>
      <c r="BV852" s="371"/>
      <c r="BW852" s="368"/>
      <c r="BX852" s="371"/>
      <c r="BY852" s="371"/>
      <c r="BZ852" s="368"/>
      <c r="CE852" s="745" t="e">
        <f t="shared" si="1615"/>
        <v>#DIV/0!</v>
      </c>
    </row>
    <row r="853" spans="2:83" s="400" customFormat="1" ht="165.75" customHeight="1" x14ac:dyDescent="0.3">
      <c r="B853" s="370" t="s">
        <v>7</v>
      </c>
      <c r="C853" s="397" t="s">
        <v>523</v>
      </c>
      <c r="D853" s="369">
        <f t="shared" si="1627"/>
        <v>60562.407899999998</v>
      </c>
      <c r="E853" s="980">
        <v>60562.407899999998</v>
      </c>
      <c r="F853" s="369"/>
      <c r="G853" s="372"/>
      <c r="H853" s="372"/>
      <c r="I853" s="899"/>
      <c r="J853" s="369"/>
      <c r="K853" s="369">
        <f t="shared" si="1628"/>
        <v>60562.407899999998</v>
      </c>
      <c r="L853" s="745">
        <f t="shared" si="1597"/>
        <v>1</v>
      </c>
      <c r="M853" s="980">
        <f>E853</f>
        <v>60562.407899999998</v>
      </c>
      <c r="N853" s="753">
        <f t="shared" si="1629"/>
        <v>1</v>
      </c>
      <c r="O853" s="368"/>
      <c r="P853" s="701"/>
      <c r="Q853" s="368"/>
      <c r="R853" s="701"/>
      <c r="S853" s="368"/>
      <c r="T853" s="701"/>
      <c r="U853" s="368"/>
      <c r="V853" s="368"/>
      <c r="W853" s="368"/>
      <c r="X853" s="368"/>
      <c r="Y853" s="368"/>
      <c r="Z853" s="368"/>
      <c r="AA853" s="368"/>
      <c r="AB853" s="368"/>
      <c r="AC853" s="368"/>
      <c r="AD853" s="701"/>
      <c r="AE853" s="369">
        <f t="shared" si="1630"/>
        <v>59856.749519999998</v>
      </c>
      <c r="AF853" s="745">
        <f t="shared" si="1599"/>
        <v>0.98834824432401736</v>
      </c>
      <c r="AG853" s="980">
        <v>59856.749519999998</v>
      </c>
      <c r="AH853" s="745">
        <f t="shared" si="1606"/>
        <v>0.98834824432401736</v>
      </c>
      <c r="AI853" s="368"/>
      <c r="AJ853" s="701"/>
      <c r="AK853" s="368"/>
      <c r="AL853" s="701"/>
      <c r="AM853" s="368"/>
      <c r="AN853" s="701"/>
      <c r="AO853" s="368"/>
      <c r="AP853" s="368"/>
      <c r="AQ853" s="701"/>
      <c r="AR853" s="369">
        <f>AT853</f>
        <v>60562.407899999998</v>
      </c>
      <c r="AS853" s="745">
        <f t="shared" si="1600"/>
        <v>1</v>
      </c>
      <c r="AT853" s="980">
        <f>E853</f>
        <v>60562.407899999998</v>
      </c>
      <c r="AU853" s="745">
        <f t="shared" si="1607"/>
        <v>1</v>
      </c>
      <c r="AV853" s="368"/>
      <c r="AW853" s="745"/>
      <c r="AX853" s="369"/>
      <c r="AY853" s="745"/>
      <c r="AZ853" s="368"/>
      <c r="BA853" s="745"/>
      <c r="BB853" s="368"/>
      <c r="BC853" s="368"/>
      <c r="BD853" s="368"/>
      <c r="BE853" s="368"/>
      <c r="BF853" s="368"/>
      <c r="BG853" s="368"/>
      <c r="BH853" s="368"/>
      <c r="BI853" s="368"/>
      <c r="BJ853" s="368"/>
      <c r="BK853" s="368"/>
      <c r="BL853" s="368"/>
      <c r="BM853" s="368"/>
      <c r="BN853" s="368"/>
      <c r="BO853" s="368"/>
      <c r="BP853" s="368"/>
      <c r="BQ853" s="368"/>
      <c r="BR853" s="368"/>
      <c r="BS853" s="368"/>
      <c r="BT853" s="368"/>
      <c r="BU853" s="371"/>
      <c r="BV853" s="371"/>
      <c r="BW853" s="368"/>
      <c r="BX853" s="371"/>
      <c r="BY853" s="371"/>
      <c r="BZ853" s="368"/>
      <c r="CE853" s="745"/>
    </row>
    <row r="854" spans="2:83" s="400" customFormat="1" ht="194.25" customHeight="1" x14ac:dyDescent="0.3">
      <c r="B854" s="370" t="s">
        <v>8</v>
      </c>
      <c r="C854" s="397" t="s">
        <v>204</v>
      </c>
      <c r="D854" s="369">
        <f>I854</f>
        <v>49783.665840000001</v>
      </c>
      <c r="E854" s="369">
        <f>E855</f>
        <v>0</v>
      </c>
      <c r="F854" s="372"/>
      <c r="G854" s="372"/>
      <c r="H854" s="372"/>
      <c r="I854" s="369">
        <v>49783.665840000001</v>
      </c>
      <c r="J854" s="369">
        <v>0</v>
      </c>
      <c r="K854" s="369">
        <f>U854</f>
        <v>24891.832920000001</v>
      </c>
      <c r="L854" s="745">
        <f t="shared" si="1597"/>
        <v>0.5</v>
      </c>
      <c r="M854" s="369">
        <f>M855</f>
        <v>0</v>
      </c>
      <c r="N854" s="701"/>
      <c r="O854" s="368"/>
      <c r="P854" s="701"/>
      <c r="Q854" s="368"/>
      <c r="R854" s="701"/>
      <c r="S854" s="368"/>
      <c r="T854" s="701"/>
      <c r="U854" s="368">
        <v>24891.832920000001</v>
      </c>
      <c r="V854" s="368"/>
      <c r="W854" s="368"/>
      <c r="X854" s="368"/>
      <c r="Y854" s="368"/>
      <c r="Z854" s="368"/>
      <c r="AA854" s="368"/>
      <c r="AB854" s="368"/>
      <c r="AC854" s="368"/>
      <c r="AD854" s="753">
        <f>U854/I854</f>
        <v>0.5</v>
      </c>
      <c r="AE854" s="369">
        <f>AO854</f>
        <v>24891.832920000001</v>
      </c>
      <c r="AF854" s="745">
        <f t="shared" si="1599"/>
        <v>0.5</v>
      </c>
      <c r="AG854" s="369"/>
      <c r="AH854" s="745"/>
      <c r="AI854" s="368"/>
      <c r="AJ854" s="701"/>
      <c r="AK854" s="368"/>
      <c r="AL854" s="701"/>
      <c r="AM854" s="368"/>
      <c r="AN854" s="701"/>
      <c r="AO854" s="368">
        <f>K854</f>
        <v>24891.832920000001</v>
      </c>
      <c r="AP854" s="368">
        <v>0</v>
      </c>
      <c r="AQ854" s="745">
        <f>AO854/D854</f>
        <v>0.5</v>
      </c>
      <c r="AR854" s="369">
        <f>BB854</f>
        <v>49783.665840000001</v>
      </c>
      <c r="AS854" s="745">
        <f t="shared" si="1600"/>
        <v>1</v>
      </c>
      <c r="AT854" s="369">
        <f>AT855</f>
        <v>0</v>
      </c>
      <c r="AU854" s="745"/>
      <c r="AV854" s="368"/>
      <c r="AW854" s="745"/>
      <c r="AX854" s="369"/>
      <c r="AY854" s="745"/>
      <c r="AZ854" s="368"/>
      <c r="BA854" s="745"/>
      <c r="BB854" s="368">
        <f>D854</f>
        <v>49783.665840000001</v>
      </c>
      <c r="BC854" s="368"/>
      <c r="BD854" s="368"/>
      <c r="BE854" s="368">
        <f>BF854</f>
        <v>3197070.6767600002</v>
      </c>
      <c r="BF854" s="368">
        <f>BF855</f>
        <v>3197070.6767600002</v>
      </c>
      <c r="BG854" s="368"/>
      <c r="BH854" s="368"/>
      <c r="BI854" s="368"/>
      <c r="BJ854" s="368"/>
      <c r="BK854" s="368"/>
      <c r="BL854" s="368"/>
      <c r="BM854" s="368"/>
      <c r="BN854" s="368">
        <f t="shared" si="1612"/>
        <v>0</v>
      </c>
      <c r="BO854" s="368"/>
      <c r="BP854" s="368"/>
      <c r="BQ854" s="368"/>
      <c r="BR854" s="368"/>
      <c r="BS854" s="368">
        <f t="shared" si="1603"/>
        <v>0</v>
      </c>
      <c r="BT854" s="368">
        <v>0</v>
      </c>
      <c r="BU854" s="368">
        <f>BV854</f>
        <v>0</v>
      </c>
      <c r="BV854" s="371">
        <f>BV855</f>
        <v>0</v>
      </c>
      <c r="BW854" s="368"/>
      <c r="BX854" s="371"/>
      <c r="BY854" s="371"/>
      <c r="BZ854" s="368"/>
      <c r="CE854" s="745">
        <f t="shared" si="1615"/>
        <v>1</v>
      </c>
    </row>
    <row r="855" spans="2:83" s="402" customFormat="1" ht="111.75" hidden="1" customHeight="1" x14ac:dyDescent="0.25">
      <c r="B855" s="399" t="s">
        <v>8</v>
      </c>
      <c r="C855" s="401" t="s">
        <v>458</v>
      </c>
      <c r="D855" s="369">
        <f>F855</f>
        <v>0</v>
      </c>
      <c r="E855" s="369">
        <v>0</v>
      </c>
      <c r="F855" s="369">
        <v>0</v>
      </c>
      <c r="G855" s="369"/>
      <c r="H855" s="372"/>
      <c r="I855" s="900"/>
      <c r="J855" s="369">
        <f>M855-E855</f>
        <v>0</v>
      </c>
      <c r="K855" s="369">
        <f>O855</f>
        <v>0</v>
      </c>
      <c r="L855" s="745" t="e">
        <f t="shared" si="1597"/>
        <v>#DIV/0!</v>
      </c>
      <c r="M855" s="369">
        <f>E855</f>
        <v>0</v>
      </c>
      <c r="N855" s="701"/>
      <c r="O855" s="368">
        <v>0</v>
      </c>
      <c r="P855" s="701"/>
      <c r="Q855" s="368"/>
      <c r="R855" s="701"/>
      <c r="S855" s="368"/>
      <c r="T855" s="715"/>
      <c r="U855" s="633"/>
      <c r="V855" s="368">
        <f>W855+X855+Y855</f>
        <v>0</v>
      </c>
      <c r="W855" s="368"/>
      <c r="X855" s="368"/>
      <c r="Y855" s="368"/>
      <c r="Z855" s="368">
        <f>AA855+AB855+AC855</f>
        <v>0</v>
      </c>
      <c r="AA855" s="368">
        <f>E855</f>
        <v>0</v>
      </c>
      <c r="AB855" s="368"/>
      <c r="AC855" s="368"/>
      <c r="AD855" s="701"/>
      <c r="AE855" s="369">
        <f>AI855</f>
        <v>0</v>
      </c>
      <c r="AF855" s="745" t="e">
        <f t="shared" si="1599"/>
        <v>#DIV/0!</v>
      </c>
      <c r="AG855" s="369">
        <v>0</v>
      </c>
      <c r="AH855" s="745" t="e">
        <f t="shared" si="1606"/>
        <v>#DIV/0!</v>
      </c>
      <c r="AI855" s="368">
        <v>0</v>
      </c>
      <c r="AJ855" s="701"/>
      <c r="AK855" s="368"/>
      <c r="AL855" s="701"/>
      <c r="AM855" s="368"/>
      <c r="AN855" s="701"/>
      <c r="AO855" s="368"/>
      <c r="AP855" s="368">
        <v>0</v>
      </c>
      <c r="AQ855" s="701"/>
      <c r="AR855" s="369">
        <f>AV855</f>
        <v>0</v>
      </c>
      <c r="AS855" s="745" t="e">
        <f t="shared" si="1600"/>
        <v>#DIV/0!</v>
      </c>
      <c r="AT855" s="369">
        <f>AG855</f>
        <v>0</v>
      </c>
      <c r="AU855" s="745" t="e">
        <f t="shared" si="1607"/>
        <v>#DIV/0!</v>
      </c>
      <c r="AV855" s="368">
        <f>AI855</f>
        <v>0</v>
      </c>
      <c r="AW855" s="745" t="e">
        <f t="shared" si="1608"/>
        <v>#DIV/0!</v>
      </c>
      <c r="AX855" s="369"/>
      <c r="AY855" s="745" t="e">
        <f t="shared" si="1601"/>
        <v>#DIV/0!</v>
      </c>
      <c r="AZ855" s="368"/>
      <c r="BA855" s="745" t="e">
        <f t="shared" si="1602"/>
        <v>#DIV/0!</v>
      </c>
      <c r="BB855" s="368"/>
      <c r="BC855" s="368">
        <f>AM855</f>
        <v>0</v>
      </c>
      <c r="BD855" s="368">
        <f>AO855</f>
        <v>0</v>
      </c>
      <c r="BE855" s="368">
        <f>BF855+BG855+BH855+BI855</f>
        <v>3197070.6767600002</v>
      </c>
      <c r="BF855" s="368">
        <v>3197070.6767600002</v>
      </c>
      <c r="BG855" s="368"/>
      <c r="BH855" s="368"/>
      <c r="BI855" s="368"/>
      <c r="BJ855" s="368">
        <f t="shared" ref="BJ855" si="1632">BK855+BL855+BM855</f>
        <v>-3197070.6767600002</v>
      </c>
      <c r="BK855" s="368">
        <f>BO855-BF855</f>
        <v>-3197070.6767600002</v>
      </c>
      <c r="BL855" s="368"/>
      <c r="BM855" s="368"/>
      <c r="BN855" s="368">
        <f>BP855</f>
        <v>0</v>
      </c>
      <c r="BO855" s="368">
        <v>0</v>
      </c>
      <c r="BP855" s="368">
        <v>0</v>
      </c>
      <c r="BQ855" s="368"/>
      <c r="BR855" s="368">
        <f>BH855</f>
        <v>0</v>
      </c>
      <c r="BS855" s="368">
        <f>BI855</f>
        <v>0</v>
      </c>
      <c r="BT855" s="368">
        <f>BV855-BO855</f>
        <v>0</v>
      </c>
      <c r="BU855" s="368">
        <f>BW855</f>
        <v>0</v>
      </c>
      <c r="BV855" s="368">
        <f>BO855</f>
        <v>0</v>
      </c>
      <c r="BW855" s="368"/>
      <c r="BX855" s="368"/>
      <c r="BY855" s="371"/>
      <c r="BZ855" s="372"/>
      <c r="CE855" s="745" t="e">
        <f t="shared" si="1615"/>
        <v>#DIV/0!</v>
      </c>
    </row>
    <row r="856" spans="2:83" s="367" customFormat="1" ht="180" hidden="1" customHeight="1" x14ac:dyDescent="0.35">
      <c r="B856" s="366" t="s">
        <v>8</v>
      </c>
      <c r="C856" s="357" t="s">
        <v>365</v>
      </c>
      <c r="D856" s="364">
        <f>E856+G856+H856+I856</f>
        <v>150</v>
      </c>
      <c r="E856" s="364">
        <f>E858</f>
        <v>0</v>
      </c>
      <c r="F856" s="364"/>
      <c r="G856" s="364">
        <f t="shared" ref="G856:AC856" si="1633">G858</f>
        <v>0</v>
      </c>
      <c r="H856" s="364">
        <f t="shared" si="1633"/>
        <v>0</v>
      </c>
      <c r="I856" s="364">
        <f t="shared" si="1633"/>
        <v>150</v>
      </c>
      <c r="J856" s="364">
        <f t="shared" si="1633"/>
        <v>0</v>
      </c>
      <c r="K856" s="364">
        <f>M856+Q856+S856+U856</f>
        <v>0</v>
      </c>
      <c r="L856" s="745">
        <f t="shared" si="1597"/>
        <v>0</v>
      </c>
      <c r="M856" s="364">
        <f>M858</f>
        <v>0</v>
      </c>
      <c r="N856" s="701"/>
      <c r="O856" s="363"/>
      <c r="P856" s="701"/>
      <c r="Q856" s="363">
        <f t="shared" si="1633"/>
        <v>0</v>
      </c>
      <c r="R856" s="701"/>
      <c r="S856" s="363">
        <f t="shared" si="1633"/>
        <v>0</v>
      </c>
      <c r="T856" s="701"/>
      <c r="U856" s="363">
        <f t="shared" si="1633"/>
        <v>0</v>
      </c>
      <c r="V856" s="363">
        <f t="shared" si="1633"/>
        <v>0</v>
      </c>
      <c r="W856" s="363">
        <f t="shared" si="1633"/>
        <v>0</v>
      </c>
      <c r="X856" s="363">
        <f t="shared" si="1633"/>
        <v>0</v>
      </c>
      <c r="Y856" s="363">
        <f t="shared" si="1633"/>
        <v>0</v>
      </c>
      <c r="Z856" s="363">
        <f t="shared" si="1633"/>
        <v>150</v>
      </c>
      <c r="AA856" s="363">
        <f t="shared" si="1633"/>
        <v>0</v>
      </c>
      <c r="AB856" s="363">
        <f t="shared" si="1633"/>
        <v>0</v>
      </c>
      <c r="AC856" s="363">
        <f t="shared" si="1633"/>
        <v>150</v>
      </c>
      <c r="AD856" s="701"/>
      <c r="AE856" s="364">
        <f>AG856+AK856+AM856+AO856</f>
        <v>0</v>
      </c>
      <c r="AF856" s="745">
        <f t="shared" si="1599"/>
        <v>0</v>
      </c>
      <c r="AG856" s="364">
        <f>AG858</f>
        <v>0</v>
      </c>
      <c r="AH856" s="745" t="e">
        <f t="shared" si="1606"/>
        <v>#DIV/0!</v>
      </c>
      <c r="AI856" s="363"/>
      <c r="AJ856" s="701"/>
      <c r="AK856" s="363">
        <f t="shared" ref="AK856" si="1634">AK858</f>
        <v>0</v>
      </c>
      <c r="AL856" s="701"/>
      <c r="AM856" s="363">
        <f t="shared" ref="AM856" si="1635">AM858</f>
        <v>0</v>
      </c>
      <c r="AN856" s="701"/>
      <c r="AO856" s="363">
        <f t="shared" ref="AO856" si="1636">AO858</f>
        <v>0</v>
      </c>
      <c r="AP856" s="363"/>
      <c r="AQ856" s="701"/>
      <c r="AR856" s="364">
        <f>AT856+AX856+AZ856+BB856</f>
        <v>0</v>
      </c>
      <c r="AS856" s="745">
        <f t="shared" si="1600"/>
        <v>0</v>
      </c>
      <c r="AT856" s="364">
        <f>AT858</f>
        <v>0</v>
      </c>
      <c r="AU856" s="745" t="e">
        <f t="shared" si="1607"/>
        <v>#DIV/0!</v>
      </c>
      <c r="AV856" s="363"/>
      <c r="AW856" s="745" t="e">
        <f t="shared" si="1608"/>
        <v>#DIV/0!</v>
      </c>
      <c r="AX856" s="364">
        <f t="shared" ref="AX856:BB856" si="1637">AX858</f>
        <v>0</v>
      </c>
      <c r="AY856" s="745" t="e">
        <f t="shared" si="1601"/>
        <v>#DIV/0!</v>
      </c>
      <c r="AZ856" s="363">
        <f t="shared" si="1637"/>
        <v>0</v>
      </c>
      <c r="BA856" s="745" t="e">
        <f t="shared" si="1602"/>
        <v>#DIV/0!</v>
      </c>
      <c r="BB856" s="363">
        <f t="shared" si="1637"/>
        <v>0</v>
      </c>
      <c r="BC856" s="363"/>
      <c r="BD856" s="363"/>
      <c r="BE856" s="363">
        <f>BF856+BG856+BH856+BI856</f>
        <v>0</v>
      </c>
      <c r="BF856" s="363">
        <f>BF858</f>
        <v>0</v>
      </c>
      <c r="BG856" s="363">
        <f t="shared" ref="BG856" si="1638">BG858</f>
        <v>0</v>
      </c>
      <c r="BH856" s="363">
        <f t="shared" ref="BH856" si="1639">BH858</f>
        <v>0</v>
      </c>
      <c r="BI856" s="363">
        <f t="shared" ref="BI856" si="1640">BI858</f>
        <v>0</v>
      </c>
      <c r="BJ856" s="363"/>
      <c r="BK856" s="363"/>
      <c r="BL856" s="363"/>
      <c r="BM856" s="363"/>
      <c r="BN856" s="363"/>
      <c r="BO856" s="363"/>
      <c r="BP856" s="363"/>
      <c r="BQ856" s="363"/>
      <c r="BR856" s="363"/>
      <c r="BS856" s="363"/>
      <c r="BT856" s="363"/>
      <c r="BU856" s="363">
        <f>BV856+BX856+BY856+BZ856</f>
        <v>0</v>
      </c>
      <c r="BV856" s="363">
        <f>BV858</f>
        <v>0</v>
      </c>
      <c r="BW856" s="368"/>
      <c r="BX856" s="363">
        <f t="shared" ref="BX856:BZ856" si="1641">BX858</f>
        <v>0</v>
      </c>
      <c r="BY856" s="363">
        <f t="shared" si="1641"/>
        <v>0</v>
      </c>
      <c r="BZ856" s="363">
        <f t="shared" si="1641"/>
        <v>0</v>
      </c>
      <c r="CE856" s="745">
        <f t="shared" si="1615"/>
        <v>0</v>
      </c>
    </row>
    <row r="857" spans="2:83" s="367" customFormat="1" ht="180" hidden="1" customHeight="1" x14ac:dyDescent="0.35">
      <c r="B857" s="366"/>
      <c r="C857" s="357" t="s">
        <v>457</v>
      </c>
      <c r="D857" s="364"/>
      <c r="E857" s="364"/>
      <c r="F857" s="364"/>
      <c r="G857" s="364"/>
      <c r="H857" s="364"/>
      <c r="I857" s="364"/>
      <c r="J857" s="364"/>
      <c r="K857" s="364"/>
      <c r="L857" s="745" t="e">
        <f t="shared" si="1597"/>
        <v>#DIV/0!</v>
      </c>
      <c r="M857" s="364"/>
      <c r="N857" s="701"/>
      <c r="O857" s="363"/>
      <c r="P857" s="701"/>
      <c r="Q857" s="363"/>
      <c r="R857" s="701"/>
      <c r="S857" s="363"/>
      <c r="T857" s="701"/>
      <c r="U857" s="363"/>
      <c r="V857" s="363"/>
      <c r="W857" s="363"/>
      <c r="X857" s="363"/>
      <c r="Y857" s="363"/>
      <c r="Z857" s="363"/>
      <c r="AA857" s="363"/>
      <c r="AB857" s="363"/>
      <c r="AC857" s="363"/>
      <c r="AD857" s="701"/>
      <c r="AE857" s="364"/>
      <c r="AF857" s="745" t="e">
        <f t="shared" si="1599"/>
        <v>#DIV/0!</v>
      </c>
      <c r="AG857" s="364"/>
      <c r="AH857" s="745" t="e">
        <f t="shared" si="1606"/>
        <v>#DIV/0!</v>
      </c>
      <c r="AI857" s="363"/>
      <c r="AJ857" s="701"/>
      <c r="AK857" s="363"/>
      <c r="AL857" s="701"/>
      <c r="AM857" s="363"/>
      <c r="AN857" s="701"/>
      <c r="AO857" s="363"/>
      <c r="AP857" s="363"/>
      <c r="AQ857" s="701"/>
      <c r="AR857" s="364"/>
      <c r="AS857" s="745" t="e">
        <f t="shared" si="1600"/>
        <v>#DIV/0!</v>
      </c>
      <c r="AT857" s="364"/>
      <c r="AU857" s="745" t="e">
        <f t="shared" si="1607"/>
        <v>#DIV/0!</v>
      </c>
      <c r="AV857" s="363"/>
      <c r="AW857" s="745" t="e">
        <f t="shared" si="1608"/>
        <v>#DIV/0!</v>
      </c>
      <c r="AX857" s="364"/>
      <c r="AY857" s="745" t="e">
        <f t="shared" si="1601"/>
        <v>#DIV/0!</v>
      </c>
      <c r="AZ857" s="363"/>
      <c r="BA857" s="745" t="e">
        <f t="shared" si="1602"/>
        <v>#DIV/0!</v>
      </c>
      <c r="BB857" s="363"/>
      <c r="BC857" s="363"/>
      <c r="BD857" s="363"/>
      <c r="BE857" s="363"/>
      <c r="BF857" s="363"/>
      <c r="BG857" s="363"/>
      <c r="BH857" s="363"/>
      <c r="BI857" s="363"/>
      <c r="BJ857" s="363"/>
      <c r="BK857" s="363"/>
      <c r="BL857" s="363"/>
      <c r="BM857" s="363"/>
      <c r="BN857" s="363"/>
      <c r="BO857" s="363"/>
      <c r="BP857" s="363"/>
      <c r="BQ857" s="363"/>
      <c r="BR857" s="363"/>
      <c r="BS857" s="363"/>
      <c r="BT857" s="363"/>
      <c r="BU857" s="363"/>
      <c r="BV857" s="363"/>
      <c r="BW857" s="368"/>
      <c r="BX857" s="363"/>
      <c r="BY857" s="363"/>
      <c r="BZ857" s="363"/>
      <c r="CE857" s="745" t="e">
        <f t="shared" si="1615"/>
        <v>#DIV/0!</v>
      </c>
    </row>
    <row r="858" spans="2:83" s="365" customFormat="1" ht="162" customHeight="1" x14ac:dyDescent="0.25">
      <c r="B858" s="370" t="s">
        <v>10</v>
      </c>
      <c r="C858" s="397" t="s">
        <v>329</v>
      </c>
      <c r="D858" s="369">
        <f>I858</f>
        <v>150</v>
      </c>
      <c r="E858" s="372"/>
      <c r="F858" s="372"/>
      <c r="G858" s="372"/>
      <c r="H858" s="372"/>
      <c r="I858" s="369">
        <v>150</v>
      </c>
      <c r="J858" s="369">
        <v>0</v>
      </c>
      <c r="K858" s="369">
        <f>U858</f>
        <v>0</v>
      </c>
      <c r="L858" s="745">
        <f t="shared" si="1597"/>
        <v>0</v>
      </c>
      <c r="M858" s="369"/>
      <c r="N858" s="701"/>
      <c r="O858" s="368"/>
      <c r="P858" s="701"/>
      <c r="Q858" s="368"/>
      <c r="R858" s="701"/>
      <c r="S858" s="368"/>
      <c r="T858" s="701"/>
      <c r="U858" s="368">
        <v>0</v>
      </c>
      <c r="V858" s="368">
        <f t="shared" si="1604"/>
        <v>0</v>
      </c>
      <c r="W858" s="368"/>
      <c r="X858" s="368"/>
      <c r="Y858" s="368"/>
      <c r="Z858" s="368">
        <f t="shared" si="1605"/>
        <v>150</v>
      </c>
      <c r="AA858" s="368">
        <f>E858</f>
        <v>0</v>
      </c>
      <c r="AB858" s="368">
        <f>H858</f>
        <v>0</v>
      </c>
      <c r="AC858" s="368">
        <f>I858</f>
        <v>150</v>
      </c>
      <c r="AD858" s="701"/>
      <c r="AE858" s="369">
        <f>AO858</f>
        <v>0</v>
      </c>
      <c r="AF858" s="745">
        <f t="shared" si="1599"/>
        <v>0</v>
      </c>
      <c r="AG858" s="369"/>
      <c r="AH858" s="745"/>
      <c r="AI858" s="368"/>
      <c r="AJ858" s="701"/>
      <c r="AK858" s="368"/>
      <c r="AL858" s="701"/>
      <c r="AM858" s="368"/>
      <c r="AN858" s="701"/>
      <c r="AO858" s="368"/>
      <c r="AP858" s="368">
        <v>0</v>
      </c>
      <c r="AQ858" s="701"/>
      <c r="AR858" s="369">
        <f>BB858</f>
        <v>0</v>
      </c>
      <c r="AS858" s="745">
        <f t="shared" si="1600"/>
        <v>0</v>
      </c>
      <c r="AT858" s="369"/>
      <c r="AU858" s="745"/>
      <c r="AV858" s="368"/>
      <c r="AW858" s="745"/>
      <c r="AX858" s="369"/>
      <c r="AY858" s="745"/>
      <c r="AZ858" s="368"/>
      <c r="BA858" s="745"/>
      <c r="BB858" s="368"/>
      <c r="BC858" s="368"/>
      <c r="BD858" s="368"/>
      <c r="BE858" s="368"/>
      <c r="BF858" s="368"/>
      <c r="BG858" s="368"/>
      <c r="BH858" s="368"/>
      <c r="BI858" s="368"/>
      <c r="BJ858" s="368"/>
      <c r="BK858" s="368"/>
      <c r="BL858" s="368"/>
      <c r="BM858" s="368"/>
      <c r="BN858" s="368"/>
      <c r="BO858" s="368"/>
      <c r="BP858" s="368"/>
      <c r="BQ858" s="368"/>
      <c r="BR858" s="368"/>
      <c r="BS858" s="368"/>
      <c r="BT858" s="368"/>
      <c r="BU858" s="368"/>
      <c r="BV858" s="371"/>
      <c r="BW858" s="368"/>
      <c r="BX858" s="371"/>
      <c r="BY858" s="371"/>
      <c r="BZ858" s="368"/>
      <c r="CE858" s="745"/>
    </row>
    <row r="859" spans="2:83" s="365" customFormat="1" ht="134.25" hidden="1" customHeight="1" x14ac:dyDescent="0.25">
      <c r="B859" s="370" t="s">
        <v>10</v>
      </c>
      <c r="C859" s="357" t="s">
        <v>366</v>
      </c>
      <c r="D859" s="369">
        <f t="shared" ref="D859:D861" si="1642">I859</f>
        <v>0</v>
      </c>
      <c r="E859" s="364">
        <f>E860</f>
        <v>0</v>
      </c>
      <c r="F859" s="364"/>
      <c r="G859" s="364">
        <f t="shared" ref="G859" si="1643">G860</f>
        <v>0</v>
      </c>
      <c r="H859" s="364">
        <f t="shared" ref="H859" si="1644">H860</f>
        <v>0</v>
      </c>
      <c r="I859" s="375"/>
      <c r="J859" s="369"/>
      <c r="K859" s="240">
        <f t="shared" ref="K859:K861" si="1645">U859</f>
        <v>0</v>
      </c>
      <c r="L859" s="699" t="e">
        <f t="shared" si="1597"/>
        <v>#DIV/0!</v>
      </c>
      <c r="M859" s="364">
        <f>M860</f>
        <v>0</v>
      </c>
      <c r="N859" s="701"/>
      <c r="O859" s="363"/>
      <c r="P859" s="701"/>
      <c r="Q859" s="363">
        <f t="shared" ref="Q859:S859" si="1646">Q860</f>
        <v>0</v>
      </c>
      <c r="R859" s="701"/>
      <c r="S859" s="363">
        <f t="shared" si="1646"/>
        <v>0</v>
      </c>
      <c r="T859" s="701"/>
      <c r="U859" s="368"/>
      <c r="V859" s="368"/>
      <c r="W859" s="371"/>
      <c r="X859" s="371"/>
      <c r="Y859" s="368"/>
      <c r="Z859" s="368"/>
      <c r="AA859" s="371"/>
      <c r="AB859" s="371"/>
      <c r="AC859" s="368"/>
      <c r="AD859" s="701"/>
      <c r="AE859" s="369">
        <f t="shared" ref="AE859:AE871" si="1647">AG859+AK859+AM859+AO859</f>
        <v>0</v>
      </c>
      <c r="AF859" s="699" t="e">
        <f t="shared" si="1599"/>
        <v>#DIV/0!</v>
      </c>
      <c r="AG859" s="364">
        <f>AG860</f>
        <v>0</v>
      </c>
      <c r="AH859" s="699" t="e">
        <f t="shared" si="1606"/>
        <v>#DIV/0!</v>
      </c>
      <c r="AI859" s="363"/>
      <c r="AJ859" s="701"/>
      <c r="AK859" s="363">
        <f t="shared" ref="AK859" si="1648">AK860</f>
        <v>0</v>
      </c>
      <c r="AL859" s="701"/>
      <c r="AM859" s="363">
        <f t="shared" ref="AM859" si="1649">AM860</f>
        <v>0</v>
      </c>
      <c r="AN859" s="701"/>
      <c r="AO859" s="363">
        <f t="shared" ref="AO859" si="1650">AO860</f>
        <v>0</v>
      </c>
      <c r="AP859" s="368"/>
      <c r="AQ859" s="701"/>
      <c r="AR859" s="235">
        <f t="shared" ref="AR859:AR860" si="1651">AT859+AX859+AZ859+BB859</f>
        <v>0</v>
      </c>
      <c r="AS859" s="699" t="e">
        <f t="shared" si="1600"/>
        <v>#DIV/0!</v>
      </c>
      <c r="AT859" s="235">
        <f>AT860</f>
        <v>0</v>
      </c>
      <c r="AU859" s="699" t="e">
        <f t="shared" si="1607"/>
        <v>#DIV/0!</v>
      </c>
      <c r="AV859" s="194"/>
      <c r="AW859" s="699" t="e">
        <f t="shared" si="1608"/>
        <v>#DIV/0!</v>
      </c>
      <c r="AX859" s="364">
        <f t="shared" ref="AX859:BB859" si="1652">AX860</f>
        <v>0</v>
      </c>
      <c r="AY859" s="699" t="e">
        <f t="shared" si="1601"/>
        <v>#DIV/0!</v>
      </c>
      <c r="AZ859" s="363">
        <f t="shared" si="1652"/>
        <v>0</v>
      </c>
      <c r="BA859" s="699" t="e">
        <f t="shared" si="1602"/>
        <v>#DIV/0!</v>
      </c>
      <c r="BB859" s="363">
        <f t="shared" si="1652"/>
        <v>0</v>
      </c>
      <c r="BC859" s="371"/>
      <c r="BD859" s="368"/>
      <c r="BE859" s="194">
        <f t="shared" ref="BE859:BE871" si="1653">BF859+BG859+BH859+BI859</f>
        <v>0</v>
      </c>
      <c r="BF859" s="363">
        <f>BF860</f>
        <v>0</v>
      </c>
      <c r="BG859" s="363">
        <f t="shared" ref="BG859" si="1654">BG860</f>
        <v>0</v>
      </c>
      <c r="BH859" s="363">
        <f t="shared" ref="BH859" si="1655">BH860</f>
        <v>0</v>
      </c>
      <c r="BI859" s="363">
        <f t="shared" ref="BI859" si="1656">BI860</f>
        <v>0</v>
      </c>
      <c r="BJ859" s="368"/>
      <c r="BK859" s="371"/>
      <c r="BL859" s="371"/>
      <c r="BM859" s="368"/>
      <c r="BN859" s="368">
        <f t="shared" si="1612"/>
        <v>0</v>
      </c>
      <c r="BO859" s="371"/>
      <c r="BP859" s="371"/>
      <c r="BQ859" s="371"/>
      <c r="BR859" s="371"/>
      <c r="BS859" s="368"/>
      <c r="BT859" s="368"/>
      <c r="BU859" s="111">
        <f t="shared" ref="BU859:BU861" si="1657">BZ859</f>
        <v>0</v>
      </c>
      <c r="BV859" s="363">
        <f>BV860</f>
        <v>0</v>
      </c>
      <c r="BW859" s="363"/>
      <c r="BX859" s="363">
        <f t="shared" ref="BX859:BZ859" si="1658">BX860</f>
        <v>0</v>
      </c>
      <c r="BY859" s="363">
        <f t="shared" si="1658"/>
        <v>0</v>
      </c>
      <c r="BZ859" s="363">
        <f t="shared" si="1658"/>
        <v>0</v>
      </c>
      <c r="CE859" s="699" t="e">
        <f t="shared" si="1615"/>
        <v>#DIV/0!</v>
      </c>
    </row>
    <row r="860" spans="2:83" s="365" customFormat="1" ht="154.5" hidden="1" customHeight="1" x14ac:dyDescent="0.25">
      <c r="B860" s="370" t="s">
        <v>10</v>
      </c>
      <c r="C860" s="397" t="s">
        <v>375</v>
      </c>
      <c r="D860" s="369">
        <f t="shared" si="1642"/>
        <v>0</v>
      </c>
      <c r="E860" s="372"/>
      <c r="F860" s="372"/>
      <c r="G860" s="372"/>
      <c r="H860" s="372"/>
      <c r="I860" s="375">
        <v>0</v>
      </c>
      <c r="J860" s="369">
        <f>M860-E860</f>
        <v>0</v>
      </c>
      <c r="K860" s="240">
        <f t="shared" si="1645"/>
        <v>0</v>
      </c>
      <c r="L860" s="699" t="e">
        <f t="shared" si="1597"/>
        <v>#DIV/0!</v>
      </c>
      <c r="M860" s="369">
        <v>0</v>
      </c>
      <c r="N860" s="701"/>
      <c r="O860" s="368"/>
      <c r="P860" s="701"/>
      <c r="Q860" s="371"/>
      <c r="R860" s="712"/>
      <c r="S860" s="371"/>
      <c r="T860" s="712"/>
      <c r="U860" s="368">
        <v>0</v>
      </c>
      <c r="V860" s="368"/>
      <c r="W860" s="371"/>
      <c r="X860" s="371"/>
      <c r="Y860" s="368"/>
      <c r="Z860" s="368"/>
      <c r="AA860" s="371"/>
      <c r="AB860" s="371"/>
      <c r="AC860" s="368"/>
      <c r="AD860" s="701"/>
      <c r="AE860" s="369">
        <f t="shared" si="1647"/>
        <v>0</v>
      </c>
      <c r="AF860" s="699" t="e">
        <f t="shared" si="1599"/>
        <v>#DIV/0!</v>
      </c>
      <c r="AG860" s="372"/>
      <c r="AH860" s="699" t="e">
        <f t="shared" si="1606"/>
        <v>#DIV/0!</v>
      </c>
      <c r="AI860" s="371"/>
      <c r="AJ860" s="712"/>
      <c r="AK860" s="371"/>
      <c r="AL860" s="712"/>
      <c r="AM860" s="371"/>
      <c r="AN860" s="712"/>
      <c r="AO860" s="368"/>
      <c r="AP860" s="368">
        <v>0</v>
      </c>
      <c r="AQ860" s="701"/>
      <c r="AR860" s="369">
        <f t="shared" si="1651"/>
        <v>0</v>
      </c>
      <c r="AS860" s="699" t="e">
        <f t="shared" si="1600"/>
        <v>#DIV/0!</v>
      </c>
      <c r="AT860" s="369"/>
      <c r="AU860" s="699" t="e">
        <f t="shared" si="1607"/>
        <v>#DIV/0!</v>
      </c>
      <c r="AV860" s="368"/>
      <c r="AW860" s="699" t="e">
        <f t="shared" si="1608"/>
        <v>#DIV/0!</v>
      </c>
      <c r="AX860" s="369"/>
      <c r="AY860" s="699" t="e">
        <f t="shared" si="1601"/>
        <v>#DIV/0!</v>
      </c>
      <c r="AZ860" s="368"/>
      <c r="BA860" s="699" t="e">
        <f t="shared" si="1602"/>
        <v>#DIV/0!</v>
      </c>
      <c r="BB860" s="368"/>
      <c r="BC860" s="368"/>
      <c r="BD860" s="368"/>
      <c r="BE860" s="368">
        <f t="shared" si="1653"/>
        <v>0</v>
      </c>
      <c r="BF860" s="368"/>
      <c r="BG860" s="368"/>
      <c r="BH860" s="368"/>
      <c r="BI860" s="368"/>
      <c r="BJ860" s="368"/>
      <c r="BK860" s="368"/>
      <c r="BL860" s="368"/>
      <c r="BM860" s="368"/>
      <c r="BN860" s="368">
        <f t="shared" si="1612"/>
        <v>0</v>
      </c>
      <c r="BO860" s="368"/>
      <c r="BP860" s="368"/>
      <c r="BQ860" s="368"/>
      <c r="BR860" s="368"/>
      <c r="BS860" s="368"/>
      <c r="BT860" s="368">
        <v>0</v>
      </c>
      <c r="BU860" s="111">
        <f t="shared" si="1657"/>
        <v>0</v>
      </c>
      <c r="BV860" s="372"/>
      <c r="BW860" s="372"/>
      <c r="BX860" s="372"/>
      <c r="BY860" s="372"/>
      <c r="BZ860" s="369"/>
      <c r="CE860" s="699" t="e">
        <f t="shared" si="1615"/>
        <v>#DIV/0!</v>
      </c>
    </row>
    <row r="861" spans="2:83" s="365" customFormat="1" ht="154.5" hidden="1" customHeight="1" x14ac:dyDescent="0.25">
      <c r="B861" s="370" t="s">
        <v>10</v>
      </c>
      <c r="C861" s="397" t="s">
        <v>467</v>
      </c>
      <c r="D861" s="369">
        <f t="shared" si="1642"/>
        <v>0</v>
      </c>
      <c r="E861" s="372"/>
      <c r="F861" s="372"/>
      <c r="G861" s="372"/>
      <c r="H861" s="372"/>
      <c r="I861" s="375">
        <v>0</v>
      </c>
      <c r="J861" s="369"/>
      <c r="K861" s="240">
        <f t="shared" si="1645"/>
        <v>0</v>
      </c>
      <c r="L861" s="699" t="e">
        <f t="shared" si="1597"/>
        <v>#DIV/0!</v>
      </c>
      <c r="M861" s="369"/>
      <c r="N861" s="701"/>
      <c r="O861" s="368"/>
      <c r="P861" s="701"/>
      <c r="Q861" s="371"/>
      <c r="R861" s="712"/>
      <c r="S861" s="371"/>
      <c r="T861" s="712"/>
      <c r="U861" s="368">
        <f>I861</f>
        <v>0</v>
      </c>
      <c r="V861" s="368"/>
      <c r="W861" s="371"/>
      <c r="X861" s="371"/>
      <c r="Y861" s="368"/>
      <c r="Z861" s="368"/>
      <c r="AA861" s="371"/>
      <c r="AB861" s="371"/>
      <c r="AC861" s="368"/>
      <c r="AD861" s="701"/>
      <c r="AE861" s="369"/>
      <c r="AF861" s="699" t="e">
        <f t="shared" si="1599"/>
        <v>#DIV/0!</v>
      </c>
      <c r="AG861" s="372"/>
      <c r="AH861" s="699" t="e">
        <f t="shared" si="1606"/>
        <v>#DIV/0!</v>
      </c>
      <c r="AI861" s="371"/>
      <c r="AJ861" s="712"/>
      <c r="AK861" s="371"/>
      <c r="AL861" s="712"/>
      <c r="AM861" s="371"/>
      <c r="AN861" s="712"/>
      <c r="AO861" s="368"/>
      <c r="AP861" s="368"/>
      <c r="AQ861" s="701"/>
      <c r="AR861" s="369"/>
      <c r="AS861" s="699" t="e">
        <f t="shared" si="1600"/>
        <v>#DIV/0!</v>
      </c>
      <c r="AT861" s="369"/>
      <c r="AU861" s="699" t="e">
        <f t="shared" si="1607"/>
        <v>#DIV/0!</v>
      </c>
      <c r="AV861" s="368"/>
      <c r="AW861" s="699" t="e">
        <f t="shared" si="1608"/>
        <v>#DIV/0!</v>
      </c>
      <c r="AX861" s="369"/>
      <c r="AY861" s="699" t="e">
        <f t="shared" si="1601"/>
        <v>#DIV/0!</v>
      </c>
      <c r="AZ861" s="368"/>
      <c r="BA861" s="699" t="e">
        <f t="shared" si="1602"/>
        <v>#DIV/0!</v>
      </c>
      <c r="BB861" s="368"/>
      <c r="BC861" s="368"/>
      <c r="BD861" s="368"/>
      <c r="BE861" s="368"/>
      <c r="BF861" s="368"/>
      <c r="BG861" s="368"/>
      <c r="BH861" s="368"/>
      <c r="BI861" s="368"/>
      <c r="BJ861" s="368"/>
      <c r="BK861" s="368"/>
      <c r="BL861" s="368"/>
      <c r="BM861" s="368"/>
      <c r="BN861" s="368">
        <f t="shared" si="1612"/>
        <v>0</v>
      </c>
      <c r="BO861" s="368"/>
      <c r="BP861" s="368"/>
      <c r="BQ861" s="368"/>
      <c r="BR861" s="368"/>
      <c r="BS861" s="368"/>
      <c r="BT861" s="368"/>
      <c r="BU861" s="111">
        <f t="shared" si="1657"/>
        <v>0</v>
      </c>
      <c r="BV861" s="372"/>
      <c r="BW861" s="372"/>
      <c r="BX861" s="372"/>
      <c r="BY861" s="372"/>
      <c r="BZ861" s="369"/>
      <c r="CE861" s="699" t="e">
        <f t="shared" si="1615"/>
        <v>#DIV/0!</v>
      </c>
    </row>
    <row r="862" spans="2:83" s="355" customFormat="1" ht="126.75" customHeight="1" x14ac:dyDescent="0.3">
      <c r="B862" s="1020" t="s">
        <v>278</v>
      </c>
      <c r="C862" s="1020"/>
      <c r="D862" s="879">
        <f>E862+F862+G862+H862+I862</f>
        <v>1597937.0833599998</v>
      </c>
      <c r="E862" s="879">
        <f>E846+E851+E854+E855+E858+E853</f>
        <v>253908.62284</v>
      </c>
      <c r="F862" s="879">
        <f>F846+F851+F854+F858</f>
        <v>1000650.923</v>
      </c>
      <c r="G862" s="879">
        <f>G846+G851+G854+G855+G858</f>
        <v>150799.63816999999</v>
      </c>
      <c r="H862" s="879">
        <f>H846+H851+H854+H855+H858</f>
        <v>142644.23350999999</v>
      </c>
      <c r="I862" s="879">
        <f>I846+I851+I854+I855+I858+I861</f>
        <v>49933.665840000001</v>
      </c>
      <c r="J862" s="879">
        <f>K862-D862</f>
        <v>-210990.23072999995</v>
      </c>
      <c r="K862" s="879">
        <f>M862+O862+Q862+S862+U862</f>
        <v>1386946.8526299999</v>
      </c>
      <c r="L862" s="772">
        <f t="shared" si="1597"/>
        <v>0.86796086471292822</v>
      </c>
      <c r="M862" s="879">
        <f>M846+M851+M853+M854+M858</f>
        <v>253908.62284</v>
      </c>
      <c r="N862" s="772">
        <f>M862/E862</f>
        <v>1</v>
      </c>
      <c r="O862" s="767">
        <f t="shared" ref="O862:Q862" si="1659">O846+O851+O853+O854+O858</f>
        <v>1000650.923</v>
      </c>
      <c r="P862" s="772">
        <f t="shared" si="1659"/>
        <v>1</v>
      </c>
      <c r="Q862" s="767">
        <f t="shared" si="1659"/>
        <v>58551.79479</v>
      </c>
      <c r="R862" s="772">
        <f>Q862/G862</f>
        <v>0.38827543288925653</v>
      </c>
      <c r="S862" s="767">
        <f>S846+S851+S855+S858+S860</f>
        <v>48943.679080000002</v>
      </c>
      <c r="T862" s="772">
        <f>S862/H862</f>
        <v>0.34311712345924472</v>
      </c>
      <c r="U862" s="767">
        <f>U846+U851+U854+U855+U858+U861</f>
        <v>24891.832920000001</v>
      </c>
      <c r="V862" s="767">
        <f>V863+V864</f>
        <v>0</v>
      </c>
      <c r="W862" s="767">
        <f>W846+W851+W858</f>
        <v>0</v>
      </c>
      <c r="X862" s="767">
        <f>X846+X851+X858</f>
        <v>0</v>
      </c>
      <c r="Y862" s="767">
        <f>Y846+Y851+Y858</f>
        <v>0</v>
      </c>
      <c r="Z862" s="767">
        <f t="shared" si="1605"/>
        <v>446486.52219000005</v>
      </c>
      <c r="AA862" s="767">
        <f>E862</f>
        <v>253908.62284</v>
      </c>
      <c r="AB862" s="767">
        <f t="shared" ref="AB862:AC864" si="1660">H862</f>
        <v>142644.23350999999</v>
      </c>
      <c r="AC862" s="767">
        <f t="shared" si="1660"/>
        <v>49933.665840000001</v>
      </c>
      <c r="AD862" s="772">
        <f>U862/I862</f>
        <v>0.49849800733156024</v>
      </c>
      <c r="AE862" s="879">
        <f>AG862+AI862+AK862+AM862+AO862</f>
        <v>916665.76666999992</v>
      </c>
      <c r="AF862" s="772">
        <f t="shared" si="1599"/>
        <v>0.57365573164027006</v>
      </c>
      <c r="AG862" s="879">
        <f>AG846+AG851+AG855+AG858+AG860+AG853</f>
        <v>249754.48651999998</v>
      </c>
      <c r="AH862" s="772">
        <f t="shared" si="1606"/>
        <v>0.98363924677494019</v>
      </c>
      <c r="AI862" s="767">
        <f>AI846+AI851+AI855+AI858+AI860</f>
        <v>532105.41342</v>
      </c>
      <c r="AJ862" s="700"/>
      <c r="AK862" s="767">
        <f>AK846+AK851+AK855+AK858+AK860</f>
        <v>54885.209869999999</v>
      </c>
      <c r="AL862" s="700"/>
      <c r="AM862" s="767">
        <f>AM846+AM851+AM855+AM858+AM860</f>
        <v>55028.823940000002</v>
      </c>
      <c r="AN862" s="700"/>
      <c r="AO862" s="767">
        <f>AO863+AO864</f>
        <v>24891.832920000001</v>
      </c>
      <c r="AP862" s="767">
        <f>AP863+AP864</f>
        <v>155388.83851999999</v>
      </c>
      <c r="AQ862" s="818">
        <f>AO862/D862</f>
        <v>1.5577479976658199E-2</v>
      </c>
      <c r="AR862" s="879">
        <f>AT862+AV862+AX862+AZ862+BB862</f>
        <v>1569646.0840099999</v>
      </c>
      <c r="AS862" s="772">
        <f t="shared" si="1600"/>
        <v>0.98229529832894791</v>
      </c>
      <c r="AT862" s="879">
        <f>AT846+AT851+AT853+AT854+AT858</f>
        <v>253908.62284</v>
      </c>
      <c r="AU862" s="772">
        <f t="shared" si="1607"/>
        <v>1</v>
      </c>
      <c r="AV862" s="922">
        <f>AV846+AV851+AV853+AV854+AV858</f>
        <v>1000650.923</v>
      </c>
      <c r="AW862" s="772">
        <f t="shared" si="1608"/>
        <v>1</v>
      </c>
      <c r="AX862" s="879">
        <f>AX846+AX851+AX853+AX854+AX858</f>
        <v>139372.19605</v>
      </c>
      <c r="AY862" s="772">
        <f t="shared" si="1601"/>
        <v>0.92422102427648023</v>
      </c>
      <c r="AZ862" s="922">
        <f>AZ846+AZ851+AZ853+AZ854+AZ858</f>
        <v>125930.67628</v>
      </c>
      <c r="BA862" s="772">
        <f t="shared" si="1602"/>
        <v>0.88283047397896885</v>
      </c>
      <c r="BB862" s="922">
        <f>BB846+BB851+BB853+BB854+BB858</f>
        <v>49783.665840000001</v>
      </c>
      <c r="BC862" s="767">
        <f t="shared" si="1609"/>
        <v>55028.823940000002</v>
      </c>
      <c r="BD862" s="767">
        <f t="shared" si="1610"/>
        <v>24891.832920000001</v>
      </c>
      <c r="BE862" s="767">
        <f t="shared" si="1653"/>
        <v>3344578.9558700002</v>
      </c>
      <c r="BF862" s="767">
        <f>BF846+BF851+BF855+BF858+BF860</f>
        <v>3197070.6767600002</v>
      </c>
      <c r="BG862" s="767">
        <f>BG846+BG851+BG855+BG858+BG860</f>
        <v>54885.209869999999</v>
      </c>
      <c r="BH862" s="767">
        <f>BH846+BH851+BH855+BH858+BH860</f>
        <v>63586.097280000002</v>
      </c>
      <c r="BI862" s="767">
        <f>BI846+BI851+BI855+BI858+BI860</f>
        <v>29036.971959999999</v>
      </c>
      <c r="BJ862" s="767">
        <f t="shared" si="1611"/>
        <v>0</v>
      </c>
      <c r="BK862" s="767">
        <f>BK846+BK851+BK858</f>
        <v>0</v>
      </c>
      <c r="BL862" s="767">
        <f>BL846+BL851+BL858</f>
        <v>0</v>
      </c>
      <c r="BM862" s="767">
        <f>BM846+BM851+BM858</f>
        <v>0</v>
      </c>
      <c r="BN862" s="767">
        <f>BO862+BP862+BQ862+BR862+BS862</f>
        <v>709914.03381000005</v>
      </c>
      <c r="BO862" s="767">
        <f>BO846+BO851+BO855+BO858+BO860</f>
        <v>0</v>
      </c>
      <c r="BP862" s="767">
        <f>BP846+BP851+BP855+BP858+BP860</f>
        <v>600000</v>
      </c>
      <c r="BQ862" s="767">
        <f>BQ846+BQ851+BQ855+BQ858+BQ860</f>
        <v>54885.209869999999</v>
      </c>
      <c r="BR862" s="767">
        <f>BR846+BR851+BR855+BR858+BR860</f>
        <v>55028.823940000002</v>
      </c>
      <c r="BS862" s="767">
        <f>BS846+BS851+BS855+BS858+BS860</f>
        <v>0</v>
      </c>
      <c r="BT862" s="767">
        <f>BT863+BT864</f>
        <v>0</v>
      </c>
      <c r="BU862" s="767">
        <f>BV862+BW862+BX862+BY862+BZ862</f>
        <v>709914.03381000005</v>
      </c>
      <c r="BV862" s="767">
        <f>BV846+BV851+BV855+BV858+BV860</f>
        <v>0</v>
      </c>
      <c r="BW862" s="767">
        <f>BW846+BW851+BW855+BW858+BW860</f>
        <v>600000</v>
      </c>
      <c r="BX862" s="767">
        <f>BX846+BX851+BX855+BX858+BX860</f>
        <v>54885.209869999999</v>
      </c>
      <c r="BY862" s="767">
        <f>BY846+BY851+BY855+BY858+BY860</f>
        <v>55028.823940000002</v>
      </c>
      <c r="BZ862" s="518">
        <f>BZ846+BZ851+BZ855+BZ858+BZ860</f>
        <v>0</v>
      </c>
      <c r="CE862" s="772">
        <f t="shared" si="1615"/>
        <v>0.99699601466312049</v>
      </c>
    </row>
    <row r="863" spans="2:83" s="68" customFormat="1" ht="48" customHeight="1" x14ac:dyDescent="0.3">
      <c r="B863" s="1021" t="s">
        <v>272</v>
      </c>
      <c r="C863" s="1021"/>
      <c r="D863" s="166">
        <f>E863+F863+G863+H863+I863</f>
        <v>1597787.0833599998</v>
      </c>
      <c r="E863" s="166">
        <f>E846+E851+E855+E858+E853</f>
        <v>253908.62284</v>
      </c>
      <c r="F863" s="166">
        <f>F862</f>
        <v>1000650.923</v>
      </c>
      <c r="G863" s="166">
        <f>G846+G851+G854+G855+G858</f>
        <v>150799.63816999999</v>
      </c>
      <c r="H863" s="166">
        <f>H846+H851+H854+H855+H858</f>
        <v>142644.23350999999</v>
      </c>
      <c r="I863" s="166">
        <f>I846+I851+I854+I855+I861</f>
        <v>49783.665840000001</v>
      </c>
      <c r="J863" s="166">
        <f>J862</f>
        <v>-210990.23072999995</v>
      </c>
      <c r="K863" s="166">
        <f>M863+O863+Q863+S863+U863</f>
        <v>1386946.8526299999</v>
      </c>
      <c r="L863" s="699">
        <f t="shared" si="1597"/>
        <v>0.86804234874234787</v>
      </c>
      <c r="M863" s="166">
        <f>M846+M851+M855+M858+M853</f>
        <v>253908.62284</v>
      </c>
      <c r="N863" s="699">
        <f t="shared" ref="N863:N869" si="1661">M863/E863</f>
        <v>1</v>
      </c>
      <c r="O863" s="626">
        <f>O851</f>
        <v>1000650.923</v>
      </c>
      <c r="P863" s="699"/>
      <c r="Q863" s="626">
        <f>Q846+Q851+Q855+Q858</f>
        <v>58551.79479</v>
      </c>
      <c r="R863" s="699">
        <f t="shared" ref="R863:R871" si="1662">Q863/G863</f>
        <v>0.38827543288925653</v>
      </c>
      <c r="S863" s="626">
        <f>S846+S851+S855+S858</f>
        <v>48943.679080000002</v>
      </c>
      <c r="T863" s="699">
        <f t="shared" ref="T863:T866" si="1663">S863/H863</f>
        <v>0.34311712345924472</v>
      </c>
      <c r="U863" s="626">
        <f>U846+U851+U854+U855+U861</f>
        <v>24891.832920000001</v>
      </c>
      <c r="V863" s="626">
        <f>W863+X863+Y863</f>
        <v>0</v>
      </c>
      <c r="W863" s="626">
        <f>W846+W851</f>
        <v>0</v>
      </c>
      <c r="X863" s="626">
        <f>X846+X851</f>
        <v>0</v>
      </c>
      <c r="Y863" s="626">
        <f>Y846+Y851</f>
        <v>0</v>
      </c>
      <c r="Z863" s="626">
        <f t="shared" si="1605"/>
        <v>446336.52219000005</v>
      </c>
      <c r="AA863" s="626">
        <f>E863</f>
        <v>253908.62284</v>
      </c>
      <c r="AB863" s="626">
        <f t="shared" si="1660"/>
        <v>142644.23350999999</v>
      </c>
      <c r="AC863" s="626">
        <f t="shared" si="1660"/>
        <v>49783.665840000001</v>
      </c>
      <c r="AD863" s="699">
        <f t="shared" ref="AD863:AD871" si="1664">U863/I863</f>
        <v>0.5</v>
      </c>
      <c r="AE863" s="166">
        <f>AG863+AI863+AK863+AM863+AO863</f>
        <v>916665.76666999992</v>
      </c>
      <c r="AF863" s="699">
        <f t="shared" si="1599"/>
        <v>0.57370958635010105</v>
      </c>
      <c r="AG863" s="166">
        <f>AG846+AG851+AG855+AG858+AG860+AG853</f>
        <v>249754.48651999998</v>
      </c>
      <c r="AH863" s="699">
        <f t="shared" si="1606"/>
        <v>0.98363924677494019</v>
      </c>
      <c r="AI863" s="626">
        <f>AI846+AI851+AI855+AI858+AI860</f>
        <v>532105.41342</v>
      </c>
      <c r="AJ863" s="687"/>
      <c r="AK863" s="626">
        <f>AK846+AK851+AK855+AK858+AK860</f>
        <v>54885.209869999999</v>
      </c>
      <c r="AL863" s="687"/>
      <c r="AM863" s="626">
        <f>AM846+AM851+AM855+AM858+AM860</f>
        <v>55028.823940000002</v>
      </c>
      <c r="AN863" s="687"/>
      <c r="AO863" s="626">
        <f>AO854</f>
        <v>24891.832920000001</v>
      </c>
      <c r="AP863" s="626">
        <f>AP846+AP851+AP855</f>
        <v>155388.83851999999</v>
      </c>
      <c r="AQ863" s="699">
        <f t="shared" ref="AQ863:AQ864" si="1665">AO863/D863</f>
        <v>1.5578942388027544E-2</v>
      </c>
      <c r="AR863" s="166">
        <f>AT863+AV863+AX863+AZ863+BB863</f>
        <v>1569646.0840099999</v>
      </c>
      <c r="AS863" s="699">
        <f t="shared" si="1600"/>
        <v>0.9823875160570068</v>
      </c>
      <c r="AT863" s="166">
        <f>AT851+AT853</f>
        <v>253908.62284</v>
      </c>
      <c r="AU863" s="699">
        <f t="shared" si="1607"/>
        <v>1</v>
      </c>
      <c r="AV863" s="626">
        <f>AV846+AV851+AV855+AV858+AV860</f>
        <v>1000650.923</v>
      </c>
      <c r="AW863" s="699">
        <f t="shared" si="1608"/>
        <v>1</v>
      </c>
      <c r="AX863" s="166">
        <f>AX846+AX851+AX855+AX858+AX860</f>
        <v>139372.19605</v>
      </c>
      <c r="AY863" s="699">
        <f t="shared" si="1601"/>
        <v>0.92422102427648023</v>
      </c>
      <c r="AZ863" s="626">
        <f>AZ846+AZ851+AZ855+AZ858+AZ860</f>
        <v>125930.67628</v>
      </c>
      <c r="BA863" s="699">
        <f t="shared" si="1602"/>
        <v>0.88283047397896885</v>
      </c>
      <c r="BB863" s="626">
        <f>BB854</f>
        <v>49783.665840000001</v>
      </c>
      <c r="BC863" s="626">
        <f>BC846+BC851</f>
        <v>0</v>
      </c>
      <c r="BD863" s="626">
        <f>BD846+BD851</f>
        <v>0</v>
      </c>
      <c r="BE863" s="626">
        <f t="shared" si="1653"/>
        <v>3344578.9558700002</v>
      </c>
      <c r="BF863" s="626">
        <f>BF846+BF851+BF855+BF858+BF860</f>
        <v>3197070.6767600002</v>
      </c>
      <c r="BG863" s="626">
        <f>BG846+BG851+BG855+BG858+BG860</f>
        <v>54885.209869999999</v>
      </c>
      <c r="BH863" s="626">
        <f>BH846+BH851+BH855+BH858+BH860</f>
        <v>63586.097280000002</v>
      </c>
      <c r="BI863" s="626">
        <f>BI851</f>
        <v>29036.971959999999</v>
      </c>
      <c r="BJ863" s="626">
        <f t="shared" si="1611"/>
        <v>0</v>
      </c>
      <c r="BK863" s="626">
        <f>BK846+BK851</f>
        <v>0</v>
      </c>
      <c r="BL863" s="626">
        <f>BL846+BL851</f>
        <v>0</v>
      </c>
      <c r="BM863" s="626">
        <f>BM846+BM851</f>
        <v>0</v>
      </c>
      <c r="BN863" s="626">
        <f>BO863+BP863+BQ863+BR863+BS863</f>
        <v>709914.03381000005</v>
      </c>
      <c r="BO863" s="626">
        <f>BO846+BO851+BO855+BO858+BO860</f>
        <v>0</v>
      </c>
      <c r="BP863" s="626">
        <f>BP846+BP851+BP855+BP858+BP860</f>
        <v>600000</v>
      </c>
      <c r="BQ863" s="626">
        <f>BQ846+BQ851+BQ855+BQ858+BQ860</f>
        <v>54885.209869999999</v>
      </c>
      <c r="BR863" s="626">
        <f>BR846+BR851+BR855+BR858+BR860</f>
        <v>55028.823940000002</v>
      </c>
      <c r="BS863" s="626">
        <f>BS851</f>
        <v>0</v>
      </c>
      <c r="BT863" s="626">
        <f>BT846+BT851+BT855</f>
        <v>0</v>
      </c>
      <c r="BU863" s="626">
        <f>BV863+BW863+BX863+BY863+BZ863</f>
        <v>709914.03381000005</v>
      </c>
      <c r="BV863" s="435">
        <f>BV846+BV851+BV855+BV858+BV860</f>
        <v>0</v>
      </c>
      <c r="BW863" s="546">
        <f>BW846+BW851+BW854+BW858+BW861</f>
        <v>600000</v>
      </c>
      <c r="BX863" s="522">
        <f>BX846+BX851+BX855+BX858+BX860</f>
        <v>54885.209869999999</v>
      </c>
      <c r="BY863" s="522">
        <f>BY846+BY851+BY855+BY858+BY860</f>
        <v>55028.823940000002</v>
      </c>
      <c r="BZ863" s="537">
        <f>BZ851</f>
        <v>0</v>
      </c>
      <c r="CE863" s="699">
        <f t="shared" si="1615"/>
        <v>1</v>
      </c>
    </row>
    <row r="864" spans="2:83" s="68" customFormat="1" ht="55.5" customHeight="1" x14ac:dyDescent="0.3">
      <c r="B864" s="1021" t="s">
        <v>277</v>
      </c>
      <c r="C864" s="1021"/>
      <c r="D864" s="166">
        <f>E864+F864+G864+H864+I864</f>
        <v>150</v>
      </c>
      <c r="E864" s="166">
        <f>E858</f>
        <v>0</v>
      </c>
      <c r="F864" s="166"/>
      <c r="G864" s="166">
        <f>G858</f>
        <v>0</v>
      </c>
      <c r="H864" s="166">
        <f>H858</f>
        <v>0</v>
      </c>
      <c r="I864" s="166">
        <f>I858</f>
        <v>150</v>
      </c>
      <c r="J864" s="166">
        <f>J852</f>
        <v>0</v>
      </c>
      <c r="K864" s="166">
        <f>M864+O864+Q864+S864+U864</f>
        <v>0</v>
      </c>
      <c r="L864" s="699">
        <f t="shared" si="1597"/>
        <v>0</v>
      </c>
      <c r="M864" s="166">
        <f>M860</f>
        <v>0</v>
      </c>
      <c r="N864" s="699">
        <v>0</v>
      </c>
      <c r="O864" s="626">
        <f>O852</f>
        <v>0</v>
      </c>
      <c r="P864" s="699"/>
      <c r="Q864" s="626">
        <f>Q858</f>
        <v>0</v>
      </c>
      <c r="R864" s="699" t="e">
        <f t="shared" si="1662"/>
        <v>#DIV/0!</v>
      </c>
      <c r="S864" s="626">
        <f>S858</f>
        <v>0</v>
      </c>
      <c r="T864" s="699">
        <v>0</v>
      </c>
      <c r="U864" s="626">
        <f>U858</f>
        <v>0</v>
      </c>
      <c r="V864" s="626">
        <f>W864+X864+Y864</f>
        <v>0</v>
      </c>
      <c r="W864" s="626">
        <f>W858</f>
        <v>0</v>
      </c>
      <c r="X864" s="626">
        <f>X858</f>
        <v>0</v>
      </c>
      <c r="Y864" s="626">
        <f>Y858</f>
        <v>0</v>
      </c>
      <c r="Z864" s="626">
        <f t="shared" si="1605"/>
        <v>150</v>
      </c>
      <c r="AA864" s="626">
        <f>E864</f>
        <v>0</v>
      </c>
      <c r="AB864" s="626">
        <f t="shared" si="1660"/>
        <v>0</v>
      </c>
      <c r="AC864" s="626">
        <f t="shared" si="1660"/>
        <v>150</v>
      </c>
      <c r="AD864" s="699">
        <f t="shared" si="1664"/>
        <v>0</v>
      </c>
      <c r="AE864" s="166">
        <f>AG864+AI864+AK864+AM864+AO864</f>
        <v>0</v>
      </c>
      <c r="AF864" s="699">
        <f t="shared" si="1599"/>
        <v>0</v>
      </c>
      <c r="AG864" s="166">
        <f>AG858</f>
        <v>0</v>
      </c>
      <c r="AH864" s="699">
        <v>0</v>
      </c>
      <c r="AI864" s="626">
        <f>AI858</f>
        <v>0</v>
      </c>
      <c r="AJ864" s="687"/>
      <c r="AK864" s="626">
        <f>AK858</f>
        <v>0</v>
      </c>
      <c r="AL864" s="687"/>
      <c r="AM864" s="626">
        <f>AM858</f>
        <v>0</v>
      </c>
      <c r="AN864" s="687"/>
      <c r="AO864" s="626">
        <f>AO858+AO860</f>
        <v>0</v>
      </c>
      <c r="AP864" s="626">
        <f>AP858</f>
        <v>0</v>
      </c>
      <c r="AQ864" s="699">
        <f t="shared" si="1665"/>
        <v>0</v>
      </c>
      <c r="AR864" s="166">
        <f>AT864+AV864+AX864+AZ864+BB864</f>
        <v>0</v>
      </c>
      <c r="AS864" s="699">
        <f t="shared" si="1600"/>
        <v>0</v>
      </c>
      <c r="AT864" s="166">
        <f>AT858</f>
        <v>0</v>
      </c>
      <c r="AU864" s="699">
        <v>0</v>
      </c>
      <c r="AV864" s="626">
        <f>AV858</f>
        <v>0</v>
      </c>
      <c r="AW864" s="699">
        <v>0</v>
      </c>
      <c r="AX864" s="166">
        <f>AX858</f>
        <v>0</v>
      </c>
      <c r="AY864" s="699">
        <v>0</v>
      </c>
      <c r="AZ864" s="626">
        <f>AZ858</f>
        <v>0</v>
      </c>
      <c r="BA864" s="699">
        <v>0</v>
      </c>
      <c r="BB864" s="626">
        <f>BB858+BB860</f>
        <v>0</v>
      </c>
      <c r="BC864" s="626">
        <f>BC858</f>
        <v>0</v>
      </c>
      <c r="BD864" s="626">
        <f>BD858</f>
        <v>0</v>
      </c>
      <c r="BE864" s="626">
        <f t="shared" si="1653"/>
        <v>0</v>
      </c>
      <c r="BF864" s="626">
        <f>BF858</f>
        <v>0</v>
      </c>
      <c r="BG864" s="626"/>
      <c r="BH864" s="626">
        <f>BH858</f>
        <v>0</v>
      </c>
      <c r="BI864" s="626">
        <f>BI858+BI860</f>
        <v>0</v>
      </c>
      <c r="BJ864" s="626">
        <f t="shared" si="1611"/>
        <v>0</v>
      </c>
      <c r="BK864" s="626">
        <f>BK858</f>
        <v>0</v>
      </c>
      <c r="BL864" s="626">
        <f>BL858</f>
        <v>0</v>
      </c>
      <c r="BM864" s="626">
        <f>BM858</f>
        <v>0</v>
      </c>
      <c r="BN864" s="626">
        <f t="shared" si="1612"/>
        <v>0</v>
      </c>
      <c r="BO864" s="626">
        <f>BO858</f>
        <v>0</v>
      </c>
      <c r="BP864" s="626">
        <f>BP858</f>
        <v>0</v>
      </c>
      <c r="BQ864" s="626">
        <f>BQ858</f>
        <v>0</v>
      </c>
      <c r="BR864" s="626">
        <f>BR858</f>
        <v>0</v>
      </c>
      <c r="BS864" s="626">
        <f>BS858+BS860</f>
        <v>0</v>
      </c>
      <c r="BT864" s="626">
        <f>BT858</f>
        <v>0</v>
      </c>
      <c r="BU864" s="626">
        <f t="shared" ref="BU864:BU871" si="1666">BV864+BX864+BY864+BZ864</f>
        <v>0</v>
      </c>
      <c r="BV864" s="166">
        <f>BV858</f>
        <v>0</v>
      </c>
      <c r="BW864" s="166">
        <f>BW858</f>
        <v>0</v>
      </c>
      <c r="BX864" s="166">
        <f>BX858</f>
        <v>0</v>
      </c>
      <c r="BY864" s="166">
        <f>BY858</f>
        <v>0</v>
      </c>
      <c r="BZ864" s="435">
        <f>BZ858+BZ860</f>
        <v>0</v>
      </c>
      <c r="CE864" s="699">
        <f t="shared" si="1615"/>
        <v>0</v>
      </c>
    </row>
    <row r="865" spans="2:83" s="402" customFormat="1" ht="63" customHeight="1" x14ac:dyDescent="0.25">
      <c r="B865" s="1090" t="s">
        <v>135</v>
      </c>
      <c r="C865" s="1090"/>
      <c r="D865" s="375">
        <f>E865+F865+G865+H865+I865</f>
        <v>31383357.692950003</v>
      </c>
      <c r="E865" s="375">
        <f>E866+E867+E868+E870+E869</f>
        <v>10742974.241660001</v>
      </c>
      <c r="F865" s="375">
        <f t="shared" ref="F865:I865" si="1667">F866+F867+F868+F870+F869</f>
        <v>5034789.7820800003</v>
      </c>
      <c r="G865" s="375">
        <f t="shared" si="1667"/>
        <v>11180709.626350001</v>
      </c>
      <c r="H865" s="375">
        <f t="shared" si="1667"/>
        <v>1628540.1295100001</v>
      </c>
      <c r="I865" s="375">
        <f t="shared" si="1667"/>
        <v>2796343.91335</v>
      </c>
      <c r="J865" s="375">
        <f>K865-D865</f>
        <v>-22906230.972140003</v>
      </c>
      <c r="K865" s="375">
        <f>M865+O865+Q865+S865+U865</f>
        <v>8477126.7208099999</v>
      </c>
      <c r="L865" s="745">
        <f t="shared" si="1597"/>
        <v>0.27011535233893447</v>
      </c>
      <c r="M865" s="375">
        <f>M866+M867+M868+M870+M869</f>
        <v>2595192.4579500002</v>
      </c>
      <c r="N865" s="745">
        <f t="shared" si="1661"/>
        <v>0.24157113286990362</v>
      </c>
      <c r="O865" s="375">
        <f t="shared" ref="O865" si="1668">O866+O867+O868+O870+O869</f>
        <v>3434789.7820799998</v>
      </c>
      <c r="P865" s="745">
        <f>O865/F865</f>
        <v>0.68221116089200462</v>
      </c>
      <c r="Q865" s="375">
        <f t="shared" ref="Q865" si="1669">Q866+Q867+Q868+Q870+Q869</f>
        <v>1374602.9985799999</v>
      </c>
      <c r="R865" s="745">
        <f t="shared" si="1662"/>
        <v>0.12294416405738873</v>
      </c>
      <c r="S865" s="375">
        <f t="shared" ref="S865" si="1670">S866+S867+S868+S870+S869</f>
        <v>865954.02729999996</v>
      </c>
      <c r="T865" s="745">
        <f t="shared" si="1663"/>
        <v>0.53173637640759319</v>
      </c>
      <c r="U865" s="375">
        <f t="shared" ref="U865" si="1671">U866+U867+U868+U870+U869</f>
        <v>206587.45490000001</v>
      </c>
      <c r="V865" s="376" t="e">
        <f t="shared" si="1604"/>
        <v>#REF!</v>
      </c>
      <c r="W865" s="376" t="e">
        <f>W866+W867+W868+W870+W869</f>
        <v>#REF!</v>
      </c>
      <c r="X865" s="376" t="e">
        <f t="shared" ref="X865:Y865" si="1672">X866+X867+X868+X870</f>
        <v>#REF!</v>
      </c>
      <c r="Y865" s="376" t="e">
        <f t="shared" si="1672"/>
        <v>#REF!</v>
      </c>
      <c r="Z865" s="376" t="e">
        <f t="shared" si="1605"/>
        <v>#REF!</v>
      </c>
      <c r="AA865" s="376" t="e">
        <f>AA866+AA867+AA868+AA870+AA869</f>
        <v>#REF!</v>
      </c>
      <c r="AB865" s="376">
        <f>H865</f>
        <v>1628540.1295100001</v>
      </c>
      <c r="AC865" s="376" t="e">
        <f t="shared" ref="AC865" si="1673">AC866+AC867+AC868+AC870</f>
        <v>#REF!</v>
      </c>
      <c r="AD865" s="745">
        <f t="shared" si="1664"/>
        <v>7.3877699346540579E-2</v>
      </c>
      <c r="AE865" s="375">
        <f>AG865+AI865+AK865+AM865+AO865</f>
        <v>6979478.8972900007</v>
      </c>
      <c r="AF865" s="745">
        <f t="shared" si="1599"/>
        <v>0.22239426914022906</v>
      </c>
      <c r="AG865" s="375">
        <f>AG866+AG867+AG868+AG870+AG869</f>
        <v>1955869.0813899999</v>
      </c>
      <c r="AH865" s="745">
        <f t="shared" si="1606"/>
        <v>0.18206029702699722</v>
      </c>
      <c r="AI865" s="375">
        <f t="shared" ref="AI865" si="1674">AI866+AI867+AI868+AI870+AI869</f>
        <v>2003052.1220999998</v>
      </c>
      <c r="AJ865" s="820">
        <f>AI865/F865</f>
        <v>0.39784225534685341</v>
      </c>
      <c r="AK865" s="375">
        <f t="shared" ref="AK865" si="1675">AK866+AK867+AK868+AK870+AK869</f>
        <v>2133357.8215800002</v>
      </c>
      <c r="AL865" s="820">
        <f>AK865/G865</f>
        <v>0.19080701430186822</v>
      </c>
      <c r="AM865" s="375">
        <f t="shared" ref="AM865" si="1676">AM866+AM867+AM868+AM870+AM869</f>
        <v>715228.08000000007</v>
      </c>
      <c r="AN865" s="820">
        <f>AM865/H865</f>
        <v>0.43918357738915526</v>
      </c>
      <c r="AO865" s="375">
        <f t="shared" ref="AO865" si="1677">AO866+AO867+AO868+AO870+AO869</f>
        <v>171971.79221999997</v>
      </c>
      <c r="AP865" s="376">
        <f>AR865-AE865</f>
        <v>22516602.694129996</v>
      </c>
      <c r="AQ865" s="820">
        <f>AO865/I865</f>
        <v>6.1498798984985718E-2</v>
      </c>
      <c r="AR865" s="375">
        <f>AT865+AV865+AX865+AZ865+BB865</f>
        <v>29496081.591419999</v>
      </c>
      <c r="AS865" s="745">
        <f t="shared" si="1600"/>
        <v>0.93986379277849019</v>
      </c>
      <c r="AT865" s="375">
        <f>AT866+AT867+AT868+AT870+AT869</f>
        <v>10000670.77703</v>
      </c>
      <c r="AU865" s="745">
        <f t="shared" si="1607"/>
        <v>0.9309033561905572</v>
      </c>
      <c r="AV865" s="375">
        <f t="shared" ref="AV865" si="1678">AV866+AV867+AV868+AV870+AV869</f>
        <v>5034789.7820800003</v>
      </c>
      <c r="AW865" s="745">
        <f t="shared" si="1608"/>
        <v>1</v>
      </c>
      <c r="AX865" s="375">
        <f t="shared" ref="AX865" si="1679">AX866+AX867+AX868+AX870+AX869</f>
        <v>10190364.220449999</v>
      </c>
      <c r="AY865" s="745">
        <f t="shared" si="1601"/>
        <v>0.91142374330462739</v>
      </c>
      <c r="AZ865" s="375">
        <f t="shared" ref="AZ865" si="1680">AZ866+AZ867+AZ868+AZ870+AZ869</f>
        <v>1520358.8369499997</v>
      </c>
      <c r="BA865" s="745">
        <f t="shared" si="1602"/>
        <v>0.93357161386465171</v>
      </c>
      <c r="BB865" s="375">
        <f t="shared" ref="BB865" si="1681">BB866+BB867+BB868+BB870+BB869</f>
        <v>2749897.9749099999</v>
      </c>
      <c r="BC865" s="376">
        <f t="shared" ref="BC865:BD865" si="1682">BC866+BC867+BC868+BC870+BC869</f>
        <v>715228.08000000007</v>
      </c>
      <c r="BD865" s="376" t="e">
        <f t="shared" si="1682"/>
        <v>#REF!</v>
      </c>
      <c r="BE865" s="376" t="e">
        <f t="shared" si="1653"/>
        <v>#REF!</v>
      </c>
      <c r="BF865" s="376" t="e">
        <f>BF866+BF867+BF868+BF870+BF869</f>
        <v>#REF!</v>
      </c>
      <c r="BG865" s="376">
        <f>BG866+BG867+BG868+BG870+BG869</f>
        <v>54885.209869999999</v>
      </c>
      <c r="BH865" s="376" t="e">
        <f t="shared" ref="BH865:BI865" si="1683">BH866+BH867+BH868+BH870</f>
        <v>#REF!</v>
      </c>
      <c r="BI865" s="376" t="e">
        <f t="shared" si="1683"/>
        <v>#REF!</v>
      </c>
      <c r="BJ865" s="376" t="e">
        <f t="shared" si="1611"/>
        <v>#REF!</v>
      </c>
      <c r="BK865" s="376" t="e">
        <f>BK866+BK867+BK868+BK870+BK869</f>
        <v>#REF!</v>
      </c>
      <c r="BL865" s="376" t="e">
        <f t="shared" ref="BL865:BM865" si="1684">BL866+BL867+BL868+BL870+BL869</f>
        <v>#REF!</v>
      </c>
      <c r="BM865" s="376" t="e">
        <f t="shared" si="1684"/>
        <v>#REF!</v>
      </c>
      <c r="BN865" s="376">
        <f>BO865+BP865+BQ865+BR865+BS865</f>
        <v>17489105.73088</v>
      </c>
      <c r="BO865" s="376">
        <f>BO866+BO867+BO868+BO870+BO869</f>
        <v>6709939.1561000003</v>
      </c>
      <c r="BP865" s="376">
        <f>BP866+BP867+BP868+BP870+BP869</f>
        <v>600000</v>
      </c>
      <c r="BQ865" s="376">
        <f>BQ866+BQ867+BQ868+BQ870+BQ869</f>
        <v>8373591.1034399997</v>
      </c>
      <c r="BR865" s="376">
        <f t="shared" ref="BR865:BS865" si="1685">BR866+BR867+BR868+BR870</f>
        <v>594475.47134000005</v>
      </c>
      <c r="BS865" s="376">
        <f t="shared" si="1685"/>
        <v>1211100</v>
      </c>
      <c r="BT865" s="376">
        <f>BT837+BT862</f>
        <v>100920.50109999999</v>
      </c>
      <c r="BU865" s="376">
        <f>BV865+BW865+BX865+BY865+BZ865</f>
        <v>17590026.23198</v>
      </c>
      <c r="BV865" s="376">
        <f>BV866+BV867+BV868+BV870+BV869</f>
        <v>6709939.1561000003</v>
      </c>
      <c r="BW865" s="376">
        <f>BW866+BW867+BW868+BW870+BW869</f>
        <v>600000</v>
      </c>
      <c r="BX865" s="376">
        <f>BX866+BX867+BX868+BX870+BX869</f>
        <v>8373591.1034399997</v>
      </c>
      <c r="BY865" s="376">
        <f t="shared" ref="BY865" si="1686">BY866+BY867+BY868+BY870</f>
        <v>872661.56734000007</v>
      </c>
      <c r="BZ865" s="376">
        <f t="shared" ref="BZ865" si="1687">BZ866+BZ867+BZ868+BZ870+BZ869</f>
        <v>1033834.4051</v>
      </c>
      <c r="CE865" s="745">
        <f t="shared" si="1615"/>
        <v>0.98339047703744054</v>
      </c>
    </row>
    <row r="866" spans="2:83" s="50" customFormat="1" ht="57" customHeight="1" x14ac:dyDescent="0.25">
      <c r="B866" s="1021" t="s">
        <v>272</v>
      </c>
      <c r="C866" s="1021"/>
      <c r="D866" s="166">
        <f>E866+F866+G866+H866+I866</f>
        <v>21970517.002950002</v>
      </c>
      <c r="E866" s="166">
        <f>E838+E863</f>
        <v>8044511.1323900009</v>
      </c>
      <c r="F866" s="166">
        <f>F838+F863</f>
        <v>5034789.7820800003</v>
      </c>
      <c r="G866" s="166">
        <f>G838+G863</f>
        <v>4680201.79366</v>
      </c>
      <c r="H866" s="166">
        <f>H838+H863</f>
        <v>1628540.1295100001</v>
      </c>
      <c r="I866" s="166">
        <f>I838+I863</f>
        <v>2582474.1653100001</v>
      </c>
      <c r="J866" s="166">
        <f>J863+J838</f>
        <v>-14123117.675209999</v>
      </c>
      <c r="K866" s="166">
        <f>M866+O866+Q866+S866+U866</f>
        <v>7847549.3277399996</v>
      </c>
      <c r="L866" s="699">
        <f t="shared" si="1597"/>
        <v>0.3571854648065998</v>
      </c>
      <c r="M866" s="166">
        <f>M838+M863</f>
        <v>2346651.3461000002</v>
      </c>
      <c r="N866" s="699">
        <f t="shared" si="1661"/>
        <v>0.29170838444757263</v>
      </c>
      <c r="O866" s="166">
        <f>O838+O863</f>
        <v>3434789.7820799998</v>
      </c>
      <c r="P866" s="699">
        <f t="shared" ref="P866" si="1688">O866/F866</f>
        <v>0.68221116089200462</v>
      </c>
      <c r="Q866" s="166">
        <f>Q838+Q863</f>
        <v>1024361.37926</v>
      </c>
      <c r="R866" s="699">
        <f t="shared" si="1662"/>
        <v>0.21887119923923865</v>
      </c>
      <c r="S866" s="166">
        <f>S838+S863</f>
        <v>865954.02729999996</v>
      </c>
      <c r="T866" s="699">
        <f t="shared" si="1663"/>
        <v>0.53173637640759319</v>
      </c>
      <c r="U866" s="166">
        <f>U838+U863</f>
        <v>175792.79300000001</v>
      </c>
      <c r="V866" s="626" t="e">
        <f>V863+V838</f>
        <v>#REF!</v>
      </c>
      <c r="W866" s="626" t="e">
        <f>W838+W863</f>
        <v>#REF!</v>
      </c>
      <c r="X866" s="626" t="e">
        <f>X838+X863</f>
        <v>#REF!</v>
      </c>
      <c r="Y866" s="626" t="e">
        <f>Y838+Y863</f>
        <v>#REF!</v>
      </c>
      <c r="Z866" s="626" t="e">
        <f t="shared" si="1605"/>
        <v>#REF!</v>
      </c>
      <c r="AA866" s="626" t="e">
        <f>AA838+AA863</f>
        <v>#REF!</v>
      </c>
      <c r="AB866" s="626">
        <f>H866</f>
        <v>1628540.1295100001</v>
      </c>
      <c r="AC866" s="626" t="e">
        <f>AC838+AC863</f>
        <v>#REF!</v>
      </c>
      <c r="AD866" s="699">
        <f t="shared" si="1664"/>
        <v>6.8071462383399228E-2</v>
      </c>
      <c r="AE866" s="166">
        <f>AG866+AI866+AK866+AM866+AO866</f>
        <v>5764839.6099599991</v>
      </c>
      <c r="AF866" s="699">
        <f t="shared" si="1599"/>
        <v>0.26238980216924113</v>
      </c>
      <c r="AG866" s="166">
        <f>AG838+AG863</f>
        <v>1654650.0287299999</v>
      </c>
      <c r="AH866" s="699">
        <f t="shared" si="1606"/>
        <v>0.20568683435191024</v>
      </c>
      <c r="AI866" s="166">
        <f>AI838+AI863</f>
        <v>2003052.1220999998</v>
      </c>
      <c r="AJ866" s="752">
        <f t="shared" ref="AJ866" si="1689">AI866/F866</f>
        <v>0.39784225534685341</v>
      </c>
      <c r="AK866" s="166">
        <f>AK838+AK863</f>
        <v>1235992.25761</v>
      </c>
      <c r="AL866" s="752">
        <f t="shared" ref="AL866:AL868" si="1690">AK866/G866</f>
        <v>0.26408952265355901</v>
      </c>
      <c r="AM866" s="166">
        <f>AM838+AM863</f>
        <v>715228.08000000007</v>
      </c>
      <c r="AN866" s="752">
        <f t="shared" ref="AN866" si="1691">AM866/H866</f>
        <v>0.43918357738915526</v>
      </c>
      <c r="AO866" s="166">
        <f>AO838+AO863</f>
        <v>155917.12151999999</v>
      </c>
      <c r="AP866" s="626">
        <f>AP863+AP838</f>
        <v>13944622.263969997</v>
      </c>
      <c r="AQ866" s="752">
        <f t="shared" ref="AQ866:AQ871" si="1692">AO866/I866</f>
        <v>6.0375094401489859E-2</v>
      </c>
      <c r="AR866" s="166">
        <f>AT866+AV866+AX866+AZ866+BB866</f>
        <v>20343263.451469999</v>
      </c>
      <c r="AS866" s="699">
        <f t="shared" si="1600"/>
        <v>0.92593467184857281</v>
      </c>
      <c r="AT866" s="166">
        <f>AT838+AT863</f>
        <v>7302207.6677599996</v>
      </c>
      <c r="AU866" s="699">
        <f t="shared" si="1607"/>
        <v>0.90772547238560852</v>
      </c>
      <c r="AV866" s="166">
        <f>AV838+AV863</f>
        <v>5034789.7820800003</v>
      </c>
      <c r="AW866" s="699">
        <f t="shared" si="1608"/>
        <v>1</v>
      </c>
      <c r="AX866" s="166">
        <f>AX838+AX863</f>
        <v>3949728.93781</v>
      </c>
      <c r="AY866" s="699">
        <f t="shared" si="1601"/>
        <v>0.84392278622696792</v>
      </c>
      <c r="AZ866" s="166">
        <f>AZ838+AZ863</f>
        <v>1520358.8369499997</v>
      </c>
      <c r="BA866" s="699">
        <f t="shared" si="1602"/>
        <v>0.93357161386465171</v>
      </c>
      <c r="BB866" s="166">
        <f>BB838+BB863</f>
        <v>2536178.2268699999</v>
      </c>
      <c r="BC866" s="626">
        <f t="shared" si="1609"/>
        <v>715228.08000000007</v>
      </c>
      <c r="BD866" s="626" t="e">
        <f>BD838+BD863</f>
        <v>#REF!</v>
      </c>
      <c r="BE866" s="626" t="e">
        <f t="shared" si="1653"/>
        <v>#REF!</v>
      </c>
      <c r="BF866" s="626" t="e">
        <f>BF838+BF863</f>
        <v>#REF!</v>
      </c>
      <c r="BG866" s="626">
        <f>BG838+BG863</f>
        <v>54885.209869999999</v>
      </c>
      <c r="BH866" s="626" t="e">
        <f>BH838+BH863</f>
        <v>#REF!</v>
      </c>
      <c r="BI866" s="626" t="e">
        <f>BI838+BI863</f>
        <v>#REF!</v>
      </c>
      <c r="BJ866" s="626" t="e">
        <f>BK866+BL866+BM866</f>
        <v>#REF!</v>
      </c>
      <c r="BK866" s="626" t="e">
        <f>BK838+BK863</f>
        <v>#REF!</v>
      </c>
      <c r="BL866" s="626" t="e">
        <f>BL838+BL863</f>
        <v>#REF!</v>
      </c>
      <c r="BM866" s="626" t="e">
        <f>BM838+BM863</f>
        <v>#REF!</v>
      </c>
      <c r="BN866" s="626">
        <f>BO866+BP866+BQ866+BR866+BS866</f>
        <v>9346414.430879999</v>
      </c>
      <c r="BO866" s="626">
        <f>BO838+BO863</f>
        <v>3085723.1561000003</v>
      </c>
      <c r="BP866" s="626">
        <f>BP838+BP863</f>
        <v>600000</v>
      </c>
      <c r="BQ866" s="626">
        <f>BQ838+BQ863</f>
        <v>3855115.8034399999</v>
      </c>
      <c r="BR866" s="626">
        <f>BR838+BR863</f>
        <v>594475.47134000005</v>
      </c>
      <c r="BS866" s="626">
        <f>BS838+BS863</f>
        <v>1211100</v>
      </c>
      <c r="BT866" s="626">
        <f>BT863+BT838</f>
        <v>100920.50109999999</v>
      </c>
      <c r="BU866" s="626">
        <f>BV866+BW866+BX866+BY866+BZ866</f>
        <v>9447334.9319799989</v>
      </c>
      <c r="BV866" s="457">
        <f>BV838+BV863</f>
        <v>3085723.1561000003</v>
      </c>
      <c r="BW866" s="522">
        <f>BW838+BW863</f>
        <v>600000</v>
      </c>
      <c r="BX866" s="457">
        <f>BX838+BX863</f>
        <v>3855115.8034399999</v>
      </c>
      <c r="BY866" s="435">
        <f>BY838+BY863</f>
        <v>872661.56734000007</v>
      </c>
      <c r="BZ866" s="564">
        <f>BZ838+BZ863</f>
        <v>1033834.4051</v>
      </c>
      <c r="CE866" s="699">
        <f t="shared" si="1615"/>
        <v>0.98207302939874996</v>
      </c>
    </row>
    <row r="867" spans="2:83" s="23" customFormat="1" ht="59.25" customHeight="1" x14ac:dyDescent="0.25">
      <c r="B867" s="1022" t="s">
        <v>273</v>
      </c>
      <c r="C867" s="1022"/>
      <c r="D867" s="167">
        <f t="shared" ref="D867:D871" si="1693">E867+G867+H867+I867</f>
        <v>5207584.5</v>
      </c>
      <c r="E867" s="167">
        <f t="shared" ref="E867:J868" si="1694">E839</f>
        <v>2412182.8573100003</v>
      </c>
      <c r="F867" s="167">
        <f t="shared" si="1694"/>
        <v>0</v>
      </c>
      <c r="G867" s="167">
        <f t="shared" si="1694"/>
        <v>2795401.6426900001</v>
      </c>
      <c r="H867" s="167">
        <f t="shared" si="1694"/>
        <v>0</v>
      </c>
      <c r="I867" s="167">
        <f t="shared" si="1694"/>
        <v>0</v>
      </c>
      <c r="J867" s="167">
        <f t="shared" si="1694"/>
        <v>-4761794.1373100001</v>
      </c>
      <c r="K867" s="167">
        <f t="shared" ref="K867:K871" si="1695">M867+Q867+S867+U867</f>
        <v>445790.36269000004</v>
      </c>
      <c r="L867" s="739">
        <f t="shared" si="1597"/>
        <v>8.5604057445443277E-2</v>
      </c>
      <c r="M867" s="167">
        <f t="shared" ref="M867" si="1696">M839</f>
        <v>95548.743369999997</v>
      </c>
      <c r="N867" s="739">
        <f t="shared" si="1661"/>
        <v>3.961090390823576E-2</v>
      </c>
      <c r="O867" s="167">
        <f t="shared" ref="O867" si="1697">O839</f>
        <v>0</v>
      </c>
      <c r="P867" s="739">
        <v>0</v>
      </c>
      <c r="Q867" s="167">
        <f t="shared" ref="Q867" si="1698">Q839</f>
        <v>350241.61932000006</v>
      </c>
      <c r="R867" s="739">
        <f t="shared" si="1662"/>
        <v>0.12529205605780658</v>
      </c>
      <c r="S867" s="167">
        <f t="shared" ref="S867" si="1699">S839</f>
        <v>0</v>
      </c>
      <c r="T867" s="739">
        <v>0</v>
      </c>
      <c r="U867" s="167">
        <f t="shared" ref="U867" si="1700">U839</f>
        <v>0</v>
      </c>
      <c r="V867" s="102" t="e">
        <f t="shared" ref="V867:Y867" si="1701">V839</f>
        <v>#REF!</v>
      </c>
      <c r="W867" s="102" t="e">
        <f t="shared" si="1701"/>
        <v>#REF!</v>
      </c>
      <c r="X867" s="102" t="e">
        <f t="shared" si="1701"/>
        <v>#REF!</v>
      </c>
      <c r="Y867" s="102" t="e">
        <f t="shared" si="1701"/>
        <v>#REF!</v>
      </c>
      <c r="Z867" s="102" t="e">
        <f t="shared" si="1605"/>
        <v>#REF!</v>
      </c>
      <c r="AA867" s="102" t="e">
        <f>AA839</f>
        <v>#REF!</v>
      </c>
      <c r="AB867" s="102">
        <f>H867</f>
        <v>0</v>
      </c>
      <c r="AC867" s="102">
        <f>I867</f>
        <v>0</v>
      </c>
      <c r="AD867" s="739" t="e">
        <f t="shared" si="1664"/>
        <v>#DIV/0!</v>
      </c>
      <c r="AE867" s="167">
        <f t="shared" si="1647"/>
        <v>707095.67638999992</v>
      </c>
      <c r="AF867" s="739">
        <f t="shared" si="1599"/>
        <v>0.13578189204419053</v>
      </c>
      <c r="AG867" s="167">
        <f t="shared" ref="AG867" si="1702">AG839</f>
        <v>169226.02486999999</v>
      </c>
      <c r="AH867" s="739">
        <f t="shared" si="1606"/>
        <v>7.0154724944325397E-2</v>
      </c>
      <c r="AI867" s="167">
        <f t="shared" ref="AI867" si="1703">AI839</f>
        <v>0</v>
      </c>
      <c r="AJ867" s="821">
        <v>0</v>
      </c>
      <c r="AK867" s="167">
        <f t="shared" ref="AK867" si="1704">AK839</f>
        <v>537869.65151999996</v>
      </c>
      <c r="AL867" s="821">
        <f t="shared" si="1690"/>
        <v>0.19241229714754365</v>
      </c>
      <c r="AM867" s="167">
        <f t="shared" ref="AM867" si="1705">AM839</f>
        <v>0</v>
      </c>
      <c r="AN867" s="821">
        <v>0</v>
      </c>
      <c r="AO867" s="167">
        <f t="shared" ref="AO867" si="1706">AO839</f>
        <v>0</v>
      </c>
      <c r="AP867" s="102">
        <f t="shared" ref="AP867" si="1707">AP839</f>
        <v>4320159.8856700007</v>
      </c>
      <c r="AQ867" s="821">
        <v>0</v>
      </c>
      <c r="AR867" s="167">
        <f t="shared" ref="AR867:AR871" si="1708">AT867+AX867+AZ867+BB867</f>
        <v>4971430.8030900005</v>
      </c>
      <c r="AS867" s="739">
        <f t="shared" si="1600"/>
        <v>0.95465197023495263</v>
      </c>
      <c r="AT867" s="167">
        <f t="shared" ref="AT867" si="1709">AT839</f>
        <v>2412182.8573100003</v>
      </c>
      <c r="AU867" s="739">
        <f t="shared" si="1607"/>
        <v>1</v>
      </c>
      <c r="AV867" s="167">
        <f t="shared" ref="AV867" si="1710">AV839</f>
        <v>0</v>
      </c>
      <c r="AW867" s="739">
        <v>0</v>
      </c>
      <c r="AX867" s="167">
        <f t="shared" ref="AX867" si="1711">AX839</f>
        <v>2559247.9457799997</v>
      </c>
      <c r="AY867" s="739">
        <f t="shared" si="1601"/>
        <v>0.9155206560289666</v>
      </c>
      <c r="AZ867" s="167">
        <f t="shared" ref="AZ867" si="1712">AZ839</f>
        <v>0</v>
      </c>
      <c r="BA867" s="739">
        <v>0</v>
      </c>
      <c r="BB867" s="167">
        <f t="shared" ref="BB867" si="1713">BB839</f>
        <v>0</v>
      </c>
      <c r="BC867" s="102">
        <f t="shared" ref="BC867:BM867" si="1714">BC839</f>
        <v>0</v>
      </c>
      <c r="BD867" s="102">
        <f t="shared" si="1714"/>
        <v>0</v>
      </c>
      <c r="BE867" s="102">
        <f t="shared" si="1714"/>
        <v>0</v>
      </c>
      <c r="BF867" s="102">
        <f t="shared" si="1714"/>
        <v>0</v>
      </c>
      <c r="BG867" s="102">
        <f t="shared" si="1714"/>
        <v>0</v>
      </c>
      <c r="BH867" s="102">
        <f t="shared" si="1714"/>
        <v>0</v>
      </c>
      <c r="BI867" s="102">
        <f t="shared" si="1714"/>
        <v>0</v>
      </c>
      <c r="BJ867" s="102" t="e">
        <f t="shared" si="1714"/>
        <v>#REF!</v>
      </c>
      <c r="BK867" s="102" t="e">
        <f t="shared" si="1714"/>
        <v>#REF!</v>
      </c>
      <c r="BL867" s="102" t="e">
        <f t="shared" si="1714"/>
        <v>#REF!</v>
      </c>
      <c r="BM867" s="102" t="e">
        <f t="shared" si="1714"/>
        <v>#REF!</v>
      </c>
      <c r="BN867" s="102">
        <f t="shared" ref="BN867:BN871" si="1715">BO867+BQ867+BR867+BS867</f>
        <v>7642691.2999999998</v>
      </c>
      <c r="BO867" s="102">
        <f t="shared" ref="BO867:BT867" si="1716">BO839</f>
        <v>3124216</v>
      </c>
      <c r="BP867" s="102">
        <f t="shared" si="1716"/>
        <v>0</v>
      </c>
      <c r="BQ867" s="102">
        <f t="shared" si="1716"/>
        <v>4518475.3</v>
      </c>
      <c r="BR867" s="102">
        <f t="shared" si="1716"/>
        <v>0</v>
      </c>
      <c r="BS867" s="102">
        <f t="shared" si="1716"/>
        <v>0</v>
      </c>
      <c r="BT867" s="102">
        <f t="shared" si="1716"/>
        <v>0</v>
      </c>
      <c r="BU867" s="102">
        <f t="shared" si="1666"/>
        <v>7642691.2999999998</v>
      </c>
      <c r="BV867" s="102">
        <f t="shared" ref="BV867:BZ868" si="1717">BV839</f>
        <v>3124216</v>
      </c>
      <c r="BW867" s="102">
        <f t="shared" si="1717"/>
        <v>0</v>
      </c>
      <c r="BX867" s="102">
        <f t="shared" si="1717"/>
        <v>4518475.3</v>
      </c>
      <c r="BY867" s="102">
        <f t="shared" si="1717"/>
        <v>0</v>
      </c>
      <c r="BZ867" s="102">
        <f t="shared" si="1717"/>
        <v>0</v>
      </c>
      <c r="CE867" s="739">
        <v>0</v>
      </c>
    </row>
    <row r="868" spans="2:83" s="193" customFormat="1" ht="52.5" customHeight="1" x14ac:dyDescent="0.25">
      <c r="B868" s="1086" t="s">
        <v>276</v>
      </c>
      <c r="C868" s="1086"/>
      <c r="D868" s="235">
        <f t="shared" si="1693"/>
        <v>3705106.19</v>
      </c>
      <c r="E868" s="235">
        <f t="shared" si="1694"/>
        <v>0</v>
      </c>
      <c r="F868" s="235">
        <f t="shared" si="1694"/>
        <v>0</v>
      </c>
      <c r="G868" s="235">
        <f t="shared" si="1694"/>
        <v>3705106.19</v>
      </c>
      <c r="H868" s="235">
        <f t="shared" si="1694"/>
        <v>0</v>
      </c>
      <c r="I868" s="235">
        <f t="shared" si="1694"/>
        <v>0</v>
      </c>
      <c r="J868" s="235">
        <f t="shared" si="1694"/>
        <v>-3705106.19</v>
      </c>
      <c r="K868" s="235">
        <f t="shared" si="1695"/>
        <v>0</v>
      </c>
      <c r="L868" s="699">
        <f t="shared" si="1597"/>
        <v>0</v>
      </c>
      <c r="M868" s="235">
        <f t="shared" ref="M868" si="1718">M840</f>
        <v>0</v>
      </c>
      <c r="N868" s="699">
        <v>0</v>
      </c>
      <c r="O868" s="235">
        <f t="shared" ref="O868" si="1719">O840</f>
        <v>0</v>
      </c>
      <c r="P868" s="699">
        <v>0</v>
      </c>
      <c r="Q868" s="235">
        <f t="shared" ref="Q868" si="1720">Q840</f>
        <v>0</v>
      </c>
      <c r="R868" s="699">
        <f t="shared" si="1662"/>
        <v>0</v>
      </c>
      <c r="S868" s="235">
        <f t="shared" ref="S868" si="1721">S840</f>
        <v>0</v>
      </c>
      <c r="T868" s="699">
        <v>0</v>
      </c>
      <c r="U868" s="235">
        <f t="shared" ref="U868" si="1722">U840</f>
        <v>0</v>
      </c>
      <c r="V868" s="194">
        <f t="shared" ref="V868:Y868" si="1723">V840</f>
        <v>0</v>
      </c>
      <c r="W868" s="194">
        <f t="shared" si="1723"/>
        <v>0</v>
      </c>
      <c r="X868" s="194">
        <f t="shared" si="1723"/>
        <v>0</v>
      </c>
      <c r="Y868" s="194">
        <f t="shared" si="1723"/>
        <v>0</v>
      </c>
      <c r="Z868" s="194">
        <f t="shared" si="1605"/>
        <v>0</v>
      </c>
      <c r="AA868" s="194">
        <f>AA840</f>
        <v>0</v>
      </c>
      <c r="AB868" s="194">
        <f>H868</f>
        <v>0</v>
      </c>
      <c r="AC868" s="194">
        <f>I868</f>
        <v>0</v>
      </c>
      <c r="AD868" s="699" t="e">
        <f t="shared" si="1664"/>
        <v>#DIV/0!</v>
      </c>
      <c r="AE868" s="235">
        <f t="shared" si="1647"/>
        <v>359495.91245</v>
      </c>
      <c r="AF868" s="699">
        <f t="shared" si="1599"/>
        <v>9.7027154962595022E-2</v>
      </c>
      <c r="AG868" s="235">
        <f t="shared" ref="AG868" si="1724">AG840</f>
        <v>0</v>
      </c>
      <c r="AH868" s="699">
        <v>0</v>
      </c>
      <c r="AI868" s="235">
        <f t="shared" ref="AI868" si="1725">AI840</f>
        <v>0</v>
      </c>
      <c r="AJ868" s="752">
        <v>0</v>
      </c>
      <c r="AK868" s="235">
        <f t="shared" ref="AK868" si="1726">AK840</f>
        <v>359495.91245</v>
      </c>
      <c r="AL868" s="752">
        <f t="shared" si="1690"/>
        <v>9.7027154962595022E-2</v>
      </c>
      <c r="AM868" s="235">
        <f t="shared" ref="AM868" si="1727">AM840</f>
        <v>0</v>
      </c>
      <c r="AN868" s="752">
        <v>0</v>
      </c>
      <c r="AO868" s="235">
        <f t="shared" ref="AO868" si="1728">AO840</f>
        <v>0</v>
      </c>
      <c r="AP868" s="194">
        <f>AP840</f>
        <v>3321891.42441</v>
      </c>
      <c r="AQ868" s="752">
        <v>0</v>
      </c>
      <c r="AR868" s="235">
        <f t="shared" si="1708"/>
        <v>3681387.3368600002</v>
      </c>
      <c r="AS868" s="699">
        <f t="shared" si="1600"/>
        <v>0.99359833377946993</v>
      </c>
      <c r="AT868" s="235">
        <f t="shared" ref="AT868" si="1729">AT840</f>
        <v>0</v>
      </c>
      <c r="AU868" s="699">
        <v>0</v>
      </c>
      <c r="AV868" s="235">
        <f t="shared" ref="AV868" si="1730">AV840</f>
        <v>0</v>
      </c>
      <c r="AW868" s="699">
        <v>0</v>
      </c>
      <c r="AX868" s="235">
        <f t="shared" ref="AX868" si="1731">AX840</f>
        <v>3681387.3368600002</v>
      </c>
      <c r="AY868" s="699">
        <f t="shared" si="1601"/>
        <v>0.99359833377946993</v>
      </c>
      <c r="AZ868" s="235">
        <f t="shared" ref="AZ868" si="1732">AZ840</f>
        <v>0</v>
      </c>
      <c r="BA868" s="699">
        <v>0</v>
      </c>
      <c r="BB868" s="235">
        <f t="shared" ref="BB868" si="1733">BB840</f>
        <v>0</v>
      </c>
      <c r="BC868" s="194">
        <f t="shared" si="1609"/>
        <v>0</v>
      </c>
      <c r="BD868" s="194">
        <f t="shared" si="1610"/>
        <v>0</v>
      </c>
      <c r="BE868" s="194">
        <f t="shared" si="1653"/>
        <v>0</v>
      </c>
      <c r="BF868" s="194">
        <f>BF840</f>
        <v>0</v>
      </c>
      <c r="BG868" s="194">
        <f>BG840</f>
        <v>0</v>
      </c>
      <c r="BH868" s="194">
        <f>BH840</f>
        <v>0</v>
      </c>
      <c r="BI868" s="194">
        <f>BI840</f>
        <v>0</v>
      </c>
      <c r="BJ868" s="194">
        <f t="shared" ref="BJ868" si="1734">BK868+BL868+BM868</f>
        <v>0</v>
      </c>
      <c r="BK868" s="194">
        <f>BK840</f>
        <v>0</v>
      </c>
      <c r="BL868" s="194">
        <f>BL840</f>
        <v>0</v>
      </c>
      <c r="BM868" s="194">
        <f>BM840</f>
        <v>0</v>
      </c>
      <c r="BN868" s="194">
        <f t="shared" si="1715"/>
        <v>0</v>
      </c>
      <c r="BO868" s="194">
        <f>BO840</f>
        <v>0</v>
      </c>
      <c r="BP868" s="194"/>
      <c r="BQ868" s="194">
        <f>BQ840</f>
        <v>0</v>
      </c>
      <c r="BR868" s="194">
        <f>BR840</f>
        <v>0</v>
      </c>
      <c r="BS868" s="194">
        <f>BS840</f>
        <v>0</v>
      </c>
      <c r="BT868" s="194">
        <f>BT840</f>
        <v>0</v>
      </c>
      <c r="BU868" s="194">
        <f t="shared" si="1666"/>
        <v>0</v>
      </c>
      <c r="BV868" s="194">
        <f t="shared" si="1717"/>
        <v>0</v>
      </c>
      <c r="BW868" s="194">
        <f t="shared" si="1717"/>
        <v>0</v>
      </c>
      <c r="BX868" s="194">
        <f t="shared" si="1717"/>
        <v>0</v>
      </c>
      <c r="BY868" s="194">
        <f t="shared" si="1717"/>
        <v>0</v>
      </c>
      <c r="BZ868" s="194">
        <f t="shared" si="1717"/>
        <v>0</v>
      </c>
      <c r="CE868" s="699">
        <v>0</v>
      </c>
    </row>
    <row r="869" spans="2:83" s="343" customFormat="1" ht="48.75" customHeight="1" x14ac:dyDescent="0.25">
      <c r="B869" s="1018" t="s">
        <v>293</v>
      </c>
      <c r="C869" s="1019"/>
      <c r="D869" s="898">
        <f t="shared" si="1693"/>
        <v>500000</v>
      </c>
      <c r="E869" s="898">
        <f>E775</f>
        <v>286280.25196000002</v>
      </c>
      <c r="F869" s="898">
        <f>F775</f>
        <v>0</v>
      </c>
      <c r="G869" s="898">
        <f>G775</f>
        <v>0</v>
      </c>
      <c r="H869" s="898">
        <f>H775</f>
        <v>0</v>
      </c>
      <c r="I869" s="898">
        <f>I775</f>
        <v>213719.74804000001</v>
      </c>
      <c r="J869" s="898">
        <f>K869-D869</f>
        <v>-316212.96961999999</v>
      </c>
      <c r="K869" s="898">
        <f t="shared" si="1695"/>
        <v>183787.03038000001</v>
      </c>
      <c r="L869" s="699">
        <f t="shared" si="1597"/>
        <v>0.36757406076000004</v>
      </c>
      <c r="M869" s="898">
        <f>M775</f>
        <v>152992.36848</v>
      </c>
      <c r="N869" s="699">
        <f t="shared" si="1661"/>
        <v>0.53441467733993953</v>
      </c>
      <c r="O869" s="898">
        <f>O775</f>
        <v>0</v>
      </c>
      <c r="P869" s="699">
        <v>0</v>
      </c>
      <c r="Q869" s="898">
        <f>Q775</f>
        <v>0</v>
      </c>
      <c r="R869" s="699" t="e">
        <f t="shared" si="1662"/>
        <v>#DIV/0!</v>
      </c>
      <c r="S869" s="898">
        <f>S775</f>
        <v>0</v>
      </c>
      <c r="T869" s="699">
        <v>0</v>
      </c>
      <c r="U869" s="898">
        <f>U775</f>
        <v>30794.661899999999</v>
      </c>
      <c r="V869" s="342">
        <f>W869-K869</f>
        <v>-183787.03038000001</v>
      </c>
      <c r="W869" s="342">
        <f>W775</f>
        <v>0</v>
      </c>
      <c r="X869" s="342"/>
      <c r="Y869" s="342"/>
      <c r="Z869" s="342">
        <f>AA869+AB869+AC869</f>
        <v>346117.6</v>
      </c>
      <c r="AA869" s="342">
        <f>AA775</f>
        <v>346117.6</v>
      </c>
      <c r="AB869" s="342"/>
      <c r="AC869" s="342"/>
      <c r="AD869" s="699">
        <f t="shared" si="1664"/>
        <v>0.14408898654623362</v>
      </c>
      <c r="AE869" s="898">
        <f t="shared" si="1647"/>
        <v>148047.69848999998</v>
      </c>
      <c r="AF869" s="699">
        <f t="shared" si="1599"/>
        <v>0.29609539697999998</v>
      </c>
      <c r="AG869" s="898">
        <f>AG775</f>
        <v>131993.02778999999</v>
      </c>
      <c r="AH869" s="699">
        <f t="shared" si="1606"/>
        <v>0.46106228734367077</v>
      </c>
      <c r="AI869" s="898">
        <f>AI775</f>
        <v>0</v>
      </c>
      <c r="AJ869" s="752">
        <v>0</v>
      </c>
      <c r="AK869" s="898">
        <f>AK775</f>
        <v>0</v>
      </c>
      <c r="AL869" s="752">
        <v>0</v>
      </c>
      <c r="AM869" s="898">
        <f>AM775</f>
        <v>0</v>
      </c>
      <c r="AN869" s="752">
        <v>0</v>
      </c>
      <c r="AO869" s="898">
        <f>AO775</f>
        <v>16054.670700000001</v>
      </c>
      <c r="AP869" s="342">
        <f>AR869-AE869</f>
        <v>351952.30151000002</v>
      </c>
      <c r="AQ869" s="752">
        <f t="shared" si="1692"/>
        <v>7.5120202261305266E-2</v>
      </c>
      <c r="AR869" s="898">
        <f t="shared" si="1708"/>
        <v>500000</v>
      </c>
      <c r="AS869" s="699">
        <f t="shared" si="1600"/>
        <v>1</v>
      </c>
      <c r="AT869" s="898">
        <f>AT775</f>
        <v>286280.25196000002</v>
      </c>
      <c r="AU869" s="699">
        <f t="shared" si="1607"/>
        <v>1</v>
      </c>
      <c r="AV869" s="898">
        <f>AV775</f>
        <v>0</v>
      </c>
      <c r="AW869" s="699">
        <v>0</v>
      </c>
      <c r="AX869" s="898">
        <f>AX775</f>
        <v>0</v>
      </c>
      <c r="AY869" s="699">
        <v>0</v>
      </c>
      <c r="AZ869" s="898">
        <f>AZ775</f>
        <v>0</v>
      </c>
      <c r="BA869" s="699">
        <v>0</v>
      </c>
      <c r="BB869" s="898">
        <f>BB775</f>
        <v>213719.74804000001</v>
      </c>
      <c r="BC869" s="342"/>
      <c r="BD869" s="342"/>
      <c r="BE869" s="342">
        <f t="shared" si="1653"/>
        <v>0</v>
      </c>
      <c r="BF869" s="342">
        <f>BF775</f>
        <v>0</v>
      </c>
      <c r="BG869" s="342">
        <f>BG775</f>
        <v>0</v>
      </c>
      <c r="BH869" s="342"/>
      <c r="BI869" s="342"/>
      <c r="BJ869" s="342">
        <f>BK869+BL869+BM869</f>
        <v>0</v>
      </c>
      <c r="BK869" s="342">
        <f>BK775</f>
        <v>0</v>
      </c>
      <c r="BL869" s="342"/>
      <c r="BM869" s="342"/>
      <c r="BN869" s="342">
        <f t="shared" si="1715"/>
        <v>500000</v>
      </c>
      <c r="BO869" s="342">
        <f>BO775</f>
        <v>500000</v>
      </c>
      <c r="BP869" s="342"/>
      <c r="BQ869" s="342">
        <f>BQ775</f>
        <v>0</v>
      </c>
      <c r="BR869" s="342"/>
      <c r="BS869" s="342"/>
      <c r="BT869" s="342">
        <f>BT841</f>
        <v>0</v>
      </c>
      <c r="BU869" s="342">
        <f t="shared" si="1666"/>
        <v>500000</v>
      </c>
      <c r="BV869" s="342">
        <f>BV775</f>
        <v>500000</v>
      </c>
      <c r="BW869" s="342">
        <f>BW775</f>
        <v>0</v>
      </c>
      <c r="BX869" s="342">
        <f>BX775</f>
        <v>0</v>
      </c>
      <c r="BY869" s="342">
        <f>BY775</f>
        <v>0</v>
      </c>
      <c r="BZ869" s="342"/>
      <c r="CE869" s="699">
        <f t="shared" si="1615"/>
        <v>1</v>
      </c>
    </row>
    <row r="870" spans="2:83" s="42" customFormat="1" ht="52.5" customHeight="1" x14ac:dyDescent="0.25">
      <c r="B870" s="1021" t="s">
        <v>277</v>
      </c>
      <c r="C870" s="1021"/>
      <c r="D870" s="166">
        <f t="shared" si="1693"/>
        <v>150</v>
      </c>
      <c r="E870" s="166">
        <f>E858</f>
        <v>0</v>
      </c>
      <c r="F870" s="166">
        <f>F858</f>
        <v>0</v>
      </c>
      <c r="G870" s="166">
        <f>G858</f>
        <v>0</v>
      </c>
      <c r="H870" s="166">
        <f>H858</f>
        <v>0</v>
      </c>
      <c r="I870" s="166">
        <f>I858</f>
        <v>150</v>
      </c>
      <c r="J870" s="844">
        <f>K870-D870</f>
        <v>-150</v>
      </c>
      <c r="K870" s="166">
        <f>M870+O870+Q870+S870+U870</f>
        <v>0</v>
      </c>
      <c r="L870" s="699">
        <f t="shared" si="1597"/>
        <v>0</v>
      </c>
      <c r="M870" s="166">
        <f>M858</f>
        <v>0</v>
      </c>
      <c r="N870" s="699">
        <v>0</v>
      </c>
      <c r="O870" s="166">
        <f>O858</f>
        <v>0</v>
      </c>
      <c r="P870" s="699">
        <v>0</v>
      </c>
      <c r="Q870" s="166">
        <f>Q858</f>
        <v>0</v>
      </c>
      <c r="R870" s="699" t="e">
        <f t="shared" si="1662"/>
        <v>#DIV/0!</v>
      </c>
      <c r="S870" s="166">
        <f>S858</f>
        <v>0</v>
      </c>
      <c r="T870" s="699">
        <v>0</v>
      </c>
      <c r="U870" s="166">
        <f>U858</f>
        <v>0</v>
      </c>
      <c r="V870" s="114">
        <v>0</v>
      </c>
      <c r="W870" s="626">
        <f>W858</f>
        <v>0</v>
      </c>
      <c r="X870" s="626">
        <f>X858</f>
        <v>0</v>
      </c>
      <c r="Y870" s="626">
        <f>Y858</f>
        <v>0</v>
      </c>
      <c r="Z870" s="626">
        <f t="shared" si="1605"/>
        <v>150</v>
      </c>
      <c r="AA870" s="626">
        <f>AA858</f>
        <v>0</v>
      </c>
      <c r="AB870" s="626">
        <f>H870</f>
        <v>0</v>
      </c>
      <c r="AC870" s="626">
        <f>I870</f>
        <v>150</v>
      </c>
      <c r="AD870" s="699">
        <f t="shared" si="1664"/>
        <v>0</v>
      </c>
      <c r="AE870" s="166">
        <f t="shared" si="1647"/>
        <v>0</v>
      </c>
      <c r="AF870" s="699">
        <f t="shared" si="1599"/>
        <v>0</v>
      </c>
      <c r="AG870" s="166">
        <f>AG858</f>
        <v>0</v>
      </c>
      <c r="AH870" s="699">
        <v>0</v>
      </c>
      <c r="AI870" s="166">
        <f>AI858</f>
        <v>0</v>
      </c>
      <c r="AJ870" s="752">
        <v>0</v>
      </c>
      <c r="AK870" s="166">
        <f>AK858</f>
        <v>0</v>
      </c>
      <c r="AL870" s="752">
        <v>0</v>
      </c>
      <c r="AM870" s="166">
        <f>AM858</f>
        <v>0</v>
      </c>
      <c r="AN870" s="752">
        <v>0</v>
      </c>
      <c r="AO870" s="166">
        <f>AO858</f>
        <v>0</v>
      </c>
      <c r="AP870" s="114">
        <v>0</v>
      </c>
      <c r="AQ870" s="752">
        <f t="shared" si="1692"/>
        <v>0</v>
      </c>
      <c r="AR870" s="166">
        <f t="shared" si="1708"/>
        <v>0</v>
      </c>
      <c r="AS870" s="699">
        <f t="shared" si="1600"/>
        <v>0</v>
      </c>
      <c r="AT870" s="166">
        <f>AT858</f>
        <v>0</v>
      </c>
      <c r="AU870" s="699">
        <v>0</v>
      </c>
      <c r="AV870" s="166">
        <f>AV858</f>
        <v>0</v>
      </c>
      <c r="AW870" s="699">
        <v>0</v>
      </c>
      <c r="AX870" s="166">
        <f>AX858</f>
        <v>0</v>
      </c>
      <c r="AY870" s="699">
        <v>0</v>
      </c>
      <c r="AZ870" s="166">
        <f>AZ858</f>
        <v>0</v>
      </c>
      <c r="BA870" s="699">
        <v>0</v>
      </c>
      <c r="BB870" s="166">
        <f>BB858</f>
        <v>0</v>
      </c>
      <c r="BC870" s="626">
        <f t="shared" si="1609"/>
        <v>0</v>
      </c>
      <c r="BD870" s="626">
        <f t="shared" si="1610"/>
        <v>0</v>
      </c>
      <c r="BE870" s="626">
        <f t="shared" si="1653"/>
        <v>0</v>
      </c>
      <c r="BF870" s="626">
        <f>BF858</f>
        <v>0</v>
      </c>
      <c r="BG870" s="626">
        <f>BG858</f>
        <v>0</v>
      </c>
      <c r="BH870" s="626">
        <f>BH858</f>
        <v>0</v>
      </c>
      <c r="BI870" s="626">
        <f>BI858</f>
        <v>0</v>
      </c>
      <c r="BJ870" s="626">
        <f t="shared" ref="BJ870:BJ871" si="1735">BK870+BL870+BM870</f>
        <v>0</v>
      </c>
      <c r="BK870" s="626">
        <f>BB870</f>
        <v>0</v>
      </c>
      <c r="BL870" s="626">
        <f>BL858</f>
        <v>0</v>
      </c>
      <c r="BM870" s="626">
        <f>BM858</f>
        <v>0</v>
      </c>
      <c r="BN870" s="626">
        <f t="shared" si="1715"/>
        <v>0</v>
      </c>
      <c r="BO870" s="626">
        <f>BO858</f>
        <v>0</v>
      </c>
      <c r="BP870" s="626"/>
      <c r="BQ870" s="626">
        <f>BQ858</f>
        <v>0</v>
      </c>
      <c r="BR870" s="626">
        <f>BR858</f>
        <v>0</v>
      </c>
      <c r="BS870" s="626">
        <f>BS858</f>
        <v>0</v>
      </c>
      <c r="BT870" s="114">
        <v>0</v>
      </c>
      <c r="BU870" s="626">
        <f t="shared" si="1666"/>
        <v>0</v>
      </c>
      <c r="BV870" s="435">
        <f>BV858</f>
        <v>0</v>
      </c>
      <c r="BW870" s="522">
        <f>BW858</f>
        <v>0</v>
      </c>
      <c r="BX870" s="522">
        <f>BX858</f>
        <v>0</v>
      </c>
      <c r="BY870" s="435">
        <f>BY858</f>
        <v>0</v>
      </c>
      <c r="BZ870" s="564">
        <f>BZ858</f>
        <v>0</v>
      </c>
      <c r="CE870" s="699">
        <f t="shared" si="1615"/>
        <v>0</v>
      </c>
    </row>
    <row r="871" spans="2:83" s="71" customFormat="1" ht="45" customHeight="1" x14ac:dyDescent="0.25">
      <c r="B871" s="1049" t="s">
        <v>536</v>
      </c>
      <c r="C871" s="1049"/>
      <c r="D871" s="894">
        <f t="shared" si="1693"/>
        <v>2700410.2475100001</v>
      </c>
      <c r="E871" s="894">
        <f t="shared" ref="E871:J871" si="1736">E776</f>
        <v>0</v>
      </c>
      <c r="F871" s="894">
        <f t="shared" si="1736"/>
        <v>0</v>
      </c>
      <c r="G871" s="894">
        <f t="shared" si="1736"/>
        <v>0</v>
      </c>
      <c r="H871" s="894">
        <f t="shared" si="1736"/>
        <v>0</v>
      </c>
      <c r="I871" s="894">
        <f t="shared" si="1736"/>
        <v>2700410.2475100001</v>
      </c>
      <c r="J871" s="894">
        <f t="shared" si="1736"/>
        <v>-2518714.6255300003</v>
      </c>
      <c r="K871" s="894">
        <f t="shared" si="1695"/>
        <v>181695.62198</v>
      </c>
      <c r="L871" s="699">
        <f t="shared" si="1597"/>
        <v>6.7284451370875326E-2</v>
      </c>
      <c r="M871" s="894">
        <f>M776</f>
        <v>0</v>
      </c>
      <c r="N871" s="699">
        <v>0</v>
      </c>
      <c r="O871" s="894">
        <f>O776</f>
        <v>0</v>
      </c>
      <c r="P871" s="699">
        <v>0</v>
      </c>
      <c r="Q871" s="894">
        <f>Q776</f>
        <v>0</v>
      </c>
      <c r="R871" s="699" t="e">
        <f t="shared" si="1662"/>
        <v>#DIV/0!</v>
      </c>
      <c r="S871" s="894">
        <f>S776</f>
        <v>0</v>
      </c>
      <c r="T871" s="699">
        <v>0</v>
      </c>
      <c r="U871" s="894">
        <f>U776</f>
        <v>181695.62198</v>
      </c>
      <c r="V871" s="118">
        <f>V776</f>
        <v>-1166324.1921000001</v>
      </c>
      <c r="W871" s="118">
        <f>W776</f>
        <v>0</v>
      </c>
      <c r="X871" s="118">
        <f>X776</f>
        <v>0</v>
      </c>
      <c r="Y871" s="118">
        <f>Y776</f>
        <v>-1166324.1921000001</v>
      </c>
      <c r="Z871" s="118">
        <f t="shared" si="1605"/>
        <v>2700410.2475100001</v>
      </c>
      <c r="AA871" s="118">
        <f>E871</f>
        <v>0</v>
      </c>
      <c r="AB871" s="118">
        <f>H871</f>
        <v>0</v>
      </c>
      <c r="AC871" s="118">
        <f>I871</f>
        <v>2700410.2475100001</v>
      </c>
      <c r="AD871" s="699">
        <f t="shared" si="1664"/>
        <v>6.7284451370875326E-2</v>
      </c>
      <c r="AE871" s="894">
        <f t="shared" si="1647"/>
        <v>147079.95929999999</v>
      </c>
      <c r="AF871" s="699">
        <f t="shared" si="1599"/>
        <v>5.4465783277048284E-2</v>
      </c>
      <c r="AG871" s="894">
        <f>AG776</f>
        <v>0</v>
      </c>
      <c r="AH871" s="699">
        <v>0</v>
      </c>
      <c r="AI871" s="894">
        <f>AI776</f>
        <v>0</v>
      </c>
      <c r="AJ871" s="752">
        <v>0</v>
      </c>
      <c r="AK871" s="894">
        <f>AK776</f>
        <v>0</v>
      </c>
      <c r="AL871" s="752">
        <v>0</v>
      </c>
      <c r="AM871" s="894">
        <f>AM776</f>
        <v>0</v>
      </c>
      <c r="AN871" s="752">
        <v>0</v>
      </c>
      <c r="AO871" s="894">
        <f>AO776</f>
        <v>147079.95929999999</v>
      </c>
      <c r="AP871" s="118">
        <f>AR871-AE871</f>
        <v>2553034.3497700002</v>
      </c>
      <c r="AQ871" s="752">
        <f t="shared" si="1692"/>
        <v>5.4465783277048284E-2</v>
      </c>
      <c r="AR871" s="894">
        <f t="shared" si="1708"/>
        <v>2700114.30907</v>
      </c>
      <c r="AS871" s="699">
        <f t="shared" si="1600"/>
        <v>0.99989040982188793</v>
      </c>
      <c r="AT871" s="894">
        <f>AT776</f>
        <v>0</v>
      </c>
      <c r="AU871" s="699">
        <v>0</v>
      </c>
      <c r="AV871" s="894">
        <f>AV776</f>
        <v>0</v>
      </c>
      <c r="AW871" s="699">
        <v>0</v>
      </c>
      <c r="AX871" s="894">
        <f>AX776</f>
        <v>0</v>
      </c>
      <c r="AY871" s="699">
        <v>0</v>
      </c>
      <c r="AZ871" s="894">
        <f>AZ776</f>
        <v>0</v>
      </c>
      <c r="BA871" s="699">
        <v>0</v>
      </c>
      <c r="BB871" s="894">
        <f>BB776</f>
        <v>2700114.30907</v>
      </c>
      <c r="BC871" s="118">
        <f t="shared" si="1609"/>
        <v>0</v>
      </c>
      <c r="BD871" s="118">
        <f>BD776</f>
        <v>0</v>
      </c>
      <c r="BE871" s="118">
        <f t="shared" si="1653"/>
        <v>0</v>
      </c>
      <c r="BF871" s="118">
        <f>BF776</f>
        <v>0</v>
      </c>
      <c r="BG871" s="118">
        <f>BG776</f>
        <v>0</v>
      </c>
      <c r="BH871" s="118">
        <f>BH776</f>
        <v>0</v>
      </c>
      <c r="BI871" s="118">
        <f>BI776</f>
        <v>0</v>
      </c>
      <c r="BJ871" s="118">
        <f t="shared" si="1735"/>
        <v>2700114.30907</v>
      </c>
      <c r="BK871" s="118">
        <f>BB871</f>
        <v>2700114.30907</v>
      </c>
      <c r="BL871" s="118">
        <f>BL776</f>
        <v>0</v>
      </c>
      <c r="BM871" s="118">
        <f>BM776</f>
        <v>0</v>
      </c>
      <c r="BN871" s="118">
        <f t="shared" si="1715"/>
        <v>1211100</v>
      </c>
      <c r="BO871" s="118">
        <f>BO776</f>
        <v>0</v>
      </c>
      <c r="BP871" s="118"/>
      <c r="BQ871" s="118">
        <f>BQ776</f>
        <v>0</v>
      </c>
      <c r="BR871" s="118">
        <f>BR776</f>
        <v>0</v>
      </c>
      <c r="BS871" s="118">
        <f>BS776+BS834</f>
        <v>1211100</v>
      </c>
      <c r="BT871" s="118">
        <f>BU871-BN871</f>
        <v>-177265.59490000003</v>
      </c>
      <c r="BU871" s="118">
        <f t="shared" si="1666"/>
        <v>1033834.4051</v>
      </c>
      <c r="BV871" s="118">
        <f>BV776</f>
        <v>0</v>
      </c>
      <c r="BW871" s="118">
        <f>BW776</f>
        <v>0</v>
      </c>
      <c r="BX871" s="118">
        <f>BX776</f>
        <v>0</v>
      </c>
      <c r="BY871" s="118">
        <f>BY776</f>
        <v>0</v>
      </c>
      <c r="BZ871" s="118">
        <f>BZ776+BZ834</f>
        <v>1033834.4051</v>
      </c>
      <c r="CE871" s="699">
        <f t="shared" si="1615"/>
        <v>0.99989040982188793</v>
      </c>
    </row>
    <row r="872" spans="2:83" s="26" customFormat="1" ht="51" hidden="1" customHeight="1" x14ac:dyDescent="0.25">
      <c r="B872" s="1091" t="s">
        <v>136</v>
      </c>
      <c r="C872" s="1092"/>
      <c r="D872" s="1092"/>
      <c r="E872" s="1092"/>
      <c r="F872" s="1092"/>
      <c r="G872" s="1092"/>
      <c r="H872" s="1092"/>
      <c r="I872" s="1092"/>
      <c r="J872" s="1092"/>
      <c r="K872" s="1092"/>
      <c r="L872" s="1092"/>
      <c r="M872" s="1092"/>
      <c r="N872" s="1092"/>
      <c r="O872" s="1092"/>
      <c r="P872" s="1092"/>
      <c r="Q872" s="1092"/>
      <c r="R872" s="1092"/>
      <c r="S872" s="1092"/>
      <c r="T872" s="1092"/>
      <c r="U872" s="1092"/>
      <c r="V872" s="1092"/>
      <c r="W872" s="1092"/>
      <c r="X872" s="1092"/>
      <c r="Y872" s="1092"/>
      <c r="Z872" s="1092"/>
      <c r="AA872" s="1092"/>
      <c r="AB872" s="1092"/>
      <c r="AC872" s="1092"/>
      <c r="AD872" s="1092"/>
      <c r="AE872" s="1092"/>
      <c r="AF872" s="1092"/>
      <c r="AG872" s="1092"/>
      <c r="AH872" s="1092"/>
      <c r="AI872" s="1092"/>
      <c r="AJ872" s="1092"/>
      <c r="AK872" s="1092"/>
      <c r="AL872" s="1092"/>
      <c r="AM872" s="1092"/>
      <c r="AN872" s="1092"/>
      <c r="AO872" s="1092"/>
      <c r="AP872" s="1092"/>
      <c r="AQ872" s="1092"/>
      <c r="AR872" s="1092"/>
      <c r="AS872" s="1092"/>
      <c r="AT872" s="1092"/>
      <c r="AU872" s="1092"/>
      <c r="AV872" s="1092"/>
      <c r="AW872" s="1092"/>
      <c r="AX872" s="1092"/>
      <c r="AY872" s="1092"/>
      <c r="AZ872" s="1092"/>
      <c r="BA872" s="1092"/>
      <c r="BB872" s="1092"/>
      <c r="BC872" s="1092"/>
      <c r="BD872" s="1092"/>
      <c r="BE872" s="1092"/>
      <c r="BF872" s="1092"/>
      <c r="BG872" s="1092"/>
      <c r="BH872" s="1092"/>
      <c r="BI872" s="1092"/>
      <c r="BJ872" s="1092"/>
      <c r="BK872" s="1092"/>
      <c r="BL872" s="1092"/>
      <c r="BM872" s="1092"/>
      <c r="BN872" s="1092"/>
      <c r="BO872" s="1092"/>
      <c r="BP872" s="1092"/>
      <c r="BQ872" s="1092"/>
      <c r="BR872" s="1092"/>
      <c r="BS872" s="1092"/>
      <c r="BT872" s="1092"/>
      <c r="BU872" s="1092"/>
      <c r="BV872" s="1092"/>
      <c r="BW872" s="1092"/>
      <c r="BX872" s="1092"/>
      <c r="BY872" s="1092"/>
      <c r="BZ872" s="1092"/>
      <c r="CE872" s="699" t="e">
        <f t="shared" si="1615"/>
        <v>#DIV/0!</v>
      </c>
    </row>
    <row r="873" spans="2:83" s="26" customFormat="1" ht="47.25" hidden="1" customHeight="1" x14ac:dyDescent="0.3">
      <c r="B873" s="1046" t="s">
        <v>187</v>
      </c>
      <c r="C873" s="1046"/>
      <c r="D873" s="1046"/>
      <c r="E873" s="1046"/>
      <c r="F873" s="1046"/>
      <c r="G873" s="1046"/>
      <c r="H873" s="1046"/>
      <c r="I873" s="1046"/>
      <c r="J873" s="1046"/>
      <c r="K873" s="1046"/>
      <c r="L873" s="1046"/>
      <c r="M873" s="1046"/>
      <c r="N873" s="1046"/>
      <c r="O873" s="1046"/>
      <c r="P873" s="1046"/>
      <c r="Q873" s="1046"/>
      <c r="R873" s="1046"/>
      <c r="S873" s="1046"/>
      <c r="T873" s="1046"/>
      <c r="U873" s="1046"/>
      <c r="V873" s="1046"/>
      <c r="W873" s="1046"/>
      <c r="X873" s="1046"/>
      <c r="Y873" s="1046"/>
      <c r="Z873" s="1046"/>
      <c r="AA873" s="1046"/>
      <c r="AB873" s="1046"/>
      <c r="AC873" s="1046"/>
      <c r="AD873" s="1046"/>
      <c r="AE873" s="1046"/>
      <c r="AF873" s="1046"/>
      <c r="AG873" s="1046"/>
      <c r="AH873" s="1046"/>
      <c r="AI873" s="1046"/>
      <c r="AJ873" s="1046"/>
      <c r="AK873" s="1046"/>
      <c r="AL873" s="1046"/>
      <c r="AM873" s="1046"/>
      <c r="AN873" s="1046"/>
      <c r="AO873" s="1046"/>
      <c r="AP873" s="1046"/>
      <c r="AQ873" s="1046"/>
      <c r="AR873" s="1046"/>
      <c r="AS873" s="1046"/>
      <c r="AT873" s="1046"/>
      <c r="AU873" s="1046"/>
      <c r="AV873" s="1046"/>
      <c r="AW873" s="1046"/>
      <c r="AX873" s="1046"/>
      <c r="AY873" s="1046"/>
      <c r="AZ873" s="1046"/>
      <c r="BA873" s="1046"/>
      <c r="BB873" s="1046"/>
      <c r="BC873" s="1046"/>
      <c r="BD873" s="1046"/>
      <c r="BE873" s="1046"/>
      <c r="BF873" s="1046"/>
      <c r="BG873" s="1046"/>
      <c r="BH873" s="1046"/>
      <c r="BI873" s="1046"/>
      <c r="BJ873" s="1046"/>
      <c r="BK873" s="1046"/>
      <c r="BL873" s="1046"/>
      <c r="BM873" s="1046"/>
      <c r="BN873" s="1046"/>
      <c r="BO873" s="1046"/>
      <c r="BP873" s="1046"/>
      <c r="BQ873" s="1046"/>
      <c r="BR873" s="1046"/>
      <c r="BS873" s="1046"/>
      <c r="BT873" s="72"/>
      <c r="BU873" s="72"/>
      <c r="BV873" s="25"/>
      <c r="BW873" s="25"/>
      <c r="BX873" s="25"/>
      <c r="BY873" s="25"/>
      <c r="BZ873" s="25"/>
      <c r="CE873" s="699" t="e">
        <f t="shared" si="1615"/>
        <v>#DIV/0!</v>
      </c>
    </row>
    <row r="874" spans="2:83" s="26" customFormat="1" ht="64.5" hidden="1" customHeight="1" x14ac:dyDescent="0.3">
      <c r="B874" s="1088" t="s">
        <v>192</v>
      </c>
      <c r="C874" s="1088"/>
      <c r="D874" s="1088"/>
      <c r="E874" s="1088"/>
      <c r="F874" s="1088"/>
      <c r="G874" s="1088"/>
      <c r="H874" s="1088"/>
      <c r="I874" s="1088"/>
      <c r="J874" s="1088"/>
      <c r="K874" s="1088"/>
      <c r="L874" s="1088"/>
      <c r="M874" s="1088"/>
      <c r="N874" s="1088"/>
      <c r="O874" s="1088"/>
      <c r="P874" s="1088"/>
      <c r="Q874" s="1088"/>
      <c r="R874" s="1088"/>
      <c r="S874" s="1088"/>
      <c r="T874" s="1088"/>
      <c r="U874" s="1088"/>
      <c r="V874" s="1088"/>
      <c r="W874" s="1088"/>
      <c r="X874" s="1088"/>
      <c r="Y874" s="1088"/>
      <c r="Z874" s="1088"/>
      <c r="AA874" s="1088"/>
      <c r="AB874" s="1088"/>
      <c r="AC874" s="1088"/>
      <c r="AD874" s="1088"/>
      <c r="AE874" s="1088"/>
      <c r="AF874" s="1088"/>
      <c r="AG874" s="1088"/>
      <c r="AH874" s="1088"/>
      <c r="AI874" s="1088"/>
      <c r="AJ874" s="1088"/>
      <c r="AK874" s="1088"/>
      <c r="AL874" s="1088"/>
      <c r="AM874" s="1088"/>
      <c r="AN874" s="1088"/>
      <c r="AO874" s="1088"/>
      <c r="AP874" s="1088"/>
      <c r="AQ874" s="1088"/>
      <c r="AR874" s="1088"/>
      <c r="AS874" s="1088"/>
      <c r="AT874" s="1088"/>
      <c r="AU874" s="1088"/>
      <c r="AV874" s="1088"/>
      <c r="AW874" s="1088"/>
      <c r="AX874" s="1088"/>
      <c r="AY874" s="1088"/>
      <c r="AZ874" s="1088"/>
      <c r="BA874" s="1088"/>
      <c r="BB874" s="1088"/>
      <c r="BC874" s="1088"/>
      <c r="BD874" s="1088"/>
      <c r="BE874" s="1088"/>
      <c r="BF874" s="1088"/>
      <c r="BG874" s="1088"/>
      <c r="BH874" s="1088"/>
      <c r="BI874" s="1088"/>
      <c r="BJ874" s="1088"/>
      <c r="BK874" s="1088"/>
      <c r="BL874" s="1088"/>
      <c r="BM874" s="1088"/>
      <c r="BN874" s="1088"/>
      <c r="BO874" s="1088"/>
      <c r="BP874" s="1088"/>
      <c r="BQ874" s="1088"/>
      <c r="BR874" s="1088"/>
      <c r="BS874" s="1088"/>
      <c r="BT874" s="72"/>
      <c r="BU874" s="72"/>
      <c r="BV874" s="25"/>
      <c r="BW874" s="25"/>
      <c r="BX874" s="25"/>
      <c r="BY874" s="25"/>
      <c r="BZ874" s="25"/>
      <c r="CE874" s="699" t="e">
        <f t="shared" si="1615"/>
        <v>#DIV/0!</v>
      </c>
    </row>
    <row r="875" spans="2:83" s="52" customFormat="1" ht="258" hidden="1" customHeight="1" x14ac:dyDescent="0.25">
      <c r="B875" s="203">
        <v>1</v>
      </c>
      <c r="C875" s="133" t="s">
        <v>205</v>
      </c>
      <c r="D875" s="276">
        <f>D897+D899</f>
        <v>0</v>
      </c>
      <c r="E875" s="487"/>
      <c r="F875" s="511"/>
      <c r="G875" s="487"/>
      <c r="H875" s="89"/>
      <c r="I875" s="487">
        <f>SUM(I895:I905)</f>
        <v>0</v>
      </c>
      <c r="J875" s="276">
        <f>Q875</f>
        <v>0</v>
      </c>
      <c r="K875" s="579">
        <f>K897+K899</f>
        <v>0</v>
      </c>
      <c r="L875" s="687"/>
      <c r="M875" s="168"/>
      <c r="N875" s="687"/>
      <c r="O875" s="515"/>
      <c r="P875" s="687"/>
      <c r="Q875" s="439"/>
      <c r="R875" s="687"/>
      <c r="S875" s="89"/>
      <c r="T875" s="19"/>
      <c r="U875" s="439">
        <f>SUM(U895:U905)</f>
        <v>0</v>
      </c>
      <c r="V875" s="89">
        <f>W875+X875+Y875</f>
        <v>0</v>
      </c>
      <c r="W875" s="89"/>
      <c r="X875" s="89"/>
      <c r="Y875" s="89"/>
      <c r="Z875" s="89">
        <f>AA875+AB875+AC875</f>
        <v>0</v>
      </c>
      <c r="AA875" s="89">
        <f t="shared" ref="AA875:AA899" si="1737">E875</f>
        <v>0</v>
      </c>
      <c r="AB875" s="89">
        <f t="shared" ref="AB875:AB899" si="1738">H875</f>
        <v>0</v>
      </c>
      <c r="AC875" s="89">
        <f t="shared" ref="AC875:AC899" si="1739">I875</f>
        <v>0</v>
      </c>
      <c r="AD875" s="19"/>
      <c r="AE875" s="910">
        <f>AE897+AE899</f>
        <v>0</v>
      </c>
      <c r="AF875" s="263"/>
      <c r="AG875" s="168"/>
      <c r="AH875" s="166"/>
      <c r="AI875" s="168"/>
      <c r="AJ875" s="166"/>
      <c r="AK875" s="168"/>
      <c r="AL875" s="166"/>
      <c r="AM875" s="33"/>
      <c r="AN875" s="237"/>
      <c r="AO875" s="168">
        <f>SUM(AO895:AO905)</f>
        <v>0</v>
      </c>
      <c r="AP875" s="308">
        <f>AR875+AT875+AX875</f>
        <v>0</v>
      </c>
      <c r="AQ875" s="687"/>
      <c r="AR875" s="585">
        <f>AR897+AR899</f>
        <v>0</v>
      </c>
      <c r="AS875" s="687"/>
      <c r="AT875" s="168"/>
      <c r="AU875" s="166"/>
      <c r="AV875" s="168"/>
      <c r="AW875" s="166"/>
      <c r="AX875" s="168"/>
      <c r="AY875" s="166"/>
      <c r="AZ875" s="33"/>
      <c r="BA875" s="237"/>
      <c r="BB875" s="168">
        <f>SUM(BB895:BB905)</f>
        <v>0</v>
      </c>
      <c r="BC875" s="33">
        <f>AM875</f>
        <v>0</v>
      </c>
      <c r="BD875" s="168">
        <f>AO875</f>
        <v>0</v>
      </c>
      <c r="BE875" s="447">
        <f>BE897+BE899</f>
        <v>0</v>
      </c>
      <c r="BF875" s="168"/>
      <c r="BG875" s="168"/>
      <c r="BH875" s="33"/>
      <c r="BI875" s="168">
        <f>SUM(BI895:BI905)</f>
        <v>0</v>
      </c>
      <c r="BJ875" s="331">
        <f>BK875+BL875+BM875</f>
        <v>0</v>
      </c>
      <c r="BK875" s="168"/>
      <c r="BL875" s="33"/>
      <c r="BM875" s="168"/>
      <c r="BN875" s="331">
        <f>BO875+BR875+BS875</f>
        <v>0</v>
      </c>
      <c r="BO875" s="168">
        <f>BF875</f>
        <v>0</v>
      </c>
      <c r="BP875" s="168"/>
      <c r="BQ875" s="168"/>
      <c r="BR875" s="33">
        <f t="shared" ref="BR875:BR899" si="1740">BH875</f>
        <v>0</v>
      </c>
      <c r="BS875" s="168">
        <f t="shared" ref="BS875:BS899" si="1741">BI875</f>
        <v>0</v>
      </c>
      <c r="BT875" s="439"/>
      <c r="BU875" s="585">
        <f>BU897+BU899</f>
        <v>0</v>
      </c>
      <c r="BV875" s="168"/>
      <c r="BW875" s="168"/>
      <c r="BX875" s="168"/>
      <c r="BY875" s="33"/>
      <c r="BZ875" s="168">
        <f>SUM(BZ895:BZ905)</f>
        <v>70068</v>
      </c>
      <c r="CE875" s="699" t="e">
        <f t="shared" si="1615"/>
        <v>#DIV/0!</v>
      </c>
    </row>
    <row r="876" spans="2:83" s="25" customFormat="1" ht="15" hidden="1" customHeight="1" x14ac:dyDescent="0.25">
      <c r="B876" s="214"/>
      <c r="C876" s="114" t="s">
        <v>35</v>
      </c>
      <c r="D876" s="116">
        <f>I876</f>
        <v>0</v>
      </c>
      <c r="E876" s="35"/>
      <c r="F876" s="35"/>
      <c r="G876" s="35"/>
      <c r="H876" s="35"/>
      <c r="I876" s="116"/>
      <c r="J876" s="116">
        <f>Q876</f>
        <v>0</v>
      </c>
      <c r="K876" s="116">
        <f>U876</f>
        <v>0</v>
      </c>
      <c r="L876" s="116"/>
      <c r="M876" s="172"/>
      <c r="N876" s="35"/>
      <c r="O876" s="35"/>
      <c r="P876" s="35"/>
      <c r="Q876" s="35"/>
      <c r="R876" s="35"/>
      <c r="S876" s="35"/>
      <c r="T876" s="35"/>
      <c r="U876" s="116"/>
      <c r="V876" s="89">
        <f t="shared" ref="V876:V912" si="1742">W876+X876+Y876</f>
        <v>0</v>
      </c>
      <c r="W876" s="35"/>
      <c r="X876" s="35"/>
      <c r="Y876" s="35"/>
      <c r="Z876" s="89">
        <f t="shared" ref="Z876:Z912" si="1743">AA876+AB876+AC876</f>
        <v>0</v>
      </c>
      <c r="AA876" s="89">
        <f t="shared" si="1737"/>
        <v>0</v>
      </c>
      <c r="AB876" s="89">
        <f t="shared" si="1738"/>
        <v>0</v>
      </c>
      <c r="AC876" s="89">
        <f t="shared" si="1739"/>
        <v>0</v>
      </c>
      <c r="AD876" s="19"/>
      <c r="AE876" s="915">
        <f>AO876</f>
        <v>0</v>
      </c>
      <c r="AF876" s="496"/>
      <c r="AG876" s="172"/>
      <c r="AH876" s="172"/>
      <c r="AI876" s="172"/>
      <c r="AJ876" s="172"/>
      <c r="AK876" s="172"/>
      <c r="AL876" s="172"/>
      <c r="AM876" s="172"/>
      <c r="AN876" s="172"/>
      <c r="AO876" s="171"/>
      <c r="AP876" s="116">
        <f t="shared" ref="AP876:AP912" si="1744">AR876+AT876+AX876</f>
        <v>0</v>
      </c>
      <c r="AQ876" s="116"/>
      <c r="AR876" s="116">
        <f>BB876</f>
        <v>0</v>
      </c>
      <c r="AS876" s="116"/>
      <c r="AT876" s="172"/>
      <c r="AU876" s="172"/>
      <c r="AV876" s="172"/>
      <c r="AW876" s="172"/>
      <c r="AX876" s="172"/>
      <c r="AY876" s="172"/>
      <c r="AZ876" s="172"/>
      <c r="BA876" s="172"/>
      <c r="BB876" s="171"/>
      <c r="BC876" s="172">
        <f t="shared" ref="BC876:BC912" si="1745">AM876</f>
        <v>0</v>
      </c>
      <c r="BD876" s="171">
        <f t="shared" ref="BD876:BD912" si="1746">AO876</f>
        <v>0</v>
      </c>
      <c r="BE876" s="116">
        <f>BI876</f>
        <v>0</v>
      </c>
      <c r="BF876" s="172"/>
      <c r="BG876" s="172"/>
      <c r="BH876" s="172"/>
      <c r="BI876" s="171"/>
      <c r="BJ876" s="116">
        <f t="shared" ref="BJ876:BJ899" si="1747">BK876+BL876+BM876</f>
        <v>0</v>
      </c>
      <c r="BK876" s="172"/>
      <c r="BL876" s="172"/>
      <c r="BM876" s="171"/>
      <c r="BN876" s="116">
        <f t="shared" ref="BN876:BN899" si="1748">BO876+BR876+BS876</f>
        <v>0</v>
      </c>
      <c r="BO876" s="172">
        <f t="shared" ref="BO876:BO899" si="1749">BF876</f>
        <v>0</v>
      </c>
      <c r="BP876" s="172"/>
      <c r="BQ876" s="172"/>
      <c r="BR876" s="172">
        <f t="shared" si="1740"/>
        <v>0</v>
      </c>
      <c r="BS876" s="171">
        <f t="shared" si="1741"/>
        <v>0</v>
      </c>
      <c r="BT876" s="116"/>
      <c r="BU876" s="116">
        <f>BZ876</f>
        <v>0</v>
      </c>
      <c r="BV876" s="172"/>
      <c r="BW876" s="172"/>
      <c r="BX876" s="172"/>
      <c r="BY876" s="172"/>
      <c r="BZ876" s="171"/>
      <c r="CE876" s="699" t="e">
        <f t="shared" si="1615"/>
        <v>#DIV/0!</v>
      </c>
    </row>
    <row r="877" spans="2:83" s="25" customFormat="1" ht="15.75" hidden="1" customHeight="1" x14ac:dyDescent="0.25">
      <c r="B877" s="214"/>
      <c r="C877" s="136" t="s">
        <v>137</v>
      </c>
      <c r="D877" s="137">
        <f>I877</f>
        <v>0</v>
      </c>
      <c r="E877" s="304"/>
      <c r="F877" s="304"/>
      <c r="G877" s="304"/>
      <c r="H877" s="304"/>
      <c r="I877" s="137"/>
      <c r="J877" s="137">
        <f>Q877</f>
        <v>0</v>
      </c>
      <c r="K877" s="116">
        <f>U877</f>
        <v>0</v>
      </c>
      <c r="L877" s="116"/>
      <c r="M877" s="248"/>
      <c r="N877" s="35"/>
      <c r="O877" s="304"/>
      <c r="P877" s="35"/>
      <c r="Q877" s="304"/>
      <c r="R877" s="35"/>
      <c r="S877" s="304"/>
      <c r="T877" s="35"/>
      <c r="U877" s="137"/>
      <c r="V877" s="89">
        <f t="shared" si="1742"/>
        <v>0</v>
      </c>
      <c r="W877" s="304"/>
      <c r="X877" s="304"/>
      <c r="Y877" s="304"/>
      <c r="Z877" s="89">
        <f t="shared" si="1743"/>
        <v>0</v>
      </c>
      <c r="AA877" s="89">
        <f t="shared" si="1737"/>
        <v>0</v>
      </c>
      <c r="AB877" s="89">
        <f t="shared" si="1738"/>
        <v>0</v>
      </c>
      <c r="AC877" s="89">
        <f t="shared" si="1739"/>
        <v>0</v>
      </c>
      <c r="AD877" s="19"/>
      <c r="AE877" s="998">
        <f>AO877</f>
        <v>0</v>
      </c>
      <c r="AF877" s="496"/>
      <c r="AG877" s="248"/>
      <c r="AH877" s="172"/>
      <c r="AI877" s="248"/>
      <c r="AJ877" s="172"/>
      <c r="AK877" s="248"/>
      <c r="AL877" s="172"/>
      <c r="AM877" s="248"/>
      <c r="AN877" s="172"/>
      <c r="AO877" s="247"/>
      <c r="AP877" s="137">
        <f t="shared" si="1744"/>
        <v>0</v>
      </c>
      <c r="AQ877" s="116"/>
      <c r="AR877" s="137">
        <f>BB877</f>
        <v>0</v>
      </c>
      <c r="AS877" s="116"/>
      <c r="AT877" s="248"/>
      <c r="AU877" s="172"/>
      <c r="AV877" s="248"/>
      <c r="AW877" s="172"/>
      <c r="AX877" s="248"/>
      <c r="AY877" s="172"/>
      <c r="AZ877" s="248"/>
      <c r="BA877" s="172"/>
      <c r="BB877" s="247"/>
      <c r="BC877" s="248">
        <f t="shared" si="1745"/>
        <v>0</v>
      </c>
      <c r="BD877" s="247">
        <f t="shared" si="1746"/>
        <v>0</v>
      </c>
      <c r="BE877" s="137">
        <f>BI877</f>
        <v>0</v>
      </c>
      <c r="BF877" s="248"/>
      <c r="BG877" s="248"/>
      <c r="BH877" s="248"/>
      <c r="BI877" s="247"/>
      <c r="BJ877" s="137">
        <f t="shared" si="1747"/>
        <v>0</v>
      </c>
      <c r="BK877" s="248"/>
      <c r="BL877" s="248"/>
      <c r="BM877" s="247"/>
      <c r="BN877" s="137">
        <f t="shared" si="1748"/>
        <v>0</v>
      </c>
      <c r="BO877" s="248">
        <f t="shared" si="1749"/>
        <v>0</v>
      </c>
      <c r="BP877" s="248"/>
      <c r="BQ877" s="248"/>
      <c r="BR877" s="248">
        <f t="shared" si="1740"/>
        <v>0</v>
      </c>
      <c r="BS877" s="247">
        <f t="shared" si="1741"/>
        <v>0</v>
      </c>
      <c r="BT877" s="137"/>
      <c r="BU877" s="137">
        <f>BZ877</f>
        <v>0</v>
      </c>
      <c r="BV877" s="248"/>
      <c r="BW877" s="248"/>
      <c r="BX877" s="248"/>
      <c r="BY877" s="248"/>
      <c r="BZ877" s="247"/>
      <c r="CE877" s="699" t="e">
        <f t="shared" si="1615"/>
        <v>#DIV/0!</v>
      </c>
    </row>
    <row r="878" spans="2:83" s="25" customFormat="1" ht="15" hidden="1" customHeight="1" x14ac:dyDescent="0.25">
      <c r="B878" s="227"/>
      <c r="C878" s="131" t="s">
        <v>138</v>
      </c>
      <c r="D878" s="116">
        <f>E878+I878</f>
        <v>0</v>
      </c>
      <c r="E878" s="35">
        <f>E881+E884</f>
        <v>0</v>
      </c>
      <c r="F878" s="35"/>
      <c r="G878" s="35"/>
      <c r="H878" s="35"/>
      <c r="I878" s="116">
        <f>I881+I884</f>
        <v>0</v>
      </c>
      <c r="J878" s="116">
        <f>K878+Q878</f>
        <v>0</v>
      </c>
      <c r="K878" s="116">
        <f>M878+U878</f>
        <v>0</v>
      </c>
      <c r="L878" s="116"/>
      <c r="M878" s="172">
        <f>M881+M884</f>
        <v>0</v>
      </c>
      <c r="N878" s="35"/>
      <c r="O878" s="35"/>
      <c r="P878" s="35"/>
      <c r="Q878" s="35"/>
      <c r="R878" s="35"/>
      <c r="S878" s="35"/>
      <c r="T878" s="35"/>
      <c r="U878" s="116">
        <f>U881+U884</f>
        <v>0</v>
      </c>
      <c r="V878" s="89">
        <f t="shared" si="1742"/>
        <v>0</v>
      </c>
      <c r="W878" s="35"/>
      <c r="X878" s="35"/>
      <c r="Y878" s="35"/>
      <c r="Z878" s="89">
        <f t="shared" si="1743"/>
        <v>0</v>
      </c>
      <c r="AA878" s="89">
        <f t="shared" si="1737"/>
        <v>0</v>
      </c>
      <c r="AB878" s="89">
        <f t="shared" si="1738"/>
        <v>0</v>
      </c>
      <c r="AC878" s="89">
        <f t="shared" si="1739"/>
        <v>0</v>
      </c>
      <c r="AD878" s="19"/>
      <c r="AE878" s="915">
        <f>AG878+AO878</f>
        <v>0</v>
      </c>
      <c r="AF878" s="496"/>
      <c r="AG878" s="172">
        <f>AG881+AG884</f>
        <v>0</v>
      </c>
      <c r="AH878" s="172"/>
      <c r="AI878" s="172"/>
      <c r="AJ878" s="172"/>
      <c r="AK878" s="172"/>
      <c r="AL878" s="172"/>
      <c r="AM878" s="172"/>
      <c r="AN878" s="172"/>
      <c r="AO878" s="171">
        <f>AO881+AO884</f>
        <v>0</v>
      </c>
      <c r="AP878" s="116">
        <f t="shared" si="1744"/>
        <v>0</v>
      </c>
      <c r="AQ878" s="116"/>
      <c r="AR878" s="116">
        <f>AT878+BB878</f>
        <v>0</v>
      </c>
      <c r="AS878" s="116"/>
      <c r="AT878" s="172">
        <f>AT881+AT884</f>
        <v>0</v>
      </c>
      <c r="AU878" s="172"/>
      <c r="AV878" s="172"/>
      <c r="AW878" s="172"/>
      <c r="AX878" s="172"/>
      <c r="AY878" s="172"/>
      <c r="AZ878" s="172"/>
      <c r="BA878" s="172"/>
      <c r="BB878" s="171">
        <f>BB881+BB884</f>
        <v>0</v>
      </c>
      <c r="BC878" s="172">
        <f t="shared" si="1745"/>
        <v>0</v>
      </c>
      <c r="BD878" s="171">
        <f t="shared" si="1746"/>
        <v>0</v>
      </c>
      <c r="BE878" s="116">
        <f>BF878+BI878</f>
        <v>0</v>
      </c>
      <c r="BF878" s="172">
        <f>BF881+BF884</f>
        <v>0</v>
      </c>
      <c r="BG878" s="172"/>
      <c r="BH878" s="172"/>
      <c r="BI878" s="171">
        <f>BI881+BI884</f>
        <v>0</v>
      </c>
      <c r="BJ878" s="116">
        <f t="shared" si="1747"/>
        <v>0</v>
      </c>
      <c r="BK878" s="172"/>
      <c r="BL878" s="172"/>
      <c r="BM878" s="171"/>
      <c r="BN878" s="116">
        <f t="shared" si="1748"/>
        <v>0</v>
      </c>
      <c r="BO878" s="172">
        <f t="shared" si="1749"/>
        <v>0</v>
      </c>
      <c r="BP878" s="172"/>
      <c r="BQ878" s="172"/>
      <c r="BR878" s="172">
        <f t="shared" si="1740"/>
        <v>0</v>
      </c>
      <c r="BS878" s="171">
        <f t="shared" si="1741"/>
        <v>0</v>
      </c>
      <c r="BT878" s="116"/>
      <c r="BU878" s="116">
        <f>BV878+BZ878</f>
        <v>0</v>
      </c>
      <c r="BV878" s="172">
        <f>BV881+BV884</f>
        <v>0</v>
      </c>
      <c r="BW878" s="172"/>
      <c r="BX878" s="172"/>
      <c r="BY878" s="172"/>
      <c r="BZ878" s="171">
        <f>BZ881+BZ884</f>
        <v>0</v>
      </c>
      <c r="CE878" s="699" t="e">
        <f t="shared" si="1615"/>
        <v>#DIV/0!</v>
      </c>
    </row>
    <row r="879" spans="2:83" s="25" customFormat="1" ht="15" hidden="1" customHeight="1" x14ac:dyDescent="0.25">
      <c r="B879" s="227"/>
      <c r="C879" s="131" t="s">
        <v>139</v>
      </c>
      <c r="D879" s="116">
        <f>E879+I879</f>
        <v>0</v>
      </c>
      <c r="E879" s="35">
        <f>E882+E885</f>
        <v>0</v>
      </c>
      <c r="F879" s="35"/>
      <c r="G879" s="35"/>
      <c r="H879" s="35"/>
      <c r="I879" s="116">
        <f>I882+I885</f>
        <v>0</v>
      </c>
      <c r="J879" s="116">
        <f>K879+Q879</f>
        <v>0</v>
      </c>
      <c r="K879" s="116">
        <f>M879+U879</f>
        <v>0</v>
      </c>
      <c r="L879" s="116"/>
      <c r="M879" s="172">
        <f>M882+M885</f>
        <v>0</v>
      </c>
      <c r="N879" s="35"/>
      <c r="O879" s="35"/>
      <c r="P879" s="35"/>
      <c r="Q879" s="35"/>
      <c r="R879" s="35"/>
      <c r="S879" s="35"/>
      <c r="T879" s="35"/>
      <c r="U879" s="116">
        <f>U882+U885</f>
        <v>0</v>
      </c>
      <c r="V879" s="89">
        <f t="shared" si="1742"/>
        <v>0</v>
      </c>
      <c r="W879" s="35"/>
      <c r="X879" s="35"/>
      <c r="Y879" s="35"/>
      <c r="Z879" s="89">
        <f t="shared" si="1743"/>
        <v>0</v>
      </c>
      <c r="AA879" s="89">
        <f t="shared" si="1737"/>
        <v>0</v>
      </c>
      <c r="AB879" s="89">
        <f t="shared" si="1738"/>
        <v>0</v>
      </c>
      <c r="AC879" s="89">
        <f t="shared" si="1739"/>
        <v>0</v>
      </c>
      <c r="AD879" s="19"/>
      <c r="AE879" s="915">
        <f>AG879+AO879</f>
        <v>0</v>
      </c>
      <c r="AF879" s="496"/>
      <c r="AG879" s="172">
        <f>AG882+AG885</f>
        <v>0</v>
      </c>
      <c r="AH879" s="172"/>
      <c r="AI879" s="172"/>
      <c r="AJ879" s="172"/>
      <c r="AK879" s="172"/>
      <c r="AL879" s="172"/>
      <c r="AM879" s="172"/>
      <c r="AN879" s="172"/>
      <c r="AO879" s="171">
        <f>AO882+AO885</f>
        <v>0</v>
      </c>
      <c r="AP879" s="116">
        <f t="shared" si="1744"/>
        <v>0</v>
      </c>
      <c r="AQ879" s="116"/>
      <c r="AR879" s="116">
        <f>AT879+BB879</f>
        <v>0</v>
      </c>
      <c r="AS879" s="116"/>
      <c r="AT879" s="172">
        <f>AT882+AT885</f>
        <v>0</v>
      </c>
      <c r="AU879" s="172"/>
      <c r="AV879" s="172"/>
      <c r="AW879" s="172"/>
      <c r="AX879" s="172"/>
      <c r="AY879" s="172"/>
      <c r="AZ879" s="172"/>
      <c r="BA879" s="172"/>
      <c r="BB879" s="171">
        <f>BB882+BB885</f>
        <v>0</v>
      </c>
      <c r="BC879" s="172">
        <f t="shared" si="1745"/>
        <v>0</v>
      </c>
      <c r="BD879" s="171">
        <f t="shared" si="1746"/>
        <v>0</v>
      </c>
      <c r="BE879" s="116">
        <f>BF879+BI879</f>
        <v>0</v>
      </c>
      <c r="BF879" s="172">
        <f>BF882+BF885</f>
        <v>0</v>
      </c>
      <c r="BG879" s="172"/>
      <c r="BH879" s="172"/>
      <c r="BI879" s="171">
        <f>BI882+BI885</f>
        <v>0</v>
      </c>
      <c r="BJ879" s="116">
        <f t="shared" si="1747"/>
        <v>0</v>
      </c>
      <c r="BK879" s="172"/>
      <c r="BL879" s="172"/>
      <c r="BM879" s="171"/>
      <c r="BN879" s="116">
        <f t="shared" si="1748"/>
        <v>0</v>
      </c>
      <c r="BO879" s="172">
        <f t="shared" si="1749"/>
        <v>0</v>
      </c>
      <c r="BP879" s="172"/>
      <c r="BQ879" s="172"/>
      <c r="BR879" s="172">
        <f t="shared" si="1740"/>
        <v>0</v>
      </c>
      <c r="BS879" s="171">
        <f t="shared" si="1741"/>
        <v>0</v>
      </c>
      <c r="BT879" s="116"/>
      <c r="BU879" s="116">
        <f>BV879+BZ879</f>
        <v>0</v>
      </c>
      <c r="BV879" s="172">
        <f>BV882+BV885</f>
        <v>0</v>
      </c>
      <c r="BW879" s="172"/>
      <c r="BX879" s="172"/>
      <c r="BY879" s="172"/>
      <c r="BZ879" s="171">
        <f>BZ882+BZ885</f>
        <v>0</v>
      </c>
      <c r="CE879" s="699" t="e">
        <f t="shared" si="1615"/>
        <v>#DIV/0!</v>
      </c>
    </row>
    <row r="880" spans="2:83" s="25" customFormat="1" ht="33.75" hidden="1" customHeight="1" x14ac:dyDescent="0.25">
      <c r="B880" s="227"/>
      <c r="C880" s="131" t="s">
        <v>140</v>
      </c>
      <c r="D880" s="116">
        <f>E880+I880</f>
        <v>0</v>
      </c>
      <c r="E880" s="35">
        <f>E881+E882</f>
        <v>0</v>
      </c>
      <c r="F880" s="35"/>
      <c r="G880" s="35"/>
      <c r="H880" s="35"/>
      <c r="I880" s="116">
        <f>I881+I882</f>
        <v>0</v>
      </c>
      <c r="J880" s="116">
        <f>K880+Q880</f>
        <v>0</v>
      </c>
      <c r="K880" s="116">
        <f>M880+U880</f>
        <v>0</v>
      </c>
      <c r="L880" s="116"/>
      <c r="M880" s="172">
        <f>M881+M882</f>
        <v>0</v>
      </c>
      <c r="N880" s="35"/>
      <c r="O880" s="35"/>
      <c r="P880" s="35"/>
      <c r="Q880" s="35"/>
      <c r="R880" s="35"/>
      <c r="S880" s="35"/>
      <c r="T880" s="35"/>
      <c r="U880" s="116">
        <f>U881+U882</f>
        <v>0</v>
      </c>
      <c r="V880" s="89">
        <f t="shared" si="1742"/>
        <v>0</v>
      </c>
      <c r="W880" s="35"/>
      <c r="X880" s="35"/>
      <c r="Y880" s="35"/>
      <c r="Z880" s="89">
        <f t="shared" si="1743"/>
        <v>0</v>
      </c>
      <c r="AA880" s="89">
        <f t="shared" si="1737"/>
        <v>0</v>
      </c>
      <c r="AB880" s="89">
        <f t="shared" si="1738"/>
        <v>0</v>
      </c>
      <c r="AC880" s="89">
        <f t="shared" si="1739"/>
        <v>0</v>
      </c>
      <c r="AD880" s="19"/>
      <c r="AE880" s="915">
        <f>AG880+AO880</f>
        <v>0</v>
      </c>
      <c r="AF880" s="496"/>
      <c r="AG880" s="172">
        <f>AG881+AG882</f>
        <v>0</v>
      </c>
      <c r="AH880" s="172"/>
      <c r="AI880" s="172"/>
      <c r="AJ880" s="172"/>
      <c r="AK880" s="172"/>
      <c r="AL880" s="172"/>
      <c r="AM880" s="172"/>
      <c r="AN880" s="172"/>
      <c r="AO880" s="171">
        <f>AO881+AO882</f>
        <v>0</v>
      </c>
      <c r="AP880" s="116">
        <f t="shared" si="1744"/>
        <v>0</v>
      </c>
      <c r="AQ880" s="116"/>
      <c r="AR880" s="116">
        <f>AT880+BB880</f>
        <v>0</v>
      </c>
      <c r="AS880" s="116"/>
      <c r="AT880" s="172">
        <f>AT881+AT882</f>
        <v>0</v>
      </c>
      <c r="AU880" s="172"/>
      <c r="AV880" s="172"/>
      <c r="AW880" s="172"/>
      <c r="AX880" s="172"/>
      <c r="AY880" s="172"/>
      <c r="AZ880" s="172"/>
      <c r="BA880" s="172"/>
      <c r="BB880" s="171">
        <f>BB881+BB882</f>
        <v>0</v>
      </c>
      <c r="BC880" s="172">
        <f t="shared" si="1745"/>
        <v>0</v>
      </c>
      <c r="BD880" s="171">
        <f t="shared" si="1746"/>
        <v>0</v>
      </c>
      <c r="BE880" s="116">
        <f>BF880+BI880</f>
        <v>0</v>
      </c>
      <c r="BF880" s="172">
        <f>BF881+BF882</f>
        <v>0</v>
      </c>
      <c r="BG880" s="172"/>
      <c r="BH880" s="172"/>
      <c r="BI880" s="171">
        <f>BI881+BI882</f>
        <v>0</v>
      </c>
      <c r="BJ880" s="116">
        <f t="shared" si="1747"/>
        <v>0</v>
      </c>
      <c r="BK880" s="172"/>
      <c r="BL880" s="172"/>
      <c r="BM880" s="171"/>
      <c r="BN880" s="116">
        <f t="shared" si="1748"/>
        <v>0</v>
      </c>
      <c r="BO880" s="172">
        <f t="shared" si="1749"/>
        <v>0</v>
      </c>
      <c r="BP880" s="172"/>
      <c r="BQ880" s="172"/>
      <c r="BR880" s="172">
        <f t="shared" si="1740"/>
        <v>0</v>
      </c>
      <c r="BS880" s="171">
        <f t="shared" si="1741"/>
        <v>0</v>
      </c>
      <c r="BT880" s="116"/>
      <c r="BU880" s="116">
        <f>BV880+BZ880</f>
        <v>0</v>
      </c>
      <c r="BV880" s="172">
        <f>BV881+BV882</f>
        <v>0</v>
      </c>
      <c r="BW880" s="172"/>
      <c r="BX880" s="172"/>
      <c r="BY880" s="172"/>
      <c r="BZ880" s="171">
        <f>BZ881+BZ882</f>
        <v>0</v>
      </c>
      <c r="CE880" s="699" t="e">
        <f t="shared" si="1615"/>
        <v>#DIV/0!</v>
      </c>
    </row>
    <row r="881" spans="1:83" s="25" customFormat="1" ht="17.25" hidden="1" customHeight="1" x14ac:dyDescent="0.25">
      <c r="B881" s="227"/>
      <c r="C881" s="131" t="s">
        <v>138</v>
      </c>
      <c r="D881" s="116">
        <f>E881</f>
        <v>0</v>
      </c>
      <c r="E881" s="35"/>
      <c r="F881" s="35"/>
      <c r="G881" s="35"/>
      <c r="H881" s="35"/>
      <c r="I881" s="116"/>
      <c r="J881" s="116">
        <f>K881</f>
        <v>0</v>
      </c>
      <c r="K881" s="116">
        <f>M881</f>
        <v>0</v>
      </c>
      <c r="L881" s="116"/>
      <c r="M881" s="172"/>
      <c r="N881" s="35"/>
      <c r="O881" s="35"/>
      <c r="P881" s="35"/>
      <c r="Q881" s="35"/>
      <c r="R881" s="35"/>
      <c r="S881" s="35"/>
      <c r="T881" s="35"/>
      <c r="U881" s="116"/>
      <c r="V881" s="89">
        <f t="shared" si="1742"/>
        <v>0</v>
      </c>
      <c r="W881" s="35"/>
      <c r="X881" s="35"/>
      <c r="Y881" s="35"/>
      <c r="Z881" s="89">
        <f t="shared" si="1743"/>
        <v>0</v>
      </c>
      <c r="AA881" s="89">
        <f t="shared" si="1737"/>
        <v>0</v>
      </c>
      <c r="AB881" s="89">
        <f t="shared" si="1738"/>
        <v>0</v>
      </c>
      <c r="AC881" s="89">
        <f t="shared" si="1739"/>
        <v>0</v>
      </c>
      <c r="AD881" s="19"/>
      <c r="AE881" s="915">
        <f>AG881</f>
        <v>0</v>
      </c>
      <c r="AF881" s="496"/>
      <c r="AG881" s="172"/>
      <c r="AH881" s="172"/>
      <c r="AI881" s="172"/>
      <c r="AJ881" s="172"/>
      <c r="AK881" s="172"/>
      <c r="AL881" s="172"/>
      <c r="AM881" s="172"/>
      <c r="AN881" s="172"/>
      <c r="AO881" s="171"/>
      <c r="AP881" s="116">
        <f t="shared" si="1744"/>
        <v>0</v>
      </c>
      <c r="AQ881" s="116"/>
      <c r="AR881" s="116">
        <f>AT881</f>
        <v>0</v>
      </c>
      <c r="AS881" s="116"/>
      <c r="AT881" s="172"/>
      <c r="AU881" s="172"/>
      <c r="AV881" s="172"/>
      <c r="AW881" s="172"/>
      <c r="AX881" s="172"/>
      <c r="AY881" s="172"/>
      <c r="AZ881" s="172"/>
      <c r="BA881" s="172"/>
      <c r="BB881" s="171"/>
      <c r="BC881" s="172">
        <f t="shared" si="1745"/>
        <v>0</v>
      </c>
      <c r="BD881" s="171">
        <f t="shared" si="1746"/>
        <v>0</v>
      </c>
      <c r="BE881" s="116">
        <f>BF881</f>
        <v>0</v>
      </c>
      <c r="BF881" s="172"/>
      <c r="BG881" s="172"/>
      <c r="BH881" s="172"/>
      <c r="BI881" s="171"/>
      <c r="BJ881" s="116">
        <f t="shared" si="1747"/>
        <v>0</v>
      </c>
      <c r="BK881" s="172"/>
      <c r="BL881" s="172"/>
      <c r="BM881" s="171"/>
      <c r="BN881" s="116">
        <f t="shared" si="1748"/>
        <v>0</v>
      </c>
      <c r="BO881" s="172">
        <f t="shared" si="1749"/>
        <v>0</v>
      </c>
      <c r="BP881" s="172"/>
      <c r="BQ881" s="172"/>
      <c r="BR881" s="172">
        <f t="shared" si="1740"/>
        <v>0</v>
      </c>
      <c r="BS881" s="171">
        <f t="shared" si="1741"/>
        <v>0</v>
      </c>
      <c r="BT881" s="116"/>
      <c r="BU881" s="116">
        <f>BV881</f>
        <v>0</v>
      </c>
      <c r="BV881" s="172"/>
      <c r="BW881" s="172"/>
      <c r="BX881" s="172"/>
      <c r="BY881" s="172"/>
      <c r="BZ881" s="171"/>
      <c r="CE881" s="699" t="e">
        <f t="shared" si="1615"/>
        <v>#DIV/0!</v>
      </c>
    </row>
    <row r="882" spans="1:83" s="25" customFormat="1" ht="29.25" hidden="1" customHeight="1" x14ac:dyDescent="0.25">
      <c r="B882" s="227"/>
      <c r="C882" s="131" t="s">
        <v>139</v>
      </c>
      <c r="D882" s="116">
        <f>E882</f>
        <v>0</v>
      </c>
      <c r="E882" s="35"/>
      <c r="F882" s="35"/>
      <c r="G882" s="35"/>
      <c r="H882" s="35"/>
      <c r="I882" s="116"/>
      <c r="J882" s="116">
        <f>K882</f>
        <v>0</v>
      </c>
      <c r="K882" s="116">
        <f>M882</f>
        <v>0</v>
      </c>
      <c r="L882" s="116"/>
      <c r="M882" s="172"/>
      <c r="N882" s="35"/>
      <c r="O882" s="35"/>
      <c r="P882" s="35"/>
      <c r="Q882" s="35"/>
      <c r="R882" s="35"/>
      <c r="S882" s="35"/>
      <c r="T882" s="35"/>
      <c r="U882" s="116"/>
      <c r="V882" s="89">
        <f t="shared" si="1742"/>
        <v>0</v>
      </c>
      <c r="W882" s="35"/>
      <c r="X882" s="35"/>
      <c r="Y882" s="35"/>
      <c r="Z882" s="89">
        <f t="shared" si="1743"/>
        <v>0</v>
      </c>
      <c r="AA882" s="89">
        <f t="shared" si="1737"/>
        <v>0</v>
      </c>
      <c r="AB882" s="89">
        <f t="shared" si="1738"/>
        <v>0</v>
      </c>
      <c r="AC882" s="89">
        <f t="shared" si="1739"/>
        <v>0</v>
      </c>
      <c r="AD882" s="19"/>
      <c r="AE882" s="915">
        <f>AG882</f>
        <v>0</v>
      </c>
      <c r="AF882" s="496"/>
      <c r="AG882" s="172"/>
      <c r="AH882" s="172"/>
      <c r="AI882" s="172"/>
      <c r="AJ882" s="172"/>
      <c r="AK882" s="172"/>
      <c r="AL882" s="172"/>
      <c r="AM882" s="172"/>
      <c r="AN882" s="172"/>
      <c r="AO882" s="171"/>
      <c r="AP882" s="116">
        <f t="shared" si="1744"/>
        <v>0</v>
      </c>
      <c r="AQ882" s="116"/>
      <c r="AR882" s="116">
        <f>AT882</f>
        <v>0</v>
      </c>
      <c r="AS882" s="116"/>
      <c r="AT882" s="172"/>
      <c r="AU882" s="172"/>
      <c r="AV882" s="172"/>
      <c r="AW882" s="172"/>
      <c r="AX882" s="172"/>
      <c r="AY882" s="172"/>
      <c r="AZ882" s="172"/>
      <c r="BA882" s="172"/>
      <c r="BB882" s="171"/>
      <c r="BC882" s="172">
        <f t="shared" si="1745"/>
        <v>0</v>
      </c>
      <c r="BD882" s="171">
        <f t="shared" si="1746"/>
        <v>0</v>
      </c>
      <c r="BE882" s="116">
        <f>BF882</f>
        <v>0</v>
      </c>
      <c r="BF882" s="172"/>
      <c r="BG882" s="172"/>
      <c r="BH882" s="172"/>
      <c r="BI882" s="171"/>
      <c r="BJ882" s="116">
        <f t="shared" si="1747"/>
        <v>0</v>
      </c>
      <c r="BK882" s="172"/>
      <c r="BL882" s="172"/>
      <c r="BM882" s="171"/>
      <c r="BN882" s="116">
        <f t="shared" si="1748"/>
        <v>0</v>
      </c>
      <c r="BO882" s="172">
        <f t="shared" si="1749"/>
        <v>0</v>
      </c>
      <c r="BP882" s="172"/>
      <c r="BQ882" s="172"/>
      <c r="BR882" s="172">
        <f t="shared" si="1740"/>
        <v>0</v>
      </c>
      <c r="BS882" s="171">
        <f t="shared" si="1741"/>
        <v>0</v>
      </c>
      <c r="BT882" s="116"/>
      <c r="BU882" s="116">
        <f>BV882</f>
        <v>0</v>
      </c>
      <c r="BV882" s="172"/>
      <c r="BW882" s="172"/>
      <c r="BX882" s="172"/>
      <c r="BY882" s="172"/>
      <c r="BZ882" s="171"/>
      <c r="CE882" s="699" t="e">
        <f t="shared" si="1615"/>
        <v>#DIV/0!</v>
      </c>
    </row>
    <row r="883" spans="1:83" s="25" customFormat="1" ht="32.25" hidden="1" customHeight="1" x14ac:dyDescent="0.25">
      <c r="B883" s="227"/>
      <c r="C883" s="131" t="s">
        <v>141</v>
      </c>
      <c r="D883" s="116">
        <f>E883+I883</f>
        <v>0</v>
      </c>
      <c r="E883" s="35"/>
      <c r="F883" s="35"/>
      <c r="G883" s="35"/>
      <c r="H883" s="35"/>
      <c r="I883" s="116">
        <f>I884+I885</f>
        <v>0</v>
      </c>
      <c r="J883" s="116">
        <f>K883+Q883</f>
        <v>0</v>
      </c>
      <c r="K883" s="116">
        <f>M883+U883</f>
        <v>0</v>
      </c>
      <c r="L883" s="116"/>
      <c r="M883" s="172"/>
      <c r="N883" s="35"/>
      <c r="O883" s="35"/>
      <c r="P883" s="35"/>
      <c r="Q883" s="35"/>
      <c r="R883" s="35"/>
      <c r="S883" s="35"/>
      <c r="T883" s="35"/>
      <c r="U883" s="116">
        <f>U884+U885</f>
        <v>0</v>
      </c>
      <c r="V883" s="89">
        <f t="shared" si="1742"/>
        <v>0</v>
      </c>
      <c r="W883" s="35"/>
      <c r="X883" s="35"/>
      <c r="Y883" s="35"/>
      <c r="Z883" s="89">
        <f t="shared" si="1743"/>
        <v>0</v>
      </c>
      <c r="AA883" s="89">
        <f t="shared" si="1737"/>
        <v>0</v>
      </c>
      <c r="AB883" s="89">
        <f t="shared" si="1738"/>
        <v>0</v>
      </c>
      <c r="AC883" s="89">
        <f t="shared" si="1739"/>
        <v>0</v>
      </c>
      <c r="AD883" s="19"/>
      <c r="AE883" s="915">
        <f>AG883+AO883</f>
        <v>0</v>
      </c>
      <c r="AF883" s="496"/>
      <c r="AG883" s="172"/>
      <c r="AH883" s="172"/>
      <c r="AI883" s="172"/>
      <c r="AJ883" s="172"/>
      <c r="AK883" s="172"/>
      <c r="AL883" s="172"/>
      <c r="AM883" s="172"/>
      <c r="AN883" s="172"/>
      <c r="AO883" s="171">
        <f>AO884+AO885</f>
        <v>0</v>
      </c>
      <c r="AP883" s="116">
        <f t="shared" si="1744"/>
        <v>0</v>
      </c>
      <c r="AQ883" s="116"/>
      <c r="AR883" s="116">
        <f>AT883+BB883</f>
        <v>0</v>
      </c>
      <c r="AS883" s="116"/>
      <c r="AT883" s="172"/>
      <c r="AU883" s="172"/>
      <c r="AV883" s="172"/>
      <c r="AW883" s="172"/>
      <c r="AX883" s="172"/>
      <c r="AY883" s="172"/>
      <c r="AZ883" s="172"/>
      <c r="BA883" s="172"/>
      <c r="BB883" s="171">
        <f>BB884+BB885</f>
        <v>0</v>
      </c>
      <c r="BC883" s="172">
        <f t="shared" si="1745"/>
        <v>0</v>
      </c>
      <c r="BD883" s="171">
        <f t="shared" si="1746"/>
        <v>0</v>
      </c>
      <c r="BE883" s="116">
        <f>BF883+BI883</f>
        <v>0</v>
      </c>
      <c r="BF883" s="172"/>
      <c r="BG883" s="172"/>
      <c r="BH883" s="172"/>
      <c r="BI883" s="171">
        <f>BI884+BI885</f>
        <v>0</v>
      </c>
      <c r="BJ883" s="116">
        <f t="shared" si="1747"/>
        <v>0</v>
      </c>
      <c r="BK883" s="172"/>
      <c r="BL883" s="172"/>
      <c r="BM883" s="171"/>
      <c r="BN883" s="116">
        <f t="shared" si="1748"/>
        <v>0</v>
      </c>
      <c r="BO883" s="172">
        <f t="shared" si="1749"/>
        <v>0</v>
      </c>
      <c r="BP883" s="172"/>
      <c r="BQ883" s="172"/>
      <c r="BR883" s="172">
        <f t="shared" si="1740"/>
        <v>0</v>
      </c>
      <c r="BS883" s="171">
        <f t="shared" si="1741"/>
        <v>0</v>
      </c>
      <c r="BT883" s="116"/>
      <c r="BU883" s="116">
        <f>BV883+BZ883</f>
        <v>0</v>
      </c>
      <c r="BV883" s="172"/>
      <c r="BW883" s="172"/>
      <c r="BX883" s="172"/>
      <c r="BY883" s="172"/>
      <c r="BZ883" s="171">
        <f>BZ884+BZ885</f>
        <v>0</v>
      </c>
      <c r="CE883" s="699" t="e">
        <f t="shared" si="1615"/>
        <v>#DIV/0!</v>
      </c>
    </row>
    <row r="884" spans="1:83" s="25" customFormat="1" ht="15" hidden="1" customHeight="1" x14ac:dyDescent="0.25">
      <c r="B884" s="227"/>
      <c r="C884" s="131" t="s">
        <v>138</v>
      </c>
      <c r="D884" s="116">
        <f>I884</f>
        <v>0</v>
      </c>
      <c r="E884" s="35"/>
      <c r="F884" s="35"/>
      <c r="G884" s="35"/>
      <c r="H884" s="35"/>
      <c r="I884" s="116">
        <f>I887+I890</f>
        <v>0</v>
      </c>
      <c r="J884" s="116">
        <f>Q884</f>
        <v>0</v>
      </c>
      <c r="K884" s="116">
        <f>U884</f>
        <v>0</v>
      </c>
      <c r="L884" s="116"/>
      <c r="M884" s="172"/>
      <c r="N884" s="35"/>
      <c r="O884" s="35"/>
      <c r="P884" s="35"/>
      <c r="Q884" s="35"/>
      <c r="R884" s="35"/>
      <c r="S884" s="35"/>
      <c r="T884" s="35"/>
      <c r="U884" s="116">
        <f>U887+U890</f>
        <v>0</v>
      </c>
      <c r="V884" s="89">
        <f t="shared" si="1742"/>
        <v>0</v>
      </c>
      <c r="W884" s="35"/>
      <c r="X884" s="35"/>
      <c r="Y884" s="35"/>
      <c r="Z884" s="89">
        <f t="shared" si="1743"/>
        <v>0</v>
      </c>
      <c r="AA884" s="89">
        <f t="shared" si="1737"/>
        <v>0</v>
      </c>
      <c r="AB884" s="89">
        <f t="shared" si="1738"/>
        <v>0</v>
      </c>
      <c r="AC884" s="89">
        <f t="shared" si="1739"/>
        <v>0</v>
      </c>
      <c r="AD884" s="19"/>
      <c r="AE884" s="915">
        <f>AO884</f>
        <v>0</v>
      </c>
      <c r="AF884" s="496"/>
      <c r="AG884" s="172"/>
      <c r="AH884" s="172"/>
      <c r="AI884" s="172"/>
      <c r="AJ884" s="172"/>
      <c r="AK884" s="172"/>
      <c r="AL884" s="172"/>
      <c r="AM884" s="172"/>
      <c r="AN884" s="172"/>
      <c r="AO884" s="171">
        <f>AO887+AO890</f>
        <v>0</v>
      </c>
      <c r="AP884" s="116">
        <f t="shared" si="1744"/>
        <v>0</v>
      </c>
      <c r="AQ884" s="116"/>
      <c r="AR884" s="116">
        <f>BB884</f>
        <v>0</v>
      </c>
      <c r="AS884" s="116"/>
      <c r="AT884" s="172"/>
      <c r="AU884" s="172"/>
      <c r="AV884" s="172"/>
      <c r="AW884" s="172"/>
      <c r="AX884" s="172"/>
      <c r="AY884" s="172"/>
      <c r="AZ884" s="172"/>
      <c r="BA884" s="172"/>
      <c r="BB884" s="171">
        <f>BB887+BB890</f>
        <v>0</v>
      </c>
      <c r="BC884" s="172">
        <f t="shared" si="1745"/>
        <v>0</v>
      </c>
      <c r="BD884" s="171">
        <f t="shared" si="1746"/>
        <v>0</v>
      </c>
      <c r="BE884" s="116">
        <f>BI884</f>
        <v>0</v>
      </c>
      <c r="BF884" s="172"/>
      <c r="BG884" s="172"/>
      <c r="BH884" s="172"/>
      <c r="BI884" s="171">
        <f>BI887+BI890</f>
        <v>0</v>
      </c>
      <c r="BJ884" s="116">
        <f t="shared" si="1747"/>
        <v>0</v>
      </c>
      <c r="BK884" s="172"/>
      <c r="BL884" s="172"/>
      <c r="BM884" s="171"/>
      <c r="BN884" s="116">
        <f t="shared" si="1748"/>
        <v>0</v>
      </c>
      <c r="BO884" s="172">
        <f t="shared" si="1749"/>
        <v>0</v>
      </c>
      <c r="BP884" s="172"/>
      <c r="BQ884" s="172"/>
      <c r="BR884" s="172">
        <f t="shared" si="1740"/>
        <v>0</v>
      </c>
      <c r="BS884" s="171">
        <f t="shared" si="1741"/>
        <v>0</v>
      </c>
      <c r="BT884" s="116"/>
      <c r="BU884" s="116">
        <f>BZ884</f>
        <v>0</v>
      </c>
      <c r="BV884" s="172"/>
      <c r="BW884" s="172"/>
      <c r="BX884" s="172"/>
      <c r="BY884" s="172"/>
      <c r="BZ884" s="171">
        <f>BZ887+BZ890</f>
        <v>0</v>
      </c>
      <c r="CE884" s="699" t="e">
        <f t="shared" si="1615"/>
        <v>#DIV/0!</v>
      </c>
    </row>
    <row r="885" spans="1:83" s="25" customFormat="1" ht="15" hidden="1" customHeight="1" x14ac:dyDescent="0.25">
      <c r="B885" s="227"/>
      <c r="C885" s="131" t="s">
        <v>139</v>
      </c>
      <c r="D885" s="116">
        <f>I885</f>
        <v>0</v>
      </c>
      <c r="E885" s="35"/>
      <c r="F885" s="35"/>
      <c r="G885" s="35"/>
      <c r="H885" s="35"/>
      <c r="I885" s="116">
        <f>I888+I891</f>
        <v>0</v>
      </c>
      <c r="J885" s="116">
        <f>Q885</f>
        <v>0</v>
      </c>
      <c r="K885" s="116">
        <f>U885</f>
        <v>0</v>
      </c>
      <c r="L885" s="116"/>
      <c r="M885" s="172"/>
      <c r="N885" s="35"/>
      <c r="O885" s="35"/>
      <c r="P885" s="35"/>
      <c r="Q885" s="35"/>
      <c r="R885" s="35"/>
      <c r="S885" s="35"/>
      <c r="T885" s="35"/>
      <c r="U885" s="116">
        <f>U888+U891</f>
        <v>0</v>
      </c>
      <c r="V885" s="89">
        <f t="shared" si="1742"/>
        <v>0</v>
      </c>
      <c r="W885" s="35"/>
      <c r="X885" s="35"/>
      <c r="Y885" s="35"/>
      <c r="Z885" s="89">
        <f t="shared" si="1743"/>
        <v>0</v>
      </c>
      <c r="AA885" s="89">
        <f t="shared" si="1737"/>
        <v>0</v>
      </c>
      <c r="AB885" s="89">
        <f t="shared" si="1738"/>
        <v>0</v>
      </c>
      <c r="AC885" s="89">
        <f t="shared" si="1739"/>
        <v>0</v>
      </c>
      <c r="AD885" s="19"/>
      <c r="AE885" s="915">
        <f>AO885</f>
        <v>0</v>
      </c>
      <c r="AF885" s="496"/>
      <c r="AG885" s="172"/>
      <c r="AH885" s="172"/>
      <c r="AI885" s="172"/>
      <c r="AJ885" s="172"/>
      <c r="AK885" s="172"/>
      <c r="AL885" s="172"/>
      <c r="AM885" s="172"/>
      <c r="AN885" s="172"/>
      <c r="AO885" s="171">
        <f>AO888+AO891</f>
        <v>0</v>
      </c>
      <c r="AP885" s="116">
        <f t="shared" si="1744"/>
        <v>0</v>
      </c>
      <c r="AQ885" s="116"/>
      <c r="AR885" s="116">
        <f>BB885</f>
        <v>0</v>
      </c>
      <c r="AS885" s="116"/>
      <c r="AT885" s="172"/>
      <c r="AU885" s="172"/>
      <c r="AV885" s="172"/>
      <c r="AW885" s="172"/>
      <c r="AX885" s="172"/>
      <c r="AY885" s="172"/>
      <c r="AZ885" s="172"/>
      <c r="BA885" s="172"/>
      <c r="BB885" s="171">
        <f>BB888+BB891</f>
        <v>0</v>
      </c>
      <c r="BC885" s="172">
        <f t="shared" si="1745"/>
        <v>0</v>
      </c>
      <c r="BD885" s="171">
        <f t="shared" si="1746"/>
        <v>0</v>
      </c>
      <c r="BE885" s="116">
        <f>BI885</f>
        <v>0</v>
      </c>
      <c r="BF885" s="172"/>
      <c r="BG885" s="172"/>
      <c r="BH885" s="172"/>
      <c r="BI885" s="171">
        <f>BI888+BI891</f>
        <v>0</v>
      </c>
      <c r="BJ885" s="116">
        <f t="shared" si="1747"/>
        <v>0</v>
      </c>
      <c r="BK885" s="172"/>
      <c r="BL885" s="172"/>
      <c r="BM885" s="171"/>
      <c r="BN885" s="116">
        <f t="shared" si="1748"/>
        <v>0</v>
      </c>
      <c r="BO885" s="172">
        <f t="shared" si="1749"/>
        <v>0</v>
      </c>
      <c r="BP885" s="172"/>
      <c r="BQ885" s="172"/>
      <c r="BR885" s="172">
        <f t="shared" si="1740"/>
        <v>0</v>
      </c>
      <c r="BS885" s="171">
        <f t="shared" si="1741"/>
        <v>0</v>
      </c>
      <c r="BT885" s="116"/>
      <c r="BU885" s="116">
        <f>BZ885</f>
        <v>0</v>
      </c>
      <c r="BV885" s="172"/>
      <c r="BW885" s="172"/>
      <c r="BX885" s="172"/>
      <c r="BY885" s="172"/>
      <c r="BZ885" s="171">
        <f>BZ888+BZ891</f>
        <v>0</v>
      </c>
      <c r="CE885" s="699" t="e">
        <f t="shared" si="1615"/>
        <v>#DIV/0!</v>
      </c>
    </row>
    <row r="886" spans="1:83" s="25" customFormat="1" ht="33.75" hidden="1" customHeight="1" x14ac:dyDescent="0.25">
      <c r="B886" s="227"/>
      <c r="C886" s="131" t="s">
        <v>142</v>
      </c>
      <c r="D886" s="116">
        <f>E886+I886</f>
        <v>0</v>
      </c>
      <c r="E886" s="35"/>
      <c r="F886" s="35"/>
      <c r="G886" s="35"/>
      <c r="H886" s="35"/>
      <c r="I886" s="116">
        <f>I887+I888</f>
        <v>0</v>
      </c>
      <c r="J886" s="116">
        <f>K886+Q886</f>
        <v>0</v>
      </c>
      <c r="K886" s="116">
        <f>M886+U886</f>
        <v>0</v>
      </c>
      <c r="L886" s="116"/>
      <c r="M886" s="172"/>
      <c r="N886" s="35"/>
      <c r="O886" s="35"/>
      <c r="P886" s="35"/>
      <c r="Q886" s="35"/>
      <c r="R886" s="35"/>
      <c r="S886" s="35"/>
      <c r="T886" s="35"/>
      <c r="U886" s="116">
        <f>U887+U888</f>
        <v>0</v>
      </c>
      <c r="V886" s="89">
        <f t="shared" si="1742"/>
        <v>0</v>
      </c>
      <c r="W886" s="35"/>
      <c r="X886" s="35"/>
      <c r="Y886" s="35"/>
      <c r="Z886" s="89">
        <f t="shared" si="1743"/>
        <v>0</v>
      </c>
      <c r="AA886" s="89">
        <f t="shared" si="1737"/>
        <v>0</v>
      </c>
      <c r="AB886" s="89">
        <f t="shared" si="1738"/>
        <v>0</v>
      </c>
      <c r="AC886" s="89">
        <f t="shared" si="1739"/>
        <v>0</v>
      </c>
      <c r="AD886" s="19"/>
      <c r="AE886" s="915">
        <f>AG886+AO886</f>
        <v>0</v>
      </c>
      <c r="AF886" s="496"/>
      <c r="AG886" s="172"/>
      <c r="AH886" s="172"/>
      <c r="AI886" s="172"/>
      <c r="AJ886" s="172"/>
      <c r="AK886" s="172"/>
      <c r="AL886" s="172"/>
      <c r="AM886" s="172"/>
      <c r="AN886" s="172"/>
      <c r="AO886" s="171">
        <f>AO887+AO888</f>
        <v>0</v>
      </c>
      <c r="AP886" s="116">
        <f t="shared" si="1744"/>
        <v>0</v>
      </c>
      <c r="AQ886" s="116"/>
      <c r="AR886" s="116">
        <f>AT886+BB886</f>
        <v>0</v>
      </c>
      <c r="AS886" s="116"/>
      <c r="AT886" s="172"/>
      <c r="AU886" s="172"/>
      <c r="AV886" s="172"/>
      <c r="AW886" s="172"/>
      <c r="AX886" s="172"/>
      <c r="AY886" s="172"/>
      <c r="AZ886" s="172"/>
      <c r="BA886" s="172"/>
      <c r="BB886" s="171">
        <f>BB887+BB888</f>
        <v>0</v>
      </c>
      <c r="BC886" s="172">
        <f t="shared" si="1745"/>
        <v>0</v>
      </c>
      <c r="BD886" s="171">
        <f t="shared" si="1746"/>
        <v>0</v>
      </c>
      <c r="BE886" s="116">
        <f>BF886+BI886</f>
        <v>0</v>
      </c>
      <c r="BF886" s="172"/>
      <c r="BG886" s="172"/>
      <c r="BH886" s="172"/>
      <c r="BI886" s="171">
        <f>BI887+BI888</f>
        <v>0</v>
      </c>
      <c r="BJ886" s="116">
        <f t="shared" si="1747"/>
        <v>0</v>
      </c>
      <c r="BK886" s="172"/>
      <c r="BL886" s="172"/>
      <c r="BM886" s="171"/>
      <c r="BN886" s="116">
        <f t="shared" si="1748"/>
        <v>0</v>
      </c>
      <c r="BO886" s="172">
        <f t="shared" si="1749"/>
        <v>0</v>
      </c>
      <c r="BP886" s="172"/>
      <c r="BQ886" s="172"/>
      <c r="BR886" s="172">
        <f t="shared" si="1740"/>
        <v>0</v>
      </c>
      <c r="BS886" s="171">
        <f t="shared" si="1741"/>
        <v>0</v>
      </c>
      <c r="BT886" s="116"/>
      <c r="BU886" s="116">
        <f>BV886+BZ886</f>
        <v>0</v>
      </c>
      <c r="BV886" s="172"/>
      <c r="BW886" s="172"/>
      <c r="BX886" s="172"/>
      <c r="BY886" s="172"/>
      <c r="BZ886" s="171">
        <f>BZ887+BZ888</f>
        <v>0</v>
      </c>
      <c r="CE886" s="699" t="e">
        <f t="shared" si="1615"/>
        <v>#DIV/0!</v>
      </c>
    </row>
    <row r="887" spans="1:83" s="25" customFormat="1" ht="15" hidden="1" customHeight="1" x14ac:dyDescent="0.25">
      <c r="B887" s="227"/>
      <c r="C887" s="131" t="s">
        <v>138</v>
      </c>
      <c r="D887" s="116">
        <f>I887</f>
        <v>0</v>
      </c>
      <c r="E887" s="35"/>
      <c r="F887" s="35"/>
      <c r="G887" s="35"/>
      <c r="H887" s="35"/>
      <c r="I887" s="116"/>
      <c r="J887" s="116">
        <f>Q887</f>
        <v>0</v>
      </c>
      <c r="K887" s="116">
        <f>U887</f>
        <v>0</v>
      </c>
      <c r="L887" s="116"/>
      <c r="M887" s="172"/>
      <c r="N887" s="35"/>
      <c r="O887" s="35"/>
      <c r="P887" s="35"/>
      <c r="Q887" s="35"/>
      <c r="R887" s="35"/>
      <c r="S887" s="35"/>
      <c r="T887" s="35"/>
      <c r="U887" s="116"/>
      <c r="V887" s="89">
        <f t="shared" si="1742"/>
        <v>0</v>
      </c>
      <c r="W887" s="35"/>
      <c r="X887" s="35"/>
      <c r="Y887" s="35"/>
      <c r="Z887" s="89">
        <f t="shared" si="1743"/>
        <v>0</v>
      </c>
      <c r="AA887" s="89">
        <f t="shared" si="1737"/>
        <v>0</v>
      </c>
      <c r="AB887" s="89">
        <f t="shared" si="1738"/>
        <v>0</v>
      </c>
      <c r="AC887" s="89">
        <f t="shared" si="1739"/>
        <v>0</v>
      </c>
      <c r="AD887" s="19"/>
      <c r="AE887" s="915">
        <f>AO887</f>
        <v>0</v>
      </c>
      <c r="AF887" s="496"/>
      <c r="AG887" s="172"/>
      <c r="AH887" s="172"/>
      <c r="AI887" s="172"/>
      <c r="AJ887" s="172"/>
      <c r="AK887" s="172"/>
      <c r="AL887" s="172"/>
      <c r="AM887" s="172"/>
      <c r="AN887" s="172"/>
      <c r="AO887" s="171"/>
      <c r="AP887" s="116">
        <f t="shared" si="1744"/>
        <v>0</v>
      </c>
      <c r="AQ887" s="116"/>
      <c r="AR887" s="116">
        <f>BB887</f>
        <v>0</v>
      </c>
      <c r="AS887" s="116"/>
      <c r="AT887" s="172"/>
      <c r="AU887" s="172"/>
      <c r="AV887" s="172"/>
      <c r="AW887" s="172"/>
      <c r="AX887" s="172"/>
      <c r="AY887" s="172"/>
      <c r="AZ887" s="172"/>
      <c r="BA887" s="172"/>
      <c r="BB887" s="171"/>
      <c r="BC887" s="172">
        <f t="shared" si="1745"/>
        <v>0</v>
      </c>
      <c r="BD887" s="171">
        <f t="shared" si="1746"/>
        <v>0</v>
      </c>
      <c r="BE887" s="116">
        <f>BI887</f>
        <v>0</v>
      </c>
      <c r="BF887" s="172"/>
      <c r="BG887" s="172"/>
      <c r="BH887" s="172"/>
      <c r="BI887" s="171"/>
      <c r="BJ887" s="116">
        <f t="shared" si="1747"/>
        <v>0</v>
      </c>
      <c r="BK887" s="172"/>
      <c r="BL887" s="172"/>
      <c r="BM887" s="171"/>
      <c r="BN887" s="116">
        <f t="shared" si="1748"/>
        <v>0</v>
      </c>
      <c r="BO887" s="172">
        <f t="shared" si="1749"/>
        <v>0</v>
      </c>
      <c r="BP887" s="172"/>
      <c r="BQ887" s="172"/>
      <c r="BR887" s="172">
        <f t="shared" si="1740"/>
        <v>0</v>
      </c>
      <c r="BS887" s="171">
        <f t="shared" si="1741"/>
        <v>0</v>
      </c>
      <c r="BT887" s="116"/>
      <c r="BU887" s="116">
        <f>BZ887</f>
        <v>0</v>
      </c>
      <c r="BV887" s="172"/>
      <c r="BW887" s="172"/>
      <c r="BX887" s="172"/>
      <c r="BY887" s="172"/>
      <c r="BZ887" s="171"/>
      <c r="CE887" s="699" t="e">
        <f t="shared" si="1615"/>
        <v>#DIV/0!</v>
      </c>
    </row>
    <row r="888" spans="1:83" s="25" customFormat="1" ht="15" hidden="1" customHeight="1" x14ac:dyDescent="0.25">
      <c r="B888" s="227"/>
      <c r="C888" s="131" t="s">
        <v>139</v>
      </c>
      <c r="D888" s="116">
        <f>I888</f>
        <v>0</v>
      </c>
      <c r="E888" s="35"/>
      <c r="F888" s="35"/>
      <c r="G888" s="35"/>
      <c r="H888" s="35"/>
      <c r="I888" s="116"/>
      <c r="J888" s="116">
        <f>Q888</f>
        <v>0</v>
      </c>
      <c r="K888" s="116">
        <f>U888</f>
        <v>0</v>
      </c>
      <c r="L888" s="116"/>
      <c r="M888" s="172"/>
      <c r="N888" s="35"/>
      <c r="O888" s="35"/>
      <c r="P888" s="35"/>
      <c r="Q888" s="35"/>
      <c r="R888" s="35"/>
      <c r="S888" s="35"/>
      <c r="T888" s="35"/>
      <c r="U888" s="116"/>
      <c r="V888" s="89">
        <f t="shared" si="1742"/>
        <v>0</v>
      </c>
      <c r="W888" s="35"/>
      <c r="X888" s="35"/>
      <c r="Y888" s="35"/>
      <c r="Z888" s="89">
        <f t="shared" si="1743"/>
        <v>0</v>
      </c>
      <c r="AA888" s="89">
        <f t="shared" si="1737"/>
        <v>0</v>
      </c>
      <c r="AB888" s="89">
        <f t="shared" si="1738"/>
        <v>0</v>
      </c>
      <c r="AC888" s="89">
        <f t="shared" si="1739"/>
        <v>0</v>
      </c>
      <c r="AD888" s="19"/>
      <c r="AE888" s="915">
        <f>AO888</f>
        <v>0</v>
      </c>
      <c r="AF888" s="496"/>
      <c r="AG888" s="172"/>
      <c r="AH888" s="172"/>
      <c r="AI888" s="172"/>
      <c r="AJ888" s="172"/>
      <c r="AK888" s="172"/>
      <c r="AL888" s="172"/>
      <c r="AM888" s="172"/>
      <c r="AN888" s="172"/>
      <c r="AO888" s="171"/>
      <c r="AP888" s="116">
        <f t="shared" si="1744"/>
        <v>0</v>
      </c>
      <c r="AQ888" s="116"/>
      <c r="AR888" s="116">
        <f>BB888</f>
        <v>0</v>
      </c>
      <c r="AS888" s="116"/>
      <c r="AT888" s="172"/>
      <c r="AU888" s="172"/>
      <c r="AV888" s="172"/>
      <c r="AW888" s="172"/>
      <c r="AX888" s="172"/>
      <c r="AY888" s="172"/>
      <c r="AZ888" s="172"/>
      <c r="BA888" s="172"/>
      <c r="BB888" s="171"/>
      <c r="BC888" s="172">
        <f t="shared" si="1745"/>
        <v>0</v>
      </c>
      <c r="BD888" s="171">
        <f t="shared" si="1746"/>
        <v>0</v>
      </c>
      <c r="BE888" s="116">
        <f>BI888</f>
        <v>0</v>
      </c>
      <c r="BF888" s="172"/>
      <c r="BG888" s="172"/>
      <c r="BH888" s="172"/>
      <c r="BI888" s="171"/>
      <c r="BJ888" s="116">
        <f t="shared" si="1747"/>
        <v>0</v>
      </c>
      <c r="BK888" s="172"/>
      <c r="BL888" s="172"/>
      <c r="BM888" s="171"/>
      <c r="BN888" s="116">
        <f t="shared" si="1748"/>
        <v>0</v>
      </c>
      <c r="BO888" s="172">
        <f t="shared" si="1749"/>
        <v>0</v>
      </c>
      <c r="BP888" s="172"/>
      <c r="BQ888" s="172"/>
      <c r="BR888" s="172">
        <f t="shared" si="1740"/>
        <v>0</v>
      </c>
      <c r="BS888" s="171">
        <f t="shared" si="1741"/>
        <v>0</v>
      </c>
      <c r="BT888" s="116"/>
      <c r="BU888" s="116">
        <f>BZ888</f>
        <v>0</v>
      </c>
      <c r="BV888" s="172"/>
      <c r="BW888" s="172"/>
      <c r="BX888" s="172"/>
      <c r="BY888" s="172"/>
      <c r="BZ888" s="171"/>
      <c r="CE888" s="699" t="e">
        <f t="shared" si="1615"/>
        <v>#DIV/0!</v>
      </c>
    </row>
    <row r="889" spans="1:83" s="25" customFormat="1" ht="31.5" hidden="1" customHeight="1" x14ac:dyDescent="0.25">
      <c r="B889" s="227"/>
      <c r="C889" s="131" t="s">
        <v>143</v>
      </c>
      <c r="D889" s="116">
        <f>E889+I889</f>
        <v>0</v>
      </c>
      <c r="E889" s="35"/>
      <c r="F889" s="35"/>
      <c r="G889" s="35"/>
      <c r="H889" s="35"/>
      <c r="I889" s="116">
        <f>I890+I891</f>
        <v>0</v>
      </c>
      <c r="J889" s="116">
        <f>K889+Q889</f>
        <v>0</v>
      </c>
      <c r="K889" s="116">
        <f>M889+U889</f>
        <v>0</v>
      </c>
      <c r="L889" s="116"/>
      <c r="M889" s="172"/>
      <c r="N889" s="35"/>
      <c r="O889" s="35"/>
      <c r="P889" s="35"/>
      <c r="Q889" s="35"/>
      <c r="R889" s="35"/>
      <c r="S889" s="35"/>
      <c r="T889" s="35"/>
      <c r="U889" s="116">
        <f>U890+U891</f>
        <v>0</v>
      </c>
      <c r="V889" s="89">
        <f t="shared" si="1742"/>
        <v>0</v>
      </c>
      <c r="W889" s="35"/>
      <c r="X889" s="35"/>
      <c r="Y889" s="35"/>
      <c r="Z889" s="89">
        <f t="shared" si="1743"/>
        <v>0</v>
      </c>
      <c r="AA889" s="89">
        <f t="shared" si="1737"/>
        <v>0</v>
      </c>
      <c r="AB889" s="89">
        <f t="shared" si="1738"/>
        <v>0</v>
      </c>
      <c r="AC889" s="89">
        <f t="shared" si="1739"/>
        <v>0</v>
      </c>
      <c r="AD889" s="19"/>
      <c r="AE889" s="915">
        <f>AG889+AO889</f>
        <v>0</v>
      </c>
      <c r="AF889" s="496"/>
      <c r="AG889" s="172"/>
      <c r="AH889" s="172"/>
      <c r="AI889" s="172"/>
      <c r="AJ889" s="172"/>
      <c r="AK889" s="172"/>
      <c r="AL889" s="172"/>
      <c r="AM889" s="172"/>
      <c r="AN889" s="172"/>
      <c r="AO889" s="171">
        <f>AO890+AO891</f>
        <v>0</v>
      </c>
      <c r="AP889" s="116">
        <f t="shared" si="1744"/>
        <v>0</v>
      </c>
      <c r="AQ889" s="116"/>
      <c r="AR889" s="116">
        <f>AT889+BB889</f>
        <v>0</v>
      </c>
      <c r="AS889" s="116"/>
      <c r="AT889" s="172"/>
      <c r="AU889" s="172"/>
      <c r="AV889" s="172"/>
      <c r="AW889" s="172"/>
      <c r="AX889" s="172"/>
      <c r="AY889" s="172"/>
      <c r="AZ889" s="172"/>
      <c r="BA889" s="172"/>
      <c r="BB889" s="171">
        <f>BB890+BB891</f>
        <v>0</v>
      </c>
      <c r="BC889" s="172">
        <f t="shared" si="1745"/>
        <v>0</v>
      </c>
      <c r="BD889" s="171">
        <f t="shared" si="1746"/>
        <v>0</v>
      </c>
      <c r="BE889" s="116">
        <f>BF889+BI889</f>
        <v>0</v>
      </c>
      <c r="BF889" s="172"/>
      <c r="BG889" s="172"/>
      <c r="BH889" s="172"/>
      <c r="BI889" s="171">
        <f>BI890+BI891</f>
        <v>0</v>
      </c>
      <c r="BJ889" s="116">
        <f t="shared" si="1747"/>
        <v>0</v>
      </c>
      <c r="BK889" s="172"/>
      <c r="BL889" s="172"/>
      <c r="BM889" s="171"/>
      <c r="BN889" s="116">
        <f t="shared" si="1748"/>
        <v>0</v>
      </c>
      <c r="BO889" s="172">
        <f t="shared" si="1749"/>
        <v>0</v>
      </c>
      <c r="BP889" s="172"/>
      <c r="BQ889" s="172"/>
      <c r="BR889" s="172">
        <f t="shared" si="1740"/>
        <v>0</v>
      </c>
      <c r="BS889" s="171">
        <f t="shared" si="1741"/>
        <v>0</v>
      </c>
      <c r="BT889" s="116"/>
      <c r="BU889" s="116">
        <f>BV889+BZ889</f>
        <v>0</v>
      </c>
      <c r="BV889" s="172"/>
      <c r="BW889" s="172"/>
      <c r="BX889" s="172"/>
      <c r="BY889" s="172"/>
      <c r="BZ889" s="171">
        <f>BZ890+BZ891</f>
        <v>0</v>
      </c>
      <c r="CE889" s="699" t="e">
        <f t="shared" si="1615"/>
        <v>#DIV/0!</v>
      </c>
    </row>
    <row r="890" spans="1:83" s="25" customFormat="1" ht="20.25" hidden="1" customHeight="1" x14ac:dyDescent="0.25">
      <c r="B890" s="227"/>
      <c r="C890" s="131" t="s">
        <v>138</v>
      </c>
      <c r="D890" s="116">
        <f>I890</f>
        <v>0</v>
      </c>
      <c r="E890" s="35"/>
      <c r="F890" s="35"/>
      <c r="G890" s="35"/>
      <c r="H890" s="35"/>
      <c r="I890" s="116"/>
      <c r="J890" s="116">
        <f>Q890</f>
        <v>0</v>
      </c>
      <c r="K890" s="116">
        <f>U890</f>
        <v>0</v>
      </c>
      <c r="L890" s="116"/>
      <c r="M890" s="172"/>
      <c r="N890" s="35"/>
      <c r="O890" s="35"/>
      <c r="P890" s="35"/>
      <c r="Q890" s="35"/>
      <c r="R890" s="35"/>
      <c r="S890" s="35"/>
      <c r="T890" s="35"/>
      <c r="U890" s="116"/>
      <c r="V890" s="89">
        <f t="shared" si="1742"/>
        <v>0</v>
      </c>
      <c r="W890" s="35"/>
      <c r="X890" s="35"/>
      <c r="Y890" s="35"/>
      <c r="Z890" s="89">
        <f t="shared" si="1743"/>
        <v>0</v>
      </c>
      <c r="AA890" s="89">
        <f t="shared" si="1737"/>
        <v>0</v>
      </c>
      <c r="AB890" s="89">
        <f t="shared" si="1738"/>
        <v>0</v>
      </c>
      <c r="AC890" s="89">
        <f t="shared" si="1739"/>
        <v>0</v>
      </c>
      <c r="AD890" s="19"/>
      <c r="AE890" s="915">
        <f>AO890</f>
        <v>0</v>
      </c>
      <c r="AF890" s="496"/>
      <c r="AG890" s="172"/>
      <c r="AH890" s="172"/>
      <c r="AI890" s="172"/>
      <c r="AJ890" s="172"/>
      <c r="AK890" s="172"/>
      <c r="AL890" s="172"/>
      <c r="AM890" s="172"/>
      <c r="AN890" s="172"/>
      <c r="AO890" s="171"/>
      <c r="AP890" s="116">
        <f t="shared" si="1744"/>
        <v>0</v>
      </c>
      <c r="AQ890" s="116"/>
      <c r="AR890" s="116">
        <f>BB890</f>
        <v>0</v>
      </c>
      <c r="AS890" s="116"/>
      <c r="AT890" s="172"/>
      <c r="AU890" s="172"/>
      <c r="AV890" s="172"/>
      <c r="AW890" s="172"/>
      <c r="AX890" s="172"/>
      <c r="AY890" s="172"/>
      <c r="AZ890" s="172"/>
      <c r="BA890" s="172"/>
      <c r="BB890" s="171"/>
      <c r="BC890" s="172">
        <f t="shared" si="1745"/>
        <v>0</v>
      </c>
      <c r="BD890" s="171">
        <f t="shared" si="1746"/>
        <v>0</v>
      </c>
      <c r="BE890" s="116">
        <f>BI890</f>
        <v>0</v>
      </c>
      <c r="BF890" s="172"/>
      <c r="BG890" s="172"/>
      <c r="BH890" s="172"/>
      <c r="BI890" s="171"/>
      <c r="BJ890" s="116">
        <f t="shared" si="1747"/>
        <v>0</v>
      </c>
      <c r="BK890" s="172"/>
      <c r="BL890" s="172"/>
      <c r="BM890" s="171"/>
      <c r="BN890" s="116">
        <f t="shared" si="1748"/>
        <v>0</v>
      </c>
      <c r="BO890" s="172">
        <f t="shared" si="1749"/>
        <v>0</v>
      </c>
      <c r="BP890" s="172"/>
      <c r="BQ890" s="172"/>
      <c r="BR890" s="172">
        <f t="shared" si="1740"/>
        <v>0</v>
      </c>
      <c r="BS890" s="171">
        <f t="shared" si="1741"/>
        <v>0</v>
      </c>
      <c r="BT890" s="116"/>
      <c r="BU890" s="116">
        <f>BZ890</f>
        <v>0</v>
      </c>
      <c r="BV890" s="172"/>
      <c r="BW890" s="172"/>
      <c r="BX890" s="172"/>
      <c r="BY890" s="172"/>
      <c r="BZ890" s="171"/>
      <c r="CE890" s="699" t="e">
        <f t="shared" si="1615"/>
        <v>#DIV/0!</v>
      </c>
    </row>
    <row r="891" spans="1:83" s="25" customFormat="1" ht="18.75" hidden="1" customHeight="1" x14ac:dyDescent="0.25">
      <c r="B891" s="227"/>
      <c r="C891" s="131" t="s">
        <v>139</v>
      </c>
      <c r="D891" s="116">
        <f>I891</f>
        <v>0</v>
      </c>
      <c r="E891" s="35"/>
      <c r="F891" s="35"/>
      <c r="G891" s="35"/>
      <c r="H891" s="35"/>
      <c r="I891" s="116"/>
      <c r="J891" s="116">
        <f>Q891</f>
        <v>0</v>
      </c>
      <c r="K891" s="116">
        <f>U891</f>
        <v>0</v>
      </c>
      <c r="L891" s="116"/>
      <c r="M891" s="172"/>
      <c r="N891" s="35"/>
      <c r="O891" s="35"/>
      <c r="P891" s="35"/>
      <c r="Q891" s="35"/>
      <c r="R891" s="35"/>
      <c r="S891" s="35"/>
      <c r="T891" s="35"/>
      <c r="U891" s="116"/>
      <c r="V891" s="89">
        <f t="shared" si="1742"/>
        <v>0</v>
      </c>
      <c r="W891" s="35"/>
      <c r="X891" s="35"/>
      <c r="Y891" s="35"/>
      <c r="Z891" s="89">
        <f t="shared" si="1743"/>
        <v>0</v>
      </c>
      <c r="AA891" s="89">
        <f t="shared" si="1737"/>
        <v>0</v>
      </c>
      <c r="AB891" s="89">
        <f t="shared" si="1738"/>
        <v>0</v>
      </c>
      <c r="AC891" s="89">
        <f t="shared" si="1739"/>
        <v>0</v>
      </c>
      <c r="AD891" s="19"/>
      <c r="AE891" s="915">
        <f>AO891</f>
        <v>0</v>
      </c>
      <c r="AF891" s="496"/>
      <c r="AG891" s="172"/>
      <c r="AH891" s="172"/>
      <c r="AI891" s="172"/>
      <c r="AJ891" s="172"/>
      <c r="AK891" s="172"/>
      <c r="AL891" s="172"/>
      <c r="AM891" s="172"/>
      <c r="AN891" s="172"/>
      <c r="AO891" s="171"/>
      <c r="AP891" s="116">
        <f t="shared" si="1744"/>
        <v>0</v>
      </c>
      <c r="AQ891" s="116"/>
      <c r="AR891" s="116">
        <f>BB891</f>
        <v>0</v>
      </c>
      <c r="AS891" s="116"/>
      <c r="AT891" s="172"/>
      <c r="AU891" s="172"/>
      <c r="AV891" s="172"/>
      <c r="AW891" s="172"/>
      <c r="AX891" s="172"/>
      <c r="AY891" s="172"/>
      <c r="AZ891" s="172"/>
      <c r="BA891" s="172"/>
      <c r="BB891" s="171"/>
      <c r="BC891" s="172">
        <f t="shared" si="1745"/>
        <v>0</v>
      </c>
      <c r="BD891" s="171">
        <f t="shared" si="1746"/>
        <v>0</v>
      </c>
      <c r="BE891" s="116">
        <f>BI891</f>
        <v>0</v>
      </c>
      <c r="BF891" s="172"/>
      <c r="BG891" s="172"/>
      <c r="BH891" s="172"/>
      <c r="BI891" s="171"/>
      <c r="BJ891" s="116">
        <f t="shared" si="1747"/>
        <v>0</v>
      </c>
      <c r="BK891" s="172"/>
      <c r="BL891" s="172"/>
      <c r="BM891" s="171"/>
      <c r="BN891" s="116">
        <f t="shared" si="1748"/>
        <v>0</v>
      </c>
      <c r="BO891" s="172">
        <f t="shared" si="1749"/>
        <v>0</v>
      </c>
      <c r="BP891" s="172"/>
      <c r="BQ891" s="172"/>
      <c r="BR891" s="172">
        <f t="shared" si="1740"/>
        <v>0</v>
      </c>
      <c r="BS891" s="171">
        <f t="shared" si="1741"/>
        <v>0</v>
      </c>
      <c r="BT891" s="116"/>
      <c r="BU891" s="116">
        <f>BZ891</f>
        <v>0</v>
      </c>
      <c r="BV891" s="172"/>
      <c r="BW891" s="172"/>
      <c r="BX891" s="172"/>
      <c r="BY891" s="172"/>
      <c r="BZ891" s="171"/>
      <c r="CE891" s="699" t="e">
        <f t="shared" si="1615"/>
        <v>#DIV/0!</v>
      </c>
    </row>
    <row r="892" spans="1:83" s="49" customFormat="1" ht="26.25" hidden="1" customHeight="1" x14ac:dyDescent="0.25">
      <c r="B892" s="227" t="s">
        <v>12</v>
      </c>
      <c r="C892" s="131" t="s">
        <v>144</v>
      </c>
      <c r="D892" s="114">
        <f>D893+D894</f>
        <v>0</v>
      </c>
      <c r="E892" s="41">
        <f>E893</f>
        <v>0</v>
      </c>
      <c r="F892" s="41"/>
      <c r="G892" s="41"/>
      <c r="H892" s="41"/>
      <c r="I892" s="114">
        <f>I893+I894</f>
        <v>0</v>
      </c>
      <c r="J892" s="114">
        <f>J893+J894</f>
        <v>0</v>
      </c>
      <c r="K892" s="114">
        <f>K893+K894</f>
        <v>0</v>
      </c>
      <c r="L892" s="114"/>
      <c r="M892" s="258">
        <f>M893</f>
        <v>0</v>
      </c>
      <c r="N892" s="41"/>
      <c r="O892" s="41"/>
      <c r="P892" s="41"/>
      <c r="Q892" s="41"/>
      <c r="R892" s="41"/>
      <c r="S892" s="41"/>
      <c r="T892" s="41"/>
      <c r="U892" s="114">
        <f>U893+U894</f>
        <v>0</v>
      </c>
      <c r="V892" s="89">
        <f t="shared" si="1742"/>
        <v>0</v>
      </c>
      <c r="W892" s="41"/>
      <c r="X892" s="41"/>
      <c r="Y892" s="41"/>
      <c r="Z892" s="89">
        <f t="shared" si="1743"/>
        <v>0</v>
      </c>
      <c r="AA892" s="89">
        <f t="shared" si="1737"/>
        <v>0</v>
      </c>
      <c r="AB892" s="89">
        <f t="shared" si="1738"/>
        <v>0</v>
      </c>
      <c r="AC892" s="89">
        <f t="shared" si="1739"/>
        <v>0</v>
      </c>
      <c r="AD892" s="19"/>
      <c r="AE892" s="919">
        <f>AE893+AE894</f>
        <v>0</v>
      </c>
      <c r="AF892" s="495"/>
      <c r="AG892" s="258">
        <f>AG893</f>
        <v>0</v>
      </c>
      <c r="AH892" s="258"/>
      <c r="AI892" s="258"/>
      <c r="AJ892" s="258"/>
      <c r="AK892" s="258"/>
      <c r="AL892" s="258"/>
      <c r="AM892" s="258"/>
      <c r="AN892" s="258"/>
      <c r="AO892" s="485">
        <f>AO893+AO894</f>
        <v>0</v>
      </c>
      <c r="AP892" s="114">
        <f t="shared" si="1744"/>
        <v>0</v>
      </c>
      <c r="AQ892" s="114"/>
      <c r="AR892" s="114">
        <f>AR893+AR894</f>
        <v>0</v>
      </c>
      <c r="AS892" s="114"/>
      <c r="AT892" s="258">
        <f>AT893</f>
        <v>0</v>
      </c>
      <c r="AU892" s="258"/>
      <c r="AV892" s="258"/>
      <c r="AW892" s="258"/>
      <c r="AX892" s="258"/>
      <c r="AY892" s="258"/>
      <c r="AZ892" s="258"/>
      <c r="BA892" s="258"/>
      <c r="BB892" s="442">
        <f>BB893+BB894</f>
        <v>0</v>
      </c>
      <c r="BC892" s="258">
        <f t="shared" si="1745"/>
        <v>0</v>
      </c>
      <c r="BD892" s="306">
        <f t="shared" si="1746"/>
        <v>0</v>
      </c>
      <c r="BE892" s="114">
        <f>BE893+BE894</f>
        <v>0</v>
      </c>
      <c r="BF892" s="258">
        <f>BF893</f>
        <v>0</v>
      </c>
      <c r="BG892" s="258"/>
      <c r="BH892" s="258"/>
      <c r="BI892" s="327">
        <f>BI893+BI894</f>
        <v>0</v>
      </c>
      <c r="BJ892" s="114">
        <f t="shared" si="1747"/>
        <v>0</v>
      </c>
      <c r="BK892" s="258"/>
      <c r="BL892" s="258"/>
      <c r="BM892" s="327"/>
      <c r="BN892" s="114">
        <f t="shared" si="1748"/>
        <v>0</v>
      </c>
      <c r="BO892" s="258">
        <f t="shared" si="1749"/>
        <v>0</v>
      </c>
      <c r="BP892" s="258"/>
      <c r="BQ892" s="258"/>
      <c r="BR892" s="258">
        <f t="shared" si="1740"/>
        <v>0</v>
      </c>
      <c r="BS892" s="327">
        <f t="shared" si="1741"/>
        <v>0</v>
      </c>
      <c r="BT892" s="114"/>
      <c r="BU892" s="114">
        <f>BU893+BU894</f>
        <v>0</v>
      </c>
      <c r="BV892" s="258">
        <f>BV893</f>
        <v>0</v>
      </c>
      <c r="BW892" s="258"/>
      <c r="BX892" s="258"/>
      <c r="BY892" s="258"/>
      <c r="BZ892" s="442">
        <f>BZ893+BZ894</f>
        <v>0</v>
      </c>
      <c r="CE892" s="699" t="e">
        <f t="shared" si="1615"/>
        <v>#DIV/0!</v>
      </c>
    </row>
    <row r="893" spans="1:83" s="25" customFormat="1" ht="15" hidden="1" customHeight="1" x14ac:dyDescent="0.25">
      <c r="B893" s="227"/>
      <c r="C893" s="138" t="s">
        <v>145</v>
      </c>
      <c r="D893" s="116">
        <f>E893+I893</f>
        <v>0</v>
      </c>
      <c r="E893" s="35"/>
      <c r="F893" s="35"/>
      <c r="G893" s="35"/>
      <c r="H893" s="35"/>
      <c r="I893" s="116"/>
      <c r="J893" s="116">
        <f>K893+Q893</f>
        <v>0</v>
      </c>
      <c r="K893" s="116">
        <f>M893+U893</f>
        <v>0</v>
      </c>
      <c r="L893" s="116"/>
      <c r="M893" s="172"/>
      <c r="N893" s="35"/>
      <c r="O893" s="35"/>
      <c r="P893" s="35"/>
      <c r="Q893" s="35"/>
      <c r="R893" s="35"/>
      <c r="S893" s="35"/>
      <c r="T893" s="35"/>
      <c r="U893" s="116"/>
      <c r="V893" s="89">
        <f t="shared" si="1742"/>
        <v>0</v>
      </c>
      <c r="W893" s="35"/>
      <c r="X893" s="35"/>
      <c r="Y893" s="35"/>
      <c r="Z893" s="89">
        <f t="shared" si="1743"/>
        <v>0</v>
      </c>
      <c r="AA893" s="89">
        <f t="shared" si="1737"/>
        <v>0</v>
      </c>
      <c r="AB893" s="89">
        <f t="shared" si="1738"/>
        <v>0</v>
      </c>
      <c r="AC893" s="89">
        <f t="shared" si="1739"/>
        <v>0</v>
      </c>
      <c r="AD893" s="19"/>
      <c r="AE893" s="915">
        <f>AG893+AO893</f>
        <v>0</v>
      </c>
      <c r="AF893" s="496"/>
      <c r="AG893" s="172"/>
      <c r="AH893" s="172"/>
      <c r="AI893" s="172"/>
      <c r="AJ893" s="172"/>
      <c r="AK893" s="172"/>
      <c r="AL893" s="172"/>
      <c r="AM893" s="172"/>
      <c r="AN893" s="172"/>
      <c r="AO893" s="171"/>
      <c r="AP893" s="116">
        <f t="shared" si="1744"/>
        <v>0</v>
      </c>
      <c r="AQ893" s="116"/>
      <c r="AR893" s="116">
        <f>AT893+BB893</f>
        <v>0</v>
      </c>
      <c r="AS893" s="116"/>
      <c r="AT893" s="172"/>
      <c r="AU893" s="172"/>
      <c r="AV893" s="172"/>
      <c r="AW893" s="172"/>
      <c r="AX893" s="172"/>
      <c r="AY893" s="172"/>
      <c r="AZ893" s="172"/>
      <c r="BA893" s="172"/>
      <c r="BB893" s="171"/>
      <c r="BC893" s="172">
        <f t="shared" si="1745"/>
        <v>0</v>
      </c>
      <c r="BD893" s="171">
        <f t="shared" si="1746"/>
        <v>0</v>
      </c>
      <c r="BE893" s="116">
        <f>BF893+BI893</f>
        <v>0</v>
      </c>
      <c r="BF893" s="172"/>
      <c r="BG893" s="172"/>
      <c r="BH893" s="172"/>
      <c r="BI893" s="171"/>
      <c r="BJ893" s="116">
        <f t="shared" si="1747"/>
        <v>0</v>
      </c>
      <c r="BK893" s="172"/>
      <c r="BL893" s="172"/>
      <c r="BM893" s="171"/>
      <c r="BN893" s="116">
        <f t="shared" si="1748"/>
        <v>0</v>
      </c>
      <c r="BO893" s="172">
        <f t="shared" si="1749"/>
        <v>0</v>
      </c>
      <c r="BP893" s="172"/>
      <c r="BQ893" s="172"/>
      <c r="BR893" s="172">
        <f t="shared" si="1740"/>
        <v>0</v>
      </c>
      <c r="BS893" s="171">
        <f t="shared" si="1741"/>
        <v>0</v>
      </c>
      <c r="BT893" s="116"/>
      <c r="BU893" s="116">
        <f>BV893+BZ893</f>
        <v>0</v>
      </c>
      <c r="BV893" s="172"/>
      <c r="BW893" s="172"/>
      <c r="BX893" s="172"/>
      <c r="BY893" s="172"/>
      <c r="BZ893" s="171"/>
      <c r="CE893" s="699" t="e">
        <f t="shared" si="1615"/>
        <v>#DIV/0!</v>
      </c>
    </row>
    <row r="894" spans="1:83" s="25" customFormat="1" ht="15" hidden="1" customHeight="1" x14ac:dyDescent="0.25">
      <c r="B894" s="227"/>
      <c r="C894" s="131" t="s">
        <v>146</v>
      </c>
      <c r="D894" s="116">
        <f>I894</f>
        <v>0</v>
      </c>
      <c r="E894" s="35"/>
      <c r="F894" s="35"/>
      <c r="G894" s="35"/>
      <c r="H894" s="35"/>
      <c r="I894" s="116"/>
      <c r="J894" s="116">
        <f>Q894</f>
        <v>0</v>
      </c>
      <c r="K894" s="116">
        <f>U894</f>
        <v>0</v>
      </c>
      <c r="L894" s="116"/>
      <c r="M894" s="172"/>
      <c r="N894" s="35"/>
      <c r="O894" s="35"/>
      <c r="P894" s="35"/>
      <c r="Q894" s="35"/>
      <c r="R894" s="35"/>
      <c r="S894" s="35"/>
      <c r="T894" s="35"/>
      <c r="U894" s="116"/>
      <c r="V894" s="89">
        <f t="shared" si="1742"/>
        <v>0</v>
      </c>
      <c r="W894" s="35"/>
      <c r="X894" s="35"/>
      <c r="Y894" s="35"/>
      <c r="Z894" s="89">
        <f t="shared" si="1743"/>
        <v>0</v>
      </c>
      <c r="AA894" s="89">
        <f t="shared" si="1737"/>
        <v>0</v>
      </c>
      <c r="AB894" s="89">
        <f t="shared" si="1738"/>
        <v>0</v>
      </c>
      <c r="AC894" s="89">
        <f t="shared" si="1739"/>
        <v>0</v>
      </c>
      <c r="AD894" s="19"/>
      <c r="AE894" s="915">
        <f>AO894</f>
        <v>0</v>
      </c>
      <c r="AF894" s="496"/>
      <c r="AG894" s="172"/>
      <c r="AH894" s="172"/>
      <c r="AI894" s="172"/>
      <c r="AJ894" s="172"/>
      <c r="AK894" s="172"/>
      <c r="AL894" s="172"/>
      <c r="AM894" s="172"/>
      <c r="AN894" s="172"/>
      <c r="AO894" s="171"/>
      <c r="AP894" s="116">
        <f t="shared" si="1744"/>
        <v>0</v>
      </c>
      <c r="AQ894" s="116"/>
      <c r="AR894" s="116">
        <f>BB894</f>
        <v>0</v>
      </c>
      <c r="AS894" s="116"/>
      <c r="AT894" s="172"/>
      <c r="AU894" s="172"/>
      <c r="AV894" s="172"/>
      <c r="AW894" s="172"/>
      <c r="AX894" s="172"/>
      <c r="AY894" s="172"/>
      <c r="AZ894" s="172"/>
      <c r="BA894" s="172"/>
      <c r="BB894" s="171"/>
      <c r="BC894" s="172">
        <f t="shared" si="1745"/>
        <v>0</v>
      </c>
      <c r="BD894" s="171">
        <f t="shared" si="1746"/>
        <v>0</v>
      </c>
      <c r="BE894" s="116">
        <f>BI894</f>
        <v>0</v>
      </c>
      <c r="BF894" s="172"/>
      <c r="BG894" s="172"/>
      <c r="BH894" s="172"/>
      <c r="BI894" s="171"/>
      <c r="BJ894" s="116">
        <f t="shared" si="1747"/>
        <v>0</v>
      </c>
      <c r="BK894" s="172"/>
      <c r="BL894" s="172"/>
      <c r="BM894" s="171"/>
      <c r="BN894" s="116">
        <f t="shared" si="1748"/>
        <v>0</v>
      </c>
      <c r="BO894" s="172">
        <f t="shared" si="1749"/>
        <v>0</v>
      </c>
      <c r="BP894" s="172"/>
      <c r="BQ894" s="172"/>
      <c r="BR894" s="172">
        <f t="shared" si="1740"/>
        <v>0</v>
      </c>
      <c r="BS894" s="171">
        <f t="shared" si="1741"/>
        <v>0</v>
      </c>
      <c r="BT894" s="116"/>
      <c r="BU894" s="116">
        <f>BZ894</f>
        <v>0</v>
      </c>
      <c r="BV894" s="172"/>
      <c r="BW894" s="172"/>
      <c r="BX894" s="172"/>
      <c r="BY894" s="172"/>
      <c r="BZ894" s="171"/>
      <c r="CE894" s="699" t="e">
        <f t="shared" si="1615"/>
        <v>#DIV/0!</v>
      </c>
    </row>
    <row r="895" spans="1:83" s="25" customFormat="1" ht="89.25" hidden="1" customHeight="1" x14ac:dyDescent="0.25">
      <c r="B895" s="152" t="s">
        <v>34</v>
      </c>
      <c r="C895" s="113" t="s">
        <v>147</v>
      </c>
      <c r="D895" s="116"/>
      <c r="E895" s="35"/>
      <c r="F895" s="35"/>
      <c r="G895" s="35"/>
      <c r="H895" s="35"/>
      <c r="I895" s="116">
        <v>0</v>
      </c>
      <c r="J895" s="116"/>
      <c r="K895" s="116"/>
      <c r="L895" s="116"/>
      <c r="M895" s="172"/>
      <c r="N895" s="35"/>
      <c r="O895" s="35"/>
      <c r="P895" s="35"/>
      <c r="Q895" s="35"/>
      <c r="R895" s="35"/>
      <c r="S895" s="35"/>
      <c r="T895" s="35"/>
      <c r="U895" s="116">
        <v>0</v>
      </c>
      <c r="V895" s="89">
        <f t="shared" si="1742"/>
        <v>0</v>
      </c>
      <c r="W895" s="35"/>
      <c r="X895" s="35"/>
      <c r="Y895" s="35"/>
      <c r="Z895" s="89">
        <f t="shared" si="1743"/>
        <v>0</v>
      </c>
      <c r="AA895" s="89">
        <f t="shared" si="1737"/>
        <v>0</v>
      </c>
      <c r="AB895" s="89">
        <f t="shared" si="1738"/>
        <v>0</v>
      </c>
      <c r="AC895" s="89">
        <f t="shared" si="1739"/>
        <v>0</v>
      </c>
      <c r="AD895" s="19"/>
      <c r="AE895" s="915"/>
      <c r="AF895" s="496"/>
      <c r="AG895" s="172"/>
      <c r="AH895" s="172"/>
      <c r="AI895" s="172"/>
      <c r="AJ895" s="172"/>
      <c r="AK895" s="172"/>
      <c r="AL895" s="172"/>
      <c r="AM895" s="172"/>
      <c r="AN895" s="172"/>
      <c r="AO895" s="171">
        <v>0</v>
      </c>
      <c r="AP895" s="116">
        <f t="shared" si="1744"/>
        <v>0</v>
      </c>
      <c r="AQ895" s="116"/>
      <c r="AR895" s="116"/>
      <c r="AS895" s="116"/>
      <c r="AT895" s="172"/>
      <c r="AU895" s="172"/>
      <c r="AV895" s="172"/>
      <c r="AW895" s="172"/>
      <c r="AX895" s="172"/>
      <c r="AY895" s="172"/>
      <c r="AZ895" s="172"/>
      <c r="BA895" s="172"/>
      <c r="BB895" s="171">
        <v>0</v>
      </c>
      <c r="BC895" s="172">
        <f t="shared" si="1745"/>
        <v>0</v>
      </c>
      <c r="BD895" s="171">
        <f t="shared" si="1746"/>
        <v>0</v>
      </c>
      <c r="BE895" s="116"/>
      <c r="BF895" s="172"/>
      <c r="BG895" s="172"/>
      <c r="BH895" s="172"/>
      <c r="BI895" s="171">
        <v>0</v>
      </c>
      <c r="BJ895" s="116">
        <f t="shared" si="1747"/>
        <v>0</v>
      </c>
      <c r="BK895" s="172"/>
      <c r="BL895" s="172"/>
      <c r="BM895" s="171"/>
      <c r="BN895" s="116">
        <f t="shared" si="1748"/>
        <v>0</v>
      </c>
      <c r="BO895" s="172">
        <f t="shared" si="1749"/>
        <v>0</v>
      </c>
      <c r="BP895" s="172"/>
      <c r="BQ895" s="172"/>
      <c r="BR895" s="172">
        <f t="shared" si="1740"/>
        <v>0</v>
      </c>
      <c r="BS895" s="171">
        <f t="shared" si="1741"/>
        <v>0</v>
      </c>
      <c r="BT895" s="116"/>
      <c r="BU895" s="116"/>
      <c r="BV895" s="172"/>
      <c r="BW895" s="172"/>
      <c r="BX895" s="172"/>
      <c r="BY895" s="172"/>
      <c r="BZ895" s="171">
        <v>0</v>
      </c>
      <c r="CE895" s="699" t="e">
        <f t="shared" si="1615"/>
        <v>#DIV/0!</v>
      </c>
    </row>
    <row r="896" spans="1:83" s="25" customFormat="1" ht="200.25" hidden="1" customHeight="1" x14ac:dyDescent="0.25">
      <c r="A896" s="25">
        <v>0</v>
      </c>
      <c r="B896" s="152" t="s">
        <v>148</v>
      </c>
      <c r="C896" s="119" t="s">
        <v>149</v>
      </c>
      <c r="D896" s="116">
        <f>E896+I896</f>
        <v>0</v>
      </c>
      <c r="E896" s="35">
        <v>0</v>
      </c>
      <c r="F896" s="35"/>
      <c r="G896" s="35"/>
      <c r="H896" s="35"/>
      <c r="I896" s="116">
        <v>0</v>
      </c>
      <c r="J896" s="116">
        <f>K896+Q896</f>
        <v>0</v>
      </c>
      <c r="K896" s="116">
        <f>M896+U896</f>
        <v>0</v>
      </c>
      <c r="L896" s="116"/>
      <c r="M896" s="172">
        <v>0</v>
      </c>
      <c r="N896" s="35"/>
      <c r="O896" s="35"/>
      <c r="P896" s="35"/>
      <c r="Q896" s="35"/>
      <c r="R896" s="35"/>
      <c r="S896" s="35"/>
      <c r="T896" s="35"/>
      <c r="U896" s="116">
        <v>0</v>
      </c>
      <c r="V896" s="89">
        <f t="shared" si="1742"/>
        <v>0</v>
      </c>
      <c r="W896" s="35"/>
      <c r="X896" s="35"/>
      <c r="Y896" s="35"/>
      <c r="Z896" s="89">
        <f t="shared" si="1743"/>
        <v>0</v>
      </c>
      <c r="AA896" s="89">
        <f t="shared" si="1737"/>
        <v>0</v>
      </c>
      <c r="AB896" s="89">
        <f t="shared" si="1738"/>
        <v>0</v>
      </c>
      <c r="AC896" s="89">
        <f t="shared" si="1739"/>
        <v>0</v>
      </c>
      <c r="AD896" s="19"/>
      <c r="AE896" s="915">
        <f>AG896+AO896</f>
        <v>0</v>
      </c>
      <c r="AF896" s="496"/>
      <c r="AG896" s="172">
        <v>0</v>
      </c>
      <c r="AH896" s="172"/>
      <c r="AI896" s="172"/>
      <c r="AJ896" s="172"/>
      <c r="AK896" s="172"/>
      <c r="AL896" s="172"/>
      <c r="AM896" s="172"/>
      <c r="AN896" s="172"/>
      <c r="AO896" s="171">
        <v>0</v>
      </c>
      <c r="AP896" s="116">
        <f t="shared" si="1744"/>
        <v>0</v>
      </c>
      <c r="AQ896" s="116"/>
      <c r="AR896" s="116">
        <f>AT896+BB896</f>
        <v>0</v>
      </c>
      <c r="AS896" s="116"/>
      <c r="AT896" s="172">
        <v>0</v>
      </c>
      <c r="AU896" s="172"/>
      <c r="AV896" s="172"/>
      <c r="AW896" s="172"/>
      <c r="AX896" s="172"/>
      <c r="AY896" s="172"/>
      <c r="AZ896" s="172"/>
      <c r="BA896" s="172"/>
      <c r="BB896" s="171">
        <v>0</v>
      </c>
      <c r="BC896" s="172">
        <f t="shared" si="1745"/>
        <v>0</v>
      </c>
      <c r="BD896" s="171">
        <f t="shared" si="1746"/>
        <v>0</v>
      </c>
      <c r="BE896" s="116">
        <f>BF896+BI896</f>
        <v>0</v>
      </c>
      <c r="BF896" s="172">
        <v>0</v>
      </c>
      <c r="BG896" s="172"/>
      <c r="BH896" s="172"/>
      <c r="BI896" s="171">
        <v>0</v>
      </c>
      <c r="BJ896" s="116">
        <f t="shared" si="1747"/>
        <v>0</v>
      </c>
      <c r="BK896" s="172"/>
      <c r="BL896" s="172"/>
      <c r="BM896" s="171"/>
      <c r="BN896" s="116">
        <f t="shared" si="1748"/>
        <v>0</v>
      </c>
      <c r="BO896" s="172">
        <f t="shared" si="1749"/>
        <v>0</v>
      </c>
      <c r="BP896" s="172"/>
      <c r="BQ896" s="172"/>
      <c r="BR896" s="172">
        <f t="shared" si="1740"/>
        <v>0</v>
      </c>
      <c r="BS896" s="171">
        <f t="shared" si="1741"/>
        <v>0</v>
      </c>
      <c r="BT896" s="116"/>
      <c r="BU896" s="116">
        <f>BV896+BZ896</f>
        <v>0</v>
      </c>
      <c r="BV896" s="172">
        <v>0</v>
      </c>
      <c r="BW896" s="172"/>
      <c r="BX896" s="172"/>
      <c r="BY896" s="172"/>
      <c r="BZ896" s="171">
        <v>0</v>
      </c>
      <c r="CE896" s="699" t="e">
        <f t="shared" si="1615"/>
        <v>#DIV/0!</v>
      </c>
    </row>
    <row r="897" spans="2:83" s="25" customFormat="1" ht="102.75" hidden="1" customHeight="1" x14ac:dyDescent="0.25">
      <c r="B897" s="152" t="s">
        <v>63</v>
      </c>
      <c r="C897" s="113" t="s">
        <v>150</v>
      </c>
      <c r="D897" s="116">
        <f>E897+I897</f>
        <v>0</v>
      </c>
      <c r="E897" s="35"/>
      <c r="F897" s="35"/>
      <c r="G897" s="35"/>
      <c r="H897" s="35"/>
      <c r="I897" s="116">
        <v>0</v>
      </c>
      <c r="J897" s="116">
        <f>K897+Q897</f>
        <v>0</v>
      </c>
      <c r="K897" s="116">
        <f>M897+U897</f>
        <v>0</v>
      </c>
      <c r="L897" s="116"/>
      <c r="M897" s="172"/>
      <c r="N897" s="35"/>
      <c r="O897" s="35"/>
      <c r="P897" s="35"/>
      <c r="Q897" s="35"/>
      <c r="R897" s="35"/>
      <c r="S897" s="35"/>
      <c r="T897" s="35"/>
      <c r="U897" s="116">
        <v>0</v>
      </c>
      <c r="V897" s="89">
        <f t="shared" si="1742"/>
        <v>0</v>
      </c>
      <c r="W897" s="35"/>
      <c r="X897" s="35"/>
      <c r="Y897" s="35"/>
      <c r="Z897" s="89">
        <f t="shared" si="1743"/>
        <v>0</v>
      </c>
      <c r="AA897" s="89">
        <f t="shared" si="1737"/>
        <v>0</v>
      </c>
      <c r="AB897" s="89">
        <f t="shared" si="1738"/>
        <v>0</v>
      </c>
      <c r="AC897" s="89">
        <f t="shared" si="1739"/>
        <v>0</v>
      </c>
      <c r="AD897" s="19"/>
      <c r="AE897" s="915">
        <f>AG897+AO897</f>
        <v>0</v>
      </c>
      <c r="AF897" s="496"/>
      <c r="AG897" s="172"/>
      <c r="AH897" s="172"/>
      <c r="AI897" s="172"/>
      <c r="AJ897" s="172"/>
      <c r="AK897" s="172"/>
      <c r="AL897" s="172"/>
      <c r="AM897" s="172"/>
      <c r="AN897" s="172"/>
      <c r="AO897" s="171">
        <v>0</v>
      </c>
      <c r="AP897" s="116">
        <f t="shared" si="1744"/>
        <v>0</v>
      </c>
      <c r="AQ897" s="116"/>
      <c r="AR897" s="116">
        <f>AT897+BB897</f>
        <v>0</v>
      </c>
      <c r="AS897" s="116"/>
      <c r="AT897" s="172"/>
      <c r="AU897" s="172"/>
      <c r="AV897" s="172"/>
      <c r="AW897" s="172"/>
      <c r="AX897" s="172"/>
      <c r="AY897" s="172"/>
      <c r="AZ897" s="172"/>
      <c r="BA897" s="172"/>
      <c r="BB897" s="171">
        <v>0</v>
      </c>
      <c r="BC897" s="172">
        <f t="shared" si="1745"/>
        <v>0</v>
      </c>
      <c r="BD897" s="171">
        <f t="shared" si="1746"/>
        <v>0</v>
      </c>
      <c r="BE897" s="116">
        <f>BF897+BI897</f>
        <v>0</v>
      </c>
      <c r="BF897" s="172"/>
      <c r="BG897" s="172"/>
      <c r="BH897" s="172"/>
      <c r="BI897" s="171">
        <v>0</v>
      </c>
      <c r="BJ897" s="116">
        <f t="shared" si="1747"/>
        <v>0</v>
      </c>
      <c r="BK897" s="172"/>
      <c r="BL897" s="172"/>
      <c r="BM897" s="171"/>
      <c r="BN897" s="116">
        <f t="shared" si="1748"/>
        <v>0</v>
      </c>
      <c r="BO897" s="172">
        <f t="shared" si="1749"/>
        <v>0</v>
      </c>
      <c r="BP897" s="172"/>
      <c r="BQ897" s="172"/>
      <c r="BR897" s="172">
        <f t="shared" si="1740"/>
        <v>0</v>
      </c>
      <c r="BS897" s="171">
        <f t="shared" si="1741"/>
        <v>0</v>
      </c>
      <c r="BT897" s="116"/>
      <c r="BU897" s="116">
        <f>BV897+BZ897</f>
        <v>0</v>
      </c>
      <c r="BV897" s="172"/>
      <c r="BW897" s="172"/>
      <c r="BX897" s="172"/>
      <c r="BY897" s="172"/>
      <c r="BZ897" s="171">
        <v>0</v>
      </c>
      <c r="CE897" s="699" t="e">
        <f t="shared" si="1615"/>
        <v>#DIV/0!</v>
      </c>
    </row>
    <row r="898" spans="2:83" s="25" customFormat="1" ht="54" hidden="1" customHeight="1" x14ac:dyDescent="0.25">
      <c r="B898" s="152" t="s">
        <v>151</v>
      </c>
      <c r="C898" s="119" t="s">
        <v>152</v>
      </c>
      <c r="D898" s="116">
        <f>E898+I898</f>
        <v>0</v>
      </c>
      <c r="E898" s="35"/>
      <c r="F898" s="35"/>
      <c r="G898" s="35"/>
      <c r="H898" s="35"/>
      <c r="I898" s="116">
        <v>0</v>
      </c>
      <c r="J898" s="116">
        <f>K898+Q898</f>
        <v>0</v>
      </c>
      <c r="K898" s="116">
        <f>M898+U898</f>
        <v>0</v>
      </c>
      <c r="L898" s="116"/>
      <c r="M898" s="172"/>
      <c r="N898" s="35"/>
      <c r="O898" s="35"/>
      <c r="P898" s="35"/>
      <c r="Q898" s="35"/>
      <c r="R898" s="35"/>
      <c r="S898" s="35"/>
      <c r="T898" s="35"/>
      <c r="U898" s="116">
        <v>0</v>
      </c>
      <c r="V898" s="89">
        <f t="shared" si="1742"/>
        <v>0</v>
      </c>
      <c r="W898" s="35"/>
      <c r="X898" s="35"/>
      <c r="Y898" s="35"/>
      <c r="Z898" s="89">
        <f t="shared" si="1743"/>
        <v>0</v>
      </c>
      <c r="AA898" s="89">
        <f t="shared" si="1737"/>
        <v>0</v>
      </c>
      <c r="AB898" s="89">
        <f t="shared" si="1738"/>
        <v>0</v>
      </c>
      <c r="AC898" s="89">
        <f t="shared" si="1739"/>
        <v>0</v>
      </c>
      <c r="AD898" s="19"/>
      <c r="AE898" s="915">
        <f>AG898+AO898</f>
        <v>0</v>
      </c>
      <c r="AF898" s="496"/>
      <c r="AG898" s="172"/>
      <c r="AH898" s="172"/>
      <c r="AI898" s="172"/>
      <c r="AJ898" s="172"/>
      <c r="AK898" s="172"/>
      <c r="AL898" s="172"/>
      <c r="AM898" s="172"/>
      <c r="AN898" s="172"/>
      <c r="AO898" s="171">
        <v>0</v>
      </c>
      <c r="AP898" s="116">
        <f t="shared" si="1744"/>
        <v>0</v>
      </c>
      <c r="AQ898" s="116"/>
      <c r="AR898" s="116">
        <f>AT898+BB898</f>
        <v>0</v>
      </c>
      <c r="AS898" s="116"/>
      <c r="AT898" s="172"/>
      <c r="AU898" s="172"/>
      <c r="AV898" s="172"/>
      <c r="AW898" s="172"/>
      <c r="AX898" s="172"/>
      <c r="AY898" s="172"/>
      <c r="AZ898" s="172"/>
      <c r="BA898" s="172"/>
      <c r="BB898" s="171">
        <v>0</v>
      </c>
      <c r="BC898" s="172">
        <f t="shared" si="1745"/>
        <v>0</v>
      </c>
      <c r="BD898" s="171">
        <f t="shared" si="1746"/>
        <v>0</v>
      </c>
      <c r="BE898" s="116">
        <f>BF898+BI898</f>
        <v>0</v>
      </c>
      <c r="BF898" s="172"/>
      <c r="BG898" s="172"/>
      <c r="BH898" s="172"/>
      <c r="BI898" s="171">
        <v>0</v>
      </c>
      <c r="BJ898" s="116">
        <f t="shared" si="1747"/>
        <v>0</v>
      </c>
      <c r="BK898" s="172"/>
      <c r="BL898" s="172"/>
      <c r="BM898" s="171"/>
      <c r="BN898" s="116">
        <f t="shared" si="1748"/>
        <v>0</v>
      </c>
      <c r="BO898" s="172">
        <f t="shared" si="1749"/>
        <v>0</v>
      </c>
      <c r="BP898" s="172"/>
      <c r="BQ898" s="172"/>
      <c r="BR898" s="172">
        <f t="shared" si="1740"/>
        <v>0</v>
      </c>
      <c r="BS898" s="171">
        <f t="shared" si="1741"/>
        <v>0</v>
      </c>
      <c r="BT898" s="116"/>
      <c r="BU898" s="116">
        <f>BV898+BZ898</f>
        <v>0</v>
      </c>
      <c r="BV898" s="172"/>
      <c r="BW898" s="172"/>
      <c r="BX898" s="172"/>
      <c r="BY898" s="172"/>
      <c r="BZ898" s="171">
        <v>0</v>
      </c>
      <c r="CE898" s="699" t="e">
        <f t="shared" si="1615"/>
        <v>#DIV/0!</v>
      </c>
    </row>
    <row r="899" spans="2:83" s="25" customFormat="1" ht="118.5" hidden="1" customHeight="1" x14ac:dyDescent="0.25">
      <c r="B899" s="228"/>
      <c r="C899" s="113" t="s">
        <v>153</v>
      </c>
      <c r="D899" s="116">
        <f>E899+I899</f>
        <v>0</v>
      </c>
      <c r="E899" s="35"/>
      <c r="F899" s="35"/>
      <c r="G899" s="35"/>
      <c r="H899" s="35"/>
      <c r="I899" s="116">
        <v>0</v>
      </c>
      <c r="J899" s="116">
        <f>K899+Q899</f>
        <v>0</v>
      </c>
      <c r="K899" s="116">
        <f>M899+U899</f>
        <v>0</v>
      </c>
      <c r="L899" s="116"/>
      <c r="M899" s="172"/>
      <c r="N899" s="35"/>
      <c r="O899" s="35"/>
      <c r="P899" s="35"/>
      <c r="Q899" s="35"/>
      <c r="R899" s="35"/>
      <c r="S899" s="35"/>
      <c r="T899" s="35"/>
      <c r="U899" s="116">
        <v>0</v>
      </c>
      <c r="V899" s="89">
        <f t="shared" si="1742"/>
        <v>0</v>
      </c>
      <c r="W899" s="35"/>
      <c r="X899" s="35"/>
      <c r="Y899" s="35"/>
      <c r="Z899" s="89">
        <f t="shared" si="1743"/>
        <v>0</v>
      </c>
      <c r="AA899" s="89">
        <f t="shared" si="1737"/>
        <v>0</v>
      </c>
      <c r="AB899" s="89">
        <f t="shared" si="1738"/>
        <v>0</v>
      </c>
      <c r="AC899" s="89">
        <f t="shared" si="1739"/>
        <v>0</v>
      </c>
      <c r="AD899" s="19"/>
      <c r="AE899" s="915">
        <f>AG899+AO899</f>
        <v>0</v>
      </c>
      <c r="AF899" s="496"/>
      <c r="AG899" s="172"/>
      <c r="AH899" s="172"/>
      <c r="AI899" s="172"/>
      <c r="AJ899" s="172"/>
      <c r="AK899" s="172"/>
      <c r="AL899" s="172"/>
      <c r="AM899" s="172"/>
      <c r="AN899" s="172"/>
      <c r="AO899" s="171">
        <v>0</v>
      </c>
      <c r="AP899" s="116">
        <f t="shared" si="1744"/>
        <v>0</v>
      </c>
      <c r="AQ899" s="116"/>
      <c r="AR899" s="116">
        <f>AT899+BB899</f>
        <v>0</v>
      </c>
      <c r="AS899" s="116"/>
      <c r="AT899" s="172"/>
      <c r="AU899" s="172"/>
      <c r="AV899" s="172"/>
      <c r="AW899" s="172"/>
      <c r="AX899" s="172"/>
      <c r="AY899" s="172"/>
      <c r="AZ899" s="172"/>
      <c r="BA899" s="172"/>
      <c r="BB899" s="171">
        <v>0</v>
      </c>
      <c r="BC899" s="172">
        <f t="shared" si="1745"/>
        <v>0</v>
      </c>
      <c r="BD899" s="171">
        <f t="shared" si="1746"/>
        <v>0</v>
      </c>
      <c r="BE899" s="116">
        <f>BF899+BI899</f>
        <v>0</v>
      </c>
      <c r="BF899" s="172"/>
      <c r="BG899" s="172"/>
      <c r="BH899" s="172"/>
      <c r="BI899" s="171">
        <v>0</v>
      </c>
      <c r="BJ899" s="116">
        <f t="shared" si="1747"/>
        <v>0</v>
      </c>
      <c r="BK899" s="172"/>
      <c r="BL899" s="172"/>
      <c r="BM899" s="171"/>
      <c r="BN899" s="116">
        <f t="shared" si="1748"/>
        <v>0</v>
      </c>
      <c r="BO899" s="172">
        <f t="shared" si="1749"/>
        <v>0</v>
      </c>
      <c r="BP899" s="172"/>
      <c r="BQ899" s="172"/>
      <c r="BR899" s="172">
        <f t="shared" si="1740"/>
        <v>0</v>
      </c>
      <c r="BS899" s="171">
        <f t="shared" si="1741"/>
        <v>0</v>
      </c>
      <c r="BT899" s="116"/>
      <c r="BU899" s="116">
        <f>BV899+BZ899</f>
        <v>0</v>
      </c>
      <c r="BV899" s="172"/>
      <c r="BW899" s="172"/>
      <c r="BX899" s="172"/>
      <c r="BY899" s="172"/>
      <c r="BZ899" s="171">
        <v>0</v>
      </c>
      <c r="CE899" s="699" t="e">
        <f t="shared" si="1615"/>
        <v>#DIV/0!</v>
      </c>
    </row>
    <row r="900" spans="2:83" s="25" customFormat="1" ht="118.5" hidden="1" customHeight="1" x14ac:dyDescent="0.25">
      <c r="B900" s="228"/>
      <c r="C900" s="113" t="s">
        <v>150</v>
      </c>
      <c r="D900" s="116"/>
      <c r="E900" s="35"/>
      <c r="F900" s="35"/>
      <c r="G900" s="35"/>
      <c r="H900" s="35"/>
      <c r="I900" s="116"/>
      <c r="J900" s="116"/>
      <c r="K900" s="116"/>
      <c r="L900" s="116"/>
      <c r="M900" s="172"/>
      <c r="N900" s="35"/>
      <c r="O900" s="35"/>
      <c r="P900" s="35"/>
      <c r="Q900" s="35"/>
      <c r="R900" s="35"/>
      <c r="S900" s="35"/>
      <c r="T900" s="35"/>
      <c r="U900" s="116"/>
      <c r="V900" s="89"/>
      <c r="W900" s="35"/>
      <c r="X900" s="35"/>
      <c r="Y900" s="35"/>
      <c r="Z900" s="89"/>
      <c r="AA900" s="89"/>
      <c r="AB900" s="89"/>
      <c r="AC900" s="89"/>
      <c r="AD900" s="19"/>
      <c r="AE900" s="915"/>
      <c r="AF900" s="496"/>
      <c r="AG900" s="172"/>
      <c r="AH900" s="172"/>
      <c r="AI900" s="172"/>
      <c r="AJ900" s="172"/>
      <c r="AK900" s="172"/>
      <c r="AL900" s="172"/>
      <c r="AM900" s="172"/>
      <c r="AN900" s="172"/>
      <c r="AO900" s="171"/>
      <c r="AP900" s="116"/>
      <c r="AQ900" s="116"/>
      <c r="AR900" s="116"/>
      <c r="AS900" s="116"/>
      <c r="AT900" s="172"/>
      <c r="AU900" s="172"/>
      <c r="AV900" s="172"/>
      <c r="AW900" s="172"/>
      <c r="AX900" s="172"/>
      <c r="AY900" s="172"/>
      <c r="AZ900" s="172"/>
      <c r="BA900" s="172"/>
      <c r="BB900" s="171"/>
      <c r="BC900" s="172"/>
      <c r="BD900" s="171"/>
      <c r="BE900" s="116"/>
      <c r="BF900" s="172"/>
      <c r="BG900" s="172"/>
      <c r="BH900" s="172"/>
      <c r="BI900" s="171"/>
      <c r="BJ900" s="116"/>
      <c r="BK900" s="172"/>
      <c r="BL900" s="172"/>
      <c r="BM900" s="171"/>
      <c r="BN900" s="116"/>
      <c r="BO900" s="172"/>
      <c r="BP900" s="172"/>
      <c r="BQ900" s="172"/>
      <c r="BR900" s="172"/>
      <c r="BS900" s="171"/>
      <c r="BT900" s="116"/>
      <c r="BU900" s="116"/>
      <c r="BV900" s="172"/>
      <c r="BW900" s="172"/>
      <c r="BX900" s="172"/>
      <c r="BY900" s="172"/>
      <c r="BZ900" s="171"/>
      <c r="CE900" s="699" t="e">
        <f t="shared" si="1615"/>
        <v>#DIV/0!</v>
      </c>
    </row>
    <row r="901" spans="2:83" s="361" customFormat="1" ht="71.25" hidden="1" customHeight="1" x14ac:dyDescent="0.25">
      <c r="B901" s="411" t="s">
        <v>348</v>
      </c>
      <c r="C901" s="412" t="s">
        <v>355</v>
      </c>
      <c r="D901" s="373">
        <f>SUM(E901:I901)</f>
        <v>0</v>
      </c>
      <c r="E901" s="373">
        <f t="shared" ref="E901:H901" si="1750">E902+E903</f>
        <v>0</v>
      </c>
      <c r="F901" s="373"/>
      <c r="G901" s="373">
        <f>G903</f>
        <v>0</v>
      </c>
      <c r="H901" s="373">
        <f t="shared" si="1750"/>
        <v>0</v>
      </c>
      <c r="I901" s="373">
        <f>I902+I903</f>
        <v>0</v>
      </c>
      <c r="J901" s="373">
        <f>J902+J903</f>
        <v>0</v>
      </c>
      <c r="K901" s="373">
        <f>SUM(M901:U901)</f>
        <v>0</v>
      </c>
      <c r="L901" s="699" t="e">
        <f t="shared" ref="L901" si="1751">K901/D901</f>
        <v>#DIV/0!</v>
      </c>
      <c r="M901" s="966">
        <f t="shared" ref="M901" si="1752">M902+M903</f>
        <v>0</v>
      </c>
      <c r="N901" s="373"/>
      <c r="O901" s="373"/>
      <c r="P901" s="373"/>
      <c r="Q901" s="373">
        <f>Q903</f>
        <v>0</v>
      </c>
      <c r="R901" s="373"/>
      <c r="S901" s="373">
        <f t="shared" ref="S901" si="1753">S902+S903</f>
        <v>0</v>
      </c>
      <c r="T901" s="373"/>
      <c r="U901" s="373">
        <f>U902+U903</f>
        <v>0</v>
      </c>
      <c r="V901" s="373"/>
      <c r="W901" s="373"/>
      <c r="X901" s="373"/>
      <c r="Y901" s="373"/>
      <c r="Z901" s="373"/>
      <c r="AA901" s="373"/>
      <c r="AB901" s="373"/>
      <c r="AC901" s="373"/>
      <c r="AD901" s="373"/>
      <c r="AE901" s="966">
        <f>AG901+AM901+AO901</f>
        <v>0</v>
      </c>
      <c r="AF901" s="699" t="e">
        <f t="shared" ref="AF901" si="1754">AE901/D901</f>
        <v>#DIV/0!</v>
      </c>
      <c r="AG901" s="966"/>
      <c r="AH901" s="373"/>
      <c r="AI901" s="373"/>
      <c r="AJ901" s="373"/>
      <c r="AK901" s="373"/>
      <c r="AL901" s="373"/>
      <c r="AM901" s="373">
        <f t="shared" ref="AM901" si="1755">AM902+AM903</f>
        <v>0</v>
      </c>
      <c r="AN901" s="373"/>
      <c r="AO901" s="373">
        <f>AO931</f>
        <v>0</v>
      </c>
      <c r="AP901" s="373">
        <f>AP931</f>
        <v>0</v>
      </c>
      <c r="AQ901" s="373"/>
      <c r="AR901" s="373">
        <f>AT901+AZ901+BB901</f>
        <v>0</v>
      </c>
      <c r="AS901" s="699" t="e">
        <f t="shared" ref="AS901" si="1756">AR901/D901</f>
        <v>#DIV/0!</v>
      </c>
      <c r="AT901" s="966">
        <f t="shared" ref="AT901" si="1757">AT902+AT903</f>
        <v>0</v>
      </c>
      <c r="AU901" s="699"/>
      <c r="AV901" s="373"/>
      <c r="AW901" s="699"/>
      <c r="AX901" s="966"/>
      <c r="AY901" s="373"/>
      <c r="AZ901" s="373">
        <f t="shared" ref="AZ901" si="1758">AZ902+AZ903</f>
        <v>0</v>
      </c>
      <c r="BA901" s="699"/>
      <c r="BB901" s="373">
        <f>BB931</f>
        <v>0</v>
      </c>
      <c r="BC901" s="373"/>
      <c r="BD901" s="373"/>
      <c r="BE901" s="373">
        <f>BF901+BH901+BI901</f>
        <v>0</v>
      </c>
      <c r="BF901" s="373">
        <f t="shared" ref="BF901" si="1759">BF902+BF903</f>
        <v>0</v>
      </c>
      <c r="BG901" s="373"/>
      <c r="BH901" s="373">
        <f t="shared" ref="BH901" si="1760">BH902+BH903</f>
        <v>0</v>
      </c>
      <c r="BI901" s="373">
        <f>BI902+BI903</f>
        <v>0</v>
      </c>
      <c r="BJ901" s="373"/>
      <c r="BK901" s="373"/>
      <c r="BL901" s="373"/>
      <c r="BM901" s="373"/>
      <c r="BN901" s="373">
        <f>BS901</f>
        <v>35034</v>
      </c>
      <c r="BO901" s="373"/>
      <c r="BP901" s="373"/>
      <c r="BQ901" s="373"/>
      <c r="BR901" s="373"/>
      <c r="BS901" s="373">
        <f>BS902+BS903</f>
        <v>35034</v>
      </c>
      <c r="BT901" s="373">
        <f>BT931</f>
        <v>0</v>
      </c>
      <c r="BU901" s="373">
        <f>BV901+BY901+BZ901</f>
        <v>35034</v>
      </c>
      <c r="BV901" s="373">
        <f t="shared" ref="BV901" si="1761">BV902+BV903</f>
        <v>0</v>
      </c>
      <c r="BW901" s="373"/>
      <c r="BX901" s="373"/>
      <c r="BY901" s="373">
        <f t="shared" ref="BY901" si="1762">BY902+BY903</f>
        <v>0</v>
      </c>
      <c r="BZ901" s="373">
        <f>BZ902+BZ903</f>
        <v>35034</v>
      </c>
      <c r="CE901" s="699" t="e">
        <f t="shared" si="1615"/>
        <v>#DIV/0!</v>
      </c>
    </row>
    <row r="902" spans="2:83" s="23" customFormat="1" ht="43.5" hidden="1" customHeight="1" x14ac:dyDescent="0.25">
      <c r="B902" s="418"/>
      <c r="C902" s="469" t="s">
        <v>32</v>
      </c>
      <c r="D902" s="436">
        <f t="shared" ref="D902" si="1763">E902+H902+I902</f>
        <v>0</v>
      </c>
      <c r="E902" s="489">
        <f t="shared" ref="E902:H902" si="1764">E918</f>
        <v>0</v>
      </c>
      <c r="F902" s="508"/>
      <c r="G902" s="489">
        <f>G918</f>
        <v>0</v>
      </c>
      <c r="H902" s="489">
        <f t="shared" si="1764"/>
        <v>0</v>
      </c>
      <c r="I902" s="489">
        <f>I932</f>
        <v>0</v>
      </c>
      <c r="J902" s="436">
        <f>U902-I902</f>
        <v>0</v>
      </c>
      <c r="K902" s="582">
        <f t="shared" ref="K902" si="1765">M902+S902+U902</f>
        <v>0</v>
      </c>
      <c r="L902" s="687"/>
      <c r="M902" s="176">
        <f t="shared" ref="M902" si="1766">M918</f>
        <v>0</v>
      </c>
      <c r="N902" s="687"/>
      <c r="O902" s="520"/>
      <c r="P902" s="687"/>
      <c r="Q902" s="478">
        <f>Q918</f>
        <v>0</v>
      </c>
      <c r="R902" s="687"/>
      <c r="S902" s="436">
        <f t="shared" ref="S902" si="1767">S918</f>
        <v>0</v>
      </c>
      <c r="T902" s="687"/>
      <c r="U902" s="436">
        <f>U932</f>
        <v>0</v>
      </c>
      <c r="V902" s="436">
        <f t="shared" ref="V902" si="1768">W902+X902+Y902</f>
        <v>0</v>
      </c>
      <c r="W902" s="469">
        <f>W905</f>
        <v>0</v>
      </c>
      <c r="X902" s="469"/>
      <c r="Y902" s="469">
        <f>Y905</f>
        <v>0</v>
      </c>
      <c r="Z902" s="469">
        <f t="shared" ref="Z902" si="1769">AA902+AB902+AC902</f>
        <v>0</v>
      </c>
      <c r="AA902" s="436">
        <f>AA905</f>
        <v>0</v>
      </c>
      <c r="AB902" s="436">
        <f t="shared" ref="AB902:AC902" si="1770">AB905</f>
        <v>0</v>
      </c>
      <c r="AC902" s="436">
        <f t="shared" si="1770"/>
        <v>0</v>
      </c>
      <c r="AD902" s="687"/>
      <c r="AE902" s="176">
        <f t="shared" ref="AE902:AE903" si="1771">AG902+AM902+AO902</f>
        <v>0</v>
      </c>
      <c r="AF902" s="687"/>
      <c r="AG902" s="176"/>
      <c r="AH902" s="687"/>
      <c r="AI902" s="520"/>
      <c r="AJ902" s="687"/>
      <c r="AK902" s="489"/>
      <c r="AL902" s="687"/>
      <c r="AM902" s="489">
        <f t="shared" ref="AM902" si="1772">AM918</f>
        <v>0</v>
      </c>
      <c r="AN902" s="687"/>
      <c r="AO902" s="489">
        <f>AO932</f>
        <v>0</v>
      </c>
      <c r="AP902" s="436">
        <f>BB902-AO902</f>
        <v>0</v>
      </c>
      <c r="AQ902" s="687"/>
      <c r="AR902" s="582">
        <f t="shared" ref="AR902:AR903" si="1773">AT902+AZ902+BB902</f>
        <v>0</v>
      </c>
      <c r="AS902" s="687"/>
      <c r="AT902" s="176">
        <f t="shared" ref="AT902" si="1774">AT918</f>
        <v>0</v>
      </c>
      <c r="AU902" s="687"/>
      <c r="AV902" s="520"/>
      <c r="AW902" s="687"/>
      <c r="AX902" s="176"/>
      <c r="AY902" s="687"/>
      <c r="AZ902" s="436">
        <f t="shared" ref="AZ902" si="1775">AZ918</f>
        <v>0</v>
      </c>
      <c r="BA902" s="687"/>
      <c r="BB902" s="436">
        <f>AO902</f>
        <v>0</v>
      </c>
      <c r="BC902" s="436"/>
      <c r="BD902" s="436"/>
      <c r="BE902" s="443">
        <f t="shared" ref="BE902:BE903" si="1776">BF902+BH902+BI902</f>
        <v>0</v>
      </c>
      <c r="BF902" s="436">
        <f t="shared" ref="BF902:BH902" si="1777">BF918</f>
        <v>0</v>
      </c>
      <c r="BG902" s="436"/>
      <c r="BH902" s="436">
        <f t="shared" si="1777"/>
        <v>0</v>
      </c>
      <c r="BI902" s="436">
        <f>BI918</f>
        <v>0</v>
      </c>
      <c r="BJ902" s="436"/>
      <c r="BK902" s="436"/>
      <c r="BL902" s="436"/>
      <c r="BM902" s="436"/>
      <c r="BN902" s="436">
        <f>BS902</f>
        <v>19619</v>
      </c>
      <c r="BO902" s="436"/>
      <c r="BP902" s="520"/>
      <c r="BQ902" s="469"/>
      <c r="BR902" s="436"/>
      <c r="BS902" s="483">
        <f>BS932</f>
        <v>19619</v>
      </c>
      <c r="BT902" s="436">
        <v>0</v>
      </c>
      <c r="BU902" s="613">
        <f t="shared" ref="BU902:BU903" si="1778">BV902+BY902+BZ902</f>
        <v>19619</v>
      </c>
      <c r="BV902" s="569">
        <f t="shared" ref="BV902" si="1779">BV918</f>
        <v>0</v>
      </c>
      <c r="BW902" s="569"/>
      <c r="BX902" s="436"/>
      <c r="BY902" s="436">
        <f t="shared" ref="BY902" si="1780">BY918</f>
        <v>0</v>
      </c>
      <c r="BZ902" s="436">
        <f>BZ932</f>
        <v>19619</v>
      </c>
      <c r="CE902" s="699" t="e">
        <f t="shared" si="1615"/>
        <v>#DIV/0!</v>
      </c>
    </row>
    <row r="903" spans="2:83" s="146" customFormat="1" ht="56.25" hidden="1" customHeight="1" x14ac:dyDescent="0.25">
      <c r="B903" s="413"/>
      <c r="C903" s="470" t="s">
        <v>292</v>
      </c>
      <c r="D903" s="389">
        <f>SUM(E903:I903)</f>
        <v>0</v>
      </c>
      <c r="E903" s="491">
        <f>E911+E933</f>
        <v>0</v>
      </c>
      <c r="F903" s="507"/>
      <c r="G903" s="491">
        <f>G912+G926</f>
        <v>0</v>
      </c>
      <c r="H903" s="491">
        <f>H911+H933</f>
        <v>0</v>
      </c>
      <c r="I903" s="491">
        <f>I911+I933</f>
        <v>0</v>
      </c>
      <c r="J903" s="389">
        <f>J911+J933</f>
        <v>0</v>
      </c>
      <c r="K903" s="579">
        <f>SUM(M903:U903)</f>
        <v>0</v>
      </c>
      <c r="L903" s="687"/>
      <c r="M903" s="166">
        <f>M911+M933</f>
        <v>0</v>
      </c>
      <c r="N903" s="687"/>
      <c r="O903" s="522"/>
      <c r="P903" s="687"/>
      <c r="Q903" s="479">
        <f>Q912+Q926</f>
        <v>0</v>
      </c>
      <c r="R903" s="687"/>
      <c r="S903" s="435">
        <f t="shared" ref="S903:AC903" si="1781">S911+S933</f>
        <v>0</v>
      </c>
      <c r="T903" s="687"/>
      <c r="U903" s="435">
        <f t="shared" si="1781"/>
        <v>0</v>
      </c>
      <c r="V903" s="389">
        <f t="shared" si="1781"/>
        <v>0</v>
      </c>
      <c r="W903" s="470">
        <f t="shared" si="1781"/>
        <v>0</v>
      </c>
      <c r="X903" s="470">
        <f t="shared" si="1781"/>
        <v>0</v>
      </c>
      <c r="Y903" s="470">
        <f t="shared" si="1781"/>
        <v>0</v>
      </c>
      <c r="Z903" s="470" t="e">
        <f t="shared" si="1781"/>
        <v>#REF!</v>
      </c>
      <c r="AA903" s="389" t="e">
        <f t="shared" si="1781"/>
        <v>#REF!</v>
      </c>
      <c r="AB903" s="389">
        <f t="shared" si="1781"/>
        <v>0</v>
      </c>
      <c r="AC903" s="389">
        <f t="shared" si="1781"/>
        <v>0</v>
      </c>
      <c r="AD903" s="687"/>
      <c r="AE903" s="166">
        <f t="shared" si="1771"/>
        <v>0</v>
      </c>
      <c r="AF903" s="687"/>
      <c r="AG903" s="166"/>
      <c r="AH903" s="687"/>
      <c r="AI903" s="522"/>
      <c r="AJ903" s="687"/>
      <c r="AK903" s="491"/>
      <c r="AL903" s="687"/>
      <c r="AM903" s="491">
        <f t="shared" ref="AM903" si="1782">AM908+AM919</f>
        <v>0</v>
      </c>
      <c r="AN903" s="687"/>
      <c r="AO903" s="491">
        <f>AO911+AO933</f>
        <v>0</v>
      </c>
      <c r="AP903" s="435">
        <f>BB903-AO903</f>
        <v>0</v>
      </c>
      <c r="AQ903" s="687"/>
      <c r="AR903" s="579">
        <f t="shared" si="1773"/>
        <v>0</v>
      </c>
      <c r="AS903" s="687"/>
      <c r="AT903" s="166">
        <f t="shared" ref="AT903" si="1783">AT908+AT919</f>
        <v>0</v>
      </c>
      <c r="AU903" s="687"/>
      <c r="AV903" s="522"/>
      <c r="AW903" s="687"/>
      <c r="AX903" s="166"/>
      <c r="AY903" s="687"/>
      <c r="AZ903" s="435">
        <f t="shared" ref="AZ903" si="1784">AZ908+AZ919</f>
        <v>0</v>
      </c>
      <c r="BA903" s="687"/>
      <c r="BB903" s="435">
        <f>AO903</f>
        <v>0</v>
      </c>
      <c r="BC903" s="394"/>
      <c r="BD903" s="394"/>
      <c r="BE903" s="444">
        <f t="shared" si="1776"/>
        <v>0</v>
      </c>
      <c r="BF903" s="389">
        <f t="shared" ref="BF903:BH903" si="1785">BF908+BF919</f>
        <v>0</v>
      </c>
      <c r="BG903" s="389"/>
      <c r="BH903" s="389">
        <f t="shared" si="1785"/>
        <v>0</v>
      </c>
      <c r="BI903" s="389">
        <f>BI908+BI919</f>
        <v>0</v>
      </c>
      <c r="BJ903" s="394"/>
      <c r="BK903" s="394"/>
      <c r="BL903" s="394"/>
      <c r="BM903" s="394"/>
      <c r="BN903" s="394">
        <f>BS903</f>
        <v>15415</v>
      </c>
      <c r="BO903" s="394"/>
      <c r="BP903" s="519"/>
      <c r="BQ903" s="474"/>
      <c r="BR903" s="394"/>
      <c r="BS903" s="482">
        <f>BS911+BS933</f>
        <v>15415</v>
      </c>
      <c r="BT903" s="435">
        <f>BT911+BT933</f>
        <v>0</v>
      </c>
      <c r="BU903" s="612">
        <f t="shared" si="1778"/>
        <v>15415</v>
      </c>
      <c r="BV903" s="568">
        <f t="shared" ref="BV903" si="1786">BV908+BV919</f>
        <v>0</v>
      </c>
      <c r="BW903" s="568"/>
      <c r="BX903" s="435"/>
      <c r="BY903" s="435">
        <f t="shared" ref="BY903" si="1787">BY908+BY919</f>
        <v>0</v>
      </c>
      <c r="BZ903" s="435">
        <f>BZ911+BZ933</f>
        <v>15415</v>
      </c>
      <c r="CE903" s="699" t="e">
        <f t="shared" si="1615"/>
        <v>#DIV/0!</v>
      </c>
    </row>
    <row r="904" spans="2:83" s="374" customFormat="1" ht="201" hidden="1" customHeight="1" x14ac:dyDescent="0.25">
      <c r="B904" s="410">
        <v>1</v>
      </c>
      <c r="C904" s="415" t="s">
        <v>384</v>
      </c>
      <c r="D904" s="376">
        <f>E904+G904</f>
        <v>0</v>
      </c>
      <c r="E904" s="368">
        <f>E908</f>
        <v>0</v>
      </c>
      <c r="F904" s="368"/>
      <c r="G904" s="368">
        <f>G908</f>
        <v>0</v>
      </c>
      <c r="H904" s="371"/>
      <c r="I904" s="371"/>
      <c r="J904" s="376">
        <f>K904</f>
        <v>0</v>
      </c>
      <c r="K904" s="579">
        <f>M904+Q904</f>
        <v>0</v>
      </c>
      <c r="L904" s="687"/>
      <c r="M904" s="369">
        <f>M908</f>
        <v>0</v>
      </c>
      <c r="N904" s="701"/>
      <c r="O904" s="368"/>
      <c r="P904" s="701"/>
      <c r="Q904" s="368">
        <f>Q908</f>
        <v>0</v>
      </c>
      <c r="R904" s="701"/>
      <c r="S904" s="371"/>
      <c r="T904" s="712"/>
      <c r="U904" s="371"/>
      <c r="V904" s="368">
        <f t="shared" si="1742"/>
        <v>79865.937000000005</v>
      </c>
      <c r="W904" s="368">
        <f>W912</f>
        <v>79865.937000000005</v>
      </c>
      <c r="X904" s="371"/>
      <c r="Y904" s="371"/>
      <c r="Z904" s="368">
        <f t="shared" si="1743"/>
        <v>79865.937000000005</v>
      </c>
      <c r="AA904" s="368">
        <f>AA912</f>
        <v>79865.937000000005</v>
      </c>
      <c r="AB904" s="368">
        <f>H904</f>
        <v>0</v>
      </c>
      <c r="AC904" s="377">
        <f>I904</f>
        <v>0</v>
      </c>
      <c r="AD904" s="718"/>
      <c r="AE904" s="910">
        <f>AG904</f>
        <v>0</v>
      </c>
      <c r="AF904" s="263"/>
      <c r="AG904" s="369">
        <f>AG908</f>
        <v>0</v>
      </c>
      <c r="AH904" s="701"/>
      <c r="AI904" s="368"/>
      <c r="AJ904" s="701"/>
      <c r="AK904" s="368"/>
      <c r="AL904" s="701"/>
      <c r="AM904" s="371"/>
      <c r="AN904" s="712"/>
      <c r="AO904" s="371"/>
      <c r="AP904" s="376">
        <f t="shared" si="1744"/>
        <v>0</v>
      </c>
      <c r="AQ904" s="421"/>
      <c r="AR904" s="585">
        <f>AT904</f>
        <v>0</v>
      </c>
      <c r="AS904" s="687"/>
      <c r="AT904" s="240">
        <f>AT908</f>
        <v>0</v>
      </c>
      <c r="AU904" s="114"/>
      <c r="AV904" s="111"/>
      <c r="AW904" s="114"/>
      <c r="AX904" s="369"/>
      <c r="AY904" s="701"/>
      <c r="AZ904" s="371"/>
      <c r="BA904" s="712"/>
      <c r="BB904" s="371"/>
      <c r="BC904" s="371">
        <f t="shared" si="1745"/>
        <v>0</v>
      </c>
      <c r="BD904" s="371">
        <f t="shared" si="1746"/>
        <v>0</v>
      </c>
      <c r="BE904" s="447">
        <f>BF904</f>
        <v>0</v>
      </c>
      <c r="BF904" s="368">
        <f>BF908</f>
        <v>0</v>
      </c>
      <c r="BG904" s="368"/>
      <c r="BH904" s="371"/>
      <c r="BI904" s="371"/>
      <c r="BJ904" s="376">
        <f t="shared" ref="BJ904:BJ905" si="1788">BK904+BL904+BM904</f>
        <v>0</v>
      </c>
      <c r="BK904" s="368"/>
      <c r="BL904" s="371"/>
      <c r="BM904" s="371"/>
      <c r="BN904" s="376">
        <f t="shared" ref="BN904:BN905" si="1789">BO904+BR904+BS904</f>
        <v>0</v>
      </c>
      <c r="BO904" s="368">
        <f t="shared" ref="BO904:BO905" si="1790">BF904</f>
        <v>0</v>
      </c>
      <c r="BP904" s="368"/>
      <c r="BQ904" s="368"/>
      <c r="BR904" s="371">
        <f t="shared" ref="BR904:BR905" si="1791">BH904</f>
        <v>0</v>
      </c>
      <c r="BS904" s="371">
        <f t="shared" ref="BS904:BS905" si="1792">BI904</f>
        <v>0</v>
      </c>
      <c r="BT904" s="376"/>
      <c r="BU904" s="376">
        <f>BV904</f>
        <v>0</v>
      </c>
      <c r="BV904" s="376">
        <f>BV908</f>
        <v>0</v>
      </c>
      <c r="BW904" s="571"/>
      <c r="BX904" s="368"/>
      <c r="BY904" s="371"/>
      <c r="BZ904" s="371"/>
      <c r="CE904" s="699" t="e">
        <f t="shared" si="1615"/>
        <v>#DIV/0!</v>
      </c>
    </row>
    <row r="905" spans="2:83" s="37" customFormat="1" ht="75" hidden="1" customHeight="1" x14ac:dyDescent="0.25">
      <c r="B905" s="152"/>
      <c r="C905" s="119" t="s">
        <v>155</v>
      </c>
      <c r="D905" s="31"/>
      <c r="E905" s="35"/>
      <c r="F905" s="35"/>
      <c r="G905" s="35"/>
      <c r="H905" s="35"/>
      <c r="I905" s="35"/>
      <c r="J905" s="106">
        <f>K905</f>
        <v>0</v>
      </c>
      <c r="K905" s="31"/>
      <c r="L905" s="31"/>
      <c r="M905" s="172"/>
      <c r="N905" s="35"/>
      <c r="O905" s="35"/>
      <c r="P905" s="35"/>
      <c r="Q905" s="35"/>
      <c r="R905" s="35"/>
      <c r="S905" s="35"/>
      <c r="T905" s="35"/>
      <c r="U905" s="35"/>
      <c r="V905" s="89">
        <f t="shared" si="1742"/>
        <v>0</v>
      </c>
      <c r="W905" s="35"/>
      <c r="X905" s="35"/>
      <c r="Y905" s="35"/>
      <c r="Z905" s="89">
        <f t="shared" si="1743"/>
        <v>0</v>
      </c>
      <c r="AA905" s="89">
        <f>E905</f>
        <v>0</v>
      </c>
      <c r="AB905" s="89">
        <f>H905</f>
        <v>0</v>
      </c>
      <c r="AC905" s="89">
        <f>I905</f>
        <v>0</v>
      </c>
      <c r="AD905" s="19"/>
      <c r="AE905" s="877"/>
      <c r="AF905" s="294"/>
      <c r="AG905" s="172"/>
      <c r="AH905" s="35"/>
      <c r="AI905" s="35"/>
      <c r="AJ905" s="35"/>
      <c r="AK905" s="35"/>
      <c r="AL905" s="35"/>
      <c r="AM905" s="35"/>
      <c r="AN905" s="35"/>
      <c r="AO905" s="35"/>
      <c r="AP905" s="31">
        <f t="shared" si="1744"/>
        <v>0</v>
      </c>
      <c r="AQ905" s="31"/>
      <c r="AR905" s="31"/>
      <c r="AS905" s="31"/>
      <c r="AT905" s="172"/>
      <c r="AU905" s="35"/>
      <c r="AV905" s="35"/>
      <c r="AW905" s="35"/>
      <c r="AX905" s="172"/>
      <c r="AY905" s="35"/>
      <c r="AZ905" s="35"/>
      <c r="BA905" s="35"/>
      <c r="BB905" s="35"/>
      <c r="BC905" s="35">
        <f t="shared" si="1745"/>
        <v>0</v>
      </c>
      <c r="BD905" s="35">
        <f t="shared" si="1746"/>
        <v>0</v>
      </c>
      <c r="BE905" s="31"/>
      <c r="BF905" s="35"/>
      <c r="BG905" s="35"/>
      <c r="BH905" s="35"/>
      <c r="BI905" s="35"/>
      <c r="BJ905" s="31">
        <f t="shared" si="1788"/>
        <v>0</v>
      </c>
      <c r="BK905" s="35"/>
      <c r="BL905" s="35"/>
      <c r="BM905" s="35"/>
      <c r="BN905" s="31">
        <f t="shared" si="1789"/>
        <v>0</v>
      </c>
      <c r="BO905" s="35">
        <f t="shared" si="1790"/>
        <v>0</v>
      </c>
      <c r="BP905" s="35"/>
      <c r="BQ905" s="35"/>
      <c r="BR905" s="35">
        <f t="shared" si="1791"/>
        <v>0</v>
      </c>
      <c r="BS905" s="35">
        <f t="shared" si="1792"/>
        <v>0</v>
      </c>
      <c r="BT905" s="31"/>
      <c r="BU905" s="31"/>
      <c r="BV905" s="31"/>
      <c r="BW905" s="31"/>
      <c r="BX905" s="35"/>
      <c r="BY905" s="35"/>
      <c r="BZ905" s="35"/>
      <c r="CE905" s="699" t="e">
        <f t="shared" si="1615"/>
        <v>#DIV/0!</v>
      </c>
    </row>
    <row r="906" spans="2:83" s="37" customFormat="1" ht="132.75" hidden="1" customHeight="1" x14ac:dyDescent="0.25">
      <c r="B906" s="152">
        <v>1</v>
      </c>
      <c r="C906" s="119" t="s">
        <v>325</v>
      </c>
      <c r="D906" s="31"/>
      <c r="E906" s="35"/>
      <c r="F906" s="35"/>
      <c r="G906" s="35"/>
      <c r="H906" s="35"/>
      <c r="I906" s="35"/>
      <c r="J906" s="106"/>
      <c r="K906" s="31"/>
      <c r="L906" s="31"/>
      <c r="M906" s="172"/>
      <c r="N906" s="35"/>
      <c r="O906" s="35"/>
      <c r="P906" s="35"/>
      <c r="Q906" s="35"/>
      <c r="R906" s="35"/>
      <c r="S906" s="35"/>
      <c r="T906" s="35"/>
      <c r="U906" s="35"/>
      <c r="V906" s="89"/>
      <c r="W906" s="35"/>
      <c r="X906" s="35"/>
      <c r="Y906" s="35"/>
      <c r="Z906" s="89"/>
      <c r="AA906" s="89"/>
      <c r="AB906" s="89"/>
      <c r="AC906" s="89"/>
      <c r="AD906" s="19"/>
      <c r="AE906" s="877"/>
      <c r="AF906" s="294"/>
      <c r="AG906" s="172"/>
      <c r="AH906" s="35"/>
      <c r="AI906" s="35"/>
      <c r="AJ906" s="35"/>
      <c r="AK906" s="35"/>
      <c r="AL906" s="35"/>
      <c r="AM906" s="35"/>
      <c r="AN906" s="35"/>
      <c r="AO906" s="35"/>
      <c r="AP906" s="31"/>
      <c r="AQ906" s="31"/>
      <c r="AR906" s="31"/>
      <c r="AS906" s="31"/>
      <c r="AT906" s="172"/>
      <c r="AU906" s="35"/>
      <c r="AV906" s="35"/>
      <c r="AW906" s="35"/>
      <c r="AX906" s="172"/>
      <c r="AY906" s="35"/>
      <c r="AZ906" s="35"/>
      <c r="BA906" s="35"/>
      <c r="BB906" s="35"/>
      <c r="BC906" s="35"/>
      <c r="BD906" s="35"/>
      <c r="BE906" s="31"/>
      <c r="BF906" s="35"/>
      <c r="BG906" s="35"/>
      <c r="BH906" s="35"/>
      <c r="BI906" s="35"/>
      <c r="BJ906" s="31"/>
      <c r="BK906" s="35"/>
      <c r="BL906" s="35"/>
      <c r="BM906" s="35"/>
      <c r="BN906" s="31"/>
      <c r="BO906" s="35"/>
      <c r="BP906" s="35"/>
      <c r="BQ906" s="35"/>
      <c r="BR906" s="35"/>
      <c r="BS906" s="35"/>
      <c r="BT906" s="31"/>
      <c r="BU906" s="31"/>
      <c r="BV906" s="31"/>
      <c r="BW906" s="31"/>
      <c r="BX906" s="35"/>
      <c r="BY906" s="35"/>
      <c r="BZ906" s="35"/>
      <c r="CE906" s="699" t="e">
        <f t="shared" si="1615"/>
        <v>#DIV/0!</v>
      </c>
    </row>
    <row r="907" spans="2:83" s="37" customFormat="1" ht="133.5" hidden="1" customHeight="1" x14ac:dyDescent="0.25">
      <c r="B907" s="152">
        <v>2</v>
      </c>
      <c r="C907" s="119" t="s">
        <v>324</v>
      </c>
      <c r="D907" s="31"/>
      <c r="E907" s="35"/>
      <c r="F907" s="35"/>
      <c r="G907" s="35"/>
      <c r="H907" s="35"/>
      <c r="I907" s="35"/>
      <c r="J907" s="106"/>
      <c r="K907" s="31"/>
      <c r="L907" s="31"/>
      <c r="M907" s="172"/>
      <c r="N907" s="35"/>
      <c r="O907" s="35"/>
      <c r="P907" s="35"/>
      <c r="Q907" s="35"/>
      <c r="R907" s="35"/>
      <c r="S907" s="35"/>
      <c r="T907" s="35"/>
      <c r="U907" s="35"/>
      <c r="V907" s="89"/>
      <c r="W907" s="35"/>
      <c r="X907" s="35"/>
      <c r="Y907" s="35"/>
      <c r="Z907" s="89"/>
      <c r="AA907" s="89"/>
      <c r="AB907" s="89"/>
      <c r="AC907" s="89"/>
      <c r="AD907" s="19"/>
      <c r="AE907" s="877"/>
      <c r="AF907" s="294"/>
      <c r="AG907" s="172"/>
      <c r="AH907" s="35"/>
      <c r="AI907" s="35"/>
      <c r="AJ907" s="35"/>
      <c r="AK907" s="35"/>
      <c r="AL907" s="35"/>
      <c r="AM907" s="35"/>
      <c r="AN907" s="35"/>
      <c r="AO907" s="35"/>
      <c r="AP907" s="31"/>
      <c r="AQ907" s="31"/>
      <c r="AR907" s="31"/>
      <c r="AS907" s="31"/>
      <c r="AT907" s="172"/>
      <c r="AU907" s="35"/>
      <c r="AV907" s="35"/>
      <c r="AW907" s="35"/>
      <c r="AX907" s="172"/>
      <c r="AY907" s="35"/>
      <c r="AZ907" s="35"/>
      <c r="BA907" s="35"/>
      <c r="BB907" s="35"/>
      <c r="BC907" s="35"/>
      <c r="BD907" s="35"/>
      <c r="BE907" s="31"/>
      <c r="BF907" s="35"/>
      <c r="BG907" s="35"/>
      <c r="BH907" s="35"/>
      <c r="BI907" s="35"/>
      <c r="BJ907" s="31"/>
      <c r="BK907" s="35"/>
      <c r="BL907" s="35"/>
      <c r="BM907" s="35"/>
      <c r="BN907" s="31"/>
      <c r="BO907" s="35"/>
      <c r="BP907" s="35"/>
      <c r="BQ907" s="35"/>
      <c r="BR907" s="35"/>
      <c r="BS907" s="35"/>
      <c r="BT907" s="31"/>
      <c r="BU907" s="31"/>
      <c r="BV907" s="31"/>
      <c r="BW907" s="31"/>
      <c r="BX907" s="35"/>
      <c r="BY907" s="35"/>
      <c r="BZ907" s="35"/>
      <c r="CE907" s="699" t="e">
        <f t="shared" si="1615"/>
        <v>#DIV/0!</v>
      </c>
    </row>
    <row r="908" spans="2:83" s="146" customFormat="1" ht="67.5" hidden="1" customHeight="1" x14ac:dyDescent="0.25">
      <c r="B908" s="413"/>
      <c r="C908" s="470" t="s">
        <v>292</v>
      </c>
      <c r="D908" s="389">
        <f>E908+G908</f>
        <v>0</v>
      </c>
      <c r="E908" s="491">
        <f>E912</f>
        <v>0</v>
      </c>
      <c r="F908" s="507"/>
      <c r="G908" s="491">
        <f>G912</f>
        <v>0</v>
      </c>
      <c r="H908" s="491">
        <f t="shared" ref="H908:I908" si="1793">H913</f>
        <v>0</v>
      </c>
      <c r="I908" s="491">
        <f t="shared" si="1793"/>
        <v>0</v>
      </c>
      <c r="J908" s="394"/>
      <c r="K908" s="579">
        <f>M908+Q908</f>
        <v>0</v>
      </c>
      <c r="L908" s="687"/>
      <c r="M908" s="166">
        <f>M912</f>
        <v>0</v>
      </c>
      <c r="N908" s="687"/>
      <c r="O908" s="522"/>
      <c r="P908" s="687"/>
      <c r="Q908" s="435">
        <f>Q912</f>
        <v>0</v>
      </c>
      <c r="R908" s="687"/>
      <c r="S908" s="435">
        <f t="shared" ref="S908:U908" si="1794">S913</f>
        <v>0</v>
      </c>
      <c r="T908" s="687"/>
      <c r="U908" s="435">
        <f t="shared" si="1794"/>
        <v>0</v>
      </c>
      <c r="V908" s="389">
        <f t="shared" ref="V908" si="1795">W908+X908+Y908</f>
        <v>0</v>
      </c>
      <c r="W908" s="470">
        <f>W913</f>
        <v>0</v>
      </c>
      <c r="X908" s="474"/>
      <c r="Y908" s="470">
        <f>Y913</f>
        <v>0</v>
      </c>
      <c r="Z908" s="470">
        <f t="shared" ref="Z908" si="1796">AA908+AB908+AC908</f>
        <v>0</v>
      </c>
      <c r="AA908" s="389">
        <f>AA913</f>
        <v>0</v>
      </c>
      <c r="AB908" s="389">
        <f t="shared" ref="AB908:AC908" si="1797">AB913</f>
        <v>0</v>
      </c>
      <c r="AC908" s="389">
        <f t="shared" si="1797"/>
        <v>0</v>
      </c>
      <c r="AD908" s="687"/>
      <c r="AE908" s="876">
        <f t="shared" ref="AE908" si="1798">AG908+AM908+AO908</f>
        <v>0</v>
      </c>
      <c r="AF908" s="263"/>
      <c r="AG908" s="166">
        <f>AG912</f>
        <v>0</v>
      </c>
      <c r="AH908" s="687"/>
      <c r="AI908" s="522"/>
      <c r="AJ908" s="687"/>
      <c r="AK908" s="491"/>
      <c r="AL908" s="687"/>
      <c r="AM908" s="491">
        <f t="shared" ref="AM908:AO908" si="1799">AM913</f>
        <v>0</v>
      </c>
      <c r="AN908" s="687"/>
      <c r="AO908" s="491">
        <f t="shared" si="1799"/>
        <v>0</v>
      </c>
      <c r="AP908" s="394"/>
      <c r="AQ908" s="687"/>
      <c r="AR908" s="579">
        <f t="shared" ref="AR908" si="1800">AT908+AZ908+BB908</f>
        <v>0</v>
      </c>
      <c r="AS908" s="687"/>
      <c r="AT908" s="166">
        <f>AT912</f>
        <v>0</v>
      </c>
      <c r="AU908" s="687"/>
      <c r="AV908" s="522"/>
      <c r="AW908" s="687"/>
      <c r="AX908" s="166"/>
      <c r="AY908" s="687"/>
      <c r="AZ908" s="435">
        <f t="shared" ref="AZ908:BB908" si="1801">AZ913</f>
        <v>0</v>
      </c>
      <c r="BA908" s="687"/>
      <c r="BB908" s="435">
        <f t="shared" si="1801"/>
        <v>0</v>
      </c>
      <c r="BC908" s="394"/>
      <c r="BD908" s="394"/>
      <c r="BE908" s="444">
        <f t="shared" ref="BE908" si="1802">BF908+BH908+BI908</f>
        <v>0</v>
      </c>
      <c r="BF908" s="389">
        <f>BF912</f>
        <v>0</v>
      </c>
      <c r="BG908" s="389"/>
      <c r="BH908" s="389">
        <f t="shared" ref="BH908:BI908" si="1803">BH913</f>
        <v>0</v>
      </c>
      <c r="BI908" s="389">
        <f t="shared" si="1803"/>
        <v>0</v>
      </c>
      <c r="BJ908" s="394"/>
      <c r="BK908" s="394"/>
      <c r="BL908" s="394"/>
      <c r="BM908" s="394"/>
      <c r="BN908" s="394"/>
      <c r="BO908" s="394"/>
      <c r="BP908" s="519"/>
      <c r="BQ908" s="474"/>
      <c r="BR908" s="394"/>
      <c r="BS908" s="394"/>
      <c r="BT908" s="438"/>
      <c r="BU908" s="614">
        <f t="shared" ref="BU908" si="1804">BV908+BY908+BZ908</f>
        <v>0</v>
      </c>
      <c r="BV908" s="570">
        <f>BV912</f>
        <v>0</v>
      </c>
      <c r="BW908" s="568"/>
      <c r="BX908" s="435"/>
      <c r="BY908" s="435">
        <f t="shared" ref="BY908:BZ908" si="1805">BY913</f>
        <v>0</v>
      </c>
      <c r="BZ908" s="435">
        <f t="shared" si="1805"/>
        <v>0</v>
      </c>
      <c r="CE908" s="699" t="e">
        <f t="shared" si="1615"/>
        <v>#DIV/0!</v>
      </c>
    </row>
    <row r="909" spans="2:83" s="423" customFormat="1" ht="248.25" hidden="1" customHeight="1" x14ac:dyDescent="0.25">
      <c r="B909" s="426">
        <v>1</v>
      </c>
      <c r="C909" s="424" t="s">
        <v>417</v>
      </c>
      <c r="D909" s="421">
        <f>G909</f>
        <v>0</v>
      </c>
      <c r="E909" s="421"/>
      <c r="F909" s="421"/>
      <c r="G909" s="421">
        <f>G911</f>
        <v>0</v>
      </c>
      <c r="H909" s="421"/>
      <c r="I909" s="421"/>
      <c r="J909" s="421">
        <f>Q909-G909</f>
        <v>0</v>
      </c>
      <c r="K909" s="579">
        <f>Q909</f>
        <v>0</v>
      </c>
      <c r="L909" s="687"/>
      <c r="M909" s="967"/>
      <c r="N909" s="421"/>
      <c r="O909" s="425"/>
      <c r="P909" s="421"/>
      <c r="Q909" s="421">
        <f>Q911</f>
        <v>0</v>
      </c>
      <c r="R909" s="421"/>
      <c r="S909" s="425"/>
      <c r="T909" s="421"/>
      <c r="U909" s="425"/>
      <c r="V909" s="425"/>
      <c r="W909" s="425"/>
      <c r="X909" s="425"/>
      <c r="Y909" s="425"/>
      <c r="Z909" s="425"/>
      <c r="AA909" s="425"/>
      <c r="AB909" s="425"/>
      <c r="AC909" s="425"/>
      <c r="AD909" s="421"/>
      <c r="AE909" s="999"/>
      <c r="AF909" s="263"/>
      <c r="AG909" s="967"/>
      <c r="AH909" s="421"/>
      <c r="AI909" s="425"/>
      <c r="AJ909" s="421"/>
      <c r="AK909" s="425"/>
      <c r="AL909" s="421"/>
      <c r="AM909" s="425"/>
      <c r="AN909" s="421"/>
      <c r="AO909" s="425"/>
      <c r="AP909" s="425"/>
      <c r="AQ909" s="421"/>
      <c r="AR909" s="584"/>
      <c r="AS909" s="687"/>
      <c r="AT909" s="967"/>
      <c r="AU909" s="421"/>
      <c r="AV909" s="425"/>
      <c r="AW909" s="421"/>
      <c r="AX909" s="967"/>
      <c r="AY909" s="421"/>
      <c r="AZ909" s="425"/>
      <c r="BA909" s="421"/>
      <c r="BB909" s="425"/>
      <c r="BC909" s="425"/>
      <c r="BD909" s="425"/>
      <c r="BE909" s="425"/>
      <c r="BF909" s="425"/>
      <c r="BG909" s="425"/>
      <c r="BH909" s="425"/>
      <c r="BI909" s="425"/>
      <c r="BJ909" s="425"/>
      <c r="BK909" s="425"/>
      <c r="BL909" s="425"/>
      <c r="BM909" s="425"/>
      <c r="BN909" s="425"/>
      <c r="BO909" s="425"/>
      <c r="BP909" s="425"/>
      <c r="BQ909" s="425"/>
      <c r="BR909" s="425"/>
      <c r="BS909" s="425"/>
      <c r="BT909" s="425"/>
      <c r="BU909" s="425"/>
      <c r="BV909" s="425"/>
      <c r="BW909" s="425"/>
      <c r="BX909" s="421"/>
      <c r="BY909" s="421"/>
      <c r="BZ909" s="421"/>
      <c r="CE909" s="699" t="e">
        <f t="shared" si="1615"/>
        <v>#DIV/0!</v>
      </c>
    </row>
    <row r="910" spans="2:83" s="146" customFormat="1" ht="62.25" hidden="1" customHeight="1" x14ac:dyDescent="0.25">
      <c r="B910" s="413"/>
      <c r="C910" s="469" t="s">
        <v>32</v>
      </c>
      <c r="D910" s="391">
        <f t="shared" ref="D910" si="1806">E910+H910+I910</f>
        <v>0</v>
      </c>
      <c r="E910" s="489">
        <f t="shared" ref="E910" si="1807">E931</f>
        <v>0</v>
      </c>
      <c r="F910" s="508"/>
      <c r="G910" s="489">
        <f>G931</f>
        <v>0</v>
      </c>
      <c r="H910" s="489">
        <f t="shared" ref="H910" si="1808">H931</f>
        <v>0</v>
      </c>
      <c r="I910" s="489">
        <v>0</v>
      </c>
      <c r="J910" s="394"/>
      <c r="K910" s="579">
        <f t="shared" ref="K910" si="1809">M910+S910+U910</f>
        <v>0</v>
      </c>
      <c r="L910" s="687"/>
      <c r="M910" s="176">
        <f t="shared" ref="M910" si="1810">M931</f>
        <v>0</v>
      </c>
      <c r="N910" s="687"/>
      <c r="O910" s="520"/>
      <c r="P910" s="687"/>
      <c r="Q910" s="436">
        <f>Q931</f>
        <v>0</v>
      </c>
      <c r="R910" s="687"/>
      <c r="S910" s="436">
        <f t="shared" ref="S910" si="1811">S931</f>
        <v>0</v>
      </c>
      <c r="T910" s="687"/>
      <c r="U910" s="436">
        <v>0</v>
      </c>
      <c r="V910" s="391">
        <f t="shared" ref="V910:V911" si="1812">W910+X910+Y910</f>
        <v>0</v>
      </c>
      <c r="W910" s="469">
        <f>W913</f>
        <v>0</v>
      </c>
      <c r="X910" s="474"/>
      <c r="Y910" s="469">
        <f>Y913</f>
        <v>0</v>
      </c>
      <c r="Z910" s="469">
        <f t="shared" ref="Z910:Z911" si="1813">AA910+AB910+AC910</f>
        <v>0</v>
      </c>
      <c r="AA910" s="391">
        <f>AA913</f>
        <v>0</v>
      </c>
      <c r="AB910" s="391">
        <f t="shared" ref="AB910:AC910" si="1814">AB913</f>
        <v>0</v>
      </c>
      <c r="AC910" s="391">
        <f t="shared" si="1814"/>
        <v>0</v>
      </c>
      <c r="AD910" s="687"/>
      <c r="AE910" s="874">
        <f t="shared" ref="AE910:AE911" si="1815">AG910+AM910+AO910</f>
        <v>0</v>
      </c>
      <c r="AF910" s="263"/>
      <c r="AG910" s="176">
        <f t="shared" ref="AG910" si="1816">AG931</f>
        <v>0</v>
      </c>
      <c r="AH910" s="687"/>
      <c r="AI910" s="520"/>
      <c r="AJ910" s="687"/>
      <c r="AK910" s="489"/>
      <c r="AL910" s="687"/>
      <c r="AM910" s="489">
        <f t="shared" ref="AM910" si="1817">AM931</f>
        <v>0</v>
      </c>
      <c r="AN910" s="687"/>
      <c r="AO910" s="489">
        <f>AO931</f>
        <v>0</v>
      </c>
      <c r="AP910" s="394"/>
      <c r="AQ910" s="687"/>
      <c r="AR910" s="582">
        <f t="shared" ref="AR910:AR911" si="1818">AT910+AZ910+BB910</f>
        <v>0</v>
      </c>
      <c r="AS910" s="687"/>
      <c r="AT910" s="176">
        <f t="shared" ref="AT910" si="1819">AT931</f>
        <v>0</v>
      </c>
      <c r="AU910" s="687"/>
      <c r="AV910" s="520"/>
      <c r="AW910" s="687"/>
      <c r="AX910" s="176"/>
      <c r="AY910" s="687"/>
      <c r="AZ910" s="436">
        <f t="shared" ref="AZ910" si="1820">AZ931</f>
        <v>0</v>
      </c>
      <c r="BA910" s="687"/>
      <c r="BB910" s="436">
        <f>BB931</f>
        <v>0</v>
      </c>
      <c r="BC910" s="394"/>
      <c r="BD910" s="394"/>
      <c r="BE910" s="443">
        <f t="shared" ref="BE910:BE911" si="1821">BF910+BH910+BI910</f>
        <v>0</v>
      </c>
      <c r="BF910" s="391">
        <f t="shared" ref="BF910" si="1822">BF931</f>
        <v>0</v>
      </c>
      <c r="BG910" s="391"/>
      <c r="BH910" s="391">
        <f t="shared" ref="BH910" si="1823">BH931</f>
        <v>0</v>
      </c>
      <c r="BI910" s="391">
        <f>BI931</f>
        <v>0</v>
      </c>
      <c r="BJ910" s="394"/>
      <c r="BK910" s="394"/>
      <c r="BL910" s="394"/>
      <c r="BM910" s="394"/>
      <c r="BN910" s="394"/>
      <c r="BO910" s="394"/>
      <c r="BP910" s="519"/>
      <c r="BQ910" s="474"/>
      <c r="BR910" s="394"/>
      <c r="BS910" s="394"/>
      <c r="BT910" s="438"/>
      <c r="BU910" s="614">
        <f t="shared" ref="BU910" si="1824">BV910+BY910+BZ910</f>
        <v>35034</v>
      </c>
      <c r="BV910" s="570">
        <f t="shared" ref="BV910" si="1825">BV931</f>
        <v>0</v>
      </c>
      <c r="BW910" s="569"/>
      <c r="BX910" s="436"/>
      <c r="BY910" s="436">
        <f t="shared" ref="BY910" si="1826">BY931</f>
        <v>0</v>
      </c>
      <c r="BZ910" s="436">
        <f>BZ931</f>
        <v>35034</v>
      </c>
      <c r="CE910" s="699" t="e">
        <f t="shared" si="1615"/>
        <v>#DIV/0!</v>
      </c>
    </row>
    <row r="911" spans="2:83" s="146" customFormat="1" ht="67.5" hidden="1" customHeight="1" x14ac:dyDescent="0.25">
      <c r="B911" s="413"/>
      <c r="C911" s="470" t="s">
        <v>292</v>
      </c>
      <c r="D911" s="389">
        <f>SUM(E911:I911)</f>
        <v>0</v>
      </c>
      <c r="E911" s="491">
        <f>E916+E932</f>
        <v>0</v>
      </c>
      <c r="F911" s="507"/>
      <c r="G911" s="491">
        <f>G903</f>
        <v>0</v>
      </c>
      <c r="H911" s="491">
        <f>H916+H932</f>
        <v>0</v>
      </c>
      <c r="I911" s="491">
        <v>0</v>
      </c>
      <c r="J911" s="479">
        <f>Q911-G911</f>
        <v>0</v>
      </c>
      <c r="K911" s="579">
        <f>SUM(M911:U911)</f>
        <v>0</v>
      </c>
      <c r="L911" s="687"/>
      <c r="M911" s="166">
        <f>M916+M932</f>
        <v>0</v>
      </c>
      <c r="N911" s="687"/>
      <c r="O911" s="522"/>
      <c r="P911" s="687"/>
      <c r="Q911" s="435">
        <f>Q912+Q926</f>
        <v>0</v>
      </c>
      <c r="R911" s="687"/>
      <c r="S911" s="435">
        <f>S916+S932</f>
        <v>0</v>
      </c>
      <c r="T911" s="687"/>
      <c r="U911" s="435">
        <v>0</v>
      </c>
      <c r="V911" s="389">
        <f t="shared" si="1812"/>
        <v>0</v>
      </c>
      <c r="W911" s="470">
        <f>W914</f>
        <v>0</v>
      </c>
      <c r="X911" s="474"/>
      <c r="Y911" s="470">
        <f>Y914</f>
        <v>0</v>
      </c>
      <c r="Z911" s="470">
        <f t="shared" si="1813"/>
        <v>0</v>
      </c>
      <c r="AA911" s="389">
        <f>AA914</f>
        <v>0</v>
      </c>
      <c r="AB911" s="389">
        <f t="shared" ref="AB911:AC911" si="1827">AB914</f>
        <v>0</v>
      </c>
      <c r="AC911" s="389">
        <f t="shared" si="1827"/>
        <v>0</v>
      </c>
      <c r="AD911" s="687"/>
      <c r="AE911" s="876">
        <f t="shared" si="1815"/>
        <v>0</v>
      </c>
      <c r="AF911" s="263"/>
      <c r="AG911" s="166">
        <f>AG916+AG932</f>
        <v>0</v>
      </c>
      <c r="AH911" s="687"/>
      <c r="AI911" s="522"/>
      <c r="AJ911" s="687"/>
      <c r="AK911" s="491"/>
      <c r="AL911" s="687"/>
      <c r="AM911" s="491">
        <f>AM916+AM932</f>
        <v>0</v>
      </c>
      <c r="AN911" s="687"/>
      <c r="AO911" s="491">
        <v>0</v>
      </c>
      <c r="AP911" s="394"/>
      <c r="AQ911" s="687"/>
      <c r="AR911" s="579">
        <f t="shared" si="1818"/>
        <v>0</v>
      </c>
      <c r="AS911" s="687"/>
      <c r="AT911" s="166">
        <f>AT916+AT932</f>
        <v>0</v>
      </c>
      <c r="AU911" s="687"/>
      <c r="AV911" s="522"/>
      <c r="AW911" s="687"/>
      <c r="AX911" s="166"/>
      <c r="AY911" s="687"/>
      <c r="AZ911" s="435">
        <f>AZ916+AZ932</f>
        <v>0</v>
      </c>
      <c r="BA911" s="687"/>
      <c r="BB911" s="435"/>
      <c r="BC911" s="394"/>
      <c r="BD911" s="394"/>
      <c r="BE911" s="444">
        <f t="shared" si="1821"/>
        <v>0</v>
      </c>
      <c r="BF911" s="389">
        <f>BF916+BF932</f>
        <v>0</v>
      </c>
      <c r="BG911" s="389"/>
      <c r="BH911" s="389">
        <f>BH916+BH932</f>
        <v>0</v>
      </c>
      <c r="BI911" s="389">
        <f>BI916+BI932</f>
        <v>0</v>
      </c>
      <c r="BJ911" s="394"/>
      <c r="BK911" s="394"/>
      <c r="BL911" s="394"/>
      <c r="BM911" s="394"/>
      <c r="BN911" s="394"/>
      <c r="BO911" s="394"/>
      <c r="BP911" s="519"/>
      <c r="BQ911" s="474"/>
      <c r="BR911" s="394"/>
      <c r="BS911" s="394"/>
      <c r="BT911" s="438"/>
      <c r="BU911" s="614"/>
      <c r="BV911" s="570"/>
      <c r="BW911" s="568"/>
      <c r="BX911" s="435"/>
      <c r="BY911" s="435"/>
      <c r="BZ911" s="435"/>
      <c r="CE911" s="699" t="e">
        <f t="shared" ref="CE911:CE974" si="1828">BB911/I911</f>
        <v>#DIV/0!</v>
      </c>
    </row>
    <row r="912" spans="2:83" s="37" customFormat="1" ht="81.75" hidden="1" customHeight="1" x14ac:dyDescent="0.25">
      <c r="B912" s="427">
        <v>1</v>
      </c>
      <c r="C912" s="119" t="s">
        <v>438</v>
      </c>
      <c r="D912" s="116">
        <f>E912+G912</f>
        <v>0</v>
      </c>
      <c r="E912" s="106">
        <v>0</v>
      </c>
      <c r="F912" s="106"/>
      <c r="G912" s="106">
        <v>0</v>
      </c>
      <c r="H912" s="35"/>
      <c r="I912" s="35"/>
      <c r="J912" s="106">
        <f>Q912-G912</f>
        <v>0</v>
      </c>
      <c r="K912" s="116">
        <f>M912+Q912</f>
        <v>0</v>
      </c>
      <c r="L912" s="116"/>
      <c r="M912" s="109">
        <v>0</v>
      </c>
      <c r="N912" s="106"/>
      <c r="O912" s="106"/>
      <c r="P912" s="106"/>
      <c r="Q912" s="106">
        <v>0</v>
      </c>
      <c r="R912" s="106"/>
      <c r="S912" s="35"/>
      <c r="T912" s="35"/>
      <c r="U912" s="35"/>
      <c r="V912" s="106">
        <f t="shared" si="1742"/>
        <v>79865.937000000005</v>
      </c>
      <c r="W912" s="106">
        <f>AA912-E912</f>
        <v>79865.937000000005</v>
      </c>
      <c r="X912" s="35"/>
      <c r="Y912" s="35"/>
      <c r="Z912" s="106">
        <f t="shared" si="1743"/>
        <v>79865.937000000005</v>
      </c>
      <c r="AA912" s="106">
        <v>79865.937000000005</v>
      </c>
      <c r="AB912" s="31">
        <f>H912</f>
        <v>0</v>
      </c>
      <c r="AC912" s="31">
        <f>I912</f>
        <v>0</v>
      </c>
      <c r="AD912" s="31"/>
      <c r="AE912" s="877"/>
      <c r="AF912" s="294"/>
      <c r="AG912" s="172"/>
      <c r="AH912" s="35"/>
      <c r="AI912" s="35"/>
      <c r="AJ912" s="35"/>
      <c r="AK912" s="35"/>
      <c r="AL912" s="35"/>
      <c r="AM912" s="35"/>
      <c r="AN912" s="35"/>
      <c r="AO912" s="35"/>
      <c r="AP912" s="31">
        <f t="shared" si="1744"/>
        <v>0</v>
      </c>
      <c r="AQ912" s="31"/>
      <c r="AR912" s="31"/>
      <c r="AS912" s="31"/>
      <c r="AT912" s="172"/>
      <c r="AU912" s="35"/>
      <c r="AV912" s="35"/>
      <c r="AW912" s="35"/>
      <c r="AX912" s="172"/>
      <c r="AY912" s="35"/>
      <c r="AZ912" s="35"/>
      <c r="BA912" s="35"/>
      <c r="BB912" s="35"/>
      <c r="BC912" s="35">
        <f t="shared" si="1745"/>
        <v>0</v>
      </c>
      <c r="BD912" s="35">
        <f t="shared" si="1746"/>
        <v>0</v>
      </c>
      <c r="BE912" s="31"/>
      <c r="BF912" s="35"/>
      <c r="BG912" s="35"/>
      <c r="BH912" s="35"/>
      <c r="BI912" s="35"/>
      <c r="BJ912" s="31">
        <f t="shared" ref="BJ912" si="1829">BK912+BL912+BM912</f>
        <v>0</v>
      </c>
      <c r="BK912" s="35"/>
      <c r="BL912" s="35"/>
      <c r="BM912" s="35"/>
      <c r="BN912" s="31">
        <f t="shared" ref="BN912" si="1830">BO912+BR912+BS912</f>
        <v>0</v>
      </c>
      <c r="BO912" s="35">
        <f t="shared" ref="BO912" si="1831">BF912</f>
        <v>0</v>
      </c>
      <c r="BP912" s="35"/>
      <c r="BQ912" s="35"/>
      <c r="BR912" s="35">
        <f t="shared" ref="BR912" si="1832">BH912</f>
        <v>0</v>
      </c>
      <c r="BS912" s="35">
        <f t="shared" ref="BS912" si="1833">BI912</f>
        <v>0</v>
      </c>
      <c r="BT912" s="31"/>
      <c r="BU912" s="31"/>
      <c r="BV912" s="31"/>
      <c r="BW912" s="31"/>
      <c r="BX912" s="35"/>
      <c r="BY912" s="35"/>
      <c r="BZ912" s="35"/>
      <c r="CE912" s="699" t="e">
        <f t="shared" si="1828"/>
        <v>#DIV/0!</v>
      </c>
    </row>
    <row r="913" spans="2:83" s="25" customFormat="1" ht="46.5" hidden="1" customHeight="1" x14ac:dyDescent="0.25">
      <c r="B913" s="1088" t="s">
        <v>193</v>
      </c>
      <c r="C913" s="1088"/>
      <c r="D913" s="1088"/>
      <c r="E913" s="1088"/>
      <c r="F913" s="1088"/>
      <c r="G913" s="1088"/>
      <c r="H913" s="1088"/>
      <c r="I913" s="1088"/>
      <c r="J913" s="1088"/>
      <c r="K913" s="1088"/>
      <c r="L913" s="1088"/>
      <c r="M913" s="1088"/>
      <c r="N913" s="1088"/>
      <c r="O913" s="1088"/>
      <c r="P913" s="1088"/>
      <c r="Q913" s="1088"/>
      <c r="R913" s="1088"/>
      <c r="S913" s="1088"/>
      <c r="T913" s="1088"/>
      <c r="U913" s="1088"/>
      <c r="V913" s="1088"/>
      <c r="W913" s="1088"/>
      <c r="X913" s="1088"/>
      <c r="Y913" s="1088"/>
      <c r="Z913" s="1088"/>
      <c r="AA913" s="1088"/>
      <c r="AB913" s="1088"/>
      <c r="AC913" s="1088"/>
      <c r="AD913" s="1088"/>
      <c r="AE913" s="1088"/>
      <c r="AF913" s="1088"/>
      <c r="AG913" s="1088"/>
      <c r="AH913" s="1088"/>
      <c r="AI913" s="1088"/>
      <c r="AJ913" s="1088"/>
      <c r="AK913" s="1088"/>
      <c r="AL913" s="1088"/>
      <c r="AM913" s="1088"/>
      <c r="AN913" s="1088"/>
      <c r="AO913" s="1088"/>
      <c r="AP913" s="1088"/>
      <c r="AQ913" s="1088"/>
      <c r="AR913" s="1088"/>
      <c r="AS913" s="1088"/>
      <c r="AT913" s="1088"/>
      <c r="AU913" s="1088"/>
      <c r="AV913" s="1088"/>
      <c r="AW913" s="1088"/>
      <c r="AX913" s="1088"/>
      <c r="AY913" s="1088"/>
      <c r="AZ913" s="1088"/>
      <c r="BA913" s="1088"/>
      <c r="BB913" s="1088"/>
      <c r="BC913" s="1088"/>
      <c r="BD913" s="1088"/>
      <c r="BE913" s="1088"/>
      <c r="BF913" s="1088"/>
      <c r="BG913" s="1088"/>
      <c r="BH913" s="1088"/>
      <c r="BI913" s="1088"/>
      <c r="BJ913" s="1088"/>
      <c r="BK913" s="1088"/>
      <c r="BL913" s="1088"/>
      <c r="BM913" s="1088"/>
      <c r="BN913" s="1088"/>
      <c r="BO913" s="1088"/>
      <c r="BP913" s="1088"/>
      <c r="BQ913" s="1088"/>
      <c r="BR913" s="1088"/>
      <c r="BS913" s="1088"/>
      <c r="BT913" s="36"/>
      <c r="BU913" s="36"/>
      <c r="BV913" s="36"/>
      <c r="BW913" s="36"/>
      <c r="CE913" s="699" t="e">
        <f t="shared" si="1828"/>
        <v>#DIV/0!</v>
      </c>
    </row>
    <row r="914" spans="2:83" s="61" customFormat="1" ht="160.5" hidden="1" customHeight="1" x14ac:dyDescent="0.25">
      <c r="B914" s="226">
        <v>1</v>
      </c>
      <c r="C914" s="133" t="s">
        <v>206</v>
      </c>
      <c r="D914" s="393">
        <f>E914+H914+I914</f>
        <v>0</v>
      </c>
      <c r="E914" s="487">
        <f>E915+E916</f>
        <v>0</v>
      </c>
      <c r="F914" s="511"/>
      <c r="G914" s="487"/>
      <c r="H914" s="111">
        <f>H915</f>
        <v>0</v>
      </c>
      <c r="I914" s="89">
        <f>I915+I916</f>
        <v>0</v>
      </c>
      <c r="J914" s="393">
        <f>K914+M914+Q914</f>
        <v>0</v>
      </c>
      <c r="K914" s="579">
        <f>M914+S914+U914</f>
        <v>0</v>
      </c>
      <c r="L914" s="687"/>
      <c r="M914" s="168">
        <f>M915+M916</f>
        <v>0</v>
      </c>
      <c r="N914" s="687"/>
      <c r="O914" s="515"/>
      <c r="P914" s="687"/>
      <c r="Q914" s="439"/>
      <c r="R914" s="687"/>
      <c r="S914" s="111">
        <f>S915</f>
        <v>0</v>
      </c>
      <c r="T914" s="114"/>
      <c r="U914" s="89">
        <f>U915+U916</f>
        <v>0</v>
      </c>
      <c r="V914" s="89"/>
      <c r="W914" s="89"/>
      <c r="X914" s="89"/>
      <c r="Y914" s="89"/>
      <c r="Z914" s="89"/>
      <c r="AA914" s="89"/>
      <c r="AB914" s="89"/>
      <c r="AC914" s="89"/>
      <c r="AD914" s="19"/>
      <c r="AE914" s="910">
        <f>AG914+AM914+AO914</f>
        <v>0</v>
      </c>
      <c r="AF914" s="263"/>
      <c r="AG914" s="168">
        <f>AG915+AG916</f>
        <v>0</v>
      </c>
      <c r="AH914" s="687"/>
      <c r="AI914" s="515"/>
      <c r="AJ914" s="687"/>
      <c r="AK914" s="487"/>
      <c r="AL914" s="687"/>
      <c r="AM914" s="111">
        <f>AM915</f>
        <v>0</v>
      </c>
      <c r="AN914" s="114"/>
      <c r="AO914" s="89">
        <f>AO915+AO916</f>
        <v>0</v>
      </c>
      <c r="AP914" s="89"/>
      <c r="AQ914" s="19"/>
      <c r="AR914" s="585">
        <f>AT914+AZ914+BB914</f>
        <v>0</v>
      </c>
      <c r="AS914" s="687"/>
      <c r="AT914" s="168">
        <f>AT915+AT916</f>
        <v>0</v>
      </c>
      <c r="AU914" s="687"/>
      <c r="AV914" s="515"/>
      <c r="AW914" s="687"/>
      <c r="AX914" s="168"/>
      <c r="AY914" s="687"/>
      <c r="AZ914" s="111">
        <f>AZ915</f>
        <v>0</v>
      </c>
      <c r="BA914" s="114"/>
      <c r="BB914" s="89">
        <f>BB915+BB916</f>
        <v>0</v>
      </c>
      <c r="BC914" s="89"/>
      <c r="BD914" s="89"/>
      <c r="BE914" s="447">
        <f>BF914+BH914+BI914</f>
        <v>0</v>
      </c>
      <c r="BF914" s="393">
        <f>BF915+BF916</f>
        <v>0</v>
      </c>
      <c r="BG914" s="393"/>
      <c r="BH914" s="111">
        <f>BH915</f>
        <v>0</v>
      </c>
      <c r="BI914" s="89">
        <f>BI915+BI916</f>
        <v>0</v>
      </c>
      <c r="BJ914" s="89"/>
      <c r="BK914" s="89"/>
      <c r="BL914" s="89"/>
      <c r="BM914" s="89"/>
      <c r="BN914" s="89"/>
      <c r="BO914" s="89"/>
      <c r="BP914" s="89"/>
      <c r="BQ914" s="89"/>
      <c r="BR914" s="89"/>
      <c r="BS914" s="89"/>
      <c r="BT914" s="89"/>
      <c r="BU914" s="89">
        <f>BV914+BY914+BZ914</f>
        <v>0</v>
      </c>
      <c r="BV914" s="89">
        <f>BV915+BV916</f>
        <v>0</v>
      </c>
      <c r="BW914" s="571"/>
      <c r="BX914" s="439"/>
      <c r="BY914" s="111">
        <f>BY915</f>
        <v>0</v>
      </c>
      <c r="BZ914" s="89">
        <f>BZ915+BZ916</f>
        <v>0</v>
      </c>
      <c r="CE914" s="699" t="e">
        <f t="shared" si="1828"/>
        <v>#DIV/0!</v>
      </c>
    </row>
    <row r="915" spans="2:83" s="61" customFormat="1" ht="69.75" hidden="1" customHeight="1" x14ac:dyDescent="0.25">
      <c r="B915" s="226"/>
      <c r="C915" s="139" t="s">
        <v>170</v>
      </c>
      <c r="D915" s="140">
        <f>E915+H915+I915</f>
        <v>0</v>
      </c>
      <c r="E915" s="140">
        <v>0</v>
      </c>
      <c r="F915" s="140"/>
      <c r="G915" s="140"/>
      <c r="H915" s="140">
        <v>0</v>
      </c>
      <c r="I915" s="73">
        <v>0</v>
      </c>
      <c r="J915" s="140">
        <f>K915</f>
        <v>0</v>
      </c>
      <c r="K915" s="106">
        <f>M915+S915+U915</f>
        <v>0</v>
      </c>
      <c r="L915" s="106"/>
      <c r="M915" s="968">
        <v>0</v>
      </c>
      <c r="N915" s="106"/>
      <c r="O915" s="140"/>
      <c r="P915" s="106"/>
      <c r="Q915" s="140"/>
      <c r="R915" s="106"/>
      <c r="S915" s="140">
        <v>0</v>
      </c>
      <c r="T915" s="106"/>
      <c r="U915" s="73">
        <v>0</v>
      </c>
      <c r="V915" s="73"/>
      <c r="W915" s="73"/>
      <c r="X915" s="73"/>
      <c r="Y915" s="73"/>
      <c r="Z915" s="73"/>
      <c r="AA915" s="73"/>
      <c r="AB915" s="73"/>
      <c r="AC915" s="73"/>
      <c r="AD915" s="31"/>
      <c r="AE915" s="1000">
        <f>AG915+AM915+AO915</f>
        <v>0</v>
      </c>
      <c r="AF915" s="497"/>
      <c r="AG915" s="968">
        <v>0</v>
      </c>
      <c r="AH915" s="106"/>
      <c r="AI915" s="140"/>
      <c r="AJ915" s="106"/>
      <c r="AK915" s="140"/>
      <c r="AL915" s="106"/>
      <c r="AM915" s="140">
        <v>0</v>
      </c>
      <c r="AN915" s="106"/>
      <c r="AO915" s="73">
        <v>0</v>
      </c>
      <c r="AP915" s="73"/>
      <c r="AQ915" s="31"/>
      <c r="AR915" s="140">
        <f>AT915+AZ915+BB915</f>
        <v>0</v>
      </c>
      <c r="AS915" s="106"/>
      <c r="AT915" s="968">
        <v>0</v>
      </c>
      <c r="AU915" s="106"/>
      <c r="AV915" s="140"/>
      <c r="AW915" s="106"/>
      <c r="AX915" s="968"/>
      <c r="AY915" s="106"/>
      <c r="AZ915" s="140">
        <v>0</v>
      </c>
      <c r="BA915" s="106"/>
      <c r="BB915" s="73">
        <v>0</v>
      </c>
      <c r="BC915" s="73"/>
      <c r="BD915" s="73"/>
      <c r="BE915" s="140">
        <f>BF915+BH915+BI915</f>
        <v>0</v>
      </c>
      <c r="BF915" s="140">
        <v>0</v>
      </c>
      <c r="BG915" s="140"/>
      <c r="BH915" s="140">
        <v>0</v>
      </c>
      <c r="BI915" s="73">
        <v>0</v>
      </c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73">
        <f>BV915+BY915+BZ915</f>
        <v>0</v>
      </c>
      <c r="BV915" s="73">
        <v>0</v>
      </c>
      <c r="BW915" s="140"/>
      <c r="BX915" s="140"/>
      <c r="BY915" s="140">
        <v>0</v>
      </c>
      <c r="BZ915" s="73">
        <v>0</v>
      </c>
      <c r="CE915" s="699" t="e">
        <f t="shared" si="1828"/>
        <v>#DIV/0!</v>
      </c>
    </row>
    <row r="916" spans="2:83" s="42" customFormat="1" ht="69.75" hidden="1" customHeight="1" x14ac:dyDescent="0.25">
      <c r="B916" s="226"/>
      <c r="C916" s="119" t="s">
        <v>171</v>
      </c>
      <c r="D916" s="106">
        <f>E916+H916+I916</f>
        <v>0</v>
      </c>
      <c r="E916" s="106">
        <v>0</v>
      </c>
      <c r="F916" s="106"/>
      <c r="G916" s="106"/>
      <c r="H916" s="106">
        <v>0</v>
      </c>
      <c r="I916" s="31">
        <v>0</v>
      </c>
      <c r="J916" s="106">
        <f>K916</f>
        <v>0</v>
      </c>
      <c r="K916" s="106">
        <f>M916+S916+U916</f>
        <v>0</v>
      </c>
      <c r="L916" s="106"/>
      <c r="M916" s="109">
        <v>0</v>
      </c>
      <c r="N916" s="106"/>
      <c r="O916" s="106"/>
      <c r="P916" s="106"/>
      <c r="Q916" s="106"/>
      <c r="R916" s="106"/>
      <c r="S916" s="106">
        <v>0</v>
      </c>
      <c r="T916" s="106"/>
      <c r="U916" s="31">
        <v>0</v>
      </c>
      <c r="V916" s="31"/>
      <c r="W916" s="31"/>
      <c r="X916" s="31"/>
      <c r="Y916" s="31"/>
      <c r="Z916" s="31"/>
      <c r="AA916" s="31"/>
      <c r="AB916" s="31"/>
      <c r="AC916" s="31"/>
      <c r="AD916" s="31"/>
      <c r="AE916" s="1001">
        <f>AG916+AM916+AO916</f>
        <v>0</v>
      </c>
      <c r="AF916" s="497"/>
      <c r="AG916" s="109">
        <v>0</v>
      </c>
      <c r="AH916" s="106"/>
      <c r="AI916" s="106"/>
      <c r="AJ916" s="106"/>
      <c r="AK916" s="106"/>
      <c r="AL916" s="106"/>
      <c r="AM916" s="106">
        <v>0</v>
      </c>
      <c r="AN916" s="106"/>
      <c r="AO916" s="31">
        <v>0</v>
      </c>
      <c r="AP916" s="31"/>
      <c r="AQ916" s="31"/>
      <c r="AR916" s="106">
        <f>AT916+AZ916+BB916</f>
        <v>0</v>
      </c>
      <c r="AS916" s="106"/>
      <c r="AT916" s="109">
        <v>0</v>
      </c>
      <c r="AU916" s="106"/>
      <c r="AV916" s="106"/>
      <c r="AW916" s="106"/>
      <c r="AX916" s="109"/>
      <c r="AY916" s="106"/>
      <c r="AZ916" s="106">
        <v>0</v>
      </c>
      <c r="BA916" s="106"/>
      <c r="BB916" s="31">
        <v>0</v>
      </c>
      <c r="BC916" s="31"/>
      <c r="BD916" s="31"/>
      <c r="BE916" s="106">
        <f>BF916+BH916+BI916</f>
        <v>0</v>
      </c>
      <c r="BF916" s="106">
        <v>0</v>
      </c>
      <c r="BG916" s="106"/>
      <c r="BH916" s="106">
        <v>0</v>
      </c>
      <c r="BI916" s="31">
        <v>0</v>
      </c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>
        <f>BV916+BY916+BZ916</f>
        <v>0</v>
      </c>
      <c r="BV916" s="31">
        <v>0</v>
      </c>
      <c r="BW916" s="106"/>
      <c r="BX916" s="106"/>
      <c r="BY916" s="106">
        <v>0</v>
      </c>
      <c r="BZ916" s="31">
        <v>0</v>
      </c>
      <c r="CE916" s="699" t="e">
        <f t="shared" si="1828"/>
        <v>#DIV/0!</v>
      </c>
    </row>
    <row r="917" spans="2:83" s="374" customFormat="1" ht="90.75" hidden="1" customHeight="1" x14ac:dyDescent="0.25">
      <c r="B917" s="410" t="s">
        <v>63</v>
      </c>
      <c r="C917" s="415" t="s">
        <v>356</v>
      </c>
      <c r="D917" s="376">
        <f t="shared" ref="D917:D919" si="1834">E917+H917+I917</f>
        <v>11277.275000000001</v>
      </c>
      <c r="E917" s="376">
        <f>E955+E956</f>
        <v>0</v>
      </c>
      <c r="F917" s="376"/>
      <c r="G917" s="376"/>
      <c r="H917" s="376">
        <f t="shared" ref="H917" si="1835">H955+H956</f>
        <v>0</v>
      </c>
      <c r="I917" s="376">
        <f>I918+I919</f>
        <v>11277.275000000001</v>
      </c>
      <c r="J917" s="376">
        <f>K917</f>
        <v>0</v>
      </c>
      <c r="K917" s="579">
        <f t="shared" ref="K917:K919" si="1836">M917+S917+U917</f>
        <v>0</v>
      </c>
      <c r="L917" s="687"/>
      <c r="M917" s="375">
        <f>M955+M956</f>
        <v>0</v>
      </c>
      <c r="N917" s="421"/>
      <c r="O917" s="376"/>
      <c r="P917" s="421"/>
      <c r="Q917" s="376"/>
      <c r="R917" s="421"/>
      <c r="S917" s="376">
        <f t="shared" ref="S917" si="1837">S955+S956</f>
        <v>0</v>
      </c>
      <c r="T917" s="421"/>
      <c r="U917" s="376">
        <f>U918+U919</f>
        <v>0</v>
      </c>
      <c r="V917" s="376">
        <f t="shared" ref="V917:V919" si="1838">W917+X917+Y917</f>
        <v>0</v>
      </c>
      <c r="W917" s="376">
        <f>W955+W956</f>
        <v>0</v>
      </c>
      <c r="X917" s="376"/>
      <c r="Y917" s="376">
        <f>Y918+Y919</f>
        <v>0</v>
      </c>
      <c r="Z917" s="376">
        <f t="shared" ref="Z917:Z919" si="1839">AA917+AB917+AC917</f>
        <v>71478.635000000009</v>
      </c>
      <c r="AA917" s="376">
        <f>AA955+AA956</f>
        <v>0</v>
      </c>
      <c r="AB917" s="376">
        <f t="shared" ref="AB917" si="1840">AB955+AB956</f>
        <v>0</v>
      </c>
      <c r="AC917" s="376">
        <f>AC918+AC919</f>
        <v>71478.635000000009</v>
      </c>
      <c r="AD917" s="421"/>
      <c r="AE917" s="910">
        <f>AG917</f>
        <v>0</v>
      </c>
      <c r="AF917" s="263"/>
      <c r="AG917" s="375">
        <f>AG955+AG956</f>
        <v>0</v>
      </c>
      <c r="AH917" s="421"/>
      <c r="AI917" s="376"/>
      <c r="AJ917" s="421"/>
      <c r="AK917" s="376"/>
      <c r="AL917" s="421"/>
      <c r="AM917" s="376"/>
      <c r="AN917" s="421"/>
      <c r="AO917" s="377"/>
      <c r="AP917" s="376">
        <f t="shared" ref="AP917:AP970" si="1841">AR917+AT917+AX917</f>
        <v>0</v>
      </c>
      <c r="AQ917" s="421"/>
      <c r="AR917" s="585">
        <f>AT917</f>
        <v>0</v>
      </c>
      <c r="AS917" s="687"/>
      <c r="AT917" s="168">
        <f>AT955+AT956</f>
        <v>0</v>
      </c>
      <c r="AU917" s="687"/>
      <c r="AV917" s="515"/>
      <c r="AW917" s="687"/>
      <c r="AX917" s="375"/>
      <c r="AY917" s="421"/>
      <c r="AZ917" s="376"/>
      <c r="BA917" s="421"/>
      <c r="BB917" s="377"/>
      <c r="BC917" s="376">
        <f t="shared" ref="BC917:BC1007" si="1842">AM917</f>
        <v>0</v>
      </c>
      <c r="BD917" s="377">
        <f t="shared" ref="BD917:BD1007" si="1843">AO917</f>
        <v>0</v>
      </c>
      <c r="BE917" s="447">
        <f>BF917</f>
        <v>0</v>
      </c>
      <c r="BF917" s="376">
        <f>BF955+BF956</f>
        <v>0</v>
      </c>
      <c r="BG917" s="376"/>
      <c r="BH917" s="376"/>
      <c r="BI917" s="377"/>
      <c r="BJ917" s="376">
        <f t="shared" ref="BJ917" si="1844">BK917+BL917+BM917</f>
        <v>0</v>
      </c>
      <c r="BK917" s="376"/>
      <c r="BL917" s="376"/>
      <c r="BM917" s="377"/>
      <c r="BN917" s="376">
        <f t="shared" ref="BN917" si="1845">BO917+BR917+BS917</f>
        <v>0</v>
      </c>
      <c r="BO917" s="376">
        <f t="shared" ref="BO917" si="1846">BF917</f>
        <v>0</v>
      </c>
      <c r="BP917" s="376"/>
      <c r="BQ917" s="376"/>
      <c r="BR917" s="376">
        <f t="shared" ref="BR917" si="1847">BH917</f>
        <v>0</v>
      </c>
      <c r="BS917" s="377">
        <f t="shared" ref="BS917" si="1848">BI917</f>
        <v>0</v>
      </c>
      <c r="BT917" s="376"/>
      <c r="BU917" s="376">
        <f>BV917</f>
        <v>0</v>
      </c>
      <c r="BV917" s="376">
        <f>BV955+BV956</f>
        <v>0</v>
      </c>
      <c r="BW917" s="571"/>
      <c r="BX917" s="376"/>
      <c r="BY917" s="376"/>
      <c r="BZ917" s="377"/>
      <c r="CE917" s="699">
        <f t="shared" si="1828"/>
        <v>0</v>
      </c>
    </row>
    <row r="918" spans="2:83" s="61" customFormat="1" ht="57" hidden="1" customHeight="1" x14ac:dyDescent="0.25">
      <c r="B918" s="416"/>
      <c r="C918" s="469" t="s">
        <v>32</v>
      </c>
      <c r="D918" s="391">
        <f t="shared" si="1834"/>
        <v>7555.7000000000007</v>
      </c>
      <c r="E918" s="489">
        <f>E955</f>
        <v>0</v>
      </c>
      <c r="F918" s="508"/>
      <c r="G918" s="489"/>
      <c r="H918" s="488"/>
      <c r="I918" s="489">
        <f>I935+I947+I950+I953</f>
        <v>7555.7000000000007</v>
      </c>
      <c r="J918" s="393"/>
      <c r="K918" s="579">
        <f t="shared" si="1836"/>
        <v>0</v>
      </c>
      <c r="L918" s="687"/>
      <c r="M918" s="176">
        <f>M955</f>
        <v>0</v>
      </c>
      <c r="N918" s="687"/>
      <c r="O918" s="520"/>
      <c r="P918" s="687"/>
      <c r="Q918" s="436"/>
      <c r="R918" s="687"/>
      <c r="S918" s="438"/>
      <c r="T918" s="687"/>
      <c r="U918" s="436">
        <f>U935+U947+U950+U953</f>
        <v>0</v>
      </c>
      <c r="V918" s="391">
        <f t="shared" si="1838"/>
        <v>0</v>
      </c>
      <c r="W918" s="469">
        <f>W935+W955</f>
        <v>0</v>
      </c>
      <c r="X918" s="469">
        <f t="shared" ref="X918" si="1849">X935+X955</f>
        <v>0</v>
      </c>
      <c r="Y918" s="469">
        <f>Y935+Y947+Y950+Y953</f>
        <v>0</v>
      </c>
      <c r="Z918" s="469">
        <f t="shared" si="1839"/>
        <v>47890.600000000006</v>
      </c>
      <c r="AA918" s="391">
        <f>AA955</f>
        <v>0</v>
      </c>
      <c r="AB918" s="394"/>
      <c r="AC918" s="391">
        <f>AC935+AC947+AC950+AC953</f>
        <v>47890.600000000006</v>
      </c>
      <c r="AD918" s="687"/>
      <c r="AE918" s="910"/>
      <c r="AF918" s="263"/>
      <c r="AG918" s="168"/>
      <c r="AH918" s="687"/>
      <c r="AI918" s="515"/>
      <c r="AJ918" s="687"/>
      <c r="AK918" s="487"/>
      <c r="AL918" s="687"/>
      <c r="AM918" s="487"/>
      <c r="AN918" s="687"/>
      <c r="AO918" s="89"/>
      <c r="AP918" s="393"/>
      <c r="AQ918" s="687"/>
      <c r="AR918" s="585"/>
      <c r="AS918" s="687"/>
      <c r="AT918" s="168"/>
      <c r="AU918" s="687"/>
      <c r="AV918" s="515"/>
      <c r="AW918" s="687"/>
      <c r="AX918" s="168"/>
      <c r="AY918" s="687"/>
      <c r="AZ918" s="439"/>
      <c r="BA918" s="687"/>
      <c r="BB918" s="89"/>
      <c r="BC918" s="393"/>
      <c r="BD918" s="89"/>
      <c r="BE918" s="447"/>
      <c r="BF918" s="393"/>
      <c r="BG918" s="393"/>
      <c r="BH918" s="393"/>
      <c r="BI918" s="89"/>
      <c r="BJ918" s="393"/>
      <c r="BK918" s="393"/>
      <c r="BL918" s="393"/>
      <c r="BM918" s="89"/>
      <c r="BN918" s="393"/>
      <c r="BO918" s="393"/>
      <c r="BP918" s="515"/>
      <c r="BQ918" s="476"/>
      <c r="BR918" s="393"/>
      <c r="BS918" s="89"/>
      <c r="BT918" s="439"/>
      <c r="BU918" s="615"/>
      <c r="BV918" s="571"/>
      <c r="BW918" s="571"/>
      <c r="BX918" s="439"/>
      <c r="BY918" s="439"/>
      <c r="BZ918" s="89"/>
      <c r="CE918" s="699">
        <f t="shared" si="1828"/>
        <v>0</v>
      </c>
    </row>
    <row r="919" spans="2:83" s="61" customFormat="1" ht="52.5" hidden="1" customHeight="1" x14ac:dyDescent="0.25">
      <c r="B919" s="416"/>
      <c r="C919" s="470" t="s">
        <v>292</v>
      </c>
      <c r="D919" s="389">
        <f t="shared" si="1834"/>
        <v>3721.5749999999998</v>
      </c>
      <c r="E919" s="491">
        <f>E956</f>
        <v>0</v>
      </c>
      <c r="F919" s="507"/>
      <c r="G919" s="491"/>
      <c r="H919" s="488"/>
      <c r="I919" s="491">
        <f>I936+I948+I951+I954</f>
        <v>3721.5749999999998</v>
      </c>
      <c r="J919" s="393"/>
      <c r="K919" s="579">
        <f t="shared" si="1836"/>
        <v>0</v>
      </c>
      <c r="L919" s="687"/>
      <c r="M919" s="166">
        <f>M956</f>
        <v>0</v>
      </c>
      <c r="N919" s="687"/>
      <c r="O919" s="522"/>
      <c r="P919" s="687"/>
      <c r="Q919" s="435"/>
      <c r="R919" s="687"/>
      <c r="S919" s="438"/>
      <c r="T919" s="687"/>
      <c r="U919" s="435">
        <f>U936+U948+U951+U954</f>
        <v>0</v>
      </c>
      <c r="V919" s="389">
        <f t="shared" si="1838"/>
        <v>0</v>
      </c>
      <c r="W919" s="470">
        <f>W956</f>
        <v>0</v>
      </c>
      <c r="X919" s="470">
        <f t="shared" ref="X919" si="1850">X956</f>
        <v>0</v>
      </c>
      <c r="Y919" s="470">
        <f>Y936+Y948+Y951+Y954</f>
        <v>0</v>
      </c>
      <c r="Z919" s="470">
        <f t="shared" si="1839"/>
        <v>23588.035</v>
      </c>
      <c r="AA919" s="389">
        <f>AA956</f>
        <v>0</v>
      </c>
      <c r="AB919" s="394"/>
      <c r="AC919" s="389">
        <f>AC936+AC948+AC951+AC954</f>
        <v>23588.035</v>
      </c>
      <c r="AD919" s="687"/>
      <c r="AE919" s="910"/>
      <c r="AF919" s="263"/>
      <c r="AG919" s="168"/>
      <c r="AH919" s="687"/>
      <c r="AI919" s="515"/>
      <c r="AJ919" s="687"/>
      <c r="AK919" s="487"/>
      <c r="AL919" s="687"/>
      <c r="AM919" s="487"/>
      <c r="AN919" s="687"/>
      <c r="AO919" s="89"/>
      <c r="AP919" s="393"/>
      <c r="AQ919" s="687"/>
      <c r="AR919" s="585"/>
      <c r="AS919" s="687"/>
      <c r="AT919" s="168"/>
      <c r="AU919" s="687"/>
      <c r="AV919" s="515"/>
      <c r="AW919" s="687"/>
      <c r="AX919" s="168"/>
      <c r="AY919" s="687"/>
      <c r="AZ919" s="439"/>
      <c r="BA919" s="687"/>
      <c r="BB919" s="89"/>
      <c r="BC919" s="393"/>
      <c r="BD919" s="89"/>
      <c r="BE919" s="447"/>
      <c r="BF919" s="393"/>
      <c r="BG919" s="393"/>
      <c r="BH919" s="393"/>
      <c r="BI919" s="89"/>
      <c r="BJ919" s="393"/>
      <c r="BK919" s="393"/>
      <c r="BL919" s="393"/>
      <c r="BM919" s="89"/>
      <c r="BN919" s="393"/>
      <c r="BO919" s="393"/>
      <c r="BP919" s="515"/>
      <c r="BQ919" s="476"/>
      <c r="BR919" s="393"/>
      <c r="BS919" s="89"/>
      <c r="BT919" s="439"/>
      <c r="BU919" s="615"/>
      <c r="BV919" s="571"/>
      <c r="BW919" s="571"/>
      <c r="BX919" s="439"/>
      <c r="BY919" s="439"/>
      <c r="BZ919" s="89"/>
      <c r="CE919" s="699">
        <f t="shared" si="1828"/>
        <v>0</v>
      </c>
    </row>
    <row r="920" spans="2:83" s="61" customFormat="1" ht="143.25" hidden="1" customHeight="1" x14ac:dyDescent="0.25">
      <c r="B920" s="416">
        <v>1</v>
      </c>
      <c r="C920" s="119" t="s">
        <v>290</v>
      </c>
      <c r="D920" s="393"/>
      <c r="E920" s="487"/>
      <c r="F920" s="511"/>
      <c r="G920" s="487"/>
      <c r="H920" s="487"/>
      <c r="I920" s="89"/>
      <c r="J920" s="393"/>
      <c r="K920" s="579"/>
      <c r="L920" s="687"/>
      <c r="M920" s="168"/>
      <c r="N920" s="687"/>
      <c r="O920" s="515"/>
      <c r="P920" s="687"/>
      <c r="Q920" s="439"/>
      <c r="R920" s="687"/>
      <c r="S920" s="439"/>
      <c r="T920" s="687"/>
      <c r="U920" s="89"/>
      <c r="V920" s="394"/>
      <c r="W920" s="89"/>
      <c r="X920" s="89"/>
      <c r="Y920" s="89"/>
      <c r="Z920" s="474"/>
      <c r="AA920" s="394"/>
      <c r="AB920" s="394"/>
      <c r="AC920" s="394"/>
      <c r="AD920" s="687"/>
      <c r="AE920" s="910"/>
      <c r="AF920" s="263"/>
      <c r="AG920" s="168"/>
      <c r="AH920" s="687"/>
      <c r="AI920" s="515"/>
      <c r="AJ920" s="687"/>
      <c r="AK920" s="487"/>
      <c r="AL920" s="687"/>
      <c r="AM920" s="487"/>
      <c r="AN920" s="687"/>
      <c r="AO920" s="89"/>
      <c r="AP920" s="393"/>
      <c r="AQ920" s="687"/>
      <c r="AR920" s="585"/>
      <c r="AS920" s="687"/>
      <c r="AT920" s="168"/>
      <c r="AU920" s="687"/>
      <c r="AV920" s="515"/>
      <c r="AW920" s="687"/>
      <c r="AX920" s="168"/>
      <c r="AY920" s="687"/>
      <c r="AZ920" s="439"/>
      <c r="BA920" s="687"/>
      <c r="BB920" s="89"/>
      <c r="BC920" s="393"/>
      <c r="BD920" s="89"/>
      <c r="BE920" s="447"/>
      <c r="BF920" s="393"/>
      <c r="BG920" s="393"/>
      <c r="BH920" s="393"/>
      <c r="BI920" s="89"/>
      <c r="BJ920" s="393"/>
      <c r="BK920" s="393"/>
      <c r="BL920" s="393"/>
      <c r="BM920" s="89"/>
      <c r="BN920" s="393"/>
      <c r="BO920" s="393"/>
      <c r="BP920" s="515"/>
      <c r="BQ920" s="476"/>
      <c r="BR920" s="393"/>
      <c r="BS920" s="89"/>
      <c r="BT920" s="439"/>
      <c r="BU920" s="615"/>
      <c r="BV920" s="571"/>
      <c r="BW920" s="571"/>
      <c r="BX920" s="439"/>
      <c r="BY920" s="439"/>
      <c r="BZ920" s="89"/>
      <c r="CE920" s="699" t="e">
        <f t="shared" si="1828"/>
        <v>#DIV/0!</v>
      </c>
    </row>
    <row r="921" spans="2:83" s="23" customFormat="1" ht="46.5" hidden="1" customHeight="1" x14ac:dyDescent="0.25">
      <c r="B921" s="417"/>
      <c r="C921" s="469" t="s">
        <v>32</v>
      </c>
      <c r="D921" s="391"/>
      <c r="E921" s="489"/>
      <c r="F921" s="508"/>
      <c r="G921" s="489"/>
      <c r="H921" s="489"/>
      <c r="I921" s="279"/>
      <c r="J921" s="391"/>
      <c r="K921" s="579"/>
      <c r="L921" s="687"/>
      <c r="M921" s="176"/>
      <c r="N921" s="687"/>
      <c r="O921" s="520"/>
      <c r="P921" s="687"/>
      <c r="Q921" s="436"/>
      <c r="R921" s="687"/>
      <c r="S921" s="436"/>
      <c r="T921" s="687"/>
      <c r="U921" s="279"/>
      <c r="V921" s="391"/>
      <c r="W921" s="279"/>
      <c r="X921" s="279"/>
      <c r="Y921" s="279"/>
      <c r="Z921" s="469">
        <f>AC921</f>
        <v>0</v>
      </c>
      <c r="AA921" s="391"/>
      <c r="AB921" s="391"/>
      <c r="AC921" s="391">
        <f>'[15]Свод (краткий)'!$W$13</f>
        <v>0</v>
      </c>
      <c r="AD921" s="687"/>
      <c r="AE921" s="874"/>
      <c r="AF921" s="263"/>
      <c r="AG921" s="176"/>
      <c r="AH921" s="687"/>
      <c r="AI921" s="520"/>
      <c r="AJ921" s="687"/>
      <c r="AK921" s="489"/>
      <c r="AL921" s="687"/>
      <c r="AM921" s="489"/>
      <c r="AN921" s="687"/>
      <c r="AO921" s="279"/>
      <c r="AP921" s="391"/>
      <c r="AQ921" s="687"/>
      <c r="AR921" s="582"/>
      <c r="AS921" s="687"/>
      <c r="AT921" s="176"/>
      <c r="AU921" s="687"/>
      <c r="AV921" s="520"/>
      <c r="AW921" s="687"/>
      <c r="AX921" s="176"/>
      <c r="AY921" s="687"/>
      <c r="AZ921" s="436"/>
      <c r="BA921" s="687"/>
      <c r="BB921" s="279"/>
      <c r="BC921" s="391"/>
      <c r="BD921" s="279"/>
      <c r="BE921" s="443"/>
      <c r="BF921" s="391"/>
      <c r="BG921" s="391"/>
      <c r="BH921" s="391"/>
      <c r="BI921" s="279"/>
      <c r="BJ921" s="391"/>
      <c r="BK921" s="391"/>
      <c r="BL921" s="391"/>
      <c r="BM921" s="279"/>
      <c r="BN921" s="391"/>
      <c r="BO921" s="391"/>
      <c r="BP921" s="520"/>
      <c r="BQ921" s="469"/>
      <c r="BR921" s="391"/>
      <c r="BS921" s="279"/>
      <c r="BT921" s="436"/>
      <c r="BU921" s="613"/>
      <c r="BV921" s="569"/>
      <c r="BW921" s="569"/>
      <c r="BX921" s="436"/>
      <c r="BY921" s="436"/>
      <c r="BZ921" s="279"/>
      <c r="CE921" s="699" t="e">
        <f t="shared" si="1828"/>
        <v>#DIV/0!</v>
      </c>
    </row>
    <row r="922" spans="2:83" s="42" customFormat="1" ht="48" hidden="1" customHeight="1" x14ac:dyDescent="0.25">
      <c r="B922" s="134"/>
      <c r="C922" s="470" t="s">
        <v>292</v>
      </c>
      <c r="D922" s="389"/>
      <c r="E922" s="491"/>
      <c r="F922" s="507"/>
      <c r="G922" s="491"/>
      <c r="H922" s="491"/>
      <c r="I922" s="19"/>
      <c r="J922" s="389"/>
      <c r="K922" s="579"/>
      <c r="L922" s="687"/>
      <c r="M922" s="166"/>
      <c r="N922" s="687"/>
      <c r="O922" s="522"/>
      <c r="P922" s="687"/>
      <c r="Q922" s="435"/>
      <c r="R922" s="687"/>
      <c r="S922" s="435"/>
      <c r="T922" s="687"/>
      <c r="U922" s="19"/>
      <c r="V922" s="389"/>
      <c r="W922" s="19"/>
      <c r="X922" s="19"/>
      <c r="Y922" s="19"/>
      <c r="Z922" s="470"/>
      <c r="AA922" s="389"/>
      <c r="AB922" s="389"/>
      <c r="AC922" s="389"/>
      <c r="AD922" s="687"/>
      <c r="AE922" s="876"/>
      <c r="AF922" s="263"/>
      <c r="AG922" s="166"/>
      <c r="AH922" s="687"/>
      <c r="AI922" s="522"/>
      <c r="AJ922" s="687"/>
      <c r="AK922" s="491"/>
      <c r="AL922" s="687"/>
      <c r="AM922" s="491"/>
      <c r="AN922" s="687"/>
      <c r="AO922" s="19"/>
      <c r="AP922" s="389"/>
      <c r="AQ922" s="687"/>
      <c r="AR922" s="579"/>
      <c r="AS922" s="687"/>
      <c r="AT922" s="166"/>
      <c r="AU922" s="687"/>
      <c r="AV922" s="522"/>
      <c r="AW922" s="687"/>
      <c r="AX922" s="166"/>
      <c r="AY922" s="687"/>
      <c r="AZ922" s="435"/>
      <c r="BA922" s="687"/>
      <c r="BB922" s="19"/>
      <c r="BC922" s="389"/>
      <c r="BD922" s="19"/>
      <c r="BE922" s="444"/>
      <c r="BF922" s="389"/>
      <c r="BG922" s="389"/>
      <c r="BH922" s="389"/>
      <c r="BI922" s="19"/>
      <c r="BJ922" s="389"/>
      <c r="BK922" s="389"/>
      <c r="BL922" s="389"/>
      <c r="BM922" s="19"/>
      <c r="BN922" s="389"/>
      <c r="BO922" s="389"/>
      <c r="BP922" s="522"/>
      <c r="BQ922" s="470"/>
      <c r="BR922" s="389"/>
      <c r="BS922" s="19"/>
      <c r="BT922" s="435"/>
      <c r="BU922" s="612"/>
      <c r="BV922" s="568"/>
      <c r="BW922" s="568"/>
      <c r="BX922" s="435"/>
      <c r="BY922" s="435"/>
      <c r="BZ922" s="19"/>
      <c r="CE922" s="699" t="e">
        <f t="shared" si="1828"/>
        <v>#DIV/0!</v>
      </c>
    </row>
    <row r="923" spans="2:83" s="61" customFormat="1" ht="165.75" hidden="1" customHeight="1" x14ac:dyDescent="0.25">
      <c r="B923" s="416">
        <v>2</v>
      </c>
      <c r="C923" s="119" t="s">
        <v>291</v>
      </c>
      <c r="D923" s="393"/>
      <c r="E923" s="487"/>
      <c r="F923" s="511"/>
      <c r="G923" s="487"/>
      <c r="H923" s="487"/>
      <c r="I923" s="89"/>
      <c r="J923" s="393"/>
      <c r="K923" s="579"/>
      <c r="L923" s="687"/>
      <c r="M923" s="168"/>
      <c r="N923" s="687"/>
      <c r="O923" s="515"/>
      <c r="P923" s="687"/>
      <c r="Q923" s="439"/>
      <c r="R923" s="687"/>
      <c r="S923" s="439"/>
      <c r="T923" s="687"/>
      <c r="U923" s="89"/>
      <c r="V923" s="394"/>
      <c r="W923" s="89"/>
      <c r="X923" s="89"/>
      <c r="Y923" s="89"/>
      <c r="Z923" s="474"/>
      <c r="AA923" s="394"/>
      <c r="AB923" s="394"/>
      <c r="AC923" s="394"/>
      <c r="AD923" s="687"/>
      <c r="AE923" s="910"/>
      <c r="AF923" s="263"/>
      <c r="AG923" s="168"/>
      <c r="AH923" s="687"/>
      <c r="AI923" s="515"/>
      <c r="AJ923" s="687"/>
      <c r="AK923" s="487"/>
      <c r="AL923" s="687"/>
      <c r="AM923" s="487"/>
      <c r="AN923" s="687"/>
      <c r="AO923" s="89"/>
      <c r="AP923" s="393"/>
      <c r="AQ923" s="687"/>
      <c r="AR923" s="585"/>
      <c r="AS923" s="687"/>
      <c r="AT923" s="168"/>
      <c r="AU923" s="687"/>
      <c r="AV923" s="515"/>
      <c r="AW923" s="687"/>
      <c r="AX923" s="168"/>
      <c r="AY923" s="687"/>
      <c r="AZ923" s="439"/>
      <c r="BA923" s="687"/>
      <c r="BB923" s="89"/>
      <c r="BC923" s="393"/>
      <c r="BD923" s="89"/>
      <c r="BE923" s="447"/>
      <c r="BF923" s="393"/>
      <c r="BG923" s="393"/>
      <c r="BH923" s="393"/>
      <c r="BI923" s="89"/>
      <c r="BJ923" s="393"/>
      <c r="BK923" s="393"/>
      <c r="BL923" s="393"/>
      <c r="BM923" s="89"/>
      <c r="BN923" s="393"/>
      <c r="BO923" s="393"/>
      <c r="BP923" s="515"/>
      <c r="BQ923" s="476"/>
      <c r="BR923" s="393"/>
      <c r="BS923" s="89"/>
      <c r="BT923" s="439"/>
      <c r="BU923" s="615"/>
      <c r="BV923" s="571"/>
      <c r="BW923" s="571"/>
      <c r="BX923" s="439"/>
      <c r="BY923" s="439"/>
      <c r="BZ923" s="89"/>
      <c r="CE923" s="699" t="e">
        <f t="shared" si="1828"/>
        <v>#DIV/0!</v>
      </c>
    </row>
    <row r="924" spans="2:83" s="61" customFormat="1" ht="49.5" hidden="1" customHeight="1" x14ac:dyDescent="0.25">
      <c r="B924" s="416"/>
      <c r="C924" s="469" t="s">
        <v>32</v>
      </c>
      <c r="D924" s="393"/>
      <c r="E924" s="487"/>
      <c r="F924" s="511"/>
      <c r="G924" s="487"/>
      <c r="H924" s="487"/>
      <c r="I924" s="89"/>
      <c r="J924" s="393"/>
      <c r="K924" s="579"/>
      <c r="L924" s="687"/>
      <c r="M924" s="168"/>
      <c r="N924" s="687"/>
      <c r="O924" s="515"/>
      <c r="P924" s="687"/>
      <c r="Q924" s="439"/>
      <c r="R924" s="687"/>
      <c r="S924" s="439"/>
      <c r="T924" s="687"/>
      <c r="U924" s="89"/>
      <c r="V924" s="394"/>
      <c r="W924" s="89"/>
      <c r="X924" s="89"/>
      <c r="Y924" s="89"/>
      <c r="Z924" s="474"/>
      <c r="AA924" s="394"/>
      <c r="AB924" s="394"/>
      <c r="AC924" s="394"/>
      <c r="AD924" s="687"/>
      <c r="AE924" s="910"/>
      <c r="AF924" s="263"/>
      <c r="AG924" s="168"/>
      <c r="AH924" s="687"/>
      <c r="AI924" s="515"/>
      <c r="AJ924" s="687"/>
      <c r="AK924" s="487"/>
      <c r="AL924" s="687"/>
      <c r="AM924" s="487"/>
      <c r="AN924" s="687"/>
      <c r="AO924" s="89"/>
      <c r="AP924" s="393"/>
      <c r="AQ924" s="687"/>
      <c r="AR924" s="585"/>
      <c r="AS924" s="687"/>
      <c r="AT924" s="168"/>
      <c r="AU924" s="687"/>
      <c r="AV924" s="515"/>
      <c r="AW924" s="687"/>
      <c r="AX924" s="168"/>
      <c r="AY924" s="687"/>
      <c r="AZ924" s="439"/>
      <c r="BA924" s="687"/>
      <c r="BB924" s="89"/>
      <c r="BC924" s="393"/>
      <c r="BD924" s="89"/>
      <c r="BE924" s="447"/>
      <c r="BF924" s="393"/>
      <c r="BG924" s="393"/>
      <c r="BH924" s="393"/>
      <c r="BI924" s="89"/>
      <c r="BJ924" s="393"/>
      <c r="BK924" s="393"/>
      <c r="BL924" s="393"/>
      <c r="BM924" s="89"/>
      <c r="BN924" s="393"/>
      <c r="BO924" s="393"/>
      <c r="BP924" s="515"/>
      <c r="BQ924" s="476"/>
      <c r="BR924" s="393"/>
      <c r="BS924" s="89"/>
      <c r="BT924" s="439"/>
      <c r="BU924" s="615"/>
      <c r="BV924" s="571"/>
      <c r="BW924" s="571"/>
      <c r="BX924" s="439"/>
      <c r="BY924" s="439"/>
      <c r="BZ924" s="89"/>
      <c r="CE924" s="699" t="e">
        <f t="shared" si="1828"/>
        <v>#DIV/0!</v>
      </c>
    </row>
    <row r="925" spans="2:83" s="61" customFormat="1" ht="39" hidden="1" customHeight="1" x14ac:dyDescent="0.25">
      <c r="B925" s="416"/>
      <c r="C925" s="470" t="s">
        <v>292</v>
      </c>
      <c r="D925" s="393"/>
      <c r="E925" s="487"/>
      <c r="F925" s="511"/>
      <c r="G925" s="487"/>
      <c r="H925" s="487"/>
      <c r="I925" s="89"/>
      <c r="J925" s="393"/>
      <c r="K925" s="579"/>
      <c r="L925" s="687"/>
      <c r="M925" s="168"/>
      <c r="N925" s="687"/>
      <c r="O925" s="515"/>
      <c r="P925" s="687"/>
      <c r="Q925" s="439"/>
      <c r="R925" s="687"/>
      <c r="S925" s="439"/>
      <c r="T925" s="687"/>
      <c r="U925" s="89"/>
      <c r="V925" s="394"/>
      <c r="W925" s="89"/>
      <c r="X925" s="89"/>
      <c r="Y925" s="89"/>
      <c r="Z925" s="474"/>
      <c r="AA925" s="394"/>
      <c r="AB925" s="394"/>
      <c r="AC925" s="394"/>
      <c r="AD925" s="687"/>
      <c r="AE925" s="910"/>
      <c r="AF925" s="263"/>
      <c r="AG925" s="168"/>
      <c r="AH925" s="687"/>
      <c r="AI925" s="515"/>
      <c r="AJ925" s="687"/>
      <c r="AK925" s="487"/>
      <c r="AL925" s="687"/>
      <c r="AM925" s="487"/>
      <c r="AN925" s="687"/>
      <c r="AO925" s="89"/>
      <c r="AP925" s="393"/>
      <c r="AQ925" s="687"/>
      <c r="AR925" s="585"/>
      <c r="AS925" s="687"/>
      <c r="AT925" s="168"/>
      <c r="AU925" s="687"/>
      <c r="AV925" s="515"/>
      <c r="AW925" s="687"/>
      <c r="AX925" s="168"/>
      <c r="AY925" s="687"/>
      <c r="AZ925" s="439"/>
      <c r="BA925" s="687"/>
      <c r="BB925" s="89"/>
      <c r="BC925" s="393"/>
      <c r="BD925" s="89"/>
      <c r="BE925" s="447"/>
      <c r="BF925" s="393"/>
      <c r="BG925" s="393"/>
      <c r="BH925" s="393"/>
      <c r="BI925" s="89"/>
      <c r="BJ925" s="393"/>
      <c r="BK925" s="393"/>
      <c r="BL925" s="393"/>
      <c r="BM925" s="89"/>
      <c r="BN925" s="393"/>
      <c r="BO925" s="393"/>
      <c r="BP925" s="515"/>
      <c r="BQ925" s="476"/>
      <c r="BR925" s="393"/>
      <c r="BS925" s="89"/>
      <c r="BT925" s="439"/>
      <c r="BU925" s="615"/>
      <c r="BV925" s="571"/>
      <c r="BW925" s="571"/>
      <c r="BX925" s="439"/>
      <c r="BY925" s="439"/>
      <c r="BZ925" s="89"/>
      <c r="CE925" s="699" t="e">
        <f t="shared" si="1828"/>
        <v>#DIV/0!</v>
      </c>
    </row>
    <row r="926" spans="2:83" s="61" customFormat="1" ht="39" hidden="1" customHeight="1" x14ac:dyDescent="0.25">
      <c r="B926" s="206">
        <v>2</v>
      </c>
      <c r="C926" s="119" t="s">
        <v>439</v>
      </c>
      <c r="D926" s="477"/>
      <c r="E926" s="487"/>
      <c r="F926" s="511"/>
      <c r="G926" s="106">
        <v>0</v>
      </c>
      <c r="H926" s="487"/>
      <c r="I926" s="89"/>
      <c r="J926" s="106">
        <f>Q926-G926</f>
        <v>0</v>
      </c>
      <c r="K926" s="106">
        <f>Q926</f>
        <v>0</v>
      </c>
      <c r="L926" s="106"/>
      <c r="M926" s="109"/>
      <c r="N926" s="106"/>
      <c r="O926" s="106"/>
      <c r="P926" s="106"/>
      <c r="Q926" s="106"/>
      <c r="R926" s="106"/>
      <c r="S926" s="477"/>
      <c r="T926" s="687"/>
      <c r="U926" s="89"/>
      <c r="V926" s="480"/>
      <c r="W926" s="89"/>
      <c r="X926" s="89"/>
      <c r="Y926" s="89"/>
      <c r="Z926" s="480"/>
      <c r="AA926" s="480"/>
      <c r="AB926" s="480"/>
      <c r="AC926" s="480"/>
      <c r="AD926" s="687"/>
      <c r="AE926" s="910"/>
      <c r="AF926" s="263"/>
      <c r="AG926" s="168"/>
      <c r="AH926" s="687"/>
      <c r="AI926" s="515"/>
      <c r="AJ926" s="687"/>
      <c r="AK926" s="487"/>
      <c r="AL926" s="687"/>
      <c r="AM926" s="487"/>
      <c r="AN926" s="687"/>
      <c r="AO926" s="89"/>
      <c r="AP926" s="477"/>
      <c r="AQ926" s="687"/>
      <c r="AR926" s="585"/>
      <c r="AS926" s="687"/>
      <c r="AT926" s="168"/>
      <c r="AU926" s="687"/>
      <c r="AV926" s="515"/>
      <c r="AW926" s="687"/>
      <c r="AX926" s="168"/>
      <c r="AY926" s="687"/>
      <c r="AZ926" s="477"/>
      <c r="BA926" s="687"/>
      <c r="BB926" s="89"/>
      <c r="BC926" s="477"/>
      <c r="BD926" s="89"/>
      <c r="BE926" s="477"/>
      <c r="BF926" s="477"/>
      <c r="BG926" s="477"/>
      <c r="BH926" s="477"/>
      <c r="BI926" s="89"/>
      <c r="BJ926" s="477"/>
      <c r="BK926" s="477"/>
      <c r="BL926" s="477"/>
      <c r="BM926" s="89"/>
      <c r="BN926" s="477"/>
      <c r="BO926" s="477"/>
      <c r="BP926" s="515"/>
      <c r="BQ926" s="477"/>
      <c r="BR926" s="477"/>
      <c r="BS926" s="89"/>
      <c r="BT926" s="477"/>
      <c r="BU926" s="615"/>
      <c r="BV926" s="571"/>
      <c r="BW926" s="571"/>
      <c r="BX926" s="477"/>
      <c r="BY926" s="477"/>
      <c r="BZ926" s="89"/>
      <c r="CE926" s="699" t="e">
        <f t="shared" si="1828"/>
        <v>#DIV/0!</v>
      </c>
    </row>
    <row r="927" spans="2:83" s="61" customFormat="1" ht="105" hidden="1" customHeight="1" x14ac:dyDescent="0.25">
      <c r="B927" s="416"/>
      <c r="C927" s="119" t="s">
        <v>434</v>
      </c>
      <c r="D927" s="477"/>
      <c r="E927" s="487"/>
      <c r="F927" s="511"/>
      <c r="G927" s="106">
        <v>0</v>
      </c>
      <c r="H927" s="487"/>
      <c r="I927" s="89"/>
      <c r="J927" s="106">
        <f>Q927-G927</f>
        <v>0</v>
      </c>
      <c r="K927" s="106">
        <f>Q927</f>
        <v>0</v>
      </c>
      <c r="L927" s="106"/>
      <c r="M927" s="168"/>
      <c r="N927" s="687"/>
      <c r="O927" s="515"/>
      <c r="P927" s="687"/>
      <c r="Q927" s="106"/>
      <c r="R927" s="106"/>
      <c r="S927" s="477"/>
      <c r="T927" s="687"/>
      <c r="U927" s="89"/>
      <c r="V927" s="480"/>
      <c r="W927" s="89"/>
      <c r="X927" s="89"/>
      <c r="Y927" s="89"/>
      <c r="Z927" s="480"/>
      <c r="AA927" s="480"/>
      <c r="AB927" s="480"/>
      <c r="AC927" s="480"/>
      <c r="AD927" s="687"/>
      <c r="AE927" s="910"/>
      <c r="AF927" s="263"/>
      <c r="AG927" s="168"/>
      <c r="AH927" s="687"/>
      <c r="AI927" s="515"/>
      <c r="AJ927" s="687"/>
      <c r="AK927" s="487"/>
      <c r="AL927" s="687"/>
      <c r="AM927" s="487"/>
      <c r="AN927" s="687"/>
      <c r="AO927" s="89"/>
      <c r="AP927" s="477"/>
      <c r="AQ927" s="687"/>
      <c r="AR927" s="585"/>
      <c r="AS927" s="687"/>
      <c r="AT927" s="168"/>
      <c r="AU927" s="687"/>
      <c r="AV927" s="515"/>
      <c r="AW927" s="687"/>
      <c r="AX927" s="168"/>
      <c r="AY927" s="687"/>
      <c r="AZ927" s="477"/>
      <c r="BA927" s="687"/>
      <c r="BB927" s="89"/>
      <c r="BC927" s="477"/>
      <c r="BD927" s="89"/>
      <c r="BE927" s="477"/>
      <c r="BF927" s="477"/>
      <c r="BG927" s="477"/>
      <c r="BH927" s="477"/>
      <c r="BI927" s="89"/>
      <c r="BJ927" s="477"/>
      <c r="BK927" s="477"/>
      <c r="BL927" s="477"/>
      <c r="BM927" s="89"/>
      <c r="BN927" s="477"/>
      <c r="BO927" s="477"/>
      <c r="BP927" s="515"/>
      <c r="BQ927" s="477"/>
      <c r="BR927" s="477"/>
      <c r="BS927" s="89"/>
      <c r="BT927" s="477"/>
      <c r="BU927" s="615"/>
      <c r="BV927" s="571"/>
      <c r="BW927" s="571"/>
      <c r="BX927" s="477"/>
      <c r="BY927" s="477"/>
      <c r="BZ927" s="89"/>
      <c r="CE927" s="699" t="e">
        <f t="shared" si="1828"/>
        <v>#DIV/0!</v>
      </c>
    </row>
    <row r="928" spans="2:83" s="61" customFormat="1" ht="102.75" hidden="1" customHeight="1" x14ac:dyDescent="0.25">
      <c r="B928" s="416"/>
      <c r="C928" s="119" t="s">
        <v>435</v>
      </c>
      <c r="D928" s="477"/>
      <c r="E928" s="487"/>
      <c r="F928" s="511"/>
      <c r="G928" s="106">
        <v>0</v>
      </c>
      <c r="H928" s="487"/>
      <c r="I928" s="89"/>
      <c r="J928" s="106">
        <f t="shared" ref="J928:J930" si="1851">Q928-G928</f>
        <v>0</v>
      </c>
      <c r="K928" s="106">
        <f t="shared" ref="K928:K930" si="1852">Q928</f>
        <v>0</v>
      </c>
      <c r="L928" s="106"/>
      <c r="M928" s="168"/>
      <c r="N928" s="687"/>
      <c r="O928" s="515"/>
      <c r="P928" s="687"/>
      <c r="Q928" s="106"/>
      <c r="R928" s="106"/>
      <c r="S928" s="477"/>
      <c r="T928" s="687"/>
      <c r="U928" s="89"/>
      <c r="V928" s="480"/>
      <c r="W928" s="89"/>
      <c r="X928" s="89"/>
      <c r="Y928" s="89"/>
      <c r="Z928" s="480"/>
      <c r="AA928" s="480"/>
      <c r="AB928" s="480"/>
      <c r="AC928" s="480"/>
      <c r="AD928" s="687"/>
      <c r="AE928" s="910"/>
      <c r="AF928" s="263"/>
      <c r="AG928" s="168"/>
      <c r="AH928" s="687"/>
      <c r="AI928" s="515"/>
      <c r="AJ928" s="687"/>
      <c r="AK928" s="487"/>
      <c r="AL928" s="687"/>
      <c r="AM928" s="487"/>
      <c r="AN928" s="687"/>
      <c r="AO928" s="89"/>
      <c r="AP928" s="477"/>
      <c r="AQ928" s="687"/>
      <c r="AR928" s="585"/>
      <c r="AS928" s="687"/>
      <c r="AT928" s="168"/>
      <c r="AU928" s="687"/>
      <c r="AV928" s="515"/>
      <c r="AW928" s="687"/>
      <c r="AX928" s="168"/>
      <c r="AY928" s="687"/>
      <c r="AZ928" s="477"/>
      <c r="BA928" s="687"/>
      <c r="BB928" s="89"/>
      <c r="BC928" s="477"/>
      <c r="BD928" s="89"/>
      <c r="BE928" s="477"/>
      <c r="BF928" s="477"/>
      <c r="BG928" s="477"/>
      <c r="BH928" s="477"/>
      <c r="BI928" s="89"/>
      <c r="BJ928" s="477"/>
      <c r="BK928" s="477"/>
      <c r="BL928" s="477"/>
      <c r="BM928" s="89"/>
      <c r="BN928" s="477"/>
      <c r="BO928" s="477"/>
      <c r="BP928" s="515"/>
      <c r="BQ928" s="477"/>
      <c r="BR928" s="477"/>
      <c r="BS928" s="89"/>
      <c r="BT928" s="477"/>
      <c r="BU928" s="615"/>
      <c r="BV928" s="571"/>
      <c r="BW928" s="571"/>
      <c r="BX928" s="477"/>
      <c r="BY928" s="477"/>
      <c r="BZ928" s="89"/>
      <c r="CE928" s="699" t="e">
        <f t="shared" si="1828"/>
        <v>#DIV/0!</v>
      </c>
    </row>
    <row r="929" spans="2:83" s="61" customFormat="1" ht="100.5" hidden="1" customHeight="1" x14ac:dyDescent="0.25">
      <c r="B929" s="416"/>
      <c r="C929" s="119" t="s">
        <v>436</v>
      </c>
      <c r="D929" s="477"/>
      <c r="E929" s="487"/>
      <c r="F929" s="511"/>
      <c r="G929" s="106">
        <v>0</v>
      </c>
      <c r="H929" s="487"/>
      <c r="I929" s="89"/>
      <c r="J929" s="106">
        <f t="shared" si="1851"/>
        <v>0</v>
      </c>
      <c r="K929" s="106">
        <f t="shared" si="1852"/>
        <v>0</v>
      </c>
      <c r="L929" s="106"/>
      <c r="M929" s="168"/>
      <c r="N929" s="687"/>
      <c r="O929" s="515"/>
      <c r="P929" s="687"/>
      <c r="Q929" s="106"/>
      <c r="R929" s="106"/>
      <c r="S929" s="477"/>
      <c r="T929" s="687"/>
      <c r="U929" s="89"/>
      <c r="V929" s="480"/>
      <c r="W929" s="89"/>
      <c r="X929" s="89"/>
      <c r="Y929" s="89"/>
      <c r="Z929" s="480"/>
      <c r="AA929" s="480"/>
      <c r="AB929" s="480"/>
      <c r="AC929" s="480"/>
      <c r="AD929" s="687"/>
      <c r="AE929" s="910"/>
      <c r="AF929" s="263"/>
      <c r="AG929" s="168"/>
      <c r="AH929" s="687"/>
      <c r="AI929" s="515"/>
      <c r="AJ929" s="687"/>
      <c r="AK929" s="487"/>
      <c r="AL929" s="687"/>
      <c r="AM929" s="487"/>
      <c r="AN929" s="687"/>
      <c r="AO929" s="89"/>
      <c r="AP929" s="477"/>
      <c r="AQ929" s="687"/>
      <c r="AR929" s="585"/>
      <c r="AS929" s="687"/>
      <c r="AT929" s="168"/>
      <c r="AU929" s="687"/>
      <c r="AV929" s="515"/>
      <c r="AW929" s="687"/>
      <c r="AX929" s="168"/>
      <c r="AY929" s="687"/>
      <c r="AZ929" s="477"/>
      <c r="BA929" s="687"/>
      <c r="BB929" s="89"/>
      <c r="BC929" s="477"/>
      <c r="BD929" s="89"/>
      <c r="BE929" s="477"/>
      <c r="BF929" s="477"/>
      <c r="BG929" s="477"/>
      <c r="BH929" s="477"/>
      <c r="BI929" s="89"/>
      <c r="BJ929" s="477"/>
      <c r="BK929" s="477"/>
      <c r="BL929" s="477"/>
      <c r="BM929" s="89"/>
      <c r="BN929" s="477"/>
      <c r="BO929" s="477"/>
      <c r="BP929" s="515"/>
      <c r="BQ929" s="477"/>
      <c r="BR929" s="477"/>
      <c r="BS929" s="89"/>
      <c r="BT929" s="477"/>
      <c r="BU929" s="615"/>
      <c r="BV929" s="571"/>
      <c r="BW929" s="571"/>
      <c r="BX929" s="477"/>
      <c r="BY929" s="477"/>
      <c r="BZ929" s="89"/>
      <c r="CE929" s="699" t="e">
        <f t="shared" si="1828"/>
        <v>#DIV/0!</v>
      </c>
    </row>
    <row r="930" spans="2:83" s="61" customFormat="1" ht="114" hidden="1" customHeight="1" x14ac:dyDescent="0.25">
      <c r="B930" s="416"/>
      <c r="C930" s="119" t="s">
        <v>437</v>
      </c>
      <c r="D930" s="477"/>
      <c r="E930" s="487"/>
      <c r="F930" s="511"/>
      <c r="G930" s="106">
        <v>0</v>
      </c>
      <c r="H930" s="487"/>
      <c r="I930" s="89"/>
      <c r="J930" s="106">
        <f t="shared" si="1851"/>
        <v>0</v>
      </c>
      <c r="K930" s="106">
        <f t="shared" si="1852"/>
        <v>0</v>
      </c>
      <c r="L930" s="106"/>
      <c r="M930" s="168"/>
      <c r="N930" s="687"/>
      <c r="O930" s="515"/>
      <c r="P930" s="687"/>
      <c r="Q930" s="106"/>
      <c r="R930" s="106"/>
      <c r="S930" s="477"/>
      <c r="T930" s="687"/>
      <c r="U930" s="89"/>
      <c r="V930" s="480"/>
      <c r="W930" s="89"/>
      <c r="X930" s="89"/>
      <c r="Y930" s="89"/>
      <c r="Z930" s="480"/>
      <c r="AA930" s="480"/>
      <c r="AB930" s="480"/>
      <c r="AC930" s="480"/>
      <c r="AD930" s="687"/>
      <c r="AE930" s="910"/>
      <c r="AF930" s="263"/>
      <c r="AG930" s="168"/>
      <c r="AH930" s="687"/>
      <c r="AI930" s="515"/>
      <c r="AJ930" s="687"/>
      <c r="AK930" s="487"/>
      <c r="AL930" s="687"/>
      <c r="AM930" s="487"/>
      <c r="AN930" s="687"/>
      <c r="AO930" s="89"/>
      <c r="AP930" s="477"/>
      <c r="AQ930" s="687"/>
      <c r="AR930" s="585"/>
      <c r="AS930" s="687"/>
      <c r="AT930" s="168"/>
      <c r="AU930" s="687"/>
      <c r="AV930" s="515"/>
      <c r="AW930" s="687"/>
      <c r="AX930" s="168"/>
      <c r="AY930" s="687"/>
      <c r="AZ930" s="477"/>
      <c r="BA930" s="687"/>
      <c r="BB930" s="89"/>
      <c r="BC930" s="477"/>
      <c r="BD930" s="89"/>
      <c r="BE930" s="477"/>
      <c r="BF930" s="477"/>
      <c r="BG930" s="477"/>
      <c r="BH930" s="477"/>
      <c r="BI930" s="89"/>
      <c r="BJ930" s="477"/>
      <c r="BK930" s="477"/>
      <c r="BL930" s="477"/>
      <c r="BM930" s="89"/>
      <c r="BN930" s="477"/>
      <c r="BO930" s="477"/>
      <c r="BP930" s="515"/>
      <c r="BQ930" s="477"/>
      <c r="BR930" s="477"/>
      <c r="BS930" s="89"/>
      <c r="BT930" s="477"/>
      <c r="BU930" s="615"/>
      <c r="BV930" s="571"/>
      <c r="BW930" s="571"/>
      <c r="BX930" s="477"/>
      <c r="BY930" s="477"/>
      <c r="BZ930" s="89"/>
      <c r="CE930" s="699" t="e">
        <f t="shared" si="1828"/>
        <v>#DIV/0!</v>
      </c>
    </row>
    <row r="931" spans="2:83" s="423" customFormat="1" ht="64.5" hidden="1" customHeight="1" x14ac:dyDescent="0.25">
      <c r="B931" s="426">
        <v>1</v>
      </c>
      <c r="C931" s="424" t="s">
        <v>418</v>
      </c>
      <c r="D931" s="421">
        <f>I931</f>
        <v>0</v>
      </c>
      <c r="E931" s="421">
        <v>0</v>
      </c>
      <c r="F931" s="421"/>
      <c r="G931" s="421"/>
      <c r="H931" s="421"/>
      <c r="I931" s="421">
        <f>I932+I933</f>
        <v>0</v>
      </c>
      <c r="J931" s="421">
        <f>J932+J933</f>
        <v>0</v>
      </c>
      <c r="K931" s="421">
        <f>U931</f>
        <v>0</v>
      </c>
      <c r="L931" s="699" t="e">
        <f t="shared" ref="L931:L994" si="1853">K931/D931</f>
        <v>#DIV/0!</v>
      </c>
      <c r="M931" s="407">
        <v>0</v>
      </c>
      <c r="N931" s="421"/>
      <c r="O931" s="421"/>
      <c r="P931" s="421"/>
      <c r="Q931" s="421"/>
      <c r="R931" s="421"/>
      <c r="S931" s="421"/>
      <c r="T931" s="421"/>
      <c r="U931" s="421">
        <f>U932+U933</f>
        <v>0</v>
      </c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07">
        <f>AO931</f>
        <v>0</v>
      </c>
      <c r="AF931" s="699" t="e">
        <f t="shared" ref="AF931:AF994" si="1854">AE931/D931</f>
        <v>#DIV/0!</v>
      </c>
      <c r="AG931" s="407"/>
      <c r="AH931" s="421"/>
      <c r="AI931" s="421"/>
      <c r="AJ931" s="421"/>
      <c r="AK931" s="421"/>
      <c r="AL931" s="421"/>
      <c r="AM931" s="421"/>
      <c r="AN931" s="421"/>
      <c r="AO931" s="421">
        <f>AO932+AO933</f>
        <v>0</v>
      </c>
      <c r="AP931" s="421">
        <f>AP932+AP933</f>
        <v>0</v>
      </c>
      <c r="AQ931" s="421"/>
      <c r="AR931" s="421">
        <f>BB931</f>
        <v>0</v>
      </c>
      <c r="AS931" s="699" t="e">
        <f t="shared" ref="AS931:AS994" si="1855">AR931/D931</f>
        <v>#DIV/0!</v>
      </c>
      <c r="AT931" s="407"/>
      <c r="AU931" s="699"/>
      <c r="AV931" s="421"/>
      <c r="AW931" s="699"/>
      <c r="AX931" s="407"/>
      <c r="AY931" s="421"/>
      <c r="AZ931" s="421"/>
      <c r="BA931" s="699"/>
      <c r="BB931" s="421">
        <f>BB932+BB933</f>
        <v>0</v>
      </c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>
        <f>BS931</f>
        <v>35034</v>
      </c>
      <c r="BO931" s="421"/>
      <c r="BP931" s="421"/>
      <c r="BQ931" s="421"/>
      <c r="BR931" s="421"/>
      <c r="BS931" s="421">
        <f>BS932+BS933</f>
        <v>35034</v>
      </c>
      <c r="BT931" s="421"/>
      <c r="BU931" s="421">
        <f>BZ931</f>
        <v>35034</v>
      </c>
      <c r="BV931" s="421"/>
      <c r="BW931" s="421"/>
      <c r="BX931" s="421"/>
      <c r="BY931" s="421"/>
      <c r="BZ931" s="421">
        <f>BZ932+BZ933</f>
        <v>35034</v>
      </c>
      <c r="CE931" s="699" t="e">
        <f t="shared" si="1828"/>
        <v>#DIV/0!</v>
      </c>
    </row>
    <row r="932" spans="2:83" s="61" customFormat="1" ht="57" hidden="1" customHeight="1" x14ac:dyDescent="0.25">
      <c r="B932" s="416"/>
      <c r="C932" s="469" t="s">
        <v>32</v>
      </c>
      <c r="D932" s="391">
        <f t="shared" ref="D932:D933" si="1856">E932+H932+I932</f>
        <v>0</v>
      </c>
      <c r="E932" s="489">
        <f>E964</f>
        <v>0</v>
      </c>
      <c r="F932" s="508"/>
      <c r="G932" s="489"/>
      <c r="H932" s="488"/>
      <c r="I932" s="489">
        <f>I972</f>
        <v>0</v>
      </c>
      <c r="J932" s="436">
        <f>U932-I932</f>
        <v>0</v>
      </c>
      <c r="K932" s="582">
        <f t="shared" ref="K932:K933" si="1857">M932+S932+U932</f>
        <v>0</v>
      </c>
      <c r="L932" s="699" t="e">
        <f t="shared" si="1853"/>
        <v>#DIV/0!</v>
      </c>
      <c r="M932" s="176">
        <f>M964</f>
        <v>0</v>
      </c>
      <c r="N932" s="687"/>
      <c r="O932" s="520"/>
      <c r="P932" s="687"/>
      <c r="Q932" s="443"/>
      <c r="R932" s="687"/>
      <c r="S932" s="443"/>
      <c r="T932" s="687"/>
      <c r="U932" s="489">
        <v>0</v>
      </c>
      <c r="V932" s="443">
        <f t="shared" ref="V932:V933" si="1858">W932+X932+Y932</f>
        <v>0</v>
      </c>
      <c r="W932" s="469">
        <f>W944+W964</f>
        <v>0</v>
      </c>
      <c r="X932" s="469">
        <f t="shared" ref="X932" si="1859">X944+X964</f>
        <v>0</v>
      </c>
      <c r="Y932" s="469">
        <f>Y944+Y956+Y959+Y962</f>
        <v>0</v>
      </c>
      <c r="Z932" s="469">
        <f t="shared" ref="Z932:Z933" si="1860">AA932+AB932+AC932</f>
        <v>0</v>
      </c>
      <c r="AA932" s="443">
        <f>AA964</f>
        <v>0</v>
      </c>
      <c r="AB932" s="443"/>
      <c r="AC932" s="443">
        <f>AC944+AC956+AC959+AC962</f>
        <v>0</v>
      </c>
      <c r="AD932" s="687"/>
      <c r="AE932" s="176">
        <f>AO932</f>
        <v>0</v>
      </c>
      <c r="AF932" s="699" t="e">
        <f t="shared" si="1854"/>
        <v>#DIV/0!</v>
      </c>
      <c r="AG932" s="168"/>
      <c r="AH932" s="687"/>
      <c r="AI932" s="515"/>
      <c r="AJ932" s="687"/>
      <c r="AK932" s="487"/>
      <c r="AL932" s="687"/>
      <c r="AM932" s="487"/>
      <c r="AN932" s="687"/>
      <c r="AO932" s="681">
        <f>AO972</f>
        <v>0</v>
      </c>
      <c r="AP932" s="436">
        <f>BB932-AO932</f>
        <v>0</v>
      </c>
      <c r="AQ932" s="687"/>
      <c r="AR932" s="676">
        <f>BB932</f>
        <v>0</v>
      </c>
      <c r="AS932" s="699" t="e">
        <f t="shared" si="1855"/>
        <v>#DIV/0!</v>
      </c>
      <c r="AT932" s="176"/>
      <c r="AU932" s="699"/>
      <c r="AV932" s="520"/>
      <c r="AW932" s="699"/>
      <c r="AX932" s="176"/>
      <c r="AY932" s="687"/>
      <c r="AZ932" s="436"/>
      <c r="BA932" s="699"/>
      <c r="BB932" s="577">
        <f>BB972</f>
        <v>0</v>
      </c>
      <c r="BC932" s="650"/>
      <c r="BD932" s="89"/>
      <c r="BE932" s="447"/>
      <c r="BF932" s="393"/>
      <c r="BG932" s="393"/>
      <c r="BH932" s="393"/>
      <c r="BI932" s="89"/>
      <c r="BJ932" s="393"/>
      <c r="BK932" s="393"/>
      <c r="BL932" s="393"/>
      <c r="BM932" s="89"/>
      <c r="BN932" s="478">
        <f>BS932</f>
        <v>19619</v>
      </c>
      <c r="BO932" s="393"/>
      <c r="BP932" s="515"/>
      <c r="BQ932" s="476"/>
      <c r="BR932" s="393"/>
      <c r="BS932" s="681">
        <f>BS972</f>
        <v>19619</v>
      </c>
      <c r="BT932" s="436"/>
      <c r="BU932" s="582">
        <f>BZ932</f>
        <v>19619</v>
      </c>
      <c r="BV932" s="436"/>
      <c r="BW932" s="520"/>
      <c r="BX932" s="436"/>
      <c r="BY932" s="436"/>
      <c r="BZ932" s="577">
        <f>BZ972</f>
        <v>19619</v>
      </c>
      <c r="CE932" s="699" t="e">
        <f t="shared" si="1828"/>
        <v>#DIV/0!</v>
      </c>
    </row>
    <row r="933" spans="2:83" s="61" customFormat="1" ht="52.5" hidden="1" customHeight="1" x14ac:dyDescent="0.25">
      <c r="B933" s="416"/>
      <c r="C933" s="470" t="s">
        <v>292</v>
      </c>
      <c r="D933" s="389">
        <f t="shared" si="1856"/>
        <v>0</v>
      </c>
      <c r="E933" s="491">
        <v>0</v>
      </c>
      <c r="F933" s="507"/>
      <c r="G933" s="491"/>
      <c r="H933" s="488"/>
      <c r="I933" s="491">
        <f>I973</f>
        <v>0</v>
      </c>
      <c r="J933" s="435">
        <f>U933-I933</f>
        <v>0</v>
      </c>
      <c r="K933" s="579">
        <f t="shared" si="1857"/>
        <v>0</v>
      </c>
      <c r="L933" s="699" t="e">
        <f t="shared" si="1853"/>
        <v>#DIV/0!</v>
      </c>
      <c r="M933" s="166">
        <v>0</v>
      </c>
      <c r="N933" s="687"/>
      <c r="O933" s="522"/>
      <c r="P933" s="687"/>
      <c r="Q933" s="435"/>
      <c r="R933" s="687"/>
      <c r="S933" s="438"/>
      <c r="T933" s="687"/>
      <c r="U933" s="491">
        <v>0</v>
      </c>
      <c r="V933" s="389">
        <f t="shared" si="1858"/>
        <v>0</v>
      </c>
      <c r="W933" s="470">
        <f>W965</f>
        <v>0</v>
      </c>
      <c r="X933" s="470">
        <f t="shared" ref="X933" si="1861">X965</f>
        <v>0</v>
      </c>
      <c r="Y933" s="470">
        <f>Y945+Y957+Y960+Y963</f>
        <v>0</v>
      </c>
      <c r="Z933" s="470" t="e">
        <f t="shared" si="1860"/>
        <v>#REF!</v>
      </c>
      <c r="AA933" s="389" t="e">
        <f>AA965</f>
        <v>#REF!</v>
      </c>
      <c r="AB933" s="394"/>
      <c r="AC933" s="389">
        <f>AC945+AC957+AC960+AC963</f>
        <v>0</v>
      </c>
      <c r="AD933" s="687"/>
      <c r="AE933" s="166">
        <f>AO933</f>
        <v>0</v>
      </c>
      <c r="AF933" s="699" t="e">
        <f t="shared" si="1854"/>
        <v>#DIV/0!</v>
      </c>
      <c r="AG933" s="168"/>
      <c r="AH933" s="687"/>
      <c r="AI933" s="515"/>
      <c r="AJ933" s="687"/>
      <c r="AK933" s="487"/>
      <c r="AL933" s="687"/>
      <c r="AM933" s="487"/>
      <c r="AN933" s="687"/>
      <c r="AO933" s="678">
        <f>AO973</f>
        <v>0</v>
      </c>
      <c r="AP933" s="435">
        <f>BB933-AO933</f>
        <v>0</v>
      </c>
      <c r="AQ933" s="687"/>
      <c r="AR933" s="675">
        <f>BB933</f>
        <v>0</v>
      </c>
      <c r="AS933" s="699" t="e">
        <f t="shared" si="1855"/>
        <v>#DIV/0!</v>
      </c>
      <c r="AT933" s="166"/>
      <c r="AU933" s="699"/>
      <c r="AV933" s="522"/>
      <c r="AW933" s="699"/>
      <c r="AX933" s="166"/>
      <c r="AY933" s="687"/>
      <c r="AZ933" s="435"/>
      <c r="BA933" s="699"/>
      <c r="BB933" s="578">
        <f>BB973</f>
        <v>0</v>
      </c>
      <c r="BC933" s="650"/>
      <c r="BD933" s="89"/>
      <c r="BE933" s="447"/>
      <c r="BF933" s="393"/>
      <c r="BG933" s="393"/>
      <c r="BH933" s="393"/>
      <c r="BI933" s="89"/>
      <c r="BJ933" s="393"/>
      <c r="BK933" s="393"/>
      <c r="BL933" s="393"/>
      <c r="BM933" s="89"/>
      <c r="BN933" s="393">
        <f>BS933</f>
        <v>15415</v>
      </c>
      <c r="BO933" s="393"/>
      <c r="BP933" s="515"/>
      <c r="BQ933" s="476"/>
      <c r="BR933" s="393"/>
      <c r="BS933" s="678">
        <f>BS973</f>
        <v>15415</v>
      </c>
      <c r="BT933" s="435"/>
      <c r="BU933" s="579">
        <f>BZ933</f>
        <v>15415</v>
      </c>
      <c r="BV933" s="435"/>
      <c r="BW933" s="522"/>
      <c r="BX933" s="435"/>
      <c r="BY933" s="435"/>
      <c r="BZ933" s="578">
        <f>BZ973</f>
        <v>15415</v>
      </c>
      <c r="CE933" s="699" t="e">
        <f t="shared" si="1828"/>
        <v>#DIV/0!</v>
      </c>
    </row>
    <row r="934" spans="2:83" s="61" customFormat="1" ht="138.75" hidden="1" customHeight="1" x14ac:dyDescent="0.25">
      <c r="B934" s="416" t="s">
        <v>34</v>
      </c>
      <c r="C934" s="119" t="s">
        <v>382</v>
      </c>
      <c r="D934" s="393">
        <f>E934+H934+I934</f>
        <v>0</v>
      </c>
      <c r="E934" s="487">
        <f>E935+E936</f>
        <v>0</v>
      </c>
      <c r="F934" s="511"/>
      <c r="G934" s="487"/>
      <c r="H934" s="487"/>
      <c r="I934" s="487">
        <f>I935+I936</f>
        <v>0</v>
      </c>
      <c r="J934" s="393"/>
      <c r="K934" s="579">
        <f>M934+S934+U934</f>
        <v>0</v>
      </c>
      <c r="L934" s="699" t="e">
        <f t="shared" si="1853"/>
        <v>#DIV/0!</v>
      </c>
      <c r="M934" s="168">
        <f>M935+M936</f>
        <v>0</v>
      </c>
      <c r="N934" s="687"/>
      <c r="O934" s="515"/>
      <c r="P934" s="687"/>
      <c r="Q934" s="439"/>
      <c r="R934" s="687"/>
      <c r="S934" s="439"/>
      <c r="T934" s="687"/>
      <c r="U934" s="439">
        <f>U935+U936</f>
        <v>0</v>
      </c>
      <c r="V934" s="393">
        <f>W934+X934+Y934</f>
        <v>0</v>
      </c>
      <c r="W934" s="476"/>
      <c r="X934" s="476"/>
      <c r="Y934" s="476">
        <f>Y935+Y936</f>
        <v>0</v>
      </c>
      <c r="Z934" s="476">
        <f>AC934</f>
        <v>60201.36</v>
      </c>
      <c r="AA934" s="393"/>
      <c r="AB934" s="393"/>
      <c r="AC934" s="393">
        <f>AC935+AC936</f>
        <v>60201.36</v>
      </c>
      <c r="AD934" s="687"/>
      <c r="AE934" s="168"/>
      <c r="AF934" s="699" t="e">
        <f t="shared" si="1854"/>
        <v>#DIV/0!</v>
      </c>
      <c r="AG934" s="168"/>
      <c r="AH934" s="687"/>
      <c r="AI934" s="515"/>
      <c r="AJ934" s="687"/>
      <c r="AK934" s="487"/>
      <c r="AL934" s="687"/>
      <c r="AM934" s="487"/>
      <c r="AN934" s="687"/>
      <c r="AO934" s="683"/>
      <c r="AP934" s="393"/>
      <c r="AQ934" s="687"/>
      <c r="AR934" s="674"/>
      <c r="AS934" s="699" t="e">
        <f t="shared" si="1855"/>
        <v>#DIV/0!</v>
      </c>
      <c r="AT934" s="168"/>
      <c r="AU934" s="699"/>
      <c r="AV934" s="515"/>
      <c r="AW934" s="699"/>
      <c r="AX934" s="168"/>
      <c r="AY934" s="687"/>
      <c r="AZ934" s="439"/>
      <c r="BA934" s="699" t="e">
        <f t="shared" ref="BA934:BA994" si="1862">AZ934/H934</f>
        <v>#DIV/0!</v>
      </c>
      <c r="BB934" s="439"/>
      <c r="BC934" s="89"/>
      <c r="BD934" s="393"/>
      <c r="BE934" s="447"/>
      <c r="BF934" s="393"/>
      <c r="BG934" s="393"/>
      <c r="BH934" s="393"/>
      <c r="BI934" s="393"/>
      <c r="BJ934" s="393"/>
      <c r="BK934" s="393"/>
      <c r="BL934" s="393"/>
      <c r="BM934" s="89"/>
      <c r="BN934" s="89"/>
      <c r="BO934" s="89"/>
      <c r="BP934" s="89"/>
      <c r="BQ934" s="89"/>
      <c r="BR934" s="89"/>
      <c r="BS934" s="683"/>
      <c r="BT934" s="439"/>
      <c r="BU934" s="585"/>
      <c r="BV934" s="439"/>
      <c r="BW934" s="515"/>
      <c r="BX934" s="439"/>
      <c r="BY934" s="439"/>
      <c r="BZ934" s="439"/>
      <c r="CE934" s="699" t="e">
        <f t="shared" si="1828"/>
        <v>#DIV/0!</v>
      </c>
    </row>
    <row r="935" spans="2:83" s="61" customFormat="1" ht="52.5" hidden="1" customHeight="1" x14ac:dyDescent="0.25">
      <c r="B935" s="416"/>
      <c r="C935" s="469" t="s">
        <v>32</v>
      </c>
      <c r="D935" s="391">
        <f>E935+H935+I935</f>
        <v>0</v>
      </c>
      <c r="E935" s="489"/>
      <c r="F935" s="508"/>
      <c r="G935" s="489"/>
      <c r="H935" s="489"/>
      <c r="I935" s="489">
        <v>0</v>
      </c>
      <c r="J935" s="393"/>
      <c r="K935" s="582">
        <f>M935+S935+U935</f>
        <v>0</v>
      </c>
      <c r="L935" s="699" t="e">
        <f t="shared" si="1853"/>
        <v>#DIV/0!</v>
      </c>
      <c r="M935" s="176"/>
      <c r="N935" s="687"/>
      <c r="O935" s="520"/>
      <c r="P935" s="687"/>
      <c r="Q935" s="436"/>
      <c r="R935" s="687"/>
      <c r="S935" s="436"/>
      <c r="T935" s="687"/>
      <c r="U935" s="436"/>
      <c r="V935" s="391">
        <f>W935+X935+Y935</f>
        <v>0</v>
      </c>
      <c r="W935" s="469"/>
      <c r="X935" s="469"/>
      <c r="Y935" s="469"/>
      <c r="Z935" s="469">
        <f>AC935</f>
        <v>40334.9</v>
      </c>
      <c r="AA935" s="391"/>
      <c r="AB935" s="391"/>
      <c r="AC935" s="391">
        <v>40334.9</v>
      </c>
      <c r="AD935" s="687"/>
      <c r="AE935" s="168"/>
      <c r="AF935" s="699" t="e">
        <f t="shared" si="1854"/>
        <v>#DIV/0!</v>
      </c>
      <c r="AG935" s="168"/>
      <c r="AH935" s="687"/>
      <c r="AI935" s="515"/>
      <c r="AJ935" s="687"/>
      <c r="AK935" s="487"/>
      <c r="AL935" s="687"/>
      <c r="AM935" s="487"/>
      <c r="AN935" s="687"/>
      <c r="AO935" s="683"/>
      <c r="AP935" s="393"/>
      <c r="AQ935" s="687"/>
      <c r="AR935" s="674"/>
      <c r="AS935" s="699" t="e">
        <f t="shared" si="1855"/>
        <v>#DIV/0!</v>
      </c>
      <c r="AT935" s="168"/>
      <c r="AU935" s="699"/>
      <c r="AV935" s="515"/>
      <c r="AW935" s="699"/>
      <c r="AX935" s="168"/>
      <c r="AY935" s="687"/>
      <c r="AZ935" s="439"/>
      <c r="BA935" s="699" t="e">
        <f t="shared" si="1862"/>
        <v>#DIV/0!</v>
      </c>
      <c r="BB935" s="439"/>
      <c r="BC935" s="89"/>
      <c r="BD935" s="391"/>
      <c r="BE935" s="447"/>
      <c r="BF935" s="393"/>
      <c r="BG935" s="393"/>
      <c r="BH935" s="393"/>
      <c r="BI935" s="393"/>
      <c r="BJ935" s="393"/>
      <c r="BK935" s="393"/>
      <c r="BL935" s="393"/>
      <c r="BM935" s="89"/>
      <c r="BN935" s="89"/>
      <c r="BO935" s="89"/>
      <c r="BP935" s="89"/>
      <c r="BQ935" s="89"/>
      <c r="BR935" s="89"/>
      <c r="BS935" s="683"/>
      <c r="BT935" s="439"/>
      <c r="BU935" s="585"/>
      <c r="BV935" s="439"/>
      <c r="BW935" s="515"/>
      <c r="BX935" s="439"/>
      <c r="BY935" s="439"/>
      <c r="BZ935" s="439"/>
      <c r="CE935" s="699" t="e">
        <f t="shared" si="1828"/>
        <v>#DIV/0!</v>
      </c>
    </row>
    <row r="936" spans="2:83" s="61" customFormat="1" ht="55.5" hidden="1" customHeight="1" x14ac:dyDescent="0.25">
      <c r="B936" s="416"/>
      <c r="C936" s="470" t="s">
        <v>292</v>
      </c>
      <c r="D936" s="389">
        <f>I936</f>
        <v>0</v>
      </c>
      <c r="E936" s="491"/>
      <c r="F936" s="507"/>
      <c r="G936" s="491"/>
      <c r="H936" s="491"/>
      <c r="I936" s="491">
        <v>0</v>
      </c>
      <c r="J936" s="393"/>
      <c r="K936" s="579">
        <f>U936</f>
        <v>0</v>
      </c>
      <c r="L936" s="699" t="e">
        <f t="shared" si="1853"/>
        <v>#DIV/0!</v>
      </c>
      <c r="M936" s="166"/>
      <c r="N936" s="687"/>
      <c r="O936" s="522"/>
      <c r="P936" s="687"/>
      <c r="Q936" s="435"/>
      <c r="R936" s="687"/>
      <c r="S936" s="435"/>
      <c r="T936" s="687"/>
      <c r="U936" s="435"/>
      <c r="V936" s="389">
        <f>Y936</f>
        <v>0</v>
      </c>
      <c r="W936" s="470"/>
      <c r="X936" s="470"/>
      <c r="Y936" s="470"/>
      <c r="Z936" s="470">
        <f>AC936</f>
        <v>19866.46</v>
      </c>
      <c r="AA936" s="389"/>
      <c r="AB936" s="389"/>
      <c r="AC936" s="389">
        <v>19866.46</v>
      </c>
      <c r="AD936" s="687"/>
      <c r="AE936" s="168"/>
      <c r="AF936" s="699" t="e">
        <f t="shared" si="1854"/>
        <v>#DIV/0!</v>
      </c>
      <c r="AG936" s="168"/>
      <c r="AH936" s="687"/>
      <c r="AI936" s="515"/>
      <c r="AJ936" s="687"/>
      <c r="AK936" s="487"/>
      <c r="AL936" s="687"/>
      <c r="AM936" s="487"/>
      <c r="AN936" s="687"/>
      <c r="AO936" s="683"/>
      <c r="AP936" s="393"/>
      <c r="AQ936" s="687"/>
      <c r="AR936" s="674"/>
      <c r="AS936" s="699" t="e">
        <f t="shared" si="1855"/>
        <v>#DIV/0!</v>
      </c>
      <c r="AT936" s="168"/>
      <c r="AU936" s="699"/>
      <c r="AV936" s="515"/>
      <c r="AW936" s="699"/>
      <c r="AX936" s="168"/>
      <c r="AY936" s="687"/>
      <c r="AZ936" s="439"/>
      <c r="BA936" s="699" t="e">
        <f t="shared" si="1862"/>
        <v>#DIV/0!</v>
      </c>
      <c r="BB936" s="439"/>
      <c r="BC936" s="89"/>
      <c r="BD936" s="389"/>
      <c r="BE936" s="447"/>
      <c r="BF936" s="393"/>
      <c r="BG936" s="393"/>
      <c r="BH936" s="393"/>
      <c r="BI936" s="393"/>
      <c r="BJ936" s="393"/>
      <c r="BK936" s="393"/>
      <c r="BL936" s="393"/>
      <c r="BM936" s="89"/>
      <c r="BN936" s="89"/>
      <c r="BO936" s="89"/>
      <c r="BP936" s="89"/>
      <c r="BQ936" s="89"/>
      <c r="BR936" s="89"/>
      <c r="BS936" s="683"/>
      <c r="BT936" s="439"/>
      <c r="BU936" s="585"/>
      <c r="BV936" s="439"/>
      <c r="BW936" s="515"/>
      <c r="BX936" s="439"/>
      <c r="BY936" s="439"/>
      <c r="BZ936" s="439"/>
      <c r="CE936" s="699" t="e">
        <f t="shared" si="1828"/>
        <v>#DIV/0!</v>
      </c>
    </row>
    <row r="937" spans="2:83" s="61" customFormat="1" ht="138.75" hidden="1" customHeight="1" x14ac:dyDescent="0.25">
      <c r="B937" s="416">
        <v>4</v>
      </c>
      <c r="C937" s="119" t="s">
        <v>295</v>
      </c>
      <c r="D937" s="393"/>
      <c r="E937" s="487"/>
      <c r="F937" s="511"/>
      <c r="G937" s="487"/>
      <c r="H937" s="487"/>
      <c r="I937" s="89"/>
      <c r="J937" s="393"/>
      <c r="K937" s="579"/>
      <c r="L937" s="699" t="e">
        <f t="shared" si="1853"/>
        <v>#DIV/0!</v>
      </c>
      <c r="M937" s="168"/>
      <c r="N937" s="687"/>
      <c r="O937" s="515"/>
      <c r="P937" s="687"/>
      <c r="Q937" s="439"/>
      <c r="R937" s="687"/>
      <c r="S937" s="439"/>
      <c r="T937" s="687"/>
      <c r="U937" s="89"/>
      <c r="V937" s="394"/>
      <c r="W937" s="89"/>
      <c r="X937" s="89"/>
      <c r="Y937" s="89"/>
      <c r="Z937" s="474"/>
      <c r="AA937" s="394"/>
      <c r="AB937" s="394"/>
      <c r="AC937" s="394"/>
      <c r="AD937" s="687"/>
      <c r="AE937" s="33"/>
      <c r="AF937" s="699" t="e">
        <f t="shared" si="1854"/>
        <v>#DIV/0!</v>
      </c>
      <c r="AG937" s="168"/>
      <c r="AH937" s="687"/>
      <c r="AI937" s="515"/>
      <c r="AJ937" s="687"/>
      <c r="AK937" s="487"/>
      <c r="AL937" s="687"/>
      <c r="AM937" s="487"/>
      <c r="AN937" s="687"/>
      <c r="AO937" s="89"/>
      <c r="AP937" s="393"/>
      <c r="AQ937" s="687"/>
      <c r="AR937" s="674"/>
      <c r="AS937" s="699" t="e">
        <f t="shared" si="1855"/>
        <v>#DIV/0!</v>
      </c>
      <c r="AT937" s="168"/>
      <c r="AU937" s="699"/>
      <c r="AV937" s="515"/>
      <c r="AW937" s="699"/>
      <c r="AX937" s="168"/>
      <c r="AY937" s="687"/>
      <c r="AZ937" s="439"/>
      <c r="BA937" s="699" t="e">
        <f t="shared" si="1862"/>
        <v>#DIV/0!</v>
      </c>
      <c r="BB937" s="89"/>
      <c r="BC937" s="393"/>
      <c r="BD937" s="89"/>
      <c r="BE937" s="447"/>
      <c r="BF937" s="393"/>
      <c r="BG937" s="393"/>
      <c r="BH937" s="393"/>
      <c r="BI937" s="89"/>
      <c r="BJ937" s="393"/>
      <c r="BK937" s="393"/>
      <c r="BL937" s="393"/>
      <c r="BM937" s="89"/>
      <c r="BN937" s="393"/>
      <c r="BO937" s="393"/>
      <c r="BP937" s="515"/>
      <c r="BQ937" s="476"/>
      <c r="BR937" s="393"/>
      <c r="BS937" s="89"/>
      <c r="BT937" s="439"/>
      <c r="BU937" s="585"/>
      <c r="BV937" s="439"/>
      <c r="BW937" s="515"/>
      <c r="BX937" s="439"/>
      <c r="BY937" s="439"/>
      <c r="BZ937" s="89"/>
      <c r="CE937" s="699" t="e">
        <f t="shared" si="1828"/>
        <v>#DIV/0!</v>
      </c>
    </row>
    <row r="938" spans="2:83" s="61" customFormat="1" ht="42" hidden="1" customHeight="1" x14ac:dyDescent="0.25">
      <c r="B938" s="416"/>
      <c r="C938" s="469" t="s">
        <v>32</v>
      </c>
      <c r="D938" s="393"/>
      <c r="E938" s="487"/>
      <c r="F938" s="511"/>
      <c r="G938" s="487"/>
      <c r="H938" s="487"/>
      <c r="I938" s="89"/>
      <c r="J938" s="393"/>
      <c r="K938" s="579"/>
      <c r="L938" s="699" t="e">
        <f t="shared" si="1853"/>
        <v>#DIV/0!</v>
      </c>
      <c r="M938" s="168"/>
      <c r="N938" s="687"/>
      <c r="O938" s="515"/>
      <c r="P938" s="687"/>
      <c r="Q938" s="439"/>
      <c r="R938" s="687"/>
      <c r="S938" s="439"/>
      <c r="T938" s="687"/>
      <c r="U938" s="89"/>
      <c r="V938" s="394"/>
      <c r="W938" s="89"/>
      <c r="X938" s="89"/>
      <c r="Y938" s="89"/>
      <c r="Z938" s="474"/>
      <c r="AA938" s="394"/>
      <c r="AB938" s="394"/>
      <c r="AC938" s="394"/>
      <c r="AD938" s="687"/>
      <c r="AE938" s="33"/>
      <c r="AF938" s="699" t="e">
        <f t="shared" si="1854"/>
        <v>#DIV/0!</v>
      </c>
      <c r="AG938" s="168"/>
      <c r="AH938" s="687"/>
      <c r="AI938" s="515"/>
      <c r="AJ938" s="687"/>
      <c r="AK938" s="487"/>
      <c r="AL938" s="687"/>
      <c r="AM938" s="487"/>
      <c r="AN938" s="687"/>
      <c r="AO938" s="89"/>
      <c r="AP938" s="393"/>
      <c r="AQ938" s="687"/>
      <c r="AR938" s="674"/>
      <c r="AS938" s="699" t="e">
        <f t="shared" si="1855"/>
        <v>#DIV/0!</v>
      </c>
      <c r="AT938" s="168"/>
      <c r="AU938" s="699"/>
      <c r="AV938" s="515"/>
      <c r="AW938" s="699"/>
      <c r="AX938" s="168"/>
      <c r="AY938" s="687"/>
      <c r="AZ938" s="439"/>
      <c r="BA938" s="699" t="e">
        <f t="shared" si="1862"/>
        <v>#DIV/0!</v>
      </c>
      <c r="BB938" s="89"/>
      <c r="BC938" s="393"/>
      <c r="BD938" s="89"/>
      <c r="BE938" s="447"/>
      <c r="BF938" s="393"/>
      <c r="BG938" s="393"/>
      <c r="BH938" s="393"/>
      <c r="BI938" s="89"/>
      <c r="BJ938" s="393"/>
      <c r="BK938" s="393"/>
      <c r="BL938" s="393"/>
      <c r="BM938" s="89"/>
      <c r="BN938" s="393"/>
      <c r="BO938" s="393"/>
      <c r="BP938" s="515"/>
      <c r="BQ938" s="476"/>
      <c r="BR938" s="393"/>
      <c r="BS938" s="89"/>
      <c r="BT938" s="439"/>
      <c r="BU938" s="585"/>
      <c r="BV938" s="439"/>
      <c r="BW938" s="515"/>
      <c r="BX938" s="439"/>
      <c r="BY938" s="439"/>
      <c r="BZ938" s="89"/>
      <c r="CE938" s="699" t="e">
        <f t="shared" si="1828"/>
        <v>#DIV/0!</v>
      </c>
    </row>
    <row r="939" spans="2:83" s="61" customFormat="1" ht="43.5" hidden="1" customHeight="1" x14ac:dyDescent="0.25">
      <c r="B939" s="416"/>
      <c r="C939" s="470" t="s">
        <v>292</v>
      </c>
      <c r="D939" s="393"/>
      <c r="E939" s="487"/>
      <c r="F939" s="511"/>
      <c r="G939" s="487"/>
      <c r="H939" s="487"/>
      <c r="I939" s="89"/>
      <c r="J939" s="393"/>
      <c r="K939" s="579"/>
      <c r="L939" s="699" t="e">
        <f t="shared" si="1853"/>
        <v>#DIV/0!</v>
      </c>
      <c r="M939" s="168"/>
      <c r="N939" s="687"/>
      <c r="O939" s="515"/>
      <c r="P939" s="687"/>
      <c r="Q939" s="439"/>
      <c r="R939" s="687"/>
      <c r="S939" s="439"/>
      <c r="T939" s="687"/>
      <c r="U939" s="89"/>
      <c r="V939" s="394"/>
      <c r="W939" s="89"/>
      <c r="X939" s="89"/>
      <c r="Y939" s="89"/>
      <c r="Z939" s="474"/>
      <c r="AA939" s="394"/>
      <c r="AB939" s="394"/>
      <c r="AC939" s="394"/>
      <c r="AD939" s="687"/>
      <c r="AE939" s="33"/>
      <c r="AF939" s="699" t="e">
        <f t="shared" si="1854"/>
        <v>#DIV/0!</v>
      </c>
      <c r="AG939" s="168"/>
      <c r="AH939" s="687"/>
      <c r="AI939" s="515"/>
      <c r="AJ939" s="687"/>
      <c r="AK939" s="487"/>
      <c r="AL939" s="687"/>
      <c r="AM939" s="487"/>
      <c r="AN939" s="687"/>
      <c r="AO939" s="89"/>
      <c r="AP939" s="393"/>
      <c r="AQ939" s="687"/>
      <c r="AR939" s="674"/>
      <c r="AS939" s="699" t="e">
        <f t="shared" si="1855"/>
        <v>#DIV/0!</v>
      </c>
      <c r="AT939" s="168"/>
      <c r="AU939" s="699"/>
      <c r="AV939" s="515"/>
      <c r="AW939" s="699"/>
      <c r="AX939" s="168"/>
      <c r="AY939" s="687"/>
      <c r="AZ939" s="439"/>
      <c r="BA939" s="699" t="e">
        <f t="shared" si="1862"/>
        <v>#DIV/0!</v>
      </c>
      <c r="BB939" s="89"/>
      <c r="BC939" s="393"/>
      <c r="BD939" s="89"/>
      <c r="BE939" s="447"/>
      <c r="BF939" s="393"/>
      <c r="BG939" s="393"/>
      <c r="BH939" s="393"/>
      <c r="BI939" s="89"/>
      <c r="BJ939" s="393"/>
      <c r="BK939" s="393"/>
      <c r="BL939" s="393"/>
      <c r="BM939" s="89"/>
      <c r="BN939" s="393"/>
      <c r="BO939" s="393"/>
      <c r="BP939" s="515"/>
      <c r="BQ939" s="476"/>
      <c r="BR939" s="393"/>
      <c r="BS939" s="89"/>
      <c r="BT939" s="439"/>
      <c r="BU939" s="585"/>
      <c r="BV939" s="439"/>
      <c r="BW939" s="515"/>
      <c r="BX939" s="439"/>
      <c r="BY939" s="439"/>
      <c r="BZ939" s="89"/>
      <c r="CE939" s="699" t="e">
        <f t="shared" si="1828"/>
        <v>#DIV/0!</v>
      </c>
    </row>
    <row r="940" spans="2:83" s="61" customFormat="1" ht="107.25" hidden="1" customHeight="1" x14ac:dyDescent="0.25">
      <c r="B940" s="416">
        <v>5</v>
      </c>
      <c r="C940" s="119" t="s">
        <v>296</v>
      </c>
      <c r="D940" s="393"/>
      <c r="E940" s="487"/>
      <c r="F940" s="511"/>
      <c r="G940" s="487"/>
      <c r="H940" s="487"/>
      <c r="I940" s="89"/>
      <c r="J940" s="393"/>
      <c r="K940" s="579"/>
      <c r="L940" s="699" t="e">
        <f t="shared" si="1853"/>
        <v>#DIV/0!</v>
      </c>
      <c r="M940" s="168"/>
      <c r="N940" s="687"/>
      <c r="O940" s="515"/>
      <c r="P940" s="687"/>
      <c r="Q940" s="439"/>
      <c r="R940" s="687"/>
      <c r="S940" s="439"/>
      <c r="T940" s="687"/>
      <c r="U940" s="89"/>
      <c r="V940" s="394"/>
      <c r="W940" s="89"/>
      <c r="X940" s="89"/>
      <c r="Y940" s="89"/>
      <c r="Z940" s="474"/>
      <c r="AA940" s="394"/>
      <c r="AB940" s="394"/>
      <c r="AC940" s="394"/>
      <c r="AD940" s="687"/>
      <c r="AE940" s="33"/>
      <c r="AF940" s="699" t="e">
        <f t="shared" si="1854"/>
        <v>#DIV/0!</v>
      </c>
      <c r="AG940" s="168"/>
      <c r="AH940" s="687"/>
      <c r="AI940" s="515"/>
      <c r="AJ940" s="687"/>
      <c r="AK940" s="487"/>
      <c r="AL940" s="687"/>
      <c r="AM940" s="487"/>
      <c r="AN940" s="687"/>
      <c r="AO940" s="89"/>
      <c r="AP940" s="393"/>
      <c r="AQ940" s="687"/>
      <c r="AR940" s="674"/>
      <c r="AS940" s="699" t="e">
        <f t="shared" si="1855"/>
        <v>#DIV/0!</v>
      </c>
      <c r="AT940" s="168"/>
      <c r="AU940" s="699"/>
      <c r="AV940" s="515"/>
      <c r="AW940" s="699"/>
      <c r="AX940" s="168"/>
      <c r="AY940" s="687"/>
      <c r="AZ940" s="439"/>
      <c r="BA940" s="699" t="e">
        <f t="shared" si="1862"/>
        <v>#DIV/0!</v>
      </c>
      <c r="BB940" s="89"/>
      <c r="BC940" s="393"/>
      <c r="BD940" s="89"/>
      <c r="BE940" s="447"/>
      <c r="BF940" s="393"/>
      <c r="BG940" s="393"/>
      <c r="BH940" s="393"/>
      <c r="BI940" s="89"/>
      <c r="BJ940" s="393"/>
      <c r="BK940" s="393"/>
      <c r="BL940" s="393"/>
      <c r="BM940" s="89"/>
      <c r="BN940" s="393"/>
      <c r="BO940" s="393"/>
      <c r="BP940" s="515"/>
      <c r="BQ940" s="476"/>
      <c r="BR940" s="393"/>
      <c r="BS940" s="89"/>
      <c r="BT940" s="439"/>
      <c r="BU940" s="585"/>
      <c r="BV940" s="439"/>
      <c r="BW940" s="515"/>
      <c r="BX940" s="439"/>
      <c r="BY940" s="439"/>
      <c r="BZ940" s="89"/>
      <c r="CE940" s="699" t="e">
        <f t="shared" si="1828"/>
        <v>#DIV/0!</v>
      </c>
    </row>
    <row r="941" spans="2:83" s="61" customFormat="1" ht="51.75" hidden="1" customHeight="1" x14ac:dyDescent="0.25">
      <c r="B941" s="416"/>
      <c r="C941" s="469" t="s">
        <v>32</v>
      </c>
      <c r="D941" s="393"/>
      <c r="E941" s="487"/>
      <c r="F941" s="511"/>
      <c r="G941" s="487"/>
      <c r="H941" s="487"/>
      <c r="I941" s="89"/>
      <c r="J941" s="393"/>
      <c r="K941" s="579"/>
      <c r="L941" s="699" t="e">
        <f t="shared" si="1853"/>
        <v>#DIV/0!</v>
      </c>
      <c r="M941" s="168"/>
      <c r="N941" s="687"/>
      <c r="O941" s="515"/>
      <c r="P941" s="687"/>
      <c r="Q941" s="439"/>
      <c r="R941" s="687"/>
      <c r="S941" s="439"/>
      <c r="T941" s="687"/>
      <c r="U941" s="89"/>
      <c r="V941" s="394"/>
      <c r="W941" s="89"/>
      <c r="X941" s="89"/>
      <c r="Y941" s="89"/>
      <c r="Z941" s="474"/>
      <c r="AA941" s="394"/>
      <c r="AB941" s="394"/>
      <c r="AC941" s="394"/>
      <c r="AD941" s="687"/>
      <c r="AE941" s="33"/>
      <c r="AF941" s="699" t="e">
        <f t="shared" si="1854"/>
        <v>#DIV/0!</v>
      </c>
      <c r="AG941" s="168"/>
      <c r="AH941" s="687"/>
      <c r="AI941" s="515"/>
      <c r="AJ941" s="687"/>
      <c r="AK941" s="487"/>
      <c r="AL941" s="687"/>
      <c r="AM941" s="487"/>
      <c r="AN941" s="687"/>
      <c r="AO941" s="89"/>
      <c r="AP941" s="393"/>
      <c r="AQ941" s="687"/>
      <c r="AR941" s="674"/>
      <c r="AS941" s="699" t="e">
        <f t="shared" si="1855"/>
        <v>#DIV/0!</v>
      </c>
      <c r="AT941" s="168"/>
      <c r="AU941" s="699"/>
      <c r="AV941" s="515"/>
      <c r="AW941" s="699"/>
      <c r="AX941" s="168"/>
      <c r="AY941" s="687"/>
      <c r="AZ941" s="439"/>
      <c r="BA941" s="699" t="e">
        <f t="shared" si="1862"/>
        <v>#DIV/0!</v>
      </c>
      <c r="BB941" s="89"/>
      <c r="BC941" s="393"/>
      <c r="BD941" s="89"/>
      <c r="BE941" s="447"/>
      <c r="BF941" s="393"/>
      <c r="BG941" s="393"/>
      <c r="BH941" s="393"/>
      <c r="BI941" s="89"/>
      <c r="BJ941" s="393"/>
      <c r="BK941" s="393"/>
      <c r="BL941" s="393"/>
      <c r="BM941" s="89"/>
      <c r="BN941" s="393"/>
      <c r="BO941" s="393"/>
      <c r="BP941" s="515"/>
      <c r="BQ941" s="476"/>
      <c r="BR941" s="393"/>
      <c r="BS941" s="89"/>
      <c r="BT941" s="439"/>
      <c r="BU941" s="585"/>
      <c r="BV941" s="439"/>
      <c r="BW941" s="515"/>
      <c r="BX941" s="439"/>
      <c r="BY941" s="439"/>
      <c r="BZ941" s="89"/>
      <c r="CE941" s="699" t="e">
        <f t="shared" si="1828"/>
        <v>#DIV/0!</v>
      </c>
    </row>
    <row r="942" spans="2:83" s="61" customFormat="1" ht="47.25" hidden="1" customHeight="1" x14ac:dyDescent="0.25">
      <c r="B942" s="416"/>
      <c r="C942" s="470" t="s">
        <v>292</v>
      </c>
      <c r="D942" s="393"/>
      <c r="E942" s="487"/>
      <c r="F942" s="511"/>
      <c r="G942" s="487"/>
      <c r="H942" s="487"/>
      <c r="I942" s="89"/>
      <c r="J942" s="393"/>
      <c r="K942" s="579"/>
      <c r="L942" s="699" t="e">
        <f t="shared" si="1853"/>
        <v>#DIV/0!</v>
      </c>
      <c r="M942" s="168"/>
      <c r="N942" s="687"/>
      <c r="O942" s="515"/>
      <c r="P942" s="687"/>
      <c r="Q942" s="439"/>
      <c r="R942" s="687"/>
      <c r="S942" s="439"/>
      <c r="T942" s="687"/>
      <c r="U942" s="89"/>
      <c r="V942" s="394"/>
      <c r="W942" s="89"/>
      <c r="X942" s="89"/>
      <c r="Y942" s="89"/>
      <c r="Z942" s="474"/>
      <c r="AA942" s="394"/>
      <c r="AB942" s="394"/>
      <c r="AC942" s="394"/>
      <c r="AD942" s="687"/>
      <c r="AE942" s="33"/>
      <c r="AF942" s="699" t="e">
        <f t="shared" si="1854"/>
        <v>#DIV/0!</v>
      </c>
      <c r="AG942" s="168"/>
      <c r="AH942" s="687"/>
      <c r="AI942" s="515"/>
      <c r="AJ942" s="687"/>
      <c r="AK942" s="487"/>
      <c r="AL942" s="687"/>
      <c r="AM942" s="487"/>
      <c r="AN942" s="687"/>
      <c r="AO942" s="89"/>
      <c r="AP942" s="393"/>
      <c r="AQ942" s="687"/>
      <c r="AR942" s="674"/>
      <c r="AS942" s="699" t="e">
        <f t="shared" si="1855"/>
        <v>#DIV/0!</v>
      </c>
      <c r="AT942" s="168"/>
      <c r="AU942" s="699"/>
      <c r="AV942" s="515"/>
      <c r="AW942" s="699"/>
      <c r="AX942" s="168"/>
      <c r="AY942" s="687"/>
      <c r="AZ942" s="439"/>
      <c r="BA942" s="699" t="e">
        <f t="shared" si="1862"/>
        <v>#DIV/0!</v>
      </c>
      <c r="BB942" s="89"/>
      <c r="BC942" s="393"/>
      <c r="BD942" s="89"/>
      <c r="BE942" s="447"/>
      <c r="BF942" s="393"/>
      <c r="BG942" s="393"/>
      <c r="BH942" s="393"/>
      <c r="BI942" s="89"/>
      <c r="BJ942" s="393"/>
      <c r="BK942" s="393"/>
      <c r="BL942" s="393"/>
      <c r="BM942" s="89"/>
      <c r="BN942" s="393"/>
      <c r="BO942" s="393"/>
      <c r="BP942" s="515"/>
      <c r="BQ942" s="476"/>
      <c r="BR942" s="393"/>
      <c r="BS942" s="89"/>
      <c r="BT942" s="439"/>
      <c r="BU942" s="585"/>
      <c r="BV942" s="439"/>
      <c r="BW942" s="515"/>
      <c r="BX942" s="439"/>
      <c r="BY942" s="439"/>
      <c r="BZ942" s="89"/>
      <c r="CE942" s="699" t="e">
        <f t="shared" si="1828"/>
        <v>#DIV/0!</v>
      </c>
    </row>
    <row r="943" spans="2:83" s="61" customFormat="1" ht="138.75" hidden="1" customHeight="1" x14ac:dyDescent="0.25">
      <c r="B943" s="416">
        <v>6</v>
      </c>
      <c r="C943" s="119" t="s">
        <v>297</v>
      </c>
      <c r="D943" s="393"/>
      <c r="E943" s="487"/>
      <c r="F943" s="511"/>
      <c r="G943" s="487"/>
      <c r="H943" s="487"/>
      <c r="I943" s="89"/>
      <c r="J943" s="393"/>
      <c r="K943" s="579"/>
      <c r="L943" s="699" t="e">
        <f t="shared" si="1853"/>
        <v>#DIV/0!</v>
      </c>
      <c r="M943" s="168"/>
      <c r="N943" s="687"/>
      <c r="O943" s="515"/>
      <c r="P943" s="687"/>
      <c r="Q943" s="439"/>
      <c r="R943" s="687"/>
      <c r="S943" s="439"/>
      <c r="T943" s="687"/>
      <c r="U943" s="89"/>
      <c r="V943" s="394"/>
      <c r="W943" s="89"/>
      <c r="X943" s="89"/>
      <c r="Y943" s="89"/>
      <c r="Z943" s="474"/>
      <c r="AA943" s="394"/>
      <c r="AB943" s="394"/>
      <c r="AC943" s="394"/>
      <c r="AD943" s="687"/>
      <c r="AE943" s="33"/>
      <c r="AF943" s="699" t="e">
        <f t="shared" si="1854"/>
        <v>#DIV/0!</v>
      </c>
      <c r="AG943" s="168"/>
      <c r="AH943" s="687"/>
      <c r="AI943" s="515"/>
      <c r="AJ943" s="687"/>
      <c r="AK943" s="487"/>
      <c r="AL943" s="687"/>
      <c r="AM943" s="487"/>
      <c r="AN943" s="687"/>
      <c r="AO943" s="89"/>
      <c r="AP943" s="393"/>
      <c r="AQ943" s="687"/>
      <c r="AR943" s="674"/>
      <c r="AS943" s="699" t="e">
        <f t="shared" si="1855"/>
        <v>#DIV/0!</v>
      </c>
      <c r="AT943" s="168"/>
      <c r="AU943" s="699"/>
      <c r="AV943" s="515"/>
      <c r="AW943" s="699"/>
      <c r="AX943" s="168"/>
      <c r="AY943" s="687"/>
      <c r="AZ943" s="439"/>
      <c r="BA943" s="699" t="e">
        <f t="shared" si="1862"/>
        <v>#DIV/0!</v>
      </c>
      <c r="BB943" s="89"/>
      <c r="BC943" s="393"/>
      <c r="BD943" s="89"/>
      <c r="BE943" s="447"/>
      <c r="BF943" s="393"/>
      <c r="BG943" s="393"/>
      <c r="BH943" s="393"/>
      <c r="BI943" s="89"/>
      <c r="BJ943" s="393"/>
      <c r="BK943" s="393"/>
      <c r="BL943" s="393"/>
      <c r="BM943" s="89"/>
      <c r="BN943" s="393"/>
      <c r="BO943" s="393"/>
      <c r="BP943" s="515"/>
      <c r="BQ943" s="476"/>
      <c r="BR943" s="393"/>
      <c r="BS943" s="89"/>
      <c r="BT943" s="439"/>
      <c r="BU943" s="585"/>
      <c r="BV943" s="439"/>
      <c r="BW943" s="515"/>
      <c r="BX943" s="439"/>
      <c r="BY943" s="439"/>
      <c r="BZ943" s="89"/>
      <c r="CE943" s="699" t="e">
        <f t="shared" si="1828"/>
        <v>#DIV/0!</v>
      </c>
    </row>
    <row r="944" spans="2:83" s="61" customFormat="1" ht="48.75" hidden="1" customHeight="1" x14ac:dyDescent="0.25">
      <c r="B944" s="416"/>
      <c r="C944" s="469" t="s">
        <v>32</v>
      </c>
      <c r="D944" s="393"/>
      <c r="E944" s="487"/>
      <c r="F944" s="511"/>
      <c r="G944" s="487"/>
      <c r="H944" s="487"/>
      <c r="I944" s="89"/>
      <c r="J944" s="393"/>
      <c r="K944" s="579"/>
      <c r="L944" s="699" t="e">
        <f t="shared" si="1853"/>
        <v>#DIV/0!</v>
      </c>
      <c r="M944" s="168"/>
      <c r="N944" s="687"/>
      <c r="O944" s="515"/>
      <c r="P944" s="687"/>
      <c r="Q944" s="439"/>
      <c r="R944" s="687"/>
      <c r="S944" s="439"/>
      <c r="T944" s="687"/>
      <c r="U944" s="89"/>
      <c r="V944" s="394"/>
      <c r="W944" s="89"/>
      <c r="X944" s="89"/>
      <c r="Y944" s="89"/>
      <c r="Z944" s="474"/>
      <c r="AA944" s="394"/>
      <c r="AB944" s="394"/>
      <c r="AC944" s="394"/>
      <c r="AD944" s="687"/>
      <c r="AE944" s="33"/>
      <c r="AF944" s="699" t="e">
        <f t="shared" si="1854"/>
        <v>#DIV/0!</v>
      </c>
      <c r="AG944" s="168"/>
      <c r="AH944" s="687"/>
      <c r="AI944" s="515"/>
      <c r="AJ944" s="687"/>
      <c r="AK944" s="487"/>
      <c r="AL944" s="687"/>
      <c r="AM944" s="487"/>
      <c r="AN944" s="687"/>
      <c r="AO944" s="89"/>
      <c r="AP944" s="393"/>
      <c r="AQ944" s="687"/>
      <c r="AR944" s="674"/>
      <c r="AS944" s="699" t="e">
        <f t="shared" si="1855"/>
        <v>#DIV/0!</v>
      </c>
      <c r="AT944" s="168"/>
      <c r="AU944" s="699"/>
      <c r="AV944" s="515"/>
      <c r="AW944" s="699"/>
      <c r="AX944" s="168"/>
      <c r="AY944" s="687"/>
      <c r="AZ944" s="439"/>
      <c r="BA944" s="699" t="e">
        <f t="shared" si="1862"/>
        <v>#DIV/0!</v>
      </c>
      <c r="BB944" s="89"/>
      <c r="BC944" s="393"/>
      <c r="BD944" s="89"/>
      <c r="BE944" s="447"/>
      <c r="BF944" s="393"/>
      <c r="BG944" s="393"/>
      <c r="BH944" s="393"/>
      <c r="BI944" s="89"/>
      <c r="BJ944" s="393"/>
      <c r="BK944" s="393"/>
      <c r="BL944" s="393"/>
      <c r="BM944" s="89"/>
      <c r="BN944" s="393"/>
      <c r="BO944" s="393"/>
      <c r="BP944" s="515"/>
      <c r="BQ944" s="476"/>
      <c r="BR944" s="393"/>
      <c r="BS944" s="89"/>
      <c r="BT944" s="439"/>
      <c r="BU944" s="585"/>
      <c r="BV944" s="439"/>
      <c r="BW944" s="515"/>
      <c r="BX944" s="439"/>
      <c r="BY944" s="439"/>
      <c r="BZ944" s="89"/>
      <c r="CE944" s="699" t="e">
        <f t="shared" si="1828"/>
        <v>#DIV/0!</v>
      </c>
    </row>
    <row r="945" spans="2:83" s="61" customFormat="1" ht="47.25" hidden="1" customHeight="1" x14ac:dyDescent="0.25">
      <c r="B945" s="416"/>
      <c r="C945" s="470" t="s">
        <v>292</v>
      </c>
      <c r="D945" s="393"/>
      <c r="E945" s="487"/>
      <c r="F945" s="511"/>
      <c r="G945" s="487"/>
      <c r="H945" s="487"/>
      <c r="I945" s="89"/>
      <c r="J945" s="393"/>
      <c r="K945" s="579"/>
      <c r="L945" s="699" t="e">
        <f t="shared" si="1853"/>
        <v>#DIV/0!</v>
      </c>
      <c r="M945" s="168"/>
      <c r="N945" s="687"/>
      <c r="O945" s="515"/>
      <c r="P945" s="687"/>
      <c r="Q945" s="439"/>
      <c r="R945" s="687"/>
      <c r="S945" s="439"/>
      <c r="T945" s="687"/>
      <c r="U945" s="89"/>
      <c r="V945" s="394"/>
      <c r="W945" s="89"/>
      <c r="X945" s="89"/>
      <c r="Y945" s="89"/>
      <c r="Z945" s="474"/>
      <c r="AA945" s="394"/>
      <c r="AB945" s="394"/>
      <c r="AC945" s="394"/>
      <c r="AD945" s="687"/>
      <c r="AE945" s="33"/>
      <c r="AF945" s="699" t="e">
        <f t="shared" si="1854"/>
        <v>#DIV/0!</v>
      </c>
      <c r="AG945" s="168"/>
      <c r="AH945" s="687"/>
      <c r="AI945" s="515"/>
      <c r="AJ945" s="687"/>
      <c r="AK945" s="487"/>
      <c r="AL945" s="687"/>
      <c r="AM945" s="487"/>
      <c r="AN945" s="687"/>
      <c r="AO945" s="89"/>
      <c r="AP945" s="393"/>
      <c r="AQ945" s="687"/>
      <c r="AR945" s="674"/>
      <c r="AS945" s="699" t="e">
        <f t="shared" si="1855"/>
        <v>#DIV/0!</v>
      </c>
      <c r="AT945" s="168"/>
      <c r="AU945" s="699"/>
      <c r="AV945" s="515"/>
      <c r="AW945" s="699"/>
      <c r="AX945" s="168"/>
      <c r="AY945" s="687"/>
      <c r="AZ945" s="439"/>
      <c r="BA945" s="699" t="e">
        <f t="shared" si="1862"/>
        <v>#DIV/0!</v>
      </c>
      <c r="BB945" s="89"/>
      <c r="BC945" s="393"/>
      <c r="BD945" s="89"/>
      <c r="BE945" s="447"/>
      <c r="BF945" s="393"/>
      <c r="BG945" s="393"/>
      <c r="BH945" s="393"/>
      <c r="BI945" s="89"/>
      <c r="BJ945" s="393"/>
      <c r="BK945" s="393"/>
      <c r="BL945" s="393"/>
      <c r="BM945" s="89"/>
      <c r="BN945" s="393"/>
      <c r="BO945" s="393"/>
      <c r="BP945" s="515"/>
      <c r="BQ945" s="476"/>
      <c r="BR945" s="393"/>
      <c r="BS945" s="89"/>
      <c r="BT945" s="439"/>
      <c r="BU945" s="585"/>
      <c r="BV945" s="439"/>
      <c r="BW945" s="515"/>
      <c r="BX945" s="439"/>
      <c r="BY945" s="439"/>
      <c r="BZ945" s="89"/>
      <c r="CE945" s="699" t="e">
        <f t="shared" si="1828"/>
        <v>#DIV/0!</v>
      </c>
    </row>
    <row r="946" spans="2:83" s="61" customFormat="1" ht="70.5" hidden="1" customHeight="1" x14ac:dyDescent="0.25">
      <c r="B946" s="416" t="s">
        <v>63</v>
      </c>
      <c r="C946" s="119" t="s">
        <v>302</v>
      </c>
      <c r="D946" s="393">
        <f>I946</f>
        <v>4299.8850000000002</v>
      </c>
      <c r="E946" s="487"/>
      <c r="F946" s="511"/>
      <c r="G946" s="487"/>
      <c r="H946" s="487"/>
      <c r="I946" s="487">
        <f>I947+I948</f>
        <v>4299.8850000000002</v>
      </c>
      <c r="J946" s="439">
        <f>J947+J948</f>
        <v>-4299.8850000000002</v>
      </c>
      <c r="K946" s="579">
        <f>U946</f>
        <v>0</v>
      </c>
      <c r="L946" s="699">
        <f t="shared" si="1853"/>
        <v>0</v>
      </c>
      <c r="M946" s="168"/>
      <c r="N946" s="687"/>
      <c r="O946" s="515"/>
      <c r="P946" s="687"/>
      <c r="Q946" s="439"/>
      <c r="R946" s="687"/>
      <c r="S946" s="439"/>
      <c r="T946" s="687"/>
      <c r="U946" s="439">
        <f>U947+U948</f>
        <v>0</v>
      </c>
      <c r="V946" s="393">
        <f>W946+X946+Y946</f>
        <v>0</v>
      </c>
      <c r="W946" s="476"/>
      <c r="X946" s="476"/>
      <c r="Y946" s="476">
        <f>Y947+Y948</f>
        <v>0</v>
      </c>
      <c r="Z946" s="476">
        <f t="shared" ref="Z946:Z954" si="1863">AC946</f>
        <v>4299.8850000000002</v>
      </c>
      <c r="AA946" s="393"/>
      <c r="AB946" s="393"/>
      <c r="AC946" s="393">
        <f>AC947+AC948</f>
        <v>4299.8850000000002</v>
      </c>
      <c r="AD946" s="687"/>
      <c r="AE946" s="33"/>
      <c r="AF946" s="699">
        <f t="shared" si="1854"/>
        <v>0</v>
      </c>
      <c r="AG946" s="168"/>
      <c r="AH946" s="687"/>
      <c r="AI946" s="515"/>
      <c r="AJ946" s="687"/>
      <c r="AK946" s="487"/>
      <c r="AL946" s="687"/>
      <c r="AM946" s="487"/>
      <c r="AN946" s="687"/>
      <c r="AO946" s="89"/>
      <c r="AP946" s="393"/>
      <c r="AQ946" s="687"/>
      <c r="AR946" s="674"/>
      <c r="AS946" s="699">
        <f t="shared" si="1855"/>
        <v>0</v>
      </c>
      <c r="AT946" s="168"/>
      <c r="AU946" s="699"/>
      <c r="AV946" s="515"/>
      <c r="AW946" s="699"/>
      <c r="AX946" s="168"/>
      <c r="AY946" s="687"/>
      <c r="AZ946" s="439"/>
      <c r="BA946" s="699" t="e">
        <f t="shared" si="1862"/>
        <v>#DIV/0!</v>
      </c>
      <c r="BB946" s="89"/>
      <c r="BC946" s="393"/>
      <c r="BD946" s="89"/>
      <c r="BE946" s="447"/>
      <c r="BF946" s="393"/>
      <c r="BG946" s="393"/>
      <c r="BH946" s="393"/>
      <c r="BI946" s="89"/>
      <c r="BJ946" s="393"/>
      <c r="BK946" s="393"/>
      <c r="BL946" s="393"/>
      <c r="BM946" s="89"/>
      <c r="BN946" s="393"/>
      <c r="BO946" s="393"/>
      <c r="BP946" s="515"/>
      <c r="BQ946" s="476"/>
      <c r="BR946" s="393"/>
      <c r="BS946" s="89"/>
      <c r="BT946" s="439"/>
      <c r="BU946" s="585"/>
      <c r="BV946" s="439"/>
      <c r="BW946" s="515"/>
      <c r="BX946" s="439"/>
      <c r="BY946" s="439"/>
      <c r="BZ946" s="89"/>
      <c r="CE946" s="699">
        <f t="shared" si="1828"/>
        <v>0</v>
      </c>
    </row>
    <row r="947" spans="2:83" s="61" customFormat="1" ht="48.75" hidden="1" customHeight="1" x14ac:dyDescent="0.25">
      <c r="B947" s="416"/>
      <c r="C947" s="469" t="s">
        <v>32</v>
      </c>
      <c r="D947" s="391">
        <f>I947</f>
        <v>2880.9</v>
      </c>
      <c r="E947" s="487"/>
      <c r="F947" s="511"/>
      <c r="G947" s="487"/>
      <c r="H947" s="487"/>
      <c r="I947" s="489">
        <v>2880.9</v>
      </c>
      <c r="J947" s="436">
        <f>U947-I947</f>
        <v>-2880.9</v>
      </c>
      <c r="K947" s="579">
        <f>U947</f>
        <v>0</v>
      </c>
      <c r="L947" s="699">
        <f t="shared" si="1853"/>
        <v>0</v>
      </c>
      <c r="M947" s="168"/>
      <c r="N947" s="687"/>
      <c r="O947" s="515"/>
      <c r="P947" s="687"/>
      <c r="Q947" s="439"/>
      <c r="R947" s="687"/>
      <c r="S947" s="439"/>
      <c r="T947" s="687"/>
      <c r="U947" s="436">
        <v>0</v>
      </c>
      <c r="V947" s="391">
        <f>W947+X947+Y947</f>
        <v>0</v>
      </c>
      <c r="W947" s="469"/>
      <c r="X947" s="469"/>
      <c r="Y947" s="469"/>
      <c r="Z947" s="469">
        <f t="shared" si="1863"/>
        <v>2880.9</v>
      </c>
      <c r="AA947" s="391"/>
      <c r="AB947" s="391"/>
      <c r="AC947" s="391">
        <v>2880.9</v>
      </c>
      <c r="AD947" s="687"/>
      <c r="AE947" s="33"/>
      <c r="AF947" s="699">
        <f t="shared" si="1854"/>
        <v>0</v>
      </c>
      <c r="AG947" s="168"/>
      <c r="AH947" s="687"/>
      <c r="AI947" s="515"/>
      <c r="AJ947" s="687"/>
      <c r="AK947" s="487"/>
      <c r="AL947" s="687"/>
      <c r="AM947" s="487"/>
      <c r="AN947" s="687"/>
      <c r="AO947" s="89"/>
      <c r="AP947" s="393"/>
      <c r="AQ947" s="687"/>
      <c r="AR947" s="674"/>
      <c r="AS947" s="699">
        <f t="shared" si="1855"/>
        <v>0</v>
      </c>
      <c r="AT947" s="168"/>
      <c r="AU947" s="699"/>
      <c r="AV947" s="515"/>
      <c r="AW947" s="699"/>
      <c r="AX947" s="168"/>
      <c r="AY947" s="687"/>
      <c r="AZ947" s="439"/>
      <c r="BA947" s="699" t="e">
        <f t="shared" si="1862"/>
        <v>#DIV/0!</v>
      </c>
      <c r="BB947" s="89"/>
      <c r="BC947" s="393"/>
      <c r="BD947" s="89"/>
      <c r="BE947" s="447"/>
      <c r="BF947" s="393"/>
      <c r="BG947" s="393"/>
      <c r="BH947" s="393"/>
      <c r="BI947" s="89"/>
      <c r="BJ947" s="393"/>
      <c r="BK947" s="393"/>
      <c r="BL947" s="393"/>
      <c r="BM947" s="89"/>
      <c r="BN947" s="393"/>
      <c r="BO947" s="393"/>
      <c r="BP947" s="515"/>
      <c r="BQ947" s="476"/>
      <c r="BR947" s="393"/>
      <c r="BS947" s="89"/>
      <c r="BT947" s="439"/>
      <c r="BU947" s="585"/>
      <c r="BV947" s="439"/>
      <c r="BW947" s="515"/>
      <c r="BX947" s="439"/>
      <c r="BY947" s="439"/>
      <c r="BZ947" s="89"/>
      <c r="CE947" s="699">
        <f t="shared" si="1828"/>
        <v>0</v>
      </c>
    </row>
    <row r="948" spans="2:83" s="61" customFormat="1" ht="47.25" hidden="1" customHeight="1" x14ac:dyDescent="0.25">
      <c r="B948" s="416"/>
      <c r="C948" s="470" t="s">
        <v>292</v>
      </c>
      <c r="D948" s="389">
        <f>I948</f>
        <v>1418.9849999999999</v>
      </c>
      <c r="E948" s="487"/>
      <c r="F948" s="511"/>
      <c r="G948" s="487"/>
      <c r="H948" s="487"/>
      <c r="I948" s="491">
        <v>1418.9849999999999</v>
      </c>
      <c r="J948" s="435">
        <f>U948-I948</f>
        <v>-1418.9849999999999</v>
      </c>
      <c r="K948" s="579">
        <f>U948</f>
        <v>0</v>
      </c>
      <c r="L948" s="699">
        <f t="shared" si="1853"/>
        <v>0</v>
      </c>
      <c r="M948" s="168"/>
      <c r="N948" s="687"/>
      <c r="O948" s="515"/>
      <c r="P948" s="687"/>
      <c r="Q948" s="439"/>
      <c r="R948" s="687"/>
      <c r="S948" s="439"/>
      <c r="T948" s="687"/>
      <c r="U948" s="435">
        <v>0</v>
      </c>
      <c r="V948" s="389">
        <f>Y948</f>
        <v>0</v>
      </c>
      <c r="W948" s="470"/>
      <c r="X948" s="470"/>
      <c r="Y948" s="470"/>
      <c r="Z948" s="470">
        <f t="shared" si="1863"/>
        <v>1418.9849999999999</v>
      </c>
      <c r="AA948" s="389"/>
      <c r="AB948" s="389"/>
      <c r="AC948" s="389">
        <v>1418.9849999999999</v>
      </c>
      <c r="AD948" s="687"/>
      <c r="AE948" s="33"/>
      <c r="AF948" s="699">
        <f t="shared" si="1854"/>
        <v>0</v>
      </c>
      <c r="AG948" s="168"/>
      <c r="AH948" s="687"/>
      <c r="AI948" s="515"/>
      <c r="AJ948" s="687"/>
      <c r="AK948" s="487"/>
      <c r="AL948" s="687"/>
      <c r="AM948" s="487"/>
      <c r="AN948" s="687"/>
      <c r="AO948" s="89"/>
      <c r="AP948" s="393"/>
      <c r="AQ948" s="687"/>
      <c r="AR948" s="674"/>
      <c r="AS948" s="699">
        <f t="shared" si="1855"/>
        <v>0</v>
      </c>
      <c r="AT948" s="168"/>
      <c r="AU948" s="699"/>
      <c r="AV948" s="515"/>
      <c r="AW948" s="699"/>
      <c r="AX948" s="168"/>
      <c r="AY948" s="687"/>
      <c r="AZ948" s="439"/>
      <c r="BA948" s="699" t="e">
        <f t="shared" si="1862"/>
        <v>#DIV/0!</v>
      </c>
      <c r="BB948" s="89"/>
      <c r="BC948" s="393"/>
      <c r="BD948" s="89"/>
      <c r="BE948" s="447"/>
      <c r="BF948" s="393"/>
      <c r="BG948" s="393"/>
      <c r="BH948" s="393"/>
      <c r="BI948" s="89"/>
      <c r="BJ948" s="393"/>
      <c r="BK948" s="393"/>
      <c r="BL948" s="393"/>
      <c r="BM948" s="89"/>
      <c r="BN948" s="393"/>
      <c r="BO948" s="393"/>
      <c r="BP948" s="515"/>
      <c r="BQ948" s="476"/>
      <c r="BR948" s="393"/>
      <c r="BS948" s="89"/>
      <c r="BT948" s="439"/>
      <c r="BU948" s="585"/>
      <c r="BV948" s="439"/>
      <c r="BW948" s="515"/>
      <c r="BX948" s="439"/>
      <c r="BY948" s="439"/>
      <c r="BZ948" s="89"/>
      <c r="CE948" s="699">
        <f t="shared" si="1828"/>
        <v>0</v>
      </c>
    </row>
    <row r="949" spans="2:83" s="61" customFormat="1" ht="138.75" hidden="1" customHeight="1" x14ac:dyDescent="0.25">
      <c r="B949" s="416" t="s">
        <v>7</v>
      </c>
      <c r="C949" s="119" t="s">
        <v>304</v>
      </c>
      <c r="D949" s="393">
        <f t="shared" ref="D949:D954" si="1864">I949</f>
        <v>4344.6620000000003</v>
      </c>
      <c r="E949" s="487"/>
      <c r="F949" s="511"/>
      <c r="G949" s="487"/>
      <c r="H949" s="487"/>
      <c r="I949" s="487">
        <f>I950+I951</f>
        <v>4344.6620000000003</v>
      </c>
      <c r="J949" s="439">
        <f>J950+J951</f>
        <v>-4344.6620000000003</v>
      </c>
      <c r="K949" s="579">
        <f t="shared" ref="K949:K954" si="1865">U949</f>
        <v>0</v>
      </c>
      <c r="L949" s="699">
        <f t="shared" si="1853"/>
        <v>0</v>
      </c>
      <c r="M949" s="168"/>
      <c r="N949" s="687"/>
      <c r="O949" s="515"/>
      <c r="P949" s="687"/>
      <c r="Q949" s="439"/>
      <c r="R949" s="687"/>
      <c r="S949" s="439"/>
      <c r="T949" s="687"/>
      <c r="U949" s="439">
        <f>U950+U951</f>
        <v>0</v>
      </c>
      <c r="V949" s="393">
        <f>W949+X949+Y949</f>
        <v>0</v>
      </c>
      <c r="W949" s="476"/>
      <c r="X949" s="476"/>
      <c r="Y949" s="476">
        <f>Y950+Y951</f>
        <v>0</v>
      </c>
      <c r="Z949" s="476">
        <f t="shared" si="1863"/>
        <v>4344.6620000000003</v>
      </c>
      <c r="AA949" s="393"/>
      <c r="AB949" s="393"/>
      <c r="AC949" s="393">
        <f>AC950+AC951</f>
        <v>4344.6620000000003</v>
      </c>
      <c r="AD949" s="687"/>
      <c r="AE949" s="33"/>
      <c r="AF949" s="699">
        <f t="shared" si="1854"/>
        <v>0</v>
      </c>
      <c r="AG949" s="168"/>
      <c r="AH949" s="687"/>
      <c r="AI949" s="515"/>
      <c r="AJ949" s="687"/>
      <c r="AK949" s="487"/>
      <c r="AL949" s="687"/>
      <c r="AM949" s="487"/>
      <c r="AN949" s="687"/>
      <c r="AO949" s="89"/>
      <c r="AP949" s="393"/>
      <c r="AQ949" s="687"/>
      <c r="AR949" s="674"/>
      <c r="AS949" s="699">
        <f t="shared" si="1855"/>
        <v>0</v>
      </c>
      <c r="AT949" s="168"/>
      <c r="AU949" s="699"/>
      <c r="AV949" s="515"/>
      <c r="AW949" s="699"/>
      <c r="AX949" s="168"/>
      <c r="AY949" s="687"/>
      <c r="AZ949" s="439"/>
      <c r="BA949" s="699" t="e">
        <f t="shared" si="1862"/>
        <v>#DIV/0!</v>
      </c>
      <c r="BB949" s="89"/>
      <c r="BC949" s="393"/>
      <c r="BD949" s="89"/>
      <c r="BE949" s="447"/>
      <c r="BF949" s="393"/>
      <c r="BG949" s="393"/>
      <c r="BH949" s="393"/>
      <c r="BI949" s="89"/>
      <c r="BJ949" s="393"/>
      <c r="BK949" s="393"/>
      <c r="BL949" s="393"/>
      <c r="BM949" s="89"/>
      <c r="BN949" s="393"/>
      <c r="BO949" s="393"/>
      <c r="BP949" s="515"/>
      <c r="BQ949" s="476"/>
      <c r="BR949" s="393"/>
      <c r="BS949" s="89"/>
      <c r="BT949" s="439"/>
      <c r="BU949" s="585"/>
      <c r="BV949" s="439"/>
      <c r="BW949" s="515"/>
      <c r="BX949" s="439"/>
      <c r="BY949" s="439"/>
      <c r="BZ949" s="89"/>
      <c r="CE949" s="699">
        <f t="shared" si="1828"/>
        <v>0</v>
      </c>
    </row>
    <row r="950" spans="2:83" s="61" customFormat="1" ht="48.75" hidden="1" customHeight="1" x14ac:dyDescent="0.25">
      <c r="B950" s="416"/>
      <c r="C950" s="469" t="s">
        <v>32</v>
      </c>
      <c r="D950" s="391">
        <f t="shared" si="1864"/>
        <v>2910.9</v>
      </c>
      <c r="E950" s="487"/>
      <c r="F950" s="511"/>
      <c r="G950" s="487"/>
      <c r="H950" s="487"/>
      <c r="I950" s="489">
        <v>2910.9</v>
      </c>
      <c r="J950" s="436">
        <f>U950-I950</f>
        <v>-2910.9</v>
      </c>
      <c r="K950" s="579">
        <f t="shared" si="1865"/>
        <v>0</v>
      </c>
      <c r="L950" s="699">
        <f t="shared" si="1853"/>
        <v>0</v>
      </c>
      <c r="M950" s="168"/>
      <c r="N950" s="687"/>
      <c r="O950" s="515"/>
      <c r="P950" s="687"/>
      <c r="Q950" s="439"/>
      <c r="R950" s="687"/>
      <c r="S950" s="439"/>
      <c r="T950" s="687"/>
      <c r="U950" s="436">
        <v>0</v>
      </c>
      <c r="V950" s="391">
        <f>W950+X950+Y950</f>
        <v>0</v>
      </c>
      <c r="W950" s="469"/>
      <c r="X950" s="469"/>
      <c r="Y950" s="469"/>
      <c r="Z950" s="469">
        <f t="shared" si="1863"/>
        <v>2910.9</v>
      </c>
      <c r="AA950" s="391"/>
      <c r="AB950" s="391"/>
      <c r="AC950" s="391">
        <v>2910.9</v>
      </c>
      <c r="AD950" s="687"/>
      <c r="AE950" s="33"/>
      <c r="AF950" s="699">
        <f t="shared" si="1854"/>
        <v>0</v>
      </c>
      <c r="AG950" s="168"/>
      <c r="AH950" s="687"/>
      <c r="AI950" s="515"/>
      <c r="AJ950" s="687"/>
      <c r="AK950" s="487"/>
      <c r="AL950" s="687"/>
      <c r="AM950" s="487"/>
      <c r="AN950" s="687"/>
      <c r="AO950" s="89"/>
      <c r="AP950" s="393"/>
      <c r="AQ950" s="687"/>
      <c r="AR950" s="674"/>
      <c r="AS950" s="699">
        <f t="shared" si="1855"/>
        <v>0</v>
      </c>
      <c r="AT950" s="168"/>
      <c r="AU950" s="699"/>
      <c r="AV950" s="515"/>
      <c r="AW950" s="699"/>
      <c r="AX950" s="168"/>
      <c r="AY950" s="687"/>
      <c r="AZ950" s="439"/>
      <c r="BA950" s="699" t="e">
        <f t="shared" si="1862"/>
        <v>#DIV/0!</v>
      </c>
      <c r="BB950" s="89"/>
      <c r="BC950" s="393"/>
      <c r="BD950" s="89"/>
      <c r="BE950" s="447"/>
      <c r="BF950" s="393"/>
      <c r="BG950" s="393"/>
      <c r="BH950" s="393"/>
      <c r="BI950" s="89"/>
      <c r="BJ950" s="393"/>
      <c r="BK950" s="393"/>
      <c r="BL950" s="393"/>
      <c r="BM950" s="89"/>
      <c r="BN950" s="393"/>
      <c r="BO950" s="393"/>
      <c r="BP950" s="515"/>
      <c r="BQ950" s="476"/>
      <c r="BR950" s="393"/>
      <c r="BS950" s="89"/>
      <c r="BT950" s="439"/>
      <c r="BU950" s="585"/>
      <c r="BV950" s="439"/>
      <c r="BW950" s="515"/>
      <c r="BX950" s="439"/>
      <c r="BY950" s="439"/>
      <c r="BZ950" s="89"/>
      <c r="CE950" s="699">
        <f t="shared" si="1828"/>
        <v>0</v>
      </c>
    </row>
    <row r="951" spans="2:83" s="61" customFormat="1" ht="47.25" hidden="1" customHeight="1" x14ac:dyDescent="0.25">
      <c r="B951" s="416"/>
      <c r="C951" s="470" t="s">
        <v>292</v>
      </c>
      <c r="D951" s="389">
        <f t="shared" si="1864"/>
        <v>1433.7619999999999</v>
      </c>
      <c r="E951" s="487"/>
      <c r="F951" s="511"/>
      <c r="G951" s="487"/>
      <c r="H951" s="487"/>
      <c r="I951" s="491">
        <v>1433.7619999999999</v>
      </c>
      <c r="J951" s="435">
        <f>U951-I951</f>
        <v>-1433.7619999999999</v>
      </c>
      <c r="K951" s="579">
        <f t="shared" si="1865"/>
        <v>0</v>
      </c>
      <c r="L951" s="699">
        <f t="shared" si="1853"/>
        <v>0</v>
      </c>
      <c r="M951" s="168"/>
      <c r="N951" s="687"/>
      <c r="O951" s="515"/>
      <c r="P951" s="687"/>
      <c r="Q951" s="439"/>
      <c r="R951" s="687"/>
      <c r="S951" s="439"/>
      <c r="T951" s="687"/>
      <c r="U951" s="435">
        <v>0</v>
      </c>
      <c r="V951" s="389">
        <f>Y951</f>
        <v>0</v>
      </c>
      <c r="W951" s="470"/>
      <c r="X951" s="470"/>
      <c r="Y951" s="470"/>
      <c r="Z951" s="470">
        <f t="shared" si="1863"/>
        <v>1433.7619999999999</v>
      </c>
      <c r="AA951" s="389"/>
      <c r="AB951" s="389"/>
      <c r="AC951" s="389">
        <v>1433.7619999999999</v>
      </c>
      <c r="AD951" s="687"/>
      <c r="AE951" s="33"/>
      <c r="AF951" s="699">
        <f t="shared" si="1854"/>
        <v>0</v>
      </c>
      <c r="AG951" s="168"/>
      <c r="AH951" s="687"/>
      <c r="AI951" s="515"/>
      <c r="AJ951" s="687"/>
      <c r="AK951" s="487"/>
      <c r="AL951" s="687"/>
      <c r="AM951" s="487"/>
      <c r="AN951" s="687"/>
      <c r="AO951" s="89"/>
      <c r="AP951" s="393"/>
      <c r="AQ951" s="687"/>
      <c r="AR951" s="674"/>
      <c r="AS951" s="699">
        <f t="shared" si="1855"/>
        <v>0</v>
      </c>
      <c r="AT951" s="168"/>
      <c r="AU951" s="699"/>
      <c r="AV951" s="515"/>
      <c r="AW951" s="699"/>
      <c r="AX951" s="168"/>
      <c r="AY951" s="687"/>
      <c r="AZ951" s="439"/>
      <c r="BA951" s="699" t="e">
        <f t="shared" si="1862"/>
        <v>#DIV/0!</v>
      </c>
      <c r="BB951" s="89"/>
      <c r="BC951" s="393"/>
      <c r="BD951" s="89"/>
      <c r="BE951" s="447"/>
      <c r="BF951" s="393"/>
      <c r="BG951" s="393"/>
      <c r="BH951" s="393"/>
      <c r="BI951" s="89"/>
      <c r="BJ951" s="393"/>
      <c r="BK951" s="393"/>
      <c r="BL951" s="393"/>
      <c r="BM951" s="89"/>
      <c r="BN951" s="393"/>
      <c r="BO951" s="393"/>
      <c r="BP951" s="515"/>
      <c r="BQ951" s="476"/>
      <c r="BR951" s="393"/>
      <c r="BS951" s="89"/>
      <c r="BT951" s="439"/>
      <c r="BU951" s="585"/>
      <c r="BV951" s="439"/>
      <c r="BW951" s="515"/>
      <c r="BX951" s="439"/>
      <c r="BY951" s="439"/>
      <c r="BZ951" s="89"/>
      <c r="CE951" s="699">
        <f t="shared" si="1828"/>
        <v>0</v>
      </c>
    </row>
    <row r="952" spans="2:83" s="61" customFormat="1" ht="138.75" hidden="1" customHeight="1" x14ac:dyDescent="0.25">
      <c r="B952" s="416" t="s">
        <v>8</v>
      </c>
      <c r="C952" s="119" t="s">
        <v>303</v>
      </c>
      <c r="D952" s="393">
        <f t="shared" si="1864"/>
        <v>2632.7280000000001</v>
      </c>
      <c r="E952" s="487"/>
      <c r="F952" s="511"/>
      <c r="G952" s="487"/>
      <c r="H952" s="487"/>
      <c r="I952" s="487">
        <f>I953+I954</f>
        <v>2632.7280000000001</v>
      </c>
      <c r="J952" s="393">
        <f>J953+J954</f>
        <v>-2632.7280000000001</v>
      </c>
      <c r="K952" s="579">
        <f t="shared" si="1865"/>
        <v>0</v>
      </c>
      <c r="L952" s="699">
        <f t="shared" si="1853"/>
        <v>0</v>
      </c>
      <c r="M952" s="168"/>
      <c r="N952" s="687"/>
      <c r="O952" s="515"/>
      <c r="P952" s="687"/>
      <c r="Q952" s="439"/>
      <c r="R952" s="687"/>
      <c r="S952" s="439"/>
      <c r="T952" s="687"/>
      <c r="U952" s="439">
        <f>U953+U954</f>
        <v>0</v>
      </c>
      <c r="V952" s="393">
        <f>W952+X952+Y952</f>
        <v>0</v>
      </c>
      <c r="W952" s="476"/>
      <c r="X952" s="476"/>
      <c r="Y952" s="476">
        <f>Y953+Y954</f>
        <v>0</v>
      </c>
      <c r="Z952" s="476">
        <f t="shared" si="1863"/>
        <v>2632.7280000000001</v>
      </c>
      <c r="AA952" s="393"/>
      <c r="AB952" s="393"/>
      <c r="AC952" s="393">
        <f>AC953+AC954</f>
        <v>2632.7280000000001</v>
      </c>
      <c r="AD952" s="687"/>
      <c r="AE952" s="33"/>
      <c r="AF952" s="699">
        <f t="shared" si="1854"/>
        <v>0</v>
      </c>
      <c r="AG952" s="168"/>
      <c r="AH952" s="687"/>
      <c r="AI952" s="515"/>
      <c r="AJ952" s="687"/>
      <c r="AK952" s="487"/>
      <c r="AL952" s="687"/>
      <c r="AM952" s="487"/>
      <c r="AN952" s="687"/>
      <c r="AO952" s="89"/>
      <c r="AP952" s="393"/>
      <c r="AQ952" s="687"/>
      <c r="AR952" s="674"/>
      <c r="AS952" s="699">
        <f t="shared" si="1855"/>
        <v>0</v>
      </c>
      <c r="AT952" s="168"/>
      <c r="AU952" s="699"/>
      <c r="AV952" s="515"/>
      <c r="AW952" s="699"/>
      <c r="AX952" s="168"/>
      <c r="AY952" s="687"/>
      <c r="AZ952" s="439"/>
      <c r="BA952" s="699" t="e">
        <f t="shared" si="1862"/>
        <v>#DIV/0!</v>
      </c>
      <c r="BB952" s="89"/>
      <c r="BC952" s="393"/>
      <c r="BD952" s="89"/>
      <c r="BE952" s="447"/>
      <c r="BF952" s="393"/>
      <c r="BG952" s="393"/>
      <c r="BH952" s="393"/>
      <c r="BI952" s="89"/>
      <c r="BJ952" s="393"/>
      <c r="BK952" s="393"/>
      <c r="BL952" s="393"/>
      <c r="BM952" s="89"/>
      <c r="BN952" s="393"/>
      <c r="BO952" s="393"/>
      <c r="BP952" s="515"/>
      <c r="BQ952" s="476"/>
      <c r="BR952" s="393"/>
      <c r="BS952" s="89"/>
      <c r="BT952" s="439"/>
      <c r="BU952" s="585"/>
      <c r="BV952" s="439"/>
      <c r="BW952" s="515"/>
      <c r="BX952" s="439"/>
      <c r="BY952" s="439"/>
      <c r="BZ952" s="89"/>
      <c r="CE952" s="699">
        <f t="shared" si="1828"/>
        <v>0</v>
      </c>
    </row>
    <row r="953" spans="2:83" s="61" customFormat="1" ht="64.5" hidden="1" customHeight="1" x14ac:dyDescent="0.25">
      <c r="B953" s="416"/>
      <c r="C953" s="469" t="s">
        <v>32</v>
      </c>
      <c r="D953" s="391">
        <f t="shared" si="1864"/>
        <v>1763.9</v>
      </c>
      <c r="E953" s="487"/>
      <c r="F953" s="511"/>
      <c r="G953" s="487"/>
      <c r="H953" s="487"/>
      <c r="I953" s="489">
        <v>1763.9</v>
      </c>
      <c r="J953" s="436">
        <f>U953-I953</f>
        <v>-1763.9</v>
      </c>
      <c r="K953" s="579">
        <f t="shared" si="1865"/>
        <v>0</v>
      </c>
      <c r="L953" s="699">
        <f t="shared" si="1853"/>
        <v>0</v>
      </c>
      <c r="M953" s="168"/>
      <c r="N953" s="687"/>
      <c r="O953" s="515"/>
      <c r="P953" s="687"/>
      <c r="Q953" s="439"/>
      <c r="R953" s="687"/>
      <c r="S953" s="439"/>
      <c r="T953" s="687"/>
      <c r="U953" s="436">
        <v>0</v>
      </c>
      <c r="V953" s="391">
        <f>W953+X953+Y953</f>
        <v>0</v>
      </c>
      <c r="W953" s="469"/>
      <c r="X953" s="469"/>
      <c r="Y953" s="469"/>
      <c r="Z953" s="469">
        <f t="shared" si="1863"/>
        <v>1763.9</v>
      </c>
      <c r="AA953" s="391"/>
      <c r="AB953" s="391"/>
      <c r="AC953" s="391">
        <v>1763.9</v>
      </c>
      <c r="AD953" s="687"/>
      <c r="AE953" s="33"/>
      <c r="AF953" s="699">
        <f t="shared" si="1854"/>
        <v>0</v>
      </c>
      <c r="AG953" s="168"/>
      <c r="AH953" s="687"/>
      <c r="AI953" s="515"/>
      <c r="AJ953" s="687"/>
      <c r="AK953" s="487"/>
      <c r="AL953" s="687"/>
      <c r="AM953" s="487"/>
      <c r="AN953" s="687"/>
      <c r="AO953" s="89"/>
      <c r="AP953" s="393"/>
      <c r="AQ953" s="687"/>
      <c r="AR953" s="674"/>
      <c r="AS953" s="699">
        <f t="shared" si="1855"/>
        <v>0</v>
      </c>
      <c r="AT953" s="168"/>
      <c r="AU953" s="699"/>
      <c r="AV953" s="515"/>
      <c r="AW953" s="699"/>
      <c r="AX953" s="168"/>
      <c r="AY953" s="687"/>
      <c r="AZ953" s="439"/>
      <c r="BA953" s="699" t="e">
        <f t="shared" si="1862"/>
        <v>#DIV/0!</v>
      </c>
      <c r="BB953" s="89"/>
      <c r="BC953" s="393"/>
      <c r="BD953" s="89"/>
      <c r="BE953" s="447"/>
      <c r="BF953" s="393"/>
      <c r="BG953" s="393"/>
      <c r="BH953" s="393"/>
      <c r="BI953" s="89"/>
      <c r="BJ953" s="393"/>
      <c r="BK953" s="393"/>
      <c r="BL953" s="393"/>
      <c r="BM953" s="89"/>
      <c r="BN953" s="393"/>
      <c r="BO953" s="393"/>
      <c r="BP953" s="515"/>
      <c r="BQ953" s="476"/>
      <c r="BR953" s="393"/>
      <c r="BS953" s="89"/>
      <c r="BT953" s="439"/>
      <c r="BU953" s="585"/>
      <c r="BV953" s="439"/>
      <c r="BW953" s="515"/>
      <c r="BX953" s="439"/>
      <c r="BY953" s="439"/>
      <c r="BZ953" s="89"/>
      <c r="CE953" s="699">
        <f t="shared" si="1828"/>
        <v>0</v>
      </c>
    </row>
    <row r="954" spans="2:83" s="61" customFormat="1" ht="56.25" hidden="1" customHeight="1" x14ac:dyDescent="0.25">
      <c r="B954" s="416"/>
      <c r="C954" s="470" t="s">
        <v>292</v>
      </c>
      <c r="D954" s="389">
        <f t="shared" si="1864"/>
        <v>868.82799999999997</v>
      </c>
      <c r="E954" s="487"/>
      <c r="F954" s="511"/>
      <c r="G954" s="487"/>
      <c r="H954" s="487"/>
      <c r="I954" s="491">
        <v>868.82799999999997</v>
      </c>
      <c r="J954" s="435">
        <f>U954-I954</f>
        <v>-868.82799999999997</v>
      </c>
      <c r="K954" s="579">
        <f t="shared" si="1865"/>
        <v>0</v>
      </c>
      <c r="L954" s="699">
        <f t="shared" si="1853"/>
        <v>0</v>
      </c>
      <c r="M954" s="168"/>
      <c r="N954" s="687"/>
      <c r="O954" s="515"/>
      <c r="P954" s="687"/>
      <c r="Q954" s="439"/>
      <c r="R954" s="687"/>
      <c r="S954" s="439"/>
      <c r="T954" s="687"/>
      <c r="U954" s="435">
        <v>0</v>
      </c>
      <c r="V954" s="389">
        <f>Y954</f>
        <v>0</v>
      </c>
      <c r="W954" s="470"/>
      <c r="X954" s="470"/>
      <c r="Y954" s="470"/>
      <c r="Z954" s="470">
        <f t="shared" si="1863"/>
        <v>868.82799999999997</v>
      </c>
      <c r="AA954" s="389"/>
      <c r="AB954" s="389"/>
      <c r="AC954" s="389">
        <v>868.82799999999997</v>
      </c>
      <c r="AD954" s="687"/>
      <c r="AE954" s="33"/>
      <c r="AF954" s="699">
        <f t="shared" si="1854"/>
        <v>0</v>
      </c>
      <c r="AG954" s="168"/>
      <c r="AH954" s="687"/>
      <c r="AI954" s="515"/>
      <c r="AJ954" s="687"/>
      <c r="AK954" s="487"/>
      <c r="AL954" s="687"/>
      <c r="AM954" s="487"/>
      <c r="AN954" s="687"/>
      <c r="AO954" s="89"/>
      <c r="AP954" s="393"/>
      <c r="AQ954" s="687"/>
      <c r="AR954" s="674"/>
      <c r="AS954" s="699">
        <f t="shared" si="1855"/>
        <v>0</v>
      </c>
      <c r="AT954" s="168"/>
      <c r="AU954" s="699"/>
      <c r="AV954" s="515"/>
      <c r="AW954" s="699"/>
      <c r="AX954" s="168"/>
      <c r="AY954" s="687"/>
      <c r="AZ954" s="439"/>
      <c r="BA954" s="699" t="e">
        <f t="shared" si="1862"/>
        <v>#DIV/0!</v>
      </c>
      <c r="BB954" s="89"/>
      <c r="BC954" s="393"/>
      <c r="BD954" s="89"/>
      <c r="BE954" s="447"/>
      <c r="BF954" s="393"/>
      <c r="BG954" s="393"/>
      <c r="BH954" s="393"/>
      <c r="BI954" s="89"/>
      <c r="BJ954" s="393"/>
      <c r="BK954" s="393"/>
      <c r="BL954" s="393"/>
      <c r="BM954" s="89"/>
      <c r="BN954" s="393"/>
      <c r="BO954" s="393"/>
      <c r="BP954" s="515"/>
      <c r="BQ954" s="476"/>
      <c r="BR954" s="393"/>
      <c r="BS954" s="89"/>
      <c r="BT954" s="439"/>
      <c r="BU954" s="585"/>
      <c r="BV954" s="439"/>
      <c r="BW954" s="515"/>
      <c r="BX954" s="439"/>
      <c r="BY954" s="439"/>
      <c r="BZ954" s="89"/>
      <c r="CE954" s="699">
        <f t="shared" si="1828"/>
        <v>0</v>
      </c>
    </row>
    <row r="955" spans="2:83" s="42" customFormat="1" ht="69.75" hidden="1" customHeight="1" x14ac:dyDescent="0.25">
      <c r="B955" s="416" t="s">
        <v>14</v>
      </c>
      <c r="C955" s="139" t="s">
        <v>170</v>
      </c>
      <c r="D955" s="140">
        <f>E955+H955+I955</f>
        <v>0</v>
      </c>
      <c r="E955" s="140">
        <v>0</v>
      </c>
      <c r="F955" s="140"/>
      <c r="G955" s="140"/>
      <c r="H955" s="140">
        <v>0</v>
      </c>
      <c r="I955" s="140">
        <v>0</v>
      </c>
      <c r="J955" s="140">
        <f>K955</f>
        <v>0</v>
      </c>
      <c r="K955" s="106">
        <f>M955+S955+U955</f>
        <v>0</v>
      </c>
      <c r="L955" s="699" t="e">
        <f t="shared" si="1853"/>
        <v>#DIV/0!</v>
      </c>
      <c r="M955" s="968">
        <v>0</v>
      </c>
      <c r="N955" s="106"/>
      <c r="O955" s="140"/>
      <c r="P955" s="106"/>
      <c r="Q955" s="140"/>
      <c r="R955" s="106"/>
      <c r="S955" s="140">
        <v>0</v>
      </c>
      <c r="T955" s="106"/>
      <c r="U955" s="140">
        <v>0</v>
      </c>
      <c r="V955" s="140">
        <f t="shared" ref="V955:V970" si="1866">W955+X955+Y955</f>
        <v>0</v>
      </c>
      <c r="W955" s="140">
        <f>AA955-E955</f>
        <v>0</v>
      </c>
      <c r="X955" s="140"/>
      <c r="Y955" s="140"/>
      <c r="Z955" s="140">
        <f t="shared" ref="Z955:Z1009" si="1867">AA955+AB955+AC955</f>
        <v>0</v>
      </c>
      <c r="AA955" s="140">
        <v>0</v>
      </c>
      <c r="AB955" s="394">
        <f t="shared" ref="AB955:AB970" si="1868">H955</f>
        <v>0</v>
      </c>
      <c r="AC955" s="394">
        <f t="shared" ref="AC955:AC970" si="1869">I955</f>
        <v>0</v>
      </c>
      <c r="AD955" s="687"/>
      <c r="AE955" s="968">
        <f>AG955+AM955+AO955</f>
        <v>0</v>
      </c>
      <c r="AF955" s="699" t="e">
        <f t="shared" si="1854"/>
        <v>#DIV/0!</v>
      </c>
      <c r="AG955" s="968">
        <v>0</v>
      </c>
      <c r="AH955" s="106"/>
      <c r="AI955" s="140"/>
      <c r="AJ955" s="106"/>
      <c r="AK955" s="140"/>
      <c r="AL955" s="106"/>
      <c r="AM955" s="140">
        <v>0</v>
      </c>
      <c r="AN955" s="106"/>
      <c r="AO955" s="140">
        <v>0</v>
      </c>
      <c r="AP955" s="140">
        <f t="shared" si="1841"/>
        <v>0</v>
      </c>
      <c r="AQ955" s="106"/>
      <c r="AR955" s="140">
        <f>AT955+AZ955+BB955</f>
        <v>0</v>
      </c>
      <c r="AS955" s="699" t="e">
        <f t="shared" si="1855"/>
        <v>#DIV/0!</v>
      </c>
      <c r="AT955" s="968">
        <v>0</v>
      </c>
      <c r="AU955" s="699"/>
      <c r="AV955" s="140"/>
      <c r="AW955" s="699"/>
      <c r="AX955" s="968"/>
      <c r="AY955" s="106"/>
      <c r="AZ955" s="140">
        <v>0</v>
      </c>
      <c r="BA955" s="699" t="e">
        <f t="shared" si="1862"/>
        <v>#DIV/0!</v>
      </c>
      <c r="BB955" s="140">
        <v>0</v>
      </c>
      <c r="BC955" s="140">
        <f t="shared" si="1842"/>
        <v>0</v>
      </c>
      <c r="BD955" s="140">
        <f t="shared" si="1843"/>
        <v>0</v>
      </c>
      <c r="BE955" s="140">
        <f>BF955+BH955+BI955</f>
        <v>0</v>
      </c>
      <c r="BF955" s="140">
        <v>0</v>
      </c>
      <c r="BG955" s="140"/>
      <c r="BH955" s="140">
        <v>0</v>
      </c>
      <c r="BI955" s="140">
        <v>0</v>
      </c>
      <c r="BJ955" s="140">
        <f t="shared" ref="BJ955:BJ1007" si="1870">BK955+BL955+BM955</f>
        <v>0</v>
      </c>
      <c r="BK955" s="140"/>
      <c r="BL955" s="140"/>
      <c r="BM955" s="140"/>
      <c r="BN955" s="140">
        <f t="shared" ref="BN955:BN970" si="1871">BO955+BR955+BS955</f>
        <v>0</v>
      </c>
      <c r="BO955" s="140">
        <f t="shared" ref="BO955:BO970" si="1872">BF955</f>
        <v>0</v>
      </c>
      <c r="BP955" s="140"/>
      <c r="BQ955" s="140"/>
      <c r="BR955" s="140">
        <f t="shared" ref="BR955:BR970" si="1873">BH955</f>
        <v>0</v>
      </c>
      <c r="BS955" s="140">
        <v>0</v>
      </c>
      <c r="BT955" s="140"/>
      <c r="BU955" s="140">
        <f>BV955+BY955+BZ955</f>
        <v>0</v>
      </c>
      <c r="BV955" s="140">
        <v>0</v>
      </c>
      <c r="BW955" s="140"/>
      <c r="BX955" s="140"/>
      <c r="BY955" s="140">
        <v>0</v>
      </c>
      <c r="BZ955" s="140">
        <v>0</v>
      </c>
      <c r="CE955" s="699" t="e">
        <f t="shared" si="1828"/>
        <v>#DIV/0!</v>
      </c>
    </row>
    <row r="956" spans="2:83" s="42" customFormat="1" ht="66" hidden="1" customHeight="1" x14ac:dyDescent="0.25">
      <c r="B956" s="416" t="s">
        <v>289</v>
      </c>
      <c r="C956" s="119" t="s">
        <v>171</v>
      </c>
      <c r="D956" s="106">
        <f>E956+H956+I956</f>
        <v>0</v>
      </c>
      <c r="E956" s="106">
        <v>0</v>
      </c>
      <c r="F956" s="106"/>
      <c r="G956" s="106"/>
      <c r="H956" s="106"/>
      <c r="I956" s="106">
        <v>0</v>
      </c>
      <c r="J956" s="106">
        <f>K956</f>
        <v>0</v>
      </c>
      <c r="K956" s="106">
        <f>M956+S956+U956</f>
        <v>0</v>
      </c>
      <c r="L956" s="699" t="e">
        <f t="shared" si="1853"/>
        <v>#DIV/0!</v>
      </c>
      <c r="M956" s="109">
        <v>0</v>
      </c>
      <c r="N956" s="106"/>
      <c r="O956" s="106"/>
      <c r="P956" s="106"/>
      <c r="Q956" s="106"/>
      <c r="R956" s="106"/>
      <c r="S956" s="106"/>
      <c r="T956" s="106"/>
      <c r="U956" s="106">
        <v>0</v>
      </c>
      <c r="V956" s="106">
        <f t="shared" si="1866"/>
        <v>0</v>
      </c>
      <c r="W956" s="106">
        <f>AA956-E956</f>
        <v>0</v>
      </c>
      <c r="X956" s="106"/>
      <c r="Y956" s="106"/>
      <c r="Z956" s="106">
        <f t="shared" si="1867"/>
        <v>0</v>
      </c>
      <c r="AA956" s="106">
        <v>0</v>
      </c>
      <c r="AB956" s="394">
        <f t="shared" si="1868"/>
        <v>0</v>
      </c>
      <c r="AC956" s="394">
        <f t="shared" si="1869"/>
        <v>0</v>
      </c>
      <c r="AD956" s="687"/>
      <c r="AE956" s="109">
        <f>AG956+AM956+AO956</f>
        <v>0</v>
      </c>
      <c r="AF956" s="699" t="e">
        <f t="shared" si="1854"/>
        <v>#DIV/0!</v>
      </c>
      <c r="AG956" s="109">
        <v>0</v>
      </c>
      <c r="AH956" s="106"/>
      <c r="AI956" s="106"/>
      <c r="AJ956" s="106"/>
      <c r="AK956" s="106"/>
      <c r="AL956" s="106"/>
      <c r="AM956" s="106"/>
      <c r="AN956" s="106"/>
      <c r="AO956" s="106">
        <v>0</v>
      </c>
      <c r="AP956" s="106">
        <f t="shared" si="1841"/>
        <v>0</v>
      </c>
      <c r="AQ956" s="106"/>
      <c r="AR956" s="106">
        <f>AT956+AZ956+BB956</f>
        <v>0</v>
      </c>
      <c r="AS956" s="699" t="e">
        <f t="shared" si="1855"/>
        <v>#DIV/0!</v>
      </c>
      <c r="AT956" s="109">
        <v>0</v>
      </c>
      <c r="AU956" s="699"/>
      <c r="AV956" s="106"/>
      <c r="AW956" s="699"/>
      <c r="AX956" s="109"/>
      <c r="AY956" s="106"/>
      <c r="AZ956" s="106"/>
      <c r="BA956" s="699" t="e">
        <f t="shared" si="1862"/>
        <v>#DIV/0!</v>
      </c>
      <c r="BB956" s="106">
        <v>0</v>
      </c>
      <c r="BC956" s="106">
        <f t="shared" si="1842"/>
        <v>0</v>
      </c>
      <c r="BD956" s="106">
        <f t="shared" si="1843"/>
        <v>0</v>
      </c>
      <c r="BE956" s="106">
        <f>BF956+BH956+BI956</f>
        <v>0</v>
      </c>
      <c r="BF956" s="106">
        <v>0</v>
      </c>
      <c r="BG956" s="106"/>
      <c r="BH956" s="106"/>
      <c r="BI956" s="106">
        <v>0</v>
      </c>
      <c r="BJ956" s="106">
        <f t="shared" si="1870"/>
        <v>0</v>
      </c>
      <c r="BK956" s="106"/>
      <c r="BL956" s="106"/>
      <c r="BM956" s="106"/>
      <c r="BN956" s="106">
        <f t="shared" si="1871"/>
        <v>0</v>
      </c>
      <c r="BO956" s="106">
        <f t="shared" si="1872"/>
        <v>0</v>
      </c>
      <c r="BP956" s="106"/>
      <c r="BQ956" s="106"/>
      <c r="BR956" s="106">
        <f t="shared" si="1873"/>
        <v>0</v>
      </c>
      <c r="BS956" s="106">
        <v>0</v>
      </c>
      <c r="BT956" s="106"/>
      <c r="BU956" s="106">
        <f>BV956+BY956+BZ956</f>
        <v>0</v>
      </c>
      <c r="BV956" s="106">
        <v>0</v>
      </c>
      <c r="BW956" s="106"/>
      <c r="BX956" s="106"/>
      <c r="BY956" s="106"/>
      <c r="BZ956" s="106">
        <v>0</v>
      </c>
      <c r="CE956" s="699" t="e">
        <f t="shared" si="1828"/>
        <v>#DIV/0!</v>
      </c>
    </row>
    <row r="957" spans="2:83" s="61" customFormat="1" ht="105" hidden="1" customHeight="1" x14ac:dyDescent="0.25">
      <c r="B957" s="226" t="s">
        <v>63</v>
      </c>
      <c r="C957" s="113" t="s">
        <v>150</v>
      </c>
      <c r="D957" s="89"/>
      <c r="E957" s="43"/>
      <c r="F957" s="43"/>
      <c r="G957" s="43"/>
      <c r="H957" s="43"/>
      <c r="I957" s="89"/>
      <c r="J957" s="393"/>
      <c r="K957" s="19"/>
      <c r="L957" s="699" t="e">
        <f t="shared" si="1853"/>
        <v>#DIV/0!</v>
      </c>
      <c r="M957" s="241"/>
      <c r="N957" s="41"/>
      <c r="O957" s="43"/>
      <c r="P957" s="41"/>
      <c r="Q957" s="43"/>
      <c r="R957" s="41"/>
      <c r="S957" s="43"/>
      <c r="T957" s="41"/>
      <c r="U957" s="89"/>
      <c r="V957" s="394">
        <f t="shared" si="1866"/>
        <v>0</v>
      </c>
      <c r="W957" s="31"/>
      <c r="X957" s="31"/>
      <c r="Y957" s="31"/>
      <c r="Z957" s="474">
        <f t="shared" si="1867"/>
        <v>0</v>
      </c>
      <c r="AA957" s="394">
        <f t="shared" ref="AA957:AA970" si="1874">E957</f>
        <v>0</v>
      </c>
      <c r="AB957" s="394">
        <f t="shared" si="1868"/>
        <v>0</v>
      </c>
      <c r="AC957" s="394">
        <f t="shared" si="1869"/>
        <v>0</v>
      </c>
      <c r="AD957" s="687"/>
      <c r="AE957" s="33"/>
      <c r="AF957" s="699" t="e">
        <f t="shared" si="1854"/>
        <v>#DIV/0!</v>
      </c>
      <c r="AG957" s="241"/>
      <c r="AH957" s="41"/>
      <c r="AI957" s="43"/>
      <c r="AJ957" s="41"/>
      <c r="AK957" s="43"/>
      <c r="AL957" s="41"/>
      <c r="AM957" s="43"/>
      <c r="AN957" s="41"/>
      <c r="AO957" s="89"/>
      <c r="AP957" s="89">
        <f t="shared" si="1841"/>
        <v>0</v>
      </c>
      <c r="AQ957" s="19"/>
      <c r="AR957" s="89"/>
      <c r="AS957" s="699" t="e">
        <f t="shared" si="1855"/>
        <v>#DIV/0!</v>
      </c>
      <c r="AT957" s="241"/>
      <c r="AU957" s="699"/>
      <c r="AV957" s="43"/>
      <c r="AW957" s="699"/>
      <c r="AX957" s="241"/>
      <c r="AY957" s="41"/>
      <c r="AZ957" s="43"/>
      <c r="BA957" s="699" t="e">
        <f t="shared" si="1862"/>
        <v>#DIV/0!</v>
      </c>
      <c r="BB957" s="89"/>
      <c r="BC957" s="43">
        <f t="shared" si="1842"/>
        <v>0</v>
      </c>
      <c r="BD957" s="89">
        <f t="shared" si="1843"/>
        <v>0</v>
      </c>
      <c r="BE957" s="89"/>
      <c r="BF957" s="43"/>
      <c r="BG957" s="43"/>
      <c r="BH957" s="43"/>
      <c r="BI957" s="89"/>
      <c r="BJ957" s="89">
        <f t="shared" si="1870"/>
        <v>0</v>
      </c>
      <c r="BK957" s="43"/>
      <c r="BL957" s="43"/>
      <c r="BM957" s="89"/>
      <c r="BN957" s="89">
        <f t="shared" si="1871"/>
        <v>0</v>
      </c>
      <c r="BO957" s="43">
        <f t="shared" si="1872"/>
        <v>0</v>
      </c>
      <c r="BP957" s="43"/>
      <c r="BQ957" s="43"/>
      <c r="BR957" s="43">
        <f t="shared" si="1873"/>
        <v>0</v>
      </c>
      <c r="BS957" s="89"/>
      <c r="BT957" s="89"/>
      <c r="BU957" s="89"/>
      <c r="BV957" s="43"/>
      <c r="BW957" s="43"/>
      <c r="BX957" s="43"/>
      <c r="BY957" s="43"/>
      <c r="BZ957" s="89"/>
      <c r="CE957" s="699" t="e">
        <f t="shared" si="1828"/>
        <v>#DIV/0!</v>
      </c>
    </row>
    <row r="958" spans="2:83" s="74" customFormat="1" ht="46.5" hidden="1" customHeight="1" x14ac:dyDescent="0.25">
      <c r="B958" s="418"/>
      <c r="C958" s="139" t="s">
        <v>32</v>
      </c>
      <c r="D958" s="140">
        <f>E958+H958+I958</f>
        <v>0</v>
      </c>
      <c r="E958" s="140">
        <v>0</v>
      </c>
      <c r="F958" s="140"/>
      <c r="G958" s="140"/>
      <c r="H958" s="140"/>
      <c r="I958" s="140">
        <v>0</v>
      </c>
      <c r="J958" s="140">
        <f>K958+M958+Q958</f>
        <v>0</v>
      </c>
      <c r="K958" s="106">
        <f>M958+S958+U958</f>
        <v>0</v>
      </c>
      <c r="L958" s="699" t="e">
        <f t="shared" si="1853"/>
        <v>#DIV/0!</v>
      </c>
      <c r="M958" s="968">
        <v>0</v>
      </c>
      <c r="N958" s="106"/>
      <c r="O958" s="140"/>
      <c r="P958" s="106"/>
      <c r="Q958" s="140"/>
      <c r="R958" s="106"/>
      <c r="S958" s="140"/>
      <c r="T958" s="106"/>
      <c r="U958" s="140">
        <v>0</v>
      </c>
      <c r="V958" s="394">
        <f t="shared" si="1866"/>
        <v>0</v>
      </c>
      <c r="W958" s="140"/>
      <c r="X958" s="140"/>
      <c r="Y958" s="140"/>
      <c r="Z958" s="474">
        <f t="shared" si="1867"/>
        <v>0</v>
      </c>
      <c r="AA958" s="394">
        <f t="shared" si="1874"/>
        <v>0</v>
      </c>
      <c r="AB958" s="394">
        <f t="shared" si="1868"/>
        <v>0</v>
      </c>
      <c r="AC958" s="394">
        <f t="shared" si="1869"/>
        <v>0</v>
      </c>
      <c r="AD958" s="687"/>
      <c r="AE958" s="968">
        <f>AG958+AM958+AO958</f>
        <v>0</v>
      </c>
      <c r="AF958" s="699" t="e">
        <f t="shared" si="1854"/>
        <v>#DIV/0!</v>
      </c>
      <c r="AG958" s="968">
        <v>0</v>
      </c>
      <c r="AH958" s="106"/>
      <c r="AI958" s="140"/>
      <c r="AJ958" s="106"/>
      <c r="AK958" s="140"/>
      <c r="AL958" s="106"/>
      <c r="AM958" s="140"/>
      <c r="AN958" s="106"/>
      <c r="AO958" s="140">
        <v>0</v>
      </c>
      <c r="AP958" s="140">
        <f t="shared" si="1841"/>
        <v>0</v>
      </c>
      <c r="AQ958" s="106"/>
      <c r="AR958" s="140">
        <f>AT958+AZ958+BB958</f>
        <v>0</v>
      </c>
      <c r="AS958" s="699" t="e">
        <f t="shared" si="1855"/>
        <v>#DIV/0!</v>
      </c>
      <c r="AT958" s="968">
        <v>0</v>
      </c>
      <c r="AU958" s="699"/>
      <c r="AV958" s="140"/>
      <c r="AW958" s="699"/>
      <c r="AX958" s="968"/>
      <c r="AY958" s="106"/>
      <c r="AZ958" s="140"/>
      <c r="BA958" s="699" t="e">
        <f t="shared" si="1862"/>
        <v>#DIV/0!</v>
      </c>
      <c r="BB958" s="140">
        <v>0</v>
      </c>
      <c r="BC958" s="140">
        <f t="shared" si="1842"/>
        <v>0</v>
      </c>
      <c r="BD958" s="140">
        <f t="shared" si="1843"/>
        <v>0</v>
      </c>
      <c r="BE958" s="140">
        <f>BF958+BH958+BI958</f>
        <v>0</v>
      </c>
      <c r="BF958" s="140">
        <v>0</v>
      </c>
      <c r="BG958" s="140"/>
      <c r="BH958" s="140"/>
      <c r="BI958" s="140">
        <v>0</v>
      </c>
      <c r="BJ958" s="140">
        <f t="shared" si="1870"/>
        <v>0</v>
      </c>
      <c r="BK958" s="140"/>
      <c r="BL958" s="140"/>
      <c r="BM958" s="140"/>
      <c r="BN958" s="140">
        <f t="shared" si="1871"/>
        <v>0</v>
      </c>
      <c r="BO958" s="140">
        <f t="shared" si="1872"/>
        <v>0</v>
      </c>
      <c r="BP958" s="140"/>
      <c r="BQ958" s="140"/>
      <c r="BR958" s="140">
        <f t="shared" si="1873"/>
        <v>0</v>
      </c>
      <c r="BS958" s="140">
        <v>0</v>
      </c>
      <c r="BT958" s="140"/>
      <c r="BU958" s="140">
        <f>BV958+BY958+BZ958</f>
        <v>0</v>
      </c>
      <c r="BV958" s="140">
        <v>0</v>
      </c>
      <c r="BW958" s="140"/>
      <c r="BX958" s="140"/>
      <c r="BY958" s="140"/>
      <c r="BZ958" s="140">
        <v>0</v>
      </c>
      <c r="CE958" s="699" t="e">
        <f t="shared" si="1828"/>
        <v>#DIV/0!</v>
      </c>
    </row>
    <row r="959" spans="2:83" s="25" customFormat="1" ht="52.5" hidden="1" customHeight="1" x14ac:dyDescent="0.25">
      <c r="B959" s="152"/>
      <c r="C959" s="119" t="s">
        <v>31</v>
      </c>
      <c r="D959" s="106">
        <f>E959+H959+I959</f>
        <v>0</v>
      </c>
      <c r="E959" s="106">
        <v>0</v>
      </c>
      <c r="F959" s="106"/>
      <c r="G959" s="106"/>
      <c r="H959" s="106"/>
      <c r="I959" s="106">
        <v>0</v>
      </c>
      <c r="J959" s="106">
        <f>K959+M959+Q959</f>
        <v>0</v>
      </c>
      <c r="K959" s="106">
        <f>M959+S959+U959</f>
        <v>0</v>
      </c>
      <c r="L959" s="699" t="e">
        <f t="shared" si="1853"/>
        <v>#DIV/0!</v>
      </c>
      <c r="M959" s="109">
        <v>0</v>
      </c>
      <c r="N959" s="106"/>
      <c r="O959" s="106"/>
      <c r="P959" s="106"/>
      <c r="Q959" s="106"/>
      <c r="R959" s="106"/>
      <c r="S959" s="106"/>
      <c r="T959" s="106"/>
      <c r="U959" s="106">
        <v>0</v>
      </c>
      <c r="V959" s="394">
        <f t="shared" si="1866"/>
        <v>0</v>
      </c>
      <c r="W959" s="106"/>
      <c r="X959" s="106"/>
      <c r="Y959" s="106"/>
      <c r="Z959" s="474">
        <f t="shared" si="1867"/>
        <v>0</v>
      </c>
      <c r="AA959" s="394">
        <f t="shared" si="1874"/>
        <v>0</v>
      </c>
      <c r="AB959" s="394">
        <f t="shared" si="1868"/>
        <v>0</v>
      </c>
      <c r="AC959" s="394">
        <f t="shared" si="1869"/>
        <v>0</v>
      </c>
      <c r="AD959" s="687"/>
      <c r="AE959" s="109">
        <f>AG959+AM959+AO959</f>
        <v>0</v>
      </c>
      <c r="AF959" s="699" t="e">
        <f t="shared" si="1854"/>
        <v>#DIV/0!</v>
      </c>
      <c r="AG959" s="109">
        <v>0</v>
      </c>
      <c r="AH959" s="106"/>
      <c r="AI959" s="106"/>
      <c r="AJ959" s="106"/>
      <c r="AK959" s="106"/>
      <c r="AL959" s="106"/>
      <c r="AM959" s="106"/>
      <c r="AN959" s="106"/>
      <c r="AO959" s="106">
        <v>0</v>
      </c>
      <c r="AP959" s="106">
        <f t="shared" si="1841"/>
        <v>0</v>
      </c>
      <c r="AQ959" s="106"/>
      <c r="AR959" s="106">
        <f>AT959+AZ959+BB959</f>
        <v>0</v>
      </c>
      <c r="AS959" s="699" t="e">
        <f t="shared" si="1855"/>
        <v>#DIV/0!</v>
      </c>
      <c r="AT959" s="109">
        <v>0</v>
      </c>
      <c r="AU959" s="699"/>
      <c r="AV959" s="106"/>
      <c r="AW959" s="699"/>
      <c r="AX959" s="109"/>
      <c r="AY959" s="106"/>
      <c r="AZ959" s="106"/>
      <c r="BA959" s="699" t="e">
        <f t="shared" si="1862"/>
        <v>#DIV/0!</v>
      </c>
      <c r="BB959" s="106">
        <v>0</v>
      </c>
      <c r="BC959" s="106">
        <f t="shared" si="1842"/>
        <v>0</v>
      </c>
      <c r="BD959" s="106">
        <f t="shared" si="1843"/>
        <v>0</v>
      </c>
      <c r="BE959" s="106">
        <f>BF959+BH959+BI959</f>
        <v>0</v>
      </c>
      <c r="BF959" s="106">
        <v>0</v>
      </c>
      <c r="BG959" s="106"/>
      <c r="BH959" s="106"/>
      <c r="BI959" s="106">
        <v>0</v>
      </c>
      <c r="BJ959" s="106">
        <f t="shared" si="1870"/>
        <v>0</v>
      </c>
      <c r="BK959" s="106"/>
      <c r="BL959" s="106"/>
      <c r="BM959" s="106"/>
      <c r="BN959" s="106">
        <f t="shared" si="1871"/>
        <v>0</v>
      </c>
      <c r="BO959" s="106">
        <f t="shared" si="1872"/>
        <v>0</v>
      </c>
      <c r="BP959" s="106"/>
      <c r="BQ959" s="106"/>
      <c r="BR959" s="106">
        <f t="shared" si="1873"/>
        <v>0</v>
      </c>
      <c r="BS959" s="106">
        <v>0</v>
      </c>
      <c r="BT959" s="106"/>
      <c r="BU959" s="106">
        <f>BV959+BY959+BZ959</f>
        <v>0</v>
      </c>
      <c r="BV959" s="106">
        <v>0</v>
      </c>
      <c r="BW959" s="106"/>
      <c r="BX959" s="106"/>
      <c r="BY959" s="106"/>
      <c r="BZ959" s="106">
        <v>0</v>
      </c>
      <c r="CE959" s="699" t="e">
        <f t="shared" si="1828"/>
        <v>#DIV/0!</v>
      </c>
    </row>
    <row r="960" spans="2:83" s="25" customFormat="1" ht="106.5" hidden="1" customHeight="1" x14ac:dyDescent="0.25">
      <c r="B960" s="152"/>
      <c r="C960" s="119"/>
      <c r="D960" s="31"/>
      <c r="E960" s="31"/>
      <c r="F960" s="31"/>
      <c r="G960" s="31"/>
      <c r="H960" s="35"/>
      <c r="I960" s="31"/>
      <c r="J960" s="106"/>
      <c r="K960" s="31"/>
      <c r="L960" s="699" t="e">
        <f t="shared" si="1853"/>
        <v>#DIV/0!</v>
      </c>
      <c r="M960" s="236"/>
      <c r="N960" s="31"/>
      <c r="O960" s="31"/>
      <c r="P960" s="31"/>
      <c r="Q960" s="31"/>
      <c r="R960" s="31"/>
      <c r="S960" s="35"/>
      <c r="T960" s="35"/>
      <c r="U960" s="31"/>
      <c r="V960" s="394">
        <f t="shared" si="1866"/>
        <v>0</v>
      </c>
      <c r="W960" s="31"/>
      <c r="X960" s="31"/>
      <c r="Y960" s="31"/>
      <c r="Z960" s="474">
        <f t="shared" si="1867"/>
        <v>0</v>
      </c>
      <c r="AA960" s="394">
        <f t="shared" si="1874"/>
        <v>0</v>
      </c>
      <c r="AB960" s="394">
        <f t="shared" si="1868"/>
        <v>0</v>
      </c>
      <c r="AC960" s="394">
        <f t="shared" si="1869"/>
        <v>0</v>
      </c>
      <c r="AD960" s="687"/>
      <c r="AE960" s="236"/>
      <c r="AF960" s="699" t="e">
        <f t="shared" si="1854"/>
        <v>#DIV/0!</v>
      </c>
      <c r="AG960" s="236"/>
      <c r="AH960" s="31"/>
      <c r="AI960" s="31"/>
      <c r="AJ960" s="31"/>
      <c r="AK960" s="31"/>
      <c r="AL960" s="31"/>
      <c r="AM960" s="35"/>
      <c r="AN960" s="35"/>
      <c r="AO960" s="31"/>
      <c r="AP960" s="31">
        <f t="shared" si="1841"/>
        <v>0</v>
      </c>
      <c r="AQ960" s="31"/>
      <c r="AR960" s="31"/>
      <c r="AS960" s="699" t="e">
        <f t="shared" si="1855"/>
        <v>#DIV/0!</v>
      </c>
      <c r="AT960" s="236"/>
      <c r="AU960" s="699"/>
      <c r="AV960" s="31"/>
      <c r="AW960" s="699"/>
      <c r="AX960" s="236"/>
      <c r="AY960" s="31"/>
      <c r="AZ960" s="35"/>
      <c r="BA960" s="699" t="e">
        <f t="shared" si="1862"/>
        <v>#DIV/0!</v>
      </c>
      <c r="BB960" s="31"/>
      <c r="BC960" s="35">
        <f t="shared" si="1842"/>
        <v>0</v>
      </c>
      <c r="BD960" s="31">
        <f t="shared" si="1843"/>
        <v>0</v>
      </c>
      <c r="BE960" s="31"/>
      <c r="BF960" s="31"/>
      <c r="BG960" s="31"/>
      <c r="BH960" s="35"/>
      <c r="BI960" s="31"/>
      <c r="BJ960" s="31">
        <f t="shared" si="1870"/>
        <v>0</v>
      </c>
      <c r="BK960" s="31"/>
      <c r="BL960" s="35"/>
      <c r="BM960" s="31"/>
      <c r="BN960" s="31">
        <f t="shared" si="1871"/>
        <v>0</v>
      </c>
      <c r="BO960" s="31">
        <f t="shared" si="1872"/>
        <v>0</v>
      </c>
      <c r="BP960" s="31"/>
      <c r="BQ960" s="31"/>
      <c r="BR960" s="35">
        <f t="shared" si="1873"/>
        <v>0</v>
      </c>
      <c r="BS960" s="31"/>
      <c r="BT960" s="31"/>
      <c r="BU960" s="31"/>
      <c r="BV960" s="31"/>
      <c r="BW960" s="31"/>
      <c r="BX960" s="31"/>
      <c r="BY960" s="35"/>
      <c r="BZ960" s="31"/>
      <c r="CE960" s="699" t="e">
        <f t="shared" si="1828"/>
        <v>#DIV/0!</v>
      </c>
    </row>
    <row r="961" spans="2:83" s="25" customFormat="1" ht="51.75" hidden="1" customHeight="1" x14ac:dyDescent="0.25">
      <c r="B961" s="1088" t="s">
        <v>200</v>
      </c>
      <c r="C961" s="1088"/>
      <c r="D961" s="1088"/>
      <c r="E961" s="1088"/>
      <c r="F961" s="1088"/>
      <c r="G961" s="1088"/>
      <c r="H961" s="1088"/>
      <c r="I961" s="1088"/>
      <c r="J961" s="392"/>
      <c r="K961" s="594"/>
      <c r="L961" s="699" t="e">
        <f t="shared" si="1853"/>
        <v>#DIV/0!</v>
      </c>
      <c r="M961" s="340"/>
      <c r="N961" s="660"/>
      <c r="O961" s="514"/>
      <c r="P961" s="660"/>
      <c r="Q961" s="440"/>
      <c r="R961" s="660"/>
      <c r="S961" s="440"/>
      <c r="T961" s="660"/>
      <c r="U961" s="440"/>
      <c r="V961" s="394">
        <f t="shared" si="1866"/>
        <v>0</v>
      </c>
      <c r="W961" s="472"/>
      <c r="X961" s="472"/>
      <c r="Y961" s="472"/>
      <c r="Z961" s="474">
        <f t="shared" si="1867"/>
        <v>0</v>
      </c>
      <c r="AA961" s="394">
        <f t="shared" si="1874"/>
        <v>0</v>
      </c>
      <c r="AB961" s="394">
        <f t="shared" si="1868"/>
        <v>0</v>
      </c>
      <c r="AC961" s="394">
        <f t="shared" si="1869"/>
        <v>0</v>
      </c>
      <c r="AD961" s="687"/>
      <c r="AE961" s="340"/>
      <c r="AF961" s="699" t="e">
        <f t="shared" si="1854"/>
        <v>#DIV/0!</v>
      </c>
      <c r="AG961" s="340"/>
      <c r="AH961" s="660"/>
      <c r="AI961" s="514"/>
      <c r="AJ961" s="660"/>
      <c r="AK961" s="486"/>
      <c r="AL961" s="660"/>
      <c r="AM961" s="486"/>
      <c r="AN961" s="660"/>
      <c r="AO961" s="682"/>
      <c r="AP961" s="392">
        <f t="shared" si="1841"/>
        <v>0</v>
      </c>
      <c r="AQ961" s="660"/>
      <c r="AR961" s="673"/>
      <c r="AS961" s="699" t="e">
        <f t="shared" si="1855"/>
        <v>#DIV/0!</v>
      </c>
      <c r="AT961" s="962"/>
      <c r="AU961" s="699"/>
      <c r="AV961" s="523"/>
      <c r="AW961" s="699"/>
      <c r="AX961" s="340"/>
      <c r="AY961" s="660"/>
      <c r="AZ961" s="440"/>
      <c r="BA961" s="699" t="e">
        <f t="shared" si="1862"/>
        <v>#DIV/0!</v>
      </c>
      <c r="BB961" s="440"/>
      <c r="BC961" s="392">
        <f t="shared" si="1842"/>
        <v>0</v>
      </c>
      <c r="BD961" s="392">
        <f t="shared" si="1843"/>
        <v>0</v>
      </c>
      <c r="BE961" s="445"/>
      <c r="BF961" s="392"/>
      <c r="BG961" s="392"/>
      <c r="BH961" s="392"/>
      <c r="BI961" s="392"/>
      <c r="BJ961" s="392">
        <f t="shared" si="1870"/>
        <v>0</v>
      </c>
      <c r="BK961" s="392"/>
      <c r="BL961" s="392"/>
      <c r="BM961" s="392"/>
      <c r="BN961" s="392">
        <f t="shared" si="1871"/>
        <v>0</v>
      </c>
      <c r="BO961" s="392">
        <f t="shared" si="1872"/>
        <v>0</v>
      </c>
      <c r="BP961" s="514"/>
      <c r="BQ961" s="472"/>
      <c r="BR961" s="392">
        <f t="shared" si="1873"/>
        <v>0</v>
      </c>
      <c r="BS961" s="682"/>
      <c r="BT961" s="440"/>
      <c r="BU961" s="580"/>
      <c r="BV961" s="440"/>
      <c r="BW961" s="514"/>
      <c r="BX961" s="440"/>
      <c r="BY961" s="440"/>
      <c r="BZ961" s="440"/>
      <c r="CE961" s="699" t="e">
        <f t="shared" si="1828"/>
        <v>#DIV/0!</v>
      </c>
    </row>
    <row r="962" spans="2:83" s="61" customFormat="1" ht="198" hidden="1" customHeight="1" x14ac:dyDescent="0.25">
      <c r="B962" s="226">
        <v>1</v>
      </c>
      <c r="C962" s="141" t="s">
        <v>154</v>
      </c>
      <c r="D962" s="89" t="e">
        <f>E962</f>
        <v>#REF!</v>
      </c>
      <c r="E962" s="43" t="e">
        <f>SUM(E963:E968)</f>
        <v>#REF!</v>
      </c>
      <c r="F962" s="43"/>
      <c r="G962" s="43"/>
      <c r="H962" s="43"/>
      <c r="I962" s="43"/>
      <c r="J962" s="393" t="e">
        <f>K962</f>
        <v>#REF!</v>
      </c>
      <c r="K962" s="19" t="e">
        <f>M962</f>
        <v>#REF!</v>
      </c>
      <c r="L962" s="699" t="e">
        <f t="shared" si="1853"/>
        <v>#REF!</v>
      </c>
      <c r="M962" s="241" t="e">
        <f>SUM(M963:M968)</f>
        <v>#REF!</v>
      </c>
      <c r="N962" s="41"/>
      <c r="O962" s="43"/>
      <c r="P962" s="41"/>
      <c r="Q962" s="43"/>
      <c r="R962" s="41"/>
      <c r="S962" s="43"/>
      <c r="T962" s="41"/>
      <c r="U962" s="43"/>
      <c r="V962" s="394">
        <f t="shared" si="1866"/>
        <v>0</v>
      </c>
      <c r="W962" s="43"/>
      <c r="X962" s="43"/>
      <c r="Y962" s="43"/>
      <c r="Z962" s="474" t="e">
        <f t="shared" si="1867"/>
        <v>#REF!</v>
      </c>
      <c r="AA962" s="394" t="e">
        <f t="shared" si="1874"/>
        <v>#REF!</v>
      </c>
      <c r="AB962" s="394">
        <f t="shared" si="1868"/>
        <v>0</v>
      </c>
      <c r="AC962" s="394">
        <f t="shared" si="1869"/>
        <v>0</v>
      </c>
      <c r="AD962" s="687"/>
      <c r="AE962" s="241" t="e">
        <f>AG962</f>
        <v>#REF!</v>
      </c>
      <c r="AF962" s="699" t="e">
        <f t="shared" si="1854"/>
        <v>#REF!</v>
      </c>
      <c r="AG962" s="241" t="e">
        <f>SUM(AG963:AG968)</f>
        <v>#REF!</v>
      </c>
      <c r="AH962" s="41"/>
      <c r="AI962" s="43"/>
      <c r="AJ962" s="41"/>
      <c r="AK962" s="43"/>
      <c r="AL962" s="41"/>
      <c r="AM962" s="43"/>
      <c r="AN962" s="41"/>
      <c r="AO962" s="43"/>
      <c r="AP962" s="89" t="e">
        <f t="shared" si="1841"/>
        <v>#REF!</v>
      </c>
      <c r="AQ962" s="19"/>
      <c r="AR962" s="89" t="e">
        <f>AT962</f>
        <v>#REF!</v>
      </c>
      <c r="AS962" s="699" t="e">
        <f t="shared" si="1855"/>
        <v>#REF!</v>
      </c>
      <c r="AT962" s="241" t="e">
        <f>SUM(AT963:AT968)</f>
        <v>#REF!</v>
      </c>
      <c r="AU962" s="699"/>
      <c r="AV962" s="43"/>
      <c r="AW962" s="699"/>
      <c r="AX962" s="241"/>
      <c r="AY962" s="41"/>
      <c r="AZ962" s="43"/>
      <c r="BA962" s="699" t="e">
        <f t="shared" si="1862"/>
        <v>#DIV/0!</v>
      </c>
      <c r="BB962" s="43"/>
      <c r="BC962" s="43">
        <f t="shared" si="1842"/>
        <v>0</v>
      </c>
      <c r="BD962" s="43">
        <f t="shared" si="1843"/>
        <v>0</v>
      </c>
      <c r="BE962" s="89">
        <f>BF962</f>
        <v>0</v>
      </c>
      <c r="BF962" s="43">
        <f>SUM(BF963:BF968)</f>
        <v>0</v>
      </c>
      <c r="BG962" s="43"/>
      <c r="BH962" s="43"/>
      <c r="BI962" s="43"/>
      <c r="BJ962" s="89">
        <f t="shared" si="1870"/>
        <v>0</v>
      </c>
      <c r="BK962" s="43"/>
      <c r="BL962" s="43"/>
      <c r="BM962" s="43"/>
      <c r="BN962" s="89">
        <f t="shared" si="1871"/>
        <v>0</v>
      </c>
      <c r="BO962" s="43">
        <f t="shared" si="1872"/>
        <v>0</v>
      </c>
      <c r="BP962" s="43"/>
      <c r="BQ962" s="43"/>
      <c r="BR962" s="43">
        <f t="shared" si="1873"/>
        <v>0</v>
      </c>
      <c r="BS962" s="43"/>
      <c r="BT962" s="89"/>
      <c r="BU962" s="89">
        <f>BV962</f>
        <v>0</v>
      </c>
      <c r="BV962" s="43">
        <f>SUM(BV963:BV968)</f>
        <v>0</v>
      </c>
      <c r="BW962" s="43"/>
      <c r="BX962" s="43"/>
      <c r="BY962" s="43"/>
      <c r="BZ962" s="43"/>
      <c r="CE962" s="699" t="e">
        <f t="shared" si="1828"/>
        <v>#DIV/0!</v>
      </c>
    </row>
    <row r="963" spans="2:83" s="37" customFormat="1" ht="75" hidden="1" customHeight="1" x14ac:dyDescent="0.25">
      <c r="B963" s="152"/>
      <c r="C963" s="119" t="s">
        <v>155</v>
      </c>
      <c r="D963" s="31"/>
      <c r="E963" s="35"/>
      <c r="F963" s="35"/>
      <c r="G963" s="35"/>
      <c r="H963" s="35"/>
      <c r="I963" s="35"/>
      <c r="J963" s="106"/>
      <c r="K963" s="31"/>
      <c r="L963" s="699" t="e">
        <f t="shared" si="1853"/>
        <v>#DIV/0!</v>
      </c>
      <c r="M963" s="172"/>
      <c r="N963" s="35"/>
      <c r="O963" s="35"/>
      <c r="P963" s="35"/>
      <c r="Q963" s="35"/>
      <c r="R963" s="35"/>
      <c r="S963" s="35"/>
      <c r="T963" s="35"/>
      <c r="U963" s="35"/>
      <c r="V963" s="394">
        <f t="shared" si="1866"/>
        <v>0</v>
      </c>
      <c r="W963" s="35"/>
      <c r="X963" s="35"/>
      <c r="Y963" s="35"/>
      <c r="Z963" s="474">
        <f t="shared" si="1867"/>
        <v>0</v>
      </c>
      <c r="AA963" s="394">
        <f t="shared" si="1874"/>
        <v>0</v>
      </c>
      <c r="AB963" s="394">
        <f t="shared" si="1868"/>
        <v>0</v>
      </c>
      <c r="AC963" s="394">
        <f t="shared" si="1869"/>
        <v>0</v>
      </c>
      <c r="AD963" s="687"/>
      <c r="AE963" s="172"/>
      <c r="AF963" s="699" t="e">
        <f t="shared" si="1854"/>
        <v>#DIV/0!</v>
      </c>
      <c r="AG963" s="172"/>
      <c r="AH963" s="35"/>
      <c r="AI963" s="35"/>
      <c r="AJ963" s="35"/>
      <c r="AK963" s="35"/>
      <c r="AL963" s="35"/>
      <c r="AM963" s="35"/>
      <c r="AN963" s="35"/>
      <c r="AO963" s="35"/>
      <c r="AP963" s="31">
        <f t="shared" si="1841"/>
        <v>0</v>
      </c>
      <c r="AQ963" s="31"/>
      <c r="AR963" s="31"/>
      <c r="AS963" s="699" t="e">
        <f t="shared" si="1855"/>
        <v>#DIV/0!</v>
      </c>
      <c r="AT963" s="172"/>
      <c r="AU963" s="699"/>
      <c r="AV963" s="35"/>
      <c r="AW963" s="699"/>
      <c r="AX963" s="172"/>
      <c r="AY963" s="35"/>
      <c r="AZ963" s="35"/>
      <c r="BA963" s="699" t="e">
        <f t="shared" si="1862"/>
        <v>#DIV/0!</v>
      </c>
      <c r="BB963" s="35"/>
      <c r="BC963" s="35">
        <f t="shared" si="1842"/>
        <v>0</v>
      </c>
      <c r="BD963" s="35">
        <f t="shared" si="1843"/>
        <v>0</v>
      </c>
      <c r="BE963" s="31"/>
      <c r="BF963" s="35"/>
      <c r="BG963" s="35"/>
      <c r="BH963" s="35"/>
      <c r="BI963" s="35"/>
      <c r="BJ963" s="31">
        <f t="shared" si="1870"/>
        <v>0</v>
      </c>
      <c r="BK963" s="35"/>
      <c r="BL963" s="35"/>
      <c r="BM963" s="35"/>
      <c r="BN963" s="31">
        <f t="shared" si="1871"/>
        <v>0</v>
      </c>
      <c r="BO963" s="35">
        <f t="shared" si="1872"/>
        <v>0</v>
      </c>
      <c r="BP963" s="35"/>
      <c r="BQ963" s="35"/>
      <c r="BR963" s="35">
        <f t="shared" si="1873"/>
        <v>0</v>
      </c>
      <c r="BS963" s="35"/>
      <c r="BT963" s="31"/>
      <c r="BU963" s="31"/>
      <c r="BV963" s="35"/>
      <c r="BW963" s="35"/>
      <c r="BX963" s="35"/>
      <c r="BY963" s="35"/>
      <c r="BZ963" s="35"/>
      <c r="CE963" s="699" t="e">
        <f t="shared" si="1828"/>
        <v>#DIV/0!</v>
      </c>
    </row>
    <row r="964" spans="2:83" s="49" customFormat="1" ht="102.75" hidden="1" customHeight="1" x14ac:dyDescent="0.25">
      <c r="B964" s="227" t="s">
        <v>34</v>
      </c>
      <c r="C964" s="119" t="s">
        <v>156</v>
      </c>
      <c r="D964" s="35">
        <f>E964</f>
        <v>0</v>
      </c>
      <c r="E964" s="35">
        <v>0</v>
      </c>
      <c r="F964" s="35"/>
      <c r="G964" s="35"/>
      <c r="H964" s="41"/>
      <c r="I964" s="41"/>
      <c r="J964" s="116">
        <f t="shared" ref="J964:J968" si="1875">K964</f>
        <v>0</v>
      </c>
      <c r="K964" s="35">
        <f>M964</f>
        <v>0</v>
      </c>
      <c r="L964" s="699" t="e">
        <f t="shared" si="1853"/>
        <v>#DIV/0!</v>
      </c>
      <c r="M964" s="172">
        <v>0</v>
      </c>
      <c r="N964" s="35"/>
      <c r="O964" s="35"/>
      <c r="P964" s="35"/>
      <c r="Q964" s="35"/>
      <c r="R964" s="35"/>
      <c r="S964" s="41"/>
      <c r="T964" s="41"/>
      <c r="U964" s="41"/>
      <c r="V964" s="394">
        <f t="shared" si="1866"/>
        <v>0</v>
      </c>
      <c r="W964" s="35"/>
      <c r="X964" s="35"/>
      <c r="Y964" s="35"/>
      <c r="Z964" s="474">
        <f t="shared" si="1867"/>
        <v>0</v>
      </c>
      <c r="AA964" s="394">
        <f t="shared" si="1874"/>
        <v>0</v>
      </c>
      <c r="AB964" s="394">
        <f t="shared" si="1868"/>
        <v>0</v>
      </c>
      <c r="AC964" s="394">
        <f t="shared" si="1869"/>
        <v>0</v>
      </c>
      <c r="AD964" s="687"/>
      <c r="AE964" s="258">
        <f>AG964</f>
        <v>0</v>
      </c>
      <c r="AF964" s="699" t="e">
        <f t="shared" si="1854"/>
        <v>#DIV/0!</v>
      </c>
      <c r="AG964" s="172">
        <v>0</v>
      </c>
      <c r="AH964" s="35"/>
      <c r="AI964" s="35"/>
      <c r="AJ964" s="35"/>
      <c r="AK964" s="35"/>
      <c r="AL964" s="35"/>
      <c r="AM964" s="41"/>
      <c r="AN964" s="41"/>
      <c r="AO964" s="41"/>
      <c r="AP964" s="35">
        <f t="shared" si="1841"/>
        <v>0</v>
      </c>
      <c r="AQ964" s="35"/>
      <c r="AR964" s="35">
        <f>AT964</f>
        <v>0</v>
      </c>
      <c r="AS964" s="699" t="e">
        <f t="shared" si="1855"/>
        <v>#DIV/0!</v>
      </c>
      <c r="AT964" s="172">
        <v>0</v>
      </c>
      <c r="AU964" s="699"/>
      <c r="AV964" s="35"/>
      <c r="AW964" s="699"/>
      <c r="AX964" s="172"/>
      <c r="AY964" s="35"/>
      <c r="AZ964" s="41"/>
      <c r="BA964" s="699" t="e">
        <f t="shared" si="1862"/>
        <v>#DIV/0!</v>
      </c>
      <c r="BB964" s="41"/>
      <c r="BC964" s="41">
        <f t="shared" si="1842"/>
        <v>0</v>
      </c>
      <c r="BD964" s="41">
        <f t="shared" si="1843"/>
        <v>0</v>
      </c>
      <c r="BE964" s="35">
        <f>BF964</f>
        <v>0</v>
      </c>
      <c r="BF964" s="35">
        <v>0</v>
      </c>
      <c r="BG964" s="35"/>
      <c r="BH964" s="41"/>
      <c r="BI964" s="41"/>
      <c r="BJ964" s="35">
        <f t="shared" si="1870"/>
        <v>0</v>
      </c>
      <c r="BK964" s="35"/>
      <c r="BL964" s="41"/>
      <c r="BM964" s="41"/>
      <c r="BN964" s="35">
        <f t="shared" si="1871"/>
        <v>0</v>
      </c>
      <c r="BO964" s="35">
        <f t="shared" si="1872"/>
        <v>0</v>
      </c>
      <c r="BP964" s="35"/>
      <c r="BQ964" s="35"/>
      <c r="BR964" s="41">
        <f t="shared" si="1873"/>
        <v>0</v>
      </c>
      <c r="BS964" s="41"/>
      <c r="BT964" s="35"/>
      <c r="BU964" s="35">
        <f>BV964</f>
        <v>0</v>
      </c>
      <c r="BV964" s="35">
        <v>0</v>
      </c>
      <c r="BW964" s="35"/>
      <c r="BX964" s="35"/>
      <c r="BY964" s="41"/>
      <c r="BZ964" s="41"/>
      <c r="CE964" s="699" t="e">
        <f t="shared" si="1828"/>
        <v>#DIV/0!</v>
      </c>
    </row>
    <row r="965" spans="2:83" s="49" customFormat="1" ht="98.25" hidden="1" customHeight="1" x14ac:dyDescent="0.25">
      <c r="B965" s="227" t="s">
        <v>63</v>
      </c>
      <c r="C965" s="119" t="s">
        <v>157</v>
      </c>
      <c r="D965" s="35" t="e">
        <f>E965</f>
        <v>#REF!</v>
      </c>
      <c r="E965" s="41" t="e">
        <f>#REF!</f>
        <v>#REF!</v>
      </c>
      <c r="F965" s="41"/>
      <c r="G965" s="41"/>
      <c r="H965" s="41"/>
      <c r="I965" s="41"/>
      <c r="J965" s="116" t="e">
        <f t="shared" si="1875"/>
        <v>#REF!</v>
      </c>
      <c r="K965" s="35" t="e">
        <f>M965</f>
        <v>#REF!</v>
      </c>
      <c r="L965" s="699" t="e">
        <f t="shared" si="1853"/>
        <v>#REF!</v>
      </c>
      <c r="M965" s="258" t="e">
        <f>#REF!</f>
        <v>#REF!</v>
      </c>
      <c r="N965" s="41"/>
      <c r="O965" s="41"/>
      <c r="P965" s="41"/>
      <c r="Q965" s="41"/>
      <c r="R965" s="41"/>
      <c r="S965" s="41"/>
      <c r="T965" s="41"/>
      <c r="U965" s="41"/>
      <c r="V965" s="394">
        <f t="shared" si="1866"/>
        <v>0</v>
      </c>
      <c r="W965" s="35"/>
      <c r="X965" s="35"/>
      <c r="Y965" s="35"/>
      <c r="Z965" s="474" t="e">
        <f t="shared" si="1867"/>
        <v>#REF!</v>
      </c>
      <c r="AA965" s="394" t="e">
        <f t="shared" si="1874"/>
        <v>#REF!</v>
      </c>
      <c r="AB965" s="394">
        <f t="shared" si="1868"/>
        <v>0</v>
      </c>
      <c r="AC965" s="394">
        <f t="shared" si="1869"/>
        <v>0</v>
      </c>
      <c r="AD965" s="687"/>
      <c r="AE965" s="258" t="e">
        <f>AG965</f>
        <v>#REF!</v>
      </c>
      <c r="AF965" s="699" t="e">
        <f t="shared" si="1854"/>
        <v>#REF!</v>
      </c>
      <c r="AG965" s="258" t="e">
        <f>K965</f>
        <v>#REF!</v>
      </c>
      <c r="AH965" s="41"/>
      <c r="AI965" s="41"/>
      <c r="AJ965" s="41"/>
      <c r="AK965" s="41"/>
      <c r="AL965" s="41"/>
      <c r="AM965" s="41"/>
      <c r="AN965" s="41"/>
      <c r="AO965" s="41"/>
      <c r="AP965" s="35" t="e">
        <f t="shared" si="1841"/>
        <v>#REF!</v>
      </c>
      <c r="AQ965" s="35"/>
      <c r="AR965" s="35" t="e">
        <f>AT965</f>
        <v>#REF!</v>
      </c>
      <c r="AS965" s="699" t="e">
        <f t="shared" si="1855"/>
        <v>#REF!</v>
      </c>
      <c r="AT965" s="258" t="e">
        <f>#REF!</f>
        <v>#REF!</v>
      </c>
      <c r="AU965" s="699"/>
      <c r="AV965" s="41"/>
      <c r="AW965" s="699"/>
      <c r="AX965" s="258"/>
      <c r="AY965" s="41"/>
      <c r="AZ965" s="41"/>
      <c r="BA965" s="699" t="e">
        <f t="shared" si="1862"/>
        <v>#DIV/0!</v>
      </c>
      <c r="BB965" s="41"/>
      <c r="BC965" s="41">
        <f t="shared" si="1842"/>
        <v>0</v>
      </c>
      <c r="BD965" s="41">
        <f t="shared" si="1843"/>
        <v>0</v>
      </c>
      <c r="BE965" s="35">
        <f>BF965</f>
        <v>0</v>
      </c>
      <c r="BF965" s="41">
        <f>X965</f>
        <v>0</v>
      </c>
      <c r="BG965" s="41"/>
      <c r="BH965" s="41"/>
      <c r="BI965" s="41"/>
      <c r="BJ965" s="35">
        <f t="shared" si="1870"/>
        <v>0</v>
      </c>
      <c r="BK965" s="41"/>
      <c r="BL965" s="41"/>
      <c r="BM965" s="41"/>
      <c r="BN965" s="35">
        <f t="shared" si="1871"/>
        <v>0</v>
      </c>
      <c r="BO965" s="41">
        <f t="shared" si="1872"/>
        <v>0</v>
      </c>
      <c r="BP965" s="41"/>
      <c r="BQ965" s="41"/>
      <c r="BR965" s="41">
        <f t="shared" si="1873"/>
        <v>0</v>
      </c>
      <c r="BS965" s="41"/>
      <c r="BT965" s="35"/>
      <c r="BU965" s="35">
        <f>BV965</f>
        <v>0</v>
      </c>
      <c r="BV965" s="41">
        <f>BH965</f>
        <v>0</v>
      </c>
      <c r="BW965" s="41"/>
      <c r="BX965" s="41"/>
      <c r="BY965" s="41"/>
      <c r="BZ965" s="41"/>
      <c r="CE965" s="699" t="e">
        <f t="shared" si="1828"/>
        <v>#DIV/0!</v>
      </c>
    </row>
    <row r="966" spans="2:83" s="49" customFormat="1" ht="100.5" hidden="1" customHeight="1" x14ac:dyDescent="0.25">
      <c r="B966" s="227" t="s">
        <v>7</v>
      </c>
      <c r="C966" s="119" t="s">
        <v>158</v>
      </c>
      <c r="D966" s="35" t="e">
        <f>E966</f>
        <v>#REF!</v>
      </c>
      <c r="E966" s="41" t="e">
        <f>#REF!</f>
        <v>#REF!</v>
      </c>
      <c r="F966" s="41"/>
      <c r="G966" s="41"/>
      <c r="H966" s="41"/>
      <c r="I966" s="41"/>
      <c r="J966" s="116" t="e">
        <f t="shared" si="1875"/>
        <v>#REF!</v>
      </c>
      <c r="K966" s="35" t="e">
        <f>M966</f>
        <v>#REF!</v>
      </c>
      <c r="L966" s="699" t="e">
        <f t="shared" si="1853"/>
        <v>#REF!</v>
      </c>
      <c r="M966" s="258" t="e">
        <f>#REF!</f>
        <v>#REF!</v>
      </c>
      <c r="N966" s="41"/>
      <c r="O966" s="41"/>
      <c r="P966" s="41"/>
      <c r="Q966" s="41"/>
      <c r="R966" s="41"/>
      <c r="S966" s="41"/>
      <c r="T966" s="41"/>
      <c r="U966" s="41"/>
      <c r="V966" s="394">
        <f t="shared" si="1866"/>
        <v>0</v>
      </c>
      <c r="W966" s="35"/>
      <c r="X966" s="35"/>
      <c r="Y966" s="35"/>
      <c r="Z966" s="474" t="e">
        <f t="shared" si="1867"/>
        <v>#REF!</v>
      </c>
      <c r="AA966" s="394" t="e">
        <f t="shared" si="1874"/>
        <v>#REF!</v>
      </c>
      <c r="AB966" s="394">
        <f t="shared" si="1868"/>
        <v>0</v>
      </c>
      <c r="AC966" s="394">
        <f t="shared" si="1869"/>
        <v>0</v>
      </c>
      <c r="AD966" s="687"/>
      <c r="AE966" s="258" t="e">
        <f>AG966</f>
        <v>#REF!</v>
      </c>
      <c r="AF966" s="699" t="e">
        <f t="shared" si="1854"/>
        <v>#REF!</v>
      </c>
      <c r="AG966" s="258" t="e">
        <f>K966</f>
        <v>#REF!</v>
      </c>
      <c r="AH966" s="41"/>
      <c r="AI966" s="41"/>
      <c r="AJ966" s="41"/>
      <c r="AK966" s="41"/>
      <c r="AL966" s="41"/>
      <c r="AM966" s="41"/>
      <c r="AN966" s="41"/>
      <c r="AO966" s="41"/>
      <c r="AP966" s="35" t="e">
        <f t="shared" si="1841"/>
        <v>#REF!</v>
      </c>
      <c r="AQ966" s="35"/>
      <c r="AR966" s="35" t="e">
        <f>AT966</f>
        <v>#REF!</v>
      </c>
      <c r="AS966" s="699" t="e">
        <f t="shared" si="1855"/>
        <v>#REF!</v>
      </c>
      <c r="AT966" s="258" t="e">
        <f>#REF!</f>
        <v>#REF!</v>
      </c>
      <c r="AU966" s="699"/>
      <c r="AV966" s="41"/>
      <c r="AW966" s="699"/>
      <c r="AX966" s="258"/>
      <c r="AY966" s="41"/>
      <c r="AZ966" s="41"/>
      <c r="BA966" s="699" t="e">
        <f t="shared" si="1862"/>
        <v>#DIV/0!</v>
      </c>
      <c r="BB966" s="41"/>
      <c r="BC966" s="41">
        <f t="shared" si="1842"/>
        <v>0</v>
      </c>
      <c r="BD966" s="41">
        <f t="shared" si="1843"/>
        <v>0</v>
      </c>
      <c r="BE966" s="35">
        <f>BF966</f>
        <v>0</v>
      </c>
      <c r="BF966" s="41">
        <f>X966</f>
        <v>0</v>
      </c>
      <c r="BG966" s="41"/>
      <c r="BH966" s="41"/>
      <c r="BI966" s="41"/>
      <c r="BJ966" s="35">
        <f t="shared" si="1870"/>
        <v>0</v>
      </c>
      <c r="BK966" s="41"/>
      <c r="BL966" s="41"/>
      <c r="BM966" s="41"/>
      <c r="BN966" s="35">
        <f t="shared" si="1871"/>
        <v>0</v>
      </c>
      <c r="BO966" s="41">
        <f t="shared" si="1872"/>
        <v>0</v>
      </c>
      <c r="BP966" s="41"/>
      <c r="BQ966" s="41"/>
      <c r="BR966" s="41">
        <f t="shared" si="1873"/>
        <v>0</v>
      </c>
      <c r="BS966" s="41"/>
      <c r="BT966" s="35"/>
      <c r="BU966" s="35">
        <f>BV966</f>
        <v>0</v>
      </c>
      <c r="BV966" s="41">
        <f>BH966</f>
        <v>0</v>
      </c>
      <c r="BW966" s="41"/>
      <c r="BX966" s="41"/>
      <c r="BY966" s="41"/>
      <c r="BZ966" s="41"/>
      <c r="CE966" s="699" t="e">
        <f t="shared" si="1828"/>
        <v>#DIV/0!</v>
      </c>
    </row>
    <row r="967" spans="2:83" s="49" customFormat="1" ht="99" hidden="1" customHeight="1" x14ac:dyDescent="0.25">
      <c r="B967" s="227" t="s">
        <v>8</v>
      </c>
      <c r="C967" s="119" t="s">
        <v>159</v>
      </c>
      <c r="D967" s="35" t="e">
        <f>E967</f>
        <v>#REF!</v>
      </c>
      <c r="E967" s="41" t="e">
        <f>#REF!</f>
        <v>#REF!</v>
      </c>
      <c r="F967" s="41"/>
      <c r="G967" s="41"/>
      <c r="H967" s="41"/>
      <c r="I967" s="41"/>
      <c r="J967" s="116" t="e">
        <f t="shared" si="1875"/>
        <v>#REF!</v>
      </c>
      <c r="K967" s="35" t="e">
        <f>M967</f>
        <v>#REF!</v>
      </c>
      <c r="L967" s="699" t="e">
        <f t="shared" si="1853"/>
        <v>#REF!</v>
      </c>
      <c r="M967" s="258" t="e">
        <f>#REF!</f>
        <v>#REF!</v>
      </c>
      <c r="N967" s="41"/>
      <c r="O967" s="41"/>
      <c r="P967" s="41"/>
      <c r="Q967" s="41"/>
      <c r="R967" s="41"/>
      <c r="S967" s="41"/>
      <c r="T967" s="41"/>
      <c r="U967" s="41"/>
      <c r="V967" s="394">
        <f t="shared" si="1866"/>
        <v>0</v>
      </c>
      <c r="W967" s="35"/>
      <c r="X967" s="35"/>
      <c r="Y967" s="35"/>
      <c r="Z967" s="474" t="e">
        <f t="shared" si="1867"/>
        <v>#REF!</v>
      </c>
      <c r="AA967" s="394" t="e">
        <f t="shared" si="1874"/>
        <v>#REF!</v>
      </c>
      <c r="AB967" s="394">
        <f t="shared" si="1868"/>
        <v>0</v>
      </c>
      <c r="AC967" s="394">
        <f t="shared" si="1869"/>
        <v>0</v>
      </c>
      <c r="AD967" s="687"/>
      <c r="AE967" s="258" t="e">
        <f>AG967</f>
        <v>#REF!</v>
      </c>
      <c r="AF967" s="699" t="e">
        <f t="shared" si="1854"/>
        <v>#REF!</v>
      </c>
      <c r="AG967" s="258" t="e">
        <f>K967</f>
        <v>#REF!</v>
      </c>
      <c r="AH967" s="41"/>
      <c r="AI967" s="41"/>
      <c r="AJ967" s="41"/>
      <c r="AK967" s="41"/>
      <c r="AL967" s="41"/>
      <c r="AM967" s="41"/>
      <c r="AN967" s="41"/>
      <c r="AO967" s="41"/>
      <c r="AP967" s="35" t="e">
        <f t="shared" si="1841"/>
        <v>#REF!</v>
      </c>
      <c r="AQ967" s="35"/>
      <c r="AR967" s="35" t="e">
        <f>AT967</f>
        <v>#REF!</v>
      </c>
      <c r="AS967" s="699" t="e">
        <f t="shared" si="1855"/>
        <v>#REF!</v>
      </c>
      <c r="AT967" s="258" t="e">
        <f>#REF!</f>
        <v>#REF!</v>
      </c>
      <c r="AU967" s="699"/>
      <c r="AV967" s="41"/>
      <c r="AW967" s="699"/>
      <c r="AX967" s="258"/>
      <c r="AY967" s="41"/>
      <c r="AZ967" s="41"/>
      <c r="BA967" s="699" t="e">
        <f t="shared" si="1862"/>
        <v>#DIV/0!</v>
      </c>
      <c r="BB967" s="41"/>
      <c r="BC967" s="41">
        <f t="shared" si="1842"/>
        <v>0</v>
      </c>
      <c r="BD967" s="41">
        <f t="shared" si="1843"/>
        <v>0</v>
      </c>
      <c r="BE967" s="35">
        <f>BF967</f>
        <v>0</v>
      </c>
      <c r="BF967" s="41">
        <f>X967</f>
        <v>0</v>
      </c>
      <c r="BG967" s="41"/>
      <c r="BH967" s="41"/>
      <c r="BI967" s="41"/>
      <c r="BJ967" s="35">
        <f t="shared" si="1870"/>
        <v>0</v>
      </c>
      <c r="BK967" s="41"/>
      <c r="BL967" s="41"/>
      <c r="BM967" s="41"/>
      <c r="BN967" s="35">
        <f t="shared" si="1871"/>
        <v>0</v>
      </c>
      <c r="BO967" s="41">
        <f t="shared" si="1872"/>
        <v>0</v>
      </c>
      <c r="BP967" s="41"/>
      <c r="BQ967" s="41"/>
      <c r="BR967" s="41">
        <f t="shared" si="1873"/>
        <v>0</v>
      </c>
      <c r="BS967" s="41"/>
      <c r="BT967" s="35"/>
      <c r="BU967" s="35">
        <f>BV967</f>
        <v>0</v>
      </c>
      <c r="BV967" s="41">
        <f>BH967</f>
        <v>0</v>
      </c>
      <c r="BW967" s="41"/>
      <c r="BX967" s="41"/>
      <c r="BY967" s="41"/>
      <c r="BZ967" s="41"/>
      <c r="CE967" s="699" t="e">
        <f t="shared" si="1828"/>
        <v>#DIV/0!</v>
      </c>
    </row>
    <row r="968" spans="2:83" s="49" customFormat="1" ht="125.25" hidden="1" customHeight="1" x14ac:dyDescent="0.25">
      <c r="B968" s="227" t="s">
        <v>10</v>
      </c>
      <c r="C968" s="119" t="s">
        <v>160</v>
      </c>
      <c r="D968" s="35" t="e">
        <f>E968</f>
        <v>#REF!</v>
      </c>
      <c r="E968" s="41" t="e">
        <f>#REF!</f>
        <v>#REF!</v>
      </c>
      <c r="F968" s="41"/>
      <c r="G968" s="41"/>
      <c r="H968" s="41"/>
      <c r="I968" s="41"/>
      <c r="J968" s="116" t="e">
        <f t="shared" si="1875"/>
        <v>#REF!</v>
      </c>
      <c r="K968" s="35" t="e">
        <f>M968</f>
        <v>#REF!</v>
      </c>
      <c r="L968" s="699" t="e">
        <f t="shared" si="1853"/>
        <v>#REF!</v>
      </c>
      <c r="M968" s="258" t="e">
        <f>#REF!</f>
        <v>#REF!</v>
      </c>
      <c r="N968" s="41"/>
      <c r="O968" s="41"/>
      <c r="P968" s="41"/>
      <c r="Q968" s="41"/>
      <c r="R968" s="41"/>
      <c r="S968" s="41"/>
      <c r="T968" s="41"/>
      <c r="U968" s="41"/>
      <c r="V968" s="394">
        <f t="shared" si="1866"/>
        <v>0</v>
      </c>
      <c r="W968" s="35"/>
      <c r="X968" s="35"/>
      <c r="Y968" s="35"/>
      <c r="Z968" s="474" t="e">
        <f t="shared" si="1867"/>
        <v>#REF!</v>
      </c>
      <c r="AA968" s="394" t="e">
        <f t="shared" si="1874"/>
        <v>#REF!</v>
      </c>
      <c r="AB968" s="394">
        <f t="shared" si="1868"/>
        <v>0</v>
      </c>
      <c r="AC968" s="394">
        <f t="shared" si="1869"/>
        <v>0</v>
      </c>
      <c r="AD968" s="687"/>
      <c r="AE968" s="258" t="e">
        <f>AG968</f>
        <v>#REF!</v>
      </c>
      <c r="AF968" s="699" t="e">
        <f t="shared" si="1854"/>
        <v>#REF!</v>
      </c>
      <c r="AG968" s="258" t="e">
        <f>K968</f>
        <v>#REF!</v>
      </c>
      <c r="AH968" s="41"/>
      <c r="AI968" s="41"/>
      <c r="AJ968" s="41"/>
      <c r="AK968" s="41"/>
      <c r="AL968" s="41"/>
      <c r="AM968" s="41"/>
      <c r="AN968" s="41"/>
      <c r="AO968" s="41"/>
      <c r="AP968" s="35" t="e">
        <f t="shared" si="1841"/>
        <v>#REF!</v>
      </c>
      <c r="AQ968" s="35"/>
      <c r="AR968" s="35" t="e">
        <f>AT968</f>
        <v>#REF!</v>
      </c>
      <c r="AS968" s="699" t="e">
        <f t="shared" si="1855"/>
        <v>#REF!</v>
      </c>
      <c r="AT968" s="258" t="e">
        <f>#REF!</f>
        <v>#REF!</v>
      </c>
      <c r="AU968" s="699"/>
      <c r="AV968" s="41"/>
      <c r="AW968" s="699"/>
      <c r="AX968" s="258"/>
      <c r="AY968" s="41"/>
      <c r="AZ968" s="41"/>
      <c r="BA968" s="699" t="e">
        <f t="shared" si="1862"/>
        <v>#DIV/0!</v>
      </c>
      <c r="BB968" s="41"/>
      <c r="BC968" s="41">
        <f t="shared" si="1842"/>
        <v>0</v>
      </c>
      <c r="BD968" s="41">
        <f t="shared" si="1843"/>
        <v>0</v>
      </c>
      <c r="BE968" s="35">
        <f>BF968</f>
        <v>0</v>
      </c>
      <c r="BF968" s="41">
        <f>X968</f>
        <v>0</v>
      </c>
      <c r="BG968" s="41"/>
      <c r="BH968" s="41"/>
      <c r="BI968" s="41"/>
      <c r="BJ968" s="35">
        <f t="shared" si="1870"/>
        <v>0</v>
      </c>
      <c r="BK968" s="41"/>
      <c r="BL968" s="41"/>
      <c r="BM968" s="41"/>
      <c r="BN968" s="35">
        <f t="shared" si="1871"/>
        <v>0</v>
      </c>
      <c r="BO968" s="41">
        <f t="shared" si="1872"/>
        <v>0</v>
      </c>
      <c r="BP968" s="41"/>
      <c r="BQ968" s="41"/>
      <c r="BR968" s="41">
        <f t="shared" si="1873"/>
        <v>0</v>
      </c>
      <c r="BS968" s="41"/>
      <c r="BT968" s="35"/>
      <c r="BU968" s="35">
        <f>BV968</f>
        <v>0</v>
      </c>
      <c r="BV968" s="41">
        <f>BH968</f>
        <v>0</v>
      </c>
      <c r="BW968" s="41"/>
      <c r="BX968" s="41"/>
      <c r="BY968" s="41"/>
      <c r="BZ968" s="41"/>
      <c r="CE968" s="699" t="e">
        <f t="shared" si="1828"/>
        <v>#DIV/0!</v>
      </c>
    </row>
    <row r="969" spans="2:83" s="49" customFormat="1" ht="61.5" hidden="1" customHeight="1" x14ac:dyDescent="0.25">
      <c r="B969" s="1039" t="s">
        <v>161</v>
      </c>
      <c r="C969" s="1039"/>
      <c r="D969" s="296"/>
      <c r="E969" s="296"/>
      <c r="F969" s="296"/>
      <c r="G969" s="296"/>
      <c r="H969" s="296"/>
      <c r="I969" s="296"/>
      <c r="J969" s="390"/>
      <c r="K969" s="593"/>
      <c r="L969" s="699" t="e">
        <f t="shared" si="1853"/>
        <v>#DIV/0!</v>
      </c>
      <c r="M969" s="969"/>
      <c r="N969" s="593"/>
      <c r="O969" s="296"/>
      <c r="P969" s="593"/>
      <c r="Q969" s="296"/>
      <c r="R969" s="593"/>
      <c r="S969" s="296"/>
      <c r="T969" s="593"/>
      <c r="U969" s="296"/>
      <c r="V969" s="394">
        <f t="shared" si="1866"/>
        <v>0</v>
      </c>
      <c r="W969" s="296"/>
      <c r="X969" s="296"/>
      <c r="Y969" s="296"/>
      <c r="Z969" s="474">
        <f t="shared" si="1867"/>
        <v>0</v>
      </c>
      <c r="AA969" s="394">
        <f t="shared" si="1874"/>
        <v>0</v>
      </c>
      <c r="AB969" s="394">
        <f t="shared" si="1868"/>
        <v>0</v>
      </c>
      <c r="AC969" s="394">
        <f t="shared" si="1869"/>
        <v>0</v>
      </c>
      <c r="AD969" s="687"/>
      <c r="AE969" s="969"/>
      <c r="AF969" s="699" t="e">
        <f t="shared" si="1854"/>
        <v>#DIV/0!</v>
      </c>
      <c r="AG969" s="969"/>
      <c r="AH969" s="593"/>
      <c r="AI969" s="296"/>
      <c r="AJ969" s="593"/>
      <c r="AK969" s="296"/>
      <c r="AL969" s="593"/>
      <c r="AM969" s="296"/>
      <c r="AN969" s="593"/>
      <c r="AO969" s="296"/>
      <c r="AP969" s="296">
        <f t="shared" si="1841"/>
        <v>0</v>
      </c>
      <c r="AQ969" s="593"/>
      <c r="AR969" s="296"/>
      <c r="AS969" s="699" t="e">
        <f t="shared" si="1855"/>
        <v>#DIV/0!</v>
      </c>
      <c r="AT969" s="969"/>
      <c r="AU969" s="699"/>
      <c r="AV969" s="296"/>
      <c r="AW969" s="699"/>
      <c r="AX969" s="969"/>
      <c r="AY969" s="593"/>
      <c r="AZ969" s="296"/>
      <c r="BA969" s="699" t="e">
        <f t="shared" si="1862"/>
        <v>#DIV/0!</v>
      </c>
      <c r="BB969" s="296"/>
      <c r="BC969" s="296">
        <f t="shared" si="1842"/>
        <v>0</v>
      </c>
      <c r="BD969" s="296">
        <f t="shared" si="1843"/>
        <v>0</v>
      </c>
      <c r="BE969" s="296"/>
      <c r="BF969" s="296"/>
      <c r="BG969" s="296"/>
      <c r="BH969" s="296"/>
      <c r="BI969" s="296"/>
      <c r="BJ969" s="296">
        <f t="shared" si="1870"/>
        <v>0</v>
      </c>
      <c r="BK969" s="296"/>
      <c r="BL969" s="296"/>
      <c r="BM969" s="296"/>
      <c r="BN969" s="296">
        <f t="shared" si="1871"/>
        <v>0</v>
      </c>
      <c r="BO969" s="296">
        <f t="shared" si="1872"/>
        <v>0</v>
      </c>
      <c r="BP969" s="296"/>
      <c r="BQ969" s="296"/>
      <c r="BR969" s="296">
        <f t="shared" si="1873"/>
        <v>0</v>
      </c>
      <c r="BS969" s="296"/>
      <c r="BT969" s="296"/>
      <c r="BU969" s="296"/>
      <c r="BV969" s="296"/>
      <c r="BW969" s="296"/>
      <c r="BX969" s="296"/>
      <c r="BY969" s="296"/>
      <c r="BZ969" s="296"/>
      <c r="CE969" s="699" t="e">
        <f t="shared" si="1828"/>
        <v>#DIV/0!</v>
      </c>
    </row>
    <row r="970" spans="2:83" s="76" customFormat="1" ht="86.25" hidden="1" customHeight="1" x14ac:dyDescent="0.25">
      <c r="B970" s="419" t="s">
        <v>34</v>
      </c>
      <c r="C970" s="420" t="s">
        <v>162</v>
      </c>
      <c r="D970" s="62">
        <v>0</v>
      </c>
      <c r="E970" s="62">
        <v>0</v>
      </c>
      <c r="F970" s="62"/>
      <c r="G970" s="62"/>
      <c r="H970" s="62">
        <v>0</v>
      </c>
      <c r="I970" s="62">
        <v>0</v>
      </c>
      <c r="J970" s="292">
        <v>0</v>
      </c>
      <c r="K970" s="41">
        <v>0</v>
      </c>
      <c r="L970" s="699" t="e">
        <f t="shared" si="1853"/>
        <v>#DIV/0!</v>
      </c>
      <c r="M970" s="871">
        <v>0</v>
      </c>
      <c r="N970" s="41"/>
      <c r="O970" s="62"/>
      <c r="P970" s="41"/>
      <c r="Q970" s="62"/>
      <c r="R970" s="41"/>
      <c r="S970" s="62">
        <v>0</v>
      </c>
      <c r="T970" s="41"/>
      <c r="U970" s="62">
        <v>0</v>
      </c>
      <c r="V970" s="394">
        <f t="shared" si="1866"/>
        <v>0</v>
      </c>
      <c r="W970" s="62"/>
      <c r="X970" s="62"/>
      <c r="Y970" s="62"/>
      <c r="Z970" s="474">
        <f t="shared" si="1867"/>
        <v>0</v>
      </c>
      <c r="AA970" s="394">
        <f t="shared" si="1874"/>
        <v>0</v>
      </c>
      <c r="AB970" s="394">
        <f t="shared" si="1868"/>
        <v>0</v>
      </c>
      <c r="AC970" s="394">
        <f t="shared" si="1869"/>
        <v>0</v>
      </c>
      <c r="AD970" s="687"/>
      <c r="AE970" s="871">
        <v>0</v>
      </c>
      <c r="AF970" s="699" t="e">
        <f t="shared" si="1854"/>
        <v>#DIV/0!</v>
      </c>
      <c r="AG970" s="871">
        <v>0</v>
      </c>
      <c r="AH970" s="41"/>
      <c r="AI970" s="62"/>
      <c r="AJ970" s="41"/>
      <c r="AK970" s="62"/>
      <c r="AL970" s="41"/>
      <c r="AM970" s="62">
        <v>0</v>
      </c>
      <c r="AN970" s="41"/>
      <c r="AO970" s="62">
        <v>0</v>
      </c>
      <c r="AP970" s="62">
        <f t="shared" si="1841"/>
        <v>0</v>
      </c>
      <c r="AQ970" s="41"/>
      <c r="AR970" s="62">
        <v>0</v>
      </c>
      <c r="AS970" s="699" t="e">
        <f t="shared" si="1855"/>
        <v>#DIV/0!</v>
      </c>
      <c r="AT970" s="871">
        <v>0</v>
      </c>
      <c r="AU970" s="699"/>
      <c r="AV970" s="62"/>
      <c r="AW970" s="699"/>
      <c r="AX970" s="871"/>
      <c r="AY970" s="41"/>
      <c r="AZ970" s="62">
        <v>0</v>
      </c>
      <c r="BA970" s="699" t="e">
        <f t="shared" si="1862"/>
        <v>#DIV/0!</v>
      </c>
      <c r="BB970" s="62">
        <v>0</v>
      </c>
      <c r="BC970" s="62">
        <f t="shared" si="1842"/>
        <v>0</v>
      </c>
      <c r="BD970" s="62">
        <f t="shared" si="1843"/>
        <v>0</v>
      </c>
      <c r="BE970" s="62">
        <v>0</v>
      </c>
      <c r="BF970" s="62">
        <v>0</v>
      </c>
      <c r="BG970" s="62"/>
      <c r="BH970" s="62">
        <v>0</v>
      </c>
      <c r="BI970" s="62">
        <v>0</v>
      </c>
      <c r="BJ970" s="62">
        <f t="shared" si="1870"/>
        <v>0</v>
      </c>
      <c r="BK970" s="62"/>
      <c r="BL970" s="62"/>
      <c r="BM970" s="62"/>
      <c r="BN970" s="62">
        <f t="shared" si="1871"/>
        <v>0</v>
      </c>
      <c r="BO970" s="62">
        <f t="shared" si="1872"/>
        <v>0</v>
      </c>
      <c r="BP970" s="62"/>
      <c r="BQ970" s="62"/>
      <c r="BR970" s="62">
        <f t="shared" si="1873"/>
        <v>0</v>
      </c>
      <c r="BS970" s="62">
        <v>0</v>
      </c>
      <c r="BT970" s="62"/>
      <c r="BU970" s="62">
        <v>0</v>
      </c>
      <c r="BV970" s="62">
        <v>0</v>
      </c>
      <c r="BW970" s="62"/>
      <c r="BX970" s="62"/>
      <c r="BY970" s="62">
        <v>0</v>
      </c>
      <c r="BZ970" s="62">
        <v>0</v>
      </c>
      <c r="CE970" s="699" t="e">
        <f t="shared" si="1828"/>
        <v>#DIV/0!</v>
      </c>
    </row>
    <row r="971" spans="2:83" s="454" customFormat="1" ht="75.75" hidden="1" customHeight="1" x14ac:dyDescent="0.35">
      <c r="B971" s="452" t="s">
        <v>34</v>
      </c>
      <c r="C971" s="453" t="s">
        <v>482</v>
      </c>
      <c r="D971" s="414">
        <f>I971</f>
        <v>0</v>
      </c>
      <c r="E971" s="414"/>
      <c r="F971" s="414"/>
      <c r="G971" s="414"/>
      <c r="H971" s="414"/>
      <c r="I971" s="414">
        <f>I972+I973</f>
        <v>0</v>
      </c>
      <c r="J971" s="414">
        <f>J972+J973</f>
        <v>0</v>
      </c>
      <c r="K971" s="114">
        <v>0</v>
      </c>
      <c r="L971" s="699" t="e">
        <f t="shared" si="1853"/>
        <v>#DIV/0!</v>
      </c>
      <c r="M971" s="970"/>
      <c r="N971" s="114"/>
      <c r="O971" s="414"/>
      <c r="P971" s="114"/>
      <c r="Q971" s="414"/>
      <c r="R971" s="114"/>
      <c r="S971" s="414"/>
      <c r="T971" s="114"/>
      <c r="U971" s="414">
        <f>U972+U973</f>
        <v>0</v>
      </c>
      <c r="V971" s="438"/>
      <c r="W971" s="414"/>
      <c r="X971" s="414"/>
      <c r="Y971" s="414"/>
      <c r="Z971" s="474"/>
      <c r="AA971" s="438"/>
      <c r="AB971" s="438"/>
      <c r="AC971" s="438"/>
      <c r="AD971" s="687"/>
      <c r="AE971" s="970">
        <f>AO971</f>
        <v>0</v>
      </c>
      <c r="AF971" s="699" t="e">
        <f t="shared" si="1854"/>
        <v>#DIV/0!</v>
      </c>
      <c r="AG971" s="970"/>
      <c r="AH971" s="114"/>
      <c r="AI971" s="414"/>
      <c r="AJ971" s="114"/>
      <c r="AK971" s="414"/>
      <c r="AL971" s="114"/>
      <c r="AM971" s="414"/>
      <c r="AN971" s="114"/>
      <c r="AO971" s="414">
        <f>AO972+AO973</f>
        <v>0</v>
      </c>
      <c r="AP971" s="414">
        <f>AP972+AP973</f>
        <v>0</v>
      </c>
      <c r="AQ971" s="114"/>
      <c r="AR971" s="414">
        <f>BB971</f>
        <v>0</v>
      </c>
      <c r="AS971" s="699" t="e">
        <f t="shared" si="1855"/>
        <v>#DIV/0!</v>
      </c>
      <c r="AT971" s="970"/>
      <c r="AU971" s="699"/>
      <c r="AV971" s="414"/>
      <c r="AW971" s="699"/>
      <c r="AX971" s="970"/>
      <c r="AY971" s="114"/>
      <c r="AZ971" s="414"/>
      <c r="BA971" s="699"/>
      <c r="BB971" s="414">
        <f>BB972+BB973</f>
        <v>0</v>
      </c>
      <c r="BC971" s="414"/>
      <c r="BD971" s="414"/>
      <c r="BE971" s="414">
        <v>0</v>
      </c>
      <c r="BF971" s="414"/>
      <c r="BG971" s="414"/>
      <c r="BH971" s="414"/>
      <c r="BI971" s="414"/>
      <c r="BJ971" s="414"/>
      <c r="BK971" s="414"/>
      <c r="BL971" s="414"/>
      <c r="BM971" s="414"/>
      <c r="BN971" s="414">
        <f>BS971</f>
        <v>35034</v>
      </c>
      <c r="BO971" s="414"/>
      <c r="BP971" s="414"/>
      <c r="BQ971" s="414"/>
      <c r="BR971" s="414"/>
      <c r="BS971" s="414">
        <f>BS972+BS973</f>
        <v>35034</v>
      </c>
      <c r="BT971" s="414"/>
      <c r="BU971" s="414">
        <f t="shared" ref="BU971:BU976" si="1876">BZ971</f>
        <v>35034</v>
      </c>
      <c r="BV971" s="414"/>
      <c r="BW971" s="414"/>
      <c r="BX971" s="414"/>
      <c r="BY971" s="414"/>
      <c r="BZ971" s="414">
        <f>BZ972+BZ973</f>
        <v>35034</v>
      </c>
      <c r="CE971" s="699" t="e">
        <f t="shared" si="1828"/>
        <v>#DIV/0!</v>
      </c>
    </row>
    <row r="972" spans="2:83" s="455" customFormat="1" ht="48" hidden="1" customHeight="1" x14ac:dyDescent="0.35">
      <c r="B972" s="417"/>
      <c r="C972" s="569" t="s">
        <v>32</v>
      </c>
      <c r="D972" s="569">
        <f t="shared" ref="D972:D973" si="1877">I972</f>
        <v>0</v>
      </c>
      <c r="E972" s="569"/>
      <c r="F972" s="569"/>
      <c r="G972" s="569"/>
      <c r="H972" s="569"/>
      <c r="I972" s="569">
        <v>0</v>
      </c>
      <c r="J972" s="569">
        <f>U972-I972</f>
        <v>0</v>
      </c>
      <c r="K972" s="582">
        <f t="shared" ref="K972:K973" si="1878">U972</f>
        <v>0</v>
      </c>
      <c r="L972" s="699" t="e">
        <f t="shared" si="1853"/>
        <v>#DIV/0!</v>
      </c>
      <c r="M972" s="176"/>
      <c r="N972" s="687"/>
      <c r="O972" s="569"/>
      <c r="P972" s="687"/>
      <c r="Q972" s="569"/>
      <c r="R972" s="687"/>
      <c r="S972" s="569"/>
      <c r="T972" s="687"/>
      <c r="U972" s="569">
        <v>0</v>
      </c>
      <c r="V972" s="569">
        <f>W972+X972+Y972</f>
        <v>0</v>
      </c>
      <c r="W972" s="569"/>
      <c r="X972" s="569"/>
      <c r="Y972" s="569"/>
      <c r="Z972" s="569">
        <f t="shared" ref="Z972:Z973" si="1879">AC972</f>
        <v>1763.9</v>
      </c>
      <c r="AA972" s="569"/>
      <c r="AB972" s="569"/>
      <c r="AC972" s="569">
        <v>1763.9</v>
      </c>
      <c r="AD972" s="687"/>
      <c r="AE972" s="176">
        <f>AE932</f>
        <v>0</v>
      </c>
      <c r="AF972" s="699" t="e">
        <f t="shared" si="1854"/>
        <v>#DIV/0!</v>
      </c>
      <c r="AG972" s="176"/>
      <c r="AH972" s="687"/>
      <c r="AI972" s="569"/>
      <c r="AJ972" s="687"/>
      <c r="AK972" s="569"/>
      <c r="AL972" s="687"/>
      <c r="AM972" s="569"/>
      <c r="AN972" s="687"/>
      <c r="AO972" s="681"/>
      <c r="AP972" s="569">
        <f>BB972-AO972</f>
        <v>0</v>
      </c>
      <c r="AQ972" s="687"/>
      <c r="AR972" s="676">
        <f>BB972</f>
        <v>0</v>
      </c>
      <c r="AS972" s="699" t="e">
        <f t="shared" si="1855"/>
        <v>#DIV/0!</v>
      </c>
      <c r="AT972" s="176"/>
      <c r="AU972" s="699"/>
      <c r="AV972" s="569"/>
      <c r="AW972" s="699"/>
      <c r="AX972" s="176"/>
      <c r="AY972" s="687"/>
      <c r="AZ972" s="569"/>
      <c r="BA972" s="699"/>
      <c r="BB972" s="577"/>
      <c r="BC972" s="569"/>
      <c r="BD972" s="569"/>
      <c r="BE972" s="569"/>
      <c r="BF972" s="569"/>
      <c r="BG972" s="569"/>
      <c r="BH972" s="569"/>
      <c r="BI972" s="569"/>
      <c r="BJ972" s="569"/>
      <c r="BK972" s="569"/>
      <c r="BL972" s="569"/>
      <c r="BM972" s="569"/>
      <c r="BN972" s="569">
        <f>BS972</f>
        <v>19619</v>
      </c>
      <c r="BO972" s="569"/>
      <c r="BP972" s="569"/>
      <c r="BQ972" s="569"/>
      <c r="BR972" s="569"/>
      <c r="BS972" s="681">
        <f>BS975+BS978+BS981+BS984+BS987+BS990+BS993+BS996+BS999+BS1002</f>
        <v>19619</v>
      </c>
      <c r="BT972" s="577"/>
      <c r="BU972" s="582">
        <f t="shared" si="1876"/>
        <v>19619</v>
      </c>
      <c r="BV972" s="569"/>
      <c r="BW972" s="569"/>
      <c r="BX972" s="569"/>
      <c r="BY972" s="569"/>
      <c r="BZ972" s="649">
        <f>BZ975+BZ978+BZ981+BZ984+BZ987+BZ990+BZ993+BZ996+BZ999+BZ1002</f>
        <v>19619</v>
      </c>
      <c r="CE972" s="699" t="e">
        <f t="shared" si="1828"/>
        <v>#DIV/0!</v>
      </c>
    </row>
    <row r="973" spans="2:83" s="456" customFormat="1" ht="63" hidden="1" customHeight="1" x14ac:dyDescent="0.35">
      <c r="B973" s="416"/>
      <c r="C973" s="470" t="s">
        <v>292</v>
      </c>
      <c r="D973" s="435">
        <f t="shared" si="1877"/>
        <v>0</v>
      </c>
      <c r="E973" s="491"/>
      <c r="F973" s="507"/>
      <c r="G973" s="491"/>
      <c r="H973" s="491"/>
      <c r="I973" s="491">
        <v>0</v>
      </c>
      <c r="J973" s="435">
        <f>U973-I973</f>
        <v>0</v>
      </c>
      <c r="K973" s="579">
        <f t="shared" si="1878"/>
        <v>0</v>
      </c>
      <c r="L973" s="699" t="e">
        <f t="shared" si="1853"/>
        <v>#DIV/0!</v>
      </c>
      <c r="M973" s="166"/>
      <c r="N973" s="687"/>
      <c r="O973" s="522"/>
      <c r="P973" s="687"/>
      <c r="Q973" s="435"/>
      <c r="R973" s="687"/>
      <c r="S973" s="435"/>
      <c r="T973" s="687"/>
      <c r="U973" s="491">
        <v>0</v>
      </c>
      <c r="V973" s="435">
        <f>Y973</f>
        <v>0</v>
      </c>
      <c r="W973" s="470"/>
      <c r="X973" s="470"/>
      <c r="Y973" s="470"/>
      <c r="Z973" s="470">
        <f t="shared" si="1879"/>
        <v>868.82799999999997</v>
      </c>
      <c r="AA973" s="435"/>
      <c r="AB973" s="435"/>
      <c r="AC973" s="435">
        <v>868.82799999999997</v>
      </c>
      <c r="AD973" s="687"/>
      <c r="AE973" s="166">
        <f>AE933</f>
        <v>0</v>
      </c>
      <c r="AF973" s="699" t="e">
        <f t="shared" si="1854"/>
        <v>#DIV/0!</v>
      </c>
      <c r="AG973" s="166"/>
      <c r="AH973" s="687"/>
      <c r="AI973" s="522"/>
      <c r="AJ973" s="687"/>
      <c r="AK973" s="491"/>
      <c r="AL973" s="687"/>
      <c r="AM973" s="491"/>
      <c r="AN973" s="687"/>
      <c r="AO973" s="678"/>
      <c r="AP973" s="435">
        <f>BB973-AO973</f>
        <v>0</v>
      </c>
      <c r="AQ973" s="687"/>
      <c r="AR973" s="579">
        <f>BB973</f>
        <v>0</v>
      </c>
      <c r="AS973" s="699" t="e">
        <f t="shared" si="1855"/>
        <v>#DIV/0!</v>
      </c>
      <c r="AT973" s="166"/>
      <c r="AU973" s="699"/>
      <c r="AV973" s="522"/>
      <c r="AW973" s="699"/>
      <c r="AX973" s="166"/>
      <c r="AY973" s="687"/>
      <c r="AZ973" s="435"/>
      <c r="BA973" s="699"/>
      <c r="BB973" s="578"/>
      <c r="BC973" s="435"/>
      <c r="BD973" s="435"/>
      <c r="BE973" s="444"/>
      <c r="BF973" s="435"/>
      <c r="BG973" s="435"/>
      <c r="BH973" s="435"/>
      <c r="BI973" s="435"/>
      <c r="BJ973" s="435"/>
      <c r="BK973" s="435"/>
      <c r="BL973" s="435"/>
      <c r="BM973" s="435"/>
      <c r="BN973" s="435">
        <f>BS973</f>
        <v>15415</v>
      </c>
      <c r="BO973" s="435"/>
      <c r="BP973" s="522"/>
      <c r="BQ973" s="470"/>
      <c r="BR973" s="435"/>
      <c r="BS973" s="678">
        <f>BS976+BS979+BS982+BS985+BS988+BS991+BS994+BS997+BS1000+BS1003</f>
        <v>15415</v>
      </c>
      <c r="BT973" s="578"/>
      <c r="BU973" s="579">
        <f t="shared" si="1876"/>
        <v>15415</v>
      </c>
      <c r="BV973" s="435"/>
      <c r="BW973" s="522"/>
      <c r="BX973" s="435"/>
      <c r="BY973" s="435"/>
      <c r="BZ973" s="435">
        <f>BZ976+BZ979+BZ982+BZ985+BZ988+BZ991+BZ994+BZ997+BZ1000+BZ1003</f>
        <v>15415</v>
      </c>
      <c r="CE973" s="699" t="e">
        <f t="shared" si="1828"/>
        <v>#DIV/0!</v>
      </c>
    </row>
    <row r="974" spans="2:83" s="456" customFormat="1" ht="93" hidden="1" customHeight="1" x14ac:dyDescent="0.35">
      <c r="B974" s="206">
        <v>1</v>
      </c>
      <c r="C974" s="568" t="s">
        <v>483</v>
      </c>
      <c r="D974" s="568"/>
      <c r="E974" s="568"/>
      <c r="F974" s="568"/>
      <c r="G974" s="568"/>
      <c r="H974" s="568"/>
      <c r="I974" s="568"/>
      <c r="J974" s="568"/>
      <c r="K974" s="579"/>
      <c r="L974" s="699" t="e">
        <f t="shared" si="1853"/>
        <v>#DIV/0!</v>
      </c>
      <c r="M974" s="166"/>
      <c r="N974" s="687"/>
      <c r="O974" s="568"/>
      <c r="P974" s="687"/>
      <c r="Q974" s="568"/>
      <c r="R974" s="687"/>
      <c r="S974" s="568"/>
      <c r="T974" s="687"/>
      <c r="U974" s="568"/>
      <c r="V974" s="568"/>
      <c r="W974" s="568"/>
      <c r="X974" s="568"/>
      <c r="Y974" s="568"/>
      <c r="Z974" s="568"/>
      <c r="AA974" s="568"/>
      <c r="AB974" s="568"/>
      <c r="AC974" s="568"/>
      <c r="AD974" s="687"/>
      <c r="AE974" s="166"/>
      <c r="AF974" s="699" t="e">
        <f t="shared" si="1854"/>
        <v>#DIV/0!</v>
      </c>
      <c r="AG974" s="166"/>
      <c r="AH974" s="687"/>
      <c r="AI974" s="568"/>
      <c r="AJ974" s="687"/>
      <c r="AK974" s="568"/>
      <c r="AL974" s="687"/>
      <c r="AM974" s="568"/>
      <c r="AN974" s="687"/>
      <c r="AO974" s="678">
        <f>AO975+AO976</f>
        <v>4575.8999999999996</v>
      </c>
      <c r="AP974" s="568">
        <f>AP975+AP976</f>
        <v>0</v>
      </c>
      <c r="AQ974" s="687"/>
      <c r="AR974" s="579">
        <f>AR975+AR976</f>
        <v>4575.8999999999996</v>
      </c>
      <c r="AS974" s="699" t="e">
        <f t="shared" si="1855"/>
        <v>#DIV/0!</v>
      </c>
      <c r="AT974" s="166"/>
      <c r="AU974" s="699" t="e">
        <f t="shared" ref="AU974:AU994" si="1880">AT974/E974</f>
        <v>#DIV/0!</v>
      </c>
      <c r="AV974" s="568"/>
      <c r="AW974" s="699" t="e">
        <f t="shared" ref="AW974:AW994" si="1881">AV974/F974</f>
        <v>#DIV/0!</v>
      </c>
      <c r="AX974" s="166"/>
      <c r="AY974" s="687"/>
      <c r="AZ974" s="568"/>
      <c r="BA974" s="699" t="e">
        <f t="shared" si="1862"/>
        <v>#DIV/0!</v>
      </c>
      <c r="BB974" s="568">
        <f>BB975+BB976</f>
        <v>4575.8999999999996</v>
      </c>
      <c r="BC974" s="568"/>
      <c r="BD974" s="568"/>
      <c r="BE974" s="568"/>
      <c r="BF974" s="568"/>
      <c r="BG974" s="568"/>
      <c r="BH974" s="568"/>
      <c r="BI974" s="568"/>
      <c r="BJ974" s="568"/>
      <c r="BK974" s="568"/>
      <c r="BL974" s="568"/>
      <c r="BM974" s="568"/>
      <c r="BN974" s="568">
        <v>0</v>
      </c>
      <c r="BO974" s="568"/>
      <c r="BP974" s="568"/>
      <c r="BQ974" s="568"/>
      <c r="BR974" s="568"/>
      <c r="BS974" s="678">
        <v>0</v>
      </c>
      <c r="BT974" s="568"/>
      <c r="BU974" s="579">
        <f t="shared" si="1876"/>
        <v>0</v>
      </c>
      <c r="BV974" s="568"/>
      <c r="BW974" s="568"/>
      <c r="BX974" s="568"/>
      <c r="BY974" s="568"/>
      <c r="BZ974" s="568">
        <v>0</v>
      </c>
      <c r="CE974" s="699" t="e">
        <f t="shared" si="1828"/>
        <v>#DIV/0!</v>
      </c>
    </row>
    <row r="975" spans="2:83" s="455" customFormat="1" ht="48" hidden="1" customHeight="1" x14ac:dyDescent="0.35">
      <c r="B975" s="417"/>
      <c r="C975" s="569" t="s">
        <v>32</v>
      </c>
      <c r="D975" s="569"/>
      <c r="E975" s="569"/>
      <c r="F975" s="569"/>
      <c r="G975" s="569"/>
      <c r="H975" s="569"/>
      <c r="I975" s="569"/>
      <c r="J975" s="569"/>
      <c r="K975" s="582"/>
      <c r="L975" s="699" t="e">
        <f t="shared" si="1853"/>
        <v>#DIV/0!</v>
      </c>
      <c r="M975" s="176"/>
      <c r="N975" s="687"/>
      <c r="O975" s="569"/>
      <c r="P975" s="687"/>
      <c r="Q975" s="569"/>
      <c r="R975" s="687"/>
      <c r="S975" s="569"/>
      <c r="T975" s="687"/>
      <c r="U975" s="569"/>
      <c r="V975" s="569">
        <f>W975+X975+Y975</f>
        <v>0</v>
      </c>
      <c r="W975" s="569"/>
      <c r="X975" s="569"/>
      <c r="Y975" s="569"/>
      <c r="Z975" s="569">
        <f t="shared" ref="Z975:Z976" si="1882">AC975</f>
        <v>1763.9</v>
      </c>
      <c r="AA975" s="569"/>
      <c r="AB975" s="569"/>
      <c r="AC975" s="569">
        <v>1763.9</v>
      </c>
      <c r="AD975" s="687"/>
      <c r="AE975" s="176"/>
      <c r="AF975" s="699" t="e">
        <f t="shared" si="1854"/>
        <v>#DIV/0!</v>
      </c>
      <c r="AG975" s="176"/>
      <c r="AH975" s="687"/>
      <c r="AI975" s="569"/>
      <c r="AJ975" s="687"/>
      <c r="AK975" s="569"/>
      <c r="AL975" s="687"/>
      <c r="AM975" s="569"/>
      <c r="AN975" s="687"/>
      <c r="AO975" s="681">
        <f>2791.3</f>
        <v>2791.3</v>
      </c>
      <c r="AP975" s="569">
        <f>BB975-AO975</f>
        <v>0</v>
      </c>
      <c r="AQ975" s="687"/>
      <c r="AR975" s="582">
        <f>BB975</f>
        <v>2791.3</v>
      </c>
      <c r="AS975" s="699" t="e">
        <f t="shared" si="1855"/>
        <v>#DIV/0!</v>
      </c>
      <c r="AT975" s="176"/>
      <c r="AU975" s="699" t="e">
        <f t="shared" si="1880"/>
        <v>#DIV/0!</v>
      </c>
      <c r="AV975" s="569"/>
      <c r="AW975" s="699" t="e">
        <f t="shared" si="1881"/>
        <v>#DIV/0!</v>
      </c>
      <c r="AX975" s="176"/>
      <c r="AY975" s="687"/>
      <c r="AZ975" s="569"/>
      <c r="BA975" s="699" t="e">
        <f t="shared" si="1862"/>
        <v>#DIV/0!</v>
      </c>
      <c r="BB975" s="569">
        <f>2791.3</f>
        <v>2791.3</v>
      </c>
      <c r="BC975" s="569"/>
      <c r="BD975" s="569"/>
      <c r="BE975" s="569"/>
      <c r="BF975" s="569"/>
      <c r="BG975" s="569"/>
      <c r="BH975" s="569"/>
      <c r="BI975" s="569"/>
      <c r="BJ975" s="569"/>
      <c r="BK975" s="569"/>
      <c r="BL975" s="569"/>
      <c r="BM975" s="569"/>
      <c r="BN975" s="569">
        <f>BS975</f>
        <v>0</v>
      </c>
      <c r="BO975" s="569"/>
      <c r="BP975" s="569"/>
      <c r="BQ975" s="569"/>
      <c r="BR975" s="569"/>
      <c r="BS975" s="681">
        <v>0</v>
      </c>
      <c r="BT975" s="569"/>
      <c r="BU975" s="582">
        <f t="shared" si="1876"/>
        <v>0</v>
      </c>
      <c r="BV975" s="569"/>
      <c r="BW975" s="569"/>
      <c r="BX975" s="569"/>
      <c r="BY975" s="569"/>
      <c r="BZ975" s="569">
        <v>0</v>
      </c>
      <c r="CE975" s="699" t="e">
        <f t="shared" ref="CE975:CE1038" si="1883">BB975/I975</f>
        <v>#DIV/0!</v>
      </c>
    </row>
    <row r="976" spans="2:83" s="456" customFormat="1" ht="63" hidden="1" customHeight="1" x14ac:dyDescent="0.35">
      <c r="B976" s="416"/>
      <c r="C976" s="568" t="s">
        <v>292</v>
      </c>
      <c r="D976" s="568"/>
      <c r="E976" s="568"/>
      <c r="F976" s="568"/>
      <c r="G976" s="568"/>
      <c r="H976" s="568"/>
      <c r="I976" s="568"/>
      <c r="J976" s="568"/>
      <c r="K976" s="579"/>
      <c r="L976" s="699" t="e">
        <f t="shared" si="1853"/>
        <v>#DIV/0!</v>
      </c>
      <c r="M976" s="166"/>
      <c r="N976" s="687"/>
      <c r="O976" s="568"/>
      <c r="P976" s="687"/>
      <c r="Q976" s="568"/>
      <c r="R976" s="687"/>
      <c r="S976" s="568"/>
      <c r="T976" s="687"/>
      <c r="U976" s="568"/>
      <c r="V976" s="568">
        <f>Y976</f>
        <v>0</v>
      </c>
      <c r="W976" s="568"/>
      <c r="X976" s="568"/>
      <c r="Y976" s="568"/>
      <c r="Z976" s="568">
        <f t="shared" si="1882"/>
        <v>868.82799999999997</v>
      </c>
      <c r="AA976" s="568"/>
      <c r="AB976" s="568"/>
      <c r="AC976" s="568">
        <v>868.82799999999997</v>
      </c>
      <c r="AD976" s="687"/>
      <c r="AE976" s="166"/>
      <c r="AF976" s="699" t="e">
        <f t="shared" si="1854"/>
        <v>#DIV/0!</v>
      </c>
      <c r="AG976" s="166"/>
      <c r="AH976" s="687"/>
      <c r="AI976" s="568"/>
      <c r="AJ976" s="687"/>
      <c r="AK976" s="568"/>
      <c r="AL976" s="687"/>
      <c r="AM976" s="568"/>
      <c r="AN976" s="687"/>
      <c r="AO976" s="678">
        <f>1784.6</f>
        <v>1784.6</v>
      </c>
      <c r="AP976" s="568">
        <f>BB976-AO976</f>
        <v>0</v>
      </c>
      <c r="AQ976" s="687"/>
      <c r="AR976" s="579">
        <f>BB976</f>
        <v>1784.6</v>
      </c>
      <c r="AS976" s="699" t="e">
        <f t="shared" si="1855"/>
        <v>#DIV/0!</v>
      </c>
      <c r="AT976" s="166"/>
      <c r="AU976" s="699" t="e">
        <f t="shared" si="1880"/>
        <v>#DIV/0!</v>
      </c>
      <c r="AV976" s="568"/>
      <c r="AW976" s="699" t="e">
        <f t="shared" si="1881"/>
        <v>#DIV/0!</v>
      </c>
      <c r="AX976" s="166"/>
      <c r="AY976" s="687"/>
      <c r="AZ976" s="568"/>
      <c r="BA976" s="699" t="e">
        <f t="shared" si="1862"/>
        <v>#DIV/0!</v>
      </c>
      <c r="BB976" s="568">
        <f>1784.6</f>
        <v>1784.6</v>
      </c>
      <c r="BC976" s="568"/>
      <c r="BD976" s="568"/>
      <c r="BE976" s="568"/>
      <c r="BF976" s="568"/>
      <c r="BG976" s="568"/>
      <c r="BH976" s="568"/>
      <c r="BI976" s="568"/>
      <c r="BJ976" s="568"/>
      <c r="BK976" s="568"/>
      <c r="BL976" s="568"/>
      <c r="BM976" s="568"/>
      <c r="BN976" s="568">
        <f>BS976</f>
        <v>0</v>
      </c>
      <c r="BO976" s="568"/>
      <c r="BP976" s="568"/>
      <c r="BQ976" s="568"/>
      <c r="BR976" s="568"/>
      <c r="BS976" s="678">
        <v>0</v>
      </c>
      <c r="BT976" s="568"/>
      <c r="BU976" s="579">
        <f t="shared" si="1876"/>
        <v>0</v>
      </c>
      <c r="BV976" s="568"/>
      <c r="BW976" s="568"/>
      <c r="BX976" s="568"/>
      <c r="BY976" s="568"/>
      <c r="BZ976" s="568">
        <v>0</v>
      </c>
      <c r="CE976" s="699" t="e">
        <f t="shared" si="1883"/>
        <v>#DIV/0!</v>
      </c>
    </row>
    <row r="977" spans="2:83" s="456" customFormat="1" ht="110.25" hidden="1" customHeight="1" x14ac:dyDescent="0.35">
      <c r="B977" s="206">
        <v>2</v>
      </c>
      <c r="C977" s="568" t="s">
        <v>484</v>
      </c>
      <c r="D977" s="568"/>
      <c r="E977" s="568"/>
      <c r="F977" s="568"/>
      <c r="G977" s="568"/>
      <c r="H977" s="568"/>
      <c r="I977" s="568"/>
      <c r="J977" s="568"/>
      <c r="K977" s="579"/>
      <c r="L977" s="699" t="e">
        <f t="shared" si="1853"/>
        <v>#DIV/0!</v>
      </c>
      <c r="M977" s="166"/>
      <c r="N977" s="687"/>
      <c r="O977" s="568"/>
      <c r="P977" s="687"/>
      <c r="Q977" s="568"/>
      <c r="R977" s="687"/>
      <c r="S977" s="568"/>
      <c r="T977" s="687"/>
      <c r="U977" s="568"/>
      <c r="V977" s="568"/>
      <c r="W977" s="568"/>
      <c r="X977" s="568"/>
      <c r="Y977" s="568"/>
      <c r="Z977" s="568"/>
      <c r="AA977" s="568"/>
      <c r="AB977" s="568"/>
      <c r="AC977" s="568"/>
      <c r="AD977" s="687"/>
      <c r="AE977" s="166"/>
      <c r="AF977" s="699" t="e">
        <f t="shared" si="1854"/>
        <v>#DIV/0!</v>
      </c>
      <c r="AG977" s="166"/>
      <c r="AH977" s="687"/>
      <c r="AI977" s="568"/>
      <c r="AJ977" s="687"/>
      <c r="AK977" s="568"/>
      <c r="AL977" s="687"/>
      <c r="AM977" s="568"/>
      <c r="AN977" s="687"/>
      <c r="AO977" s="678">
        <f>AO978+AO979</f>
        <v>5834.5</v>
      </c>
      <c r="AP977" s="657">
        <f>AP978+AP979</f>
        <v>0</v>
      </c>
      <c r="AQ977" s="687"/>
      <c r="AR977" s="579">
        <f>BB977</f>
        <v>5834.5</v>
      </c>
      <c r="AS977" s="699" t="e">
        <f t="shared" si="1855"/>
        <v>#DIV/0!</v>
      </c>
      <c r="AT977" s="166"/>
      <c r="AU977" s="699" t="e">
        <f t="shared" si="1880"/>
        <v>#DIV/0!</v>
      </c>
      <c r="AV977" s="568"/>
      <c r="AW977" s="699" t="e">
        <f t="shared" si="1881"/>
        <v>#DIV/0!</v>
      </c>
      <c r="AX977" s="166"/>
      <c r="AY977" s="687"/>
      <c r="AZ977" s="568"/>
      <c r="BA977" s="699" t="e">
        <f t="shared" si="1862"/>
        <v>#DIV/0!</v>
      </c>
      <c r="BB977" s="568">
        <f>BB978+BB979</f>
        <v>5834.5</v>
      </c>
      <c r="BC977" s="568"/>
      <c r="BD977" s="568"/>
      <c r="BE977" s="568"/>
      <c r="BF977" s="568"/>
      <c r="BG977" s="568"/>
      <c r="BH977" s="568"/>
      <c r="BI977" s="568"/>
      <c r="BJ977" s="568"/>
      <c r="BK977" s="568"/>
      <c r="BL977" s="568"/>
      <c r="BM977" s="568"/>
      <c r="BN977" s="666"/>
      <c r="BO977" s="666"/>
      <c r="BP977" s="666"/>
      <c r="BQ977" s="666"/>
      <c r="BR977" s="666"/>
      <c r="BS977" s="678">
        <v>0</v>
      </c>
      <c r="BT977" s="666"/>
      <c r="BU977" s="666"/>
      <c r="BV977" s="568"/>
      <c r="BW977" s="568"/>
      <c r="BX977" s="568"/>
      <c r="BY977" s="568"/>
      <c r="BZ977" s="568">
        <v>0</v>
      </c>
      <c r="CE977" s="699" t="e">
        <f t="shared" si="1883"/>
        <v>#DIV/0!</v>
      </c>
    </row>
    <row r="978" spans="2:83" s="455" customFormat="1" ht="63" hidden="1" customHeight="1" x14ac:dyDescent="0.35">
      <c r="B978" s="417"/>
      <c r="C978" s="569" t="s">
        <v>32</v>
      </c>
      <c r="D978" s="569"/>
      <c r="E978" s="569"/>
      <c r="F978" s="569"/>
      <c r="G978" s="569"/>
      <c r="H978" s="569"/>
      <c r="I978" s="569"/>
      <c r="J978" s="569"/>
      <c r="K978" s="582"/>
      <c r="L978" s="699" t="e">
        <f t="shared" si="1853"/>
        <v>#DIV/0!</v>
      </c>
      <c r="M978" s="176"/>
      <c r="N978" s="687"/>
      <c r="O978" s="569"/>
      <c r="P978" s="687"/>
      <c r="Q978" s="569"/>
      <c r="R978" s="687"/>
      <c r="S978" s="569"/>
      <c r="T978" s="687"/>
      <c r="U978" s="569"/>
      <c r="V978" s="569"/>
      <c r="W978" s="569"/>
      <c r="X978" s="569"/>
      <c r="Y978" s="569"/>
      <c r="Z978" s="569"/>
      <c r="AA978" s="569"/>
      <c r="AB978" s="569"/>
      <c r="AC978" s="569"/>
      <c r="AD978" s="687"/>
      <c r="AE978" s="176"/>
      <c r="AF978" s="699" t="e">
        <f t="shared" si="1854"/>
        <v>#DIV/0!</v>
      </c>
      <c r="AG978" s="176"/>
      <c r="AH978" s="687"/>
      <c r="AI978" s="569"/>
      <c r="AJ978" s="687"/>
      <c r="AK978" s="569"/>
      <c r="AL978" s="687"/>
      <c r="AM978" s="569"/>
      <c r="AN978" s="687"/>
      <c r="AO978" s="681">
        <v>3559</v>
      </c>
      <c r="AP978" s="658">
        <f>BB978-AO978</f>
        <v>0</v>
      </c>
      <c r="AQ978" s="687"/>
      <c r="AR978" s="582">
        <f>BB978</f>
        <v>3559</v>
      </c>
      <c r="AS978" s="699" t="e">
        <f t="shared" si="1855"/>
        <v>#DIV/0!</v>
      </c>
      <c r="AT978" s="176"/>
      <c r="AU978" s="699" t="e">
        <f t="shared" si="1880"/>
        <v>#DIV/0!</v>
      </c>
      <c r="AV978" s="569"/>
      <c r="AW978" s="699" t="e">
        <f t="shared" si="1881"/>
        <v>#DIV/0!</v>
      </c>
      <c r="AX978" s="176"/>
      <c r="AY978" s="687"/>
      <c r="AZ978" s="569"/>
      <c r="BA978" s="699" t="e">
        <f t="shared" si="1862"/>
        <v>#DIV/0!</v>
      </c>
      <c r="BB978" s="569">
        <v>3559</v>
      </c>
      <c r="BC978" s="569"/>
      <c r="BD978" s="569"/>
      <c r="BE978" s="569"/>
      <c r="BF978" s="569"/>
      <c r="BG978" s="569"/>
      <c r="BH978" s="569"/>
      <c r="BI978" s="569"/>
      <c r="BJ978" s="569"/>
      <c r="BK978" s="569"/>
      <c r="BL978" s="569"/>
      <c r="BM978" s="569"/>
      <c r="BN978" s="667"/>
      <c r="BO978" s="667"/>
      <c r="BP978" s="667"/>
      <c r="BQ978" s="667"/>
      <c r="BR978" s="667"/>
      <c r="BS978" s="681">
        <v>0</v>
      </c>
      <c r="BT978" s="667"/>
      <c r="BU978" s="667"/>
      <c r="BV978" s="569"/>
      <c r="BW978" s="569"/>
      <c r="BX978" s="569"/>
      <c r="BY978" s="569"/>
      <c r="BZ978" s="569">
        <v>0</v>
      </c>
      <c r="CE978" s="699" t="e">
        <f t="shared" si="1883"/>
        <v>#DIV/0!</v>
      </c>
    </row>
    <row r="979" spans="2:83" s="456" customFormat="1" ht="63" hidden="1" customHeight="1" x14ac:dyDescent="0.35">
      <c r="B979" s="416"/>
      <c r="C979" s="568" t="s">
        <v>292</v>
      </c>
      <c r="D979" s="568"/>
      <c r="E979" s="568"/>
      <c r="F979" s="568"/>
      <c r="G979" s="568"/>
      <c r="H979" s="568"/>
      <c r="I979" s="568"/>
      <c r="J979" s="568"/>
      <c r="K979" s="579"/>
      <c r="L979" s="699" t="e">
        <f t="shared" si="1853"/>
        <v>#DIV/0!</v>
      </c>
      <c r="M979" s="166"/>
      <c r="N979" s="687"/>
      <c r="O979" s="568"/>
      <c r="P979" s="687"/>
      <c r="Q979" s="568"/>
      <c r="R979" s="687"/>
      <c r="S979" s="568"/>
      <c r="T979" s="687"/>
      <c r="U979" s="568"/>
      <c r="V979" s="568"/>
      <c r="W979" s="568"/>
      <c r="X979" s="568"/>
      <c r="Y979" s="568"/>
      <c r="Z979" s="568"/>
      <c r="AA979" s="568"/>
      <c r="AB979" s="568"/>
      <c r="AC979" s="568"/>
      <c r="AD979" s="687"/>
      <c r="AE979" s="166"/>
      <c r="AF979" s="699" t="e">
        <f t="shared" si="1854"/>
        <v>#DIV/0!</v>
      </c>
      <c r="AG979" s="166"/>
      <c r="AH979" s="687"/>
      <c r="AI979" s="568"/>
      <c r="AJ979" s="687"/>
      <c r="AK979" s="568"/>
      <c r="AL979" s="687"/>
      <c r="AM979" s="568"/>
      <c r="AN979" s="687"/>
      <c r="AO979" s="678">
        <v>2275.5</v>
      </c>
      <c r="AP979" s="657">
        <f>BB979-AO979</f>
        <v>0</v>
      </c>
      <c r="AQ979" s="687"/>
      <c r="AR979" s="579">
        <f>BB979</f>
        <v>2275.5</v>
      </c>
      <c r="AS979" s="699" t="e">
        <f t="shared" si="1855"/>
        <v>#DIV/0!</v>
      </c>
      <c r="AT979" s="166"/>
      <c r="AU979" s="699" t="e">
        <f t="shared" si="1880"/>
        <v>#DIV/0!</v>
      </c>
      <c r="AV979" s="568"/>
      <c r="AW979" s="699" t="e">
        <f t="shared" si="1881"/>
        <v>#DIV/0!</v>
      </c>
      <c r="AX979" s="166"/>
      <c r="AY979" s="687"/>
      <c r="AZ979" s="568"/>
      <c r="BA979" s="699" t="e">
        <f t="shared" si="1862"/>
        <v>#DIV/0!</v>
      </c>
      <c r="BB979" s="568">
        <v>2275.5</v>
      </c>
      <c r="BC979" s="568"/>
      <c r="BD979" s="568"/>
      <c r="BE979" s="568"/>
      <c r="BF979" s="568"/>
      <c r="BG979" s="568"/>
      <c r="BH979" s="568"/>
      <c r="BI979" s="568"/>
      <c r="BJ979" s="568"/>
      <c r="BK979" s="568"/>
      <c r="BL979" s="568"/>
      <c r="BM979" s="568"/>
      <c r="BN979" s="666"/>
      <c r="BO979" s="666"/>
      <c r="BP979" s="666"/>
      <c r="BQ979" s="666"/>
      <c r="BR979" s="666"/>
      <c r="BS979" s="678">
        <v>0</v>
      </c>
      <c r="BT979" s="666"/>
      <c r="BU979" s="666"/>
      <c r="BV979" s="568"/>
      <c r="BW979" s="568"/>
      <c r="BX979" s="568"/>
      <c r="BY979" s="568"/>
      <c r="BZ979" s="568">
        <v>0</v>
      </c>
      <c r="CE979" s="699" t="e">
        <f t="shared" si="1883"/>
        <v>#DIV/0!</v>
      </c>
    </row>
    <row r="980" spans="2:83" s="456" customFormat="1" ht="96.75" hidden="1" customHeight="1" x14ac:dyDescent="0.35">
      <c r="B980" s="206">
        <v>3</v>
      </c>
      <c r="C980" s="568" t="s">
        <v>485</v>
      </c>
      <c r="D980" s="568"/>
      <c r="E980" s="568"/>
      <c r="F980" s="568"/>
      <c r="G980" s="568"/>
      <c r="H980" s="568"/>
      <c r="I980" s="568"/>
      <c r="J980" s="568"/>
      <c r="K980" s="579"/>
      <c r="L980" s="699" t="e">
        <f t="shared" si="1853"/>
        <v>#DIV/0!</v>
      </c>
      <c r="M980" s="166"/>
      <c r="N980" s="687"/>
      <c r="O980" s="568"/>
      <c r="P980" s="687"/>
      <c r="Q980" s="568"/>
      <c r="R980" s="687"/>
      <c r="S980" s="568"/>
      <c r="T980" s="687"/>
      <c r="U980" s="568"/>
      <c r="V980" s="568"/>
      <c r="W980" s="568"/>
      <c r="X980" s="568"/>
      <c r="Y980" s="568"/>
      <c r="Z980" s="568"/>
      <c r="AA980" s="568"/>
      <c r="AB980" s="568"/>
      <c r="AC980" s="568"/>
      <c r="AD980" s="687"/>
      <c r="AE980" s="166"/>
      <c r="AF980" s="699" t="e">
        <f t="shared" si="1854"/>
        <v>#DIV/0!</v>
      </c>
      <c r="AG980" s="166"/>
      <c r="AH980" s="687"/>
      <c r="AI980" s="568"/>
      <c r="AJ980" s="687"/>
      <c r="AK980" s="568"/>
      <c r="AL980" s="687"/>
      <c r="AM980" s="568"/>
      <c r="AN980" s="687"/>
      <c r="AO980" s="678"/>
      <c r="AP980" s="568"/>
      <c r="AQ980" s="687"/>
      <c r="AR980" s="579"/>
      <c r="AS980" s="699" t="e">
        <f t="shared" si="1855"/>
        <v>#DIV/0!</v>
      </c>
      <c r="AT980" s="166"/>
      <c r="AU980" s="699" t="e">
        <f t="shared" si="1880"/>
        <v>#DIV/0!</v>
      </c>
      <c r="AV980" s="568"/>
      <c r="AW980" s="699" t="e">
        <f t="shared" si="1881"/>
        <v>#DIV/0!</v>
      </c>
      <c r="AX980" s="166"/>
      <c r="AY980" s="687"/>
      <c r="AZ980" s="568"/>
      <c r="BA980" s="699" t="e">
        <f t="shared" si="1862"/>
        <v>#DIV/0!</v>
      </c>
      <c r="BB980" s="568"/>
      <c r="BC980" s="568"/>
      <c r="BD980" s="568"/>
      <c r="BE980" s="568"/>
      <c r="BF980" s="568"/>
      <c r="BG980" s="568"/>
      <c r="BH980" s="568"/>
      <c r="BI980" s="568"/>
      <c r="BJ980" s="568"/>
      <c r="BK980" s="568"/>
      <c r="BL980" s="568"/>
      <c r="BM980" s="568"/>
      <c r="BN980" s="568"/>
      <c r="BO980" s="568"/>
      <c r="BP980" s="568"/>
      <c r="BQ980" s="568"/>
      <c r="BR980" s="568"/>
      <c r="BS980" s="678">
        <f>BS981+BS982</f>
        <v>1935.4</v>
      </c>
      <c r="BT980" s="568"/>
      <c r="BU980" s="579">
        <f t="shared" ref="BU980:BU1000" si="1884">BZ980</f>
        <v>1935.4</v>
      </c>
      <c r="BV980" s="568"/>
      <c r="BW980" s="568"/>
      <c r="BX980" s="568"/>
      <c r="BY980" s="568"/>
      <c r="BZ980" s="568">
        <f>BZ981+BZ982</f>
        <v>1935.4</v>
      </c>
      <c r="CE980" s="699" t="e">
        <f t="shared" si="1883"/>
        <v>#DIV/0!</v>
      </c>
    </row>
    <row r="981" spans="2:83" s="455" customFormat="1" ht="63" hidden="1" customHeight="1" x14ac:dyDescent="0.35">
      <c r="B981" s="417"/>
      <c r="C981" s="569" t="s">
        <v>32</v>
      </c>
      <c r="D981" s="569"/>
      <c r="E981" s="569"/>
      <c r="F981" s="569"/>
      <c r="G981" s="569"/>
      <c r="H981" s="569"/>
      <c r="I981" s="569"/>
      <c r="J981" s="569"/>
      <c r="K981" s="582"/>
      <c r="L981" s="699" t="e">
        <f t="shared" si="1853"/>
        <v>#DIV/0!</v>
      </c>
      <c r="M981" s="176"/>
      <c r="N981" s="687"/>
      <c r="O981" s="569"/>
      <c r="P981" s="687"/>
      <c r="Q981" s="569"/>
      <c r="R981" s="687"/>
      <c r="S981" s="569"/>
      <c r="T981" s="687"/>
      <c r="U981" s="569"/>
      <c r="V981" s="569"/>
      <c r="W981" s="569"/>
      <c r="X981" s="569"/>
      <c r="Y981" s="569"/>
      <c r="Z981" s="569"/>
      <c r="AA981" s="569"/>
      <c r="AB981" s="569"/>
      <c r="AC981" s="569"/>
      <c r="AD981" s="687"/>
      <c r="AE981" s="176"/>
      <c r="AF981" s="699" t="e">
        <f t="shared" si="1854"/>
        <v>#DIV/0!</v>
      </c>
      <c r="AG981" s="176"/>
      <c r="AH981" s="687"/>
      <c r="AI981" s="569"/>
      <c r="AJ981" s="687"/>
      <c r="AK981" s="569"/>
      <c r="AL981" s="687"/>
      <c r="AM981" s="569"/>
      <c r="AN981" s="687"/>
      <c r="AO981" s="681"/>
      <c r="AP981" s="569"/>
      <c r="AQ981" s="687"/>
      <c r="AR981" s="582"/>
      <c r="AS981" s="699" t="e">
        <f t="shared" si="1855"/>
        <v>#DIV/0!</v>
      </c>
      <c r="AT981" s="176"/>
      <c r="AU981" s="699" t="e">
        <f t="shared" si="1880"/>
        <v>#DIV/0!</v>
      </c>
      <c r="AV981" s="569"/>
      <c r="AW981" s="699" t="e">
        <f t="shared" si="1881"/>
        <v>#DIV/0!</v>
      </c>
      <c r="AX981" s="176"/>
      <c r="AY981" s="687"/>
      <c r="AZ981" s="569"/>
      <c r="BA981" s="699" t="e">
        <f t="shared" si="1862"/>
        <v>#DIV/0!</v>
      </c>
      <c r="BB981" s="569"/>
      <c r="BC981" s="569"/>
      <c r="BD981" s="569"/>
      <c r="BE981" s="569"/>
      <c r="BF981" s="569"/>
      <c r="BG981" s="569"/>
      <c r="BH981" s="569"/>
      <c r="BI981" s="569"/>
      <c r="BJ981" s="569"/>
      <c r="BK981" s="569"/>
      <c r="BL981" s="569"/>
      <c r="BM981" s="569"/>
      <c r="BN981" s="569"/>
      <c r="BO981" s="569"/>
      <c r="BP981" s="569"/>
      <c r="BQ981" s="569"/>
      <c r="BR981" s="569"/>
      <c r="BS981" s="681">
        <f>[16]TDSheet!$K$12</f>
        <v>1083.8</v>
      </c>
      <c r="BT981" s="569"/>
      <c r="BU981" s="582">
        <f t="shared" si="1884"/>
        <v>1083.8</v>
      </c>
      <c r="BV981" s="569"/>
      <c r="BW981" s="569"/>
      <c r="BX981" s="569"/>
      <c r="BY981" s="569"/>
      <c r="BZ981" s="569">
        <f>[16]TDSheet!$K$12</f>
        <v>1083.8</v>
      </c>
      <c r="CE981" s="699" t="e">
        <f t="shared" si="1883"/>
        <v>#DIV/0!</v>
      </c>
    </row>
    <row r="982" spans="2:83" s="456" customFormat="1" ht="63" hidden="1" customHeight="1" x14ac:dyDescent="0.35">
      <c r="B982" s="416"/>
      <c r="C982" s="568" t="s">
        <v>292</v>
      </c>
      <c r="D982" s="568"/>
      <c r="E982" s="568"/>
      <c r="F982" s="568"/>
      <c r="G982" s="568"/>
      <c r="H982" s="568"/>
      <c r="I982" s="568"/>
      <c r="J982" s="568"/>
      <c r="K982" s="579"/>
      <c r="L982" s="699" t="e">
        <f t="shared" si="1853"/>
        <v>#DIV/0!</v>
      </c>
      <c r="M982" s="166"/>
      <c r="N982" s="687"/>
      <c r="O982" s="568"/>
      <c r="P982" s="687"/>
      <c r="Q982" s="568"/>
      <c r="R982" s="687"/>
      <c r="S982" s="568"/>
      <c r="T982" s="687"/>
      <c r="U982" s="568"/>
      <c r="V982" s="568"/>
      <c r="W982" s="568"/>
      <c r="X982" s="568"/>
      <c r="Y982" s="568"/>
      <c r="Z982" s="568"/>
      <c r="AA982" s="568"/>
      <c r="AB982" s="568"/>
      <c r="AC982" s="568"/>
      <c r="AD982" s="687"/>
      <c r="AE982" s="166"/>
      <c r="AF982" s="699" t="e">
        <f t="shared" si="1854"/>
        <v>#DIV/0!</v>
      </c>
      <c r="AG982" s="166"/>
      <c r="AH982" s="687"/>
      <c r="AI982" s="568"/>
      <c r="AJ982" s="687"/>
      <c r="AK982" s="568"/>
      <c r="AL982" s="687"/>
      <c r="AM982" s="568"/>
      <c r="AN982" s="687"/>
      <c r="AO982" s="678"/>
      <c r="AP982" s="568"/>
      <c r="AQ982" s="687"/>
      <c r="AR982" s="579"/>
      <c r="AS982" s="699" t="e">
        <f t="shared" si="1855"/>
        <v>#DIV/0!</v>
      </c>
      <c r="AT982" s="166"/>
      <c r="AU982" s="699" t="e">
        <f t="shared" si="1880"/>
        <v>#DIV/0!</v>
      </c>
      <c r="AV982" s="568"/>
      <c r="AW982" s="699" t="e">
        <f t="shared" si="1881"/>
        <v>#DIV/0!</v>
      </c>
      <c r="AX982" s="166"/>
      <c r="AY982" s="687"/>
      <c r="AZ982" s="568"/>
      <c r="BA982" s="699" t="e">
        <f t="shared" si="1862"/>
        <v>#DIV/0!</v>
      </c>
      <c r="BB982" s="568"/>
      <c r="BC982" s="568"/>
      <c r="BD982" s="568"/>
      <c r="BE982" s="568"/>
      <c r="BF982" s="568"/>
      <c r="BG982" s="568"/>
      <c r="BH982" s="568"/>
      <c r="BI982" s="568"/>
      <c r="BJ982" s="568"/>
      <c r="BK982" s="568"/>
      <c r="BL982" s="568"/>
      <c r="BM982" s="568"/>
      <c r="BN982" s="568"/>
      <c r="BO982" s="568"/>
      <c r="BP982" s="568"/>
      <c r="BQ982" s="568"/>
      <c r="BR982" s="568"/>
      <c r="BS982" s="678">
        <v>851.6</v>
      </c>
      <c r="BT982" s="568"/>
      <c r="BU982" s="579">
        <f t="shared" si="1884"/>
        <v>851.6</v>
      </c>
      <c r="BV982" s="568"/>
      <c r="BW982" s="568"/>
      <c r="BX982" s="568"/>
      <c r="BY982" s="568"/>
      <c r="BZ982" s="568">
        <v>851.6</v>
      </c>
      <c r="CE982" s="699" t="e">
        <f t="shared" si="1883"/>
        <v>#DIV/0!</v>
      </c>
    </row>
    <row r="983" spans="2:83" s="455" customFormat="1" ht="175.5" hidden="1" customHeight="1" x14ac:dyDescent="0.35">
      <c r="B983" s="206">
        <v>4</v>
      </c>
      <c r="C983" s="568" t="s">
        <v>486</v>
      </c>
      <c r="D983" s="569"/>
      <c r="E983" s="569"/>
      <c r="F983" s="569"/>
      <c r="G983" s="569"/>
      <c r="H983" s="569"/>
      <c r="I983" s="569"/>
      <c r="J983" s="569"/>
      <c r="K983" s="582"/>
      <c r="L983" s="699" t="e">
        <f t="shared" si="1853"/>
        <v>#DIV/0!</v>
      </c>
      <c r="M983" s="176"/>
      <c r="N983" s="687"/>
      <c r="O983" s="569"/>
      <c r="P983" s="687"/>
      <c r="Q983" s="569"/>
      <c r="R983" s="687"/>
      <c r="S983" s="569"/>
      <c r="T983" s="687"/>
      <c r="U983" s="569"/>
      <c r="V983" s="569"/>
      <c r="W983" s="569"/>
      <c r="X983" s="569"/>
      <c r="Y983" s="569"/>
      <c r="Z983" s="569"/>
      <c r="AA983" s="569"/>
      <c r="AB983" s="569"/>
      <c r="AC983" s="569"/>
      <c r="AD983" s="687"/>
      <c r="AE983" s="176"/>
      <c r="AF983" s="699" t="e">
        <f t="shared" si="1854"/>
        <v>#DIV/0!</v>
      </c>
      <c r="AG983" s="176"/>
      <c r="AH983" s="687"/>
      <c r="AI983" s="569"/>
      <c r="AJ983" s="687"/>
      <c r="AK983" s="569"/>
      <c r="AL983" s="687"/>
      <c r="AM983" s="569"/>
      <c r="AN983" s="687"/>
      <c r="AO983" s="681"/>
      <c r="AP983" s="569"/>
      <c r="AQ983" s="687"/>
      <c r="AR983" s="582"/>
      <c r="AS983" s="699" t="e">
        <f t="shared" si="1855"/>
        <v>#DIV/0!</v>
      </c>
      <c r="AT983" s="176"/>
      <c r="AU983" s="699" t="e">
        <f t="shared" si="1880"/>
        <v>#DIV/0!</v>
      </c>
      <c r="AV983" s="569"/>
      <c r="AW983" s="699" t="e">
        <f t="shared" si="1881"/>
        <v>#DIV/0!</v>
      </c>
      <c r="AX983" s="176"/>
      <c r="AY983" s="687"/>
      <c r="AZ983" s="569"/>
      <c r="BA983" s="699" t="e">
        <f t="shared" si="1862"/>
        <v>#DIV/0!</v>
      </c>
      <c r="BB983" s="569"/>
      <c r="BC983" s="569"/>
      <c r="BD983" s="569"/>
      <c r="BE983" s="569"/>
      <c r="BF983" s="569"/>
      <c r="BG983" s="569"/>
      <c r="BH983" s="569"/>
      <c r="BI983" s="569"/>
      <c r="BJ983" s="569"/>
      <c r="BK983" s="569"/>
      <c r="BL983" s="569"/>
      <c r="BM983" s="569"/>
      <c r="BN983" s="569"/>
      <c r="BO983" s="569"/>
      <c r="BP983" s="569"/>
      <c r="BQ983" s="569"/>
      <c r="BR983" s="569"/>
      <c r="BS983" s="678">
        <f>BS984+BS985</f>
        <v>1767</v>
      </c>
      <c r="BT983" s="568"/>
      <c r="BU983" s="579">
        <f t="shared" si="1884"/>
        <v>1767</v>
      </c>
      <c r="BV983" s="569"/>
      <c r="BW983" s="569"/>
      <c r="BX983" s="569"/>
      <c r="BY983" s="569"/>
      <c r="BZ983" s="568">
        <f>BZ984+BZ985</f>
        <v>1767</v>
      </c>
      <c r="CE983" s="699" t="e">
        <f t="shared" si="1883"/>
        <v>#DIV/0!</v>
      </c>
    </row>
    <row r="984" spans="2:83" s="455" customFormat="1" ht="63" hidden="1" customHeight="1" x14ac:dyDescent="0.35">
      <c r="B984" s="417"/>
      <c r="C984" s="569" t="s">
        <v>32</v>
      </c>
      <c r="D984" s="569"/>
      <c r="E984" s="569"/>
      <c r="F984" s="569"/>
      <c r="G984" s="569"/>
      <c r="H984" s="569"/>
      <c r="I984" s="569"/>
      <c r="J984" s="569"/>
      <c r="K984" s="582"/>
      <c r="L984" s="699" t="e">
        <f t="shared" si="1853"/>
        <v>#DIV/0!</v>
      </c>
      <c r="M984" s="176"/>
      <c r="N984" s="687"/>
      <c r="O984" s="569"/>
      <c r="P984" s="687"/>
      <c r="Q984" s="569"/>
      <c r="R984" s="687"/>
      <c r="S984" s="569"/>
      <c r="T984" s="687"/>
      <c r="U984" s="569"/>
      <c r="V984" s="569"/>
      <c r="W984" s="569"/>
      <c r="X984" s="569"/>
      <c r="Y984" s="569"/>
      <c r="Z984" s="569"/>
      <c r="AA984" s="569"/>
      <c r="AB984" s="569"/>
      <c r="AC984" s="569"/>
      <c r="AD984" s="687"/>
      <c r="AE984" s="176"/>
      <c r="AF984" s="699" t="e">
        <f t="shared" si="1854"/>
        <v>#DIV/0!</v>
      </c>
      <c r="AG984" s="176"/>
      <c r="AH984" s="687"/>
      <c r="AI984" s="569"/>
      <c r="AJ984" s="687"/>
      <c r="AK984" s="569"/>
      <c r="AL984" s="687"/>
      <c r="AM984" s="569"/>
      <c r="AN984" s="687"/>
      <c r="AO984" s="572"/>
      <c r="AP984" s="569"/>
      <c r="AQ984" s="687"/>
      <c r="AR984" s="582"/>
      <c r="AS984" s="699" t="e">
        <f t="shared" si="1855"/>
        <v>#DIV/0!</v>
      </c>
      <c r="AT984" s="176"/>
      <c r="AU984" s="699" t="e">
        <f t="shared" si="1880"/>
        <v>#DIV/0!</v>
      </c>
      <c r="AV984" s="569"/>
      <c r="AW984" s="699" t="e">
        <f t="shared" si="1881"/>
        <v>#DIV/0!</v>
      </c>
      <c r="AX984" s="176"/>
      <c r="AY984" s="687"/>
      <c r="AZ984" s="569"/>
      <c r="BA984" s="699" t="e">
        <f t="shared" si="1862"/>
        <v>#DIV/0!</v>
      </c>
      <c r="BB984" s="569"/>
      <c r="BC984" s="569"/>
      <c r="BD984" s="569"/>
      <c r="BE984" s="569"/>
      <c r="BF984" s="569"/>
      <c r="BG984" s="569"/>
      <c r="BH984" s="569"/>
      <c r="BI984" s="569"/>
      <c r="BJ984" s="569"/>
      <c r="BK984" s="569"/>
      <c r="BL984" s="569"/>
      <c r="BM984" s="569"/>
      <c r="BN984" s="569"/>
      <c r="BO984" s="569"/>
      <c r="BP984" s="569"/>
      <c r="BQ984" s="569"/>
      <c r="BR984" s="569"/>
      <c r="BS984" s="681">
        <f>[16]TDSheet!$K$13</f>
        <v>989.5</v>
      </c>
      <c r="BT984" s="569"/>
      <c r="BU984" s="582">
        <f t="shared" si="1884"/>
        <v>989.5</v>
      </c>
      <c r="BV984" s="569"/>
      <c r="BW984" s="569"/>
      <c r="BX984" s="569"/>
      <c r="BY984" s="569"/>
      <c r="BZ984" s="569">
        <f>[16]TDSheet!$K$13</f>
        <v>989.5</v>
      </c>
      <c r="CE984" s="699" t="e">
        <f t="shared" si="1883"/>
        <v>#DIV/0!</v>
      </c>
    </row>
    <row r="985" spans="2:83" s="455" customFormat="1" ht="63" hidden="1" customHeight="1" x14ac:dyDescent="0.35">
      <c r="B985" s="417"/>
      <c r="C985" s="568" t="s">
        <v>292</v>
      </c>
      <c r="D985" s="569"/>
      <c r="E985" s="569"/>
      <c r="F985" s="569"/>
      <c r="G985" s="569"/>
      <c r="H985" s="569"/>
      <c r="I985" s="569"/>
      <c r="J985" s="569"/>
      <c r="K985" s="582"/>
      <c r="L985" s="699" t="e">
        <f t="shared" si="1853"/>
        <v>#DIV/0!</v>
      </c>
      <c r="M985" s="176"/>
      <c r="N985" s="687"/>
      <c r="O985" s="569"/>
      <c r="P985" s="687"/>
      <c r="Q985" s="569"/>
      <c r="R985" s="687"/>
      <c r="S985" s="569"/>
      <c r="T985" s="687"/>
      <c r="U985" s="569"/>
      <c r="V985" s="569"/>
      <c r="W985" s="569"/>
      <c r="X985" s="569"/>
      <c r="Y985" s="569"/>
      <c r="Z985" s="569"/>
      <c r="AA985" s="569"/>
      <c r="AB985" s="569"/>
      <c r="AC985" s="569"/>
      <c r="AD985" s="687"/>
      <c r="AE985" s="176"/>
      <c r="AF985" s="699" t="e">
        <f t="shared" si="1854"/>
        <v>#DIV/0!</v>
      </c>
      <c r="AG985" s="176"/>
      <c r="AH985" s="687"/>
      <c r="AI985" s="569"/>
      <c r="AJ985" s="687"/>
      <c r="AK985" s="569"/>
      <c r="AL985" s="687"/>
      <c r="AM985" s="569"/>
      <c r="AN985" s="687"/>
      <c r="AO985" s="572"/>
      <c r="AP985" s="569"/>
      <c r="AQ985" s="687"/>
      <c r="AR985" s="582"/>
      <c r="AS985" s="699" t="e">
        <f t="shared" si="1855"/>
        <v>#DIV/0!</v>
      </c>
      <c r="AT985" s="176"/>
      <c r="AU985" s="699" t="e">
        <f t="shared" si="1880"/>
        <v>#DIV/0!</v>
      </c>
      <c r="AV985" s="569"/>
      <c r="AW985" s="699" t="e">
        <f t="shared" si="1881"/>
        <v>#DIV/0!</v>
      </c>
      <c r="AX985" s="176"/>
      <c r="AY985" s="687"/>
      <c r="AZ985" s="569"/>
      <c r="BA985" s="699" t="e">
        <f t="shared" si="1862"/>
        <v>#DIV/0!</v>
      </c>
      <c r="BB985" s="569"/>
      <c r="BC985" s="569"/>
      <c r="BD985" s="569"/>
      <c r="BE985" s="569"/>
      <c r="BF985" s="569"/>
      <c r="BG985" s="569"/>
      <c r="BH985" s="569"/>
      <c r="BI985" s="569"/>
      <c r="BJ985" s="569"/>
      <c r="BK985" s="569"/>
      <c r="BL985" s="569"/>
      <c r="BM985" s="569"/>
      <c r="BN985" s="569"/>
      <c r="BO985" s="569"/>
      <c r="BP985" s="569"/>
      <c r="BQ985" s="569"/>
      <c r="BR985" s="569"/>
      <c r="BS985" s="678">
        <v>777.5</v>
      </c>
      <c r="BT985" s="568"/>
      <c r="BU985" s="579">
        <f t="shared" si="1884"/>
        <v>777.5</v>
      </c>
      <c r="BV985" s="569"/>
      <c r="BW985" s="569"/>
      <c r="BX985" s="569"/>
      <c r="BY985" s="569"/>
      <c r="BZ985" s="568">
        <v>777.5</v>
      </c>
      <c r="CE985" s="699" t="e">
        <f t="shared" si="1883"/>
        <v>#DIV/0!</v>
      </c>
    </row>
    <row r="986" spans="2:83" s="455" customFormat="1" ht="130.5" hidden="1" customHeight="1" x14ac:dyDescent="0.35">
      <c r="B986" s="206">
        <v>5</v>
      </c>
      <c r="C986" s="568" t="s">
        <v>487</v>
      </c>
      <c r="D986" s="569"/>
      <c r="E986" s="569"/>
      <c r="F986" s="569"/>
      <c r="G986" s="569"/>
      <c r="H986" s="569"/>
      <c r="I986" s="569"/>
      <c r="J986" s="569"/>
      <c r="K986" s="582"/>
      <c r="L986" s="699" t="e">
        <f t="shared" si="1853"/>
        <v>#DIV/0!</v>
      </c>
      <c r="M986" s="176"/>
      <c r="N986" s="687"/>
      <c r="O986" s="569"/>
      <c r="P986" s="687"/>
      <c r="Q986" s="569"/>
      <c r="R986" s="687"/>
      <c r="S986" s="569"/>
      <c r="T986" s="687"/>
      <c r="U986" s="569"/>
      <c r="V986" s="569"/>
      <c r="W986" s="569"/>
      <c r="X986" s="569"/>
      <c r="Y986" s="569"/>
      <c r="Z986" s="569"/>
      <c r="AA986" s="569"/>
      <c r="AB986" s="569"/>
      <c r="AC986" s="569"/>
      <c r="AD986" s="687"/>
      <c r="AE986" s="176"/>
      <c r="AF986" s="699" t="e">
        <f t="shared" si="1854"/>
        <v>#DIV/0!</v>
      </c>
      <c r="AG986" s="176"/>
      <c r="AH986" s="687"/>
      <c r="AI986" s="569"/>
      <c r="AJ986" s="687"/>
      <c r="AK986" s="569"/>
      <c r="AL986" s="687"/>
      <c r="AM986" s="569"/>
      <c r="AN986" s="687"/>
      <c r="AO986" s="572"/>
      <c r="AP986" s="569"/>
      <c r="AQ986" s="687"/>
      <c r="AR986" s="582"/>
      <c r="AS986" s="699" t="e">
        <f t="shared" si="1855"/>
        <v>#DIV/0!</v>
      </c>
      <c r="AT986" s="176"/>
      <c r="AU986" s="699" t="e">
        <f t="shared" si="1880"/>
        <v>#DIV/0!</v>
      </c>
      <c r="AV986" s="569"/>
      <c r="AW986" s="699" t="e">
        <f t="shared" si="1881"/>
        <v>#DIV/0!</v>
      </c>
      <c r="AX986" s="176"/>
      <c r="AY986" s="687"/>
      <c r="AZ986" s="569"/>
      <c r="BA986" s="699" t="e">
        <f t="shared" si="1862"/>
        <v>#DIV/0!</v>
      </c>
      <c r="BB986" s="569"/>
      <c r="BC986" s="569"/>
      <c r="BD986" s="569"/>
      <c r="BE986" s="569"/>
      <c r="BF986" s="569"/>
      <c r="BG986" s="569"/>
      <c r="BH986" s="569"/>
      <c r="BI986" s="569"/>
      <c r="BJ986" s="569"/>
      <c r="BK986" s="569"/>
      <c r="BL986" s="569"/>
      <c r="BM986" s="569"/>
      <c r="BN986" s="569"/>
      <c r="BO986" s="569"/>
      <c r="BP986" s="569"/>
      <c r="BQ986" s="569"/>
      <c r="BR986" s="569"/>
      <c r="BS986" s="678">
        <f>BS987+BS988</f>
        <v>2478.4</v>
      </c>
      <c r="BT986" s="568"/>
      <c r="BU986" s="579">
        <f t="shared" si="1884"/>
        <v>2478.4</v>
      </c>
      <c r="BV986" s="569"/>
      <c r="BW986" s="569"/>
      <c r="BX986" s="569"/>
      <c r="BY986" s="569"/>
      <c r="BZ986" s="568">
        <f>BZ987+BZ988</f>
        <v>2478.4</v>
      </c>
      <c r="CE986" s="699" t="e">
        <f t="shared" si="1883"/>
        <v>#DIV/0!</v>
      </c>
    </row>
    <row r="987" spans="2:83" s="455" customFormat="1" ht="63" hidden="1" customHeight="1" x14ac:dyDescent="0.35">
      <c r="B987" s="417"/>
      <c r="C987" s="569" t="s">
        <v>32</v>
      </c>
      <c r="D987" s="569"/>
      <c r="E987" s="569"/>
      <c r="F987" s="569"/>
      <c r="G987" s="569"/>
      <c r="H987" s="569"/>
      <c r="I987" s="569"/>
      <c r="J987" s="569"/>
      <c r="K987" s="582"/>
      <c r="L987" s="699" t="e">
        <f t="shared" si="1853"/>
        <v>#DIV/0!</v>
      </c>
      <c r="M987" s="176"/>
      <c r="N987" s="687"/>
      <c r="O987" s="569"/>
      <c r="P987" s="687"/>
      <c r="Q987" s="569"/>
      <c r="R987" s="687"/>
      <c r="S987" s="569"/>
      <c r="T987" s="687"/>
      <c r="U987" s="569"/>
      <c r="V987" s="569"/>
      <c r="W987" s="569"/>
      <c r="X987" s="569"/>
      <c r="Y987" s="569"/>
      <c r="Z987" s="569"/>
      <c r="AA987" s="569"/>
      <c r="AB987" s="569"/>
      <c r="AC987" s="569"/>
      <c r="AD987" s="687"/>
      <c r="AE987" s="176"/>
      <c r="AF987" s="699" t="e">
        <f t="shared" si="1854"/>
        <v>#DIV/0!</v>
      </c>
      <c r="AG987" s="176"/>
      <c r="AH987" s="687"/>
      <c r="AI987" s="569"/>
      <c r="AJ987" s="687"/>
      <c r="AK987" s="569"/>
      <c r="AL987" s="687"/>
      <c r="AM987" s="569"/>
      <c r="AN987" s="687"/>
      <c r="AO987" s="572"/>
      <c r="AP987" s="569"/>
      <c r="AQ987" s="687"/>
      <c r="AR987" s="582"/>
      <c r="AS987" s="699" t="e">
        <f t="shared" si="1855"/>
        <v>#DIV/0!</v>
      </c>
      <c r="AT987" s="176"/>
      <c r="AU987" s="699" t="e">
        <f t="shared" si="1880"/>
        <v>#DIV/0!</v>
      </c>
      <c r="AV987" s="569"/>
      <c r="AW987" s="699" t="e">
        <f t="shared" si="1881"/>
        <v>#DIV/0!</v>
      </c>
      <c r="AX987" s="176"/>
      <c r="AY987" s="687"/>
      <c r="AZ987" s="569"/>
      <c r="BA987" s="699" t="e">
        <f t="shared" si="1862"/>
        <v>#DIV/0!</v>
      </c>
      <c r="BB987" s="569"/>
      <c r="BC987" s="569"/>
      <c r="BD987" s="569"/>
      <c r="BE987" s="569"/>
      <c r="BF987" s="569"/>
      <c r="BG987" s="569"/>
      <c r="BH987" s="569"/>
      <c r="BI987" s="569"/>
      <c r="BJ987" s="569"/>
      <c r="BK987" s="569"/>
      <c r="BL987" s="569"/>
      <c r="BM987" s="569"/>
      <c r="BN987" s="569"/>
      <c r="BO987" s="569"/>
      <c r="BP987" s="569"/>
      <c r="BQ987" s="569"/>
      <c r="BR987" s="569"/>
      <c r="BS987" s="681">
        <f>[16]TDSheet!$K$14</f>
        <v>1387.9</v>
      </c>
      <c r="BT987" s="569"/>
      <c r="BU987" s="582">
        <f t="shared" si="1884"/>
        <v>1387.9</v>
      </c>
      <c r="BV987" s="569"/>
      <c r="BW987" s="569"/>
      <c r="BX987" s="569"/>
      <c r="BY987" s="569"/>
      <c r="BZ987" s="569">
        <f>[16]TDSheet!$K$14</f>
        <v>1387.9</v>
      </c>
      <c r="CE987" s="699" t="e">
        <f t="shared" si="1883"/>
        <v>#DIV/0!</v>
      </c>
    </row>
    <row r="988" spans="2:83" s="455" customFormat="1" ht="63" hidden="1" customHeight="1" x14ac:dyDescent="0.35">
      <c r="B988" s="417"/>
      <c r="C988" s="568" t="s">
        <v>292</v>
      </c>
      <c r="D988" s="569"/>
      <c r="E988" s="569"/>
      <c r="F988" s="569"/>
      <c r="G988" s="569"/>
      <c r="H988" s="569"/>
      <c r="I988" s="569"/>
      <c r="J988" s="569"/>
      <c r="K988" s="582"/>
      <c r="L988" s="699" t="e">
        <f t="shared" si="1853"/>
        <v>#DIV/0!</v>
      </c>
      <c r="M988" s="176"/>
      <c r="N988" s="687"/>
      <c r="O988" s="569"/>
      <c r="P988" s="687"/>
      <c r="Q988" s="569"/>
      <c r="R988" s="687"/>
      <c r="S988" s="569"/>
      <c r="T988" s="687"/>
      <c r="U988" s="569"/>
      <c r="V988" s="569"/>
      <c r="W988" s="569"/>
      <c r="X988" s="569"/>
      <c r="Y988" s="569"/>
      <c r="Z988" s="569"/>
      <c r="AA988" s="569"/>
      <c r="AB988" s="569"/>
      <c r="AC988" s="569"/>
      <c r="AD988" s="687"/>
      <c r="AE988" s="176"/>
      <c r="AF988" s="699" t="e">
        <f t="shared" si="1854"/>
        <v>#DIV/0!</v>
      </c>
      <c r="AG988" s="176"/>
      <c r="AH988" s="687"/>
      <c r="AI988" s="569"/>
      <c r="AJ988" s="687"/>
      <c r="AK988" s="569"/>
      <c r="AL988" s="687"/>
      <c r="AM988" s="569"/>
      <c r="AN988" s="687"/>
      <c r="AO988" s="572"/>
      <c r="AP988" s="569"/>
      <c r="AQ988" s="687"/>
      <c r="AR988" s="582"/>
      <c r="AS988" s="699" t="e">
        <f t="shared" si="1855"/>
        <v>#DIV/0!</v>
      </c>
      <c r="AT988" s="176"/>
      <c r="AU988" s="699" t="e">
        <f t="shared" si="1880"/>
        <v>#DIV/0!</v>
      </c>
      <c r="AV988" s="569"/>
      <c r="AW988" s="699" t="e">
        <f t="shared" si="1881"/>
        <v>#DIV/0!</v>
      </c>
      <c r="AX988" s="176"/>
      <c r="AY988" s="687"/>
      <c r="AZ988" s="569"/>
      <c r="BA988" s="699" t="e">
        <f t="shared" si="1862"/>
        <v>#DIV/0!</v>
      </c>
      <c r="BB988" s="569"/>
      <c r="BC988" s="569"/>
      <c r="BD988" s="569"/>
      <c r="BE988" s="569"/>
      <c r="BF988" s="569"/>
      <c r="BG988" s="569"/>
      <c r="BH988" s="569"/>
      <c r="BI988" s="569"/>
      <c r="BJ988" s="569"/>
      <c r="BK988" s="569"/>
      <c r="BL988" s="569"/>
      <c r="BM988" s="569"/>
      <c r="BN988" s="569"/>
      <c r="BO988" s="569"/>
      <c r="BP988" s="569"/>
      <c r="BQ988" s="569"/>
      <c r="BR988" s="569"/>
      <c r="BS988" s="678">
        <v>1090.5</v>
      </c>
      <c r="BT988" s="568"/>
      <c r="BU988" s="579">
        <f t="shared" si="1884"/>
        <v>1090.5</v>
      </c>
      <c r="BV988" s="569"/>
      <c r="BW988" s="569"/>
      <c r="BX988" s="569"/>
      <c r="BY988" s="569"/>
      <c r="BZ988" s="568">
        <v>1090.5</v>
      </c>
      <c r="CE988" s="699" t="e">
        <f t="shared" si="1883"/>
        <v>#DIV/0!</v>
      </c>
    </row>
    <row r="989" spans="2:83" s="455" customFormat="1" ht="158.25" hidden="1" customHeight="1" x14ac:dyDescent="0.35">
      <c r="B989" s="206">
        <v>6</v>
      </c>
      <c r="C989" s="568" t="s">
        <v>488</v>
      </c>
      <c r="D989" s="569"/>
      <c r="E989" s="569"/>
      <c r="F989" s="569"/>
      <c r="G989" s="569"/>
      <c r="H989" s="569"/>
      <c r="I989" s="569"/>
      <c r="J989" s="569"/>
      <c r="K989" s="582"/>
      <c r="L989" s="699" t="e">
        <f t="shared" si="1853"/>
        <v>#DIV/0!</v>
      </c>
      <c r="M989" s="176"/>
      <c r="N989" s="687"/>
      <c r="O989" s="569"/>
      <c r="P989" s="687"/>
      <c r="Q989" s="569"/>
      <c r="R989" s="687"/>
      <c r="S989" s="569"/>
      <c r="T989" s="687"/>
      <c r="U989" s="569"/>
      <c r="V989" s="569"/>
      <c r="W989" s="569"/>
      <c r="X989" s="569"/>
      <c r="Y989" s="569"/>
      <c r="Z989" s="569"/>
      <c r="AA989" s="569"/>
      <c r="AB989" s="569"/>
      <c r="AC989" s="569"/>
      <c r="AD989" s="687"/>
      <c r="AE989" s="176"/>
      <c r="AF989" s="699" t="e">
        <f t="shared" si="1854"/>
        <v>#DIV/0!</v>
      </c>
      <c r="AG989" s="176"/>
      <c r="AH989" s="687"/>
      <c r="AI989" s="569"/>
      <c r="AJ989" s="687"/>
      <c r="AK989" s="569"/>
      <c r="AL989" s="687"/>
      <c r="AM989" s="569"/>
      <c r="AN989" s="687"/>
      <c r="AO989" s="572"/>
      <c r="AP989" s="569"/>
      <c r="AQ989" s="687"/>
      <c r="AR989" s="582"/>
      <c r="AS989" s="699" t="e">
        <f t="shared" si="1855"/>
        <v>#DIV/0!</v>
      </c>
      <c r="AT989" s="176"/>
      <c r="AU989" s="699" t="e">
        <f t="shared" si="1880"/>
        <v>#DIV/0!</v>
      </c>
      <c r="AV989" s="569"/>
      <c r="AW989" s="699" t="e">
        <f t="shared" si="1881"/>
        <v>#DIV/0!</v>
      </c>
      <c r="AX989" s="176"/>
      <c r="AY989" s="687"/>
      <c r="AZ989" s="569"/>
      <c r="BA989" s="699" t="e">
        <f t="shared" si="1862"/>
        <v>#DIV/0!</v>
      </c>
      <c r="BB989" s="569"/>
      <c r="BC989" s="569"/>
      <c r="BD989" s="569"/>
      <c r="BE989" s="569"/>
      <c r="BF989" s="569"/>
      <c r="BG989" s="569"/>
      <c r="BH989" s="569"/>
      <c r="BI989" s="569"/>
      <c r="BJ989" s="569"/>
      <c r="BK989" s="569"/>
      <c r="BL989" s="569"/>
      <c r="BM989" s="569"/>
      <c r="BN989" s="569"/>
      <c r="BO989" s="569"/>
      <c r="BP989" s="569"/>
      <c r="BQ989" s="569"/>
      <c r="BR989" s="569"/>
      <c r="BS989" s="678">
        <f>BS990+BS991</f>
        <v>1253.4000000000001</v>
      </c>
      <c r="BT989" s="568"/>
      <c r="BU989" s="579">
        <f t="shared" si="1884"/>
        <v>1253.4000000000001</v>
      </c>
      <c r="BV989" s="569"/>
      <c r="BW989" s="569"/>
      <c r="BX989" s="569"/>
      <c r="BY989" s="569"/>
      <c r="BZ989" s="568">
        <f>BZ990+BZ991</f>
        <v>1253.4000000000001</v>
      </c>
      <c r="CE989" s="699" t="e">
        <f t="shared" si="1883"/>
        <v>#DIV/0!</v>
      </c>
    </row>
    <row r="990" spans="2:83" s="455" customFormat="1" ht="63" hidden="1" customHeight="1" x14ac:dyDescent="0.35">
      <c r="B990" s="417"/>
      <c r="C990" s="569" t="s">
        <v>32</v>
      </c>
      <c r="D990" s="569"/>
      <c r="E990" s="569"/>
      <c r="F990" s="569"/>
      <c r="G990" s="569"/>
      <c r="H990" s="569"/>
      <c r="I990" s="569"/>
      <c r="J990" s="569"/>
      <c r="K990" s="582"/>
      <c r="L990" s="699" t="e">
        <f t="shared" si="1853"/>
        <v>#DIV/0!</v>
      </c>
      <c r="M990" s="176"/>
      <c r="N990" s="687"/>
      <c r="O990" s="569"/>
      <c r="P990" s="687"/>
      <c r="Q990" s="569"/>
      <c r="R990" s="687"/>
      <c r="S990" s="569"/>
      <c r="T990" s="687"/>
      <c r="U990" s="569"/>
      <c r="V990" s="569"/>
      <c r="W990" s="569"/>
      <c r="X990" s="569"/>
      <c r="Y990" s="569"/>
      <c r="Z990" s="569"/>
      <c r="AA990" s="569"/>
      <c r="AB990" s="569"/>
      <c r="AC990" s="569"/>
      <c r="AD990" s="687"/>
      <c r="AE990" s="176"/>
      <c r="AF990" s="699" t="e">
        <f t="shared" si="1854"/>
        <v>#DIV/0!</v>
      </c>
      <c r="AG990" s="176"/>
      <c r="AH990" s="687"/>
      <c r="AI990" s="569"/>
      <c r="AJ990" s="687"/>
      <c r="AK990" s="569"/>
      <c r="AL990" s="687"/>
      <c r="AM990" s="569"/>
      <c r="AN990" s="687"/>
      <c r="AO990" s="572"/>
      <c r="AP990" s="569"/>
      <c r="AQ990" s="687"/>
      <c r="AR990" s="582"/>
      <c r="AS990" s="699" t="e">
        <f t="shared" si="1855"/>
        <v>#DIV/0!</v>
      </c>
      <c r="AT990" s="176"/>
      <c r="AU990" s="699" t="e">
        <f t="shared" si="1880"/>
        <v>#DIV/0!</v>
      </c>
      <c r="AV990" s="569"/>
      <c r="AW990" s="699" t="e">
        <f t="shared" si="1881"/>
        <v>#DIV/0!</v>
      </c>
      <c r="AX990" s="176"/>
      <c r="AY990" s="687"/>
      <c r="AZ990" s="569"/>
      <c r="BA990" s="699" t="e">
        <f t="shared" si="1862"/>
        <v>#DIV/0!</v>
      </c>
      <c r="BB990" s="569"/>
      <c r="BC990" s="569"/>
      <c r="BD990" s="569"/>
      <c r="BE990" s="569"/>
      <c r="BF990" s="569"/>
      <c r="BG990" s="569"/>
      <c r="BH990" s="569"/>
      <c r="BI990" s="569"/>
      <c r="BJ990" s="569"/>
      <c r="BK990" s="569"/>
      <c r="BL990" s="569"/>
      <c r="BM990" s="569"/>
      <c r="BN990" s="569"/>
      <c r="BO990" s="569"/>
      <c r="BP990" s="569"/>
      <c r="BQ990" s="569"/>
      <c r="BR990" s="569"/>
      <c r="BS990" s="681">
        <f>[16]TDSheet!$K$15</f>
        <v>701.9</v>
      </c>
      <c r="BT990" s="569"/>
      <c r="BU990" s="582">
        <f t="shared" si="1884"/>
        <v>701.9</v>
      </c>
      <c r="BV990" s="569"/>
      <c r="BW990" s="569"/>
      <c r="BX990" s="569"/>
      <c r="BY990" s="569"/>
      <c r="BZ990" s="569">
        <f>[16]TDSheet!$K$15</f>
        <v>701.9</v>
      </c>
      <c r="CE990" s="699" t="e">
        <f t="shared" si="1883"/>
        <v>#DIV/0!</v>
      </c>
    </row>
    <row r="991" spans="2:83" s="455" customFormat="1" ht="63" hidden="1" customHeight="1" x14ac:dyDescent="0.35">
      <c r="B991" s="417"/>
      <c r="C991" s="568" t="s">
        <v>292</v>
      </c>
      <c r="D991" s="569"/>
      <c r="E991" s="569"/>
      <c r="F991" s="569"/>
      <c r="G991" s="569"/>
      <c r="H991" s="569"/>
      <c r="I991" s="569"/>
      <c r="J991" s="569"/>
      <c r="K991" s="582"/>
      <c r="L991" s="699" t="e">
        <f t="shared" si="1853"/>
        <v>#DIV/0!</v>
      </c>
      <c r="M991" s="176"/>
      <c r="N991" s="687"/>
      <c r="O991" s="569"/>
      <c r="P991" s="687"/>
      <c r="Q991" s="569"/>
      <c r="R991" s="687"/>
      <c r="S991" s="569"/>
      <c r="T991" s="687"/>
      <c r="U991" s="569"/>
      <c r="V991" s="569"/>
      <c r="W991" s="569"/>
      <c r="X991" s="569"/>
      <c r="Y991" s="569"/>
      <c r="Z991" s="569"/>
      <c r="AA991" s="569"/>
      <c r="AB991" s="569"/>
      <c r="AC991" s="569"/>
      <c r="AD991" s="687"/>
      <c r="AE991" s="176"/>
      <c r="AF991" s="699" t="e">
        <f t="shared" si="1854"/>
        <v>#DIV/0!</v>
      </c>
      <c r="AG991" s="176"/>
      <c r="AH991" s="687"/>
      <c r="AI991" s="569"/>
      <c r="AJ991" s="687"/>
      <c r="AK991" s="569"/>
      <c r="AL991" s="687"/>
      <c r="AM991" s="569"/>
      <c r="AN991" s="687"/>
      <c r="AO991" s="572"/>
      <c r="AP991" s="569"/>
      <c r="AQ991" s="687"/>
      <c r="AR991" s="582"/>
      <c r="AS991" s="699" t="e">
        <f t="shared" si="1855"/>
        <v>#DIV/0!</v>
      </c>
      <c r="AT991" s="176"/>
      <c r="AU991" s="699" t="e">
        <f t="shared" si="1880"/>
        <v>#DIV/0!</v>
      </c>
      <c r="AV991" s="569"/>
      <c r="AW991" s="699" t="e">
        <f t="shared" si="1881"/>
        <v>#DIV/0!</v>
      </c>
      <c r="AX991" s="176"/>
      <c r="AY991" s="687"/>
      <c r="AZ991" s="569"/>
      <c r="BA991" s="699" t="e">
        <f t="shared" si="1862"/>
        <v>#DIV/0!</v>
      </c>
      <c r="BB991" s="569"/>
      <c r="BC991" s="569"/>
      <c r="BD991" s="569"/>
      <c r="BE991" s="569"/>
      <c r="BF991" s="569"/>
      <c r="BG991" s="569"/>
      <c r="BH991" s="569"/>
      <c r="BI991" s="569"/>
      <c r="BJ991" s="569"/>
      <c r="BK991" s="569"/>
      <c r="BL991" s="569"/>
      <c r="BM991" s="569"/>
      <c r="BN991" s="569"/>
      <c r="BO991" s="569"/>
      <c r="BP991" s="569"/>
      <c r="BQ991" s="569"/>
      <c r="BR991" s="569"/>
      <c r="BS991" s="678">
        <v>551.5</v>
      </c>
      <c r="BT991" s="568"/>
      <c r="BU991" s="579">
        <f t="shared" si="1884"/>
        <v>551.5</v>
      </c>
      <c r="BV991" s="569"/>
      <c r="BW991" s="569"/>
      <c r="BX991" s="569"/>
      <c r="BY991" s="569"/>
      <c r="BZ991" s="568">
        <v>551.5</v>
      </c>
      <c r="CE991" s="699" t="e">
        <f t="shared" si="1883"/>
        <v>#DIV/0!</v>
      </c>
    </row>
    <row r="992" spans="2:83" s="455" customFormat="1" ht="121.5" hidden="1" customHeight="1" x14ac:dyDescent="0.35">
      <c r="B992" s="206">
        <v>7</v>
      </c>
      <c r="C992" s="568" t="s">
        <v>489</v>
      </c>
      <c r="D992" s="569"/>
      <c r="E992" s="569"/>
      <c r="F992" s="569"/>
      <c r="G992" s="569"/>
      <c r="H992" s="569"/>
      <c r="I992" s="569"/>
      <c r="J992" s="569"/>
      <c r="K992" s="582"/>
      <c r="L992" s="699" t="e">
        <f t="shared" si="1853"/>
        <v>#DIV/0!</v>
      </c>
      <c r="M992" s="176"/>
      <c r="N992" s="687"/>
      <c r="O992" s="569"/>
      <c r="P992" s="687"/>
      <c r="Q992" s="569"/>
      <c r="R992" s="687"/>
      <c r="S992" s="569"/>
      <c r="T992" s="687"/>
      <c r="U992" s="569"/>
      <c r="V992" s="569"/>
      <c r="W992" s="569"/>
      <c r="X992" s="569"/>
      <c r="Y992" s="569"/>
      <c r="Z992" s="569"/>
      <c r="AA992" s="569"/>
      <c r="AB992" s="569"/>
      <c r="AC992" s="569"/>
      <c r="AD992" s="687"/>
      <c r="AE992" s="176"/>
      <c r="AF992" s="699" t="e">
        <f t="shared" si="1854"/>
        <v>#DIV/0!</v>
      </c>
      <c r="AG992" s="176"/>
      <c r="AH992" s="687"/>
      <c r="AI992" s="569"/>
      <c r="AJ992" s="687"/>
      <c r="AK992" s="569"/>
      <c r="AL992" s="687"/>
      <c r="AM992" s="569"/>
      <c r="AN992" s="687"/>
      <c r="AO992" s="572"/>
      <c r="AP992" s="569"/>
      <c r="AQ992" s="687"/>
      <c r="AR992" s="582"/>
      <c r="AS992" s="699" t="e">
        <f t="shared" si="1855"/>
        <v>#DIV/0!</v>
      </c>
      <c r="AT992" s="176"/>
      <c r="AU992" s="699" t="e">
        <f t="shared" si="1880"/>
        <v>#DIV/0!</v>
      </c>
      <c r="AV992" s="569"/>
      <c r="AW992" s="699" t="e">
        <f t="shared" si="1881"/>
        <v>#DIV/0!</v>
      </c>
      <c r="AX992" s="176"/>
      <c r="AY992" s="687"/>
      <c r="AZ992" s="569"/>
      <c r="BA992" s="699" t="e">
        <f t="shared" si="1862"/>
        <v>#DIV/0!</v>
      </c>
      <c r="BB992" s="569"/>
      <c r="BC992" s="569"/>
      <c r="BD992" s="569"/>
      <c r="BE992" s="569"/>
      <c r="BF992" s="569"/>
      <c r="BG992" s="569"/>
      <c r="BH992" s="569"/>
      <c r="BI992" s="569"/>
      <c r="BJ992" s="569"/>
      <c r="BK992" s="569"/>
      <c r="BL992" s="569"/>
      <c r="BM992" s="569"/>
      <c r="BN992" s="569"/>
      <c r="BO992" s="569"/>
      <c r="BP992" s="569"/>
      <c r="BQ992" s="569"/>
      <c r="BR992" s="569"/>
      <c r="BS992" s="678">
        <f>BS993+BS994</f>
        <v>4692.1000000000004</v>
      </c>
      <c r="BT992" s="568"/>
      <c r="BU992" s="579">
        <f t="shared" si="1884"/>
        <v>4692.1000000000004</v>
      </c>
      <c r="BV992" s="569"/>
      <c r="BW992" s="569"/>
      <c r="BX992" s="569"/>
      <c r="BY992" s="569"/>
      <c r="BZ992" s="568">
        <f>BZ993+BZ994</f>
        <v>4692.1000000000004</v>
      </c>
      <c r="CE992" s="699" t="e">
        <f t="shared" si="1883"/>
        <v>#DIV/0!</v>
      </c>
    </row>
    <row r="993" spans="2:83" s="455" customFormat="1" ht="60" hidden="1" customHeight="1" x14ac:dyDescent="0.35">
      <c r="B993" s="206"/>
      <c r="C993" s="569" t="s">
        <v>32</v>
      </c>
      <c r="D993" s="569"/>
      <c r="E993" s="569"/>
      <c r="F993" s="569"/>
      <c r="G993" s="569"/>
      <c r="H993" s="569"/>
      <c r="I993" s="569"/>
      <c r="J993" s="569"/>
      <c r="K993" s="582"/>
      <c r="L993" s="699" t="e">
        <f t="shared" si="1853"/>
        <v>#DIV/0!</v>
      </c>
      <c r="M993" s="176"/>
      <c r="N993" s="687"/>
      <c r="O993" s="569"/>
      <c r="P993" s="687"/>
      <c r="Q993" s="569"/>
      <c r="R993" s="687"/>
      <c r="S993" s="569"/>
      <c r="T993" s="687"/>
      <c r="U993" s="569"/>
      <c r="V993" s="569"/>
      <c r="W993" s="569"/>
      <c r="X993" s="569"/>
      <c r="Y993" s="569"/>
      <c r="Z993" s="569"/>
      <c r="AA993" s="569"/>
      <c r="AB993" s="569"/>
      <c r="AC993" s="569"/>
      <c r="AD993" s="687"/>
      <c r="AE993" s="176"/>
      <c r="AF993" s="699" t="e">
        <f t="shared" si="1854"/>
        <v>#DIV/0!</v>
      </c>
      <c r="AG993" s="176"/>
      <c r="AH993" s="687"/>
      <c r="AI993" s="569"/>
      <c r="AJ993" s="687"/>
      <c r="AK993" s="569"/>
      <c r="AL993" s="687"/>
      <c r="AM993" s="569"/>
      <c r="AN993" s="687"/>
      <c r="AO993" s="572"/>
      <c r="AP993" s="569"/>
      <c r="AQ993" s="687"/>
      <c r="AR993" s="582"/>
      <c r="AS993" s="699" t="e">
        <f t="shared" si="1855"/>
        <v>#DIV/0!</v>
      </c>
      <c r="AT993" s="176"/>
      <c r="AU993" s="699" t="e">
        <f t="shared" si="1880"/>
        <v>#DIV/0!</v>
      </c>
      <c r="AV993" s="569"/>
      <c r="AW993" s="699" t="e">
        <f t="shared" si="1881"/>
        <v>#DIV/0!</v>
      </c>
      <c r="AX993" s="176"/>
      <c r="AY993" s="687"/>
      <c r="AZ993" s="569"/>
      <c r="BA993" s="699" t="e">
        <f t="shared" si="1862"/>
        <v>#DIV/0!</v>
      </c>
      <c r="BB993" s="569"/>
      <c r="BC993" s="569"/>
      <c r="BD993" s="569"/>
      <c r="BE993" s="569"/>
      <c r="BF993" s="569"/>
      <c r="BG993" s="569"/>
      <c r="BH993" s="569"/>
      <c r="BI993" s="569"/>
      <c r="BJ993" s="569"/>
      <c r="BK993" s="569"/>
      <c r="BL993" s="569"/>
      <c r="BM993" s="569"/>
      <c r="BN993" s="569"/>
      <c r="BO993" s="569"/>
      <c r="BP993" s="569"/>
      <c r="BQ993" s="569"/>
      <c r="BR993" s="569"/>
      <c r="BS993" s="681">
        <f>[16]TDSheet!$K$16</f>
        <v>2627.6</v>
      </c>
      <c r="BT993" s="569"/>
      <c r="BU993" s="582">
        <f t="shared" si="1884"/>
        <v>2627.6</v>
      </c>
      <c r="BV993" s="569"/>
      <c r="BW993" s="569"/>
      <c r="BX993" s="569"/>
      <c r="BY993" s="569"/>
      <c r="BZ993" s="569">
        <f>[16]TDSheet!$K$16</f>
        <v>2627.6</v>
      </c>
      <c r="CE993" s="699" t="e">
        <f t="shared" si="1883"/>
        <v>#DIV/0!</v>
      </c>
    </row>
    <row r="994" spans="2:83" s="455" customFormat="1" ht="54" hidden="1" customHeight="1" x14ac:dyDescent="0.35">
      <c r="B994" s="206"/>
      <c r="C994" s="568" t="s">
        <v>292</v>
      </c>
      <c r="D994" s="569"/>
      <c r="E994" s="569"/>
      <c r="F994" s="569"/>
      <c r="G994" s="569"/>
      <c r="H994" s="569"/>
      <c r="I994" s="569"/>
      <c r="J994" s="569"/>
      <c r="K994" s="582"/>
      <c r="L994" s="699" t="e">
        <f t="shared" si="1853"/>
        <v>#DIV/0!</v>
      </c>
      <c r="M994" s="176"/>
      <c r="N994" s="687"/>
      <c r="O994" s="569"/>
      <c r="P994" s="687"/>
      <c r="Q994" s="569"/>
      <c r="R994" s="687"/>
      <c r="S994" s="569"/>
      <c r="T994" s="687"/>
      <c r="U994" s="569"/>
      <c r="V994" s="569"/>
      <c r="W994" s="569"/>
      <c r="X994" s="569"/>
      <c r="Y994" s="569"/>
      <c r="Z994" s="569"/>
      <c r="AA994" s="569"/>
      <c r="AB994" s="569"/>
      <c r="AC994" s="569"/>
      <c r="AD994" s="687"/>
      <c r="AE994" s="176"/>
      <c r="AF994" s="699" t="e">
        <f t="shared" si="1854"/>
        <v>#DIV/0!</v>
      </c>
      <c r="AG994" s="176"/>
      <c r="AH994" s="687"/>
      <c r="AI994" s="569"/>
      <c r="AJ994" s="687"/>
      <c r="AK994" s="569"/>
      <c r="AL994" s="687"/>
      <c r="AM994" s="569"/>
      <c r="AN994" s="687"/>
      <c r="AO994" s="572"/>
      <c r="AP994" s="569"/>
      <c r="AQ994" s="687"/>
      <c r="AR994" s="582"/>
      <c r="AS994" s="699" t="e">
        <f t="shared" si="1855"/>
        <v>#DIV/0!</v>
      </c>
      <c r="AT994" s="176"/>
      <c r="AU994" s="699" t="e">
        <f t="shared" si="1880"/>
        <v>#DIV/0!</v>
      </c>
      <c r="AV994" s="569"/>
      <c r="AW994" s="699" t="e">
        <f t="shared" si="1881"/>
        <v>#DIV/0!</v>
      </c>
      <c r="AX994" s="176"/>
      <c r="AY994" s="687"/>
      <c r="AZ994" s="569"/>
      <c r="BA994" s="699" t="e">
        <f t="shared" si="1862"/>
        <v>#DIV/0!</v>
      </c>
      <c r="BB994" s="569"/>
      <c r="BC994" s="569"/>
      <c r="BD994" s="569"/>
      <c r="BE994" s="569"/>
      <c r="BF994" s="569"/>
      <c r="BG994" s="569"/>
      <c r="BH994" s="569"/>
      <c r="BI994" s="569"/>
      <c r="BJ994" s="569"/>
      <c r="BK994" s="569"/>
      <c r="BL994" s="569"/>
      <c r="BM994" s="569"/>
      <c r="BN994" s="569"/>
      <c r="BO994" s="569"/>
      <c r="BP994" s="569"/>
      <c r="BQ994" s="569"/>
      <c r="BR994" s="569"/>
      <c r="BS994" s="678">
        <v>2064.5</v>
      </c>
      <c r="BT994" s="568"/>
      <c r="BU994" s="579">
        <f t="shared" si="1884"/>
        <v>2064.5</v>
      </c>
      <c r="BV994" s="569"/>
      <c r="BW994" s="569"/>
      <c r="BX994" s="569"/>
      <c r="BY994" s="569"/>
      <c r="BZ994" s="568">
        <v>2064.5</v>
      </c>
      <c r="CE994" s="699" t="e">
        <f t="shared" si="1883"/>
        <v>#DIV/0!</v>
      </c>
    </row>
    <row r="995" spans="2:83" s="455" customFormat="1" ht="165.75" hidden="1" customHeight="1" x14ac:dyDescent="0.35">
      <c r="B995" s="206" t="s">
        <v>12</v>
      </c>
      <c r="C995" s="568" t="s">
        <v>490</v>
      </c>
      <c r="D995" s="569"/>
      <c r="E995" s="569"/>
      <c r="F995" s="569"/>
      <c r="G995" s="569"/>
      <c r="H995" s="569"/>
      <c r="I995" s="569"/>
      <c r="J995" s="569"/>
      <c r="K995" s="582"/>
      <c r="L995" s="699" t="e">
        <f t="shared" ref="L995:L1007" si="1885">K995/D995</f>
        <v>#DIV/0!</v>
      </c>
      <c r="M995" s="176"/>
      <c r="N995" s="687"/>
      <c r="O995" s="569"/>
      <c r="P995" s="687"/>
      <c r="Q995" s="569"/>
      <c r="R995" s="687"/>
      <c r="S995" s="569"/>
      <c r="T995" s="687"/>
      <c r="U995" s="569"/>
      <c r="V995" s="569"/>
      <c r="W995" s="569"/>
      <c r="X995" s="569"/>
      <c r="Y995" s="569"/>
      <c r="Z995" s="569"/>
      <c r="AA995" s="569"/>
      <c r="AB995" s="569"/>
      <c r="AC995" s="569"/>
      <c r="AD995" s="687"/>
      <c r="AE995" s="176"/>
      <c r="AF995" s="699" t="e">
        <f t="shared" ref="AF995:AF1007" si="1886">AE995/D995</f>
        <v>#DIV/0!</v>
      </c>
      <c r="AG995" s="176"/>
      <c r="AH995" s="687"/>
      <c r="AI995" s="569"/>
      <c r="AJ995" s="687"/>
      <c r="AK995" s="569"/>
      <c r="AL995" s="687"/>
      <c r="AM995" s="569"/>
      <c r="AN995" s="687"/>
      <c r="AO995" s="572"/>
      <c r="AP995" s="569"/>
      <c r="AQ995" s="687"/>
      <c r="AR995" s="582"/>
      <c r="AS995" s="699" t="e">
        <f t="shared" ref="AS995:AS1007" si="1887">AR995/D995</f>
        <v>#DIV/0!</v>
      </c>
      <c r="AT995" s="176"/>
      <c r="AU995" s="699" t="e">
        <f t="shared" ref="AU995:AU1007" si="1888">AT995/E995</f>
        <v>#DIV/0!</v>
      </c>
      <c r="AV995" s="569"/>
      <c r="AW995" s="699" t="e">
        <f t="shared" ref="AW995:AW1007" si="1889">AV995/F995</f>
        <v>#DIV/0!</v>
      </c>
      <c r="AX995" s="176"/>
      <c r="AY995" s="687"/>
      <c r="AZ995" s="569"/>
      <c r="BA995" s="699" t="e">
        <f t="shared" ref="BA995:BA1007" si="1890">AZ995/H995</f>
        <v>#DIV/0!</v>
      </c>
      <c r="BB995" s="569"/>
      <c r="BC995" s="569"/>
      <c r="BD995" s="569"/>
      <c r="BE995" s="569"/>
      <c r="BF995" s="569"/>
      <c r="BG995" s="569"/>
      <c r="BH995" s="569"/>
      <c r="BI995" s="569"/>
      <c r="BJ995" s="569"/>
      <c r="BK995" s="569"/>
      <c r="BL995" s="569"/>
      <c r="BM995" s="569"/>
      <c r="BN995" s="569"/>
      <c r="BO995" s="569"/>
      <c r="BP995" s="569"/>
      <c r="BQ995" s="569"/>
      <c r="BR995" s="569"/>
      <c r="BS995" s="678">
        <f>BS996+BS997</f>
        <v>10798.599999999999</v>
      </c>
      <c r="BT995" s="568"/>
      <c r="BU995" s="579">
        <f t="shared" si="1884"/>
        <v>10798.599999999999</v>
      </c>
      <c r="BV995" s="569"/>
      <c r="BW995" s="569"/>
      <c r="BX995" s="569"/>
      <c r="BY995" s="569"/>
      <c r="BZ995" s="568">
        <f>BZ996+BZ997</f>
        <v>10798.599999999999</v>
      </c>
      <c r="CE995" s="699" t="e">
        <f t="shared" si="1883"/>
        <v>#DIV/0!</v>
      </c>
    </row>
    <row r="996" spans="2:83" s="455" customFormat="1" ht="62.25" hidden="1" customHeight="1" x14ac:dyDescent="0.35">
      <c r="B996" s="206"/>
      <c r="C996" s="569" t="s">
        <v>32</v>
      </c>
      <c r="D996" s="569"/>
      <c r="E996" s="569"/>
      <c r="F996" s="569"/>
      <c r="G996" s="569"/>
      <c r="H996" s="569"/>
      <c r="I996" s="569"/>
      <c r="J996" s="569"/>
      <c r="K996" s="582"/>
      <c r="L996" s="699" t="e">
        <f t="shared" si="1885"/>
        <v>#DIV/0!</v>
      </c>
      <c r="M996" s="176"/>
      <c r="N996" s="687"/>
      <c r="O996" s="569"/>
      <c r="P996" s="687"/>
      <c r="Q996" s="569"/>
      <c r="R996" s="687"/>
      <c r="S996" s="569"/>
      <c r="T996" s="687"/>
      <c r="U996" s="569"/>
      <c r="V996" s="569"/>
      <c r="W996" s="569"/>
      <c r="X996" s="569"/>
      <c r="Y996" s="569"/>
      <c r="Z996" s="569"/>
      <c r="AA996" s="569"/>
      <c r="AB996" s="569"/>
      <c r="AC996" s="569"/>
      <c r="AD996" s="687"/>
      <c r="AE996" s="176"/>
      <c r="AF996" s="699" t="e">
        <f t="shared" si="1886"/>
        <v>#DIV/0!</v>
      </c>
      <c r="AG996" s="176"/>
      <c r="AH996" s="687"/>
      <c r="AI996" s="569"/>
      <c r="AJ996" s="687"/>
      <c r="AK996" s="569"/>
      <c r="AL996" s="687"/>
      <c r="AM996" s="569"/>
      <c r="AN996" s="687"/>
      <c r="AO996" s="572"/>
      <c r="AP996" s="569"/>
      <c r="AQ996" s="687"/>
      <c r="AR996" s="582"/>
      <c r="AS996" s="699" t="e">
        <f t="shared" si="1887"/>
        <v>#DIV/0!</v>
      </c>
      <c r="AT996" s="176"/>
      <c r="AU996" s="699" t="e">
        <f t="shared" si="1888"/>
        <v>#DIV/0!</v>
      </c>
      <c r="AV996" s="569"/>
      <c r="AW996" s="699" t="e">
        <f t="shared" si="1889"/>
        <v>#DIV/0!</v>
      </c>
      <c r="AX996" s="176"/>
      <c r="AY996" s="687"/>
      <c r="AZ996" s="569"/>
      <c r="BA996" s="699" t="e">
        <f t="shared" si="1890"/>
        <v>#DIV/0!</v>
      </c>
      <c r="BB996" s="569"/>
      <c r="BC996" s="569"/>
      <c r="BD996" s="569"/>
      <c r="BE996" s="569"/>
      <c r="BF996" s="569"/>
      <c r="BG996" s="569"/>
      <c r="BH996" s="569"/>
      <c r="BI996" s="569"/>
      <c r="BJ996" s="569"/>
      <c r="BK996" s="569"/>
      <c r="BL996" s="569"/>
      <c r="BM996" s="569"/>
      <c r="BN996" s="569"/>
      <c r="BO996" s="569"/>
      <c r="BP996" s="569"/>
      <c r="BQ996" s="569"/>
      <c r="BR996" s="569"/>
      <c r="BS996" s="681">
        <f>[16]TDSheet!$K$17</f>
        <v>6047.2</v>
      </c>
      <c r="BT996" s="569"/>
      <c r="BU996" s="582">
        <f t="shared" si="1884"/>
        <v>6047.2</v>
      </c>
      <c r="BV996" s="569"/>
      <c r="BW996" s="569"/>
      <c r="BX996" s="569"/>
      <c r="BY996" s="569"/>
      <c r="BZ996" s="569">
        <f>[16]TDSheet!$K$17</f>
        <v>6047.2</v>
      </c>
      <c r="CE996" s="699" t="e">
        <f t="shared" si="1883"/>
        <v>#DIV/0!</v>
      </c>
    </row>
    <row r="997" spans="2:83" s="455" customFormat="1" ht="48" hidden="1" customHeight="1" x14ac:dyDescent="0.35">
      <c r="B997" s="206"/>
      <c r="C997" s="568" t="s">
        <v>292</v>
      </c>
      <c r="D997" s="569"/>
      <c r="E997" s="569"/>
      <c r="F997" s="569"/>
      <c r="G997" s="569"/>
      <c r="H997" s="569"/>
      <c r="I997" s="569"/>
      <c r="J997" s="569"/>
      <c r="K997" s="582"/>
      <c r="L997" s="699" t="e">
        <f t="shared" si="1885"/>
        <v>#DIV/0!</v>
      </c>
      <c r="M997" s="176"/>
      <c r="N997" s="687"/>
      <c r="O997" s="569"/>
      <c r="P997" s="687"/>
      <c r="Q997" s="569"/>
      <c r="R997" s="687"/>
      <c r="S997" s="569"/>
      <c r="T997" s="687"/>
      <c r="U997" s="569"/>
      <c r="V997" s="569"/>
      <c r="W997" s="569"/>
      <c r="X997" s="569"/>
      <c r="Y997" s="569"/>
      <c r="Z997" s="569"/>
      <c r="AA997" s="569"/>
      <c r="AB997" s="569"/>
      <c r="AC997" s="569"/>
      <c r="AD997" s="687"/>
      <c r="AE997" s="176"/>
      <c r="AF997" s="699" t="e">
        <f t="shared" si="1886"/>
        <v>#DIV/0!</v>
      </c>
      <c r="AG997" s="176"/>
      <c r="AH997" s="687"/>
      <c r="AI997" s="569"/>
      <c r="AJ997" s="687"/>
      <c r="AK997" s="569"/>
      <c r="AL997" s="687"/>
      <c r="AM997" s="569"/>
      <c r="AN997" s="687"/>
      <c r="AO997" s="572"/>
      <c r="AP997" s="569"/>
      <c r="AQ997" s="687"/>
      <c r="AR997" s="582"/>
      <c r="AS997" s="699" t="e">
        <f t="shared" si="1887"/>
        <v>#DIV/0!</v>
      </c>
      <c r="AT997" s="176"/>
      <c r="AU997" s="699" t="e">
        <f t="shared" si="1888"/>
        <v>#DIV/0!</v>
      </c>
      <c r="AV997" s="569"/>
      <c r="AW997" s="699" t="e">
        <f t="shared" si="1889"/>
        <v>#DIV/0!</v>
      </c>
      <c r="AX997" s="176"/>
      <c r="AY997" s="687"/>
      <c r="AZ997" s="569"/>
      <c r="BA997" s="699" t="e">
        <f t="shared" si="1890"/>
        <v>#DIV/0!</v>
      </c>
      <c r="BB997" s="569"/>
      <c r="BC997" s="569"/>
      <c r="BD997" s="569"/>
      <c r="BE997" s="569"/>
      <c r="BF997" s="569"/>
      <c r="BG997" s="569"/>
      <c r="BH997" s="569"/>
      <c r="BI997" s="569"/>
      <c r="BJ997" s="569"/>
      <c r="BK997" s="569"/>
      <c r="BL997" s="569"/>
      <c r="BM997" s="569"/>
      <c r="BN997" s="569"/>
      <c r="BO997" s="569"/>
      <c r="BP997" s="569"/>
      <c r="BQ997" s="569"/>
      <c r="BR997" s="569"/>
      <c r="BS997" s="678">
        <v>4751.3999999999996</v>
      </c>
      <c r="BT997" s="568"/>
      <c r="BU997" s="579">
        <f t="shared" si="1884"/>
        <v>4751.3999999999996</v>
      </c>
      <c r="BV997" s="569"/>
      <c r="BW997" s="569"/>
      <c r="BX997" s="569"/>
      <c r="BY997" s="569"/>
      <c r="BZ997" s="568">
        <v>4751.3999999999996</v>
      </c>
      <c r="CE997" s="699" t="e">
        <f t="shared" si="1883"/>
        <v>#DIV/0!</v>
      </c>
    </row>
    <row r="998" spans="2:83" s="455" customFormat="1" ht="198.75" hidden="1" customHeight="1" x14ac:dyDescent="0.35">
      <c r="B998" s="206" t="s">
        <v>13</v>
      </c>
      <c r="C998" s="568" t="s">
        <v>491</v>
      </c>
      <c r="D998" s="569"/>
      <c r="E998" s="569"/>
      <c r="F998" s="569"/>
      <c r="G998" s="569"/>
      <c r="H998" s="569"/>
      <c r="I998" s="569"/>
      <c r="J998" s="569"/>
      <c r="K998" s="582"/>
      <c r="L998" s="699" t="e">
        <f t="shared" si="1885"/>
        <v>#DIV/0!</v>
      </c>
      <c r="M998" s="176"/>
      <c r="N998" s="687"/>
      <c r="O998" s="569"/>
      <c r="P998" s="687"/>
      <c r="Q998" s="569"/>
      <c r="R998" s="687"/>
      <c r="S998" s="569"/>
      <c r="T998" s="687"/>
      <c r="U998" s="569"/>
      <c r="V998" s="569"/>
      <c r="W998" s="569"/>
      <c r="X998" s="569"/>
      <c r="Y998" s="569"/>
      <c r="Z998" s="569"/>
      <c r="AA998" s="569"/>
      <c r="AB998" s="569"/>
      <c r="AC998" s="569"/>
      <c r="AD998" s="687"/>
      <c r="AE998" s="176"/>
      <c r="AF998" s="699" t="e">
        <f t="shared" si="1886"/>
        <v>#DIV/0!</v>
      </c>
      <c r="AG998" s="176"/>
      <c r="AH998" s="687"/>
      <c r="AI998" s="569"/>
      <c r="AJ998" s="687"/>
      <c r="AK998" s="569"/>
      <c r="AL998" s="687"/>
      <c r="AM998" s="569"/>
      <c r="AN998" s="687"/>
      <c r="AO998" s="572"/>
      <c r="AP998" s="569"/>
      <c r="AQ998" s="687"/>
      <c r="AR998" s="582"/>
      <c r="AS998" s="699" t="e">
        <f t="shared" si="1887"/>
        <v>#DIV/0!</v>
      </c>
      <c r="AT998" s="176"/>
      <c r="AU998" s="699" t="e">
        <f t="shared" si="1888"/>
        <v>#DIV/0!</v>
      </c>
      <c r="AV998" s="569"/>
      <c r="AW998" s="699" t="e">
        <f t="shared" si="1889"/>
        <v>#DIV/0!</v>
      </c>
      <c r="AX998" s="176"/>
      <c r="AY998" s="687"/>
      <c r="AZ998" s="569"/>
      <c r="BA998" s="699" t="e">
        <f t="shared" si="1890"/>
        <v>#DIV/0!</v>
      </c>
      <c r="BB998" s="569"/>
      <c r="BC998" s="569"/>
      <c r="BD998" s="569"/>
      <c r="BE998" s="569"/>
      <c r="BF998" s="569"/>
      <c r="BG998" s="569"/>
      <c r="BH998" s="569"/>
      <c r="BI998" s="569"/>
      <c r="BJ998" s="569"/>
      <c r="BK998" s="569"/>
      <c r="BL998" s="569"/>
      <c r="BM998" s="569"/>
      <c r="BN998" s="569"/>
      <c r="BO998" s="569"/>
      <c r="BP998" s="569"/>
      <c r="BQ998" s="569"/>
      <c r="BR998" s="569"/>
      <c r="BS998" s="678">
        <f>BS999+BS1000</f>
        <v>12109.1</v>
      </c>
      <c r="BT998" s="568"/>
      <c r="BU998" s="579">
        <f t="shared" si="1884"/>
        <v>12109.1</v>
      </c>
      <c r="BV998" s="569"/>
      <c r="BW998" s="569"/>
      <c r="BX998" s="569"/>
      <c r="BY998" s="569"/>
      <c r="BZ998" s="568">
        <f>BZ999+BZ1000</f>
        <v>12109.1</v>
      </c>
      <c r="CE998" s="699" t="e">
        <f t="shared" si="1883"/>
        <v>#DIV/0!</v>
      </c>
    </row>
    <row r="999" spans="2:83" s="455" customFormat="1" ht="70.5" hidden="1" customHeight="1" x14ac:dyDescent="0.35">
      <c r="B999" s="206"/>
      <c r="C999" s="569" t="s">
        <v>32</v>
      </c>
      <c r="D999" s="569"/>
      <c r="E999" s="569"/>
      <c r="F999" s="569"/>
      <c r="G999" s="569"/>
      <c r="H999" s="569"/>
      <c r="I999" s="569"/>
      <c r="J999" s="569"/>
      <c r="K999" s="582"/>
      <c r="L999" s="699" t="e">
        <f t="shared" si="1885"/>
        <v>#DIV/0!</v>
      </c>
      <c r="M999" s="176"/>
      <c r="N999" s="687"/>
      <c r="O999" s="569"/>
      <c r="P999" s="687"/>
      <c r="Q999" s="569"/>
      <c r="R999" s="687"/>
      <c r="S999" s="569"/>
      <c r="T999" s="687"/>
      <c r="U999" s="569"/>
      <c r="V999" s="569"/>
      <c r="W999" s="569"/>
      <c r="X999" s="569"/>
      <c r="Y999" s="569"/>
      <c r="Z999" s="569"/>
      <c r="AA999" s="569"/>
      <c r="AB999" s="569"/>
      <c r="AC999" s="569"/>
      <c r="AD999" s="687"/>
      <c r="AE999" s="176"/>
      <c r="AF999" s="699" t="e">
        <f t="shared" si="1886"/>
        <v>#DIV/0!</v>
      </c>
      <c r="AG999" s="176"/>
      <c r="AH999" s="687"/>
      <c r="AI999" s="569"/>
      <c r="AJ999" s="687"/>
      <c r="AK999" s="569"/>
      <c r="AL999" s="687"/>
      <c r="AM999" s="569"/>
      <c r="AN999" s="687"/>
      <c r="AO999" s="572"/>
      <c r="AP999" s="569"/>
      <c r="AQ999" s="687"/>
      <c r="AR999" s="582"/>
      <c r="AS999" s="699" t="e">
        <f t="shared" si="1887"/>
        <v>#DIV/0!</v>
      </c>
      <c r="AT999" s="176"/>
      <c r="AU999" s="699" t="e">
        <f t="shared" si="1888"/>
        <v>#DIV/0!</v>
      </c>
      <c r="AV999" s="569"/>
      <c r="AW999" s="699" t="e">
        <f t="shared" si="1889"/>
        <v>#DIV/0!</v>
      </c>
      <c r="AX999" s="176"/>
      <c r="AY999" s="687"/>
      <c r="AZ999" s="569"/>
      <c r="BA999" s="699" t="e">
        <f t="shared" si="1890"/>
        <v>#DIV/0!</v>
      </c>
      <c r="BB999" s="569"/>
      <c r="BC999" s="569"/>
      <c r="BD999" s="569"/>
      <c r="BE999" s="569"/>
      <c r="BF999" s="569"/>
      <c r="BG999" s="569"/>
      <c r="BH999" s="569"/>
      <c r="BI999" s="569"/>
      <c r="BJ999" s="569"/>
      <c r="BK999" s="569"/>
      <c r="BL999" s="569"/>
      <c r="BM999" s="569"/>
      <c r="BN999" s="569"/>
      <c r="BO999" s="569"/>
      <c r="BP999" s="569"/>
      <c r="BQ999" s="569"/>
      <c r="BR999" s="569"/>
      <c r="BS999" s="681">
        <f>[16]TDSheet!$K$18</f>
        <v>6781.1</v>
      </c>
      <c r="BT999" s="569"/>
      <c r="BU999" s="582">
        <f t="shared" si="1884"/>
        <v>6781.1</v>
      </c>
      <c r="BV999" s="569"/>
      <c r="BW999" s="569"/>
      <c r="BX999" s="569"/>
      <c r="BY999" s="569"/>
      <c r="BZ999" s="569">
        <f>[16]TDSheet!$K$18</f>
        <v>6781.1</v>
      </c>
      <c r="CE999" s="699" t="e">
        <f t="shared" si="1883"/>
        <v>#DIV/0!</v>
      </c>
    </row>
    <row r="1000" spans="2:83" s="455" customFormat="1" ht="85.5" hidden="1" customHeight="1" x14ac:dyDescent="0.35">
      <c r="B1000" s="206"/>
      <c r="C1000" s="568" t="s">
        <v>292</v>
      </c>
      <c r="D1000" s="569"/>
      <c r="E1000" s="569"/>
      <c r="F1000" s="569"/>
      <c r="G1000" s="569"/>
      <c r="H1000" s="569"/>
      <c r="I1000" s="569"/>
      <c r="J1000" s="569"/>
      <c r="K1000" s="582"/>
      <c r="L1000" s="699" t="e">
        <f t="shared" si="1885"/>
        <v>#DIV/0!</v>
      </c>
      <c r="M1000" s="176"/>
      <c r="N1000" s="687"/>
      <c r="O1000" s="569"/>
      <c r="P1000" s="687"/>
      <c r="Q1000" s="569"/>
      <c r="R1000" s="687"/>
      <c r="S1000" s="569"/>
      <c r="T1000" s="687"/>
      <c r="U1000" s="569"/>
      <c r="V1000" s="569"/>
      <c r="W1000" s="569"/>
      <c r="X1000" s="569"/>
      <c r="Y1000" s="569"/>
      <c r="Z1000" s="569"/>
      <c r="AA1000" s="569"/>
      <c r="AB1000" s="569"/>
      <c r="AC1000" s="569"/>
      <c r="AD1000" s="687"/>
      <c r="AE1000" s="176"/>
      <c r="AF1000" s="699" t="e">
        <f t="shared" si="1886"/>
        <v>#DIV/0!</v>
      </c>
      <c r="AG1000" s="176"/>
      <c r="AH1000" s="687"/>
      <c r="AI1000" s="569"/>
      <c r="AJ1000" s="687"/>
      <c r="AK1000" s="569"/>
      <c r="AL1000" s="687"/>
      <c r="AM1000" s="569"/>
      <c r="AN1000" s="687"/>
      <c r="AO1000" s="572"/>
      <c r="AP1000" s="569"/>
      <c r="AQ1000" s="687"/>
      <c r="AR1000" s="582"/>
      <c r="AS1000" s="699" t="e">
        <f t="shared" si="1887"/>
        <v>#DIV/0!</v>
      </c>
      <c r="AT1000" s="176"/>
      <c r="AU1000" s="699" t="e">
        <f t="shared" si="1888"/>
        <v>#DIV/0!</v>
      </c>
      <c r="AV1000" s="569"/>
      <c r="AW1000" s="699" t="e">
        <f t="shared" si="1889"/>
        <v>#DIV/0!</v>
      </c>
      <c r="AX1000" s="176"/>
      <c r="AY1000" s="687"/>
      <c r="AZ1000" s="569"/>
      <c r="BA1000" s="699" t="e">
        <f t="shared" si="1890"/>
        <v>#DIV/0!</v>
      </c>
      <c r="BB1000" s="569"/>
      <c r="BC1000" s="569"/>
      <c r="BD1000" s="569"/>
      <c r="BE1000" s="569"/>
      <c r="BF1000" s="569"/>
      <c r="BG1000" s="569"/>
      <c r="BH1000" s="569"/>
      <c r="BI1000" s="569"/>
      <c r="BJ1000" s="569"/>
      <c r="BK1000" s="569"/>
      <c r="BL1000" s="569"/>
      <c r="BM1000" s="569"/>
      <c r="BN1000" s="569"/>
      <c r="BO1000" s="569"/>
      <c r="BP1000" s="569"/>
      <c r="BQ1000" s="569"/>
      <c r="BR1000" s="569"/>
      <c r="BS1000" s="678">
        <v>5328</v>
      </c>
      <c r="BT1000" s="568"/>
      <c r="BU1000" s="579">
        <f t="shared" si="1884"/>
        <v>5328</v>
      </c>
      <c r="BV1000" s="569"/>
      <c r="BW1000" s="569"/>
      <c r="BX1000" s="569"/>
      <c r="BY1000" s="569"/>
      <c r="BZ1000" s="568">
        <v>5328</v>
      </c>
      <c r="CE1000" s="699" t="e">
        <f t="shared" si="1883"/>
        <v>#DIV/0!</v>
      </c>
    </row>
    <row r="1001" spans="2:83" s="587" customFormat="1" ht="59.25" hidden="1" customHeight="1" x14ac:dyDescent="0.35">
      <c r="B1001" s="588" t="s">
        <v>14</v>
      </c>
      <c r="C1001" s="576" t="s">
        <v>493</v>
      </c>
      <c r="D1001" s="576"/>
      <c r="E1001" s="576"/>
      <c r="F1001" s="576"/>
      <c r="G1001" s="576"/>
      <c r="H1001" s="576"/>
      <c r="I1001" s="576"/>
      <c r="J1001" s="576"/>
      <c r="K1001" s="585"/>
      <c r="L1001" s="699" t="e">
        <f t="shared" si="1885"/>
        <v>#DIV/0!</v>
      </c>
      <c r="M1001" s="168"/>
      <c r="N1001" s="687"/>
      <c r="O1001" s="576"/>
      <c r="P1001" s="687"/>
      <c r="Q1001" s="576"/>
      <c r="R1001" s="687"/>
      <c r="S1001" s="576"/>
      <c r="T1001" s="687"/>
      <c r="U1001" s="576"/>
      <c r="V1001" s="576"/>
      <c r="W1001" s="576"/>
      <c r="X1001" s="576"/>
      <c r="Y1001" s="576"/>
      <c r="Z1001" s="576"/>
      <c r="AA1001" s="576"/>
      <c r="AB1001" s="576"/>
      <c r="AC1001" s="576"/>
      <c r="AD1001" s="687"/>
      <c r="AE1001" s="168"/>
      <c r="AF1001" s="699" t="e">
        <f t="shared" si="1886"/>
        <v>#DIV/0!</v>
      </c>
      <c r="AG1001" s="168"/>
      <c r="AH1001" s="687"/>
      <c r="AI1001" s="576"/>
      <c r="AJ1001" s="687"/>
      <c r="AK1001" s="576"/>
      <c r="AL1001" s="687"/>
      <c r="AM1001" s="576"/>
      <c r="AN1001" s="687"/>
      <c r="AO1001" s="589"/>
      <c r="AP1001" s="576"/>
      <c r="AQ1001" s="687"/>
      <c r="AR1001" s="585"/>
      <c r="AS1001" s="699" t="e">
        <f t="shared" si="1887"/>
        <v>#DIV/0!</v>
      </c>
      <c r="AT1001" s="168"/>
      <c r="AU1001" s="699" t="e">
        <f t="shared" si="1888"/>
        <v>#DIV/0!</v>
      </c>
      <c r="AV1001" s="576"/>
      <c r="AW1001" s="699" t="e">
        <f t="shared" si="1889"/>
        <v>#DIV/0!</v>
      </c>
      <c r="AX1001" s="168"/>
      <c r="AY1001" s="687"/>
      <c r="AZ1001" s="576"/>
      <c r="BA1001" s="699" t="e">
        <f t="shared" si="1890"/>
        <v>#DIV/0!</v>
      </c>
      <c r="BB1001" s="111">
        <f>BB1002+BB1003</f>
        <v>0</v>
      </c>
      <c r="BC1001" s="576"/>
      <c r="BD1001" s="576"/>
      <c r="BE1001" s="576"/>
      <c r="BF1001" s="576"/>
      <c r="BG1001" s="576"/>
      <c r="BH1001" s="576"/>
      <c r="BI1001" s="576"/>
      <c r="BJ1001" s="576"/>
      <c r="BK1001" s="576"/>
      <c r="BL1001" s="576"/>
      <c r="BM1001" s="576"/>
      <c r="BN1001" s="576"/>
      <c r="BO1001" s="576"/>
      <c r="BP1001" s="576"/>
      <c r="BQ1001" s="576"/>
      <c r="BR1001" s="576"/>
      <c r="BS1001" s="683">
        <f>BS1002+BS1003</f>
        <v>0</v>
      </c>
      <c r="BT1001" s="576">
        <f t="shared" ref="BT1001" si="1891">BU1001</f>
        <v>0</v>
      </c>
      <c r="BU1001" s="585">
        <f>BU1002+BU1003</f>
        <v>0</v>
      </c>
      <c r="BV1001" s="576"/>
      <c r="BW1001" s="576"/>
      <c r="BX1001" s="576"/>
      <c r="BY1001" s="576"/>
      <c r="BZ1001" s="576">
        <f>BZ1002+BZ1003</f>
        <v>0</v>
      </c>
      <c r="CE1001" s="699" t="e">
        <f t="shared" si="1883"/>
        <v>#DIV/0!</v>
      </c>
    </row>
    <row r="1002" spans="2:83" s="455" customFormat="1" ht="59.25" hidden="1" customHeight="1" x14ac:dyDescent="0.35">
      <c r="B1002" s="586"/>
      <c r="C1002" s="577" t="s">
        <v>32</v>
      </c>
      <c r="D1002" s="577"/>
      <c r="E1002" s="577"/>
      <c r="F1002" s="577"/>
      <c r="G1002" s="577"/>
      <c r="H1002" s="577"/>
      <c r="I1002" s="577"/>
      <c r="J1002" s="577"/>
      <c r="K1002" s="582"/>
      <c r="L1002" s="699" t="e">
        <f t="shared" si="1885"/>
        <v>#DIV/0!</v>
      </c>
      <c r="M1002" s="176"/>
      <c r="N1002" s="687"/>
      <c r="O1002" s="577"/>
      <c r="P1002" s="687"/>
      <c r="Q1002" s="577"/>
      <c r="R1002" s="687"/>
      <c r="S1002" s="577"/>
      <c r="T1002" s="687"/>
      <c r="U1002" s="577"/>
      <c r="V1002" s="577"/>
      <c r="W1002" s="577"/>
      <c r="X1002" s="577"/>
      <c r="Y1002" s="577"/>
      <c r="Z1002" s="577"/>
      <c r="AA1002" s="577"/>
      <c r="AB1002" s="577"/>
      <c r="AC1002" s="577"/>
      <c r="AD1002" s="687"/>
      <c r="AE1002" s="176"/>
      <c r="AF1002" s="699" t="e">
        <f t="shared" si="1886"/>
        <v>#DIV/0!</v>
      </c>
      <c r="AG1002" s="176"/>
      <c r="AH1002" s="687"/>
      <c r="AI1002" s="577"/>
      <c r="AJ1002" s="687"/>
      <c r="AK1002" s="577"/>
      <c r="AL1002" s="687"/>
      <c r="AM1002" s="577"/>
      <c r="AN1002" s="687"/>
      <c r="AO1002" s="572"/>
      <c r="AP1002" s="577"/>
      <c r="AQ1002" s="687"/>
      <c r="AR1002" s="582"/>
      <c r="AS1002" s="699" t="e">
        <f t="shared" si="1887"/>
        <v>#DIV/0!</v>
      </c>
      <c r="AT1002" s="176"/>
      <c r="AU1002" s="699" t="e">
        <f t="shared" si="1888"/>
        <v>#DIV/0!</v>
      </c>
      <c r="AV1002" s="577"/>
      <c r="AW1002" s="699" t="e">
        <f t="shared" si="1889"/>
        <v>#DIV/0!</v>
      </c>
      <c r="AX1002" s="176"/>
      <c r="AY1002" s="687"/>
      <c r="AZ1002" s="577"/>
      <c r="BA1002" s="699" t="e">
        <f t="shared" si="1890"/>
        <v>#DIV/0!</v>
      </c>
      <c r="BB1002" s="577">
        <v>0</v>
      </c>
      <c r="BC1002" s="577"/>
      <c r="BD1002" s="577"/>
      <c r="BE1002" s="577"/>
      <c r="BF1002" s="577"/>
      <c r="BG1002" s="577"/>
      <c r="BH1002" s="577"/>
      <c r="BI1002" s="577"/>
      <c r="BJ1002" s="577"/>
      <c r="BK1002" s="577"/>
      <c r="BL1002" s="577"/>
      <c r="BM1002" s="577"/>
      <c r="BN1002" s="577"/>
      <c r="BO1002" s="577"/>
      <c r="BP1002" s="577"/>
      <c r="BQ1002" s="577"/>
      <c r="BR1002" s="577"/>
      <c r="BS1002" s="681"/>
      <c r="BT1002" s="577">
        <f>BU1002</f>
        <v>0</v>
      </c>
      <c r="BU1002" s="582">
        <v>0</v>
      </c>
      <c r="BV1002" s="577"/>
      <c r="BW1002" s="577"/>
      <c r="BX1002" s="577"/>
      <c r="BY1002" s="577"/>
      <c r="BZ1002" s="577"/>
      <c r="CE1002" s="699" t="e">
        <f t="shared" si="1883"/>
        <v>#DIV/0!</v>
      </c>
    </row>
    <row r="1003" spans="2:83" s="455" customFormat="1" ht="59.25" hidden="1" customHeight="1" x14ac:dyDescent="0.35">
      <c r="B1003" s="206"/>
      <c r="C1003" s="578" t="s">
        <v>292</v>
      </c>
      <c r="D1003" s="577"/>
      <c r="E1003" s="577"/>
      <c r="F1003" s="577"/>
      <c r="G1003" s="577"/>
      <c r="H1003" s="577"/>
      <c r="I1003" s="577"/>
      <c r="J1003" s="577"/>
      <c r="K1003" s="582"/>
      <c r="L1003" s="699" t="e">
        <f t="shared" si="1885"/>
        <v>#DIV/0!</v>
      </c>
      <c r="M1003" s="176"/>
      <c r="N1003" s="687"/>
      <c r="O1003" s="577"/>
      <c r="P1003" s="687"/>
      <c r="Q1003" s="577"/>
      <c r="R1003" s="687"/>
      <c r="S1003" s="577"/>
      <c r="T1003" s="687"/>
      <c r="U1003" s="577"/>
      <c r="V1003" s="577"/>
      <c r="W1003" s="577"/>
      <c r="X1003" s="577"/>
      <c r="Y1003" s="577"/>
      <c r="Z1003" s="577"/>
      <c r="AA1003" s="577"/>
      <c r="AB1003" s="577"/>
      <c r="AC1003" s="577"/>
      <c r="AD1003" s="687"/>
      <c r="AE1003" s="176"/>
      <c r="AF1003" s="699" t="e">
        <f t="shared" si="1886"/>
        <v>#DIV/0!</v>
      </c>
      <c r="AG1003" s="176"/>
      <c r="AH1003" s="687"/>
      <c r="AI1003" s="577"/>
      <c r="AJ1003" s="687"/>
      <c r="AK1003" s="577"/>
      <c r="AL1003" s="687"/>
      <c r="AM1003" s="577"/>
      <c r="AN1003" s="687"/>
      <c r="AO1003" s="572"/>
      <c r="AP1003" s="577"/>
      <c r="AQ1003" s="687"/>
      <c r="AR1003" s="582"/>
      <c r="AS1003" s="699" t="e">
        <f t="shared" si="1887"/>
        <v>#DIV/0!</v>
      </c>
      <c r="AT1003" s="176"/>
      <c r="AU1003" s="699" t="e">
        <f t="shared" si="1888"/>
        <v>#DIV/0!</v>
      </c>
      <c r="AV1003" s="577"/>
      <c r="AW1003" s="699" t="e">
        <f t="shared" si="1889"/>
        <v>#DIV/0!</v>
      </c>
      <c r="AX1003" s="176"/>
      <c r="AY1003" s="687"/>
      <c r="AZ1003" s="577"/>
      <c r="BA1003" s="699" t="e">
        <f t="shared" si="1890"/>
        <v>#DIV/0!</v>
      </c>
      <c r="BB1003" s="578">
        <v>0</v>
      </c>
      <c r="BC1003" s="577"/>
      <c r="BD1003" s="577"/>
      <c r="BE1003" s="577"/>
      <c r="BF1003" s="577"/>
      <c r="BG1003" s="577"/>
      <c r="BH1003" s="577"/>
      <c r="BI1003" s="577"/>
      <c r="BJ1003" s="577"/>
      <c r="BK1003" s="577"/>
      <c r="BL1003" s="577"/>
      <c r="BM1003" s="577"/>
      <c r="BN1003" s="577"/>
      <c r="BO1003" s="577"/>
      <c r="BP1003" s="577"/>
      <c r="BQ1003" s="577"/>
      <c r="BR1003" s="577"/>
      <c r="BS1003" s="678"/>
      <c r="BT1003" s="578">
        <f>BU1003</f>
        <v>0</v>
      </c>
      <c r="BU1003" s="579">
        <v>0</v>
      </c>
      <c r="BV1003" s="577"/>
      <c r="BW1003" s="577"/>
      <c r="BX1003" s="577"/>
      <c r="BY1003" s="577"/>
      <c r="BZ1003" s="578"/>
      <c r="CE1003" s="699" t="e">
        <f t="shared" si="1883"/>
        <v>#DIV/0!</v>
      </c>
    </row>
    <row r="1004" spans="2:83" s="379" customFormat="1" ht="82.5" hidden="1" customHeight="1" x14ac:dyDescent="0.25">
      <c r="B1004" s="1048" t="s">
        <v>195</v>
      </c>
      <c r="C1004" s="1048"/>
      <c r="D1004" s="378">
        <f>SUM(E1004:I1004)</f>
        <v>0</v>
      </c>
      <c r="E1004" s="378">
        <f>E1005+E1006</f>
        <v>0</v>
      </c>
      <c r="F1004" s="378"/>
      <c r="G1004" s="378">
        <f>G1005+G1006</f>
        <v>0</v>
      </c>
      <c r="H1004" s="378">
        <f t="shared" ref="H1004" si="1892">H1005+H1006</f>
        <v>0</v>
      </c>
      <c r="I1004" s="378">
        <f>I1005+I1006</f>
        <v>0</v>
      </c>
      <c r="J1004" s="378">
        <f>K1004-D1004</f>
        <v>0</v>
      </c>
      <c r="K1004" s="378">
        <f>SUM(M1004:U1004)</f>
        <v>0</v>
      </c>
      <c r="L1004" s="699" t="e">
        <f t="shared" si="1885"/>
        <v>#DIV/0!</v>
      </c>
      <c r="M1004" s="971">
        <f>M1005+M1006</f>
        <v>0</v>
      </c>
      <c r="N1004" s="702"/>
      <c r="O1004" s="378"/>
      <c r="P1004" s="702"/>
      <c r="Q1004" s="378">
        <f>Q1005+Q1006</f>
        <v>0</v>
      </c>
      <c r="R1004" s="702"/>
      <c r="S1004" s="378">
        <f t="shared" ref="S1004" si="1893">S1005+S1006</f>
        <v>0</v>
      </c>
      <c r="T1004" s="702"/>
      <c r="U1004" s="378">
        <f>U1005+U1006</f>
        <v>0</v>
      </c>
      <c r="V1004" s="378">
        <f>W1004+X1004+Y1004</f>
        <v>0</v>
      </c>
      <c r="W1004" s="378">
        <f>W1005+W1006</f>
        <v>0</v>
      </c>
      <c r="X1004" s="378">
        <f t="shared" ref="X1004" si="1894">X1005+X1006</f>
        <v>0</v>
      </c>
      <c r="Y1004" s="378">
        <f>Y1005+Y1006</f>
        <v>0</v>
      </c>
      <c r="Z1004" s="378" t="e">
        <f>AA1004+AB1004+AC1004</f>
        <v>#REF!</v>
      </c>
      <c r="AA1004" s="378" t="e">
        <f>AA1005+AA1006</f>
        <v>#REF!</v>
      </c>
      <c r="AB1004" s="378">
        <f>H1004</f>
        <v>0</v>
      </c>
      <c r="AC1004" s="378">
        <f>AC1005+AC1006</f>
        <v>0</v>
      </c>
      <c r="AD1004" s="702"/>
      <c r="AE1004" s="971">
        <f>SUM(AG1004:AO1004)</f>
        <v>0</v>
      </c>
      <c r="AF1004" s="699" t="e">
        <f t="shared" si="1886"/>
        <v>#DIV/0!</v>
      </c>
      <c r="AG1004" s="971">
        <f>AG1005+AG1006</f>
        <v>0</v>
      </c>
      <c r="AH1004" s="702"/>
      <c r="AI1004" s="378"/>
      <c r="AJ1004" s="702"/>
      <c r="AK1004" s="378">
        <f>AK1005+AK1006</f>
        <v>0</v>
      </c>
      <c r="AL1004" s="702"/>
      <c r="AM1004" s="378">
        <f t="shared" ref="AM1004" si="1895">AM1005+AM1006</f>
        <v>0</v>
      </c>
      <c r="AN1004" s="702"/>
      <c r="AO1004" s="378">
        <f>AO1005+AO1006</f>
        <v>0</v>
      </c>
      <c r="AP1004" s="378">
        <f>AP1005+AP1006</f>
        <v>0</v>
      </c>
      <c r="AQ1004" s="702"/>
      <c r="AR1004" s="378" t="e">
        <f>SUM(AT1004:BB1004)</f>
        <v>#DIV/0!</v>
      </c>
      <c r="AS1004" s="699" t="e">
        <f t="shared" si="1887"/>
        <v>#DIV/0!</v>
      </c>
      <c r="AT1004" s="971">
        <f>AT1005+AT1006</f>
        <v>0</v>
      </c>
      <c r="AU1004" s="699">
        <v>0</v>
      </c>
      <c r="AV1004" s="378"/>
      <c r="AW1004" s="699">
        <v>0</v>
      </c>
      <c r="AX1004" s="971">
        <f>AX1005+AX1006</f>
        <v>0</v>
      </c>
      <c r="AY1004" s="702"/>
      <c r="AZ1004" s="378">
        <f t="shared" ref="AZ1004" si="1896">AZ1005+AZ1006</f>
        <v>0</v>
      </c>
      <c r="BA1004" s="699" t="e">
        <f t="shared" si="1890"/>
        <v>#DIV/0!</v>
      </c>
      <c r="BB1004" s="378">
        <f>BB1005+BB1006</f>
        <v>0</v>
      </c>
      <c r="BC1004" s="378">
        <f t="shared" si="1842"/>
        <v>0</v>
      </c>
      <c r="BD1004" s="378">
        <f t="shared" si="1843"/>
        <v>0</v>
      </c>
      <c r="BE1004" s="378">
        <f>SUM(BF1004:BI1004)</f>
        <v>0</v>
      </c>
      <c r="BF1004" s="378">
        <f>BF1005+BF1006</f>
        <v>0</v>
      </c>
      <c r="BG1004" s="378">
        <f>BG1005+BG1006</f>
        <v>0</v>
      </c>
      <c r="BH1004" s="378">
        <f t="shared" ref="BH1004" si="1897">BH1005+BH1006</f>
        <v>0</v>
      </c>
      <c r="BI1004" s="378">
        <f>BI1005+BI1006</f>
        <v>0</v>
      </c>
      <c r="BJ1004" s="378">
        <f t="shared" si="1870"/>
        <v>0</v>
      </c>
      <c r="BK1004" s="378"/>
      <c r="BL1004" s="378"/>
      <c r="BM1004" s="378"/>
      <c r="BN1004" s="378">
        <f>SUM(BO1004:BS1004)</f>
        <v>35034</v>
      </c>
      <c r="BO1004" s="378">
        <f>BO1005+BO1006</f>
        <v>0</v>
      </c>
      <c r="BP1004" s="378"/>
      <c r="BQ1004" s="378">
        <f>BQ1005+BQ1006</f>
        <v>0</v>
      </c>
      <c r="BR1004" s="378">
        <f t="shared" ref="BR1004" si="1898">BR1005+BR1006</f>
        <v>0</v>
      </c>
      <c r="BS1004" s="378">
        <f>BS1005+BS1006</f>
        <v>35034</v>
      </c>
      <c r="BT1004" s="378">
        <f>BT1005+BT1006</f>
        <v>0</v>
      </c>
      <c r="BU1004" s="378">
        <f>SUM(BV1004:BZ1004)</f>
        <v>35034</v>
      </c>
      <c r="BV1004" s="378">
        <f>BV1005+BV1006</f>
        <v>0</v>
      </c>
      <c r="BW1004" s="378"/>
      <c r="BX1004" s="378">
        <f>BX1005+BX1006</f>
        <v>0</v>
      </c>
      <c r="BY1004" s="378">
        <f t="shared" ref="BY1004" si="1899">BY1005+BY1006</f>
        <v>0</v>
      </c>
      <c r="BZ1004" s="378">
        <f>BZ1005+BZ1006</f>
        <v>35034</v>
      </c>
      <c r="CE1004" s="699" t="e">
        <f t="shared" si="1883"/>
        <v>#DIV/0!</v>
      </c>
    </row>
    <row r="1005" spans="2:83" s="50" customFormat="1" ht="58.5" hidden="1" customHeight="1" x14ac:dyDescent="0.25">
      <c r="B1005" s="134"/>
      <c r="C1005" s="113" t="s">
        <v>31</v>
      </c>
      <c r="D1005" s="389">
        <f>E1005+G1005+H1005+I1005</f>
        <v>0</v>
      </c>
      <c r="E1005" s="491">
        <v>0</v>
      </c>
      <c r="F1005" s="507"/>
      <c r="G1005" s="491">
        <f>G903</f>
        <v>0</v>
      </c>
      <c r="H1005" s="491">
        <f>H903</f>
        <v>0</v>
      </c>
      <c r="I1005" s="491">
        <f>I903</f>
        <v>0</v>
      </c>
      <c r="J1005" s="389">
        <f>K1005-D1005</f>
        <v>0</v>
      </c>
      <c r="K1005" s="579">
        <f>M1005+Q1005+S1005+U1005</f>
        <v>0</v>
      </c>
      <c r="L1005" s="699" t="e">
        <f t="shared" si="1885"/>
        <v>#DIV/0!</v>
      </c>
      <c r="M1005" s="166">
        <f>M903</f>
        <v>0</v>
      </c>
      <c r="N1005" s="687"/>
      <c r="O1005" s="522"/>
      <c r="P1005" s="687"/>
      <c r="Q1005" s="435">
        <f>Q903</f>
        <v>0</v>
      </c>
      <c r="R1005" s="687"/>
      <c r="S1005" s="435">
        <f>S903</f>
        <v>0</v>
      </c>
      <c r="T1005" s="687"/>
      <c r="U1005" s="435">
        <f>U903</f>
        <v>0</v>
      </c>
      <c r="V1005" s="389">
        <f t="shared" ref="V1005:AC1005" si="1900">V903+V933</f>
        <v>0</v>
      </c>
      <c r="W1005" s="470">
        <f t="shared" si="1900"/>
        <v>0</v>
      </c>
      <c r="X1005" s="470">
        <f t="shared" si="1900"/>
        <v>0</v>
      </c>
      <c r="Y1005" s="470">
        <f t="shared" si="1900"/>
        <v>0</v>
      </c>
      <c r="Z1005" s="470" t="e">
        <f t="shared" si="1900"/>
        <v>#REF!</v>
      </c>
      <c r="AA1005" s="389" t="e">
        <f t="shared" si="1900"/>
        <v>#REF!</v>
      </c>
      <c r="AB1005" s="389">
        <f t="shared" si="1900"/>
        <v>0</v>
      </c>
      <c r="AC1005" s="389">
        <f t="shared" si="1900"/>
        <v>0</v>
      </c>
      <c r="AD1005" s="687"/>
      <c r="AE1005" s="166">
        <f>AG1005+AK1005+AM1005+AO1005</f>
        <v>0</v>
      </c>
      <c r="AF1005" s="699" t="e">
        <f t="shared" si="1886"/>
        <v>#DIV/0!</v>
      </c>
      <c r="AG1005" s="166">
        <f>AG903</f>
        <v>0</v>
      </c>
      <c r="AH1005" s="687"/>
      <c r="AI1005" s="522"/>
      <c r="AJ1005" s="687"/>
      <c r="AK1005" s="491">
        <f>AK903</f>
        <v>0</v>
      </c>
      <c r="AL1005" s="687"/>
      <c r="AM1005" s="491">
        <f>AM903</f>
        <v>0</v>
      </c>
      <c r="AN1005" s="687"/>
      <c r="AO1005" s="491">
        <f>AO973</f>
        <v>0</v>
      </c>
      <c r="AP1005" s="435">
        <f>AP933</f>
        <v>0</v>
      </c>
      <c r="AQ1005" s="687"/>
      <c r="AR1005" s="579">
        <f>AT1005+AX1005+AZ1005+BB1005</f>
        <v>0</v>
      </c>
      <c r="AS1005" s="699" t="e">
        <f t="shared" si="1887"/>
        <v>#DIV/0!</v>
      </c>
      <c r="AT1005" s="166">
        <f>AT903</f>
        <v>0</v>
      </c>
      <c r="AU1005" s="699" t="e">
        <f t="shared" si="1888"/>
        <v>#DIV/0!</v>
      </c>
      <c r="AV1005" s="522"/>
      <c r="AW1005" s="699" t="e">
        <f t="shared" si="1889"/>
        <v>#DIV/0!</v>
      </c>
      <c r="AX1005" s="166">
        <f>AX903</f>
        <v>0</v>
      </c>
      <c r="AY1005" s="687"/>
      <c r="AZ1005" s="435">
        <f>AZ903</f>
        <v>0</v>
      </c>
      <c r="BA1005" s="699" t="e">
        <f t="shared" si="1890"/>
        <v>#DIV/0!</v>
      </c>
      <c r="BB1005" s="435">
        <f>BB973</f>
        <v>0</v>
      </c>
      <c r="BC1005" s="389">
        <f t="shared" si="1842"/>
        <v>0</v>
      </c>
      <c r="BD1005" s="389">
        <f t="shared" si="1843"/>
        <v>0</v>
      </c>
      <c r="BE1005" s="444">
        <f>BF1005+BG1005+BH1005+BI1005</f>
        <v>0</v>
      </c>
      <c r="BF1005" s="389">
        <f>BF903</f>
        <v>0</v>
      </c>
      <c r="BG1005" s="389">
        <f>BG903</f>
        <v>0</v>
      </c>
      <c r="BH1005" s="389">
        <f>BH903</f>
        <v>0</v>
      </c>
      <c r="BI1005" s="389">
        <f>BI936+BI948+BI951+BI954</f>
        <v>0</v>
      </c>
      <c r="BJ1005" s="389">
        <f t="shared" si="1870"/>
        <v>0</v>
      </c>
      <c r="BK1005" s="389"/>
      <c r="BL1005" s="389"/>
      <c r="BM1005" s="389"/>
      <c r="BN1005" s="479">
        <f>BO1005+BQ1005+BR1005+BS1005</f>
        <v>15415</v>
      </c>
      <c r="BO1005" s="479">
        <f>BO903</f>
        <v>0</v>
      </c>
      <c r="BP1005" s="522"/>
      <c r="BQ1005" s="479">
        <f>BQ903</f>
        <v>0</v>
      </c>
      <c r="BR1005" s="479">
        <f>BR903</f>
        <v>0</v>
      </c>
      <c r="BS1005" s="678">
        <f>BS973</f>
        <v>15415</v>
      </c>
      <c r="BT1005" s="435">
        <f>BT933</f>
        <v>0</v>
      </c>
      <c r="BU1005" s="612">
        <f>BV1005+BX1005+BY1005+BZ1005</f>
        <v>15415</v>
      </c>
      <c r="BV1005" s="435">
        <f>BV903</f>
        <v>0</v>
      </c>
      <c r="BW1005" s="522"/>
      <c r="BX1005" s="435">
        <f>BX903</f>
        <v>0</v>
      </c>
      <c r="BY1005" s="435">
        <f>BY903</f>
        <v>0</v>
      </c>
      <c r="BZ1005" s="435">
        <f>BZ973</f>
        <v>15415</v>
      </c>
      <c r="CE1005" s="699" t="e">
        <f t="shared" si="1883"/>
        <v>#DIV/0!</v>
      </c>
    </row>
    <row r="1006" spans="2:83" s="23" customFormat="1" ht="66.75" hidden="1" customHeight="1" x14ac:dyDescent="0.25">
      <c r="B1006" s="135"/>
      <c r="C1006" s="112" t="s">
        <v>32</v>
      </c>
      <c r="D1006" s="102">
        <f t="shared" ref="D1006:D1007" si="1901">E1006+G1006+H1006+I1006</f>
        <v>0</v>
      </c>
      <c r="E1006" s="102">
        <f>E902</f>
        <v>0</v>
      </c>
      <c r="F1006" s="102"/>
      <c r="G1006" s="102">
        <f>G902</f>
        <v>0</v>
      </c>
      <c r="H1006" s="102">
        <f>H902</f>
        <v>0</v>
      </c>
      <c r="I1006" s="102">
        <f>I902</f>
        <v>0</v>
      </c>
      <c r="J1006" s="102">
        <f>J932</f>
        <v>0</v>
      </c>
      <c r="K1006" s="102">
        <f t="shared" ref="K1006:K1007" si="1902">M1006+Q1006+S1006+U1006</f>
        <v>0</v>
      </c>
      <c r="L1006" s="699" t="e">
        <f t="shared" si="1885"/>
        <v>#DIV/0!</v>
      </c>
      <c r="M1006" s="167">
        <f>M902</f>
        <v>0</v>
      </c>
      <c r="N1006" s="114"/>
      <c r="O1006" s="102"/>
      <c r="P1006" s="114"/>
      <c r="Q1006" s="102">
        <f>Q902</f>
        <v>0</v>
      </c>
      <c r="R1006" s="114"/>
      <c r="S1006" s="102">
        <f>S902</f>
        <v>0</v>
      </c>
      <c r="T1006" s="114"/>
      <c r="U1006" s="102">
        <f>U902</f>
        <v>0</v>
      </c>
      <c r="V1006" s="102">
        <f t="shared" ref="V1006:AC1006" si="1903">V902+V932</f>
        <v>0</v>
      </c>
      <c r="W1006" s="102">
        <f t="shared" si="1903"/>
        <v>0</v>
      </c>
      <c r="X1006" s="102">
        <f t="shared" si="1903"/>
        <v>0</v>
      </c>
      <c r="Y1006" s="102">
        <f t="shared" si="1903"/>
        <v>0</v>
      </c>
      <c r="Z1006" s="102">
        <f t="shared" si="1903"/>
        <v>0</v>
      </c>
      <c r="AA1006" s="102">
        <f t="shared" si="1903"/>
        <v>0</v>
      </c>
      <c r="AB1006" s="102">
        <f t="shared" si="1903"/>
        <v>0</v>
      </c>
      <c r="AC1006" s="102">
        <f t="shared" si="1903"/>
        <v>0</v>
      </c>
      <c r="AD1006" s="114"/>
      <c r="AE1006" s="167">
        <f t="shared" ref="AE1006:AE1007" si="1904">AG1006+AK1006+AM1006+AO1006</f>
        <v>0</v>
      </c>
      <c r="AF1006" s="699" t="e">
        <f t="shared" si="1886"/>
        <v>#DIV/0!</v>
      </c>
      <c r="AG1006" s="167">
        <f>AG935+AG947+AG950+AG953</f>
        <v>0</v>
      </c>
      <c r="AH1006" s="114"/>
      <c r="AI1006" s="102"/>
      <c r="AJ1006" s="114"/>
      <c r="AK1006" s="102">
        <f>AK935+AK947+AK950+AK953</f>
        <v>0</v>
      </c>
      <c r="AL1006" s="114"/>
      <c r="AM1006" s="489">
        <v>0</v>
      </c>
      <c r="AN1006" s="687"/>
      <c r="AO1006" s="102">
        <f>AO972</f>
        <v>0</v>
      </c>
      <c r="AP1006" s="102">
        <f>AP932</f>
        <v>0</v>
      </c>
      <c r="AQ1006" s="114"/>
      <c r="AR1006" s="102">
        <f t="shared" ref="AR1006:AR1007" si="1905">AT1006+AX1006+AZ1006+BB1006</f>
        <v>0</v>
      </c>
      <c r="AS1006" s="699" t="e">
        <f t="shared" si="1887"/>
        <v>#DIV/0!</v>
      </c>
      <c r="AT1006" s="167">
        <f>AT935+AT947+AT950+AT953</f>
        <v>0</v>
      </c>
      <c r="AU1006" s="699" t="e">
        <f t="shared" si="1888"/>
        <v>#DIV/0!</v>
      </c>
      <c r="AV1006" s="102"/>
      <c r="AW1006" s="699" t="e">
        <f t="shared" si="1889"/>
        <v>#DIV/0!</v>
      </c>
      <c r="AX1006" s="167">
        <f>AX935+AX947+AX950+AX953</f>
        <v>0</v>
      </c>
      <c r="AY1006" s="114"/>
      <c r="AZ1006" s="436">
        <v>0</v>
      </c>
      <c r="BA1006" s="699" t="e">
        <f t="shared" si="1890"/>
        <v>#DIV/0!</v>
      </c>
      <c r="BB1006" s="102">
        <f>BB972</f>
        <v>0</v>
      </c>
      <c r="BC1006" s="102">
        <f t="shared" si="1842"/>
        <v>0</v>
      </c>
      <c r="BD1006" s="102">
        <f t="shared" si="1843"/>
        <v>0</v>
      </c>
      <c r="BE1006" s="102">
        <f t="shared" ref="BE1006:BE1007" si="1906">BF1006+BG1006+BH1006+BI1006</f>
        <v>0</v>
      </c>
      <c r="BF1006" s="102">
        <f>BF935+BF947+BF950+BF953</f>
        <v>0</v>
      </c>
      <c r="BG1006" s="102">
        <f>BG935+BG947+BG950+BG953</f>
        <v>0</v>
      </c>
      <c r="BH1006" s="391">
        <v>0</v>
      </c>
      <c r="BI1006" s="102">
        <f>BI935+BI947+BI950+BI953</f>
        <v>0</v>
      </c>
      <c r="BJ1006" s="102">
        <f t="shared" si="1870"/>
        <v>0</v>
      </c>
      <c r="BK1006" s="102"/>
      <c r="BL1006" s="102"/>
      <c r="BM1006" s="102"/>
      <c r="BN1006" s="102">
        <f t="shared" ref="BN1006:BN1007" si="1907">BO1006+BQ1006+BR1006+BS1006</f>
        <v>19619</v>
      </c>
      <c r="BO1006" s="102">
        <f>BO935+BO947+BO950+BO953</f>
        <v>0</v>
      </c>
      <c r="BP1006" s="102"/>
      <c r="BQ1006" s="102">
        <f>BQ935+BQ947+BQ950+BQ953</f>
        <v>0</v>
      </c>
      <c r="BR1006" s="102">
        <f>BR935+BR947+BR950+BR953</f>
        <v>0</v>
      </c>
      <c r="BS1006" s="102">
        <f>BS972</f>
        <v>19619</v>
      </c>
      <c r="BT1006" s="102">
        <f>BT932</f>
        <v>0</v>
      </c>
      <c r="BU1006" s="102">
        <f t="shared" ref="BU1006:BU1007" si="1908">BV1006+BX1006+BY1006+BZ1006</f>
        <v>19619</v>
      </c>
      <c r="BV1006" s="102">
        <f>BV935+BV947+BV950+BV953</f>
        <v>0</v>
      </c>
      <c r="BW1006" s="102"/>
      <c r="BX1006" s="102">
        <f>BX935+BX947+BX950+BX953</f>
        <v>0</v>
      </c>
      <c r="BY1006" s="436">
        <f>BJ1006</f>
        <v>0</v>
      </c>
      <c r="BZ1006" s="102">
        <f>BZ972</f>
        <v>19619</v>
      </c>
      <c r="CE1006" s="699" t="e">
        <f t="shared" si="1883"/>
        <v>#DIV/0!</v>
      </c>
    </row>
    <row r="1007" spans="2:83" s="71" customFormat="1" ht="63" hidden="1" customHeight="1" x14ac:dyDescent="0.25">
      <c r="B1007" s="1049" t="s">
        <v>201</v>
      </c>
      <c r="C1007" s="1049"/>
      <c r="D1007" s="118">
        <f t="shared" si="1901"/>
        <v>0</v>
      </c>
      <c r="E1007" s="118">
        <f>E917</f>
        <v>0</v>
      </c>
      <c r="F1007" s="118"/>
      <c r="G1007" s="118">
        <f>G917</f>
        <v>0</v>
      </c>
      <c r="H1007" s="118">
        <v>0</v>
      </c>
      <c r="I1007" s="118">
        <f>I1004</f>
        <v>0</v>
      </c>
      <c r="J1007" s="118">
        <f>U1007-I1007</f>
        <v>0</v>
      </c>
      <c r="K1007" s="118">
        <f t="shared" si="1902"/>
        <v>0</v>
      </c>
      <c r="L1007" s="699" t="e">
        <f t="shared" si="1885"/>
        <v>#DIV/0!</v>
      </c>
      <c r="M1007" s="894">
        <f>M917</f>
        <v>0</v>
      </c>
      <c r="N1007" s="114"/>
      <c r="O1007" s="118"/>
      <c r="P1007" s="114"/>
      <c r="Q1007" s="118">
        <f>Q917</f>
        <v>0</v>
      </c>
      <c r="R1007" s="114"/>
      <c r="S1007" s="118">
        <v>0</v>
      </c>
      <c r="T1007" s="114"/>
      <c r="U1007" s="118">
        <f>U1004</f>
        <v>0</v>
      </c>
      <c r="V1007" s="118" t="e">
        <f>W1007+X1007+Y1007</f>
        <v>#REF!</v>
      </c>
      <c r="W1007" s="118">
        <v>0</v>
      </c>
      <c r="X1007" s="118"/>
      <c r="Y1007" s="118" t="e">
        <f>#REF!+#REF!</f>
        <v>#REF!</v>
      </c>
      <c r="Z1007" s="118" t="e">
        <f t="shared" si="1867"/>
        <v>#REF!</v>
      </c>
      <c r="AA1007" s="118">
        <v>0</v>
      </c>
      <c r="AB1007" s="118">
        <v>0</v>
      </c>
      <c r="AC1007" s="118" t="e">
        <f>#REF!+#REF!</f>
        <v>#REF!</v>
      </c>
      <c r="AD1007" s="114"/>
      <c r="AE1007" s="894">
        <f t="shared" si="1904"/>
        <v>0</v>
      </c>
      <c r="AF1007" s="699" t="e">
        <f t="shared" si="1886"/>
        <v>#DIV/0!</v>
      </c>
      <c r="AG1007" s="894">
        <f>AG917</f>
        <v>0</v>
      </c>
      <c r="AH1007" s="114"/>
      <c r="AI1007" s="118"/>
      <c r="AJ1007" s="114"/>
      <c r="AK1007" s="118">
        <f>AK917</f>
        <v>0</v>
      </c>
      <c r="AL1007" s="114"/>
      <c r="AM1007" s="118">
        <v>0</v>
      </c>
      <c r="AN1007" s="114"/>
      <c r="AO1007" s="118">
        <f>AO971</f>
        <v>0</v>
      </c>
      <c r="AP1007" s="118">
        <f>BB1007-AO1007</f>
        <v>0</v>
      </c>
      <c r="AQ1007" s="114"/>
      <c r="AR1007" s="118">
        <f t="shared" si="1905"/>
        <v>0</v>
      </c>
      <c r="AS1007" s="699" t="e">
        <f t="shared" si="1887"/>
        <v>#DIV/0!</v>
      </c>
      <c r="AT1007" s="894">
        <f>AT917</f>
        <v>0</v>
      </c>
      <c r="AU1007" s="699" t="e">
        <f t="shared" si="1888"/>
        <v>#DIV/0!</v>
      </c>
      <c r="AV1007" s="118"/>
      <c r="AW1007" s="699" t="e">
        <f t="shared" si="1889"/>
        <v>#DIV/0!</v>
      </c>
      <c r="AX1007" s="894">
        <f>AX917</f>
        <v>0</v>
      </c>
      <c r="AY1007" s="114"/>
      <c r="AZ1007" s="118">
        <v>0</v>
      </c>
      <c r="BA1007" s="699" t="e">
        <f t="shared" si="1890"/>
        <v>#DIV/0!</v>
      </c>
      <c r="BB1007" s="118">
        <f>BB971</f>
        <v>0</v>
      </c>
      <c r="BC1007" s="118">
        <f t="shared" si="1842"/>
        <v>0</v>
      </c>
      <c r="BD1007" s="118">
        <f t="shared" si="1843"/>
        <v>0</v>
      </c>
      <c r="BE1007" s="118">
        <f t="shared" si="1906"/>
        <v>0</v>
      </c>
      <c r="BF1007" s="118">
        <f>BF917</f>
        <v>0</v>
      </c>
      <c r="BG1007" s="118">
        <f>BG917</f>
        <v>0</v>
      </c>
      <c r="BH1007" s="118">
        <v>0</v>
      </c>
      <c r="BI1007" s="118">
        <f>BI917</f>
        <v>0</v>
      </c>
      <c r="BJ1007" s="118">
        <f t="shared" si="1870"/>
        <v>0</v>
      </c>
      <c r="BK1007" s="118"/>
      <c r="BL1007" s="118"/>
      <c r="BM1007" s="118"/>
      <c r="BN1007" s="118">
        <f t="shared" si="1907"/>
        <v>35034</v>
      </c>
      <c r="BO1007" s="118">
        <f>BO917</f>
        <v>0</v>
      </c>
      <c r="BP1007" s="118"/>
      <c r="BQ1007" s="118">
        <f>BQ917</f>
        <v>0</v>
      </c>
      <c r="BR1007" s="118">
        <v>0</v>
      </c>
      <c r="BS1007" s="118">
        <f>BS971</f>
        <v>35034</v>
      </c>
      <c r="BT1007" s="118">
        <v>0</v>
      </c>
      <c r="BU1007" s="118">
        <f t="shared" si="1908"/>
        <v>35034</v>
      </c>
      <c r="BV1007" s="118">
        <f>BV917</f>
        <v>0</v>
      </c>
      <c r="BW1007" s="118"/>
      <c r="BX1007" s="118">
        <f>BX917</f>
        <v>0</v>
      </c>
      <c r="BY1007" s="118">
        <v>0</v>
      </c>
      <c r="BZ1007" s="118">
        <f>BZ971</f>
        <v>35034</v>
      </c>
      <c r="CE1007" s="699" t="e">
        <f t="shared" si="1883"/>
        <v>#DIV/0!</v>
      </c>
    </row>
    <row r="1008" spans="2:83" s="76" customFormat="1" ht="86.25" hidden="1" customHeight="1" x14ac:dyDescent="0.25">
      <c r="B1008" s="159"/>
      <c r="C1008" s="160"/>
      <c r="D1008" s="161"/>
      <c r="E1008" s="62"/>
      <c r="F1008" s="62"/>
      <c r="G1008" s="62"/>
      <c r="H1008" s="62"/>
      <c r="I1008" s="62"/>
      <c r="J1008" s="161"/>
      <c r="K1008" s="597"/>
      <c r="L1008" s="597"/>
      <c r="M1008" s="871"/>
      <c r="N1008" s="41"/>
      <c r="O1008" s="62"/>
      <c r="P1008" s="41"/>
      <c r="Q1008" s="62"/>
      <c r="R1008" s="41"/>
      <c r="S1008" s="62"/>
      <c r="T1008" s="41"/>
      <c r="U1008" s="62"/>
      <c r="V1008" s="161"/>
      <c r="W1008" s="161"/>
      <c r="X1008" s="161"/>
      <c r="Y1008" s="161"/>
      <c r="Z1008" s="474">
        <f t="shared" si="1867"/>
        <v>0</v>
      </c>
      <c r="AA1008" s="161"/>
      <c r="AB1008" s="161"/>
      <c r="AC1008" s="161"/>
      <c r="AD1008" s="597"/>
      <c r="AE1008" s="1002"/>
      <c r="AF1008" s="726"/>
      <c r="AG1008" s="871"/>
      <c r="AH1008" s="41"/>
      <c r="AI1008" s="62"/>
      <c r="AJ1008" s="41"/>
      <c r="AK1008" s="62"/>
      <c r="AL1008" s="41"/>
      <c r="AM1008" s="62"/>
      <c r="AN1008" s="41"/>
      <c r="AO1008" s="62"/>
      <c r="AP1008" s="161"/>
      <c r="AQ1008" s="597"/>
      <c r="AR1008" s="161"/>
      <c r="AS1008" s="597"/>
      <c r="AT1008" s="871"/>
      <c r="AU1008" s="41"/>
      <c r="AV1008" s="62"/>
      <c r="AW1008" s="41"/>
      <c r="AX1008" s="871"/>
      <c r="AY1008" s="41"/>
      <c r="AZ1008" s="62"/>
      <c r="BA1008" s="41"/>
      <c r="BB1008" s="62"/>
      <c r="BC1008" s="161"/>
      <c r="BD1008" s="161"/>
      <c r="BE1008" s="161"/>
      <c r="BF1008" s="62"/>
      <c r="BG1008" s="62"/>
      <c r="BH1008" s="62"/>
      <c r="BI1008" s="62"/>
      <c r="BJ1008" s="161"/>
      <c r="BK1008" s="161"/>
      <c r="BL1008" s="161"/>
      <c r="BM1008" s="161"/>
      <c r="BN1008" s="161"/>
      <c r="BO1008" s="161"/>
      <c r="BP1008" s="161"/>
      <c r="BQ1008" s="161"/>
      <c r="BR1008" s="161"/>
      <c r="BS1008" s="161"/>
      <c r="BT1008" s="161"/>
      <c r="BU1008" s="161"/>
      <c r="BV1008" s="62"/>
      <c r="BW1008" s="62"/>
      <c r="BX1008" s="62"/>
      <c r="BY1008" s="62"/>
      <c r="BZ1008" s="62"/>
      <c r="CE1008" s="699" t="e">
        <f t="shared" si="1883"/>
        <v>#DIV/0!</v>
      </c>
    </row>
    <row r="1009" spans="2:83" s="76" customFormat="1" ht="86.25" hidden="1" customHeight="1" x14ac:dyDescent="0.25">
      <c r="B1009" s="159"/>
      <c r="C1009" s="160"/>
      <c r="D1009" s="161"/>
      <c r="E1009" s="62"/>
      <c r="F1009" s="62"/>
      <c r="G1009" s="62"/>
      <c r="H1009" s="62"/>
      <c r="I1009" s="62"/>
      <c r="J1009" s="161"/>
      <c r="K1009" s="597"/>
      <c r="L1009" s="597"/>
      <c r="M1009" s="871"/>
      <c r="N1009" s="41"/>
      <c r="O1009" s="62"/>
      <c r="P1009" s="41"/>
      <c r="Q1009" s="62"/>
      <c r="R1009" s="41"/>
      <c r="S1009" s="62"/>
      <c r="T1009" s="41"/>
      <c r="U1009" s="62"/>
      <c r="V1009" s="161"/>
      <c r="W1009" s="161"/>
      <c r="X1009" s="161"/>
      <c r="Y1009" s="161"/>
      <c r="Z1009" s="474">
        <f t="shared" si="1867"/>
        <v>0</v>
      </c>
      <c r="AA1009" s="161"/>
      <c r="AB1009" s="161"/>
      <c r="AC1009" s="161"/>
      <c r="AD1009" s="597"/>
      <c r="AE1009" s="1002"/>
      <c r="AF1009" s="726"/>
      <c r="AG1009" s="871"/>
      <c r="AH1009" s="41"/>
      <c r="AI1009" s="62"/>
      <c r="AJ1009" s="41"/>
      <c r="AK1009" s="62"/>
      <c r="AL1009" s="41"/>
      <c r="AM1009" s="62"/>
      <c r="AN1009" s="41"/>
      <c r="AO1009" s="62"/>
      <c r="AP1009" s="161"/>
      <c r="AQ1009" s="597"/>
      <c r="AR1009" s="161"/>
      <c r="AS1009" s="597"/>
      <c r="AT1009" s="871"/>
      <c r="AU1009" s="41"/>
      <c r="AV1009" s="62"/>
      <c r="AW1009" s="41"/>
      <c r="AX1009" s="871"/>
      <c r="AY1009" s="41"/>
      <c r="AZ1009" s="62"/>
      <c r="BA1009" s="41"/>
      <c r="BB1009" s="62"/>
      <c r="BC1009" s="161"/>
      <c r="BD1009" s="161"/>
      <c r="BE1009" s="161"/>
      <c r="BF1009" s="62"/>
      <c r="BG1009" s="62"/>
      <c r="BH1009" s="62"/>
      <c r="BI1009" s="62"/>
      <c r="BJ1009" s="161"/>
      <c r="BK1009" s="161"/>
      <c r="BL1009" s="161"/>
      <c r="BM1009" s="161"/>
      <c r="BN1009" s="161"/>
      <c r="BO1009" s="161"/>
      <c r="BP1009" s="161"/>
      <c r="BQ1009" s="161"/>
      <c r="BR1009" s="161"/>
      <c r="BS1009" s="161"/>
      <c r="BT1009" s="161"/>
      <c r="BU1009" s="161"/>
      <c r="BV1009" s="62"/>
      <c r="BW1009" s="62"/>
      <c r="BX1009" s="62"/>
      <c r="BY1009" s="62"/>
      <c r="BZ1009" s="62"/>
      <c r="CE1009" s="699" t="e">
        <f t="shared" si="1883"/>
        <v>#DIV/0!</v>
      </c>
    </row>
    <row r="1010" spans="2:83" s="76" customFormat="1" ht="53.25" customHeight="1" x14ac:dyDescent="0.25">
      <c r="B1010" s="1055" t="s">
        <v>534</v>
      </c>
      <c r="C1010" s="1056"/>
      <c r="D1010" s="1056"/>
      <c r="E1010" s="1056"/>
      <c r="F1010" s="1056"/>
      <c r="G1010" s="1056"/>
      <c r="H1010" s="1056"/>
      <c r="I1010" s="1056"/>
      <c r="J1010" s="1056"/>
      <c r="K1010" s="1056"/>
      <c r="L1010" s="1056"/>
      <c r="M1010" s="1056"/>
      <c r="N1010" s="1056"/>
      <c r="O1010" s="1056"/>
      <c r="P1010" s="1056"/>
      <c r="Q1010" s="1056"/>
      <c r="R1010" s="1056"/>
      <c r="S1010" s="1056"/>
      <c r="T1010" s="1056"/>
      <c r="U1010" s="1056"/>
      <c r="V1010" s="1056"/>
      <c r="W1010" s="1056"/>
      <c r="X1010" s="1056"/>
      <c r="Y1010" s="1056"/>
      <c r="Z1010" s="1056"/>
      <c r="AA1010" s="1056"/>
      <c r="AB1010" s="1056"/>
      <c r="AC1010" s="1056"/>
      <c r="AD1010" s="1056"/>
      <c r="AE1010" s="1056"/>
      <c r="AF1010" s="1056"/>
      <c r="AG1010" s="1056"/>
      <c r="AH1010" s="1056"/>
      <c r="AI1010" s="1056"/>
      <c r="AJ1010" s="1056"/>
      <c r="AK1010" s="1056"/>
      <c r="AL1010" s="1056"/>
      <c r="AM1010" s="1056"/>
      <c r="AN1010" s="1056"/>
      <c r="AO1010" s="1056"/>
      <c r="AP1010" s="1056"/>
      <c r="AQ1010" s="1056"/>
      <c r="AR1010" s="1056"/>
      <c r="AS1010" s="1056"/>
      <c r="AT1010" s="1056"/>
      <c r="AU1010" s="1056"/>
      <c r="AV1010" s="1056"/>
      <c r="AW1010" s="1056"/>
      <c r="AX1010" s="1056"/>
      <c r="AY1010" s="1056"/>
      <c r="AZ1010" s="1056"/>
      <c r="BA1010" s="1056"/>
      <c r="BB1010" s="1056"/>
      <c r="BC1010" s="1056"/>
      <c r="BD1010" s="1056"/>
      <c r="BE1010" s="1056"/>
      <c r="BF1010" s="1056"/>
      <c r="BG1010" s="1056"/>
      <c r="BH1010" s="1056"/>
      <c r="BI1010" s="1056"/>
      <c r="BJ1010" s="1056"/>
      <c r="BK1010" s="1056"/>
      <c r="BL1010" s="1056"/>
      <c r="BM1010" s="1056"/>
      <c r="BN1010" s="1056"/>
      <c r="BO1010" s="1056"/>
      <c r="BP1010" s="1056"/>
      <c r="BQ1010" s="1056"/>
      <c r="BR1010" s="1056"/>
      <c r="BS1010" s="1056"/>
      <c r="BT1010" s="1056"/>
      <c r="BU1010" s="1056"/>
      <c r="BV1010" s="1056"/>
      <c r="BW1010" s="1056"/>
      <c r="BX1010" s="1056"/>
      <c r="BY1010" s="1056"/>
      <c r="BZ1010" s="1056"/>
      <c r="CE1010" s="699"/>
    </row>
    <row r="1011" spans="2:83" s="76" customFormat="1" ht="48" hidden="1" customHeight="1" x14ac:dyDescent="0.25">
      <c r="B1011" s="1046" t="s">
        <v>187</v>
      </c>
      <c r="C1011" s="1046"/>
      <c r="D1011" s="1046"/>
      <c r="E1011" s="1046"/>
      <c r="F1011" s="1046"/>
      <c r="G1011" s="1046"/>
      <c r="H1011" s="1046"/>
      <c r="I1011" s="1046"/>
      <c r="J1011" s="1046"/>
      <c r="K1011" s="1046"/>
      <c r="L1011" s="1046"/>
      <c r="M1011" s="1046"/>
      <c r="N1011" s="1046"/>
      <c r="O1011" s="1046"/>
      <c r="P1011" s="1046"/>
      <c r="Q1011" s="1046"/>
      <c r="R1011" s="1046"/>
      <c r="S1011" s="1046"/>
      <c r="T1011" s="1046"/>
      <c r="U1011" s="1046"/>
      <c r="V1011" s="1046"/>
      <c r="W1011" s="1046"/>
      <c r="X1011" s="1046"/>
      <c r="Y1011" s="1046"/>
      <c r="Z1011" s="1046"/>
      <c r="AA1011" s="1046"/>
      <c r="AB1011" s="1046"/>
      <c r="AC1011" s="1046"/>
      <c r="AD1011" s="1046"/>
      <c r="AE1011" s="1046"/>
      <c r="AF1011" s="1046"/>
      <c r="AG1011" s="1046"/>
      <c r="AH1011" s="1046"/>
      <c r="AI1011" s="1046"/>
      <c r="AJ1011" s="1046"/>
      <c r="AK1011" s="1046"/>
      <c r="AL1011" s="1046"/>
      <c r="AM1011" s="1046"/>
      <c r="AN1011" s="1046"/>
      <c r="AO1011" s="1046"/>
      <c r="AP1011" s="1046"/>
      <c r="AQ1011" s="1046"/>
      <c r="AR1011" s="1046"/>
      <c r="AS1011" s="1046"/>
      <c r="AT1011" s="1046"/>
      <c r="AU1011" s="1046"/>
      <c r="AV1011" s="1046"/>
      <c r="AW1011" s="1046"/>
      <c r="AX1011" s="1046"/>
      <c r="AY1011" s="1046"/>
      <c r="AZ1011" s="1046"/>
      <c r="BA1011" s="1046"/>
      <c r="BB1011" s="1046"/>
      <c r="BC1011" s="1046"/>
      <c r="BD1011" s="1046"/>
      <c r="BE1011" s="1046"/>
      <c r="BF1011" s="1046"/>
      <c r="BG1011" s="1046"/>
      <c r="BH1011" s="1046"/>
      <c r="BI1011" s="1046"/>
      <c r="BJ1011" s="1046"/>
      <c r="BK1011" s="1046"/>
      <c r="BL1011" s="1046"/>
      <c r="BM1011" s="1046"/>
      <c r="BN1011" s="1046"/>
      <c r="BO1011" s="1046"/>
      <c r="BP1011" s="1046"/>
      <c r="BQ1011" s="1046"/>
      <c r="BR1011" s="1046"/>
      <c r="BS1011" s="1046"/>
      <c r="BT1011" s="75"/>
      <c r="BU1011" s="75"/>
      <c r="CE1011" s="699" t="e">
        <f t="shared" si="1883"/>
        <v>#DIV/0!</v>
      </c>
    </row>
    <row r="1012" spans="2:83" s="76" customFormat="1" ht="48" hidden="1" customHeight="1" x14ac:dyDescent="0.25">
      <c r="B1012" s="1042" t="s">
        <v>189</v>
      </c>
      <c r="C1012" s="1043"/>
      <c r="D1012" s="1043"/>
      <c r="E1012" s="1043"/>
      <c r="F1012" s="1043"/>
      <c r="G1012" s="1043"/>
      <c r="H1012" s="1043"/>
      <c r="I1012" s="1043"/>
      <c r="J1012" s="1043"/>
      <c r="K1012" s="1043"/>
      <c r="L1012" s="1043"/>
      <c r="M1012" s="1043"/>
      <c r="N1012" s="1043"/>
      <c r="O1012" s="1043"/>
      <c r="P1012" s="1043"/>
      <c r="Q1012" s="1043"/>
      <c r="R1012" s="1043"/>
      <c r="S1012" s="1043"/>
      <c r="T1012" s="1043"/>
      <c r="U1012" s="1043"/>
      <c r="V1012" s="1043"/>
      <c r="W1012" s="1043"/>
      <c r="X1012" s="1043"/>
      <c r="Y1012" s="1043"/>
      <c r="Z1012" s="1043"/>
      <c r="AA1012" s="1043"/>
      <c r="AB1012" s="1043"/>
      <c r="AC1012" s="1043"/>
      <c r="AD1012" s="1043"/>
      <c r="AE1012" s="1043"/>
      <c r="AF1012" s="1043"/>
      <c r="AG1012" s="1043"/>
      <c r="AH1012" s="1043"/>
      <c r="AI1012" s="1043"/>
      <c r="AJ1012" s="1043"/>
      <c r="AK1012" s="1043"/>
      <c r="AL1012" s="1043"/>
      <c r="AM1012" s="1043"/>
      <c r="AN1012" s="1043"/>
      <c r="AO1012" s="1043"/>
      <c r="AP1012" s="1043"/>
      <c r="AQ1012" s="1043"/>
      <c r="AR1012" s="1043"/>
      <c r="AS1012" s="1043"/>
      <c r="AT1012" s="1043"/>
      <c r="AU1012" s="1043"/>
      <c r="AV1012" s="1043"/>
      <c r="AW1012" s="1043"/>
      <c r="AX1012" s="1043"/>
      <c r="AY1012" s="1043"/>
      <c r="AZ1012" s="1043"/>
      <c r="BA1012" s="1043"/>
      <c r="BB1012" s="1043"/>
      <c r="BC1012" s="1043"/>
      <c r="BD1012" s="1043"/>
      <c r="BE1012" s="1043"/>
      <c r="BF1012" s="1043"/>
      <c r="BG1012" s="1043"/>
      <c r="BH1012" s="1043"/>
      <c r="BI1012" s="1043"/>
      <c r="BJ1012" s="1043"/>
      <c r="BK1012" s="1043"/>
      <c r="BL1012" s="1043"/>
      <c r="BM1012" s="1043"/>
      <c r="BN1012" s="1043"/>
      <c r="BO1012" s="1043"/>
      <c r="BP1012" s="1043"/>
      <c r="BQ1012" s="1043"/>
      <c r="BR1012" s="1043"/>
      <c r="BS1012" s="1043"/>
      <c r="BT1012" s="75"/>
      <c r="BU1012" s="75"/>
      <c r="CE1012" s="699" t="e">
        <f t="shared" si="1883"/>
        <v>#DIV/0!</v>
      </c>
    </row>
    <row r="1013" spans="2:83" s="383" customFormat="1" ht="96" hidden="1" customHeight="1" x14ac:dyDescent="0.25">
      <c r="B1013" s="360">
        <v>1</v>
      </c>
      <c r="C1013" s="380" t="s">
        <v>214</v>
      </c>
      <c r="D1013" s="381">
        <f t="shared" ref="D1013:S1013" si="1909">D1014</f>
        <v>0</v>
      </c>
      <c r="E1013" s="381">
        <f t="shared" si="1909"/>
        <v>0</v>
      </c>
      <c r="F1013" s="381"/>
      <c r="G1013" s="381"/>
      <c r="H1013" s="381">
        <f t="shared" si="1909"/>
        <v>0</v>
      </c>
      <c r="I1013" s="381">
        <f t="shared" si="1909"/>
        <v>0</v>
      </c>
      <c r="J1013" s="381">
        <f t="shared" si="1909"/>
        <v>0</v>
      </c>
      <c r="K1013" s="594">
        <f t="shared" si="1909"/>
        <v>0</v>
      </c>
      <c r="L1013" s="594"/>
      <c r="M1013" s="382">
        <f t="shared" si="1909"/>
        <v>0</v>
      </c>
      <c r="N1013" s="708"/>
      <c r="O1013" s="381"/>
      <c r="P1013" s="708"/>
      <c r="Q1013" s="381"/>
      <c r="R1013" s="708"/>
      <c r="S1013" s="381">
        <f t="shared" si="1909"/>
        <v>0</v>
      </c>
      <c r="T1013" s="708"/>
      <c r="U1013" s="381">
        <f t="shared" ref="U1013" si="1910">U1014</f>
        <v>0</v>
      </c>
      <c r="V1013" s="381">
        <f>W1013+X1013+Y1013</f>
        <v>0</v>
      </c>
      <c r="W1013" s="381"/>
      <c r="X1013" s="381"/>
      <c r="Y1013" s="381"/>
      <c r="Z1013" s="381">
        <f>AA1013+AB1013+AC1013</f>
        <v>0</v>
      </c>
      <c r="AA1013" s="381">
        <f t="shared" ref="AA1013:AA1019" si="1911">E1013</f>
        <v>0</v>
      </c>
      <c r="AB1013" s="381">
        <f t="shared" ref="AB1013:AC1019" si="1912">H1013</f>
        <v>0</v>
      </c>
      <c r="AC1013" s="381">
        <f t="shared" si="1912"/>
        <v>0</v>
      </c>
      <c r="AD1013" s="708"/>
      <c r="AE1013" s="1003">
        <f t="shared" ref="AE1013:BB1013" si="1913">AE1014</f>
        <v>0</v>
      </c>
      <c r="AF1013" s="723"/>
      <c r="AG1013" s="382">
        <f t="shared" si="1913"/>
        <v>0</v>
      </c>
      <c r="AH1013" s="736"/>
      <c r="AI1013" s="382"/>
      <c r="AJ1013" s="736"/>
      <c r="AK1013" s="382"/>
      <c r="AL1013" s="736"/>
      <c r="AM1013" s="382">
        <f t="shared" si="1913"/>
        <v>0</v>
      </c>
      <c r="AN1013" s="736"/>
      <c r="AO1013" s="382">
        <f t="shared" si="1913"/>
        <v>0</v>
      </c>
      <c r="AP1013" s="381">
        <f>AR1013+AT1013+AX1013</f>
        <v>0</v>
      </c>
      <c r="AQ1013" s="708"/>
      <c r="AR1013" s="462">
        <f t="shared" si="1913"/>
        <v>0</v>
      </c>
      <c r="AS1013" s="594"/>
      <c r="AT1013" s="450">
        <f t="shared" si="1913"/>
        <v>0</v>
      </c>
      <c r="AU1013" s="691"/>
      <c r="AV1013" s="450"/>
      <c r="AW1013" s="691"/>
      <c r="AX1013" s="382"/>
      <c r="AY1013" s="736"/>
      <c r="AZ1013" s="382">
        <f t="shared" si="1913"/>
        <v>0</v>
      </c>
      <c r="BA1013" s="736"/>
      <c r="BB1013" s="382">
        <f t="shared" si="1913"/>
        <v>0</v>
      </c>
      <c r="BC1013" s="382">
        <f>AM1013</f>
        <v>0</v>
      </c>
      <c r="BD1013" s="382">
        <f>AO1013</f>
        <v>0</v>
      </c>
      <c r="BE1013" s="462">
        <f t="shared" ref="BE1013:BI1013" si="1914">BE1014</f>
        <v>0</v>
      </c>
      <c r="BF1013" s="382">
        <f t="shared" si="1914"/>
        <v>0</v>
      </c>
      <c r="BG1013" s="382"/>
      <c r="BH1013" s="382">
        <f t="shared" si="1914"/>
        <v>0</v>
      </c>
      <c r="BI1013" s="382">
        <f t="shared" si="1914"/>
        <v>0</v>
      </c>
      <c r="BJ1013" s="381">
        <f>BK1013+BL1013+BM1013</f>
        <v>0</v>
      </c>
      <c r="BK1013" s="382"/>
      <c r="BL1013" s="382"/>
      <c r="BM1013" s="382"/>
      <c r="BN1013" s="381">
        <f>BO1013+BR1013+BS1013</f>
        <v>0</v>
      </c>
      <c r="BO1013" s="382">
        <f>BF1013</f>
        <v>0</v>
      </c>
      <c r="BP1013" s="382"/>
      <c r="BQ1013" s="382"/>
      <c r="BR1013" s="382">
        <f t="shared" ref="BR1013:BR1019" si="1915">BH1013</f>
        <v>0</v>
      </c>
      <c r="BS1013" s="382">
        <f t="shared" ref="BS1013:BS1019" si="1916">BI1013</f>
        <v>0</v>
      </c>
      <c r="BT1013" s="381"/>
      <c r="BU1013" s="462">
        <f t="shared" ref="BU1013" si="1917">BU1014</f>
        <v>135932</v>
      </c>
      <c r="BV1013" s="382">
        <f t="shared" ref="BV1013:BZ1013" si="1918">BV1014</f>
        <v>0</v>
      </c>
      <c r="BW1013" s="382"/>
      <c r="BX1013" s="382"/>
      <c r="BY1013" s="382">
        <f t="shared" si="1918"/>
        <v>0</v>
      </c>
      <c r="BZ1013" s="382">
        <f t="shared" si="1918"/>
        <v>135932</v>
      </c>
      <c r="CE1013" s="699" t="e">
        <f t="shared" si="1883"/>
        <v>#DIV/0!</v>
      </c>
    </row>
    <row r="1014" spans="2:83" s="153" customFormat="1" ht="86.25" hidden="1" customHeight="1" x14ac:dyDescent="0.3">
      <c r="B1014" s="323" t="s">
        <v>357</v>
      </c>
      <c r="C1014" s="155" t="s">
        <v>216</v>
      </c>
      <c r="D1014" s="276">
        <f>E1014+H1014+I1014</f>
        <v>0</v>
      </c>
      <c r="E1014" s="487">
        <f t="shared" ref="E1014:I1014" si="1919">E1015+E1016</f>
        <v>0</v>
      </c>
      <c r="F1014" s="511"/>
      <c r="G1014" s="487"/>
      <c r="H1014" s="487">
        <f t="shared" si="1919"/>
        <v>0</v>
      </c>
      <c r="I1014" s="487">
        <f t="shared" si="1919"/>
        <v>0</v>
      </c>
      <c r="J1014" s="276">
        <f t="shared" ref="J1014" si="1920">J1015+J1016</f>
        <v>0</v>
      </c>
      <c r="K1014" s="579">
        <f>M1014+S1014+U1014</f>
        <v>0</v>
      </c>
      <c r="L1014" s="687"/>
      <c r="M1014" s="168">
        <f t="shared" ref="M1014" si="1921">M1015+M1016</f>
        <v>0</v>
      </c>
      <c r="N1014" s="687"/>
      <c r="O1014" s="515"/>
      <c r="P1014" s="687"/>
      <c r="Q1014" s="439"/>
      <c r="R1014" s="687"/>
      <c r="S1014" s="439">
        <f t="shared" ref="S1014:U1014" si="1922">S1015+S1016</f>
        <v>0</v>
      </c>
      <c r="T1014" s="687"/>
      <c r="U1014" s="439">
        <f t="shared" si="1922"/>
        <v>0</v>
      </c>
      <c r="V1014" s="154">
        <f t="shared" ref="V1014:V1026" si="1923">W1014+X1014+Y1014</f>
        <v>0</v>
      </c>
      <c r="W1014" s="476"/>
      <c r="X1014" s="476"/>
      <c r="Y1014" s="476"/>
      <c r="Z1014" s="476">
        <f t="shared" ref="Z1014:Z1019" si="1924">AA1014+AB1014+AC1014</f>
        <v>0</v>
      </c>
      <c r="AA1014" s="321">
        <f t="shared" si="1911"/>
        <v>0</v>
      </c>
      <c r="AB1014" s="321">
        <f t="shared" si="1912"/>
        <v>0</v>
      </c>
      <c r="AC1014" s="321">
        <f t="shared" si="1912"/>
        <v>0</v>
      </c>
      <c r="AD1014" s="687"/>
      <c r="AE1014" s="910">
        <f>AG1014+AM1014+AO1014</f>
        <v>0</v>
      </c>
      <c r="AF1014" s="263"/>
      <c r="AG1014" s="168">
        <f t="shared" ref="AG1014:AO1014" si="1925">AG1015+AG1016</f>
        <v>0</v>
      </c>
      <c r="AH1014" s="166"/>
      <c r="AI1014" s="168"/>
      <c r="AJ1014" s="166"/>
      <c r="AK1014" s="168"/>
      <c r="AL1014" s="166"/>
      <c r="AM1014" s="168">
        <f t="shared" si="1925"/>
        <v>0</v>
      </c>
      <c r="AN1014" s="166"/>
      <c r="AO1014" s="168">
        <f t="shared" si="1925"/>
        <v>0</v>
      </c>
      <c r="AP1014" s="308">
        <f t="shared" ref="AP1014:AP1019" si="1926">AR1014+AT1014+AX1014</f>
        <v>0</v>
      </c>
      <c r="AQ1014" s="687"/>
      <c r="AR1014" s="585">
        <f>AT1014+AZ1014+BB1014</f>
        <v>0</v>
      </c>
      <c r="AS1014" s="687"/>
      <c r="AT1014" s="168">
        <f t="shared" ref="AT1014" si="1927">AT1015+AT1016</f>
        <v>0</v>
      </c>
      <c r="AU1014" s="166"/>
      <c r="AV1014" s="168"/>
      <c r="AW1014" s="166"/>
      <c r="AX1014" s="168"/>
      <c r="AY1014" s="166"/>
      <c r="AZ1014" s="168">
        <f t="shared" ref="AZ1014:BB1014" si="1928">AZ1015+AZ1016</f>
        <v>0</v>
      </c>
      <c r="BA1014" s="166"/>
      <c r="BB1014" s="168">
        <f t="shared" si="1928"/>
        <v>0</v>
      </c>
      <c r="BC1014" s="168">
        <f t="shared" ref="BC1014:BC1019" si="1929">AM1014</f>
        <v>0</v>
      </c>
      <c r="BD1014" s="168">
        <f t="shared" ref="BD1014:BD1019" si="1930">AO1014</f>
        <v>0</v>
      </c>
      <c r="BE1014" s="447">
        <f>BF1014+BH1014+BI1014</f>
        <v>0</v>
      </c>
      <c r="BF1014" s="168">
        <f t="shared" ref="BF1014:BI1014" si="1931">BF1015+BF1016</f>
        <v>0</v>
      </c>
      <c r="BG1014" s="168"/>
      <c r="BH1014" s="168">
        <f t="shared" si="1931"/>
        <v>0</v>
      </c>
      <c r="BI1014" s="168">
        <f t="shared" si="1931"/>
        <v>0</v>
      </c>
      <c r="BJ1014" s="331">
        <f t="shared" ref="BJ1014:BJ1019" si="1932">BK1014+BL1014+BM1014</f>
        <v>0</v>
      </c>
      <c r="BK1014" s="168"/>
      <c r="BL1014" s="168"/>
      <c r="BM1014" s="168"/>
      <c r="BN1014" s="331">
        <f t="shared" ref="BN1014:BN1026" si="1933">BO1014+BR1014+BS1014</f>
        <v>0</v>
      </c>
      <c r="BO1014" s="168">
        <f t="shared" ref="BO1014:BO1019" si="1934">BF1014</f>
        <v>0</v>
      </c>
      <c r="BP1014" s="168"/>
      <c r="BQ1014" s="168"/>
      <c r="BR1014" s="168">
        <f t="shared" si="1915"/>
        <v>0</v>
      </c>
      <c r="BS1014" s="168">
        <f t="shared" si="1916"/>
        <v>0</v>
      </c>
      <c r="BT1014" s="439"/>
      <c r="BU1014" s="585">
        <f>BV1014+BY1014+BZ1014</f>
        <v>135932</v>
      </c>
      <c r="BV1014" s="168">
        <f t="shared" ref="BV1014" si="1935">BV1015+BV1016</f>
        <v>0</v>
      </c>
      <c r="BW1014" s="168"/>
      <c r="BX1014" s="168"/>
      <c r="BY1014" s="168">
        <f t="shared" ref="BY1014:BZ1014" si="1936">BY1015+BY1016</f>
        <v>0</v>
      </c>
      <c r="BZ1014" s="168">
        <f t="shared" si="1936"/>
        <v>135932</v>
      </c>
      <c r="CE1014" s="699" t="e">
        <f t="shared" si="1883"/>
        <v>#DIV/0!</v>
      </c>
    </row>
    <row r="1015" spans="2:83" s="50" customFormat="1" ht="45.75" hidden="1" customHeight="1" x14ac:dyDescent="0.25">
      <c r="B1015" s="134"/>
      <c r="C1015" s="113" t="s">
        <v>31</v>
      </c>
      <c r="D1015" s="275">
        <v>0</v>
      </c>
      <c r="E1015" s="491">
        <f t="shared" ref="E1015:I1015" si="1937">E1018+E1021</f>
        <v>0</v>
      </c>
      <c r="F1015" s="507"/>
      <c r="G1015" s="491"/>
      <c r="H1015" s="491">
        <f t="shared" si="1937"/>
        <v>0</v>
      </c>
      <c r="I1015" s="491">
        <f t="shared" si="1937"/>
        <v>0</v>
      </c>
      <c r="J1015" s="275">
        <f>J1018+J1021</f>
        <v>0</v>
      </c>
      <c r="K1015" s="579">
        <v>0</v>
      </c>
      <c r="L1015" s="687"/>
      <c r="M1015" s="166">
        <f t="shared" ref="M1015" si="1938">M1018+M1021</f>
        <v>0</v>
      </c>
      <c r="N1015" s="687"/>
      <c r="O1015" s="522"/>
      <c r="P1015" s="687"/>
      <c r="Q1015" s="435"/>
      <c r="R1015" s="687"/>
      <c r="S1015" s="435">
        <f t="shared" ref="S1015:U1015" si="1939">S1018+S1021</f>
        <v>0</v>
      </c>
      <c r="T1015" s="687"/>
      <c r="U1015" s="435">
        <f t="shared" si="1939"/>
        <v>0</v>
      </c>
      <c r="V1015" s="154">
        <f t="shared" si="1923"/>
        <v>0</v>
      </c>
      <c r="W1015" s="470"/>
      <c r="X1015" s="470"/>
      <c r="Y1015" s="470"/>
      <c r="Z1015" s="470">
        <f t="shared" si="1924"/>
        <v>0</v>
      </c>
      <c r="AA1015" s="320">
        <f t="shared" si="1911"/>
        <v>0</v>
      </c>
      <c r="AB1015" s="320">
        <f t="shared" si="1912"/>
        <v>0</v>
      </c>
      <c r="AC1015" s="320">
        <f t="shared" si="1912"/>
        <v>0</v>
      </c>
      <c r="AD1015" s="687"/>
      <c r="AE1015" s="876">
        <v>0</v>
      </c>
      <c r="AF1015" s="263"/>
      <c r="AG1015" s="166">
        <f t="shared" ref="AG1015:AO1015" si="1940">AG1018+AG1021</f>
        <v>0</v>
      </c>
      <c r="AH1015" s="166"/>
      <c r="AI1015" s="166"/>
      <c r="AJ1015" s="166"/>
      <c r="AK1015" s="166"/>
      <c r="AL1015" s="166"/>
      <c r="AM1015" s="166">
        <f t="shared" si="1940"/>
        <v>0</v>
      </c>
      <c r="AN1015" s="166"/>
      <c r="AO1015" s="166">
        <f t="shared" si="1940"/>
        <v>0</v>
      </c>
      <c r="AP1015" s="307">
        <f t="shared" si="1926"/>
        <v>0</v>
      </c>
      <c r="AQ1015" s="687"/>
      <c r="AR1015" s="579">
        <v>0</v>
      </c>
      <c r="AS1015" s="687"/>
      <c r="AT1015" s="166">
        <f t="shared" ref="AT1015" si="1941">AT1018+AT1021</f>
        <v>0</v>
      </c>
      <c r="AU1015" s="166"/>
      <c r="AV1015" s="166"/>
      <c r="AW1015" s="166"/>
      <c r="AX1015" s="166"/>
      <c r="AY1015" s="166"/>
      <c r="AZ1015" s="166">
        <f t="shared" ref="AZ1015:BB1015" si="1942">AZ1018+AZ1021</f>
        <v>0</v>
      </c>
      <c r="BA1015" s="166"/>
      <c r="BB1015" s="166">
        <f t="shared" si="1942"/>
        <v>0</v>
      </c>
      <c r="BC1015" s="166">
        <f t="shared" si="1929"/>
        <v>0</v>
      </c>
      <c r="BD1015" s="166">
        <f t="shared" si="1930"/>
        <v>0</v>
      </c>
      <c r="BE1015" s="444">
        <v>0</v>
      </c>
      <c r="BF1015" s="166">
        <f t="shared" ref="BF1015:BI1015" si="1943">BF1018+BF1021</f>
        <v>0</v>
      </c>
      <c r="BG1015" s="166"/>
      <c r="BH1015" s="166">
        <f t="shared" si="1943"/>
        <v>0</v>
      </c>
      <c r="BI1015" s="166">
        <f t="shared" si="1943"/>
        <v>0</v>
      </c>
      <c r="BJ1015" s="329">
        <f t="shared" si="1932"/>
        <v>0</v>
      </c>
      <c r="BK1015" s="166"/>
      <c r="BL1015" s="166"/>
      <c r="BM1015" s="166"/>
      <c r="BN1015" s="329">
        <f t="shared" si="1933"/>
        <v>0</v>
      </c>
      <c r="BO1015" s="166">
        <f t="shared" si="1934"/>
        <v>0</v>
      </c>
      <c r="BP1015" s="166"/>
      <c r="BQ1015" s="166"/>
      <c r="BR1015" s="166">
        <f t="shared" si="1915"/>
        <v>0</v>
      </c>
      <c r="BS1015" s="166">
        <f t="shared" si="1916"/>
        <v>0</v>
      </c>
      <c r="BT1015" s="435"/>
      <c r="BU1015" s="579">
        <v>0</v>
      </c>
      <c r="BV1015" s="166">
        <f t="shared" ref="BV1015" si="1944">BV1018+BV1021</f>
        <v>0</v>
      </c>
      <c r="BW1015" s="166"/>
      <c r="BX1015" s="166"/>
      <c r="BY1015" s="166">
        <f t="shared" ref="BY1015:BZ1015" si="1945">BY1018+BY1021</f>
        <v>0</v>
      </c>
      <c r="BZ1015" s="166">
        <f t="shared" si="1945"/>
        <v>30830</v>
      </c>
      <c r="CE1015" s="699" t="e">
        <f t="shared" si="1883"/>
        <v>#DIV/0!</v>
      </c>
    </row>
    <row r="1016" spans="2:83" s="23" customFormat="1" ht="46.5" hidden="1" customHeight="1" x14ac:dyDescent="0.25">
      <c r="B1016" s="135"/>
      <c r="C1016" s="112" t="s">
        <v>32</v>
      </c>
      <c r="D1016" s="102">
        <v>0</v>
      </c>
      <c r="E1016" s="102">
        <f t="shared" ref="E1016:I1016" si="1946">E1019+E1022</f>
        <v>0</v>
      </c>
      <c r="F1016" s="102"/>
      <c r="G1016" s="102"/>
      <c r="H1016" s="102">
        <f t="shared" si="1946"/>
        <v>0</v>
      </c>
      <c r="I1016" s="102">
        <f t="shared" si="1946"/>
        <v>0</v>
      </c>
      <c r="J1016" s="102">
        <f t="shared" ref="J1016" si="1947">J1019+J1022</f>
        <v>0</v>
      </c>
      <c r="K1016" s="114">
        <v>0</v>
      </c>
      <c r="L1016" s="114"/>
      <c r="M1016" s="167">
        <f t="shared" ref="M1016" si="1948">M1019+M1022</f>
        <v>0</v>
      </c>
      <c r="N1016" s="114"/>
      <c r="O1016" s="102"/>
      <c r="P1016" s="114"/>
      <c r="Q1016" s="102"/>
      <c r="R1016" s="114"/>
      <c r="S1016" s="102">
        <f t="shared" ref="S1016:U1016" si="1949">S1019+S1022</f>
        <v>0</v>
      </c>
      <c r="T1016" s="114"/>
      <c r="U1016" s="102">
        <f t="shared" si="1949"/>
        <v>0</v>
      </c>
      <c r="V1016" s="154">
        <f t="shared" si="1923"/>
        <v>0</v>
      </c>
      <c r="W1016" s="102"/>
      <c r="X1016" s="102"/>
      <c r="Y1016" s="102"/>
      <c r="Z1016" s="102">
        <f t="shared" si="1924"/>
        <v>0</v>
      </c>
      <c r="AA1016" s="102">
        <f t="shared" si="1911"/>
        <v>0</v>
      </c>
      <c r="AB1016" s="102">
        <f t="shared" si="1912"/>
        <v>0</v>
      </c>
      <c r="AC1016" s="102">
        <f t="shared" si="1912"/>
        <v>0</v>
      </c>
      <c r="AD1016" s="114"/>
      <c r="AE1016" s="913">
        <v>0</v>
      </c>
      <c r="AF1016" s="495"/>
      <c r="AG1016" s="167">
        <f t="shared" ref="AG1016:AO1016" si="1950">AG1019+AG1022</f>
        <v>0</v>
      </c>
      <c r="AH1016" s="689"/>
      <c r="AI1016" s="167"/>
      <c r="AJ1016" s="689"/>
      <c r="AK1016" s="167"/>
      <c r="AL1016" s="689"/>
      <c r="AM1016" s="167">
        <f t="shared" si="1950"/>
        <v>0</v>
      </c>
      <c r="AN1016" s="689"/>
      <c r="AO1016" s="167">
        <f t="shared" si="1950"/>
        <v>0</v>
      </c>
      <c r="AP1016" s="102">
        <f t="shared" si="1926"/>
        <v>0</v>
      </c>
      <c r="AQ1016" s="114"/>
      <c r="AR1016" s="102">
        <v>0</v>
      </c>
      <c r="AS1016" s="114"/>
      <c r="AT1016" s="167">
        <f t="shared" ref="AT1016" si="1951">AT1019+AT1022</f>
        <v>0</v>
      </c>
      <c r="AU1016" s="689"/>
      <c r="AV1016" s="167"/>
      <c r="AW1016" s="689"/>
      <c r="AX1016" s="167"/>
      <c r="AY1016" s="689"/>
      <c r="AZ1016" s="167">
        <f t="shared" ref="AZ1016:BB1016" si="1952">AZ1019+AZ1022</f>
        <v>0</v>
      </c>
      <c r="BA1016" s="689"/>
      <c r="BB1016" s="167">
        <f t="shared" si="1952"/>
        <v>0</v>
      </c>
      <c r="BC1016" s="167">
        <f t="shared" si="1929"/>
        <v>0</v>
      </c>
      <c r="BD1016" s="167">
        <f t="shared" si="1930"/>
        <v>0</v>
      </c>
      <c r="BE1016" s="102">
        <v>0</v>
      </c>
      <c r="BF1016" s="167">
        <f t="shared" ref="BF1016:BI1016" si="1953">BF1019+BF1022</f>
        <v>0</v>
      </c>
      <c r="BG1016" s="167"/>
      <c r="BH1016" s="167">
        <f t="shared" si="1953"/>
        <v>0</v>
      </c>
      <c r="BI1016" s="167">
        <f t="shared" si="1953"/>
        <v>0</v>
      </c>
      <c r="BJ1016" s="102">
        <f t="shared" si="1932"/>
        <v>0</v>
      </c>
      <c r="BK1016" s="167"/>
      <c r="BL1016" s="167"/>
      <c r="BM1016" s="167"/>
      <c r="BN1016" s="102">
        <f t="shared" si="1933"/>
        <v>0</v>
      </c>
      <c r="BO1016" s="167">
        <f t="shared" si="1934"/>
        <v>0</v>
      </c>
      <c r="BP1016" s="167"/>
      <c r="BQ1016" s="167"/>
      <c r="BR1016" s="167">
        <f t="shared" si="1915"/>
        <v>0</v>
      </c>
      <c r="BS1016" s="167">
        <f t="shared" si="1916"/>
        <v>0</v>
      </c>
      <c r="BT1016" s="102"/>
      <c r="BU1016" s="102">
        <v>0</v>
      </c>
      <c r="BV1016" s="167">
        <f t="shared" ref="BV1016" si="1954">BV1019+BV1022</f>
        <v>0</v>
      </c>
      <c r="BW1016" s="167"/>
      <c r="BX1016" s="167"/>
      <c r="BY1016" s="167">
        <f t="shared" ref="BY1016:BZ1016" si="1955">BY1019+BY1022</f>
        <v>0</v>
      </c>
      <c r="BZ1016" s="167">
        <f t="shared" si="1955"/>
        <v>105102</v>
      </c>
      <c r="CE1016" s="699" t="e">
        <f t="shared" si="1883"/>
        <v>#DIV/0!</v>
      </c>
    </row>
    <row r="1017" spans="2:83" s="76" customFormat="1" ht="172.5" hidden="1" customHeight="1" x14ac:dyDescent="0.25">
      <c r="B1017" s="156" t="s">
        <v>34</v>
      </c>
      <c r="C1017" s="157" t="s">
        <v>215</v>
      </c>
      <c r="D1017" s="275">
        <f t="shared" ref="D1017:D1022" si="1956">E1017</f>
        <v>0</v>
      </c>
      <c r="E1017" s="491">
        <f>E1018+E1019</f>
        <v>0</v>
      </c>
      <c r="F1017" s="507"/>
      <c r="G1017" s="491"/>
      <c r="H1017" s="158"/>
      <c r="I1017" s="491">
        <f>I1018+I1019</f>
        <v>0</v>
      </c>
      <c r="J1017" s="275">
        <f>J1018+J1019</f>
        <v>0</v>
      </c>
      <c r="K1017" s="579">
        <f t="shared" ref="K1017:K1025" si="1957">M1017</f>
        <v>0</v>
      </c>
      <c r="L1017" s="687"/>
      <c r="M1017" s="166">
        <f>M1018+M1019</f>
        <v>0</v>
      </c>
      <c r="N1017" s="687"/>
      <c r="O1017" s="522"/>
      <c r="P1017" s="687"/>
      <c r="Q1017" s="435"/>
      <c r="R1017" s="687"/>
      <c r="S1017" s="158"/>
      <c r="T1017" s="35"/>
      <c r="U1017" s="435">
        <f>U1018+U1019</f>
        <v>0</v>
      </c>
      <c r="V1017" s="154">
        <f t="shared" si="1923"/>
        <v>0</v>
      </c>
      <c r="W1017" s="470"/>
      <c r="X1017" s="470"/>
      <c r="Y1017" s="470"/>
      <c r="Z1017" s="470">
        <f t="shared" si="1924"/>
        <v>0</v>
      </c>
      <c r="AA1017" s="320">
        <f t="shared" si="1911"/>
        <v>0</v>
      </c>
      <c r="AB1017" s="158">
        <f t="shared" si="1912"/>
        <v>0</v>
      </c>
      <c r="AC1017" s="320">
        <f t="shared" si="1912"/>
        <v>0</v>
      </c>
      <c r="AD1017" s="687"/>
      <c r="AE1017" s="876">
        <f t="shared" ref="AE1017:AE1022" si="1958">AG1017</f>
        <v>0</v>
      </c>
      <c r="AF1017" s="263"/>
      <c r="AG1017" s="166">
        <f>AG1018+AG1019</f>
        <v>0</v>
      </c>
      <c r="AH1017" s="166"/>
      <c r="AI1017" s="166"/>
      <c r="AJ1017" s="166"/>
      <c r="AK1017" s="166"/>
      <c r="AL1017" s="166"/>
      <c r="AM1017" s="252"/>
      <c r="AN1017" s="172"/>
      <c r="AO1017" s="166">
        <f>AO1018+AO1019</f>
        <v>0</v>
      </c>
      <c r="AP1017" s="307">
        <f t="shared" si="1926"/>
        <v>0</v>
      </c>
      <c r="AQ1017" s="687"/>
      <c r="AR1017" s="579">
        <f t="shared" ref="AR1017:AR1025" si="1959">AT1017</f>
        <v>0</v>
      </c>
      <c r="AS1017" s="687"/>
      <c r="AT1017" s="166">
        <f>AT1018+AT1019</f>
        <v>0</v>
      </c>
      <c r="AU1017" s="166"/>
      <c r="AV1017" s="166"/>
      <c r="AW1017" s="166"/>
      <c r="AX1017" s="166"/>
      <c r="AY1017" s="166"/>
      <c r="AZ1017" s="252"/>
      <c r="BA1017" s="172"/>
      <c r="BB1017" s="166">
        <f>BB1018+BB1019</f>
        <v>0</v>
      </c>
      <c r="BC1017" s="252">
        <f t="shared" si="1929"/>
        <v>0</v>
      </c>
      <c r="BD1017" s="166">
        <f t="shared" si="1930"/>
        <v>0</v>
      </c>
      <c r="BE1017" s="444">
        <f t="shared" ref="BE1017:BE1025" si="1960">BF1017</f>
        <v>0</v>
      </c>
      <c r="BF1017" s="166">
        <f>BF1018+BF1019</f>
        <v>0</v>
      </c>
      <c r="BG1017" s="166"/>
      <c r="BH1017" s="252"/>
      <c r="BI1017" s="166">
        <f>BI1018+BI1019</f>
        <v>0</v>
      </c>
      <c r="BJ1017" s="329">
        <f t="shared" si="1932"/>
        <v>0</v>
      </c>
      <c r="BK1017" s="166"/>
      <c r="BL1017" s="252"/>
      <c r="BM1017" s="166"/>
      <c r="BN1017" s="329">
        <f t="shared" si="1933"/>
        <v>0</v>
      </c>
      <c r="BO1017" s="166">
        <f t="shared" si="1934"/>
        <v>0</v>
      </c>
      <c r="BP1017" s="166"/>
      <c r="BQ1017" s="166"/>
      <c r="BR1017" s="252">
        <f t="shared" si="1915"/>
        <v>0</v>
      </c>
      <c r="BS1017" s="166">
        <f t="shared" si="1916"/>
        <v>0</v>
      </c>
      <c r="BT1017" s="435"/>
      <c r="BU1017" s="579">
        <f t="shared" ref="BU1017:BU1025" si="1961">BV1017</f>
        <v>0</v>
      </c>
      <c r="BV1017" s="166">
        <f>BV1018+BV1019</f>
        <v>0</v>
      </c>
      <c r="BW1017" s="166"/>
      <c r="BX1017" s="166"/>
      <c r="BY1017" s="252"/>
      <c r="BZ1017" s="166">
        <f>BZ1018+BZ1019</f>
        <v>50449</v>
      </c>
      <c r="CE1017" s="699" t="e">
        <f t="shared" si="1883"/>
        <v>#DIV/0!</v>
      </c>
    </row>
    <row r="1018" spans="2:83" s="50" customFormat="1" ht="45.75" hidden="1" customHeight="1" x14ac:dyDescent="0.25">
      <c r="B1018" s="134"/>
      <c r="C1018" s="113" t="s">
        <v>31</v>
      </c>
      <c r="D1018" s="106">
        <f t="shared" si="1956"/>
        <v>0</v>
      </c>
      <c r="E1018" s="106">
        <v>0</v>
      </c>
      <c r="F1018" s="106"/>
      <c r="G1018" s="106"/>
      <c r="H1018" s="106">
        <f>H961+H965+H969+H1005+H1009</f>
        <v>0</v>
      </c>
      <c r="I1018" s="106"/>
      <c r="J1018" s="106">
        <v>0</v>
      </c>
      <c r="K1018" s="106">
        <f t="shared" si="1957"/>
        <v>0</v>
      </c>
      <c r="L1018" s="106"/>
      <c r="M1018" s="109">
        <v>0</v>
      </c>
      <c r="N1018" s="106"/>
      <c r="O1018" s="106"/>
      <c r="P1018" s="106"/>
      <c r="Q1018" s="106"/>
      <c r="R1018" s="106"/>
      <c r="S1018" s="106">
        <f>S961+S965+S969+S1005+S1009</f>
        <v>0</v>
      </c>
      <c r="T1018" s="106"/>
      <c r="U1018" s="106"/>
      <c r="V1018" s="154">
        <f t="shared" si="1923"/>
        <v>0</v>
      </c>
      <c r="W1018" s="106"/>
      <c r="X1018" s="106"/>
      <c r="Y1018" s="106"/>
      <c r="Z1018" s="106">
        <f t="shared" si="1924"/>
        <v>0</v>
      </c>
      <c r="AA1018" s="106">
        <f t="shared" si="1911"/>
        <v>0</v>
      </c>
      <c r="AB1018" s="106">
        <f t="shared" si="1912"/>
        <v>0</v>
      </c>
      <c r="AC1018" s="106">
        <f t="shared" si="1912"/>
        <v>0</v>
      </c>
      <c r="AD1018" s="106"/>
      <c r="AE1018" s="1001">
        <f t="shared" si="1958"/>
        <v>0</v>
      </c>
      <c r="AF1018" s="497"/>
      <c r="AG1018" s="109">
        <v>0</v>
      </c>
      <c r="AH1018" s="109"/>
      <c r="AI1018" s="109"/>
      <c r="AJ1018" s="109"/>
      <c r="AK1018" s="109"/>
      <c r="AL1018" s="109"/>
      <c r="AM1018" s="109">
        <f>AM961+AM965+AM969+AM1005+AM1009</f>
        <v>0</v>
      </c>
      <c r="AN1018" s="109"/>
      <c r="AO1018" s="109">
        <f>AO961+AO965+AO969+AO1005+AO1009</f>
        <v>0</v>
      </c>
      <c r="AP1018" s="106">
        <f t="shared" si="1926"/>
        <v>0</v>
      </c>
      <c r="AQ1018" s="106"/>
      <c r="AR1018" s="106">
        <f t="shared" si="1959"/>
        <v>0</v>
      </c>
      <c r="AS1018" s="106"/>
      <c r="AT1018" s="109">
        <v>0</v>
      </c>
      <c r="AU1018" s="109"/>
      <c r="AV1018" s="109"/>
      <c r="AW1018" s="109"/>
      <c r="AX1018" s="109"/>
      <c r="AY1018" s="109"/>
      <c r="AZ1018" s="109">
        <f>AZ961+AZ965+AZ969+AZ1005+AZ1009</f>
        <v>0</v>
      </c>
      <c r="BA1018" s="109"/>
      <c r="BB1018" s="109">
        <f>BB961+BB965+BB969+BB1005+BB1009</f>
        <v>0</v>
      </c>
      <c r="BC1018" s="109">
        <f t="shared" si="1929"/>
        <v>0</v>
      </c>
      <c r="BD1018" s="109">
        <f t="shared" si="1930"/>
        <v>0</v>
      </c>
      <c r="BE1018" s="106">
        <f t="shared" si="1960"/>
        <v>0</v>
      </c>
      <c r="BF1018" s="109">
        <v>0</v>
      </c>
      <c r="BG1018" s="109"/>
      <c r="BH1018" s="109">
        <f>BH961+BH965+BH969+BH1005+BH1009</f>
        <v>0</v>
      </c>
      <c r="BI1018" s="109">
        <f>BI961+BI965+BI969+BI1005+BI1009</f>
        <v>0</v>
      </c>
      <c r="BJ1018" s="106">
        <f t="shared" si="1932"/>
        <v>0</v>
      </c>
      <c r="BK1018" s="109"/>
      <c r="BL1018" s="109"/>
      <c r="BM1018" s="109"/>
      <c r="BN1018" s="106">
        <f t="shared" si="1933"/>
        <v>0</v>
      </c>
      <c r="BO1018" s="109">
        <f t="shared" si="1934"/>
        <v>0</v>
      </c>
      <c r="BP1018" s="109"/>
      <c r="BQ1018" s="109"/>
      <c r="BR1018" s="109">
        <f t="shared" si="1915"/>
        <v>0</v>
      </c>
      <c r="BS1018" s="109">
        <f t="shared" si="1916"/>
        <v>0</v>
      </c>
      <c r="BT1018" s="106"/>
      <c r="BU1018" s="106">
        <f t="shared" si="1961"/>
        <v>0</v>
      </c>
      <c r="BV1018" s="109">
        <v>0</v>
      </c>
      <c r="BW1018" s="109"/>
      <c r="BX1018" s="109"/>
      <c r="BY1018" s="109">
        <f>BY961+BY965+BY969+BY1005+BY1009</f>
        <v>0</v>
      </c>
      <c r="BZ1018" s="109">
        <f>BZ961+BZ965+BZ969+BZ1005+BZ1009</f>
        <v>15415</v>
      </c>
      <c r="CE1018" s="699" t="e">
        <f t="shared" si="1883"/>
        <v>#DIV/0!</v>
      </c>
    </row>
    <row r="1019" spans="2:83" s="23" customFormat="1" ht="46.5" hidden="1" customHeight="1" x14ac:dyDescent="0.25">
      <c r="B1019" s="135"/>
      <c r="C1019" s="112" t="s">
        <v>32</v>
      </c>
      <c r="D1019" s="102">
        <f t="shared" si="1956"/>
        <v>0</v>
      </c>
      <c r="E1019" s="102">
        <v>0</v>
      </c>
      <c r="F1019" s="102"/>
      <c r="G1019" s="102"/>
      <c r="H1019" s="102">
        <f>H964+H968+H1004</f>
        <v>0</v>
      </c>
      <c r="I1019" s="102"/>
      <c r="J1019" s="102">
        <v>0</v>
      </c>
      <c r="K1019" s="114">
        <f t="shared" si="1957"/>
        <v>0</v>
      </c>
      <c r="L1019" s="114"/>
      <c r="M1019" s="167">
        <v>0</v>
      </c>
      <c r="N1019" s="114"/>
      <c r="O1019" s="102"/>
      <c r="P1019" s="114"/>
      <c r="Q1019" s="102"/>
      <c r="R1019" s="114"/>
      <c r="S1019" s="102">
        <f>S964+S968+S1004</f>
        <v>0</v>
      </c>
      <c r="T1019" s="114"/>
      <c r="U1019" s="102"/>
      <c r="V1019" s="154">
        <f t="shared" si="1923"/>
        <v>0</v>
      </c>
      <c r="W1019" s="102"/>
      <c r="X1019" s="102"/>
      <c r="Y1019" s="102"/>
      <c r="Z1019" s="102">
        <f t="shared" si="1924"/>
        <v>0</v>
      </c>
      <c r="AA1019" s="102">
        <f t="shared" si="1911"/>
        <v>0</v>
      </c>
      <c r="AB1019" s="102">
        <f t="shared" si="1912"/>
        <v>0</v>
      </c>
      <c r="AC1019" s="102">
        <f t="shared" si="1912"/>
        <v>0</v>
      </c>
      <c r="AD1019" s="114"/>
      <c r="AE1019" s="913">
        <f t="shared" si="1958"/>
        <v>0</v>
      </c>
      <c r="AF1019" s="495"/>
      <c r="AG1019" s="167">
        <v>0</v>
      </c>
      <c r="AH1019" s="689"/>
      <c r="AI1019" s="167"/>
      <c r="AJ1019" s="689"/>
      <c r="AK1019" s="167"/>
      <c r="AL1019" s="689"/>
      <c r="AM1019" s="167">
        <f>AM964+AM968+AM1004</f>
        <v>0</v>
      </c>
      <c r="AN1019" s="689"/>
      <c r="AO1019" s="167">
        <f>AO964+AO968+AO1004</f>
        <v>0</v>
      </c>
      <c r="AP1019" s="102">
        <f t="shared" si="1926"/>
        <v>0</v>
      </c>
      <c r="AQ1019" s="114"/>
      <c r="AR1019" s="102">
        <f t="shared" si="1959"/>
        <v>0</v>
      </c>
      <c r="AS1019" s="114"/>
      <c r="AT1019" s="167">
        <v>0</v>
      </c>
      <c r="AU1019" s="689"/>
      <c r="AV1019" s="167"/>
      <c r="AW1019" s="689"/>
      <c r="AX1019" s="167"/>
      <c r="AY1019" s="689"/>
      <c r="AZ1019" s="167">
        <f>AZ964+AZ968+AZ1004</f>
        <v>0</v>
      </c>
      <c r="BA1019" s="689"/>
      <c r="BB1019" s="167">
        <f>BB964+BB968+BB1004</f>
        <v>0</v>
      </c>
      <c r="BC1019" s="167">
        <f t="shared" si="1929"/>
        <v>0</v>
      </c>
      <c r="BD1019" s="167">
        <f t="shared" si="1930"/>
        <v>0</v>
      </c>
      <c r="BE1019" s="102">
        <f t="shared" si="1960"/>
        <v>0</v>
      </c>
      <c r="BF1019" s="167">
        <v>0</v>
      </c>
      <c r="BG1019" s="167"/>
      <c r="BH1019" s="167">
        <f>BH964+BH968+BH1004</f>
        <v>0</v>
      </c>
      <c r="BI1019" s="167">
        <f>BI964+BI968+BI1004</f>
        <v>0</v>
      </c>
      <c r="BJ1019" s="102">
        <f t="shared" si="1932"/>
        <v>0</v>
      </c>
      <c r="BK1019" s="167"/>
      <c r="BL1019" s="167"/>
      <c r="BM1019" s="167"/>
      <c r="BN1019" s="102">
        <f t="shared" si="1933"/>
        <v>0</v>
      </c>
      <c r="BO1019" s="167">
        <f t="shared" si="1934"/>
        <v>0</v>
      </c>
      <c r="BP1019" s="167"/>
      <c r="BQ1019" s="167"/>
      <c r="BR1019" s="167">
        <f t="shared" si="1915"/>
        <v>0</v>
      </c>
      <c r="BS1019" s="167">
        <f t="shared" si="1916"/>
        <v>0</v>
      </c>
      <c r="BT1019" s="102"/>
      <c r="BU1019" s="102">
        <f t="shared" si="1961"/>
        <v>0</v>
      </c>
      <c r="BV1019" s="167">
        <v>0</v>
      </c>
      <c r="BW1019" s="167"/>
      <c r="BX1019" s="167"/>
      <c r="BY1019" s="167">
        <f>BY964+BY968+BY1004</f>
        <v>0</v>
      </c>
      <c r="BZ1019" s="167">
        <f>BZ964+BZ968+BZ1004</f>
        <v>35034</v>
      </c>
      <c r="CE1019" s="699" t="e">
        <f t="shared" si="1883"/>
        <v>#DIV/0!</v>
      </c>
    </row>
    <row r="1020" spans="2:83" s="74" customFormat="1" ht="99" hidden="1" customHeight="1" x14ac:dyDescent="0.25">
      <c r="B1020" s="156">
        <v>2</v>
      </c>
      <c r="C1020" s="157" t="s">
        <v>305</v>
      </c>
      <c r="D1020" s="326">
        <f t="shared" si="1956"/>
        <v>0</v>
      </c>
      <c r="E1020" s="166">
        <f>E1021+E1022</f>
        <v>0</v>
      </c>
      <c r="F1020" s="166"/>
      <c r="G1020" s="166"/>
      <c r="H1020" s="250"/>
      <c r="I1020" s="166">
        <f>I1021+I1022</f>
        <v>0</v>
      </c>
      <c r="J1020" s="166">
        <f>J1021+J1022</f>
        <v>0</v>
      </c>
      <c r="K1020" s="579">
        <f t="shared" si="1957"/>
        <v>0</v>
      </c>
      <c r="L1020" s="687"/>
      <c r="M1020" s="166">
        <f>M1021+M1022</f>
        <v>0</v>
      </c>
      <c r="N1020" s="166"/>
      <c r="O1020" s="166"/>
      <c r="P1020" s="166"/>
      <c r="Q1020" s="166"/>
      <c r="R1020" s="166"/>
      <c r="S1020" s="250"/>
      <c r="T1020" s="171"/>
      <c r="U1020" s="166">
        <f>U1021+U1022</f>
        <v>0</v>
      </c>
      <c r="V1020" s="154">
        <f t="shared" si="1923"/>
        <v>0</v>
      </c>
      <c r="W1020" s="166"/>
      <c r="X1020" s="166"/>
      <c r="Y1020" s="166"/>
      <c r="Z1020" s="470">
        <f t="shared" ref="Z1020:Z1025" si="1962">AA1020+AB1020+AC1020</f>
        <v>0</v>
      </c>
      <c r="AA1020" s="326"/>
      <c r="AB1020" s="326"/>
      <c r="AC1020" s="326">
        <f>AC1021+AC1022</f>
        <v>0</v>
      </c>
      <c r="AD1020" s="687"/>
      <c r="AE1020" s="876">
        <f t="shared" si="1958"/>
        <v>0</v>
      </c>
      <c r="AF1020" s="263"/>
      <c r="AG1020" s="166">
        <f>AG1021+AG1022</f>
        <v>0</v>
      </c>
      <c r="AH1020" s="166"/>
      <c r="AI1020" s="166"/>
      <c r="AJ1020" s="166"/>
      <c r="AK1020" s="166"/>
      <c r="AL1020" s="166"/>
      <c r="AM1020" s="250"/>
      <c r="AN1020" s="171"/>
      <c r="AO1020" s="166">
        <f>AO1021+AO1022</f>
        <v>0</v>
      </c>
      <c r="AP1020" s="166"/>
      <c r="AQ1020" s="166"/>
      <c r="AR1020" s="579">
        <f t="shared" si="1959"/>
        <v>0</v>
      </c>
      <c r="AS1020" s="687"/>
      <c r="AT1020" s="166">
        <f>AT1021+AT1022</f>
        <v>0</v>
      </c>
      <c r="AU1020" s="166"/>
      <c r="AV1020" s="166"/>
      <c r="AW1020" s="166"/>
      <c r="AX1020" s="166"/>
      <c r="AY1020" s="166"/>
      <c r="AZ1020" s="250"/>
      <c r="BA1020" s="171"/>
      <c r="BB1020" s="166">
        <f>BB1021+BB1022</f>
        <v>0</v>
      </c>
      <c r="BC1020" s="166"/>
      <c r="BD1020" s="166"/>
      <c r="BE1020" s="444">
        <f t="shared" si="1960"/>
        <v>0</v>
      </c>
      <c r="BF1020" s="166">
        <f>BF1021+BF1022</f>
        <v>0</v>
      </c>
      <c r="BG1020" s="166"/>
      <c r="BH1020" s="250"/>
      <c r="BI1020" s="166">
        <f>BI1021+BI1022</f>
        <v>0</v>
      </c>
      <c r="BJ1020" s="166"/>
      <c r="BK1020" s="166"/>
      <c r="BL1020" s="166"/>
      <c r="BM1020" s="166"/>
      <c r="BN1020" s="154">
        <f t="shared" si="1933"/>
        <v>0</v>
      </c>
      <c r="BO1020" s="166"/>
      <c r="BP1020" s="166"/>
      <c r="BQ1020" s="166"/>
      <c r="BR1020" s="166"/>
      <c r="BS1020" s="166"/>
      <c r="BT1020" s="166"/>
      <c r="BU1020" s="579">
        <f t="shared" si="1961"/>
        <v>0</v>
      </c>
      <c r="BV1020" s="166">
        <f>BV1021+BV1022</f>
        <v>0</v>
      </c>
      <c r="BW1020" s="166"/>
      <c r="BX1020" s="166"/>
      <c r="BY1020" s="250"/>
      <c r="BZ1020" s="166">
        <f>BZ1021+BZ1022</f>
        <v>85483</v>
      </c>
      <c r="CE1020" s="699" t="e">
        <f t="shared" si="1883"/>
        <v>#DIV/0!</v>
      </c>
    </row>
    <row r="1021" spans="2:83" s="50" customFormat="1" ht="45.75" hidden="1" customHeight="1" x14ac:dyDescent="0.25">
      <c r="B1021" s="134"/>
      <c r="C1021" s="113" t="s">
        <v>31</v>
      </c>
      <c r="D1021" s="106">
        <f t="shared" si="1956"/>
        <v>0</v>
      </c>
      <c r="E1021" s="106">
        <v>0</v>
      </c>
      <c r="F1021" s="106"/>
      <c r="G1021" s="106"/>
      <c r="H1021" s="106">
        <f>H964+H968+H1005+H1008+H1012</f>
        <v>0</v>
      </c>
      <c r="I1021" s="106"/>
      <c r="J1021" s="106">
        <v>0</v>
      </c>
      <c r="K1021" s="106">
        <f t="shared" si="1957"/>
        <v>0</v>
      </c>
      <c r="L1021" s="106"/>
      <c r="M1021" s="109">
        <v>0</v>
      </c>
      <c r="N1021" s="106"/>
      <c r="O1021" s="106"/>
      <c r="P1021" s="106"/>
      <c r="Q1021" s="106"/>
      <c r="R1021" s="106"/>
      <c r="S1021" s="106">
        <f>S964+S968+S1005+S1008+S1012</f>
        <v>0</v>
      </c>
      <c r="T1021" s="106"/>
      <c r="U1021" s="106"/>
      <c r="V1021" s="154">
        <f t="shared" si="1923"/>
        <v>0</v>
      </c>
      <c r="W1021" s="106"/>
      <c r="X1021" s="106"/>
      <c r="Y1021" s="106"/>
      <c r="Z1021" s="106">
        <f t="shared" si="1962"/>
        <v>0</v>
      </c>
      <c r="AA1021" s="106"/>
      <c r="AB1021" s="106"/>
      <c r="AC1021" s="106"/>
      <c r="AD1021" s="106"/>
      <c r="AE1021" s="1001">
        <f t="shared" si="1958"/>
        <v>0</v>
      </c>
      <c r="AF1021" s="497"/>
      <c r="AG1021" s="109">
        <v>0</v>
      </c>
      <c r="AH1021" s="109"/>
      <c r="AI1021" s="109"/>
      <c r="AJ1021" s="109"/>
      <c r="AK1021" s="109"/>
      <c r="AL1021" s="109"/>
      <c r="AM1021" s="109">
        <f>AM964+AM968+AM1005+AM1008+AM1012</f>
        <v>0</v>
      </c>
      <c r="AN1021" s="109"/>
      <c r="AO1021" s="109">
        <f>AO964+AO968+AO1005+AO1008+AO1012</f>
        <v>0</v>
      </c>
      <c r="AP1021" s="106"/>
      <c r="AQ1021" s="106"/>
      <c r="AR1021" s="106">
        <f t="shared" si="1959"/>
        <v>0</v>
      </c>
      <c r="AS1021" s="106"/>
      <c r="AT1021" s="109">
        <v>0</v>
      </c>
      <c r="AU1021" s="109"/>
      <c r="AV1021" s="109"/>
      <c r="AW1021" s="109"/>
      <c r="AX1021" s="109"/>
      <c r="AY1021" s="109"/>
      <c r="AZ1021" s="109">
        <f>AZ964+AZ968+AZ1005+AZ1008+AZ1012</f>
        <v>0</v>
      </c>
      <c r="BA1021" s="109"/>
      <c r="BB1021" s="109">
        <f>BB964+BB968+BB1005+BB1008+BB1012</f>
        <v>0</v>
      </c>
      <c r="BC1021" s="109"/>
      <c r="BD1021" s="109"/>
      <c r="BE1021" s="106">
        <f t="shared" si="1960"/>
        <v>0</v>
      </c>
      <c r="BF1021" s="109">
        <v>0</v>
      </c>
      <c r="BG1021" s="109"/>
      <c r="BH1021" s="109">
        <f>BH964+BH968+BH1005+BH1008+BH1012</f>
        <v>0</v>
      </c>
      <c r="BI1021" s="109">
        <f>BI964+BI968+BI1005+BI1008+BI1012</f>
        <v>0</v>
      </c>
      <c r="BJ1021" s="106"/>
      <c r="BK1021" s="109"/>
      <c r="BL1021" s="109"/>
      <c r="BM1021" s="109"/>
      <c r="BN1021" s="106">
        <f t="shared" si="1933"/>
        <v>0</v>
      </c>
      <c r="BO1021" s="109"/>
      <c r="BP1021" s="109"/>
      <c r="BQ1021" s="109"/>
      <c r="BR1021" s="109"/>
      <c r="BS1021" s="109"/>
      <c r="BT1021" s="106"/>
      <c r="BU1021" s="106">
        <f t="shared" si="1961"/>
        <v>0</v>
      </c>
      <c r="BV1021" s="109">
        <v>0</v>
      </c>
      <c r="BW1021" s="109"/>
      <c r="BX1021" s="109"/>
      <c r="BY1021" s="109">
        <f>BY964+BY968+BY1005+BY1008+BY1012</f>
        <v>0</v>
      </c>
      <c r="BZ1021" s="109">
        <f>BZ964+BZ968+BZ1005+BZ1008+BZ1012</f>
        <v>15415</v>
      </c>
      <c r="CE1021" s="699" t="e">
        <f t="shared" si="1883"/>
        <v>#DIV/0!</v>
      </c>
    </row>
    <row r="1022" spans="2:83" s="23" customFormat="1" ht="46.5" hidden="1" customHeight="1" x14ac:dyDescent="0.25">
      <c r="B1022" s="135"/>
      <c r="C1022" s="112" t="s">
        <v>32</v>
      </c>
      <c r="D1022" s="102">
        <f t="shared" si="1956"/>
        <v>0</v>
      </c>
      <c r="E1022" s="102">
        <v>0</v>
      </c>
      <c r="F1022" s="102"/>
      <c r="G1022" s="102"/>
      <c r="H1022" s="102"/>
      <c r="I1022" s="102"/>
      <c r="J1022" s="102">
        <v>0</v>
      </c>
      <c r="K1022" s="114">
        <f t="shared" si="1957"/>
        <v>0</v>
      </c>
      <c r="L1022" s="114"/>
      <c r="M1022" s="167">
        <v>0</v>
      </c>
      <c r="N1022" s="114"/>
      <c r="O1022" s="102"/>
      <c r="P1022" s="114"/>
      <c r="Q1022" s="102"/>
      <c r="R1022" s="114"/>
      <c r="S1022" s="102"/>
      <c r="T1022" s="114"/>
      <c r="U1022" s="102"/>
      <c r="V1022" s="154">
        <f t="shared" si="1923"/>
        <v>0</v>
      </c>
      <c r="W1022" s="102"/>
      <c r="X1022" s="102"/>
      <c r="Y1022" s="102"/>
      <c r="Z1022" s="106">
        <f t="shared" si="1962"/>
        <v>0</v>
      </c>
      <c r="AA1022" s="102"/>
      <c r="AB1022" s="102"/>
      <c r="AC1022" s="102">
        <v>0</v>
      </c>
      <c r="AD1022" s="114"/>
      <c r="AE1022" s="913">
        <f t="shared" si="1958"/>
        <v>0</v>
      </c>
      <c r="AF1022" s="495"/>
      <c r="AG1022" s="167">
        <v>0</v>
      </c>
      <c r="AH1022" s="689"/>
      <c r="AI1022" s="167"/>
      <c r="AJ1022" s="689"/>
      <c r="AK1022" s="167"/>
      <c r="AL1022" s="689"/>
      <c r="AM1022" s="167">
        <f>AM967+AM1004+AM1007</f>
        <v>0</v>
      </c>
      <c r="AN1022" s="689"/>
      <c r="AO1022" s="167">
        <f>AO967+AO1004+AO1007</f>
        <v>0</v>
      </c>
      <c r="AP1022" s="102"/>
      <c r="AQ1022" s="114"/>
      <c r="AR1022" s="102">
        <f t="shared" si="1959"/>
        <v>0</v>
      </c>
      <c r="AS1022" s="114"/>
      <c r="AT1022" s="167">
        <v>0</v>
      </c>
      <c r="AU1022" s="689"/>
      <c r="AV1022" s="167"/>
      <c r="AW1022" s="689"/>
      <c r="AX1022" s="167"/>
      <c r="AY1022" s="689"/>
      <c r="AZ1022" s="167">
        <f>AZ967+AZ1004+AZ1007</f>
        <v>0</v>
      </c>
      <c r="BA1022" s="689"/>
      <c r="BB1022" s="167">
        <f>BB967+BB1004+BB1007</f>
        <v>0</v>
      </c>
      <c r="BC1022" s="167"/>
      <c r="BD1022" s="167"/>
      <c r="BE1022" s="102">
        <f t="shared" si="1960"/>
        <v>0</v>
      </c>
      <c r="BF1022" s="167">
        <v>0</v>
      </c>
      <c r="BG1022" s="167"/>
      <c r="BH1022" s="167">
        <f>BH967+BH1004+BH1007</f>
        <v>0</v>
      </c>
      <c r="BI1022" s="167">
        <f>BI967+BI1004+BI1007</f>
        <v>0</v>
      </c>
      <c r="BJ1022" s="102"/>
      <c r="BK1022" s="167"/>
      <c r="BL1022" s="167"/>
      <c r="BM1022" s="167"/>
      <c r="BN1022" s="102">
        <f t="shared" si="1933"/>
        <v>0</v>
      </c>
      <c r="BO1022" s="167"/>
      <c r="BP1022" s="167"/>
      <c r="BQ1022" s="167"/>
      <c r="BR1022" s="167"/>
      <c r="BS1022" s="167"/>
      <c r="BT1022" s="102"/>
      <c r="BU1022" s="102">
        <f t="shared" si="1961"/>
        <v>0</v>
      </c>
      <c r="BV1022" s="167">
        <v>0</v>
      </c>
      <c r="BW1022" s="167"/>
      <c r="BX1022" s="167"/>
      <c r="BY1022" s="167">
        <f>BY967+BY1004+BY1007</f>
        <v>0</v>
      </c>
      <c r="BZ1022" s="167">
        <f>BZ967+BZ1004+BZ1007</f>
        <v>70068</v>
      </c>
      <c r="CE1022" s="699" t="e">
        <f t="shared" si="1883"/>
        <v>#DIV/0!</v>
      </c>
    </row>
    <row r="1023" spans="2:83" s="74" customFormat="1" ht="99" hidden="1" customHeight="1" x14ac:dyDescent="0.25">
      <c r="B1023" s="156" t="s">
        <v>7</v>
      </c>
      <c r="C1023" s="157" t="s">
        <v>306</v>
      </c>
      <c r="D1023" s="326">
        <f t="shared" ref="D1023:D1025" si="1963">E1023</f>
        <v>0</v>
      </c>
      <c r="E1023" s="166">
        <f>E1024+E1025</f>
        <v>0</v>
      </c>
      <c r="F1023" s="166"/>
      <c r="G1023" s="166"/>
      <c r="H1023" s="250"/>
      <c r="I1023" s="166">
        <f>I1024+I1025</f>
        <v>0</v>
      </c>
      <c r="J1023" s="166">
        <f>J1024+J1025</f>
        <v>0</v>
      </c>
      <c r="K1023" s="579">
        <f t="shared" si="1957"/>
        <v>0</v>
      </c>
      <c r="L1023" s="687"/>
      <c r="M1023" s="166">
        <f>M1024+M1025</f>
        <v>0</v>
      </c>
      <c r="N1023" s="166"/>
      <c r="O1023" s="166"/>
      <c r="P1023" s="166"/>
      <c r="Q1023" s="166"/>
      <c r="R1023" s="166"/>
      <c r="S1023" s="250"/>
      <c r="T1023" s="171"/>
      <c r="U1023" s="166">
        <f>U1024+U1025</f>
        <v>0</v>
      </c>
      <c r="V1023" s="154">
        <f t="shared" ref="V1023:V1025" si="1964">W1023+X1023+Y1023</f>
        <v>0</v>
      </c>
      <c r="W1023" s="166"/>
      <c r="X1023" s="166"/>
      <c r="Y1023" s="166"/>
      <c r="Z1023" s="470">
        <f t="shared" si="1962"/>
        <v>0</v>
      </c>
      <c r="AA1023" s="326"/>
      <c r="AB1023" s="326"/>
      <c r="AC1023" s="326">
        <f>AC1024+AC1025</f>
        <v>0</v>
      </c>
      <c r="AD1023" s="687"/>
      <c r="AE1023" s="876">
        <f t="shared" ref="AE1023:AE1025" si="1965">AG1023</f>
        <v>0</v>
      </c>
      <c r="AF1023" s="263"/>
      <c r="AG1023" s="166">
        <f>AG1024+AG1025</f>
        <v>0</v>
      </c>
      <c r="AH1023" s="166"/>
      <c r="AI1023" s="166"/>
      <c r="AJ1023" s="166"/>
      <c r="AK1023" s="166"/>
      <c r="AL1023" s="166"/>
      <c r="AM1023" s="250"/>
      <c r="AN1023" s="171"/>
      <c r="AO1023" s="166">
        <f>AO1024+AO1025</f>
        <v>0</v>
      </c>
      <c r="AP1023" s="166"/>
      <c r="AQ1023" s="166"/>
      <c r="AR1023" s="579">
        <f t="shared" si="1959"/>
        <v>0</v>
      </c>
      <c r="AS1023" s="687"/>
      <c r="AT1023" s="166">
        <f>AT1024+AT1025</f>
        <v>0</v>
      </c>
      <c r="AU1023" s="166"/>
      <c r="AV1023" s="166"/>
      <c r="AW1023" s="166"/>
      <c r="AX1023" s="166"/>
      <c r="AY1023" s="166"/>
      <c r="AZ1023" s="250"/>
      <c r="BA1023" s="171"/>
      <c r="BB1023" s="166">
        <f>BB1024+BB1025</f>
        <v>0</v>
      </c>
      <c r="BC1023" s="166"/>
      <c r="BD1023" s="166"/>
      <c r="BE1023" s="444">
        <f t="shared" si="1960"/>
        <v>0</v>
      </c>
      <c r="BF1023" s="166">
        <f>BF1024+BF1025</f>
        <v>0</v>
      </c>
      <c r="BG1023" s="166"/>
      <c r="BH1023" s="250"/>
      <c r="BI1023" s="166">
        <f>BI1024+BI1025</f>
        <v>0</v>
      </c>
      <c r="BJ1023" s="166"/>
      <c r="BK1023" s="166"/>
      <c r="BL1023" s="166"/>
      <c r="BM1023" s="166"/>
      <c r="BN1023" s="154">
        <f t="shared" si="1933"/>
        <v>0</v>
      </c>
      <c r="BO1023" s="166"/>
      <c r="BP1023" s="166"/>
      <c r="BQ1023" s="166"/>
      <c r="BR1023" s="166"/>
      <c r="BS1023" s="166"/>
      <c r="BT1023" s="166"/>
      <c r="BU1023" s="579">
        <f t="shared" si="1961"/>
        <v>0</v>
      </c>
      <c r="BV1023" s="166">
        <f>BV1024+BV1025</f>
        <v>0</v>
      </c>
      <c r="BW1023" s="166"/>
      <c r="BX1023" s="166"/>
      <c r="BY1023" s="250"/>
      <c r="BZ1023" s="166">
        <f>BZ1024+BZ1025</f>
        <v>100898</v>
      </c>
      <c r="CE1023" s="699" t="e">
        <f t="shared" si="1883"/>
        <v>#DIV/0!</v>
      </c>
    </row>
    <row r="1024" spans="2:83" s="50" customFormat="1" ht="45.75" hidden="1" customHeight="1" x14ac:dyDescent="0.25">
      <c r="B1024" s="134"/>
      <c r="C1024" s="113" t="s">
        <v>31</v>
      </c>
      <c r="D1024" s="106">
        <f t="shared" si="1963"/>
        <v>0</v>
      </c>
      <c r="E1024" s="106">
        <v>0</v>
      </c>
      <c r="F1024" s="106"/>
      <c r="G1024" s="106"/>
      <c r="H1024" s="106">
        <f>H967+H1004+H1008+H1011+H1015</f>
        <v>0</v>
      </c>
      <c r="I1024" s="106"/>
      <c r="J1024" s="106">
        <v>0</v>
      </c>
      <c r="K1024" s="106">
        <f t="shared" si="1957"/>
        <v>0</v>
      </c>
      <c r="L1024" s="106"/>
      <c r="M1024" s="109">
        <v>0</v>
      </c>
      <c r="N1024" s="106"/>
      <c r="O1024" s="106"/>
      <c r="P1024" s="106"/>
      <c r="Q1024" s="106"/>
      <c r="R1024" s="106"/>
      <c r="S1024" s="106">
        <f>S967+S1004+S1008+S1011+S1015</f>
        <v>0</v>
      </c>
      <c r="T1024" s="106"/>
      <c r="U1024" s="106"/>
      <c r="V1024" s="154">
        <f t="shared" si="1964"/>
        <v>0</v>
      </c>
      <c r="W1024" s="106"/>
      <c r="X1024" s="106"/>
      <c r="Y1024" s="106"/>
      <c r="Z1024" s="106">
        <f t="shared" si="1962"/>
        <v>0</v>
      </c>
      <c r="AA1024" s="106"/>
      <c r="AB1024" s="106"/>
      <c r="AC1024" s="106"/>
      <c r="AD1024" s="106"/>
      <c r="AE1024" s="1001">
        <f t="shared" si="1965"/>
        <v>0</v>
      </c>
      <c r="AF1024" s="497"/>
      <c r="AG1024" s="109">
        <v>0</v>
      </c>
      <c r="AH1024" s="109"/>
      <c r="AI1024" s="109"/>
      <c r="AJ1024" s="109"/>
      <c r="AK1024" s="109"/>
      <c r="AL1024" s="109"/>
      <c r="AM1024" s="109">
        <f>AM967+AM1004+AM1008+AM1011+AM1015</f>
        <v>0</v>
      </c>
      <c r="AN1024" s="109"/>
      <c r="AO1024" s="109">
        <f>AO967+AO1004+AO1008+AO1011+AO1015</f>
        <v>0</v>
      </c>
      <c r="AP1024" s="106"/>
      <c r="AQ1024" s="106"/>
      <c r="AR1024" s="106">
        <f t="shared" si="1959"/>
        <v>0</v>
      </c>
      <c r="AS1024" s="106"/>
      <c r="AT1024" s="109">
        <v>0</v>
      </c>
      <c r="AU1024" s="109"/>
      <c r="AV1024" s="109"/>
      <c r="AW1024" s="109"/>
      <c r="AX1024" s="109"/>
      <c r="AY1024" s="109"/>
      <c r="AZ1024" s="109">
        <f>AZ967+AZ1004+AZ1008+AZ1011+AZ1015</f>
        <v>0</v>
      </c>
      <c r="BA1024" s="109"/>
      <c r="BB1024" s="109">
        <f>BB967+BB1004+BB1008+BB1011+BB1015</f>
        <v>0</v>
      </c>
      <c r="BC1024" s="109"/>
      <c r="BD1024" s="109"/>
      <c r="BE1024" s="106">
        <f t="shared" si="1960"/>
        <v>0</v>
      </c>
      <c r="BF1024" s="109">
        <v>0</v>
      </c>
      <c r="BG1024" s="109"/>
      <c r="BH1024" s="109">
        <f>BH967+BH1004+BH1008+BH1011+BH1015</f>
        <v>0</v>
      </c>
      <c r="BI1024" s="109">
        <f>BI967+BI1004+BI1008+BI1011+BI1015</f>
        <v>0</v>
      </c>
      <c r="BJ1024" s="106"/>
      <c r="BK1024" s="109"/>
      <c r="BL1024" s="109"/>
      <c r="BM1024" s="109"/>
      <c r="BN1024" s="106">
        <f t="shared" si="1933"/>
        <v>0</v>
      </c>
      <c r="BO1024" s="109"/>
      <c r="BP1024" s="109"/>
      <c r="BQ1024" s="109"/>
      <c r="BR1024" s="109"/>
      <c r="BS1024" s="109"/>
      <c r="BT1024" s="106"/>
      <c r="BU1024" s="106">
        <f t="shared" si="1961"/>
        <v>0</v>
      </c>
      <c r="BV1024" s="109">
        <v>0</v>
      </c>
      <c r="BW1024" s="109"/>
      <c r="BX1024" s="109"/>
      <c r="BY1024" s="109">
        <f>BY967+BY1004+BY1008+BY1011+BY1015</f>
        <v>0</v>
      </c>
      <c r="BZ1024" s="109">
        <f>BZ967+BZ1004+BZ1008+BZ1011+BZ1015</f>
        <v>65864</v>
      </c>
      <c r="CE1024" s="699" t="e">
        <f t="shared" si="1883"/>
        <v>#DIV/0!</v>
      </c>
    </row>
    <row r="1025" spans="2:83" s="23" customFormat="1" ht="46.5" hidden="1" customHeight="1" x14ac:dyDescent="0.25">
      <c r="B1025" s="135"/>
      <c r="C1025" s="112" t="s">
        <v>32</v>
      </c>
      <c r="D1025" s="102">
        <f t="shared" si="1963"/>
        <v>0</v>
      </c>
      <c r="E1025" s="102">
        <v>0</v>
      </c>
      <c r="F1025" s="102"/>
      <c r="G1025" s="102"/>
      <c r="H1025" s="102"/>
      <c r="I1025" s="102"/>
      <c r="J1025" s="102">
        <v>0</v>
      </c>
      <c r="K1025" s="114">
        <f t="shared" si="1957"/>
        <v>0</v>
      </c>
      <c r="L1025" s="114"/>
      <c r="M1025" s="167">
        <v>0</v>
      </c>
      <c r="N1025" s="114"/>
      <c r="O1025" s="102"/>
      <c r="P1025" s="114"/>
      <c r="Q1025" s="102"/>
      <c r="R1025" s="114"/>
      <c r="S1025" s="102"/>
      <c r="T1025" s="114"/>
      <c r="U1025" s="102"/>
      <c r="V1025" s="154">
        <f t="shared" si="1964"/>
        <v>0</v>
      </c>
      <c r="W1025" s="102"/>
      <c r="X1025" s="102"/>
      <c r="Y1025" s="102"/>
      <c r="Z1025" s="106">
        <f t="shared" si="1962"/>
        <v>0</v>
      </c>
      <c r="AA1025" s="102"/>
      <c r="AB1025" s="102"/>
      <c r="AC1025" s="102"/>
      <c r="AD1025" s="114"/>
      <c r="AE1025" s="913">
        <f t="shared" si="1965"/>
        <v>0</v>
      </c>
      <c r="AF1025" s="495"/>
      <c r="AG1025" s="167">
        <v>0</v>
      </c>
      <c r="AH1025" s="689"/>
      <c r="AI1025" s="167"/>
      <c r="AJ1025" s="689"/>
      <c r="AK1025" s="167"/>
      <c r="AL1025" s="689"/>
      <c r="AM1025" s="167">
        <f>AM970+AM1007+AM1010</f>
        <v>0</v>
      </c>
      <c r="AN1025" s="689"/>
      <c r="AO1025" s="167">
        <f>AO970+AO1007+AO1010</f>
        <v>0</v>
      </c>
      <c r="AP1025" s="102"/>
      <c r="AQ1025" s="114"/>
      <c r="AR1025" s="102">
        <f t="shared" si="1959"/>
        <v>0</v>
      </c>
      <c r="AS1025" s="114"/>
      <c r="AT1025" s="167">
        <v>0</v>
      </c>
      <c r="AU1025" s="689"/>
      <c r="AV1025" s="167"/>
      <c r="AW1025" s="689"/>
      <c r="AX1025" s="167"/>
      <c r="AY1025" s="689"/>
      <c r="AZ1025" s="167">
        <f>AZ970+AZ1007+AZ1010</f>
        <v>0</v>
      </c>
      <c r="BA1025" s="689"/>
      <c r="BB1025" s="167">
        <f>BB970+BB1007+BB1010</f>
        <v>0</v>
      </c>
      <c r="BC1025" s="167"/>
      <c r="BD1025" s="167"/>
      <c r="BE1025" s="102">
        <f t="shared" si="1960"/>
        <v>0</v>
      </c>
      <c r="BF1025" s="167">
        <v>0</v>
      </c>
      <c r="BG1025" s="167"/>
      <c r="BH1025" s="167">
        <f>BH970+BH1007+BH1010</f>
        <v>0</v>
      </c>
      <c r="BI1025" s="167">
        <f>BI970+BI1007+BI1010</f>
        <v>0</v>
      </c>
      <c r="BJ1025" s="102"/>
      <c r="BK1025" s="167"/>
      <c r="BL1025" s="167"/>
      <c r="BM1025" s="167"/>
      <c r="BN1025" s="102">
        <f t="shared" si="1933"/>
        <v>0</v>
      </c>
      <c r="BO1025" s="167"/>
      <c r="BP1025" s="167"/>
      <c r="BQ1025" s="167"/>
      <c r="BR1025" s="167"/>
      <c r="BS1025" s="167"/>
      <c r="BT1025" s="102"/>
      <c r="BU1025" s="102">
        <f t="shared" si="1961"/>
        <v>0</v>
      </c>
      <c r="BV1025" s="167">
        <v>0</v>
      </c>
      <c r="BW1025" s="167"/>
      <c r="BX1025" s="167"/>
      <c r="BY1025" s="167">
        <f>BY970+BY1007+BY1010</f>
        <v>0</v>
      </c>
      <c r="BZ1025" s="167">
        <f>BZ970+BZ1007+BZ1010</f>
        <v>35034</v>
      </c>
      <c r="CE1025" s="699" t="e">
        <f t="shared" si="1883"/>
        <v>#DIV/0!</v>
      </c>
    </row>
    <row r="1026" spans="2:83" s="76" customFormat="1" ht="86.25" hidden="1" customHeight="1" x14ac:dyDescent="0.25">
      <c r="B1026" s="159"/>
      <c r="C1026" s="160"/>
      <c r="D1026" s="161"/>
      <c r="E1026" s="62"/>
      <c r="F1026" s="62"/>
      <c r="G1026" s="62"/>
      <c r="H1026" s="62"/>
      <c r="I1026" s="62"/>
      <c r="J1026" s="161"/>
      <c r="K1026" s="597"/>
      <c r="L1026" s="597"/>
      <c r="M1026" s="871"/>
      <c r="N1026" s="41"/>
      <c r="O1026" s="62"/>
      <c r="P1026" s="41"/>
      <c r="Q1026" s="62"/>
      <c r="R1026" s="41"/>
      <c r="S1026" s="62"/>
      <c r="T1026" s="41"/>
      <c r="U1026" s="62"/>
      <c r="V1026" s="154">
        <f t="shared" si="1923"/>
        <v>0</v>
      </c>
      <c r="W1026" s="161"/>
      <c r="X1026" s="161"/>
      <c r="Y1026" s="161"/>
      <c r="Z1026" s="161"/>
      <c r="AA1026" s="161"/>
      <c r="AB1026" s="161"/>
      <c r="AC1026" s="161"/>
      <c r="AD1026" s="597"/>
      <c r="AE1026" s="1002"/>
      <c r="AF1026" s="726"/>
      <c r="AG1026" s="871"/>
      <c r="AH1026" s="41"/>
      <c r="AI1026" s="62"/>
      <c r="AJ1026" s="41"/>
      <c r="AK1026" s="62"/>
      <c r="AL1026" s="41"/>
      <c r="AM1026" s="62"/>
      <c r="AN1026" s="41"/>
      <c r="AO1026" s="62"/>
      <c r="AP1026" s="161"/>
      <c r="AQ1026" s="597"/>
      <c r="AR1026" s="161"/>
      <c r="AS1026" s="597"/>
      <c r="AT1026" s="871"/>
      <c r="AU1026" s="41"/>
      <c r="AV1026" s="62"/>
      <c r="AW1026" s="41"/>
      <c r="AX1026" s="871"/>
      <c r="AY1026" s="41"/>
      <c r="AZ1026" s="62"/>
      <c r="BA1026" s="41"/>
      <c r="BB1026" s="62"/>
      <c r="BC1026" s="161"/>
      <c r="BD1026" s="161"/>
      <c r="BE1026" s="161"/>
      <c r="BF1026" s="62"/>
      <c r="BG1026" s="62"/>
      <c r="BH1026" s="62"/>
      <c r="BI1026" s="62"/>
      <c r="BJ1026" s="161"/>
      <c r="BK1026" s="161"/>
      <c r="BL1026" s="161"/>
      <c r="BM1026" s="161"/>
      <c r="BN1026" s="154">
        <f t="shared" si="1933"/>
        <v>0</v>
      </c>
      <c r="BO1026" s="161"/>
      <c r="BP1026" s="161"/>
      <c r="BQ1026" s="161"/>
      <c r="BR1026" s="161"/>
      <c r="BS1026" s="161"/>
      <c r="BT1026" s="161"/>
      <c r="BU1026" s="161"/>
      <c r="BV1026" s="62"/>
      <c r="BW1026" s="62"/>
      <c r="BX1026" s="62"/>
      <c r="BY1026" s="62"/>
      <c r="BZ1026" s="62"/>
      <c r="CE1026" s="699" t="e">
        <f t="shared" si="1883"/>
        <v>#DIV/0!</v>
      </c>
    </row>
    <row r="1027" spans="2:83" s="76" customFormat="1" ht="59.25" hidden="1" customHeight="1" x14ac:dyDescent="0.25">
      <c r="B1027" s="1042" t="s">
        <v>193</v>
      </c>
      <c r="C1027" s="1043"/>
      <c r="D1027" s="1043"/>
      <c r="E1027" s="1043"/>
      <c r="F1027" s="1043"/>
      <c r="G1027" s="1043"/>
      <c r="H1027" s="1043"/>
      <c r="I1027" s="1043"/>
      <c r="J1027" s="1043"/>
      <c r="K1027" s="1043"/>
      <c r="L1027" s="1043"/>
      <c r="M1027" s="1043"/>
      <c r="N1027" s="1043"/>
      <c r="O1027" s="1043"/>
      <c r="P1027" s="1043"/>
      <c r="Q1027" s="1043"/>
      <c r="R1027" s="1043"/>
      <c r="S1027" s="1043"/>
      <c r="T1027" s="1043"/>
      <c r="U1027" s="1043"/>
      <c r="V1027" s="1043"/>
      <c r="W1027" s="1043"/>
      <c r="X1027" s="1043"/>
      <c r="Y1027" s="1043"/>
      <c r="Z1027" s="1043"/>
      <c r="AA1027" s="1043"/>
      <c r="AB1027" s="1043"/>
      <c r="AC1027" s="1043"/>
      <c r="AD1027" s="1043"/>
      <c r="AE1027" s="1043"/>
      <c r="AF1027" s="1043"/>
      <c r="AG1027" s="1043"/>
      <c r="AH1027" s="1043"/>
      <c r="AI1027" s="1043"/>
      <c r="AJ1027" s="1043"/>
      <c r="AK1027" s="1043"/>
      <c r="AL1027" s="1043"/>
      <c r="AM1027" s="1043"/>
      <c r="AN1027" s="1043"/>
      <c r="AO1027" s="1043"/>
      <c r="AP1027" s="1043"/>
      <c r="AQ1027" s="1043"/>
      <c r="AR1027" s="1043"/>
      <c r="AS1027" s="1043"/>
      <c r="AT1027" s="1043"/>
      <c r="AU1027" s="1043"/>
      <c r="AV1027" s="1043"/>
      <c r="AW1027" s="1043"/>
      <c r="AX1027" s="1043"/>
      <c r="AY1027" s="1043"/>
      <c r="AZ1027" s="1043"/>
      <c r="BA1027" s="1043"/>
      <c r="BB1027" s="1043"/>
      <c r="BC1027" s="1043"/>
      <c r="BD1027" s="1043"/>
      <c r="BE1027" s="1043"/>
      <c r="BF1027" s="1043"/>
      <c r="BG1027" s="1043"/>
      <c r="BH1027" s="1043"/>
      <c r="BI1027" s="1043"/>
      <c r="BJ1027" s="1043"/>
      <c r="BK1027" s="1043"/>
      <c r="BL1027" s="1043"/>
      <c r="BM1027" s="1043"/>
      <c r="BN1027" s="1043"/>
      <c r="BO1027" s="1043"/>
      <c r="BP1027" s="1043"/>
      <c r="BQ1027" s="1043"/>
      <c r="BR1027" s="1043"/>
      <c r="BS1027" s="1043"/>
      <c r="BT1027" s="75"/>
      <c r="BU1027" s="75"/>
      <c r="CE1027" s="699" t="e">
        <f t="shared" si="1883"/>
        <v>#DIV/0!</v>
      </c>
    </row>
    <row r="1028" spans="2:83" s="384" customFormat="1" ht="86.25" customHeight="1" x14ac:dyDescent="0.25">
      <c r="B1028" s="819" t="s">
        <v>34</v>
      </c>
      <c r="C1028" s="811" t="s">
        <v>463</v>
      </c>
      <c r="D1028" s="901">
        <f>E1028+G1028+H1028+I1028</f>
        <v>16888.287369999998</v>
      </c>
      <c r="E1028" s="902"/>
      <c r="F1028" s="902"/>
      <c r="G1028" s="902"/>
      <c r="H1028" s="902"/>
      <c r="I1028" s="901">
        <f>I1029</f>
        <v>16888.287369999998</v>
      </c>
      <c r="J1028" s="901">
        <f>J1035</f>
        <v>-16888.287369999998</v>
      </c>
      <c r="K1028" s="901">
        <f>M1028+Q1028+S1028+U1028</f>
        <v>0</v>
      </c>
      <c r="L1028" s="772">
        <f t="shared" ref="L1028:L1042" si="1966">K1028/D1028</f>
        <v>0</v>
      </c>
      <c r="M1028" s="901"/>
      <c r="N1028" s="700"/>
      <c r="O1028" s="777"/>
      <c r="P1028" s="700"/>
      <c r="Q1028" s="777"/>
      <c r="R1028" s="700"/>
      <c r="S1028" s="777"/>
      <c r="T1028" s="700"/>
      <c r="U1028" s="777">
        <f>U1029</f>
        <v>0</v>
      </c>
      <c r="V1028" s="777">
        <f>Y1028</f>
        <v>31456.046699999999</v>
      </c>
      <c r="W1028" s="777"/>
      <c r="X1028" s="777"/>
      <c r="Y1028" s="777">
        <f>Y1037</f>
        <v>31456.046699999999</v>
      </c>
      <c r="Z1028" s="777">
        <f>AC1028</f>
        <v>48344.334069999997</v>
      </c>
      <c r="AA1028" s="777"/>
      <c r="AB1028" s="777"/>
      <c r="AC1028" s="777">
        <f>AC1037</f>
        <v>48344.334069999997</v>
      </c>
      <c r="AD1028" s="700"/>
      <c r="AE1028" s="901">
        <f>AG1028+AK1028+AM1028+AO1028</f>
        <v>0</v>
      </c>
      <c r="AF1028" s="772">
        <f t="shared" ref="AF1028:AF1042" si="1967">AE1028/D1028</f>
        <v>0</v>
      </c>
      <c r="AG1028" s="901"/>
      <c r="AH1028" s="700"/>
      <c r="AI1028" s="777"/>
      <c r="AJ1028" s="700"/>
      <c r="AK1028" s="777"/>
      <c r="AL1028" s="700"/>
      <c r="AM1028" s="777"/>
      <c r="AN1028" s="700"/>
      <c r="AO1028" s="777">
        <f>AO1029</f>
        <v>0</v>
      </c>
      <c r="AP1028" s="777">
        <f>AX1028</f>
        <v>0</v>
      </c>
      <c r="AQ1028" s="700"/>
      <c r="AR1028" s="901">
        <f>AT1028+AX1028+AZ1028+BB1028</f>
        <v>16888.287369999998</v>
      </c>
      <c r="AS1028" s="772">
        <f t="shared" ref="AS1028:AS1042" si="1968">AR1028/D1028</f>
        <v>1</v>
      </c>
      <c r="AT1028" s="901"/>
      <c r="AU1028" s="772"/>
      <c r="AV1028" s="777"/>
      <c r="AW1028" s="772"/>
      <c r="AX1028" s="901"/>
      <c r="AY1028" s="700"/>
      <c r="AZ1028" s="777"/>
      <c r="BA1028" s="700"/>
      <c r="BB1028" s="777">
        <f>BB1029</f>
        <v>16888.287369999998</v>
      </c>
      <c r="BC1028" s="777"/>
      <c r="BD1028" s="777">
        <f>BD1030</f>
        <v>16888.287369999998</v>
      </c>
      <c r="BE1028" s="777">
        <f>BF1028+BG1028+BH1028+BI1028</f>
        <v>0</v>
      </c>
      <c r="BF1028" s="777"/>
      <c r="BG1028" s="777"/>
      <c r="BH1028" s="777"/>
      <c r="BI1028" s="777">
        <f>BI1029</f>
        <v>0</v>
      </c>
      <c r="BJ1028" s="777">
        <f>BM1028</f>
        <v>0</v>
      </c>
      <c r="BK1028" s="777"/>
      <c r="BL1028" s="777"/>
      <c r="BM1028" s="777">
        <f>BM1030</f>
        <v>0</v>
      </c>
      <c r="BN1028" s="777">
        <f>BS1028</f>
        <v>0</v>
      </c>
      <c r="BO1028" s="777"/>
      <c r="BP1028" s="777"/>
      <c r="BQ1028" s="777"/>
      <c r="BR1028" s="777"/>
      <c r="BS1028" s="777">
        <f>BS1030</f>
        <v>0</v>
      </c>
      <c r="BT1028" s="777"/>
      <c r="BU1028" s="777">
        <f>BV1028+BX1028+BY1028+BZ1028</f>
        <v>0</v>
      </c>
      <c r="BV1028" s="812"/>
      <c r="BW1028" s="812"/>
      <c r="BX1028" s="812"/>
      <c r="BY1028" s="812"/>
      <c r="BZ1028" s="378">
        <f>BZ1029</f>
        <v>0</v>
      </c>
      <c r="CE1028" s="818">
        <f t="shared" si="1883"/>
        <v>1</v>
      </c>
    </row>
    <row r="1029" spans="2:83" s="402" customFormat="1" ht="86.25" hidden="1" customHeight="1" x14ac:dyDescent="0.25">
      <c r="B1029" s="403" t="s">
        <v>34</v>
      </c>
      <c r="C1029" s="404" t="s">
        <v>367</v>
      </c>
      <c r="D1029" s="375">
        <f>E1029+G1029+H1029+I1029</f>
        <v>16888.287369999998</v>
      </c>
      <c r="E1029" s="903"/>
      <c r="F1029" s="903"/>
      <c r="G1029" s="903"/>
      <c r="H1029" s="903"/>
      <c r="I1029" s="375">
        <f>I1030</f>
        <v>16888.287369999998</v>
      </c>
      <c r="J1029" s="375"/>
      <c r="K1029" s="166">
        <f>M1029+Q1029+S1029+U1029</f>
        <v>0</v>
      </c>
      <c r="L1029" s="699">
        <f t="shared" si="1966"/>
        <v>0</v>
      </c>
      <c r="M1029" s="903"/>
      <c r="N1029" s="709"/>
      <c r="O1029" s="406"/>
      <c r="P1029" s="709"/>
      <c r="Q1029" s="406"/>
      <c r="R1029" s="709"/>
      <c r="S1029" s="406"/>
      <c r="T1029" s="709"/>
      <c r="U1029" s="376">
        <f>U1030</f>
        <v>0</v>
      </c>
      <c r="V1029" s="376"/>
      <c r="W1029" s="376"/>
      <c r="X1029" s="376"/>
      <c r="Y1029" s="376"/>
      <c r="Z1029" s="376"/>
      <c r="AA1029" s="376"/>
      <c r="AB1029" s="376"/>
      <c r="AC1029" s="376"/>
      <c r="AD1029" s="421"/>
      <c r="AE1029" s="375">
        <f>AG1029+AK1029+AM1029+AO1029</f>
        <v>0</v>
      </c>
      <c r="AF1029" s="699">
        <f t="shared" si="1967"/>
        <v>0</v>
      </c>
      <c r="AG1029" s="903"/>
      <c r="AH1029" s="709"/>
      <c r="AI1029" s="406"/>
      <c r="AJ1029" s="709"/>
      <c r="AK1029" s="406"/>
      <c r="AL1029" s="709"/>
      <c r="AM1029" s="406"/>
      <c r="AN1029" s="709"/>
      <c r="AO1029" s="376">
        <f>AO1030</f>
        <v>0</v>
      </c>
      <c r="AP1029" s="376"/>
      <c r="AQ1029" s="421"/>
      <c r="AR1029" s="168">
        <f>AT1029+AX1029+AZ1029+BB1029</f>
        <v>16888.287369999998</v>
      </c>
      <c r="AS1029" s="699">
        <f t="shared" si="1968"/>
        <v>1</v>
      </c>
      <c r="AT1029" s="903"/>
      <c r="AU1029" s="699"/>
      <c r="AV1029" s="406"/>
      <c r="AW1029" s="699"/>
      <c r="AX1029" s="903"/>
      <c r="AY1029" s="709"/>
      <c r="AZ1029" s="406"/>
      <c r="BA1029" s="709"/>
      <c r="BB1029" s="376">
        <f>BB1030</f>
        <v>16888.287369999998</v>
      </c>
      <c r="BC1029" s="371"/>
      <c r="BD1029" s="421"/>
      <c r="BE1029" s="447">
        <f>BF1029+BG1029+BH1029+BI1029</f>
        <v>0</v>
      </c>
      <c r="BF1029" s="406"/>
      <c r="BG1029" s="406"/>
      <c r="BH1029" s="406"/>
      <c r="BI1029" s="376">
        <f>BI1030</f>
        <v>0</v>
      </c>
      <c r="BJ1029" s="376"/>
      <c r="BK1029" s="376"/>
      <c r="BL1029" s="376"/>
      <c r="BM1029" s="376"/>
      <c r="BN1029" s="376"/>
      <c r="BO1029" s="405"/>
      <c r="BP1029" s="405"/>
      <c r="BQ1029" s="405"/>
      <c r="BR1029" s="405"/>
      <c r="BS1029" s="407"/>
      <c r="BT1029" s="376"/>
      <c r="BU1029" s="376">
        <f>BV1029+BX1029+BY1029+BZ1029</f>
        <v>0</v>
      </c>
      <c r="BV1029" s="406"/>
      <c r="BW1029" s="406"/>
      <c r="BX1029" s="406"/>
      <c r="BY1029" s="406"/>
      <c r="BZ1029" s="376">
        <f>BZ1030</f>
        <v>0</v>
      </c>
      <c r="CE1029" s="699">
        <f t="shared" si="1883"/>
        <v>1</v>
      </c>
    </row>
    <row r="1030" spans="2:83" s="322" customFormat="1" ht="86.25" hidden="1" customHeight="1" x14ac:dyDescent="0.25">
      <c r="B1030" s="159"/>
      <c r="C1030" s="113" t="s">
        <v>31</v>
      </c>
      <c r="D1030" s="109">
        <f>I1030</f>
        <v>16888.287369999998</v>
      </c>
      <c r="E1030" s="109"/>
      <c r="F1030" s="109"/>
      <c r="G1030" s="109"/>
      <c r="H1030" s="109"/>
      <c r="I1030" s="109">
        <f>I1037</f>
        <v>16888.287369999998</v>
      </c>
      <c r="J1030" s="109"/>
      <c r="K1030" s="109">
        <f>U1030</f>
        <v>0</v>
      </c>
      <c r="L1030" s="699">
        <f t="shared" si="1966"/>
        <v>0</v>
      </c>
      <c r="M1030" s="109"/>
      <c r="N1030" s="106"/>
      <c r="O1030" s="106"/>
      <c r="P1030" s="106"/>
      <c r="Q1030" s="106"/>
      <c r="R1030" s="106"/>
      <c r="S1030" s="106"/>
      <c r="T1030" s="106"/>
      <c r="U1030" s="106">
        <f>U1037</f>
        <v>0</v>
      </c>
      <c r="V1030" s="106">
        <f>Y1030</f>
        <v>31456.046699999999</v>
      </c>
      <c r="W1030" s="106"/>
      <c r="X1030" s="106"/>
      <c r="Y1030" s="106">
        <f>Y1038</f>
        <v>31456.046699999999</v>
      </c>
      <c r="Z1030" s="106">
        <f>AC1030</f>
        <v>48344.334069999997</v>
      </c>
      <c r="AA1030" s="106"/>
      <c r="AB1030" s="106"/>
      <c r="AC1030" s="106">
        <f>AC1038</f>
        <v>48344.334069999997</v>
      </c>
      <c r="AD1030" s="106"/>
      <c r="AE1030" s="109">
        <f>AO1030</f>
        <v>0</v>
      </c>
      <c r="AF1030" s="699">
        <f t="shared" si="1967"/>
        <v>0</v>
      </c>
      <c r="AG1030" s="871"/>
      <c r="AH1030" s="41"/>
      <c r="AI1030" s="62"/>
      <c r="AJ1030" s="41"/>
      <c r="AK1030" s="62"/>
      <c r="AL1030" s="41"/>
      <c r="AM1030" s="62"/>
      <c r="AN1030" s="41"/>
      <c r="AO1030" s="106">
        <f>AO1037</f>
        <v>0</v>
      </c>
      <c r="AP1030" s="106">
        <f>AX1030</f>
        <v>0</v>
      </c>
      <c r="AQ1030" s="106"/>
      <c r="AR1030" s="109">
        <f>BB1030</f>
        <v>16888.287369999998</v>
      </c>
      <c r="AS1030" s="699">
        <f t="shared" si="1968"/>
        <v>1</v>
      </c>
      <c r="AT1030" s="871"/>
      <c r="AU1030" s="699"/>
      <c r="AV1030" s="62"/>
      <c r="AW1030" s="699"/>
      <c r="AX1030" s="871"/>
      <c r="AY1030" s="41"/>
      <c r="AZ1030" s="62"/>
      <c r="BA1030" s="41"/>
      <c r="BB1030" s="106">
        <f>BB1037</f>
        <v>16888.287369999998</v>
      </c>
      <c r="BC1030" s="62"/>
      <c r="BD1030" s="106">
        <f>BD1037</f>
        <v>16888.287369999998</v>
      </c>
      <c r="BE1030" s="106">
        <f>BI1030</f>
        <v>0</v>
      </c>
      <c r="BF1030" s="62"/>
      <c r="BG1030" s="62"/>
      <c r="BH1030" s="62"/>
      <c r="BI1030" s="106">
        <f>BI1037</f>
        <v>0</v>
      </c>
      <c r="BJ1030" s="106">
        <f>BM1030</f>
        <v>0</v>
      </c>
      <c r="BK1030" s="161"/>
      <c r="BL1030" s="161"/>
      <c r="BM1030" s="106">
        <f>BM1037</f>
        <v>0</v>
      </c>
      <c r="BN1030" s="106">
        <f>BS1030</f>
        <v>0</v>
      </c>
      <c r="BO1030" s="161"/>
      <c r="BP1030" s="161"/>
      <c r="BQ1030" s="161"/>
      <c r="BR1030" s="161"/>
      <c r="BS1030" s="106">
        <f>BS1037</f>
        <v>0</v>
      </c>
      <c r="BT1030" s="106"/>
      <c r="BU1030" s="106">
        <f>BZ1030</f>
        <v>0</v>
      </c>
      <c r="BV1030" s="62"/>
      <c r="BW1030" s="62"/>
      <c r="BX1030" s="62"/>
      <c r="BY1030" s="62"/>
      <c r="BZ1030" s="106">
        <f>BZ1037</f>
        <v>0</v>
      </c>
      <c r="CE1030" s="699">
        <f t="shared" si="1883"/>
        <v>1</v>
      </c>
    </row>
    <row r="1031" spans="2:83" s="76" customFormat="1" ht="127.5" hidden="1" customHeight="1" x14ac:dyDescent="0.25">
      <c r="B1031" s="159" t="s">
        <v>34</v>
      </c>
      <c r="C1031" s="157" t="s">
        <v>316</v>
      </c>
      <c r="D1031" s="871"/>
      <c r="E1031" s="871"/>
      <c r="F1031" s="871"/>
      <c r="G1031" s="871"/>
      <c r="H1031" s="871"/>
      <c r="I1031" s="871"/>
      <c r="J1031" s="871"/>
      <c r="K1031" s="258"/>
      <c r="L1031" s="699" t="e">
        <f t="shared" si="1966"/>
        <v>#DIV/0!</v>
      </c>
      <c r="M1031" s="871"/>
      <c r="N1031" s="41"/>
      <c r="O1031" s="62"/>
      <c r="P1031" s="41"/>
      <c r="Q1031" s="62"/>
      <c r="R1031" s="41"/>
      <c r="S1031" s="62"/>
      <c r="T1031" s="41"/>
      <c r="U1031" s="62"/>
      <c r="V1031" s="154"/>
      <c r="W1031" s="62"/>
      <c r="X1031" s="62"/>
      <c r="Y1031" s="62"/>
      <c r="Z1031" s="62"/>
      <c r="AA1031" s="62"/>
      <c r="AB1031" s="62"/>
      <c r="AC1031" s="62"/>
      <c r="AD1031" s="41"/>
      <c r="AE1031" s="871"/>
      <c r="AF1031" s="699" t="e">
        <f t="shared" si="1967"/>
        <v>#DIV/0!</v>
      </c>
      <c r="AG1031" s="871"/>
      <c r="AH1031" s="41"/>
      <c r="AI1031" s="62"/>
      <c r="AJ1031" s="41"/>
      <c r="AK1031" s="62"/>
      <c r="AL1031" s="41"/>
      <c r="AM1031" s="62"/>
      <c r="AN1031" s="41"/>
      <c r="AO1031" s="62"/>
      <c r="AP1031" s="62"/>
      <c r="AQ1031" s="41"/>
      <c r="AR1031" s="871"/>
      <c r="AS1031" s="699" t="e">
        <f t="shared" si="1968"/>
        <v>#DIV/0!</v>
      </c>
      <c r="AT1031" s="871"/>
      <c r="AU1031" s="699"/>
      <c r="AV1031" s="62"/>
      <c r="AW1031" s="699"/>
      <c r="AX1031" s="871"/>
      <c r="AY1031" s="41"/>
      <c r="AZ1031" s="62"/>
      <c r="BA1031" s="41"/>
      <c r="BB1031" s="62"/>
      <c r="BC1031" s="62"/>
      <c r="BD1031" s="62"/>
      <c r="BE1031" s="62"/>
      <c r="BF1031" s="62"/>
      <c r="BG1031" s="62"/>
      <c r="BH1031" s="62"/>
      <c r="BI1031" s="62"/>
      <c r="BJ1031" s="161"/>
      <c r="BK1031" s="161"/>
      <c r="BL1031" s="161"/>
      <c r="BM1031" s="161"/>
      <c r="BN1031" s="154"/>
      <c r="BO1031" s="161"/>
      <c r="BP1031" s="161"/>
      <c r="BQ1031" s="161"/>
      <c r="BR1031" s="161"/>
      <c r="BS1031" s="161"/>
      <c r="BT1031" s="62"/>
      <c r="BU1031" s="62"/>
      <c r="BV1031" s="62"/>
      <c r="BW1031" s="62"/>
      <c r="BX1031" s="62"/>
      <c r="BY1031" s="62"/>
      <c r="BZ1031" s="62"/>
      <c r="CE1031" s="699" t="e">
        <f t="shared" si="1883"/>
        <v>#DIV/0!</v>
      </c>
    </row>
    <row r="1032" spans="2:83" s="76" customFormat="1" ht="55.5" hidden="1" customHeight="1" x14ac:dyDescent="0.25">
      <c r="B1032" s="159"/>
      <c r="C1032" s="113" t="s">
        <v>31</v>
      </c>
      <c r="D1032" s="871"/>
      <c r="E1032" s="871"/>
      <c r="F1032" s="871"/>
      <c r="G1032" s="871"/>
      <c r="H1032" s="871"/>
      <c r="I1032" s="871"/>
      <c r="J1032" s="871"/>
      <c r="K1032" s="258"/>
      <c r="L1032" s="699" t="e">
        <f t="shared" si="1966"/>
        <v>#DIV/0!</v>
      </c>
      <c r="M1032" s="871"/>
      <c r="N1032" s="41"/>
      <c r="O1032" s="62"/>
      <c r="P1032" s="41"/>
      <c r="Q1032" s="62"/>
      <c r="R1032" s="41"/>
      <c r="S1032" s="62"/>
      <c r="T1032" s="41"/>
      <c r="U1032" s="62"/>
      <c r="V1032" s="154"/>
      <c r="W1032" s="62"/>
      <c r="X1032" s="62"/>
      <c r="Y1032" s="62"/>
      <c r="Z1032" s="62"/>
      <c r="AA1032" s="62"/>
      <c r="AB1032" s="62"/>
      <c r="AC1032" s="62"/>
      <c r="AD1032" s="41"/>
      <c r="AE1032" s="871"/>
      <c r="AF1032" s="699" t="e">
        <f t="shared" si="1967"/>
        <v>#DIV/0!</v>
      </c>
      <c r="AG1032" s="871"/>
      <c r="AH1032" s="41"/>
      <c r="AI1032" s="62"/>
      <c r="AJ1032" s="41"/>
      <c r="AK1032" s="62"/>
      <c r="AL1032" s="41"/>
      <c r="AM1032" s="62"/>
      <c r="AN1032" s="41"/>
      <c r="AO1032" s="62"/>
      <c r="AP1032" s="62"/>
      <c r="AQ1032" s="41"/>
      <c r="AR1032" s="871"/>
      <c r="AS1032" s="699" t="e">
        <f t="shared" si="1968"/>
        <v>#DIV/0!</v>
      </c>
      <c r="AT1032" s="871"/>
      <c r="AU1032" s="699"/>
      <c r="AV1032" s="62"/>
      <c r="AW1032" s="699"/>
      <c r="AX1032" s="871"/>
      <c r="AY1032" s="41"/>
      <c r="AZ1032" s="62"/>
      <c r="BA1032" s="41"/>
      <c r="BB1032" s="62"/>
      <c r="BC1032" s="62"/>
      <c r="BD1032" s="62"/>
      <c r="BE1032" s="62"/>
      <c r="BF1032" s="62"/>
      <c r="BG1032" s="62"/>
      <c r="BH1032" s="62"/>
      <c r="BI1032" s="62"/>
      <c r="BJ1032" s="161"/>
      <c r="BK1032" s="161"/>
      <c r="BL1032" s="161"/>
      <c r="BM1032" s="161"/>
      <c r="BN1032" s="154"/>
      <c r="BO1032" s="161"/>
      <c r="BP1032" s="161"/>
      <c r="BQ1032" s="161"/>
      <c r="BR1032" s="161"/>
      <c r="BS1032" s="161"/>
      <c r="BT1032" s="62"/>
      <c r="BU1032" s="62"/>
      <c r="BV1032" s="62"/>
      <c r="BW1032" s="62"/>
      <c r="BX1032" s="62"/>
      <c r="BY1032" s="62"/>
      <c r="BZ1032" s="62"/>
      <c r="CE1032" s="699" t="e">
        <f t="shared" si="1883"/>
        <v>#DIV/0!</v>
      </c>
    </row>
    <row r="1033" spans="2:83" s="76" customFormat="1" ht="195.75" hidden="1" customHeight="1" x14ac:dyDescent="0.25">
      <c r="B1033" s="159" t="s">
        <v>63</v>
      </c>
      <c r="C1033" s="157" t="s">
        <v>215</v>
      </c>
      <c r="D1033" s="871"/>
      <c r="E1033" s="871"/>
      <c r="F1033" s="871"/>
      <c r="G1033" s="871"/>
      <c r="H1033" s="871"/>
      <c r="I1033" s="871"/>
      <c r="J1033" s="871"/>
      <c r="K1033" s="258"/>
      <c r="L1033" s="699" t="e">
        <f t="shared" si="1966"/>
        <v>#DIV/0!</v>
      </c>
      <c r="M1033" s="871"/>
      <c r="N1033" s="41"/>
      <c r="O1033" s="62"/>
      <c r="P1033" s="41"/>
      <c r="Q1033" s="62"/>
      <c r="R1033" s="41"/>
      <c r="S1033" s="62"/>
      <c r="T1033" s="41"/>
      <c r="U1033" s="62"/>
      <c r="V1033" s="154"/>
      <c r="W1033" s="62"/>
      <c r="X1033" s="62"/>
      <c r="Y1033" s="62"/>
      <c r="Z1033" s="62"/>
      <c r="AA1033" s="62"/>
      <c r="AB1033" s="62"/>
      <c r="AC1033" s="62"/>
      <c r="AD1033" s="41"/>
      <c r="AE1033" s="871"/>
      <c r="AF1033" s="699" t="e">
        <f t="shared" si="1967"/>
        <v>#DIV/0!</v>
      </c>
      <c r="AG1033" s="871"/>
      <c r="AH1033" s="41"/>
      <c r="AI1033" s="62"/>
      <c r="AJ1033" s="41"/>
      <c r="AK1033" s="62"/>
      <c r="AL1033" s="41"/>
      <c r="AM1033" s="62"/>
      <c r="AN1033" s="41"/>
      <c r="AO1033" s="62"/>
      <c r="AP1033" s="62"/>
      <c r="AQ1033" s="41"/>
      <c r="AR1033" s="871"/>
      <c r="AS1033" s="699" t="e">
        <f t="shared" si="1968"/>
        <v>#DIV/0!</v>
      </c>
      <c r="AT1033" s="871"/>
      <c r="AU1033" s="699"/>
      <c r="AV1033" s="62"/>
      <c r="AW1033" s="699"/>
      <c r="AX1033" s="871"/>
      <c r="AY1033" s="41"/>
      <c r="AZ1033" s="62"/>
      <c r="BA1033" s="41"/>
      <c r="BB1033" s="62"/>
      <c r="BC1033" s="62"/>
      <c r="BD1033" s="62"/>
      <c r="BE1033" s="62"/>
      <c r="BF1033" s="62"/>
      <c r="BG1033" s="62"/>
      <c r="BH1033" s="62"/>
      <c r="BI1033" s="62"/>
      <c r="BJ1033" s="161"/>
      <c r="BK1033" s="161"/>
      <c r="BL1033" s="161"/>
      <c r="BM1033" s="161"/>
      <c r="BN1033" s="154"/>
      <c r="BO1033" s="161"/>
      <c r="BP1033" s="161"/>
      <c r="BQ1033" s="161"/>
      <c r="BR1033" s="161"/>
      <c r="BS1033" s="161"/>
      <c r="BT1033" s="62"/>
      <c r="BU1033" s="62"/>
      <c r="BV1033" s="62"/>
      <c r="BW1033" s="62"/>
      <c r="BX1033" s="62"/>
      <c r="BY1033" s="62"/>
      <c r="BZ1033" s="62"/>
      <c r="CE1033" s="699" t="e">
        <f t="shared" si="1883"/>
        <v>#DIV/0!</v>
      </c>
    </row>
    <row r="1034" spans="2:83" s="76" customFormat="1" ht="55.5" hidden="1" customHeight="1" x14ac:dyDescent="0.25">
      <c r="B1034" s="159"/>
      <c r="C1034" s="113" t="s">
        <v>31</v>
      </c>
      <c r="D1034" s="871"/>
      <c r="E1034" s="871"/>
      <c r="F1034" s="871"/>
      <c r="G1034" s="871"/>
      <c r="H1034" s="871"/>
      <c r="I1034" s="871"/>
      <c r="J1034" s="871"/>
      <c r="K1034" s="258"/>
      <c r="L1034" s="699" t="e">
        <f t="shared" si="1966"/>
        <v>#DIV/0!</v>
      </c>
      <c r="M1034" s="871"/>
      <c r="N1034" s="41"/>
      <c r="O1034" s="62"/>
      <c r="P1034" s="41"/>
      <c r="Q1034" s="62"/>
      <c r="R1034" s="41"/>
      <c r="S1034" s="62"/>
      <c r="T1034" s="41"/>
      <c r="U1034" s="62"/>
      <c r="V1034" s="154"/>
      <c r="W1034" s="62"/>
      <c r="X1034" s="62"/>
      <c r="Y1034" s="62"/>
      <c r="Z1034" s="62"/>
      <c r="AA1034" s="62"/>
      <c r="AB1034" s="62"/>
      <c r="AC1034" s="62"/>
      <c r="AD1034" s="41"/>
      <c r="AE1034" s="871"/>
      <c r="AF1034" s="699" t="e">
        <f t="shared" si="1967"/>
        <v>#DIV/0!</v>
      </c>
      <c r="AG1034" s="871"/>
      <c r="AH1034" s="41"/>
      <c r="AI1034" s="62"/>
      <c r="AJ1034" s="41"/>
      <c r="AK1034" s="62"/>
      <c r="AL1034" s="41"/>
      <c r="AM1034" s="62"/>
      <c r="AN1034" s="41"/>
      <c r="AO1034" s="62"/>
      <c r="AP1034" s="62"/>
      <c r="AQ1034" s="41"/>
      <c r="AR1034" s="871"/>
      <c r="AS1034" s="699" t="e">
        <f t="shared" si="1968"/>
        <v>#DIV/0!</v>
      </c>
      <c r="AT1034" s="871"/>
      <c r="AU1034" s="699"/>
      <c r="AV1034" s="62"/>
      <c r="AW1034" s="699"/>
      <c r="AX1034" s="871"/>
      <c r="AY1034" s="41"/>
      <c r="AZ1034" s="62"/>
      <c r="BA1034" s="41"/>
      <c r="BB1034" s="62"/>
      <c r="BC1034" s="62"/>
      <c r="BD1034" s="62"/>
      <c r="BE1034" s="62"/>
      <c r="BF1034" s="62"/>
      <c r="BG1034" s="62"/>
      <c r="BH1034" s="62"/>
      <c r="BI1034" s="62"/>
      <c r="BJ1034" s="161"/>
      <c r="BK1034" s="161"/>
      <c r="BL1034" s="161"/>
      <c r="BM1034" s="161"/>
      <c r="BN1034" s="154"/>
      <c r="BO1034" s="161"/>
      <c r="BP1034" s="161"/>
      <c r="BQ1034" s="161"/>
      <c r="BR1034" s="161"/>
      <c r="BS1034" s="161"/>
      <c r="BT1034" s="62"/>
      <c r="BU1034" s="62"/>
      <c r="BV1034" s="62"/>
      <c r="BW1034" s="62"/>
      <c r="BX1034" s="62"/>
      <c r="BY1034" s="62"/>
      <c r="BZ1034" s="62"/>
      <c r="CE1034" s="699" t="e">
        <f t="shared" si="1883"/>
        <v>#DIV/0!</v>
      </c>
    </row>
    <row r="1035" spans="2:83" s="402" customFormat="1" ht="86.25" customHeight="1" x14ac:dyDescent="0.25">
      <c r="B1035" s="403" t="s">
        <v>34</v>
      </c>
      <c r="C1035" s="404" t="s">
        <v>216</v>
      </c>
      <c r="D1035" s="375">
        <f t="shared" ref="D1035:D1040" si="1969">I1035</f>
        <v>16888.287369999998</v>
      </c>
      <c r="E1035" s="903"/>
      <c r="F1035" s="903"/>
      <c r="G1035" s="903"/>
      <c r="H1035" s="903"/>
      <c r="I1035" s="375">
        <f>I1036</f>
        <v>16888.287369999998</v>
      </c>
      <c r="J1035" s="375">
        <f>K1035-I1035</f>
        <v>-16888.287369999998</v>
      </c>
      <c r="K1035" s="375">
        <f>U1035</f>
        <v>0</v>
      </c>
      <c r="L1035" s="745">
        <f t="shared" si="1966"/>
        <v>0</v>
      </c>
      <c r="M1035" s="375"/>
      <c r="N1035" s="421"/>
      <c r="O1035" s="376"/>
      <c r="P1035" s="421"/>
      <c r="Q1035" s="376"/>
      <c r="R1035" s="421"/>
      <c r="S1035" s="376"/>
      <c r="T1035" s="421"/>
      <c r="U1035" s="376">
        <f>U1036</f>
        <v>0</v>
      </c>
      <c r="V1035" s="376"/>
      <c r="W1035" s="376"/>
      <c r="X1035" s="376"/>
      <c r="Y1035" s="376"/>
      <c r="Z1035" s="376"/>
      <c r="AA1035" s="376"/>
      <c r="AB1035" s="376"/>
      <c r="AC1035" s="376"/>
      <c r="AD1035" s="421"/>
      <c r="AE1035" s="375">
        <f>AO1035</f>
        <v>0</v>
      </c>
      <c r="AF1035" s="745">
        <f t="shared" si="1967"/>
        <v>0</v>
      </c>
      <c r="AG1035" s="375"/>
      <c r="AH1035" s="421"/>
      <c r="AI1035" s="376"/>
      <c r="AJ1035" s="421"/>
      <c r="AK1035" s="376"/>
      <c r="AL1035" s="421"/>
      <c r="AM1035" s="376"/>
      <c r="AN1035" s="421"/>
      <c r="AO1035" s="376">
        <f>AO1036</f>
        <v>0</v>
      </c>
      <c r="AP1035" s="376"/>
      <c r="AQ1035" s="421"/>
      <c r="AR1035" s="375">
        <f>BB1035</f>
        <v>16888.287369999998</v>
      </c>
      <c r="AS1035" s="745">
        <f t="shared" si="1968"/>
        <v>1</v>
      </c>
      <c r="AT1035" s="375"/>
      <c r="AU1035" s="745"/>
      <c r="AV1035" s="376"/>
      <c r="AW1035" s="745"/>
      <c r="AX1035" s="375"/>
      <c r="AY1035" s="421"/>
      <c r="AZ1035" s="376"/>
      <c r="BA1035" s="421"/>
      <c r="BB1035" s="376">
        <f>BB1036</f>
        <v>16888.287369999998</v>
      </c>
      <c r="BC1035" s="376"/>
      <c r="BD1035" s="376"/>
      <c r="BE1035" s="376"/>
      <c r="BF1035" s="376"/>
      <c r="BG1035" s="376"/>
      <c r="BH1035" s="376"/>
      <c r="BI1035" s="376"/>
      <c r="BJ1035" s="376"/>
      <c r="BK1035" s="376"/>
      <c r="BL1035" s="376"/>
      <c r="BM1035" s="376"/>
      <c r="BN1035" s="376"/>
      <c r="BO1035" s="376"/>
      <c r="BP1035" s="376"/>
      <c r="BQ1035" s="376"/>
      <c r="BR1035" s="376"/>
      <c r="BS1035" s="376"/>
      <c r="BT1035" s="376"/>
      <c r="BU1035" s="376"/>
      <c r="BV1035" s="406"/>
      <c r="BW1035" s="406"/>
      <c r="BX1035" s="406"/>
      <c r="BY1035" s="406"/>
      <c r="BZ1035" s="376"/>
      <c r="CE1035" s="745">
        <f t="shared" si="1883"/>
        <v>1</v>
      </c>
    </row>
    <row r="1036" spans="2:83" s="322" customFormat="1" ht="63" hidden="1" customHeight="1" x14ac:dyDescent="0.25">
      <c r="B1036" s="159"/>
      <c r="C1036" s="113" t="s">
        <v>31</v>
      </c>
      <c r="D1036" s="109">
        <f t="shared" si="1969"/>
        <v>16888.287369999998</v>
      </c>
      <c r="E1036" s="109"/>
      <c r="F1036" s="109"/>
      <c r="G1036" s="109"/>
      <c r="H1036" s="109"/>
      <c r="I1036" s="109">
        <f>I1038</f>
        <v>16888.287369999998</v>
      </c>
      <c r="J1036" s="109">
        <f>K1036-I1036</f>
        <v>-16888.287369999998</v>
      </c>
      <c r="K1036" s="109">
        <f>U1036</f>
        <v>0</v>
      </c>
      <c r="L1036" s="699">
        <f t="shared" si="1966"/>
        <v>0</v>
      </c>
      <c r="M1036" s="109"/>
      <c r="N1036" s="106"/>
      <c r="O1036" s="106"/>
      <c r="P1036" s="106"/>
      <c r="Q1036" s="106"/>
      <c r="R1036" s="106"/>
      <c r="S1036" s="106"/>
      <c r="T1036" s="106"/>
      <c r="U1036" s="106">
        <f>U1038</f>
        <v>0</v>
      </c>
      <c r="V1036" s="106">
        <f>Y1036</f>
        <v>0</v>
      </c>
      <c r="W1036" s="106"/>
      <c r="X1036" s="106"/>
      <c r="Y1036" s="106">
        <f>Y1093</f>
        <v>0</v>
      </c>
      <c r="Z1036" s="106">
        <f>AC1036</f>
        <v>0</v>
      </c>
      <c r="AA1036" s="106"/>
      <c r="AB1036" s="106"/>
      <c r="AC1036" s="106">
        <f>AC1093</f>
        <v>0</v>
      </c>
      <c r="AD1036" s="106"/>
      <c r="AE1036" s="109">
        <f>AO1036</f>
        <v>0</v>
      </c>
      <c r="AF1036" s="699">
        <f t="shared" si="1967"/>
        <v>0</v>
      </c>
      <c r="AG1036" s="109"/>
      <c r="AH1036" s="106"/>
      <c r="AI1036" s="106"/>
      <c r="AJ1036" s="106"/>
      <c r="AK1036" s="106"/>
      <c r="AL1036" s="106"/>
      <c r="AM1036" s="106"/>
      <c r="AN1036" s="106"/>
      <c r="AO1036" s="106">
        <f>AO1038</f>
        <v>0</v>
      </c>
      <c r="AP1036" s="106">
        <f>AX1036</f>
        <v>0</v>
      </c>
      <c r="AQ1036" s="106"/>
      <c r="AR1036" s="109">
        <f>BB1036</f>
        <v>16888.287369999998</v>
      </c>
      <c r="AS1036" s="699">
        <f t="shared" si="1968"/>
        <v>1</v>
      </c>
      <c r="AT1036" s="109"/>
      <c r="AU1036" s="699"/>
      <c r="AV1036" s="106"/>
      <c r="AW1036" s="699"/>
      <c r="AX1036" s="109"/>
      <c r="AY1036" s="106"/>
      <c r="AZ1036" s="106"/>
      <c r="BA1036" s="106"/>
      <c r="BB1036" s="106">
        <f>BB1038</f>
        <v>16888.287369999998</v>
      </c>
      <c r="BC1036" s="62"/>
      <c r="BD1036" s="106">
        <f>BD1092</f>
        <v>0</v>
      </c>
      <c r="BE1036" s="106">
        <f>BI1036</f>
        <v>0</v>
      </c>
      <c r="BF1036" s="62"/>
      <c r="BG1036" s="62"/>
      <c r="BH1036" s="62"/>
      <c r="BI1036" s="106">
        <f>BI1092</f>
        <v>0</v>
      </c>
      <c r="BJ1036" s="106">
        <f>BM1036</f>
        <v>0</v>
      </c>
      <c r="BK1036" s="161"/>
      <c r="BL1036" s="161"/>
      <c r="BM1036" s="106">
        <f>BM1092</f>
        <v>0</v>
      </c>
      <c r="BN1036" s="106">
        <f>BS1036</f>
        <v>0</v>
      </c>
      <c r="BO1036" s="161"/>
      <c r="BP1036" s="161"/>
      <c r="BQ1036" s="161"/>
      <c r="BR1036" s="161"/>
      <c r="BS1036" s="106">
        <f>BS1092</f>
        <v>0</v>
      </c>
      <c r="BT1036" s="106"/>
      <c r="BU1036" s="106">
        <f>BZ1036</f>
        <v>0</v>
      </c>
      <c r="BV1036" s="62"/>
      <c r="BW1036" s="62"/>
      <c r="BX1036" s="62"/>
      <c r="BY1036" s="62"/>
      <c r="BZ1036" s="106">
        <f>BZ1092</f>
        <v>0</v>
      </c>
      <c r="CE1036" s="699">
        <f t="shared" si="1883"/>
        <v>1</v>
      </c>
    </row>
    <row r="1037" spans="2:83" s="76" customFormat="1" ht="168" customHeight="1" x14ac:dyDescent="0.25">
      <c r="B1037" s="156" t="s">
        <v>34</v>
      </c>
      <c r="C1037" s="157" t="s">
        <v>383</v>
      </c>
      <c r="D1037" s="166">
        <f t="shared" si="1969"/>
        <v>16888.287369999998</v>
      </c>
      <c r="E1037" s="166"/>
      <c r="F1037" s="166"/>
      <c r="G1037" s="166"/>
      <c r="H1037" s="166"/>
      <c r="I1037" s="166">
        <f>I1038</f>
        <v>16888.287369999998</v>
      </c>
      <c r="J1037" s="166"/>
      <c r="K1037" s="166">
        <f>U1037</f>
        <v>0</v>
      </c>
      <c r="L1037" s="699">
        <f t="shared" si="1966"/>
        <v>0</v>
      </c>
      <c r="M1037" s="166"/>
      <c r="N1037" s="687"/>
      <c r="O1037" s="522"/>
      <c r="P1037" s="687"/>
      <c r="Q1037" s="435"/>
      <c r="R1037" s="687"/>
      <c r="S1037" s="435"/>
      <c r="T1037" s="687"/>
      <c r="U1037" s="491">
        <f>U1038</f>
        <v>0</v>
      </c>
      <c r="V1037" s="389">
        <f>Y1037</f>
        <v>31456.046699999999</v>
      </c>
      <c r="W1037" s="470"/>
      <c r="X1037" s="470"/>
      <c r="Y1037" s="470">
        <f>Y1038</f>
        <v>31456.046699999999</v>
      </c>
      <c r="Z1037" s="470">
        <f>AC1037</f>
        <v>48344.334069999997</v>
      </c>
      <c r="AA1037" s="389"/>
      <c r="AB1037" s="389"/>
      <c r="AC1037" s="389">
        <f>AC1038</f>
        <v>48344.334069999997</v>
      </c>
      <c r="AD1037" s="687"/>
      <c r="AE1037" s="166">
        <f>AO1037</f>
        <v>0</v>
      </c>
      <c r="AF1037" s="699">
        <f t="shared" si="1967"/>
        <v>0</v>
      </c>
      <c r="AG1037" s="166"/>
      <c r="AH1037" s="687"/>
      <c r="AI1037" s="522"/>
      <c r="AJ1037" s="687"/>
      <c r="AK1037" s="491"/>
      <c r="AL1037" s="687"/>
      <c r="AM1037" s="491"/>
      <c r="AN1037" s="687"/>
      <c r="AO1037" s="491">
        <f>AO1038</f>
        <v>0</v>
      </c>
      <c r="AP1037" s="389">
        <f>AX1037</f>
        <v>0</v>
      </c>
      <c r="AQ1037" s="687"/>
      <c r="AR1037" s="166">
        <f>BB1037</f>
        <v>16888.287369999998</v>
      </c>
      <c r="AS1037" s="699">
        <f t="shared" si="1968"/>
        <v>1</v>
      </c>
      <c r="AT1037" s="166"/>
      <c r="AU1037" s="699"/>
      <c r="AV1037" s="522"/>
      <c r="AW1037" s="699"/>
      <c r="AX1037" s="166"/>
      <c r="AY1037" s="687"/>
      <c r="AZ1037" s="479"/>
      <c r="BA1037" s="687"/>
      <c r="BB1037" s="479">
        <f>BB1038</f>
        <v>16888.287369999998</v>
      </c>
      <c r="BC1037" s="130"/>
      <c r="BD1037" s="389">
        <f>BD1038</f>
        <v>16888.287369999998</v>
      </c>
      <c r="BE1037" s="444">
        <f>BI1037</f>
        <v>0</v>
      </c>
      <c r="BF1037" s="389"/>
      <c r="BG1037" s="389"/>
      <c r="BH1037" s="389"/>
      <c r="BI1037" s="389">
        <f>BI1038</f>
        <v>0</v>
      </c>
      <c r="BJ1037" s="329">
        <f>BM1037</f>
        <v>0</v>
      </c>
      <c r="BK1037" s="329"/>
      <c r="BL1037" s="329"/>
      <c r="BM1037" s="329">
        <f>BM1038</f>
        <v>0</v>
      </c>
      <c r="BN1037" s="329">
        <f>BS1037</f>
        <v>0</v>
      </c>
      <c r="BO1037" s="250"/>
      <c r="BP1037" s="250"/>
      <c r="BQ1037" s="250"/>
      <c r="BR1037" s="250"/>
      <c r="BS1037" s="166">
        <f>BS1038</f>
        <v>0</v>
      </c>
      <c r="BT1037" s="435"/>
      <c r="BU1037" s="612">
        <f>BZ1037</f>
        <v>0</v>
      </c>
      <c r="BV1037" s="435"/>
      <c r="BW1037" s="522"/>
      <c r="BX1037" s="435"/>
      <c r="BY1037" s="435"/>
      <c r="BZ1037" s="435">
        <f>BZ1038</f>
        <v>0</v>
      </c>
      <c r="CE1037" s="699">
        <f t="shared" si="1883"/>
        <v>1</v>
      </c>
    </row>
    <row r="1038" spans="2:83" s="76" customFormat="1" ht="42" customHeight="1" x14ac:dyDescent="0.25">
      <c r="B1038" s="159"/>
      <c r="C1038" s="113" t="s">
        <v>31</v>
      </c>
      <c r="D1038" s="109">
        <f t="shared" si="1969"/>
        <v>16888.287369999998</v>
      </c>
      <c r="E1038" s="109"/>
      <c r="F1038" s="109"/>
      <c r="G1038" s="109"/>
      <c r="H1038" s="109"/>
      <c r="I1038" s="109">
        <v>16888.287369999998</v>
      </c>
      <c r="J1038" s="871"/>
      <c r="K1038" s="109">
        <f>U1038</f>
        <v>0</v>
      </c>
      <c r="L1038" s="699">
        <f t="shared" si="1966"/>
        <v>0</v>
      </c>
      <c r="M1038" s="109"/>
      <c r="N1038" s="106"/>
      <c r="O1038" s="106"/>
      <c r="P1038" s="106"/>
      <c r="Q1038" s="106"/>
      <c r="R1038" s="106"/>
      <c r="S1038" s="106"/>
      <c r="T1038" s="106"/>
      <c r="U1038" s="106"/>
      <c r="V1038" s="106">
        <f>Y1038</f>
        <v>31456.046699999999</v>
      </c>
      <c r="W1038" s="106"/>
      <c r="X1038" s="106"/>
      <c r="Y1038" s="106">
        <f>AC1038-I1038</f>
        <v>31456.046699999999</v>
      </c>
      <c r="Z1038" s="106">
        <f>AC1038</f>
        <v>48344.334069999997</v>
      </c>
      <c r="AA1038" s="106"/>
      <c r="AB1038" s="106"/>
      <c r="AC1038" s="106">
        <f>48344.33407</f>
        <v>48344.334069999997</v>
      </c>
      <c r="AD1038" s="106"/>
      <c r="AE1038" s="109">
        <f>AO1038</f>
        <v>0</v>
      </c>
      <c r="AF1038" s="699">
        <f t="shared" si="1967"/>
        <v>0</v>
      </c>
      <c r="AG1038" s="109"/>
      <c r="AH1038" s="106"/>
      <c r="AI1038" s="106"/>
      <c r="AJ1038" s="106"/>
      <c r="AK1038" s="106"/>
      <c r="AL1038" s="106"/>
      <c r="AM1038" s="106"/>
      <c r="AN1038" s="106"/>
      <c r="AO1038" s="106"/>
      <c r="AP1038" s="106">
        <f>AX1038</f>
        <v>0</v>
      </c>
      <c r="AQ1038" s="106"/>
      <c r="AR1038" s="109">
        <f>BB1038</f>
        <v>16888.287369999998</v>
      </c>
      <c r="AS1038" s="699">
        <f t="shared" si="1968"/>
        <v>1</v>
      </c>
      <c r="AT1038" s="109"/>
      <c r="AU1038" s="699"/>
      <c r="AV1038" s="106"/>
      <c r="AW1038" s="699"/>
      <c r="AX1038" s="109"/>
      <c r="AY1038" s="106"/>
      <c r="AZ1038" s="106"/>
      <c r="BA1038" s="106"/>
      <c r="BB1038" s="106">
        <f>D1038</f>
        <v>16888.287369999998</v>
      </c>
      <c r="BC1038" s="106"/>
      <c r="BD1038" s="106">
        <f>16888.28737</f>
        <v>16888.287369999998</v>
      </c>
      <c r="BE1038" s="106">
        <f>BI1038</f>
        <v>0</v>
      </c>
      <c r="BF1038" s="106"/>
      <c r="BG1038" s="106"/>
      <c r="BH1038" s="106"/>
      <c r="BI1038" s="106">
        <v>0</v>
      </c>
      <c r="BJ1038" s="106">
        <f>BM1038</f>
        <v>0</v>
      </c>
      <c r="BK1038" s="106"/>
      <c r="BL1038" s="106"/>
      <c r="BM1038" s="106">
        <f>BS1038-BI1038</f>
        <v>0</v>
      </c>
      <c r="BN1038" s="106">
        <f>BS1038</f>
        <v>0</v>
      </c>
      <c r="BO1038" s="106"/>
      <c r="BP1038" s="106"/>
      <c r="BQ1038" s="106"/>
      <c r="BR1038" s="106"/>
      <c r="BS1038" s="106">
        <v>0</v>
      </c>
      <c r="BT1038" s="106"/>
      <c r="BU1038" s="106">
        <f>BZ1038</f>
        <v>0</v>
      </c>
      <c r="BV1038" s="106"/>
      <c r="BW1038" s="106"/>
      <c r="BX1038" s="106"/>
      <c r="BY1038" s="106"/>
      <c r="BZ1038" s="106">
        <v>0</v>
      </c>
      <c r="CE1038" s="699">
        <f t="shared" si="1883"/>
        <v>1</v>
      </c>
    </row>
    <row r="1039" spans="2:83" s="76" customFormat="1" ht="186.75" hidden="1" customHeight="1" x14ac:dyDescent="0.25">
      <c r="B1039" s="156" t="s">
        <v>63</v>
      </c>
      <c r="C1039" s="157" t="s">
        <v>440</v>
      </c>
      <c r="D1039" s="166">
        <f t="shared" si="1969"/>
        <v>0</v>
      </c>
      <c r="E1039" s="166"/>
      <c r="F1039" s="166"/>
      <c r="G1039" s="166"/>
      <c r="H1039" s="166"/>
      <c r="I1039" s="109"/>
      <c r="J1039" s="166">
        <f>K1039-I1039</f>
        <v>0</v>
      </c>
      <c r="K1039" s="166">
        <f>K1040</f>
        <v>0</v>
      </c>
      <c r="L1039" s="699" t="e">
        <f t="shared" si="1966"/>
        <v>#DIV/0!</v>
      </c>
      <c r="M1039" s="166"/>
      <c r="N1039" s="687"/>
      <c r="O1039" s="522"/>
      <c r="P1039" s="687"/>
      <c r="Q1039" s="479"/>
      <c r="R1039" s="687"/>
      <c r="S1039" s="479"/>
      <c r="T1039" s="687"/>
      <c r="U1039" s="106"/>
      <c r="V1039" s="106"/>
      <c r="W1039" s="106"/>
      <c r="X1039" s="106"/>
      <c r="Y1039" s="106"/>
      <c r="Z1039" s="106"/>
      <c r="AA1039" s="106"/>
      <c r="AB1039" s="106"/>
      <c r="AC1039" s="106"/>
      <c r="AD1039" s="106"/>
      <c r="AE1039" s="109"/>
      <c r="AF1039" s="699" t="e">
        <f t="shared" si="1967"/>
        <v>#DIV/0!</v>
      </c>
      <c r="AG1039" s="109"/>
      <c r="AH1039" s="106"/>
      <c r="AI1039" s="106"/>
      <c r="AJ1039" s="106"/>
      <c r="AK1039" s="106"/>
      <c r="AL1039" s="106"/>
      <c r="AM1039" s="106"/>
      <c r="AN1039" s="106"/>
      <c r="AO1039" s="106"/>
      <c r="AP1039" s="106"/>
      <c r="AQ1039" s="106"/>
      <c r="AR1039" s="109"/>
      <c r="AS1039" s="699" t="e">
        <f t="shared" si="1968"/>
        <v>#DIV/0!</v>
      </c>
      <c r="AT1039" s="109"/>
      <c r="AU1039" s="699"/>
      <c r="AV1039" s="106"/>
      <c r="AW1039" s="699"/>
      <c r="AX1039" s="109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  <c r="BY1039" s="106"/>
      <c r="BZ1039" s="106"/>
      <c r="CE1039" s="699" t="e">
        <f t="shared" ref="CE1039:CE1105" si="1970">BB1039/I1039</f>
        <v>#DIV/0!</v>
      </c>
    </row>
    <row r="1040" spans="2:83" s="76" customFormat="1" ht="55.5" hidden="1" customHeight="1" x14ac:dyDescent="0.25">
      <c r="B1040" s="159"/>
      <c r="C1040" s="113" t="s">
        <v>31</v>
      </c>
      <c r="D1040" s="109">
        <f t="shared" si="1969"/>
        <v>0</v>
      </c>
      <c r="E1040" s="109"/>
      <c r="F1040" s="109"/>
      <c r="G1040" s="109"/>
      <c r="H1040" s="109"/>
      <c r="I1040" s="109"/>
      <c r="J1040" s="109">
        <f>K1040-D1040</f>
        <v>0</v>
      </c>
      <c r="K1040" s="109">
        <f>U1040</f>
        <v>0</v>
      </c>
      <c r="L1040" s="699" t="e">
        <f t="shared" si="1966"/>
        <v>#DIV/0!</v>
      </c>
      <c r="M1040" s="109"/>
      <c r="N1040" s="106"/>
      <c r="O1040" s="106"/>
      <c r="P1040" s="106"/>
      <c r="Q1040" s="106"/>
      <c r="R1040" s="106"/>
      <c r="S1040" s="106"/>
      <c r="T1040" s="106"/>
      <c r="U1040" s="106"/>
      <c r="V1040" s="106">
        <f>Y1040</f>
        <v>48344.334069999997</v>
      </c>
      <c r="W1040" s="106"/>
      <c r="X1040" s="106"/>
      <c r="Y1040" s="106">
        <f>AC1040-I1040</f>
        <v>48344.334069999997</v>
      </c>
      <c r="Z1040" s="106">
        <f>AC1040</f>
        <v>48344.334069999997</v>
      </c>
      <c r="AA1040" s="106"/>
      <c r="AB1040" s="106"/>
      <c r="AC1040" s="106">
        <f>48344.33407</f>
        <v>48344.334069999997</v>
      </c>
      <c r="AD1040" s="106"/>
      <c r="AE1040" s="109">
        <f>AO1040</f>
        <v>0</v>
      </c>
      <c r="AF1040" s="699" t="e">
        <f t="shared" si="1967"/>
        <v>#DIV/0!</v>
      </c>
      <c r="AG1040" s="109"/>
      <c r="AH1040" s="106"/>
      <c r="AI1040" s="106"/>
      <c r="AJ1040" s="106"/>
      <c r="AK1040" s="106"/>
      <c r="AL1040" s="106"/>
      <c r="AM1040" s="106"/>
      <c r="AN1040" s="106"/>
      <c r="AO1040" s="106"/>
      <c r="AP1040" s="106">
        <f>AX1040</f>
        <v>0</v>
      </c>
      <c r="AQ1040" s="106"/>
      <c r="AR1040" s="109">
        <f>BB1040</f>
        <v>0</v>
      </c>
      <c r="AS1040" s="699" t="e">
        <f t="shared" si="1968"/>
        <v>#DIV/0!</v>
      </c>
      <c r="AT1040" s="109"/>
      <c r="AU1040" s="699"/>
      <c r="AV1040" s="106"/>
      <c r="AW1040" s="699"/>
      <c r="AX1040" s="109"/>
      <c r="AY1040" s="106"/>
      <c r="AZ1040" s="106"/>
      <c r="BA1040" s="106"/>
      <c r="BB1040" s="106"/>
      <c r="BC1040" s="106"/>
      <c r="BD1040" s="106">
        <f>16888.28737</f>
        <v>16888.287369999998</v>
      </c>
      <c r="BE1040" s="106">
        <f>BI1040</f>
        <v>0</v>
      </c>
      <c r="BF1040" s="106"/>
      <c r="BG1040" s="106"/>
      <c r="BH1040" s="106"/>
      <c r="BI1040" s="106">
        <v>0</v>
      </c>
      <c r="BJ1040" s="106">
        <f>BM1040</f>
        <v>0</v>
      </c>
      <c r="BK1040" s="106"/>
      <c r="BL1040" s="106"/>
      <c r="BM1040" s="106">
        <f>BS1040-BI1040</f>
        <v>0</v>
      </c>
      <c r="BN1040" s="106">
        <f>BS1040</f>
        <v>0</v>
      </c>
      <c r="BO1040" s="106"/>
      <c r="BP1040" s="106"/>
      <c r="BQ1040" s="106"/>
      <c r="BR1040" s="106"/>
      <c r="BS1040" s="106">
        <v>0</v>
      </c>
      <c r="BT1040" s="106"/>
      <c r="BU1040" s="106">
        <f>BZ1040</f>
        <v>0</v>
      </c>
      <c r="BV1040" s="106"/>
      <c r="BW1040" s="106"/>
      <c r="BX1040" s="106"/>
      <c r="BY1040" s="106"/>
      <c r="BZ1040" s="106">
        <v>0</v>
      </c>
      <c r="CE1040" s="699" t="e">
        <f t="shared" si="1970"/>
        <v>#DIV/0!</v>
      </c>
    </row>
    <row r="1041" spans="2:83" s="385" customFormat="1" ht="130.5" customHeight="1" x14ac:dyDescent="0.25">
      <c r="B1041" s="775"/>
      <c r="C1041" s="776" t="s">
        <v>500</v>
      </c>
      <c r="D1041" s="901">
        <f>E1041+G1041+H1041+I1041</f>
        <v>16888.287369999998</v>
      </c>
      <c r="E1041" s="901">
        <f>E1042+E1043</f>
        <v>0</v>
      </c>
      <c r="F1041" s="901"/>
      <c r="G1041" s="901">
        <f t="shared" ref="G1041:I1041" si="1971">G1042+G1043</f>
        <v>0</v>
      </c>
      <c r="H1041" s="901">
        <f t="shared" si="1971"/>
        <v>0</v>
      </c>
      <c r="I1041" s="901">
        <f t="shared" si="1971"/>
        <v>16888.287369999998</v>
      </c>
      <c r="J1041" s="901">
        <f>K1041-I1041</f>
        <v>-16888.287369999998</v>
      </c>
      <c r="K1041" s="901">
        <f>M1041+Q1041+S1041+U1041</f>
        <v>0</v>
      </c>
      <c r="L1041" s="772">
        <f t="shared" si="1966"/>
        <v>0</v>
      </c>
      <c r="M1041" s="901">
        <f>M1042+M1043</f>
        <v>0</v>
      </c>
      <c r="N1041" s="700"/>
      <c r="O1041" s="777"/>
      <c r="P1041" s="700"/>
      <c r="Q1041" s="777">
        <f t="shared" ref="Q1041:U1041" si="1972">Q1042+Q1043</f>
        <v>0</v>
      </c>
      <c r="R1041" s="700"/>
      <c r="S1041" s="777">
        <f t="shared" si="1972"/>
        <v>0</v>
      </c>
      <c r="T1041" s="700"/>
      <c r="U1041" s="777">
        <f t="shared" si="1972"/>
        <v>0</v>
      </c>
      <c r="V1041" s="777"/>
      <c r="W1041" s="777"/>
      <c r="X1041" s="777"/>
      <c r="Y1041" s="777"/>
      <c r="Z1041" s="777"/>
      <c r="AA1041" s="777"/>
      <c r="AB1041" s="777"/>
      <c r="AC1041" s="777"/>
      <c r="AD1041" s="700"/>
      <c r="AE1041" s="901">
        <f>AG1041+AK1041+AM1041+AO1041</f>
        <v>0</v>
      </c>
      <c r="AF1041" s="772">
        <f t="shared" si="1967"/>
        <v>0</v>
      </c>
      <c r="AG1041" s="901">
        <f>AG1042+AG1043</f>
        <v>0</v>
      </c>
      <c r="AH1041" s="700"/>
      <c r="AI1041" s="777"/>
      <c r="AJ1041" s="700"/>
      <c r="AK1041" s="777">
        <f t="shared" ref="AK1041" si="1973">AK1042+AK1043</f>
        <v>0</v>
      </c>
      <c r="AL1041" s="700"/>
      <c r="AM1041" s="777">
        <f t="shared" ref="AM1041" si="1974">AM1042+AM1043</f>
        <v>0</v>
      </c>
      <c r="AN1041" s="700"/>
      <c r="AO1041" s="777">
        <f t="shared" ref="AO1041" si="1975">AO1042+AO1043</f>
        <v>0</v>
      </c>
      <c r="AP1041" s="777"/>
      <c r="AQ1041" s="700"/>
      <c r="AR1041" s="901">
        <f>AT1041+AX1041+AZ1041+BB1041</f>
        <v>16888.287369999998</v>
      </c>
      <c r="AS1041" s="772">
        <f t="shared" si="1968"/>
        <v>1</v>
      </c>
      <c r="AT1041" s="901">
        <f>AT1042+AT1043</f>
        <v>0</v>
      </c>
      <c r="AU1041" s="772"/>
      <c r="AV1041" s="777"/>
      <c r="AW1041" s="772"/>
      <c r="AX1041" s="901">
        <f t="shared" ref="AX1041:AZ1041" si="1976">AX1042+AX1043</f>
        <v>0</v>
      </c>
      <c r="AY1041" s="700"/>
      <c r="AZ1041" s="777">
        <f t="shared" si="1976"/>
        <v>0</v>
      </c>
      <c r="BA1041" s="700"/>
      <c r="BB1041" s="777">
        <f>BB1042</f>
        <v>16888.287369999998</v>
      </c>
      <c r="BC1041" s="777"/>
      <c r="BD1041" s="777"/>
      <c r="BE1041" s="777">
        <f>BF1041+BG1041+BH1041+BI1041</f>
        <v>0</v>
      </c>
      <c r="BF1041" s="777">
        <f>BF1042+BF1043</f>
        <v>0</v>
      </c>
      <c r="BG1041" s="777">
        <f t="shared" ref="BG1041" si="1977">BG1042+BG1043</f>
        <v>0</v>
      </c>
      <c r="BH1041" s="777">
        <f t="shared" ref="BH1041" si="1978">BH1042+BH1043</f>
        <v>0</v>
      </c>
      <c r="BI1041" s="777">
        <f t="shared" ref="BI1041" si="1979">BI1042+BI1043</f>
        <v>0</v>
      </c>
      <c r="BJ1041" s="777"/>
      <c r="BK1041" s="777"/>
      <c r="BL1041" s="777"/>
      <c r="BM1041" s="777"/>
      <c r="BN1041" s="777"/>
      <c r="BO1041" s="777"/>
      <c r="BP1041" s="777"/>
      <c r="BQ1041" s="777"/>
      <c r="BR1041" s="777"/>
      <c r="BS1041" s="777"/>
      <c r="BT1041" s="777"/>
      <c r="BU1041" s="777">
        <f>BV1041+BX1041+BY1041+BZ1041</f>
        <v>0</v>
      </c>
      <c r="BV1041" s="777">
        <f>BV1042+BV1043</f>
        <v>0</v>
      </c>
      <c r="BW1041" s="777"/>
      <c r="BX1041" s="777">
        <f t="shared" ref="BX1041:BY1041" si="1980">BX1042+BX1043</f>
        <v>0</v>
      </c>
      <c r="BY1041" s="777">
        <f t="shared" si="1980"/>
        <v>0</v>
      </c>
      <c r="BZ1041" s="777">
        <v>0</v>
      </c>
      <c r="CE1041" s="818">
        <f t="shared" si="1970"/>
        <v>1</v>
      </c>
    </row>
    <row r="1042" spans="2:83" s="76" customFormat="1" ht="55.5" customHeight="1" x14ac:dyDescent="0.25">
      <c r="B1042" s="159"/>
      <c r="C1042" s="249" t="s">
        <v>31</v>
      </c>
      <c r="D1042" s="166">
        <f>E1042+G1042+H1042+I1042</f>
        <v>16888.287369999998</v>
      </c>
      <c r="E1042" s="166">
        <f>E1015+E1030</f>
        <v>0</v>
      </c>
      <c r="F1042" s="166"/>
      <c r="G1042" s="166">
        <f>G1015+G1030</f>
        <v>0</v>
      </c>
      <c r="H1042" s="166">
        <f>H1015+H1030</f>
        <v>0</v>
      </c>
      <c r="I1042" s="166">
        <f>I1015+I1030</f>
        <v>16888.287369999998</v>
      </c>
      <c r="J1042" s="166">
        <f>K1042-I1042</f>
        <v>-16888.287369999998</v>
      </c>
      <c r="K1042" s="166">
        <f>M1042+Q1042+S1042+U1042</f>
        <v>0</v>
      </c>
      <c r="L1042" s="699">
        <f t="shared" si="1966"/>
        <v>0</v>
      </c>
      <c r="M1042" s="166">
        <f>M1015+M1030</f>
        <v>0</v>
      </c>
      <c r="N1042" s="687"/>
      <c r="O1042" s="522"/>
      <c r="P1042" s="687"/>
      <c r="Q1042" s="435">
        <f>Q1015+Q1030</f>
        <v>0</v>
      </c>
      <c r="R1042" s="687"/>
      <c r="S1042" s="435">
        <f>S1015+S1030</f>
        <v>0</v>
      </c>
      <c r="T1042" s="687"/>
      <c r="U1042" s="491">
        <f>U1015+U1030</f>
        <v>0</v>
      </c>
      <c r="V1042" s="106"/>
      <c r="W1042" s="106"/>
      <c r="X1042" s="106"/>
      <c r="Y1042" s="106"/>
      <c r="Z1042" s="106"/>
      <c r="AA1042" s="106"/>
      <c r="AB1042" s="106"/>
      <c r="AC1042" s="106"/>
      <c r="AD1042" s="106"/>
      <c r="AE1042" s="166">
        <f>AG1042+AK1042+AM1042+AO1042</f>
        <v>0</v>
      </c>
      <c r="AF1042" s="699">
        <f t="shared" si="1967"/>
        <v>0</v>
      </c>
      <c r="AG1042" s="166">
        <f>AG1015+AG1030</f>
        <v>0</v>
      </c>
      <c r="AH1042" s="687"/>
      <c r="AI1042" s="522"/>
      <c r="AJ1042" s="687"/>
      <c r="AK1042" s="491">
        <f>AK1015+AK1030</f>
        <v>0</v>
      </c>
      <c r="AL1042" s="687"/>
      <c r="AM1042" s="491">
        <f>AM1015+AM1030</f>
        <v>0</v>
      </c>
      <c r="AN1042" s="687"/>
      <c r="AO1042" s="491">
        <f>AO1028</f>
        <v>0</v>
      </c>
      <c r="AP1042" s="106"/>
      <c r="AQ1042" s="106"/>
      <c r="AR1042" s="166">
        <f>AT1042+AX1042+AZ1042+BB1042</f>
        <v>16888.287369999998</v>
      </c>
      <c r="AS1042" s="699">
        <f t="shared" si="1968"/>
        <v>1</v>
      </c>
      <c r="AT1042" s="166">
        <f>AT1015+AT1030</f>
        <v>0</v>
      </c>
      <c r="AU1042" s="699"/>
      <c r="AV1042" s="522"/>
      <c r="AW1042" s="699"/>
      <c r="AX1042" s="166">
        <f>AX1015+AX1030</f>
        <v>0</v>
      </c>
      <c r="AY1042" s="687"/>
      <c r="AZ1042" s="435">
        <f>AZ1015+AZ1030</f>
        <v>0</v>
      </c>
      <c r="BA1042" s="687"/>
      <c r="BB1042" s="435">
        <f>BB1028</f>
        <v>16888.287369999998</v>
      </c>
      <c r="BC1042" s="106"/>
      <c r="BD1042" s="106"/>
      <c r="BE1042" s="444">
        <f>BF1042+BG1042+BH1042+BI1042</f>
        <v>0</v>
      </c>
      <c r="BF1042" s="389">
        <f>BF1015+BF1030</f>
        <v>0</v>
      </c>
      <c r="BG1042" s="389">
        <f>BG1015+BG1030</f>
        <v>0</v>
      </c>
      <c r="BH1042" s="389">
        <f>BH1015+BH1030</f>
        <v>0</v>
      </c>
      <c r="BI1042" s="389">
        <f>BI1015+BI1030</f>
        <v>0</v>
      </c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579">
        <f>BV1042+BX1042+BY1042+BZ1042</f>
        <v>0</v>
      </c>
      <c r="BV1042" s="435">
        <f>BV1015+BV1030</f>
        <v>0</v>
      </c>
      <c r="BW1042" s="522"/>
      <c r="BX1042" s="435">
        <f>BX1015+BX1030</f>
        <v>0</v>
      </c>
      <c r="BY1042" s="435">
        <f>BY1015+BY1030</f>
        <v>0</v>
      </c>
      <c r="BZ1042" s="435">
        <v>0</v>
      </c>
      <c r="CE1042" s="699">
        <f t="shared" si="1970"/>
        <v>1</v>
      </c>
    </row>
    <row r="1043" spans="2:83" s="74" customFormat="1" ht="55.5" hidden="1" customHeight="1" x14ac:dyDescent="0.25">
      <c r="B1043" s="464"/>
      <c r="C1043" s="251" t="s">
        <v>32</v>
      </c>
      <c r="D1043" s="443">
        <f>E1043+G1043+H1043+I1043</f>
        <v>0</v>
      </c>
      <c r="E1043" s="489">
        <f>E1016</f>
        <v>0</v>
      </c>
      <c r="F1043" s="508"/>
      <c r="G1043" s="489">
        <f>G1016</f>
        <v>0</v>
      </c>
      <c r="H1043" s="489">
        <f>H1016</f>
        <v>0</v>
      </c>
      <c r="I1043" s="489">
        <f>I1016</f>
        <v>0</v>
      </c>
      <c r="J1043" s="22">
        <v>0</v>
      </c>
      <c r="K1043" s="582">
        <f>M1043+Q1043+S1043+U1043</f>
        <v>0</v>
      </c>
      <c r="L1043" s="687"/>
      <c r="M1043" s="176">
        <f>M1016</f>
        <v>0</v>
      </c>
      <c r="N1043" s="687"/>
      <c r="O1043" s="520"/>
      <c r="P1043" s="687"/>
      <c r="Q1043" s="443">
        <f>Q1016</f>
        <v>0</v>
      </c>
      <c r="R1043" s="687"/>
      <c r="S1043" s="443">
        <f>S1016</f>
        <v>0</v>
      </c>
      <c r="T1043" s="687"/>
      <c r="U1043" s="489">
        <f>U1016</f>
        <v>0</v>
      </c>
      <c r="V1043" s="466"/>
      <c r="W1043" s="22"/>
      <c r="X1043" s="22"/>
      <c r="Y1043" s="22"/>
      <c r="Z1043" s="22"/>
      <c r="AA1043" s="22"/>
      <c r="AB1043" s="22"/>
      <c r="AC1043" s="22"/>
      <c r="AD1043" s="41"/>
      <c r="AE1043" s="176">
        <f>AG1043+AK1043+AM1043+AO1043</f>
        <v>0</v>
      </c>
      <c r="AF1043" s="687"/>
      <c r="AG1043" s="176">
        <f>AG1016</f>
        <v>0</v>
      </c>
      <c r="AH1043" s="687"/>
      <c r="AI1043" s="520"/>
      <c r="AJ1043" s="687"/>
      <c r="AK1043" s="489">
        <f>AK1016</f>
        <v>0</v>
      </c>
      <c r="AL1043" s="687"/>
      <c r="AM1043" s="489">
        <f>AM1016</f>
        <v>0</v>
      </c>
      <c r="AN1043" s="687"/>
      <c r="AO1043" s="489"/>
      <c r="AP1043" s="22"/>
      <c r="AQ1043" s="41"/>
      <c r="AR1043" s="582">
        <f>AT1043+AX1043+AZ1043+BB1043</f>
        <v>0</v>
      </c>
      <c r="AS1043" s="687"/>
      <c r="AT1043" s="176">
        <f>AT1016</f>
        <v>0</v>
      </c>
      <c r="AU1043" s="687"/>
      <c r="AV1043" s="520"/>
      <c r="AW1043" s="687"/>
      <c r="AX1043" s="176">
        <f>AX1016</f>
        <v>0</v>
      </c>
      <c r="AY1043" s="687"/>
      <c r="AZ1043" s="443">
        <f>AZ1016</f>
        <v>0</v>
      </c>
      <c r="BA1043" s="687"/>
      <c r="BB1043" s="443"/>
      <c r="BC1043" s="22"/>
      <c r="BD1043" s="22"/>
      <c r="BE1043" s="443">
        <f>BF1043+BG1043+BH1043+BI1043</f>
        <v>0</v>
      </c>
      <c r="BF1043" s="443">
        <f>BF1016</f>
        <v>0</v>
      </c>
      <c r="BG1043" s="443">
        <f>BG1016</f>
        <v>0</v>
      </c>
      <c r="BH1043" s="443">
        <f>BH1016</f>
        <v>0</v>
      </c>
      <c r="BI1043" s="443">
        <f>BI1016</f>
        <v>0</v>
      </c>
      <c r="BJ1043" s="465"/>
      <c r="BK1043" s="465"/>
      <c r="BL1043" s="465"/>
      <c r="BM1043" s="465"/>
      <c r="BN1043" s="466"/>
      <c r="BO1043" s="465"/>
      <c r="BP1043" s="465"/>
      <c r="BQ1043" s="465"/>
      <c r="BR1043" s="465"/>
      <c r="BS1043" s="465"/>
      <c r="BT1043" s="22"/>
      <c r="BU1043" s="582">
        <f>BV1043+BX1043+BY1043+BZ1043</f>
        <v>0</v>
      </c>
      <c r="BV1043" s="443">
        <f>BV1016</f>
        <v>0</v>
      </c>
      <c r="BW1043" s="520"/>
      <c r="BX1043" s="443">
        <f>BX1016</f>
        <v>0</v>
      </c>
      <c r="BY1043" s="443">
        <f>BY1016</f>
        <v>0</v>
      </c>
      <c r="BZ1043" s="443"/>
      <c r="CE1043" s="699" t="e">
        <f t="shared" si="1970"/>
        <v>#DIV/0!</v>
      </c>
    </row>
    <row r="1044" spans="2:83" s="76" customFormat="1" ht="55.5" hidden="1" customHeight="1" x14ac:dyDescent="0.25">
      <c r="B1044" s="159"/>
      <c r="C1044" s="113"/>
      <c r="D1044" s="161"/>
      <c r="E1044" s="62"/>
      <c r="F1044" s="62"/>
      <c r="G1044" s="62"/>
      <c r="H1044" s="62"/>
      <c r="I1044" s="62"/>
      <c r="J1044" s="161"/>
      <c r="K1044" s="597"/>
      <c r="L1044" s="597"/>
      <c r="M1044" s="871"/>
      <c r="N1044" s="41"/>
      <c r="O1044" s="62"/>
      <c r="P1044" s="41"/>
      <c r="Q1044" s="62"/>
      <c r="R1044" s="41"/>
      <c r="S1044" s="62"/>
      <c r="T1044" s="41"/>
      <c r="U1044" s="62"/>
      <c r="V1044" s="154"/>
      <c r="W1044" s="161"/>
      <c r="X1044" s="161"/>
      <c r="Y1044" s="161"/>
      <c r="Z1044" s="161"/>
      <c r="AA1044" s="161"/>
      <c r="AB1044" s="161"/>
      <c r="AC1044" s="161"/>
      <c r="AD1044" s="597"/>
      <c r="AE1044" s="1002"/>
      <c r="AF1044" s="726"/>
      <c r="AG1044" s="871"/>
      <c r="AH1044" s="41"/>
      <c r="AI1044" s="62"/>
      <c r="AJ1044" s="41"/>
      <c r="AK1044" s="62"/>
      <c r="AL1044" s="41"/>
      <c r="AM1044" s="62"/>
      <c r="AN1044" s="41"/>
      <c r="AO1044" s="62"/>
      <c r="AP1044" s="161"/>
      <c r="AQ1044" s="597"/>
      <c r="AR1044" s="161"/>
      <c r="AS1044" s="597"/>
      <c r="AT1044" s="871"/>
      <c r="AU1044" s="41"/>
      <c r="AV1044" s="62"/>
      <c r="AW1044" s="41"/>
      <c r="AX1044" s="871"/>
      <c r="AY1044" s="41"/>
      <c r="AZ1044" s="62"/>
      <c r="BA1044" s="41"/>
      <c r="BB1044" s="62"/>
      <c r="BC1044" s="161"/>
      <c r="BD1044" s="161"/>
      <c r="BE1044" s="161"/>
      <c r="BF1044" s="62"/>
      <c r="BG1044" s="62"/>
      <c r="BH1044" s="62"/>
      <c r="BI1044" s="62"/>
      <c r="BJ1044" s="161"/>
      <c r="BK1044" s="161"/>
      <c r="BL1044" s="161"/>
      <c r="BM1044" s="161"/>
      <c r="BN1044" s="154"/>
      <c r="BO1044" s="161"/>
      <c r="BP1044" s="161"/>
      <c r="BQ1044" s="161"/>
      <c r="BR1044" s="161"/>
      <c r="BS1044" s="161"/>
      <c r="BT1044" s="161"/>
      <c r="BU1044" s="161"/>
      <c r="BV1044" s="62"/>
      <c r="BW1044" s="62"/>
      <c r="BX1044" s="62"/>
      <c r="BY1044" s="62"/>
      <c r="BZ1044" s="62"/>
      <c r="CE1044" s="699" t="e">
        <f t="shared" si="1970"/>
        <v>#DIV/0!</v>
      </c>
    </row>
    <row r="1045" spans="2:83" s="76" customFormat="1" ht="55.5" customHeight="1" x14ac:dyDescent="0.25">
      <c r="B1045" s="1042" t="s">
        <v>495</v>
      </c>
      <c r="C1045" s="1043"/>
      <c r="D1045" s="1043"/>
      <c r="E1045" s="1043"/>
      <c r="F1045" s="1043"/>
      <c r="G1045" s="1043"/>
      <c r="H1045" s="1043"/>
      <c r="I1045" s="1043"/>
      <c r="J1045" s="1043"/>
      <c r="K1045" s="1043"/>
      <c r="L1045" s="1043"/>
      <c r="M1045" s="1043"/>
      <c r="N1045" s="1043"/>
      <c r="O1045" s="1043"/>
      <c r="P1045" s="1043"/>
      <c r="Q1045" s="1043"/>
      <c r="R1045" s="1043"/>
      <c r="S1045" s="1043"/>
      <c r="T1045" s="1043"/>
      <c r="U1045" s="1043"/>
      <c r="V1045" s="1043"/>
      <c r="W1045" s="1043"/>
      <c r="X1045" s="1043"/>
      <c r="Y1045" s="1043"/>
      <c r="Z1045" s="1043"/>
      <c r="AA1045" s="1043"/>
      <c r="AB1045" s="1043"/>
      <c r="AC1045" s="1043"/>
      <c r="AD1045" s="1043"/>
      <c r="AE1045" s="1043"/>
      <c r="AF1045" s="1043"/>
      <c r="AG1045" s="1043"/>
      <c r="AH1045" s="1043"/>
      <c r="AI1045" s="1043"/>
      <c r="AJ1045" s="1043"/>
      <c r="AK1045" s="1043"/>
      <c r="AL1045" s="1043"/>
      <c r="AM1045" s="1043"/>
      <c r="AN1045" s="1043"/>
      <c r="AO1045" s="1043"/>
      <c r="AP1045" s="1043"/>
      <c r="AQ1045" s="1043"/>
      <c r="AR1045" s="1043"/>
      <c r="AS1045" s="1043"/>
      <c r="AT1045" s="1043"/>
      <c r="AU1045" s="1043"/>
      <c r="AV1045" s="1043"/>
      <c r="AW1045" s="1043"/>
      <c r="AX1045" s="1043"/>
      <c r="AY1045" s="1043"/>
      <c r="AZ1045" s="1043"/>
      <c r="BA1045" s="1043"/>
      <c r="BB1045" s="1043"/>
      <c r="BC1045" s="1043"/>
      <c r="BD1045" s="1043"/>
      <c r="BE1045" s="1043"/>
      <c r="BF1045" s="1043"/>
      <c r="BG1045" s="1043"/>
      <c r="BH1045" s="1043"/>
      <c r="BI1045" s="1043"/>
      <c r="BJ1045" s="1043"/>
      <c r="BK1045" s="1043"/>
      <c r="BL1045" s="1043"/>
      <c r="BM1045" s="1043"/>
      <c r="BN1045" s="1043"/>
      <c r="BO1045" s="1043"/>
      <c r="BP1045" s="1043"/>
      <c r="BQ1045" s="1043"/>
      <c r="BR1045" s="1043"/>
      <c r="BS1045" s="1043"/>
      <c r="BT1045" s="1043"/>
      <c r="BU1045" s="1043"/>
      <c r="BV1045" s="1043"/>
      <c r="BW1045" s="1043"/>
      <c r="BX1045" s="1043"/>
      <c r="BY1045" s="1043"/>
      <c r="BZ1045" s="1054"/>
      <c r="CE1045" s="699"/>
    </row>
    <row r="1046" spans="2:83" s="76" customFormat="1" ht="63" customHeight="1" x14ac:dyDescent="0.25">
      <c r="B1046" s="775" t="s">
        <v>34</v>
      </c>
      <c r="C1046" s="811" t="s">
        <v>496</v>
      </c>
      <c r="D1046" s="901">
        <f>E1046+G1046+H1046+I1046</f>
        <v>231000</v>
      </c>
      <c r="E1046" s="973">
        <f>E1047+E1048</f>
        <v>109000</v>
      </c>
      <c r="F1046" s="902"/>
      <c r="G1046" s="901">
        <f t="shared" ref="G1046" si="1981">G1047+G1048</f>
        <v>122000</v>
      </c>
      <c r="H1046" s="902"/>
      <c r="I1046" s="901">
        <f>I1049</f>
        <v>0</v>
      </c>
      <c r="J1046" s="901">
        <f>J1047+J1048</f>
        <v>-207700</v>
      </c>
      <c r="K1046" s="901">
        <f>M1046+Q1046+S1046+U1046</f>
        <v>23300</v>
      </c>
      <c r="L1046" s="772">
        <f t="shared" ref="L1046:L1090" si="1982">K1046/D1046</f>
        <v>0.10086580086580087</v>
      </c>
      <c r="M1046" s="973">
        <f>M1047+M1048</f>
        <v>23300</v>
      </c>
      <c r="N1046" s="772">
        <f>M1046/E1046</f>
        <v>0.21376146788990827</v>
      </c>
      <c r="O1046" s="777"/>
      <c r="P1046" s="700"/>
      <c r="Q1046" s="777">
        <f t="shared" ref="Q1046" si="1983">Q1047+Q1048</f>
        <v>0</v>
      </c>
      <c r="R1046" s="700"/>
      <c r="S1046" s="813"/>
      <c r="T1046" s="814"/>
      <c r="U1046" s="813"/>
      <c r="V1046" s="815"/>
      <c r="W1046" s="816"/>
      <c r="X1046" s="816"/>
      <c r="Y1046" s="816"/>
      <c r="Z1046" s="816"/>
      <c r="AA1046" s="816"/>
      <c r="AB1046" s="816"/>
      <c r="AC1046" s="816"/>
      <c r="AD1046" s="817"/>
      <c r="AE1046" s="901">
        <f>AG1046+AK1046+AM1046+AO1046</f>
        <v>14925.49106</v>
      </c>
      <c r="AF1046" s="772">
        <f t="shared" ref="AF1046:AF1090" si="1984">AE1046/D1046</f>
        <v>6.4612515411255414E-2</v>
      </c>
      <c r="AG1046" s="901">
        <f>AG1047+AG1048</f>
        <v>14925.49106</v>
      </c>
      <c r="AH1046" s="772">
        <f t="shared" ref="AH1046:AH1090" si="1985">AG1046/E1046</f>
        <v>0.13693111064220184</v>
      </c>
      <c r="AI1046" s="990"/>
      <c r="AJ1046" s="814"/>
      <c r="AK1046" s="901">
        <f t="shared" ref="AK1046" si="1986">AK1047+AK1048</f>
        <v>0</v>
      </c>
      <c r="AL1046" s="700"/>
      <c r="AM1046" s="813"/>
      <c r="AN1046" s="814"/>
      <c r="AO1046" s="813"/>
      <c r="AP1046" s="777">
        <f>AP1047+AP1048</f>
        <v>194074.50894</v>
      </c>
      <c r="AQ1046" s="700"/>
      <c r="AR1046" s="901">
        <f>AT1046+AX1046+AZ1046+BB1046</f>
        <v>209000</v>
      </c>
      <c r="AS1046" s="772">
        <f t="shared" ref="AS1046:AS1090" si="1987">AR1046/D1046</f>
        <v>0.90476190476190477</v>
      </c>
      <c r="AT1046" s="973">
        <f>AT1047+AT1048</f>
        <v>109000</v>
      </c>
      <c r="AU1046" s="772">
        <f t="shared" ref="AU1046:AU1090" si="1988">AT1046/E1046</f>
        <v>1</v>
      </c>
      <c r="AV1046" s="777">
        <f t="shared" ref="AV1046" si="1989">AV1047+AV1048</f>
        <v>0</v>
      </c>
      <c r="AW1046" s="772"/>
      <c r="AX1046" s="901">
        <f t="shared" ref="AX1046" si="1990">AX1047+AX1048</f>
        <v>100000</v>
      </c>
      <c r="AY1046" s="745">
        <f>AX1046/G1046</f>
        <v>0.81967213114754101</v>
      </c>
      <c r="AZ1046" s="813"/>
      <c r="BA1046" s="814"/>
      <c r="BB1046" s="813"/>
      <c r="BC1046" s="816"/>
      <c r="BD1046" s="816"/>
      <c r="BE1046" s="816"/>
      <c r="BF1046" s="813"/>
      <c r="BG1046" s="813"/>
      <c r="BH1046" s="813"/>
      <c r="BI1046" s="813"/>
      <c r="BJ1046" s="816"/>
      <c r="BK1046" s="816"/>
      <c r="BL1046" s="816"/>
      <c r="BM1046" s="816"/>
      <c r="BN1046" s="777">
        <f t="shared" ref="BN1046:BN1051" si="1991">BO1046</f>
        <v>0</v>
      </c>
      <c r="BO1046" s="777">
        <f>BO1047+BO1048</f>
        <v>0</v>
      </c>
      <c r="BP1046" s="816"/>
      <c r="BQ1046" s="816"/>
      <c r="BR1046" s="816"/>
      <c r="BS1046" s="816"/>
      <c r="BT1046" s="777" t="e">
        <f>BT1047+BT1048</f>
        <v>#REF!</v>
      </c>
      <c r="BU1046" s="777" t="e">
        <f>BV1046+BX1046+BY1046+BZ1046</f>
        <v>#REF!</v>
      </c>
      <c r="BV1046" s="777">
        <f>BV1047+BV1048</f>
        <v>0</v>
      </c>
      <c r="BW1046" s="777">
        <f t="shared" ref="BW1046" si="1992">BW1047+BW1048</f>
        <v>0</v>
      </c>
      <c r="BX1046" s="777" t="e">
        <f t="shared" ref="BX1046" si="1993">BX1047+BX1048</f>
        <v>#REF!</v>
      </c>
      <c r="BY1046" s="777"/>
      <c r="BZ1046" s="777"/>
      <c r="CA1046" s="778"/>
      <c r="CB1046" s="778"/>
      <c r="CE1046" s="813"/>
    </row>
    <row r="1047" spans="2:83" s="42" customFormat="1" ht="55.5" customHeight="1" x14ac:dyDescent="0.25">
      <c r="B1047" s="659"/>
      <c r="C1047" s="249" t="s">
        <v>31</v>
      </c>
      <c r="D1047" s="166">
        <f>E1047+G1047</f>
        <v>115500</v>
      </c>
      <c r="E1047" s="166">
        <f>E1050</f>
        <v>54500</v>
      </c>
      <c r="F1047" s="844"/>
      <c r="G1047" s="166">
        <f t="shared" ref="G1047" si="1994">G1050</f>
        <v>61000</v>
      </c>
      <c r="H1047" s="844"/>
      <c r="I1047" s="166"/>
      <c r="J1047" s="166">
        <f t="shared" ref="J1047:J1052" si="1995">K1047-D1047</f>
        <v>-103850</v>
      </c>
      <c r="K1047" s="166">
        <f>M1047+Q1047</f>
        <v>11650</v>
      </c>
      <c r="L1047" s="699">
        <f t="shared" si="1982"/>
        <v>0.10086580086580087</v>
      </c>
      <c r="M1047" s="975">
        <f>M1050</f>
        <v>11650</v>
      </c>
      <c r="N1047" s="699">
        <f t="shared" ref="N1047:N1051" si="1996">M1047/E1047</f>
        <v>0.21376146788990827</v>
      </c>
      <c r="O1047" s="652"/>
      <c r="P1047" s="687"/>
      <c r="Q1047" s="687">
        <f t="shared" ref="Q1047:Q1048" si="1997">Q1050</f>
        <v>0</v>
      </c>
      <c r="R1047" s="687"/>
      <c r="S1047" s="41"/>
      <c r="T1047" s="41"/>
      <c r="U1047" s="41"/>
      <c r="V1047" s="660"/>
      <c r="W1047" s="597"/>
      <c r="X1047" s="597"/>
      <c r="Y1047" s="597"/>
      <c r="Z1047" s="597"/>
      <c r="AA1047" s="597"/>
      <c r="AB1047" s="597"/>
      <c r="AC1047" s="597"/>
      <c r="AD1047" s="597"/>
      <c r="AE1047" s="166">
        <f>AG1047+AK1047</f>
        <v>7462.7455300000001</v>
      </c>
      <c r="AF1047" s="699">
        <f t="shared" si="1984"/>
        <v>6.4612515411255414E-2</v>
      </c>
      <c r="AG1047" s="166">
        <f>AG1050</f>
        <v>7462.7455300000001</v>
      </c>
      <c r="AH1047" s="699">
        <f t="shared" si="1985"/>
        <v>0.13693111064220184</v>
      </c>
      <c r="AI1047" s="41"/>
      <c r="AJ1047" s="41"/>
      <c r="AK1047" s="166">
        <f t="shared" ref="AK1047:AK1048" si="1998">AK1050</f>
        <v>0</v>
      </c>
      <c r="AL1047" s="687"/>
      <c r="AM1047" s="41"/>
      <c r="AN1047" s="41"/>
      <c r="AO1047" s="41"/>
      <c r="AP1047" s="652">
        <f>AR1047-AE1047</f>
        <v>97037.25447</v>
      </c>
      <c r="AQ1047" s="687"/>
      <c r="AR1047" s="166">
        <f>AT1047+AX1047</f>
        <v>104500</v>
      </c>
      <c r="AS1047" s="699">
        <f t="shared" si="1987"/>
        <v>0.90476190476190477</v>
      </c>
      <c r="AT1047" s="975">
        <f>AT1050</f>
        <v>54500</v>
      </c>
      <c r="AU1047" s="699">
        <f t="shared" si="1988"/>
        <v>1</v>
      </c>
      <c r="AV1047" s="652">
        <f t="shared" ref="AV1047" si="1999">AV1050</f>
        <v>0</v>
      </c>
      <c r="AW1047" s="699"/>
      <c r="AX1047" s="166">
        <f t="shared" ref="AX1047:AX1048" si="2000">AX1050</f>
        <v>50000</v>
      </c>
      <c r="AY1047" s="699">
        <f t="shared" ref="AY1047:AY1048" si="2001">AX1047/G1047</f>
        <v>0.81967213114754101</v>
      </c>
      <c r="AZ1047" s="41"/>
      <c r="BA1047" s="41"/>
      <c r="BB1047" s="41"/>
      <c r="BC1047" s="597"/>
      <c r="BD1047" s="597"/>
      <c r="BE1047" s="597"/>
      <c r="BF1047" s="41"/>
      <c r="BG1047" s="41"/>
      <c r="BH1047" s="41"/>
      <c r="BI1047" s="41"/>
      <c r="BJ1047" s="597"/>
      <c r="BK1047" s="597"/>
      <c r="BL1047" s="597"/>
      <c r="BM1047" s="597"/>
      <c r="BN1047" s="660">
        <f t="shared" si="1991"/>
        <v>0</v>
      </c>
      <c r="BO1047" s="678">
        <f>BO1050</f>
        <v>0</v>
      </c>
      <c r="BP1047" s="597"/>
      <c r="BQ1047" s="597"/>
      <c r="BR1047" s="597"/>
      <c r="BS1047" s="597"/>
      <c r="BT1047" s="652">
        <f>BU1047-BN1047</f>
        <v>0</v>
      </c>
      <c r="BU1047" s="652">
        <f>BV1047+BX1047</f>
        <v>0</v>
      </c>
      <c r="BV1047" s="652">
        <f>BV1050</f>
        <v>0</v>
      </c>
      <c r="BW1047" s="652">
        <f t="shared" ref="BW1047:BX1047" si="2002">BW1050</f>
        <v>0</v>
      </c>
      <c r="BX1047" s="652">
        <f t="shared" si="2002"/>
        <v>0</v>
      </c>
      <c r="BY1047" s="652"/>
      <c r="BZ1047" s="652"/>
      <c r="CE1047" s="699"/>
    </row>
    <row r="1048" spans="2:83" s="23" customFormat="1" ht="55.5" customHeight="1" x14ac:dyDescent="0.25">
      <c r="B1048" s="464"/>
      <c r="C1048" s="251" t="s">
        <v>32</v>
      </c>
      <c r="D1048" s="176">
        <f>E1048+G1048</f>
        <v>115500</v>
      </c>
      <c r="E1048" s="176">
        <f>E1051</f>
        <v>54500</v>
      </c>
      <c r="F1048" s="167"/>
      <c r="G1048" s="176">
        <f t="shared" ref="G1048" si="2003">G1051</f>
        <v>61000</v>
      </c>
      <c r="H1048" s="167"/>
      <c r="I1048" s="176"/>
      <c r="J1048" s="176">
        <f t="shared" si="1995"/>
        <v>-103850</v>
      </c>
      <c r="K1048" s="176">
        <f>M1048+Q1048</f>
        <v>11650</v>
      </c>
      <c r="L1048" s="699">
        <f t="shared" si="1982"/>
        <v>0.10086580086580087</v>
      </c>
      <c r="M1048" s="974">
        <f>M1051</f>
        <v>11650</v>
      </c>
      <c r="N1048" s="699">
        <f t="shared" si="1996"/>
        <v>0.21376146788990827</v>
      </c>
      <c r="O1048" s="653"/>
      <c r="P1048" s="687"/>
      <c r="Q1048" s="688">
        <f t="shared" si="1997"/>
        <v>0</v>
      </c>
      <c r="R1048" s="687"/>
      <c r="S1048" s="22"/>
      <c r="T1048" s="41"/>
      <c r="U1048" s="22"/>
      <c r="V1048" s="466"/>
      <c r="W1048" s="465"/>
      <c r="X1048" s="465"/>
      <c r="Y1048" s="465"/>
      <c r="Z1048" s="465"/>
      <c r="AA1048" s="465"/>
      <c r="AB1048" s="465"/>
      <c r="AC1048" s="465"/>
      <c r="AD1048" s="597"/>
      <c r="AE1048" s="176">
        <f>AG1048+AK1048</f>
        <v>7462.7455300000001</v>
      </c>
      <c r="AF1048" s="699">
        <f t="shared" si="1984"/>
        <v>6.4612515411255414E-2</v>
      </c>
      <c r="AG1048" s="176">
        <f>AG1051</f>
        <v>7462.7455300000001</v>
      </c>
      <c r="AH1048" s="699">
        <f t="shared" si="1985"/>
        <v>0.13693111064220184</v>
      </c>
      <c r="AI1048" s="22"/>
      <c r="AJ1048" s="41"/>
      <c r="AK1048" s="176">
        <f t="shared" si="1998"/>
        <v>0</v>
      </c>
      <c r="AL1048" s="687"/>
      <c r="AM1048" s="22"/>
      <c r="AN1048" s="41"/>
      <c r="AO1048" s="22"/>
      <c r="AP1048" s="653">
        <f>AR1048-AE1048</f>
        <v>97037.25447</v>
      </c>
      <c r="AQ1048" s="687"/>
      <c r="AR1048" s="176">
        <f>AT1048+AX1048</f>
        <v>104500</v>
      </c>
      <c r="AS1048" s="699">
        <f t="shared" si="1987"/>
        <v>0.90476190476190477</v>
      </c>
      <c r="AT1048" s="974">
        <f>AT1051</f>
        <v>54500</v>
      </c>
      <c r="AU1048" s="699">
        <f t="shared" si="1988"/>
        <v>1</v>
      </c>
      <c r="AV1048" s="653">
        <f t="shared" ref="AV1048" si="2004">AV1051</f>
        <v>0</v>
      </c>
      <c r="AW1048" s="699"/>
      <c r="AX1048" s="176">
        <f t="shared" si="2000"/>
        <v>50000</v>
      </c>
      <c r="AY1048" s="699">
        <f t="shared" si="2001"/>
        <v>0.81967213114754101</v>
      </c>
      <c r="AZ1048" s="22"/>
      <c r="BA1048" s="41"/>
      <c r="BB1048" s="22"/>
      <c r="BC1048" s="465"/>
      <c r="BD1048" s="465"/>
      <c r="BE1048" s="465"/>
      <c r="BF1048" s="22"/>
      <c r="BG1048" s="22"/>
      <c r="BH1048" s="22"/>
      <c r="BI1048" s="22"/>
      <c r="BJ1048" s="465"/>
      <c r="BK1048" s="465"/>
      <c r="BL1048" s="465"/>
      <c r="BM1048" s="465"/>
      <c r="BN1048" s="466">
        <f t="shared" si="1991"/>
        <v>0</v>
      </c>
      <c r="BO1048" s="681">
        <f>BO1051</f>
        <v>0</v>
      </c>
      <c r="BP1048" s="465"/>
      <c r="BQ1048" s="465"/>
      <c r="BR1048" s="465"/>
      <c r="BS1048" s="465"/>
      <c r="BT1048" s="653" t="e">
        <f>BU1048-BN1048</f>
        <v>#REF!</v>
      </c>
      <c r="BU1048" s="653" t="e">
        <f>BV1048+BX1048</f>
        <v>#REF!</v>
      </c>
      <c r="BV1048" s="653">
        <f>BV1051</f>
        <v>0</v>
      </c>
      <c r="BW1048" s="653">
        <f t="shared" ref="BW1048:BX1048" si="2005">BW1051</f>
        <v>0</v>
      </c>
      <c r="BX1048" s="653" t="e">
        <f t="shared" si="2005"/>
        <v>#REF!</v>
      </c>
      <c r="BY1048" s="653"/>
      <c r="BZ1048" s="653"/>
      <c r="CE1048" s="699"/>
    </row>
    <row r="1049" spans="2:83" s="60" customFormat="1" ht="55.5" customHeight="1" x14ac:dyDescent="0.25">
      <c r="B1049" s="403" t="s">
        <v>36</v>
      </c>
      <c r="C1049" s="404" t="s">
        <v>497</v>
      </c>
      <c r="D1049" s="375">
        <f>E1049+G1049+H1049+I1049</f>
        <v>231000</v>
      </c>
      <c r="E1049" s="375">
        <f>E1050+E1051</f>
        <v>109000</v>
      </c>
      <c r="F1049" s="375">
        <f t="shared" ref="F1049:G1049" si="2006">F1050+F1051</f>
        <v>0</v>
      </c>
      <c r="G1049" s="375">
        <f t="shared" si="2006"/>
        <v>122000</v>
      </c>
      <c r="H1049" s="903"/>
      <c r="I1049" s="375">
        <f>I1052</f>
        <v>0</v>
      </c>
      <c r="J1049" s="375">
        <f t="shared" si="1995"/>
        <v>-207700</v>
      </c>
      <c r="K1049" s="375">
        <f>M1049+Q1049+S1049+U1049</f>
        <v>23300</v>
      </c>
      <c r="L1049" s="745">
        <f t="shared" si="1982"/>
        <v>0.10086580086580087</v>
      </c>
      <c r="M1049" s="375">
        <f>M1050+M1051</f>
        <v>23300</v>
      </c>
      <c r="N1049" s="745">
        <f t="shared" si="1996"/>
        <v>0.21376146788990827</v>
      </c>
      <c r="O1049" s="376"/>
      <c r="P1049" s="421"/>
      <c r="Q1049" s="376">
        <f t="shared" ref="Q1049" si="2007">Q1050+Q1051</f>
        <v>0</v>
      </c>
      <c r="R1049" s="421"/>
      <c r="S1049" s="371"/>
      <c r="T1049" s="712"/>
      <c r="U1049" s="371"/>
      <c r="V1049" s="765"/>
      <c r="W1049" s="405"/>
      <c r="X1049" s="405"/>
      <c r="Y1049" s="405"/>
      <c r="Z1049" s="405"/>
      <c r="AA1049" s="405"/>
      <c r="AB1049" s="405"/>
      <c r="AC1049" s="405"/>
      <c r="AD1049" s="719"/>
      <c r="AE1049" s="375">
        <f>AG1049+AK1049+AM1049+AO1049</f>
        <v>14925.49106</v>
      </c>
      <c r="AF1049" s="745">
        <f t="shared" si="1984"/>
        <v>6.4612515411255414E-2</v>
      </c>
      <c r="AG1049" s="375">
        <f>AG1050+AG1051</f>
        <v>14925.49106</v>
      </c>
      <c r="AH1049" s="745">
        <f t="shared" si="1985"/>
        <v>0.13693111064220184</v>
      </c>
      <c r="AI1049" s="371"/>
      <c r="AJ1049" s="712"/>
      <c r="AK1049" s="375">
        <f t="shared" ref="AK1049" si="2008">AK1050+AK1051</f>
        <v>0</v>
      </c>
      <c r="AL1049" s="421"/>
      <c r="AM1049" s="371"/>
      <c r="AN1049" s="712"/>
      <c r="AO1049" s="371"/>
      <c r="AP1049" s="376">
        <f>AR1049-AE1049</f>
        <v>194074.50894</v>
      </c>
      <c r="AQ1049" s="421"/>
      <c r="AR1049" s="375">
        <f>AT1049+AX1049+AZ1049+BB1049</f>
        <v>209000</v>
      </c>
      <c r="AS1049" s="745">
        <f t="shared" si="1987"/>
        <v>0.90476190476190477</v>
      </c>
      <c r="AT1049" s="375">
        <f>AT1050+AT1051</f>
        <v>109000</v>
      </c>
      <c r="AU1049" s="745">
        <f t="shared" si="1988"/>
        <v>1</v>
      </c>
      <c r="AV1049" s="376">
        <f t="shared" ref="AV1049" si="2009">AV1050+AV1051</f>
        <v>0</v>
      </c>
      <c r="AW1049" s="745"/>
      <c r="AX1049" s="375">
        <f t="shared" ref="AX1049" si="2010">AX1050+AX1051</f>
        <v>100000</v>
      </c>
      <c r="AY1049" s="745">
        <f>AX1049/G1049</f>
        <v>0.81967213114754101</v>
      </c>
      <c r="AZ1049" s="371"/>
      <c r="BA1049" s="712"/>
      <c r="BB1049" s="371"/>
      <c r="BC1049" s="405"/>
      <c r="BD1049" s="405"/>
      <c r="BE1049" s="405"/>
      <c r="BF1049" s="371"/>
      <c r="BG1049" s="371"/>
      <c r="BH1049" s="371"/>
      <c r="BI1049" s="371"/>
      <c r="BJ1049" s="405"/>
      <c r="BK1049" s="405"/>
      <c r="BL1049" s="405"/>
      <c r="BM1049" s="405"/>
      <c r="BN1049" s="765">
        <f t="shared" si="1991"/>
        <v>0</v>
      </c>
      <c r="BO1049" s="376">
        <f>BO1050+BO1051</f>
        <v>0</v>
      </c>
      <c r="BP1049" s="405"/>
      <c r="BQ1049" s="405"/>
      <c r="BR1049" s="405"/>
      <c r="BS1049" s="405"/>
      <c r="BT1049" s="376" t="e">
        <f>BU1049-BN1049</f>
        <v>#REF!</v>
      </c>
      <c r="BU1049" s="376" t="e">
        <f>BV1049+BX1049+BY1049+BZ1049</f>
        <v>#REF!</v>
      </c>
      <c r="BV1049" s="376">
        <f>BV1050+BV1051</f>
        <v>0</v>
      </c>
      <c r="BW1049" s="376">
        <f t="shared" ref="BW1049" si="2011">BW1050+BW1051</f>
        <v>0</v>
      </c>
      <c r="BX1049" s="376" t="e">
        <f t="shared" ref="BX1049" si="2012">BX1050+BX1051</f>
        <v>#REF!</v>
      </c>
      <c r="BY1049" s="376"/>
      <c r="BZ1049" s="376"/>
      <c r="CE1049" s="371"/>
    </row>
    <row r="1050" spans="2:83" s="42" customFormat="1" ht="55.5" customHeight="1" x14ac:dyDescent="0.25">
      <c r="B1050" s="659"/>
      <c r="C1050" s="249" t="s">
        <v>31</v>
      </c>
      <c r="D1050" s="166">
        <f>E1050+G1050</f>
        <v>115500</v>
      </c>
      <c r="E1050" s="166">
        <f>E1053+E1056</f>
        <v>54500</v>
      </c>
      <c r="F1050" s="844"/>
      <c r="G1050" s="166">
        <f>G1062+G1071+G1080</f>
        <v>61000</v>
      </c>
      <c r="H1050" s="844"/>
      <c r="I1050" s="166"/>
      <c r="J1050" s="166">
        <f t="shared" si="1995"/>
        <v>-103850</v>
      </c>
      <c r="K1050" s="166">
        <f>M1050+Q1050</f>
        <v>11650</v>
      </c>
      <c r="L1050" s="699">
        <f t="shared" si="1982"/>
        <v>0.10086580086580087</v>
      </c>
      <c r="M1050" s="166">
        <f>M1053+M1056</f>
        <v>11650</v>
      </c>
      <c r="N1050" s="699">
        <f t="shared" si="1996"/>
        <v>0.21376146788990827</v>
      </c>
      <c r="O1050" s="652"/>
      <c r="P1050" s="687"/>
      <c r="Q1050" s="687">
        <f>Q1063+Q1075+Q1078+Q1087</f>
        <v>0</v>
      </c>
      <c r="R1050" s="687"/>
      <c r="S1050" s="41"/>
      <c r="T1050" s="41"/>
      <c r="U1050" s="41"/>
      <c r="V1050" s="660"/>
      <c r="W1050" s="597"/>
      <c r="X1050" s="597"/>
      <c r="Y1050" s="597"/>
      <c r="Z1050" s="597"/>
      <c r="AA1050" s="597"/>
      <c r="AB1050" s="597"/>
      <c r="AC1050" s="597"/>
      <c r="AD1050" s="597"/>
      <c r="AE1050" s="166">
        <f>AG1050+AK1050</f>
        <v>7462.7455300000001</v>
      </c>
      <c r="AF1050" s="699">
        <f t="shared" si="1984"/>
        <v>6.4612515411255414E-2</v>
      </c>
      <c r="AG1050" s="166">
        <f>AG1053+AG1056</f>
        <v>7462.7455300000001</v>
      </c>
      <c r="AH1050" s="699">
        <f t="shared" si="1985"/>
        <v>0.13693111064220184</v>
      </c>
      <c r="AI1050" s="41"/>
      <c r="AJ1050" s="41"/>
      <c r="AK1050" s="166">
        <f>AK1062+AK1071+AK1080</f>
        <v>0</v>
      </c>
      <c r="AL1050" s="687"/>
      <c r="AM1050" s="41"/>
      <c r="AN1050" s="41"/>
      <c r="AO1050" s="41"/>
      <c r="AP1050" s="652">
        <f>AR1050-AE1050</f>
        <v>42537.25447</v>
      </c>
      <c r="AQ1050" s="687"/>
      <c r="AR1050" s="166">
        <f>AX1050</f>
        <v>50000</v>
      </c>
      <c r="AS1050" s="699">
        <f t="shared" si="1987"/>
        <v>0.4329004329004329</v>
      </c>
      <c r="AT1050" s="166">
        <f>AT1053+AT1056</f>
        <v>54500</v>
      </c>
      <c r="AU1050" s="699">
        <f t="shared" si="1988"/>
        <v>1</v>
      </c>
      <c r="AV1050" s="652">
        <f>AV1052+AV1055+AV1058+AV1061+AV1070+AV1079</f>
        <v>0</v>
      </c>
      <c r="AW1050" s="699"/>
      <c r="AX1050" s="166">
        <f>AX1062+AX1071+AX1080</f>
        <v>50000</v>
      </c>
      <c r="AY1050" s="699">
        <f t="shared" ref="AY1050:AY1051" si="2013">AX1050/G1050</f>
        <v>0.81967213114754101</v>
      </c>
      <c r="AZ1050" s="41"/>
      <c r="BA1050" s="41"/>
      <c r="BB1050" s="41"/>
      <c r="BC1050" s="597"/>
      <c r="BD1050" s="597"/>
      <c r="BE1050" s="597"/>
      <c r="BF1050" s="41"/>
      <c r="BG1050" s="41"/>
      <c r="BH1050" s="41"/>
      <c r="BI1050" s="41"/>
      <c r="BJ1050" s="597"/>
      <c r="BK1050" s="597"/>
      <c r="BL1050" s="597"/>
      <c r="BM1050" s="597"/>
      <c r="BN1050" s="660">
        <f t="shared" si="1991"/>
        <v>0</v>
      </c>
      <c r="BO1050" s="678">
        <f>BO1059</f>
        <v>0</v>
      </c>
      <c r="BP1050" s="597"/>
      <c r="BQ1050" s="597"/>
      <c r="BR1050" s="597"/>
      <c r="BS1050" s="597"/>
      <c r="BT1050" s="652">
        <f>BU1050-BN1050</f>
        <v>0</v>
      </c>
      <c r="BU1050" s="652">
        <f>BV1050</f>
        <v>0</v>
      </c>
      <c r="BV1050" s="652">
        <f>BV1059</f>
        <v>0</v>
      </c>
      <c r="BW1050" s="652">
        <f>BW1052+BW1055+BW1058+BW1061+BW1070+BW1079</f>
        <v>0</v>
      </c>
      <c r="BX1050" s="652">
        <f>BX1068+BX1078+BX1086</f>
        <v>0</v>
      </c>
      <c r="BY1050" s="41"/>
      <c r="BZ1050" s="41"/>
      <c r="CE1050" s="699"/>
    </row>
    <row r="1051" spans="2:83" s="23" customFormat="1" ht="55.5" customHeight="1" x14ac:dyDescent="0.25">
      <c r="B1051" s="464"/>
      <c r="C1051" s="251" t="s">
        <v>32</v>
      </c>
      <c r="D1051" s="176">
        <f t="shared" ref="D1051:D1057" si="2014">E1051+G1051</f>
        <v>115500</v>
      </c>
      <c r="E1051" s="176">
        <f>E1054+E1057</f>
        <v>54500</v>
      </c>
      <c r="F1051" s="167"/>
      <c r="G1051" s="176">
        <f>G1063+G1072+G1081</f>
        <v>61000</v>
      </c>
      <c r="H1051" s="167"/>
      <c r="I1051" s="176"/>
      <c r="J1051" s="176">
        <f t="shared" si="1995"/>
        <v>-103850</v>
      </c>
      <c r="K1051" s="176">
        <f>M1051+Q1051</f>
        <v>11650</v>
      </c>
      <c r="L1051" s="699">
        <f t="shared" si="1982"/>
        <v>0.10086580086580087</v>
      </c>
      <c r="M1051" s="176">
        <f>M1054+M1057</f>
        <v>11650</v>
      </c>
      <c r="N1051" s="699">
        <f t="shared" si="1996"/>
        <v>0.21376146788990827</v>
      </c>
      <c r="O1051" s="681"/>
      <c r="P1051" s="687"/>
      <c r="Q1051" s="688">
        <f>Q1063+Q1075+Q1078+Q1087</f>
        <v>0</v>
      </c>
      <c r="R1051" s="687"/>
      <c r="S1051" s="22"/>
      <c r="T1051" s="41"/>
      <c r="U1051" s="22"/>
      <c r="V1051" s="466"/>
      <c r="W1051" s="465"/>
      <c r="X1051" s="465"/>
      <c r="Y1051" s="465"/>
      <c r="Z1051" s="465"/>
      <c r="AA1051" s="465"/>
      <c r="AB1051" s="465"/>
      <c r="AC1051" s="465"/>
      <c r="AD1051" s="597"/>
      <c r="AE1051" s="176">
        <f>AG1051+AK1051</f>
        <v>7462.7455300000001</v>
      </c>
      <c r="AF1051" s="699">
        <f t="shared" si="1984"/>
        <v>6.4612515411255414E-2</v>
      </c>
      <c r="AG1051" s="176">
        <f>AG1054+AG1057</f>
        <v>7462.7455300000001</v>
      </c>
      <c r="AH1051" s="699">
        <f t="shared" si="1985"/>
        <v>0.13693111064220184</v>
      </c>
      <c r="AI1051" s="22"/>
      <c r="AJ1051" s="41"/>
      <c r="AK1051" s="176">
        <f>AK1063+AK1072+AK1081</f>
        <v>0</v>
      </c>
      <c r="AL1051" s="687"/>
      <c r="AM1051" s="22"/>
      <c r="AN1051" s="41"/>
      <c r="AO1051" s="22"/>
      <c r="AP1051" s="681">
        <f>AR1051-AE1051</f>
        <v>42537.25447</v>
      </c>
      <c r="AQ1051" s="687"/>
      <c r="AR1051" s="176">
        <f>AX1051</f>
        <v>50000</v>
      </c>
      <c r="AS1051" s="699">
        <f t="shared" si="1987"/>
        <v>0.4329004329004329</v>
      </c>
      <c r="AT1051" s="176">
        <f>AT1054+AT1057</f>
        <v>54500</v>
      </c>
      <c r="AU1051" s="699">
        <f t="shared" si="1988"/>
        <v>1</v>
      </c>
      <c r="AV1051" s="681">
        <f>AV1053+AV1056+AV1059+AV1068+AV1078+AV1086</f>
        <v>0</v>
      </c>
      <c r="AW1051" s="699"/>
      <c r="AX1051" s="176">
        <f>AX1063+AX1072+AX1081</f>
        <v>50000</v>
      </c>
      <c r="AY1051" s="699">
        <f t="shared" si="2013"/>
        <v>0.81967213114754101</v>
      </c>
      <c r="AZ1051" s="22"/>
      <c r="BA1051" s="41"/>
      <c r="BB1051" s="22"/>
      <c r="BC1051" s="465"/>
      <c r="BD1051" s="465"/>
      <c r="BE1051" s="465"/>
      <c r="BF1051" s="22"/>
      <c r="BG1051" s="22"/>
      <c r="BH1051" s="22"/>
      <c r="BI1051" s="22"/>
      <c r="BJ1051" s="465"/>
      <c r="BK1051" s="465"/>
      <c r="BL1051" s="465"/>
      <c r="BM1051" s="465"/>
      <c r="BN1051" s="466">
        <f t="shared" si="1991"/>
        <v>0</v>
      </c>
      <c r="BO1051" s="681">
        <f>BO1060</f>
        <v>0</v>
      </c>
      <c r="BP1051" s="465"/>
      <c r="BQ1051" s="465"/>
      <c r="BR1051" s="465"/>
      <c r="BS1051" s="465"/>
      <c r="BT1051" s="681">
        <f>BU1051-BN1051</f>
        <v>0</v>
      </c>
      <c r="BU1051" s="681">
        <f>BV1051</f>
        <v>0</v>
      </c>
      <c r="BV1051" s="681">
        <f>BV1060</f>
        <v>0</v>
      </c>
      <c r="BW1051" s="681">
        <f>BW1053+BW1056+BW1059+BW1068+BW1078+BW1086</f>
        <v>0</v>
      </c>
      <c r="BX1051" s="681" t="e">
        <f>BX1069+#REF!+BX1087</f>
        <v>#REF!</v>
      </c>
      <c r="BY1051" s="22"/>
      <c r="BZ1051" s="22"/>
      <c r="CE1051" s="699"/>
    </row>
    <row r="1052" spans="2:83" s="322" customFormat="1" ht="189.75" customHeight="1" x14ac:dyDescent="0.25">
      <c r="B1052" s="659" t="s">
        <v>34</v>
      </c>
      <c r="C1052" s="113" t="s">
        <v>556</v>
      </c>
      <c r="D1052" s="166">
        <f t="shared" si="2014"/>
        <v>109000</v>
      </c>
      <c r="E1052" s="166">
        <f>E1053+E1054</f>
        <v>109000</v>
      </c>
      <c r="F1052" s="166"/>
      <c r="G1052" s="166"/>
      <c r="H1052" s="166"/>
      <c r="I1052" s="166"/>
      <c r="J1052" s="166">
        <f t="shared" si="1995"/>
        <v>-85700</v>
      </c>
      <c r="K1052" s="166">
        <f t="shared" ref="K1052:K1060" si="2015">M1052</f>
        <v>23300</v>
      </c>
      <c r="L1052" s="699">
        <f t="shared" si="1982"/>
        <v>0.21376146788990827</v>
      </c>
      <c r="M1052" s="166">
        <f>M1053+M1054</f>
        <v>23300</v>
      </c>
      <c r="N1052" s="699">
        <f>M1052/E1052</f>
        <v>0.21376146788990827</v>
      </c>
      <c r="O1052" s="62"/>
      <c r="P1052" s="41"/>
      <c r="Q1052" s="62"/>
      <c r="R1052" s="41"/>
      <c r="S1052" s="62"/>
      <c r="T1052" s="41"/>
      <c r="U1052" s="62"/>
      <c r="V1052" s="154"/>
      <c r="W1052" s="161"/>
      <c r="X1052" s="161"/>
      <c r="Y1052" s="161"/>
      <c r="Z1052" s="161"/>
      <c r="AA1052" s="161"/>
      <c r="AB1052" s="161"/>
      <c r="AC1052" s="161"/>
      <c r="AD1052" s="597"/>
      <c r="AE1052" s="166">
        <f>AG1052</f>
        <v>14925.49106</v>
      </c>
      <c r="AF1052" s="699">
        <f t="shared" si="1984"/>
        <v>0.13693111064220184</v>
      </c>
      <c r="AG1052" s="975">
        <f>AG1053+AG1054</f>
        <v>14925.49106</v>
      </c>
      <c r="AH1052" s="699">
        <f t="shared" si="1985"/>
        <v>0.13693111064220184</v>
      </c>
      <c r="AI1052" s="62"/>
      <c r="AJ1052" s="41"/>
      <c r="AK1052" s="62"/>
      <c r="AL1052" s="41"/>
      <c r="AM1052" s="62"/>
      <c r="AN1052" s="41"/>
      <c r="AO1052" s="62"/>
      <c r="AP1052" s="161"/>
      <c r="AQ1052" s="597"/>
      <c r="AR1052" s="166">
        <f>AT1052</f>
        <v>109000</v>
      </c>
      <c r="AS1052" s="699">
        <f t="shared" si="1987"/>
        <v>1</v>
      </c>
      <c r="AT1052" s="166">
        <f>AT1053+AT1054</f>
        <v>109000</v>
      </c>
      <c r="AU1052" s="699">
        <f t="shared" si="1988"/>
        <v>1</v>
      </c>
      <c r="AV1052" s="62"/>
      <c r="AW1052" s="699"/>
      <c r="AX1052" s="871"/>
      <c r="AY1052" s="699"/>
      <c r="AZ1052" s="62"/>
      <c r="BA1052" s="41"/>
      <c r="BB1052" s="62"/>
      <c r="BC1052" s="161"/>
      <c r="BD1052" s="161"/>
      <c r="BE1052" s="161"/>
      <c r="BF1052" s="62"/>
      <c r="BG1052" s="62"/>
      <c r="BH1052" s="62"/>
      <c r="BI1052" s="62"/>
      <c r="BJ1052" s="161"/>
      <c r="BK1052" s="161"/>
      <c r="BL1052" s="161"/>
      <c r="BM1052" s="161"/>
      <c r="BN1052" s="154"/>
      <c r="BO1052" s="161"/>
      <c r="BP1052" s="161"/>
      <c r="BQ1052" s="161"/>
      <c r="BR1052" s="161"/>
      <c r="BS1052" s="161"/>
      <c r="BT1052" s="161"/>
      <c r="BU1052" s="161"/>
      <c r="BV1052" s="62"/>
      <c r="BW1052" s="62"/>
      <c r="BX1052" s="62"/>
      <c r="BY1052" s="62"/>
      <c r="BZ1052" s="62"/>
      <c r="CE1052" s="699"/>
    </row>
    <row r="1053" spans="2:83" s="42" customFormat="1" ht="55.5" customHeight="1" x14ac:dyDescent="0.25">
      <c r="B1053" s="659"/>
      <c r="C1053" s="249" t="s">
        <v>31</v>
      </c>
      <c r="D1053" s="166">
        <f t="shared" si="2014"/>
        <v>54500</v>
      </c>
      <c r="E1053" s="975">
        <v>54500</v>
      </c>
      <c r="F1053" s="844"/>
      <c r="G1053" s="844"/>
      <c r="H1053" s="844"/>
      <c r="I1053" s="166"/>
      <c r="J1053" s="166">
        <f t="shared" ref="J1053:J1087" si="2016">K1053-D1053</f>
        <v>-42850</v>
      </c>
      <c r="K1053" s="166">
        <f t="shared" si="2015"/>
        <v>11650</v>
      </c>
      <c r="L1053" s="699">
        <f t="shared" si="1982"/>
        <v>0.21376146788990827</v>
      </c>
      <c r="M1053" s="975">
        <v>11650</v>
      </c>
      <c r="N1053" s="699">
        <f t="shared" ref="N1053:N1060" si="2017">M1053/E1053</f>
        <v>0.21376146788990827</v>
      </c>
      <c r="O1053" s="657"/>
      <c r="P1053" s="687"/>
      <c r="Q1053" s="657"/>
      <c r="R1053" s="687"/>
      <c r="S1053" s="41"/>
      <c r="T1053" s="41"/>
      <c r="U1053" s="41"/>
      <c r="V1053" s="660"/>
      <c r="W1053" s="597"/>
      <c r="X1053" s="597"/>
      <c r="Y1053" s="597"/>
      <c r="Z1053" s="597"/>
      <c r="AA1053" s="597"/>
      <c r="AB1053" s="597"/>
      <c r="AC1053" s="597"/>
      <c r="AD1053" s="597"/>
      <c r="AE1053" s="166">
        <f>AG1053</f>
        <v>7462.7455300000001</v>
      </c>
      <c r="AF1053" s="699">
        <f t="shared" si="1984"/>
        <v>0.13693111064220184</v>
      </c>
      <c r="AG1053" s="975">
        <v>7462.7455300000001</v>
      </c>
      <c r="AH1053" s="699">
        <f t="shared" si="1985"/>
        <v>0.13693111064220184</v>
      </c>
      <c r="AI1053" s="41"/>
      <c r="AJ1053" s="41"/>
      <c r="AK1053" s="41"/>
      <c r="AL1053" s="41"/>
      <c r="AM1053" s="41"/>
      <c r="AN1053" s="41"/>
      <c r="AO1053" s="41"/>
      <c r="AP1053" s="657"/>
      <c r="AQ1053" s="687"/>
      <c r="AR1053" s="166">
        <f t="shared" ref="AR1053:AR1087" si="2018">AT1053</f>
        <v>54500</v>
      </c>
      <c r="AS1053" s="699">
        <f t="shared" si="1987"/>
        <v>1</v>
      </c>
      <c r="AT1053" s="975">
        <f>D1053</f>
        <v>54500</v>
      </c>
      <c r="AU1053" s="699">
        <f t="shared" si="1988"/>
        <v>1</v>
      </c>
      <c r="AV1053" s="657"/>
      <c r="AW1053" s="699"/>
      <c r="AX1053" s="166"/>
      <c r="AY1053" s="699"/>
      <c r="AZ1053" s="41"/>
      <c r="BA1053" s="41"/>
      <c r="BB1053" s="41"/>
      <c r="BC1053" s="597"/>
      <c r="BD1053" s="597"/>
      <c r="BE1053" s="597"/>
      <c r="BF1053" s="41"/>
      <c r="BG1053" s="41"/>
      <c r="BH1053" s="41"/>
      <c r="BI1053" s="41"/>
      <c r="BJ1053" s="597"/>
      <c r="BK1053" s="597"/>
      <c r="BL1053" s="597"/>
      <c r="BM1053" s="597"/>
      <c r="BN1053" s="660"/>
      <c r="BO1053" s="597"/>
      <c r="BP1053" s="597"/>
      <c r="BQ1053" s="597"/>
      <c r="BR1053" s="597"/>
      <c r="BS1053" s="597"/>
      <c r="BT1053" s="657"/>
      <c r="BU1053" s="657"/>
      <c r="BV1053" s="657"/>
      <c r="BW1053" s="657"/>
      <c r="BX1053" s="657"/>
      <c r="BY1053" s="41"/>
      <c r="BZ1053" s="41"/>
      <c r="CE1053" s="699"/>
    </row>
    <row r="1054" spans="2:83" s="23" customFormat="1" ht="55.5" customHeight="1" x14ac:dyDescent="0.25">
      <c r="B1054" s="464"/>
      <c r="C1054" s="251" t="s">
        <v>32</v>
      </c>
      <c r="D1054" s="176">
        <f t="shared" si="2014"/>
        <v>54500</v>
      </c>
      <c r="E1054" s="974">
        <v>54500</v>
      </c>
      <c r="F1054" s="167"/>
      <c r="G1054" s="167"/>
      <c r="H1054" s="167"/>
      <c r="I1054" s="176"/>
      <c r="J1054" s="176">
        <f t="shared" si="2016"/>
        <v>-42850</v>
      </c>
      <c r="K1054" s="176">
        <f t="shared" si="2015"/>
        <v>11650</v>
      </c>
      <c r="L1054" s="699">
        <f t="shared" si="1982"/>
        <v>0.21376146788990827</v>
      </c>
      <c r="M1054" s="974">
        <v>11650</v>
      </c>
      <c r="N1054" s="699">
        <f t="shared" si="2017"/>
        <v>0.21376146788990827</v>
      </c>
      <c r="O1054" s="681"/>
      <c r="P1054" s="687"/>
      <c r="Q1054" s="681"/>
      <c r="R1054" s="687"/>
      <c r="S1054" s="22"/>
      <c r="T1054" s="41"/>
      <c r="U1054" s="22"/>
      <c r="V1054" s="466"/>
      <c r="W1054" s="465"/>
      <c r="X1054" s="465"/>
      <c r="Y1054" s="465"/>
      <c r="Z1054" s="465"/>
      <c r="AA1054" s="465"/>
      <c r="AB1054" s="465"/>
      <c r="AC1054" s="465"/>
      <c r="AD1054" s="597"/>
      <c r="AE1054" s="176">
        <f>AG1054</f>
        <v>7462.7455300000001</v>
      </c>
      <c r="AF1054" s="699">
        <f t="shared" si="1984"/>
        <v>0.13693111064220184</v>
      </c>
      <c r="AG1054" s="974">
        <v>7462.7455300000001</v>
      </c>
      <c r="AH1054" s="699">
        <f t="shared" si="1985"/>
        <v>0.13693111064220184</v>
      </c>
      <c r="AI1054" s="22"/>
      <c r="AJ1054" s="41"/>
      <c r="AK1054" s="22"/>
      <c r="AL1054" s="41"/>
      <c r="AM1054" s="22"/>
      <c r="AN1054" s="41"/>
      <c r="AO1054" s="22"/>
      <c r="AP1054" s="681"/>
      <c r="AQ1054" s="687"/>
      <c r="AR1054" s="176">
        <f t="shared" si="2018"/>
        <v>54500</v>
      </c>
      <c r="AS1054" s="699">
        <f t="shared" si="1987"/>
        <v>1</v>
      </c>
      <c r="AT1054" s="974">
        <f>D1054</f>
        <v>54500</v>
      </c>
      <c r="AU1054" s="699">
        <f t="shared" si="1988"/>
        <v>1</v>
      </c>
      <c r="AV1054" s="681"/>
      <c r="AW1054" s="699"/>
      <c r="AX1054" s="176"/>
      <c r="AY1054" s="699"/>
      <c r="AZ1054" s="22"/>
      <c r="BA1054" s="41"/>
      <c r="BB1054" s="22"/>
      <c r="BC1054" s="465"/>
      <c r="BD1054" s="465"/>
      <c r="BE1054" s="465"/>
      <c r="BF1054" s="22"/>
      <c r="BG1054" s="22"/>
      <c r="BH1054" s="22"/>
      <c r="BI1054" s="22"/>
      <c r="BJ1054" s="465"/>
      <c r="BK1054" s="465"/>
      <c r="BL1054" s="465"/>
      <c r="BM1054" s="465"/>
      <c r="BN1054" s="466"/>
      <c r="BO1054" s="465"/>
      <c r="BP1054" s="465"/>
      <c r="BQ1054" s="465"/>
      <c r="BR1054" s="465"/>
      <c r="BS1054" s="465"/>
      <c r="BT1054" s="681"/>
      <c r="BU1054" s="681"/>
      <c r="BV1054" s="681"/>
      <c r="BW1054" s="681"/>
      <c r="BX1054" s="681"/>
      <c r="BY1054" s="22"/>
      <c r="BZ1054" s="22"/>
      <c r="CE1054" s="699"/>
    </row>
    <row r="1055" spans="2:83" s="322" customFormat="1" ht="117" hidden="1" customHeight="1" x14ac:dyDescent="0.25">
      <c r="B1055" s="659" t="s">
        <v>63</v>
      </c>
      <c r="C1055" s="113" t="s">
        <v>548</v>
      </c>
      <c r="D1055" s="166">
        <f t="shared" si="2014"/>
        <v>0</v>
      </c>
      <c r="E1055" s="166">
        <f>E1056+E1057</f>
        <v>0</v>
      </c>
      <c r="F1055" s="871"/>
      <c r="G1055" s="871"/>
      <c r="H1055" s="871"/>
      <c r="I1055" s="871"/>
      <c r="J1055" s="166">
        <f t="shared" si="2016"/>
        <v>0</v>
      </c>
      <c r="K1055" s="166">
        <f t="shared" si="2015"/>
        <v>0</v>
      </c>
      <c r="L1055" s="699" t="e">
        <f t="shared" si="1982"/>
        <v>#DIV/0!</v>
      </c>
      <c r="M1055" s="166">
        <f>M1056+M1057</f>
        <v>0</v>
      </c>
      <c r="N1055" s="699" t="e">
        <f t="shared" si="2017"/>
        <v>#DIV/0!</v>
      </c>
      <c r="O1055" s="62"/>
      <c r="P1055" s="41"/>
      <c r="Q1055" s="62"/>
      <c r="R1055" s="41"/>
      <c r="S1055" s="62"/>
      <c r="T1055" s="41"/>
      <c r="U1055" s="62"/>
      <c r="V1055" s="154"/>
      <c r="W1055" s="161"/>
      <c r="X1055" s="161"/>
      <c r="Y1055" s="161"/>
      <c r="Z1055" s="161"/>
      <c r="AA1055" s="161"/>
      <c r="AB1055" s="161"/>
      <c r="AC1055" s="161"/>
      <c r="AD1055" s="597"/>
      <c r="AE1055" s="871"/>
      <c r="AF1055" s="699" t="e">
        <f t="shared" si="1984"/>
        <v>#DIV/0!</v>
      </c>
      <c r="AG1055" s="871"/>
      <c r="AH1055" s="772" t="e">
        <f t="shared" si="1985"/>
        <v>#DIV/0!</v>
      </c>
      <c r="AI1055" s="62"/>
      <c r="AJ1055" s="41"/>
      <c r="AK1055" s="62"/>
      <c r="AL1055" s="41"/>
      <c r="AM1055" s="62"/>
      <c r="AN1055" s="41"/>
      <c r="AO1055" s="62"/>
      <c r="AP1055" s="161"/>
      <c r="AQ1055" s="597"/>
      <c r="AR1055" s="166">
        <f t="shared" si="2018"/>
        <v>0</v>
      </c>
      <c r="AS1055" s="699" t="e">
        <f t="shared" si="1987"/>
        <v>#DIV/0!</v>
      </c>
      <c r="AT1055" s="166">
        <f>AT1056+AT1057</f>
        <v>0</v>
      </c>
      <c r="AU1055" s="699" t="e">
        <f t="shared" si="1988"/>
        <v>#DIV/0!</v>
      </c>
      <c r="AV1055" s="62"/>
      <c r="AW1055" s="699"/>
      <c r="AX1055" s="871"/>
      <c r="AY1055" s="699"/>
      <c r="AZ1055" s="62"/>
      <c r="BA1055" s="41"/>
      <c r="BB1055" s="62"/>
      <c r="BC1055" s="161"/>
      <c r="BD1055" s="161"/>
      <c r="BE1055" s="161"/>
      <c r="BF1055" s="62"/>
      <c r="BG1055" s="62"/>
      <c r="BH1055" s="62"/>
      <c r="BI1055" s="62"/>
      <c r="BJ1055" s="161"/>
      <c r="BK1055" s="161"/>
      <c r="BL1055" s="161"/>
      <c r="BM1055" s="161"/>
      <c r="BN1055" s="154"/>
      <c r="BO1055" s="161"/>
      <c r="BP1055" s="161"/>
      <c r="BQ1055" s="161"/>
      <c r="BR1055" s="161"/>
      <c r="BS1055" s="161"/>
      <c r="BT1055" s="161"/>
      <c r="BU1055" s="161"/>
      <c r="BV1055" s="62"/>
      <c r="BW1055" s="62"/>
      <c r="BX1055" s="62"/>
      <c r="BY1055" s="62"/>
      <c r="BZ1055" s="62"/>
      <c r="CE1055" s="699"/>
    </row>
    <row r="1056" spans="2:83" s="42" customFormat="1" ht="61.5" hidden="1" customHeight="1" x14ac:dyDescent="0.25">
      <c r="B1056" s="659"/>
      <c r="C1056" s="249" t="s">
        <v>31</v>
      </c>
      <c r="D1056" s="166">
        <f t="shared" si="2014"/>
        <v>0</v>
      </c>
      <c r="E1056" s="166"/>
      <c r="F1056" s="844"/>
      <c r="G1056" s="844"/>
      <c r="H1056" s="844"/>
      <c r="I1056" s="166"/>
      <c r="J1056" s="166">
        <f t="shared" si="2016"/>
        <v>0</v>
      </c>
      <c r="K1056" s="166">
        <f t="shared" si="2015"/>
        <v>0</v>
      </c>
      <c r="L1056" s="699" t="e">
        <f t="shared" si="1982"/>
        <v>#DIV/0!</v>
      </c>
      <c r="M1056" s="166"/>
      <c r="N1056" s="699" t="e">
        <f t="shared" si="2017"/>
        <v>#DIV/0!</v>
      </c>
      <c r="O1056" s="657"/>
      <c r="P1056" s="687"/>
      <c r="Q1056" s="657"/>
      <c r="R1056" s="687"/>
      <c r="S1056" s="41"/>
      <c r="T1056" s="41"/>
      <c r="U1056" s="41"/>
      <c r="V1056" s="660"/>
      <c r="W1056" s="597"/>
      <c r="X1056" s="597"/>
      <c r="Y1056" s="597"/>
      <c r="Z1056" s="597"/>
      <c r="AA1056" s="597"/>
      <c r="AB1056" s="597"/>
      <c r="AC1056" s="597"/>
      <c r="AD1056" s="597"/>
      <c r="AE1056" s="258"/>
      <c r="AF1056" s="699" t="e">
        <f t="shared" si="1984"/>
        <v>#DIV/0!</v>
      </c>
      <c r="AG1056" s="258"/>
      <c r="AH1056" s="772" t="e">
        <f t="shared" si="1985"/>
        <v>#DIV/0!</v>
      </c>
      <c r="AI1056" s="41"/>
      <c r="AJ1056" s="41"/>
      <c r="AK1056" s="41"/>
      <c r="AL1056" s="41"/>
      <c r="AM1056" s="41"/>
      <c r="AN1056" s="41"/>
      <c r="AO1056" s="41"/>
      <c r="AP1056" s="657"/>
      <c r="AQ1056" s="687"/>
      <c r="AR1056" s="166">
        <f t="shared" si="2018"/>
        <v>0</v>
      </c>
      <c r="AS1056" s="699" t="e">
        <f t="shared" si="1987"/>
        <v>#DIV/0!</v>
      </c>
      <c r="AT1056" s="166">
        <f>D1056</f>
        <v>0</v>
      </c>
      <c r="AU1056" s="699" t="e">
        <f t="shared" si="1988"/>
        <v>#DIV/0!</v>
      </c>
      <c r="AV1056" s="657"/>
      <c r="AW1056" s="699"/>
      <c r="AX1056" s="166"/>
      <c r="AY1056" s="699"/>
      <c r="AZ1056" s="41"/>
      <c r="BA1056" s="41"/>
      <c r="BB1056" s="41"/>
      <c r="BC1056" s="597"/>
      <c r="BD1056" s="597"/>
      <c r="BE1056" s="597"/>
      <c r="BF1056" s="41"/>
      <c r="BG1056" s="41"/>
      <c r="BH1056" s="41"/>
      <c r="BI1056" s="41"/>
      <c r="BJ1056" s="597"/>
      <c r="BK1056" s="597"/>
      <c r="BL1056" s="597"/>
      <c r="BM1056" s="597"/>
      <c r="BN1056" s="660"/>
      <c r="BO1056" s="597"/>
      <c r="BP1056" s="597"/>
      <c r="BQ1056" s="597"/>
      <c r="BR1056" s="597"/>
      <c r="BS1056" s="597"/>
      <c r="BT1056" s="657"/>
      <c r="BU1056" s="657"/>
      <c r="BV1056" s="657"/>
      <c r="BW1056" s="657"/>
      <c r="BX1056" s="657"/>
      <c r="BY1056" s="41"/>
      <c r="BZ1056" s="41"/>
      <c r="CE1056" s="699"/>
    </row>
    <row r="1057" spans="2:83" s="23" customFormat="1" ht="51.75" hidden="1" customHeight="1" x14ac:dyDescent="0.25">
      <c r="B1057" s="464"/>
      <c r="C1057" s="251" t="s">
        <v>32</v>
      </c>
      <c r="D1057" s="176">
        <f t="shared" si="2014"/>
        <v>0</v>
      </c>
      <c r="E1057" s="176"/>
      <c r="F1057" s="167"/>
      <c r="G1057" s="167"/>
      <c r="H1057" s="167"/>
      <c r="I1057" s="176"/>
      <c r="J1057" s="176">
        <f t="shared" si="2016"/>
        <v>0</v>
      </c>
      <c r="K1057" s="176">
        <f t="shared" si="2015"/>
        <v>0</v>
      </c>
      <c r="L1057" s="699" t="e">
        <f t="shared" si="1982"/>
        <v>#DIV/0!</v>
      </c>
      <c r="M1057" s="176"/>
      <c r="N1057" s="699" t="e">
        <f t="shared" si="2017"/>
        <v>#DIV/0!</v>
      </c>
      <c r="O1057" s="681"/>
      <c r="P1057" s="687"/>
      <c r="Q1057" s="681"/>
      <c r="R1057" s="687"/>
      <c r="S1057" s="22"/>
      <c r="T1057" s="41"/>
      <c r="U1057" s="22"/>
      <c r="V1057" s="466"/>
      <c r="W1057" s="465"/>
      <c r="X1057" s="465"/>
      <c r="Y1057" s="465"/>
      <c r="Z1057" s="465"/>
      <c r="AA1057" s="465"/>
      <c r="AB1057" s="465"/>
      <c r="AC1057" s="465"/>
      <c r="AD1057" s="597"/>
      <c r="AE1057" s="187"/>
      <c r="AF1057" s="699" t="e">
        <f t="shared" si="1984"/>
        <v>#DIV/0!</v>
      </c>
      <c r="AG1057" s="187"/>
      <c r="AH1057" s="772" t="e">
        <f t="shared" si="1985"/>
        <v>#DIV/0!</v>
      </c>
      <c r="AI1057" s="22"/>
      <c r="AJ1057" s="41"/>
      <c r="AK1057" s="22"/>
      <c r="AL1057" s="41"/>
      <c r="AM1057" s="22"/>
      <c r="AN1057" s="41"/>
      <c r="AO1057" s="22"/>
      <c r="AP1057" s="681"/>
      <c r="AQ1057" s="687"/>
      <c r="AR1057" s="176">
        <f t="shared" si="2018"/>
        <v>0</v>
      </c>
      <c r="AS1057" s="699" t="e">
        <f t="shared" si="1987"/>
        <v>#DIV/0!</v>
      </c>
      <c r="AT1057" s="176">
        <f>D1057</f>
        <v>0</v>
      </c>
      <c r="AU1057" s="699" t="e">
        <f t="shared" si="1988"/>
        <v>#DIV/0!</v>
      </c>
      <c r="AV1057" s="681"/>
      <c r="AW1057" s="699"/>
      <c r="AX1057" s="176"/>
      <c r="AY1057" s="699"/>
      <c r="AZ1057" s="22"/>
      <c r="BA1057" s="41"/>
      <c r="BB1057" s="22"/>
      <c r="BC1057" s="465"/>
      <c r="BD1057" s="465"/>
      <c r="BE1057" s="465"/>
      <c r="BF1057" s="22"/>
      <c r="BG1057" s="22"/>
      <c r="BH1057" s="22"/>
      <c r="BI1057" s="22"/>
      <c r="BJ1057" s="465"/>
      <c r="BK1057" s="465"/>
      <c r="BL1057" s="465"/>
      <c r="BM1057" s="465"/>
      <c r="BN1057" s="466"/>
      <c r="BO1057" s="465"/>
      <c r="BP1057" s="465"/>
      <c r="BQ1057" s="465"/>
      <c r="BR1057" s="465"/>
      <c r="BS1057" s="465"/>
      <c r="BT1057" s="681"/>
      <c r="BU1057" s="681"/>
      <c r="BV1057" s="681"/>
      <c r="BW1057" s="681"/>
      <c r="BX1057" s="681"/>
      <c r="BY1057" s="22"/>
      <c r="BZ1057" s="22"/>
      <c r="CE1057" s="699"/>
    </row>
    <row r="1058" spans="2:83" s="322" customFormat="1" ht="86.25" hidden="1" customHeight="1" x14ac:dyDescent="0.25">
      <c r="B1058" s="659" t="s">
        <v>7</v>
      </c>
      <c r="C1058" s="113" t="s">
        <v>549</v>
      </c>
      <c r="D1058" s="166">
        <f t="shared" ref="D1058" si="2019">I1058</f>
        <v>0</v>
      </c>
      <c r="E1058" s="871"/>
      <c r="F1058" s="871"/>
      <c r="G1058" s="871"/>
      <c r="H1058" s="871"/>
      <c r="I1058" s="871"/>
      <c r="J1058" s="166">
        <f t="shared" si="2016"/>
        <v>0</v>
      </c>
      <c r="K1058" s="166">
        <f t="shared" si="2015"/>
        <v>0</v>
      </c>
      <c r="L1058" s="699" t="e">
        <f t="shared" si="1982"/>
        <v>#DIV/0!</v>
      </c>
      <c r="M1058" s="166">
        <v>0</v>
      </c>
      <c r="N1058" s="699" t="e">
        <f t="shared" si="2017"/>
        <v>#DIV/0!</v>
      </c>
      <c r="O1058" s="62"/>
      <c r="P1058" s="41"/>
      <c r="Q1058" s="62"/>
      <c r="R1058" s="41"/>
      <c r="S1058" s="62"/>
      <c r="T1058" s="41"/>
      <c r="U1058" s="62"/>
      <c r="V1058" s="154"/>
      <c r="W1058" s="161"/>
      <c r="X1058" s="161"/>
      <c r="Y1058" s="161"/>
      <c r="Z1058" s="161"/>
      <c r="AA1058" s="161"/>
      <c r="AB1058" s="161"/>
      <c r="AC1058" s="161"/>
      <c r="AD1058" s="597"/>
      <c r="AE1058" s="871"/>
      <c r="AF1058" s="699" t="e">
        <f t="shared" si="1984"/>
        <v>#DIV/0!</v>
      </c>
      <c r="AG1058" s="871"/>
      <c r="AH1058" s="772" t="e">
        <f t="shared" si="1985"/>
        <v>#DIV/0!</v>
      </c>
      <c r="AI1058" s="62"/>
      <c r="AJ1058" s="41"/>
      <c r="AK1058" s="62"/>
      <c r="AL1058" s="41"/>
      <c r="AM1058" s="62"/>
      <c r="AN1058" s="41"/>
      <c r="AO1058" s="62"/>
      <c r="AP1058" s="161"/>
      <c r="AQ1058" s="597"/>
      <c r="AR1058" s="166">
        <f t="shared" si="2018"/>
        <v>0</v>
      </c>
      <c r="AS1058" s="699"/>
      <c r="AT1058" s="166">
        <f>AT1059+AT1060</f>
        <v>0</v>
      </c>
      <c r="AU1058" s="699"/>
      <c r="AV1058" s="62"/>
      <c r="AW1058" s="699"/>
      <c r="AX1058" s="871"/>
      <c r="AY1058" s="699"/>
      <c r="AZ1058" s="62"/>
      <c r="BA1058" s="41"/>
      <c r="BB1058" s="62"/>
      <c r="BC1058" s="161"/>
      <c r="BD1058" s="161"/>
      <c r="BE1058" s="161"/>
      <c r="BF1058" s="62"/>
      <c r="BG1058" s="62"/>
      <c r="BH1058" s="62"/>
      <c r="BI1058" s="62"/>
      <c r="BJ1058" s="161"/>
      <c r="BK1058" s="161"/>
      <c r="BL1058" s="161"/>
      <c r="BM1058" s="161"/>
      <c r="BN1058" s="678">
        <f>BO1058</f>
        <v>0</v>
      </c>
      <c r="BO1058" s="678">
        <f>BO1059+BO1060</f>
        <v>0</v>
      </c>
      <c r="BP1058" s="161"/>
      <c r="BQ1058" s="161"/>
      <c r="BR1058" s="161"/>
      <c r="BS1058" s="161"/>
      <c r="BT1058" s="684">
        <f>BU1058-BN1058</f>
        <v>0</v>
      </c>
      <c r="BU1058" s="657">
        <f>BV1058</f>
        <v>0</v>
      </c>
      <c r="BV1058" s="657">
        <f>BV1059+BV1060</f>
        <v>0</v>
      </c>
      <c r="BW1058" s="62"/>
      <c r="BX1058" s="62"/>
      <c r="BY1058" s="62"/>
      <c r="BZ1058" s="62"/>
      <c r="CE1058" s="699"/>
    </row>
    <row r="1059" spans="2:83" s="42" customFormat="1" ht="55.5" hidden="1" customHeight="1" x14ac:dyDescent="0.25">
      <c r="B1059" s="659"/>
      <c r="C1059" s="249" t="s">
        <v>31</v>
      </c>
      <c r="D1059" s="166"/>
      <c r="E1059" s="844"/>
      <c r="F1059" s="844"/>
      <c r="G1059" s="844"/>
      <c r="H1059" s="844"/>
      <c r="I1059" s="166"/>
      <c r="J1059" s="166">
        <f t="shared" si="2016"/>
        <v>0</v>
      </c>
      <c r="K1059" s="166">
        <f t="shared" si="2015"/>
        <v>0</v>
      </c>
      <c r="L1059" s="699" t="e">
        <f t="shared" si="1982"/>
        <v>#DIV/0!</v>
      </c>
      <c r="M1059" s="166">
        <v>0</v>
      </c>
      <c r="N1059" s="699" t="e">
        <f t="shared" si="2017"/>
        <v>#DIV/0!</v>
      </c>
      <c r="O1059" s="657"/>
      <c r="P1059" s="687"/>
      <c r="Q1059" s="657"/>
      <c r="R1059" s="687"/>
      <c r="S1059" s="41"/>
      <c r="T1059" s="41"/>
      <c r="U1059" s="41"/>
      <c r="V1059" s="660"/>
      <c r="W1059" s="597"/>
      <c r="X1059" s="597"/>
      <c r="Y1059" s="597"/>
      <c r="Z1059" s="597"/>
      <c r="AA1059" s="597"/>
      <c r="AB1059" s="597"/>
      <c r="AC1059" s="597"/>
      <c r="AD1059" s="597"/>
      <c r="AE1059" s="258"/>
      <c r="AF1059" s="699" t="e">
        <f t="shared" si="1984"/>
        <v>#DIV/0!</v>
      </c>
      <c r="AG1059" s="258"/>
      <c r="AH1059" s="772" t="e">
        <f t="shared" si="1985"/>
        <v>#DIV/0!</v>
      </c>
      <c r="AI1059" s="41"/>
      <c r="AJ1059" s="41"/>
      <c r="AK1059" s="41"/>
      <c r="AL1059" s="41"/>
      <c r="AM1059" s="41"/>
      <c r="AN1059" s="41"/>
      <c r="AO1059" s="41"/>
      <c r="AP1059" s="657"/>
      <c r="AQ1059" s="687"/>
      <c r="AR1059" s="166">
        <f t="shared" si="2018"/>
        <v>0</v>
      </c>
      <c r="AS1059" s="699"/>
      <c r="AT1059" s="166">
        <f>D1059</f>
        <v>0</v>
      </c>
      <c r="AU1059" s="699"/>
      <c r="AV1059" s="657"/>
      <c r="AW1059" s="699"/>
      <c r="AX1059" s="166"/>
      <c r="AY1059" s="699"/>
      <c r="AZ1059" s="41"/>
      <c r="BA1059" s="41"/>
      <c r="BB1059" s="41"/>
      <c r="BC1059" s="597"/>
      <c r="BD1059" s="597"/>
      <c r="BE1059" s="597"/>
      <c r="BF1059" s="41"/>
      <c r="BG1059" s="41"/>
      <c r="BH1059" s="41"/>
      <c r="BI1059" s="41"/>
      <c r="BJ1059" s="597"/>
      <c r="BK1059" s="597"/>
      <c r="BL1059" s="597"/>
      <c r="BM1059" s="597"/>
      <c r="BN1059" s="678"/>
      <c r="BO1059" s="678"/>
      <c r="BP1059" s="597"/>
      <c r="BQ1059" s="597"/>
      <c r="BR1059" s="597"/>
      <c r="BS1059" s="597"/>
      <c r="BT1059" s="684"/>
      <c r="BU1059" s="657"/>
      <c r="BV1059" s="657"/>
      <c r="BW1059" s="657"/>
      <c r="BX1059" s="657"/>
      <c r="BY1059" s="41"/>
      <c r="BZ1059" s="41"/>
      <c r="CE1059" s="699"/>
    </row>
    <row r="1060" spans="2:83" s="23" customFormat="1" ht="55.5" hidden="1" customHeight="1" x14ac:dyDescent="0.25">
      <c r="B1060" s="464"/>
      <c r="C1060" s="251" t="s">
        <v>32</v>
      </c>
      <c r="D1060" s="176"/>
      <c r="E1060" s="167"/>
      <c r="F1060" s="167"/>
      <c r="G1060" s="167"/>
      <c r="H1060" s="167"/>
      <c r="I1060" s="176"/>
      <c r="J1060" s="176">
        <f t="shared" si="2016"/>
        <v>0</v>
      </c>
      <c r="K1060" s="176">
        <f t="shared" si="2015"/>
        <v>0</v>
      </c>
      <c r="L1060" s="699" t="e">
        <f t="shared" si="1982"/>
        <v>#DIV/0!</v>
      </c>
      <c r="M1060" s="176">
        <v>0</v>
      </c>
      <c r="N1060" s="699" t="e">
        <f t="shared" si="2017"/>
        <v>#DIV/0!</v>
      </c>
      <c r="O1060" s="658"/>
      <c r="P1060" s="687"/>
      <c r="Q1060" s="658"/>
      <c r="R1060" s="687"/>
      <c r="S1060" s="22"/>
      <c r="T1060" s="41"/>
      <c r="U1060" s="22"/>
      <c r="V1060" s="466"/>
      <c r="W1060" s="465"/>
      <c r="X1060" s="465"/>
      <c r="Y1060" s="465"/>
      <c r="Z1060" s="465"/>
      <c r="AA1060" s="465"/>
      <c r="AB1060" s="465"/>
      <c r="AC1060" s="465"/>
      <c r="AD1060" s="597"/>
      <c r="AE1060" s="187"/>
      <c r="AF1060" s="699" t="e">
        <f t="shared" si="1984"/>
        <v>#DIV/0!</v>
      </c>
      <c r="AG1060" s="187"/>
      <c r="AH1060" s="772" t="e">
        <f t="shared" si="1985"/>
        <v>#DIV/0!</v>
      </c>
      <c r="AI1060" s="22"/>
      <c r="AJ1060" s="41"/>
      <c r="AK1060" s="22"/>
      <c r="AL1060" s="41"/>
      <c r="AM1060" s="22"/>
      <c r="AN1060" s="41"/>
      <c r="AO1060" s="22"/>
      <c r="AP1060" s="658"/>
      <c r="AQ1060" s="687"/>
      <c r="AR1060" s="176">
        <f t="shared" si="2018"/>
        <v>0</v>
      </c>
      <c r="AS1060" s="699"/>
      <c r="AT1060" s="176">
        <f>D1060</f>
        <v>0</v>
      </c>
      <c r="AU1060" s="699"/>
      <c r="AV1060" s="658"/>
      <c r="AW1060" s="699"/>
      <c r="AX1060" s="176"/>
      <c r="AY1060" s="699"/>
      <c r="AZ1060" s="22"/>
      <c r="BA1060" s="41"/>
      <c r="BB1060" s="22"/>
      <c r="BC1060" s="465"/>
      <c r="BD1060" s="465"/>
      <c r="BE1060" s="465"/>
      <c r="BF1060" s="22"/>
      <c r="BG1060" s="22"/>
      <c r="BH1060" s="22"/>
      <c r="BI1060" s="22"/>
      <c r="BJ1060" s="465"/>
      <c r="BK1060" s="465"/>
      <c r="BL1060" s="465"/>
      <c r="BM1060" s="465"/>
      <c r="BN1060" s="681"/>
      <c r="BO1060" s="681"/>
      <c r="BP1060" s="465"/>
      <c r="BQ1060" s="465"/>
      <c r="BR1060" s="465"/>
      <c r="BS1060" s="465"/>
      <c r="BT1060" s="685"/>
      <c r="BU1060" s="658"/>
      <c r="BV1060" s="658"/>
      <c r="BW1060" s="658"/>
      <c r="BX1060" s="658"/>
      <c r="BY1060" s="22"/>
      <c r="BZ1060" s="22"/>
      <c r="CE1060" s="699"/>
    </row>
    <row r="1061" spans="2:83" s="322" customFormat="1" ht="122.25" customHeight="1" x14ac:dyDescent="0.25">
      <c r="B1061" s="659" t="s">
        <v>63</v>
      </c>
      <c r="C1061" s="113" t="s">
        <v>550</v>
      </c>
      <c r="D1061" s="166">
        <f t="shared" ref="D1061:D1087" si="2020">G1061</f>
        <v>44000</v>
      </c>
      <c r="E1061" s="871"/>
      <c r="F1061" s="871"/>
      <c r="G1061" s="166">
        <f>G1062+G1063</f>
        <v>44000</v>
      </c>
      <c r="H1061" s="871"/>
      <c r="I1061" s="871"/>
      <c r="J1061" s="166">
        <f t="shared" si="2016"/>
        <v>-44000</v>
      </c>
      <c r="K1061" s="166">
        <f>Q1061</f>
        <v>0</v>
      </c>
      <c r="L1061" s="699">
        <f t="shared" si="1982"/>
        <v>0</v>
      </c>
      <c r="M1061" s="166">
        <v>0</v>
      </c>
      <c r="N1061" s="687"/>
      <c r="O1061" s="657">
        <v>0</v>
      </c>
      <c r="P1061" s="687"/>
      <c r="Q1061" s="687">
        <f>Q1062+Q1063</f>
        <v>0</v>
      </c>
      <c r="R1061" s="687"/>
      <c r="S1061" s="62"/>
      <c r="T1061" s="41"/>
      <c r="U1061" s="62"/>
      <c r="V1061" s="154"/>
      <c r="W1061" s="161"/>
      <c r="X1061" s="161"/>
      <c r="Y1061" s="161"/>
      <c r="Z1061" s="161"/>
      <c r="AA1061" s="161"/>
      <c r="AB1061" s="161"/>
      <c r="AC1061" s="161"/>
      <c r="AD1061" s="597"/>
      <c r="AE1061" s="166">
        <f t="shared" ref="AE1061:AE1087" si="2021">AK1061</f>
        <v>0</v>
      </c>
      <c r="AF1061" s="699">
        <f t="shared" si="1984"/>
        <v>0</v>
      </c>
      <c r="AG1061" s="871"/>
      <c r="AH1061" s="699"/>
      <c r="AI1061" s="62"/>
      <c r="AJ1061" s="41"/>
      <c r="AK1061" s="678"/>
      <c r="AL1061" s="687"/>
      <c r="AM1061" s="62"/>
      <c r="AN1061" s="41"/>
      <c r="AO1061" s="62"/>
      <c r="AP1061" s="657">
        <f t="shared" ref="AP1061:AP1087" si="2022">AR1061-AE1061</f>
        <v>44000</v>
      </c>
      <c r="AQ1061" s="687"/>
      <c r="AR1061" s="166">
        <f>AX1061</f>
        <v>44000</v>
      </c>
      <c r="AS1061" s="699"/>
      <c r="AT1061" s="166">
        <f>AT1062+AT1063</f>
        <v>0</v>
      </c>
      <c r="AU1061" s="699"/>
      <c r="AV1061" s="657">
        <v>0</v>
      </c>
      <c r="AW1061" s="699"/>
      <c r="AX1061" s="166">
        <f>AX1062+AX1063</f>
        <v>44000</v>
      </c>
      <c r="AY1061" s="699">
        <f t="shared" ref="AY1061:AY1063" si="2023">AX1061/G1061</f>
        <v>1</v>
      </c>
      <c r="AZ1061" s="62"/>
      <c r="BA1061" s="41"/>
      <c r="BB1061" s="62"/>
      <c r="BC1061" s="161"/>
      <c r="BD1061" s="161"/>
      <c r="BE1061" s="161"/>
      <c r="BF1061" s="62"/>
      <c r="BG1061" s="62"/>
      <c r="BH1061" s="62"/>
      <c r="BI1061" s="62"/>
      <c r="BJ1061" s="161"/>
      <c r="BK1061" s="161"/>
      <c r="BL1061" s="161"/>
      <c r="BM1061" s="161"/>
      <c r="BN1061" s="154"/>
      <c r="BO1061" s="161"/>
      <c r="BP1061" s="161"/>
      <c r="BQ1061" s="161"/>
      <c r="BR1061" s="161"/>
      <c r="BS1061" s="161"/>
      <c r="BT1061" s="161"/>
      <c r="BU1061" s="657"/>
      <c r="BV1061" s="657"/>
      <c r="BW1061" s="62"/>
      <c r="BX1061" s="62"/>
      <c r="BY1061" s="62"/>
      <c r="BZ1061" s="62"/>
      <c r="CE1061" s="699"/>
    </row>
    <row r="1062" spans="2:83" s="322" customFormat="1" ht="51.75" customHeight="1" x14ac:dyDescent="0.25">
      <c r="B1062" s="659"/>
      <c r="C1062" s="249" t="s">
        <v>31</v>
      </c>
      <c r="D1062" s="166">
        <f t="shared" si="2020"/>
        <v>22000</v>
      </c>
      <c r="E1062" s="871"/>
      <c r="F1062" s="871"/>
      <c r="G1062" s="166">
        <f>G1065+G1068</f>
        <v>22000</v>
      </c>
      <c r="H1062" s="871"/>
      <c r="I1062" s="871"/>
      <c r="J1062" s="166"/>
      <c r="K1062" s="166">
        <f t="shared" ref="K1062:K1087" si="2024">Q1062</f>
        <v>0</v>
      </c>
      <c r="L1062" s="699">
        <f t="shared" si="1982"/>
        <v>0</v>
      </c>
      <c r="M1062" s="166"/>
      <c r="N1062" s="687"/>
      <c r="O1062" s="687"/>
      <c r="P1062" s="687"/>
      <c r="Q1062" s="687">
        <f>Q1065+Q1068</f>
        <v>0</v>
      </c>
      <c r="R1062" s="687"/>
      <c r="S1062" s="62"/>
      <c r="T1062" s="41"/>
      <c r="U1062" s="62"/>
      <c r="V1062" s="154"/>
      <c r="W1062" s="161"/>
      <c r="X1062" s="161"/>
      <c r="Y1062" s="161"/>
      <c r="Z1062" s="161"/>
      <c r="AA1062" s="161"/>
      <c r="AB1062" s="161"/>
      <c r="AC1062" s="161"/>
      <c r="AD1062" s="597"/>
      <c r="AE1062" s="166"/>
      <c r="AF1062" s="699"/>
      <c r="AG1062" s="871"/>
      <c r="AH1062" s="699"/>
      <c r="AI1062" s="62"/>
      <c r="AJ1062" s="41"/>
      <c r="AK1062" s="687"/>
      <c r="AL1062" s="687"/>
      <c r="AM1062" s="62"/>
      <c r="AN1062" s="41"/>
      <c r="AO1062" s="62"/>
      <c r="AP1062" s="687"/>
      <c r="AQ1062" s="687"/>
      <c r="AR1062" s="166">
        <f>AX1062</f>
        <v>22000</v>
      </c>
      <c r="AS1062" s="699"/>
      <c r="AT1062" s="166">
        <v>0</v>
      </c>
      <c r="AU1062" s="699"/>
      <c r="AV1062" s="687"/>
      <c r="AW1062" s="699"/>
      <c r="AX1062" s="166">
        <v>22000</v>
      </c>
      <c r="AY1062" s="699">
        <f t="shared" si="2023"/>
        <v>1</v>
      </c>
      <c r="AZ1062" s="62"/>
      <c r="BA1062" s="41"/>
      <c r="BB1062" s="62"/>
      <c r="BC1062" s="161"/>
      <c r="BD1062" s="161"/>
      <c r="BE1062" s="161"/>
      <c r="BF1062" s="62"/>
      <c r="BG1062" s="62"/>
      <c r="BH1062" s="62"/>
      <c r="BI1062" s="62"/>
      <c r="BJ1062" s="161"/>
      <c r="BK1062" s="161"/>
      <c r="BL1062" s="161"/>
      <c r="BM1062" s="161"/>
      <c r="BN1062" s="154"/>
      <c r="BO1062" s="161"/>
      <c r="BP1062" s="161"/>
      <c r="BQ1062" s="161"/>
      <c r="BR1062" s="161"/>
      <c r="BS1062" s="161"/>
      <c r="BT1062" s="161"/>
      <c r="BU1062" s="687"/>
      <c r="BV1062" s="687"/>
      <c r="BW1062" s="62"/>
      <c r="BX1062" s="62"/>
      <c r="BY1062" s="62"/>
      <c r="BZ1062" s="62"/>
      <c r="CE1062" s="699"/>
    </row>
    <row r="1063" spans="2:83" s="23" customFormat="1" ht="55.5" customHeight="1" x14ac:dyDescent="0.25">
      <c r="B1063" s="464"/>
      <c r="C1063" s="251" t="s">
        <v>32</v>
      </c>
      <c r="D1063" s="176">
        <f t="shared" si="2020"/>
        <v>22000</v>
      </c>
      <c r="E1063" s="187"/>
      <c r="F1063" s="187"/>
      <c r="G1063" s="176">
        <f>G1066+G1069</f>
        <v>22000</v>
      </c>
      <c r="H1063" s="187"/>
      <c r="I1063" s="187"/>
      <c r="J1063" s="176"/>
      <c r="K1063" s="176">
        <f t="shared" si="2024"/>
        <v>0</v>
      </c>
      <c r="L1063" s="739">
        <f t="shared" si="1982"/>
        <v>0</v>
      </c>
      <c r="M1063" s="176"/>
      <c r="N1063" s="955"/>
      <c r="O1063" s="955"/>
      <c r="P1063" s="955"/>
      <c r="Q1063" s="955">
        <f>Q1066+Q1069</f>
        <v>0</v>
      </c>
      <c r="R1063" s="955"/>
      <c r="S1063" s="22"/>
      <c r="T1063" s="22"/>
      <c r="U1063" s="22"/>
      <c r="V1063" s="466"/>
      <c r="W1063" s="465"/>
      <c r="X1063" s="465"/>
      <c r="Y1063" s="465"/>
      <c r="Z1063" s="465"/>
      <c r="AA1063" s="465"/>
      <c r="AB1063" s="465"/>
      <c r="AC1063" s="465"/>
      <c r="AD1063" s="465"/>
      <c r="AE1063" s="176"/>
      <c r="AF1063" s="739"/>
      <c r="AG1063" s="187"/>
      <c r="AH1063" s="739"/>
      <c r="AI1063" s="22"/>
      <c r="AJ1063" s="22"/>
      <c r="AK1063" s="955"/>
      <c r="AL1063" s="955"/>
      <c r="AM1063" s="22"/>
      <c r="AN1063" s="22"/>
      <c r="AO1063" s="22"/>
      <c r="AP1063" s="955"/>
      <c r="AQ1063" s="955"/>
      <c r="AR1063" s="176">
        <f>AX1063</f>
        <v>22000</v>
      </c>
      <c r="AS1063" s="739"/>
      <c r="AT1063" s="176">
        <v>0</v>
      </c>
      <c r="AU1063" s="739"/>
      <c r="AV1063" s="955"/>
      <c r="AW1063" s="739"/>
      <c r="AX1063" s="176">
        <f>17954.40624+4045.59376</f>
        <v>22000</v>
      </c>
      <c r="AY1063" s="699">
        <f t="shared" si="2023"/>
        <v>1</v>
      </c>
      <c r="AZ1063" s="22"/>
      <c r="BA1063" s="22"/>
      <c r="BB1063" s="22"/>
      <c r="BC1063" s="465"/>
      <c r="BD1063" s="465"/>
      <c r="BE1063" s="465"/>
      <c r="BF1063" s="22"/>
      <c r="BG1063" s="22"/>
      <c r="BH1063" s="22"/>
      <c r="BI1063" s="22"/>
      <c r="BJ1063" s="465"/>
      <c r="BK1063" s="465"/>
      <c r="BL1063" s="465"/>
      <c r="BM1063" s="465"/>
      <c r="BN1063" s="466"/>
      <c r="BO1063" s="465"/>
      <c r="BP1063" s="465"/>
      <c r="BQ1063" s="465"/>
      <c r="BR1063" s="465"/>
      <c r="BS1063" s="465"/>
      <c r="BT1063" s="465"/>
      <c r="BU1063" s="955"/>
      <c r="BV1063" s="955"/>
      <c r="BW1063" s="22"/>
      <c r="BX1063" s="22"/>
      <c r="BY1063" s="22"/>
      <c r="BZ1063" s="22"/>
      <c r="CE1063" s="739"/>
    </row>
    <row r="1064" spans="2:83" s="322" customFormat="1" ht="48" customHeight="1" x14ac:dyDescent="0.25">
      <c r="B1064" s="659"/>
      <c r="C1064" s="113" t="s">
        <v>258</v>
      </c>
      <c r="D1064" s="166">
        <f t="shared" si="2020"/>
        <v>8091.1875099999997</v>
      </c>
      <c r="E1064" s="871"/>
      <c r="F1064" s="871"/>
      <c r="G1064" s="166">
        <f>G1065+G1066</f>
        <v>8091.1875099999997</v>
      </c>
      <c r="H1064" s="871"/>
      <c r="I1064" s="871"/>
      <c r="J1064" s="166"/>
      <c r="K1064" s="166">
        <f t="shared" si="2024"/>
        <v>0</v>
      </c>
      <c r="L1064" s="699">
        <f t="shared" si="1982"/>
        <v>0</v>
      </c>
      <c r="M1064" s="166"/>
      <c r="N1064" s="687"/>
      <c r="O1064" s="687"/>
      <c r="P1064" s="687"/>
      <c r="Q1064" s="687">
        <f>Q1065+Q1066</f>
        <v>0</v>
      </c>
      <c r="R1064" s="687"/>
      <c r="S1064" s="62"/>
      <c r="T1064" s="41"/>
      <c r="U1064" s="62"/>
      <c r="V1064" s="154"/>
      <c r="W1064" s="161"/>
      <c r="X1064" s="161"/>
      <c r="Y1064" s="161"/>
      <c r="Z1064" s="161"/>
      <c r="AA1064" s="161"/>
      <c r="AB1064" s="161"/>
      <c r="AC1064" s="161"/>
      <c r="AD1064" s="597"/>
      <c r="AE1064" s="166"/>
      <c r="AF1064" s="699"/>
      <c r="AG1064" s="871"/>
      <c r="AH1064" s="699"/>
      <c r="AI1064" s="62"/>
      <c r="AJ1064" s="41"/>
      <c r="AK1064" s="687"/>
      <c r="AL1064" s="687"/>
      <c r="AM1064" s="62"/>
      <c r="AN1064" s="41"/>
      <c r="AO1064" s="62"/>
      <c r="AP1064" s="687"/>
      <c r="AQ1064" s="687"/>
      <c r="AR1064" s="166">
        <f t="shared" si="2018"/>
        <v>0</v>
      </c>
      <c r="AS1064" s="699"/>
      <c r="AT1064" s="166"/>
      <c r="AU1064" s="699"/>
      <c r="AV1064" s="687"/>
      <c r="AW1064" s="699"/>
      <c r="AX1064" s="166"/>
      <c r="AY1064" s="699"/>
      <c r="AZ1064" s="62"/>
      <c r="BA1064" s="41"/>
      <c r="BB1064" s="62"/>
      <c r="BC1064" s="161"/>
      <c r="BD1064" s="161"/>
      <c r="BE1064" s="161"/>
      <c r="BF1064" s="62"/>
      <c r="BG1064" s="62"/>
      <c r="BH1064" s="62"/>
      <c r="BI1064" s="62"/>
      <c r="BJ1064" s="161"/>
      <c r="BK1064" s="161"/>
      <c r="BL1064" s="161"/>
      <c r="BM1064" s="161"/>
      <c r="BN1064" s="154"/>
      <c r="BO1064" s="161"/>
      <c r="BP1064" s="161"/>
      <c r="BQ1064" s="161"/>
      <c r="BR1064" s="161"/>
      <c r="BS1064" s="161"/>
      <c r="BT1064" s="161"/>
      <c r="BU1064" s="687"/>
      <c r="BV1064" s="687"/>
      <c r="BW1064" s="62"/>
      <c r="BX1064" s="62"/>
      <c r="BY1064" s="62"/>
      <c r="BZ1064" s="62"/>
      <c r="CE1064" s="699"/>
    </row>
    <row r="1065" spans="2:83" s="322" customFormat="1" ht="44.25" customHeight="1" x14ac:dyDescent="0.25">
      <c r="B1065" s="659"/>
      <c r="C1065" s="249" t="s">
        <v>31</v>
      </c>
      <c r="D1065" s="166">
        <f t="shared" si="2020"/>
        <v>4045.5937549999999</v>
      </c>
      <c r="E1065" s="871"/>
      <c r="F1065" s="871"/>
      <c r="G1065" s="166">
        <f>8091.18751/2</f>
        <v>4045.5937549999999</v>
      </c>
      <c r="H1065" s="871"/>
      <c r="I1065" s="871"/>
      <c r="J1065" s="166"/>
      <c r="K1065" s="166">
        <f t="shared" si="2024"/>
        <v>0</v>
      </c>
      <c r="L1065" s="699">
        <f t="shared" si="1982"/>
        <v>0</v>
      </c>
      <c r="M1065" s="166"/>
      <c r="N1065" s="687"/>
      <c r="O1065" s="687"/>
      <c r="P1065" s="687"/>
      <c r="Q1065" s="687">
        <v>0</v>
      </c>
      <c r="R1065" s="687"/>
      <c r="S1065" s="62"/>
      <c r="T1065" s="41"/>
      <c r="U1065" s="62"/>
      <c r="V1065" s="154"/>
      <c r="W1065" s="161"/>
      <c r="X1065" s="161"/>
      <c r="Y1065" s="161"/>
      <c r="Z1065" s="161"/>
      <c r="AA1065" s="161"/>
      <c r="AB1065" s="161"/>
      <c r="AC1065" s="161"/>
      <c r="AD1065" s="597"/>
      <c r="AE1065" s="166"/>
      <c r="AF1065" s="699"/>
      <c r="AG1065" s="871"/>
      <c r="AH1065" s="699"/>
      <c r="AI1065" s="62"/>
      <c r="AJ1065" s="41"/>
      <c r="AK1065" s="687"/>
      <c r="AL1065" s="687"/>
      <c r="AM1065" s="62"/>
      <c r="AN1065" s="41"/>
      <c r="AO1065" s="62"/>
      <c r="AP1065" s="687"/>
      <c r="AQ1065" s="687"/>
      <c r="AR1065" s="166">
        <f t="shared" si="2018"/>
        <v>0</v>
      </c>
      <c r="AS1065" s="699"/>
      <c r="AT1065" s="166"/>
      <c r="AU1065" s="699"/>
      <c r="AV1065" s="687"/>
      <c r="AW1065" s="699"/>
      <c r="AX1065" s="166"/>
      <c r="AY1065" s="699"/>
      <c r="AZ1065" s="62"/>
      <c r="BA1065" s="41"/>
      <c r="BB1065" s="62"/>
      <c r="BC1065" s="161"/>
      <c r="BD1065" s="161"/>
      <c r="BE1065" s="161"/>
      <c r="BF1065" s="62"/>
      <c r="BG1065" s="62"/>
      <c r="BH1065" s="62"/>
      <c r="BI1065" s="62"/>
      <c r="BJ1065" s="161"/>
      <c r="BK1065" s="161"/>
      <c r="BL1065" s="161"/>
      <c r="BM1065" s="161"/>
      <c r="BN1065" s="154"/>
      <c r="BO1065" s="161"/>
      <c r="BP1065" s="161"/>
      <c r="BQ1065" s="161"/>
      <c r="BR1065" s="161"/>
      <c r="BS1065" s="161"/>
      <c r="BT1065" s="161"/>
      <c r="BU1065" s="687"/>
      <c r="BV1065" s="687"/>
      <c r="BW1065" s="62"/>
      <c r="BX1065" s="62"/>
      <c r="BY1065" s="62"/>
      <c r="BZ1065" s="62"/>
      <c r="CE1065" s="699"/>
    </row>
    <row r="1066" spans="2:83" s="322" customFormat="1" ht="47.25" customHeight="1" x14ac:dyDescent="0.25">
      <c r="B1066" s="659"/>
      <c r="C1066" s="251" t="s">
        <v>32</v>
      </c>
      <c r="D1066" s="176">
        <f t="shared" si="2020"/>
        <v>4045.5937549999999</v>
      </c>
      <c r="E1066" s="871"/>
      <c r="F1066" s="871"/>
      <c r="G1066" s="176">
        <f>G1065</f>
        <v>4045.5937549999999</v>
      </c>
      <c r="H1066" s="871"/>
      <c r="I1066" s="871"/>
      <c r="J1066" s="166"/>
      <c r="K1066" s="176">
        <f t="shared" si="2024"/>
        <v>0</v>
      </c>
      <c r="L1066" s="699">
        <f t="shared" si="1982"/>
        <v>0</v>
      </c>
      <c r="M1066" s="166"/>
      <c r="N1066" s="687"/>
      <c r="O1066" s="687"/>
      <c r="P1066" s="687"/>
      <c r="Q1066" s="688">
        <f>Q1065</f>
        <v>0</v>
      </c>
      <c r="R1066" s="687"/>
      <c r="S1066" s="62"/>
      <c r="T1066" s="41"/>
      <c r="U1066" s="62"/>
      <c r="V1066" s="154"/>
      <c r="W1066" s="161"/>
      <c r="X1066" s="161"/>
      <c r="Y1066" s="161"/>
      <c r="Z1066" s="161"/>
      <c r="AA1066" s="161"/>
      <c r="AB1066" s="161"/>
      <c r="AC1066" s="161"/>
      <c r="AD1066" s="597"/>
      <c r="AE1066" s="166"/>
      <c r="AF1066" s="699"/>
      <c r="AG1066" s="871"/>
      <c r="AH1066" s="699"/>
      <c r="AI1066" s="62"/>
      <c r="AJ1066" s="41"/>
      <c r="AK1066" s="687"/>
      <c r="AL1066" s="687"/>
      <c r="AM1066" s="62"/>
      <c r="AN1066" s="41"/>
      <c r="AO1066" s="62"/>
      <c r="AP1066" s="687"/>
      <c r="AQ1066" s="687"/>
      <c r="AR1066" s="166">
        <f t="shared" si="2018"/>
        <v>0</v>
      </c>
      <c r="AS1066" s="699"/>
      <c r="AT1066" s="166"/>
      <c r="AU1066" s="699"/>
      <c r="AV1066" s="687"/>
      <c r="AW1066" s="699"/>
      <c r="AX1066" s="166"/>
      <c r="AY1066" s="699"/>
      <c r="AZ1066" s="62"/>
      <c r="BA1066" s="41"/>
      <c r="BB1066" s="62"/>
      <c r="BC1066" s="161"/>
      <c r="BD1066" s="161"/>
      <c r="BE1066" s="161"/>
      <c r="BF1066" s="62"/>
      <c r="BG1066" s="62"/>
      <c r="BH1066" s="62"/>
      <c r="BI1066" s="62"/>
      <c r="BJ1066" s="161"/>
      <c r="BK1066" s="161"/>
      <c r="BL1066" s="161"/>
      <c r="BM1066" s="161"/>
      <c r="BN1066" s="154"/>
      <c r="BO1066" s="161"/>
      <c r="BP1066" s="161"/>
      <c r="BQ1066" s="161"/>
      <c r="BR1066" s="161"/>
      <c r="BS1066" s="161"/>
      <c r="BT1066" s="161"/>
      <c r="BU1066" s="687"/>
      <c r="BV1066" s="687"/>
      <c r="BW1066" s="62"/>
      <c r="BX1066" s="62"/>
      <c r="BY1066" s="62"/>
      <c r="BZ1066" s="62"/>
      <c r="CE1066" s="699"/>
    </row>
    <row r="1067" spans="2:83" s="322" customFormat="1" ht="49.5" customHeight="1" x14ac:dyDescent="0.25">
      <c r="B1067" s="659"/>
      <c r="C1067" s="113" t="s">
        <v>108</v>
      </c>
      <c r="D1067" s="166">
        <f t="shared" si="2020"/>
        <v>35908.812489999997</v>
      </c>
      <c r="E1067" s="871"/>
      <c r="F1067" s="871"/>
      <c r="G1067" s="166">
        <f>G1068+G1069</f>
        <v>35908.812489999997</v>
      </c>
      <c r="H1067" s="871"/>
      <c r="I1067" s="871"/>
      <c r="J1067" s="166"/>
      <c r="K1067" s="166">
        <f t="shared" si="2024"/>
        <v>0</v>
      </c>
      <c r="L1067" s="699">
        <f t="shared" si="1982"/>
        <v>0</v>
      </c>
      <c r="M1067" s="166"/>
      <c r="N1067" s="687"/>
      <c r="O1067" s="687"/>
      <c r="P1067" s="687"/>
      <c r="Q1067" s="687">
        <f>Q1068+Q1069</f>
        <v>0</v>
      </c>
      <c r="R1067" s="687"/>
      <c r="S1067" s="62"/>
      <c r="T1067" s="41"/>
      <c r="U1067" s="62"/>
      <c r="V1067" s="154"/>
      <c r="W1067" s="161"/>
      <c r="X1067" s="161"/>
      <c r="Y1067" s="161"/>
      <c r="Z1067" s="161"/>
      <c r="AA1067" s="161"/>
      <c r="AB1067" s="161"/>
      <c r="AC1067" s="161"/>
      <c r="AD1067" s="597"/>
      <c r="AE1067" s="166"/>
      <c r="AF1067" s="699"/>
      <c r="AG1067" s="871"/>
      <c r="AH1067" s="699"/>
      <c r="AI1067" s="62"/>
      <c r="AJ1067" s="41"/>
      <c r="AK1067" s="687"/>
      <c r="AL1067" s="687"/>
      <c r="AM1067" s="62"/>
      <c r="AN1067" s="41"/>
      <c r="AO1067" s="62"/>
      <c r="AP1067" s="687"/>
      <c r="AQ1067" s="687"/>
      <c r="AR1067" s="166">
        <f t="shared" si="2018"/>
        <v>0</v>
      </c>
      <c r="AS1067" s="699"/>
      <c r="AT1067" s="166"/>
      <c r="AU1067" s="699"/>
      <c r="AV1067" s="687"/>
      <c r="AW1067" s="699"/>
      <c r="AX1067" s="166"/>
      <c r="AY1067" s="699"/>
      <c r="AZ1067" s="62"/>
      <c r="BA1067" s="41"/>
      <c r="BB1067" s="62"/>
      <c r="BC1067" s="161"/>
      <c r="BD1067" s="161"/>
      <c r="BE1067" s="161"/>
      <c r="BF1067" s="62"/>
      <c r="BG1067" s="62"/>
      <c r="BH1067" s="62"/>
      <c r="BI1067" s="62"/>
      <c r="BJ1067" s="161"/>
      <c r="BK1067" s="161"/>
      <c r="BL1067" s="161"/>
      <c r="BM1067" s="161"/>
      <c r="BN1067" s="154"/>
      <c r="BO1067" s="161"/>
      <c r="BP1067" s="161"/>
      <c r="BQ1067" s="161"/>
      <c r="BR1067" s="161"/>
      <c r="BS1067" s="161"/>
      <c r="BT1067" s="161"/>
      <c r="BU1067" s="687"/>
      <c r="BV1067" s="687"/>
      <c r="BW1067" s="62"/>
      <c r="BX1067" s="62"/>
      <c r="BY1067" s="62"/>
      <c r="BZ1067" s="62"/>
      <c r="CE1067" s="699"/>
    </row>
    <row r="1068" spans="2:83" s="42" customFormat="1" ht="55.5" customHeight="1" x14ac:dyDescent="0.25">
      <c r="B1068" s="659"/>
      <c r="C1068" s="249" t="s">
        <v>31</v>
      </c>
      <c r="D1068" s="166">
        <f t="shared" si="2020"/>
        <v>17954.406244999998</v>
      </c>
      <c r="E1068" s="844"/>
      <c r="F1068" s="844"/>
      <c r="G1068" s="166">
        <f>35908.81249/2</f>
        <v>17954.406244999998</v>
      </c>
      <c r="H1068" s="844"/>
      <c r="I1068" s="166"/>
      <c r="J1068" s="166">
        <f t="shared" si="2016"/>
        <v>-17954.406244999998</v>
      </c>
      <c r="K1068" s="166">
        <f t="shared" si="2024"/>
        <v>0</v>
      </c>
      <c r="L1068" s="699">
        <f t="shared" si="1982"/>
        <v>0</v>
      </c>
      <c r="M1068" s="166"/>
      <c r="N1068" s="687"/>
      <c r="O1068" s="657"/>
      <c r="P1068" s="687"/>
      <c r="Q1068" s="687">
        <v>0</v>
      </c>
      <c r="R1068" s="687"/>
      <c r="S1068" s="41"/>
      <c r="T1068" s="41"/>
      <c r="U1068" s="41"/>
      <c r="V1068" s="660"/>
      <c r="W1068" s="597"/>
      <c r="X1068" s="597"/>
      <c r="Y1068" s="597"/>
      <c r="Z1068" s="597"/>
      <c r="AA1068" s="597"/>
      <c r="AB1068" s="597"/>
      <c r="AC1068" s="597"/>
      <c r="AD1068" s="597"/>
      <c r="AE1068" s="166">
        <f t="shared" si="2021"/>
        <v>0</v>
      </c>
      <c r="AF1068" s="699">
        <f t="shared" si="1984"/>
        <v>0</v>
      </c>
      <c r="AG1068" s="258"/>
      <c r="AH1068" s="699"/>
      <c r="AI1068" s="41"/>
      <c r="AJ1068" s="41"/>
      <c r="AK1068" s="678"/>
      <c r="AL1068" s="687"/>
      <c r="AM1068" s="41"/>
      <c r="AN1068" s="41"/>
      <c r="AO1068" s="41"/>
      <c r="AP1068" s="657">
        <f t="shared" si="2022"/>
        <v>0</v>
      </c>
      <c r="AQ1068" s="687"/>
      <c r="AR1068" s="166">
        <f t="shared" si="2018"/>
        <v>0</v>
      </c>
      <c r="AS1068" s="699"/>
      <c r="AT1068" s="166"/>
      <c r="AU1068" s="699"/>
      <c r="AV1068" s="657"/>
      <c r="AW1068" s="699"/>
      <c r="AX1068" s="166"/>
      <c r="AY1068" s="699"/>
      <c r="AZ1068" s="41"/>
      <c r="BA1068" s="41"/>
      <c r="BB1068" s="41"/>
      <c r="BC1068" s="597"/>
      <c r="BD1068" s="597"/>
      <c r="BE1068" s="597"/>
      <c r="BF1068" s="41"/>
      <c r="BG1068" s="41"/>
      <c r="BH1068" s="41"/>
      <c r="BI1068" s="41"/>
      <c r="BJ1068" s="597"/>
      <c r="BK1068" s="597"/>
      <c r="BL1068" s="597"/>
      <c r="BM1068" s="597"/>
      <c r="BN1068" s="660"/>
      <c r="BO1068" s="597"/>
      <c r="BP1068" s="597"/>
      <c r="BQ1068" s="597"/>
      <c r="BR1068" s="597"/>
      <c r="BS1068" s="597"/>
      <c r="BT1068" s="657"/>
      <c r="BU1068" s="657"/>
      <c r="BV1068" s="657"/>
      <c r="BW1068" s="657"/>
      <c r="BX1068" s="657"/>
      <c r="BY1068" s="41"/>
      <c r="BZ1068" s="41"/>
      <c r="CE1068" s="699"/>
    </row>
    <row r="1069" spans="2:83" s="23" customFormat="1" ht="55.5" customHeight="1" x14ac:dyDescent="0.25">
      <c r="B1069" s="464"/>
      <c r="C1069" s="251" t="s">
        <v>32</v>
      </c>
      <c r="D1069" s="176">
        <f t="shared" si="2020"/>
        <v>17954.406244999998</v>
      </c>
      <c r="E1069" s="167"/>
      <c r="F1069" s="167"/>
      <c r="G1069" s="176">
        <f>G1068</f>
        <v>17954.406244999998</v>
      </c>
      <c r="H1069" s="167"/>
      <c r="I1069" s="176"/>
      <c r="J1069" s="176">
        <f t="shared" si="2016"/>
        <v>-17954.406244999998</v>
      </c>
      <c r="K1069" s="176">
        <f t="shared" si="2024"/>
        <v>0</v>
      </c>
      <c r="L1069" s="699">
        <f t="shared" si="1982"/>
        <v>0</v>
      </c>
      <c r="M1069" s="176"/>
      <c r="N1069" s="687"/>
      <c r="O1069" s="658"/>
      <c r="P1069" s="687"/>
      <c r="Q1069" s="688">
        <f>Q1068</f>
        <v>0</v>
      </c>
      <c r="R1069" s="687"/>
      <c r="S1069" s="22"/>
      <c r="T1069" s="41"/>
      <c r="U1069" s="22"/>
      <c r="V1069" s="466"/>
      <c r="W1069" s="465"/>
      <c r="X1069" s="465"/>
      <c r="Y1069" s="465"/>
      <c r="Z1069" s="465"/>
      <c r="AA1069" s="465"/>
      <c r="AB1069" s="465"/>
      <c r="AC1069" s="465"/>
      <c r="AD1069" s="597"/>
      <c r="AE1069" s="176">
        <f t="shared" si="2021"/>
        <v>0</v>
      </c>
      <c r="AF1069" s="699">
        <f t="shared" si="1984"/>
        <v>0</v>
      </c>
      <c r="AG1069" s="187"/>
      <c r="AH1069" s="699"/>
      <c r="AI1069" s="22"/>
      <c r="AJ1069" s="41"/>
      <c r="AK1069" s="681"/>
      <c r="AL1069" s="687"/>
      <c r="AM1069" s="22"/>
      <c r="AN1069" s="41"/>
      <c r="AO1069" s="22"/>
      <c r="AP1069" s="658">
        <f t="shared" si="2022"/>
        <v>0</v>
      </c>
      <c r="AQ1069" s="687"/>
      <c r="AR1069" s="176">
        <f t="shared" si="2018"/>
        <v>0</v>
      </c>
      <c r="AS1069" s="699"/>
      <c r="AT1069" s="176"/>
      <c r="AU1069" s="699"/>
      <c r="AV1069" s="658"/>
      <c r="AW1069" s="699"/>
      <c r="AX1069" s="176"/>
      <c r="AY1069" s="699"/>
      <c r="AZ1069" s="22"/>
      <c r="BA1069" s="41"/>
      <c r="BB1069" s="22"/>
      <c r="BC1069" s="465"/>
      <c r="BD1069" s="465"/>
      <c r="BE1069" s="465"/>
      <c r="BF1069" s="22"/>
      <c r="BG1069" s="22"/>
      <c r="BH1069" s="22"/>
      <c r="BI1069" s="22"/>
      <c r="BJ1069" s="465"/>
      <c r="BK1069" s="465"/>
      <c r="BL1069" s="465"/>
      <c r="BM1069" s="465"/>
      <c r="BN1069" s="466"/>
      <c r="BO1069" s="465"/>
      <c r="BP1069" s="465"/>
      <c r="BQ1069" s="465"/>
      <c r="BR1069" s="465"/>
      <c r="BS1069" s="465"/>
      <c r="BT1069" s="658"/>
      <c r="BU1069" s="658"/>
      <c r="BV1069" s="658"/>
      <c r="BW1069" s="658"/>
      <c r="BX1069" s="658"/>
      <c r="BY1069" s="22"/>
      <c r="BZ1069" s="22"/>
      <c r="CE1069" s="699"/>
    </row>
    <row r="1070" spans="2:83" s="322" customFormat="1" ht="208.5" customHeight="1" x14ac:dyDescent="0.25">
      <c r="B1070" s="659" t="s">
        <v>7</v>
      </c>
      <c r="C1070" s="113" t="s">
        <v>560</v>
      </c>
      <c r="D1070" s="166">
        <f t="shared" si="2020"/>
        <v>56000</v>
      </c>
      <c r="E1070" s="871"/>
      <c r="F1070" s="871"/>
      <c r="G1070" s="166">
        <f>G1073+G1076</f>
        <v>56000</v>
      </c>
      <c r="H1070" s="871"/>
      <c r="I1070" s="871"/>
      <c r="J1070" s="166">
        <f t="shared" si="2016"/>
        <v>-56000</v>
      </c>
      <c r="K1070" s="166">
        <f t="shared" si="2024"/>
        <v>0</v>
      </c>
      <c r="L1070" s="699">
        <f t="shared" si="1982"/>
        <v>0</v>
      </c>
      <c r="M1070" s="166"/>
      <c r="N1070" s="687"/>
      <c r="O1070" s="62"/>
      <c r="P1070" s="41"/>
      <c r="Q1070" s="687">
        <f>Q1073+Q1076</f>
        <v>0</v>
      </c>
      <c r="R1070" s="687"/>
      <c r="S1070" s="62"/>
      <c r="T1070" s="41"/>
      <c r="U1070" s="62"/>
      <c r="V1070" s="154"/>
      <c r="W1070" s="161"/>
      <c r="X1070" s="161"/>
      <c r="Y1070" s="161"/>
      <c r="Z1070" s="161"/>
      <c r="AA1070" s="161"/>
      <c r="AB1070" s="161"/>
      <c r="AC1070" s="161"/>
      <c r="AD1070" s="597"/>
      <c r="AE1070" s="166">
        <f t="shared" si="2021"/>
        <v>0</v>
      </c>
      <c r="AF1070" s="699">
        <f t="shared" si="1984"/>
        <v>0</v>
      </c>
      <c r="AG1070" s="871"/>
      <c r="AH1070" s="699"/>
      <c r="AI1070" s="62"/>
      <c r="AJ1070" s="41"/>
      <c r="AK1070" s="678"/>
      <c r="AL1070" s="687"/>
      <c r="AM1070" s="62"/>
      <c r="AN1070" s="41"/>
      <c r="AO1070" s="62"/>
      <c r="AP1070" s="657">
        <f t="shared" si="2022"/>
        <v>56000</v>
      </c>
      <c r="AQ1070" s="687"/>
      <c r="AR1070" s="166">
        <f>AX1070</f>
        <v>56000</v>
      </c>
      <c r="AS1070" s="699"/>
      <c r="AT1070" s="166"/>
      <c r="AU1070" s="699"/>
      <c r="AV1070" s="62"/>
      <c r="AW1070" s="699"/>
      <c r="AX1070" s="166">
        <f>AX1071+AX1072</f>
        <v>56000</v>
      </c>
      <c r="AY1070" s="699">
        <f t="shared" ref="AY1070:AY1072" si="2025">AX1070/G1070</f>
        <v>1</v>
      </c>
      <c r="AZ1070" s="62"/>
      <c r="BA1070" s="41"/>
      <c r="BB1070" s="62"/>
      <c r="BC1070" s="161"/>
      <c r="BD1070" s="161"/>
      <c r="BE1070" s="161"/>
      <c r="BF1070" s="62"/>
      <c r="BG1070" s="62"/>
      <c r="BH1070" s="62"/>
      <c r="BI1070" s="62"/>
      <c r="BJ1070" s="161"/>
      <c r="BK1070" s="161"/>
      <c r="BL1070" s="161"/>
      <c r="BM1070" s="161"/>
      <c r="BN1070" s="154"/>
      <c r="BO1070" s="161"/>
      <c r="BP1070" s="161"/>
      <c r="BQ1070" s="161"/>
      <c r="BR1070" s="161"/>
      <c r="BS1070" s="161"/>
      <c r="BT1070" s="161"/>
      <c r="BU1070" s="161"/>
      <c r="BV1070" s="62"/>
      <c r="BW1070" s="62"/>
      <c r="BX1070" s="62"/>
      <c r="BY1070" s="62"/>
      <c r="BZ1070" s="62"/>
      <c r="CE1070" s="699"/>
    </row>
    <row r="1071" spans="2:83" s="322" customFormat="1" ht="47.25" customHeight="1" x14ac:dyDescent="0.25">
      <c r="B1071" s="659"/>
      <c r="C1071" s="249" t="s">
        <v>31</v>
      </c>
      <c r="D1071" s="166">
        <f>G1071</f>
        <v>28000</v>
      </c>
      <c r="E1071" s="871"/>
      <c r="F1071" s="871"/>
      <c r="G1071" s="166">
        <f>G1074+G1077</f>
        <v>28000</v>
      </c>
      <c r="H1071" s="871"/>
      <c r="I1071" s="871"/>
      <c r="J1071" s="166"/>
      <c r="K1071" s="166"/>
      <c r="L1071" s="699"/>
      <c r="M1071" s="166"/>
      <c r="N1071" s="923"/>
      <c r="O1071" s="62"/>
      <c r="P1071" s="41"/>
      <c r="Q1071" s="923"/>
      <c r="R1071" s="923"/>
      <c r="S1071" s="62"/>
      <c r="T1071" s="41"/>
      <c r="U1071" s="62"/>
      <c r="V1071" s="154"/>
      <c r="W1071" s="161"/>
      <c r="X1071" s="161"/>
      <c r="Y1071" s="161"/>
      <c r="Z1071" s="161"/>
      <c r="AA1071" s="161"/>
      <c r="AB1071" s="161"/>
      <c r="AC1071" s="161"/>
      <c r="AD1071" s="597"/>
      <c r="AE1071" s="166"/>
      <c r="AF1071" s="699"/>
      <c r="AG1071" s="871"/>
      <c r="AH1071" s="699"/>
      <c r="AI1071" s="62"/>
      <c r="AJ1071" s="41"/>
      <c r="AK1071" s="923"/>
      <c r="AL1071" s="923"/>
      <c r="AM1071" s="62"/>
      <c r="AN1071" s="41"/>
      <c r="AO1071" s="62"/>
      <c r="AP1071" s="923"/>
      <c r="AQ1071" s="923"/>
      <c r="AR1071" s="166">
        <f>AX1071</f>
        <v>28000</v>
      </c>
      <c r="AS1071" s="699"/>
      <c r="AT1071" s="166"/>
      <c r="AU1071" s="699"/>
      <c r="AV1071" s="62"/>
      <c r="AW1071" s="699"/>
      <c r="AX1071" s="166">
        <v>28000</v>
      </c>
      <c r="AY1071" s="699">
        <f t="shared" si="2025"/>
        <v>1</v>
      </c>
      <c r="AZ1071" s="62"/>
      <c r="BA1071" s="41"/>
      <c r="BB1071" s="62"/>
      <c r="BC1071" s="161"/>
      <c r="BD1071" s="161"/>
      <c r="BE1071" s="161"/>
      <c r="BF1071" s="62"/>
      <c r="BG1071" s="62"/>
      <c r="BH1071" s="62"/>
      <c r="BI1071" s="62"/>
      <c r="BJ1071" s="161"/>
      <c r="BK1071" s="161"/>
      <c r="BL1071" s="161"/>
      <c r="BM1071" s="161"/>
      <c r="BN1071" s="154"/>
      <c r="BO1071" s="161"/>
      <c r="BP1071" s="161"/>
      <c r="BQ1071" s="161"/>
      <c r="BR1071" s="161"/>
      <c r="BS1071" s="161"/>
      <c r="BT1071" s="161"/>
      <c r="BU1071" s="161"/>
      <c r="BV1071" s="62"/>
      <c r="BW1071" s="62"/>
      <c r="BX1071" s="62"/>
      <c r="BY1071" s="62"/>
      <c r="BZ1071" s="62"/>
      <c r="CE1071" s="699"/>
    </row>
    <row r="1072" spans="2:83" s="23" customFormat="1" ht="42" customHeight="1" x14ac:dyDescent="0.25">
      <c r="B1072" s="464"/>
      <c r="C1072" s="251" t="s">
        <v>32</v>
      </c>
      <c r="D1072" s="176">
        <f>G1072</f>
        <v>28000</v>
      </c>
      <c r="E1072" s="187"/>
      <c r="F1072" s="187"/>
      <c r="G1072" s="176">
        <f>G1075+G1078</f>
        <v>28000</v>
      </c>
      <c r="H1072" s="187"/>
      <c r="I1072" s="187"/>
      <c r="J1072" s="176"/>
      <c r="K1072" s="176"/>
      <c r="L1072" s="739"/>
      <c r="M1072" s="176"/>
      <c r="N1072" s="924"/>
      <c r="O1072" s="22"/>
      <c r="P1072" s="22"/>
      <c r="Q1072" s="924"/>
      <c r="R1072" s="924"/>
      <c r="S1072" s="22"/>
      <c r="T1072" s="22"/>
      <c r="U1072" s="22"/>
      <c r="V1072" s="466"/>
      <c r="W1072" s="465"/>
      <c r="X1072" s="465"/>
      <c r="Y1072" s="465"/>
      <c r="Z1072" s="465"/>
      <c r="AA1072" s="465"/>
      <c r="AB1072" s="465"/>
      <c r="AC1072" s="465"/>
      <c r="AD1072" s="465"/>
      <c r="AE1072" s="176"/>
      <c r="AF1072" s="739"/>
      <c r="AG1072" s="187"/>
      <c r="AH1072" s="739"/>
      <c r="AI1072" s="22"/>
      <c r="AJ1072" s="22"/>
      <c r="AK1072" s="924"/>
      <c r="AL1072" s="924"/>
      <c r="AM1072" s="22"/>
      <c r="AN1072" s="22"/>
      <c r="AO1072" s="22"/>
      <c r="AP1072" s="924"/>
      <c r="AQ1072" s="924"/>
      <c r="AR1072" s="176">
        <f>AX1072</f>
        <v>28000</v>
      </c>
      <c r="AS1072" s="739"/>
      <c r="AT1072" s="176"/>
      <c r="AU1072" s="739"/>
      <c r="AV1072" s="22"/>
      <c r="AW1072" s="739"/>
      <c r="AX1072" s="176">
        <v>28000</v>
      </c>
      <c r="AY1072" s="699">
        <f t="shared" si="2025"/>
        <v>1</v>
      </c>
      <c r="AZ1072" s="22"/>
      <c r="BA1072" s="22"/>
      <c r="BB1072" s="22"/>
      <c r="BC1072" s="465"/>
      <c r="BD1072" s="465"/>
      <c r="BE1072" s="465"/>
      <c r="BF1072" s="22"/>
      <c r="BG1072" s="22"/>
      <c r="BH1072" s="22"/>
      <c r="BI1072" s="22"/>
      <c r="BJ1072" s="465"/>
      <c r="BK1072" s="465"/>
      <c r="BL1072" s="465"/>
      <c r="BM1072" s="465"/>
      <c r="BN1072" s="466"/>
      <c r="BO1072" s="465"/>
      <c r="BP1072" s="465"/>
      <c r="BQ1072" s="465"/>
      <c r="BR1072" s="465"/>
      <c r="BS1072" s="465"/>
      <c r="BT1072" s="465"/>
      <c r="BU1072" s="465"/>
      <c r="BV1072" s="22"/>
      <c r="BW1072" s="22"/>
      <c r="BX1072" s="22"/>
      <c r="BY1072" s="22"/>
      <c r="BZ1072" s="22"/>
      <c r="CE1072" s="739"/>
    </row>
    <row r="1073" spans="2:83" s="322" customFormat="1" ht="36" customHeight="1" x14ac:dyDescent="0.25">
      <c r="B1073" s="659"/>
      <c r="C1073" s="113" t="s">
        <v>258</v>
      </c>
      <c r="D1073" s="166">
        <f>G1073</f>
        <v>13256.86651</v>
      </c>
      <c r="E1073" s="871"/>
      <c r="F1073" s="871"/>
      <c r="G1073" s="166">
        <f>G1074+G1075</f>
        <v>13256.86651</v>
      </c>
      <c r="H1073" s="871"/>
      <c r="I1073" s="871"/>
      <c r="J1073" s="166"/>
      <c r="K1073" s="166">
        <f t="shared" si="2024"/>
        <v>0</v>
      </c>
      <c r="L1073" s="699">
        <f t="shared" si="1982"/>
        <v>0</v>
      </c>
      <c r="M1073" s="166"/>
      <c r="N1073" s="687"/>
      <c r="O1073" s="62"/>
      <c r="P1073" s="41"/>
      <c r="Q1073" s="687">
        <f>Q1074+Q1075</f>
        <v>0</v>
      </c>
      <c r="R1073" s="687"/>
      <c r="S1073" s="62"/>
      <c r="T1073" s="41"/>
      <c r="U1073" s="62"/>
      <c r="V1073" s="154"/>
      <c r="W1073" s="161"/>
      <c r="X1073" s="161"/>
      <c r="Y1073" s="161"/>
      <c r="Z1073" s="161"/>
      <c r="AA1073" s="161"/>
      <c r="AB1073" s="161"/>
      <c r="AC1073" s="161"/>
      <c r="AD1073" s="597"/>
      <c r="AE1073" s="166"/>
      <c r="AF1073" s="699"/>
      <c r="AG1073" s="871"/>
      <c r="AH1073" s="699"/>
      <c r="AI1073" s="62"/>
      <c r="AJ1073" s="41"/>
      <c r="AK1073" s="687"/>
      <c r="AL1073" s="687"/>
      <c r="AM1073" s="62"/>
      <c r="AN1073" s="41"/>
      <c r="AO1073" s="62"/>
      <c r="AP1073" s="687"/>
      <c r="AQ1073" s="687"/>
      <c r="AR1073" s="166">
        <f t="shared" si="2018"/>
        <v>0</v>
      </c>
      <c r="AS1073" s="699"/>
      <c r="AT1073" s="166"/>
      <c r="AU1073" s="699"/>
      <c r="AV1073" s="62"/>
      <c r="AW1073" s="699"/>
      <c r="AX1073" s="166"/>
      <c r="AY1073" s="699"/>
      <c r="AZ1073" s="62"/>
      <c r="BA1073" s="41"/>
      <c r="BB1073" s="62"/>
      <c r="BC1073" s="161"/>
      <c r="BD1073" s="161"/>
      <c r="BE1073" s="161"/>
      <c r="BF1073" s="62"/>
      <c r="BG1073" s="62"/>
      <c r="BH1073" s="62"/>
      <c r="BI1073" s="62"/>
      <c r="BJ1073" s="161"/>
      <c r="BK1073" s="161"/>
      <c r="BL1073" s="161"/>
      <c r="BM1073" s="161"/>
      <c r="BN1073" s="154"/>
      <c r="BO1073" s="161"/>
      <c r="BP1073" s="161"/>
      <c r="BQ1073" s="161"/>
      <c r="BR1073" s="161"/>
      <c r="BS1073" s="161"/>
      <c r="BT1073" s="161"/>
      <c r="BU1073" s="161"/>
      <c r="BV1073" s="62"/>
      <c r="BW1073" s="62"/>
      <c r="BX1073" s="62"/>
      <c r="BY1073" s="62"/>
      <c r="BZ1073" s="62"/>
      <c r="CE1073" s="699"/>
    </row>
    <row r="1074" spans="2:83" s="322" customFormat="1" ht="51.75" customHeight="1" x14ac:dyDescent="0.25">
      <c r="B1074" s="659"/>
      <c r="C1074" s="249" t="s">
        <v>31</v>
      </c>
      <c r="D1074" s="166">
        <f t="shared" ref="D1074:D1078" si="2026">G1074</f>
        <v>6628.4332549999999</v>
      </c>
      <c r="E1074" s="871"/>
      <c r="F1074" s="871"/>
      <c r="G1074" s="166">
        <f>13256.86651/2</f>
        <v>6628.4332549999999</v>
      </c>
      <c r="H1074" s="871"/>
      <c r="I1074" s="871"/>
      <c r="J1074" s="166"/>
      <c r="K1074" s="166">
        <f t="shared" si="2024"/>
        <v>0</v>
      </c>
      <c r="L1074" s="699">
        <f t="shared" si="1982"/>
        <v>0</v>
      </c>
      <c r="M1074" s="166"/>
      <c r="N1074" s="687"/>
      <c r="O1074" s="62"/>
      <c r="P1074" s="41"/>
      <c r="Q1074" s="687">
        <v>0</v>
      </c>
      <c r="R1074" s="687"/>
      <c r="S1074" s="62"/>
      <c r="T1074" s="41"/>
      <c r="U1074" s="62"/>
      <c r="V1074" s="154"/>
      <c r="W1074" s="161"/>
      <c r="X1074" s="161"/>
      <c r="Y1074" s="161"/>
      <c r="Z1074" s="161"/>
      <c r="AA1074" s="161"/>
      <c r="AB1074" s="161"/>
      <c r="AC1074" s="161"/>
      <c r="AD1074" s="597"/>
      <c r="AE1074" s="166"/>
      <c r="AF1074" s="699"/>
      <c r="AG1074" s="871"/>
      <c r="AH1074" s="699"/>
      <c r="AI1074" s="62"/>
      <c r="AJ1074" s="41"/>
      <c r="AK1074" s="687"/>
      <c r="AL1074" s="687"/>
      <c r="AM1074" s="62"/>
      <c r="AN1074" s="41"/>
      <c r="AO1074" s="62"/>
      <c r="AP1074" s="687"/>
      <c r="AQ1074" s="687"/>
      <c r="AR1074" s="166">
        <f t="shared" si="2018"/>
        <v>0</v>
      </c>
      <c r="AS1074" s="699"/>
      <c r="AT1074" s="166"/>
      <c r="AU1074" s="699"/>
      <c r="AV1074" s="62"/>
      <c r="AW1074" s="699"/>
      <c r="AX1074" s="166"/>
      <c r="AY1074" s="699"/>
      <c r="AZ1074" s="62"/>
      <c r="BA1074" s="41"/>
      <c r="BB1074" s="62"/>
      <c r="BC1074" s="161"/>
      <c r="BD1074" s="161"/>
      <c r="BE1074" s="161"/>
      <c r="BF1074" s="62"/>
      <c r="BG1074" s="62"/>
      <c r="BH1074" s="62"/>
      <c r="BI1074" s="62"/>
      <c r="BJ1074" s="161"/>
      <c r="BK1074" s="161"/>
      <c r="BL1074" s="161"/>
      <c r="BM1074" s="161"/>
      <c r="BN1074" s="154"/>
      <c r="BO1074" s="161"/>
      <c r="BP1074" s="161"/>
      <c r="BQ1074" s="161"/>
      <c r="BR1074" s="161"/>
      <c r="BS1074" s="161"/>
      <c r="BT1074" s="161"/>
      <c r="BU1074" s="161"/>
      <c r="BV1074" s="62"/>
      <c r="BW1074" s="62"/>
      <c r="BX1074" s="62"/>
      <c r="BY1074" s="62"/>
      <c r="BZ1074" s="62"/>
      <c r="CE1074" s="699"/>
    </row>
    <row r="1075" spans="2:83" s="23" customFormat="1" ht="55.5" customHeight="1" x14ac:dyDescent="0.25">
      <c r="B1075" s="464"/>
      <c r="C1075" s="251" t="s">
        <v>32</v>
      </c>
      <c r="D1075" s="176">
        <f t="shared" si="2026"/>
        <v>6628.4332549999999</v>
      </c>
      <c r="E1075" s="187"/>
      <c r="F1075" s="187"/>
      <c r="G1075" s="176">
        <f>G1074</f>
        <v>6628.4332549999999</v>
      </c>
      <c r="H1075" s="187"/>
      <c r="I1075" s="187"/>
      <c r="J1075" s="176"/>
      <c r="K1075" s="176">
        <f t="shared" si="2024"/>
        <v>0</v>
      </c>
      <c r="L1075" s="699">
        <f t="shared" si="1982"/>
        <v>0</v>
      </c>
      <c r="M1075" s="176"/>
      <c r="N1075" s="688"/>
      <c r="O1075" s="22"/>
      <c r="P1075" s="22"/>
      <c r="Q1075" s="688">
        <f>Q1074</f>
        <v>0</v>
      </c>
      <c r="R1075" s="688"/>
      <c r="S1075" s="22"/>
      <c r="T1075" s="22"/>
      <c r="U1075" s="22"/>
      <c r="V1075" s="466"/>
      <c r="W1075" s="465"/>
      <c r="X1075" s="465"/>
      <c r="Y1075" s="465"/>
      <c r="Z1075" s="465"/>
      <c r="AA1075" s="465"/>
      <c r="AB1075" s="465"/>
      <c r="AC1075" s="465"/>
      <c r="AD1075" s="465"/>
      <c r="AE1075" s="176"/>
      <c r="AF1075" s="739"/>
      <c r="AG1075" s="187"/>
      <c r="AH1075" s="739"/>
      <c r="AI1075" s="22"/>
      <c r="AJ1075" s="22"/>
      <c r="AK1075" s="688"/>
      <c r="AL1075" s="688"/>
      <c r="AM1075" s="22"/>
      <c r="AN1075" s="22"/>
      <c r="AO1075" s="22"/>
      <c r="AP1075" s="688"/>
      <c r="AQ1075" s="688"/>
      <c r="AR1075" s="176">
        <f t="shared" si="2018"/>
        <v>0</v>
      </c>
      <c r="AS1075" s="739"/>
      <c r="AT1075" s="176"/>
      <c r="AU1075" s="739"/>
      <c r="AV1075" s="22"/>
      <c r="AW1075" s="739"/>
      <c r="AX1075" s="176"/>
      <c r="AY1075" s="739"/>
      <c r="AZ1075" s="22"/>
      <c r="BA1075" s="22"/>
      <c r="BB1075" s="22"/>
      <c r="BC1075" s="465"/>
      <c r="BD1075" s="465"/>
      <c r="BE1075" s="465"/>
      <c r="BF1075" s="22"/>
      <c r="BG1075" s="22"/>
      <c r="BH1075" s="22"/>
      <c r="BI1075" s="22"/>
      <c r="BJ1075" s="465"/>
      <c r="BK1075" s="465"/>
      <c r="BL1075" s="465"/>
      <c r="BM1075" s="465"/>
      <c r="BN1075" s="466"/>
      <c r="BO1075" s="465"/>
      <c r="BP1075" s="465"/>
      <c r="BQ1075" s="465"/>
      <c r="BR1075" s="465"/>
      <c r="BS1075" s="465"/>
      <c r="BT1075" s="465"/>
      <c r="BU1075" s="465"/>
      <c r="BV1075" s="22"/>
      <c r="BW1075" s="22"/>
      <c r="BX1075" s="22"/>
      <c r="BY1075" s="22"/>
      <c r="BZ1075" s="22"/>
      <c r="CE1075" s="739"/>
    </row>
    <row r="1076" spans="2:83" s="322" customFormat="1" ht="44.25" customHeight="1" x14ac:dyDescent="0.25">
      <c r="B1076" s="659"/>
      <c r="C1076" s="113" t="s">
        <v>108</v>
      </c>
      <c r="D1076" s="166">
        <f t="shared" si="2026"/>
        <v>42743.13349</v>
      </c>
      <c r="E1076" s="871"/>
      <c r="F1076" s="871"/>
      <c r="G1076" s="166">
        <f>G1077+G1078</f>
        <v>42743.13349</v>
      </c>
      <c r="H1076" s="871"/>
      <c r="I1076" s="871"/>
      <c r="J1076" s="166"/>
      <c r="K1076" s="166">
        <f t="shared" si="2024"/>
        <v>0</v>
      </c>
      <c r="L1076" s="699">
        <f t="shared" si="1982"/>
        <v>0</v>
      </c>
      <c r="M1076" s="166"/>
      <c r="N1076" s="687"/>
      <c r="O1076" s="62"/>
      <c r="P1076" s="41"/>
      <c r="Q1076" s="687">
        <f>Q1077+Q1078</f>
        <v>0</v>
      </c>
      <c r="R1076" s="687"/>
      <c r="S1076" s="62"/>
      <c r="T1076" s="41"/>
      <c r="U1076" s="62"/>
      <c r="V1076" s="154"/>
      <c r="W1076" s="161"/>
      <c r="X1076" s="161"/>
      <c r="Y1076" s="161"/>
      <c r="Z1076" s="161"/>
      <c r="AA1076" s="161"/>
      <c r="AB1076" s="161"/>
      <c r="AC1076" s="161"/>
      <c r="AD1076" s="597"/>
      <c r="AE1076" s="166"/>
      <c r="AF1076" s="699"/>
      <c r="AG1076" s="871"/>
      <c r="AH1076" s="699"/>
      <c r="AI1076" s="62"/>
      <c r="AJ1076" s="41"/>
      <c r="AK1076" s="687"/>
      <c r="AL1076" s="687"/>
      <c r="AM1076" s="62"/>
      <c r="AN1076" s="41"/>
      <c r="AO1076" s="62"/>
      <c r="AP1076" s="687"/>
      <c r="AQ1076" s="687"/>
      <c r="AR1076" s="166">
        <f t="shared" si="2018"/>
        <v>0</v>
      </c>
      <c r="AS1076" s="699"/>
      <c r="AT1076" s="166"/>
      <c r="AU1076" s="699"/>
      <c r="AV1076" s="62"/>
      <c r="AW1076" s="699"/>
      <c r="AX1076" s="166"/>
      <c r="AY1076" s="699"/>
      <c r="AZ1076" s="62"/>
      <c r="BA1076" s="41"/>
      <c r="BB1076" s="62"/>
      <c r="BC1076" s="161"/>
      <c r="BD1076" s="161"/>
      <c r="BE1076" s="161"/>
      <c r="BF1076" s="62"/>
      <c r="BG1076" s="62"/>
      <c r="BH1076" s="62"/>
      <c r="BI1076" s="62"/>
      <c r="BJ1076" s="161"/>
      <c r="BK1076" s="161"/>
      <c r="BL1076" s="161"/>
      <c r="BM1076" s="161"/>
      <c r="BN1076" s="154"/>
      <c r="BO1076" s="161"/>
      <c r="BP1076" s="161"/>
      <c r="BQ1076" s="161"/>
      <c r="BR1076" s="161"/>
      <c r="BS1076" s="161"/>
      <c r="BT1076" s="161"/>
      <c r="BU1076" s="161"/>
      <c r="BV1076" s="62"/>
      <c r="BW1076" s="62"/>
      <c r="BX1076" s="62"/>
      <c r="BY1076" s="62"/>
      <c r="BZ1076" s="62"/>
      <c r="CE1076" s="699"/>
    </row>
    <row r="1077" spans="2:83" s="322" customFormat="1" ht="62.25" customHeight="1" x14ac:dyDescent="0.25">
      <c r="B1077" s="659"/>
      <c r="C1077" s="249" t="s">
        <v>31</v>
      </c>
      <c r="D1077" s="166">
        <f t="shared" si="2026"/>
        <v>21371.566745</v>
      </c>
      <c r="E1077" s="871"/>
      <c r="F1077" s="871"/>
      <c r="G1077" s="166">
        <f>42743.13349/2</f>
        <v>21371.566745</v>
      </c>
      <c r="H1077" s="871"/>
      <c r="I1077" s="871"/>
      <c r="J1077" s="166"/>
      <c r="K1077" s="166">
        <f t="shared" si="2024"/>
        <v>0</v>
      </c>
      <c r="L1077" s="699">
        <f t="shared" si="1982"/>
        <v>0</v>
      </c>
      <c r="M1077" s="166"/>
      <c r="N1077" s="687"/>
      <c r="O1077" s="62"/>
      <c r="P1077" s="41"/>
      <c r="Q1077" s="687">
        <v>0</v>
      </c>
      <c r="R1077" s="687"/>
      <c r="S1077" s="62"/>
      <c r="T1077" s="41"/>
      <c r="U1077" s="62"/>
      <c r="V1077" s="154"/>
      <c r="W1077" s="161"/>
      <c r="X1077" s="161"/>
      <c r="Y1077" s="161"/>
      <c r="Z1077" s="161"/>
      <c r="AA1077" s="161"/>
      <c r="AB1077" s="161"/>
      <c r="AC1077" s="161"/>
      <c r="AD1077" s="597"/>
      <c r="AE1077" s="166"/>
      <c r="AF1077" s="699"/>
      <c r="AG1077" s="871"/>
      <c r="AH1077" s="699"/>
      <c r="AI1077" s="62"/>
      <c r="AJ1077" s="41"/>
      <c r="AK1077" s="687"/>
      <c r="AL1077" s="687"/>
      <c r="AM1077" s="62"/>
      <c r="AN1077" s="41"/>
      <c r="AO1077" s="62"/>
      <c r="AP1077" s="687"/>
      <c r="AQ1077" s="687"/>
      <c r="AR1077" s="166">
        <f t="shared" si="2018"/>
        <v>0</v>
      </c>
      <c r="AS1077" s="699"/>
      <c r="AT1077" s="166"/>
      <c r="AU1077" s="699"/>
      <c r="AV1077" s="62"/>
      <c r="AW1077" s="699"/>
      <c r="AX1077" s="166"/>
      <c r="AY1077" s="699"/>
      <c r="AZ1077" s="62"/>
      <c r="BA1077" s="41"/>
      <c r="BB1077" s="62"/>
      <c r="BC1077" s="161"/>
      <c r="BD1077" s="161"/>
      <c r="BE1077" s="161"/>
      <c r="BF1077" s="62"/>
      <c r="BG1077" s="62"/>
      <c r="BH1077" s="62"/>
      <c r="BI1077" s="62"/>
      <c r="BJ1077" s="161"/>
      <c r="BK1077" s="161"/>
      <c r="BL1077" s="161"/>
      <c r="BM1077" s="161"/>
      <c r="BN1077" s="154"/>
      <c r="BO1077" s="161"/>
      <c r="BP1077" s="161"/>
      <c r="BQ1077" s="161"/>
      <c r="BR1077" s="161"/>
      <c r="BS1077" s="161"/>
      <c r="BT1077" s="161"/>
      <c r="BU1077" s="161"/>
      <c r="BV1077" s="62"/>
      <c r="BW1077" s="62"/>
      <c r="BX1077" s="62"/>
      <c r="BY1077" s="62"/>
      <c r="BZ1077" s="62"/>
      <c r="CE1077" s="699"/>
    </row>
    <row r="1078" spans="2:83" s="23" customFormat="1" ht="55.5" customHeight="1" x14ac:dyDescent="0.25">
      <c r="B1078" s="464"/>
      <c r="C1078" s="251" t="s">
        <v>32</v>
      </c>
      <c r="D1078" s="176">
        <f t="shared" si="2026"/>
        <v>21371.566745</v>
      </c>
      <c r="E1078" s="167"/>
      <c r="F1078" s="167"/>
      <c r="G1078" s="176">
        <f>G1077</f>
        <v>21371.566745</v>
      </c>
      <c r="H1078" s="167"/>
      <c r="I1078" s="176"/>
      <c r="J1078" s="176">
        <f t="shared" si="2016"/>
        <v>-21371.566745</v>
      </c>
      <c r="K1078" s="176">
        <f t="shared" si="2024"/>
        <v>0</v>
      </c>
      <c r="L1078" s="699">
        <f t="shared" si="1982"/>
        <v>0</v>
      </c>
      <c r="M1078" s="176"/>
      <c r="N1078" s="688"/>
      <c r="O1078" s="688"/>
      <c r="P1078" s="688"/>
      <c r="Q1078" s="688">
        <f>Q1077</f>
        <v>0</v>
      </c>
      <c r="R1078" s="688"/>
      <c r="S1078" s="22"/>
      <c r="T1078" s="22"/>
      <c r="U1078" s="22"/>
      <c r="V1078" s="466"/>
      <c r="W1078" s="465"/>
      <c r="X1078" s="465"/>
      <c r="Y1078" s="465"/>
      <c r="Z1078" s="465"/>
      <c r="AA1078" s="465"/>
      <c r="AB1078" s="465"/>
      <c r="AC1078" s="465"/>
      <c r="AD1078" s="465"/>
      <c r="AE1078" s="176">
        <f t="shared" si="2021"/>
        <v>0</v>
      </c>
      <c r="AF1078" s="739">
        <f t="shared" si="1984"/>
        <v>0</v>
      </c>
      <c r="AG1078" s="187"/>
      <c r="AH1078" s="739"/>
      <c r="AI1078" s="22"/>
      <c r="AJ1078" s="22"/>
      <c r="AK1078" s="688"/>
      <c r="AL1078" s="688"/>
      <c r="AM1078" s="22"/>
      <c r="AN1078" s="22"/>
      <c r="AO1078" s="22"/>
      <c r="AP1078" s="688">
        <f t="shared" si="2022"/>
        <v>0</v>
      </c>
      <c r="AQ1078" s="688"/>
      <c r="AR1078" s="176">
        <f t="shared" si="2018"/>
        <v>0</v>
      </c>
      <c r="AS1078" s="739"/>
      <c r="AT1078" s="176"/>
      <c r="AU1078" s="739"/>
      <c r="AV1078" s="688"/>
      <c r="AW1078" s="739"/>
      <c r="AX1078" s="176"/>
      <c r="AY1078" s="739"/>
      <c r="AZ1078" s="22"/>
      <c r="BA1078" s="22"/>
      <c r="BB1078" s="22"/>
      <c r="BC1078" s="465"/>
      <c r="BD1078" s="465"/>
      <c r="BE1078" s="465"/>
      <c r="BF1078" s="22"/>
      <c r="BG1078" s="22"/>
      <c r="BH1078" s="22"/>
      <c r="BI1078" s="22"/>
      <c r="BJ1078" s="465"/>
      <c r="BK1078" s="465"/>
      <c r="BL1078" s="465"/>
      <c r="BM1078" s="465"/>
      <c r="BN1078" s="466"/>
      <c r="BO1078" s="465"/>
      <c r="BP1078" s="465"/>
      <c r="BQ1078" s="465"/>
      <c r="BR1078" s="465"/>
      <c r="BS1078" s="465"/>
      <c r="BT1078" s="688"/>
      <c r="BU1078" s="688"/>
      <c r="BV1078" s="688"/>
      <c r="BW1078" s="688"/>
      <c r="BX1078" s="688"/>
      <c r="BY1078" s="22"/>
      <c r="BZ1078" s="22"/>
      <c r="CE1078" s="739"/>
    </row>
    <row r="1079" spans="2:83" s="322" customFormat="1" ht="192.75" customHeight="1" x14ac:dyDescent="0.25">
      <c r="B1079" s="659" t="s">
        <v>8</v>
      </c>
      <c r="C1079" s="113" t="s">
        <v>559</v>
      </c>
      <c r="D1079" s="166">
        <f t="shared" si="2020"/>
        <v>22000</v>
      </c>
      <c r="E1079" s="240"/>
      <c r="F1079" s="240"/>
      <c r="G1079" s="166">
        <f>G1082+G1085</f>
        <v>22000</v>
      </c>
      <c r="H1079" s="240"/>
      <c r="I1079" s="168"/>
      <c r="J1079" s="166">
        <f t="shared" si="2016"/>
        <v>-22000</v>
      </c>
      <c r="K1079" s="166">
        <f t="shared" si="2024"/>
        <v>0</v>
      </c>
      <c r="L1079" s="699">
        <f t="shared" si="1982"/>
        <v>0</v>
      </c>
      <c r="M1079" s="166">
        <f>M1086+M1087</f>
        <v>0</v>
      </c>
      <c r="N1079" s="687"/>
      <c r="O1079" s="62"/>
      <c r="P1079" s="41"/>
      <c r="Q1079" s="687">
        <f>Q1086+Q1087</f>
        <v>0</v>
      </c>
      <c r="R1079" s="687"/>
      <c r="S1079" s="62"/>
      <c r="T1079" s="41"/>
      <c r="U1079" s="62"/>
      <c r="V1079" s="462"/>
      <c r="W1079" s="161"/>
      <c r="X1079" s="161"/>
      <c r="Y1079" s="161"/>
      <c r="Z1079" s="161"/>
      <c r="AA1079" s="161"/>
      <c r="AB1079" s="161"/>
      <c r="AC1079" s="161"/>
      <c r="AD1079" s="597"/>
      <c r="AE1079" s="166">
        <f t="shared" si="2021"/>
        <v>0</v>
      </c>
      <c r="AF1079" s="699">
        <f t="shared" si="1984"/>
        <v>0</v>
      </c>
      <c r="AG1079" s="871"/>
      <c r="AH1079" s="699"/>
      <c r="AI1079" s="62"/>
      <c r="AJ1079" s="41"/>
      <c r="AK1079" s="678"/>
      <c r="AL1079" s="687"/>
      <c r="AM1079" s="62"/>
      <c r="AN1079" s="41"/>
      <c r="AO1079" s="62"/>
      <c r="AP1079" s="657">
        <f t="shared" si="2022"/>
        <v>0</v>
      </c>
      <c r="AQ1079" s="687"/>
      <c r="AR1079" s="166">
        <f>AX1079</f>
        <v>0</v>
      </c>
      <c r="AS1079" s="699"/>
      <c r="AT1079" s="166"/>
      <c r="AU1079" s="699"/>
      <c r="AV1079" s="62"/>
      <c r="AW1079" s="699"/>
      <c r="AX1079" s="166">
        <f>AX1080+AX1081</f>
        <v>0</v>
      </c>
      <c r="AY1079" s="699"/>
      <c r="AZ1079" s="62"/>
      <c r="BA1079" s="41"/>
      <c r="BB1079" s="62"/>
      <c r="BC1079" s="161"/>
      <c r="BD1079" s="161"/>
      <c r="BE1079" s="161"/>
      <c r="BF1079" s="62"/>
      <c r="BG1079" s="62"/>
      <c r="BH1079" s="62"/>
      <c r="BI1079" s="62"/>
      <c r="BJ1079" s="161"/>
      <c r="BK1079" s="161"/>
      <c r="BL1079" s="161"/>
      <c r="BM1079" s="161"/>
      <c r="BN1079" s="462"/>
      <c r="BO1079" s="161"/>
      <c r="BP1079" s="161"/>
      <c r="BQ1079" s="161"/>
      <c r="BR1079" s="161"/>
      <c r="BS1079" s="161"/>
      <c r="BT1079" s="161"/>
      <c r="BU1079" s="161"/>
      <c r="BV1079" s="62"/>
      <c r="BW1079" s="62"/>
      <c r="BX1079" s="62"/>
      <c r="BY1079" s="62"/>
      <c r="BZ1079" s="62"/>
      <c r="CE1079" s="699"/>
    </row>
    <row r="1080" spans="2:83" s="322" customFormat="1" ht="52.5" customHeight="1" x14ac:dyDescent="0.25">
      <c r="B1080" s="659"/>
      <c r="C1080" s="249" t="s">
        <v>31</v>
      </c>
      <c r="D1080" s="166">
        <f t="shared" ref="D1080:D1085" si="2027">G1080</f>
        <v>11000</v>
      </c>
      <c r="E1080" s="240"/>
      <c r="F1080" s="240"/>
      <c r="G1080" s="166">
        <f>G1083+G1086</f>
        <v>11000</v>
      </c>
      <c r="H1080" s="240"/>
      <c r="I1080" s="168"/>
      <c r="J1080" s="166"/>
      <c r="K1080" s="166">
        <v>0</v>
      </c>
      <c r="L1080" s="699">
        <f t="shared" si="1982"/>
        <v>0</v>
      </c>
      <c r="M1080" s="166"/>
      <c r="N1080" s="923"/>
      <c r="O1080" s="62"/>
      <c r="P1080" s="41"/>
      <c r="Q1080" s="923"/>
      <c r="R1080" s="923"/>
      <c r="S1080" s="62"/>
      <c r="T1080" s="41"/>
      <c r="U1080" s="62"/>
      <c r="V1080" s="462"/>
      <c r="W1080" s="161"/>
      <c r="X1080" s="161"/>
      <c r="Y1080" s="161"/>
      <c r="Z1080" s="161"/>
      <c r="AA1080" s="161"/>
      <c r="AB1080" s="161"/>
      <c r="AC1080" s="161"/>
      <c r="AD1080" s="597"/>
      <c r="AE1080" s="166"/>
      <c r="AF1080" s="699"/>
      <c r="AG1080" s="871"/>
      <c r="AH1080" s="699"/>
      <c r="AI1080" s="62"/>
      <c r="AJ1080" s="41"/>
      <c r="AK1080" s="923"/>
      <c r="AL1080" s="923"/>
      <c r="AM1080" s="62"/>
      <c r="AN1080" s="41"/>
      <c r="AO1080" s="62"/>
      <c r="AP1080" s="923"/>
      <c r="AQ1080" s="923"/>
      <c r="AR1080" s="166">
        <f>AX1080</f>
        <v>0</v>
      </c>
      <c r="AS1080" s="699"/>
      <c r="AT1080" s="166"/>
      <c r="AU1080" s="699"/>
      <c r="AV1080" s="62"/>
      <c r="AW1080" s="699"/>
      <c r="AX1080" s="166"/>
      <c r="AY1080" s="699"/>
      <c r="AZ1080" s="62"/>
      <c r="BA1080" s="41"/>
      <c r="BB1080" s="62"/>
      <c r="BC1080" s="161"/>
      <c r="BD1080" s="161"/>
      <c r="BE1080" s="161"/>
      <c r="BF1080" s="62"/>
      <c r="BG1080" s="62"/>
      <c r="BH1080" s="62"/>
      <c r="BI1080" s="62"/>
      <c r="BJ1080" s="161"/>
      <c r="BK1080" s="161"/>
      <c r="BL1080" s="161"/>
      <c r="BM1080" s="161"/>
      <c r="BN1080" s="462"/>
      <c r="BO1080" s="161"/>
      <c r="BP1080" s="161"/>
      <c r="BQ1080" s="161"/>
      <c r="BR1080" s="161"/>
      <c r="BS1080" s="161"/>
      <c r="BT1080" s="161"/>
      <c r="BU1080" s="161"/>
      <c r="BV1080" s="62"/>
      <c r="BW1080" s="62"/>
      <c r="BX1080" s="62"/>
      <c r="BY1080" s="62"/>
      <c r="BZ1080" s="62"/>
      <c r="CE1080" s="699"/>
    </row>
    <row r="1081" spans="2:83" s="23" customFormat="1" ht="43.5" customHeight="1" x14ac:dyDescent="0.25">
      <c r="B1081" s="464"/>
      <c r="C1081" s="251" t="s">
        <v>32</v>
      </c>
      <c r="D1081" s="176">
        <f t="shared" si="2027"/>
        <v>11000</v>
      </c>
      <c r="E1081" s="167"/>
      <c r="F1081" s="167"/>
      <c r="G1081" s="176">
        <f>G1084+G1087</f>
        <v>11000</v>
      </c>
      <c r="H1081" s="167"/>
      <c r="I1081" s="176"/>
      <c r="J1081" s="176"/>
      <c r="K1081" s="176">
        <v>0</v>
      </c>
      <c r="L1081" s="699">
        <f t="shared" si="1982"/>
        <v>0</v>
      </c>
      <c r="M1081" s="176"/>
      <c r="N1081" s="924"/>
      <c r="O1081" s="22"/>
      <c r="P1081" s="22"/>
      <c r="Q1081" s="924"/>
      <c r="R1081" s="924"/>
      <c r="S1081" s="22"/>
      <c r="T1081" s="22"/>
      <c r="U1081" s="22"/>
      <c r="V1081" s="928"/>
      <c r="W1081" s="465"/>
      <c r="X1081" s="465"/>
      <c r="Y1081" s="465"/>
      <c r="Z1081" s="465"/>
      <c r="AA1081" s="465"/>
      <c r="AB1081" s="465"/>
      <c r="AC1081" s="465"/>
      <c r="AD1081" s="465"/>
      <c r="AE1081" s="176"/>
      <c r="AF1081" s="739"/>
      <c r="AG1081" s="187"/>
      <c r="AH1081" s="739"/>
      <c r="AI1081" s="22"/>
      <c r="AJ1081" s="22"/>
      <c r="AK1081" s="924"/>
      <c r="AL1081" s="924"/>
      <c r="AM1081" s="22"/>
      <c r="AN1081" s="22"/>
      <c r="AO1081" s="22"/>
      <c r="AP1081" s="924"/>
      <c r="AQ1081" s="924"/>
      <c r="AR1081" s="176">
        <f>AX1081</f>
        <v>0</v>
      </c>
      <c r="AS1081" s="739"/>
      <c r="AT1081" s="176"/>
      <c r="AU1081" s="739"/>
      <c r="AV1081" s="22"/>
      <c r="AW1081" s="739"/>
      <c r="AX1081" s="176"/>
      <c r="AY1081" s="739"/>
      <c r="AZ1081" s="22"/>
      <c r="BA1081" s="22"/>
      <c r="BB1081" s="22"/>
      <c r="BC1081" s="465"/>
      <c r="BD1081" s="465"/>
      <c r="BE1081" s="465"/>
      <c r="BF1081" s="22"/>
      <c r="BG1081" s="22"/>
      <c r="BH1081" s="22"/>
      <c r="BI1081" s="22"/>
      <c r="BJ1081" s="465"/>
      <c r="BK1081" s="465"/>
      <c r="BL1081" s="465"/>
      <c r="BM1081" s="465"/>
      <c r="BN1081" s="928"/>
      <c r="BO1081" s="465"/>
      <c r="BP1081" s="465"/>
      <c r="BQ1081" s="465"/>
      <c r="BR1081" s="465"/>
      <c r="BS1081" s="465"/>
      <c r="BT1081" s="465"/>
      <c r="BU1081" s="465"/>
      <c r="BV1081" s="22"/>
      <c r="BW1081" s="22"/>
      <c r="BX1081" s="22"/>
      <c r="BY1081" s="22"/>
      <c r="BZ1081" s="22"/>
      <c r="CE1081" s="739"/>
    </row>
    <row r="1082" spans="2:83" s="322" customFormat="1" ht="54" customHeight="1" x14ac:dyDescent="0.25">
      <c r="B1082" s="659"/>
      <c r="C1082" s="113" t="s">
        <v>258</v>
      </c>
      <c r="D1082" s="166">
        <f t="shared" si="2027"/>
        <v>1603.3238200000001</v>
      </c>
      <c r="E1082" s="240"/>
      <c r="F1082" s="240"/>
      <c r="G1082" s="166">
        <f>G1083+G1084</f>
        <v>1603.3238200000001</v>
      </c>
      <c r="H1082" s="240"/>
      <c r="I1082" s="168"/>
      <c r="J1082" s="166"/>
      <c r="K1082" s="166">
        <v>0</v>
      </c>
      <c r="L1082" s="699">
        <f t="shared" si="1982"/>
        <v>0</v>
      </c>
      <c r="M1082" s="166"/>
      <c r="N1082" s="923"/>
      <c r="O1082" s="62"/>
      <c r="P1082" s="41"/>
      <c r="Q1082" s="923"/>
      <c r="R1082" s="923"/>
      <c r="S1082" s="62"/>
      <c r="T1082" s="41"/>
      <c r="U1082" s="62"/>
      <c r="V1082" s="462"/>
      <c r="W1082" s="161"/>
      <c r="X1082" s="161"/>
      <c r="Y1082" s="161"/>
      <c r="Z1082" s="161"/>
      <c r="AA1082" s="161"/>
      <c r="AB1082" s="161"/>
      <c r="AC1082" s="161"/>
      <c r="AD1082" s="597"/>
      <c r="AE1082" s="166"/>
      <c r="AF1082" s="699"/>
      <c r="AG1082" s="871"/>
      <c r="AH1082" s="699"/>
      <c r="AI1082" s="62"/>
      <c r="AJ1082" s="41"/>
      <c r="AK1082" s="923"/>
      <c r="AL1082" s="923"/>
      <c r="AM1082" s="62"/>
      <c r="AN1082" s="41"/>
      <c r="AO1082" s="62"/>
      <c r="AP1082" s="923"/>
      <c r="AQ1082" s="923"/>
      <c r="AR1082" s="166"/>
      <c r="AS1082" s="699"/>
      <c r="AT1082" s="166"/>
      <c r="AU1082" s="699"/>
      <c r="AV1082" s="62"/>
      <c r="AW1082" s="699"/>
      <c r="AX1082" s="166"/>
      <c r="AY1082" s="699"/>
      <c r="AZ1082" s="62"/>
      <c r="BA1082" s="41"/>
      <c r="BB1082" s="62"/>
      <c r="BC1082" s="161"/>
      <c r="BD1082" s="161"/>
      <c r="BE1082" s="161"/>
      <c r="BF1082" s="62"/>
      <c r="BG1082" s="62"/>
      <c r="BH1082" s="62"/>
      <c r="BI1082" s="62"/>
      <c r="BJ1082" s="161"/>
      <c r="BK1082" s="161"/>
      <c r="BL1082" s="161"/>
      <c r="BM1082" s="161"/>
      <c r="BN1082" s="462"/>
      <c r="BO1082" s="161"/>
      <c r="BP1082" s="161"/>
      <c r="BQ1082" s="161"/>
      <c r="BR1082" s="161"/>
      <c r="BS1082" s="161"/>
      <c r="BT1082" s="161"/>
      <c r="BU1082" s="161"/>
      <c r="BV1082" s="62"/>
      <c r="BW1082" s="62"/>
      <c r="BX1082" s="62"/>
      <c r="BY1082" s="62"/>
      <c r="BZ1082" s="62"/>
      <c r="CE1082" s="699"/>
    </row>
    <row r="1083" spans="2:83" s="322" customFormat="1" ht="44.25" customHeight="1" x14ac:dyDescent="0.25">
      <c r="B1083" s="659"/>
      <c r="C1083" s="249" t="s">
        <v>31</v>
      </c>
      <c r="D1083" s="166">
        <f t="shared" si="2027"/>
        <v>801.66191000000003</v>
      </c>
      <c r="E1083" s="240"/>
      <c r="F1083" s="240"/>
      <c r="G1083" s="166">
        <v>801.66191000000003</v>
      </c>
      <c r="H1083" s="240"/>
      <c r="I1083" s="168"/>
      <c r="J1083" s="166"/>
      <c r="K1083" s="166">
        <v>0</v>
      </c>
      <c r="L1083" s="699">
        <f t="shared" si="1982"/>
        <v>0</v>
      </c>
      <c r="M1083" s="166"/>
      <c r="N1083" s="923"/>
      <c r="O1083" s="62"/>
      <c r="P1083" s="41"/>
      <c r="Q1083" s="923"/>
      <c r="R1083" s="923"/>
      <c r="S1083" s="62"/>
      <c r="T1083" s="41"/>
      <c r="U1083" s="62"/>
      <c r="V1083" s="462"/>
      <c r="W1083" s="161"/>
      <c r="X1083" s="161"/>
      <c r="Y1083" s="161"/>
      <c r="Z1083" s="161"/>
      <c r="AA1083" s="161"/>
      <c r="AB1083" s="161"/>
      <c r="AC1083" s="161"/>
      <c r="AD1083" s="597"/>
      <c r="AE1083" s="166"/>
      <c r="AF1083" s="699"/>
      <c r="AG1083" s="871"/>
      <c r="AH1083" s="699"/>
      <c r="AI1083" s="62"/>
      <c r="AJ1083" s="41"/>
      <c r="AK1083" s="923"/>
      <c r="AL1083" s="923"/>
      <c r="AM1083" s="62"/>
      <c r="AN1083" s="41"/>
      <c r="AO1083" s="62"/>
      <c r="AP1083" s="923"/>
      <c r="AQ1083" s="923"/>
      <c r="AR1083" s="166"/>
      <c r="AS1083" s="699"/>
      <c r="AT1083" s="166"/>
      <c r="AU1083" s="699"/>
      <c r="AV1083" s="62"/>
      <c r="AW1083" s="699"/>
      <c r="AX1083" s="166"/>
      <c r="AY1083" s="699"/>
      <c r="AZ1083" s="62"/>
      <c r="BA1083" s="41"/>
      <c r="BB1083" s="62"/>
      <c r="BC1083" s="161"/>
      <c r="BD1083" s="161"/>
      <c r="BE1083" s="161"/>
      <c r="BF1083" s="62"/>
      <c r="BG1083" s="62"/>
      <c r="BH1083" s="62"/>
      <c r="BI1083" s="62"/>
      <c r="BJ1083" s="161"/>
      <c r="BK1083" s="161"/>
      <c r="BL1083" s="161"/>
      <c r="BM1083" s="161"/>
      <c r="BN1083" s="462"/>
      <c r="BO1083" s="161"/>
      <c r="BP1083" s="161"/>
      <c r="BQ1083" s="161"/>
      <c r="BR1083" s="161"/>
      <c r="BS1083" s="161"/>
      <c r="BT1083" s="161"/>
      <c r="BU1083" s="161"/>
      <c r="BV1083" s="62"/>
      <c r="BW1083" s="62"/>
      <c r="BX1083" s="62"/>
      <c r="BY1083" s="62"/>
      <c r="BZ1083" s="62"/>
      <c r="CE1083" s="699"/>
    </row>
    <row r="1084" spans="2:83" s="322" customFormat="1" ht="52.5" customHeight="1" x14ac:dyDescent="0.25">
      <c r="B1084" s="659"/>
      <c r="C1084" s="251" t="s">
        <v>32</v>
      </c>
      <c r="D1084" s="166">
        <f t="shared" si="2027"/>
        <v>801.66191000000003</v>
      </c>
      <c r="E1084" s="240"/>
      <c r="F1084" s="240"/>
      <c r="G1084" s="176">
        <v>801.66191000000003</v>
      </c>
      <c r="H1084" s="240"/>
      <c r="I1084" s="168"/>
      <c r="J1084" s="166"/>
      <c r="K1084" s="166">
        <v>0</v>
      </c>
      <c r="L1084" s="699">
        <f t="shared" si="1982"/>
        <v>0</v>
      </c>
      <c r="M1084" s="166"/>
      <c r="N1084" s="923"/>
      <c r="O1084" s="62"/>
      <c r="P1084" s="41"/>
      <c r="Q1084" s="923"/>
      <c r="R1084" s="923"/>
      <c r="S1084" s="62"/>
      <c r="T1084" s="41"/>
      <c r="U1084" s="62"/>
      <c r="V1084" s="462"/>
      <c r="W1084" s="161"/>
      <c r="X1084" s="161"/>
      <c r="Y1084" s="161"/>
      <c r="Z1084" s="161"/>
      <c r="AA1084" s="161"/>
      <c r="AB1084" s="161"/>
      <c r="AC1084" s="161"/>
      <c r="AD1084" s="597"/>
      <c r="AE1084" s="166"/>
      <c r="AF1084" s="699"/>
      <c r="AG1084" s="871"/>
      <c r="AH1084" s="699"/>
      <c r="AI1084" s="62"/>
      <c r="AJ1084" s="41"/>
      <c r="AK1084" s="923"/>
      <c r="AL1084" s="923"/>
      <c r="AM1084" s="62"/>
      <c r="AN1084" s="41"/>
      <c r="AO1084" s="62"/>
      <c r="AP1084" s="923"/>
      <c r="AQ1084" s="923"/>
      <c r="AR1084" s="166"/>
      <c r="AS1084" s="699"/>
      <c r="AT1084" s="166"/>
      <c r="AU1084" s="699"/>
      <c r="AV1084" s="62"/>
      <c r="AW1084" s="699"/>
      <c r="AX1084" s="166"/>
      <c r="AY1084" s="699"/>
      <c r="AZ1084" s="62"/>
      <c r="BA1084" s="41"/>
      <c r="BB1084" s="62"/>
      <c r="BC1084" s="161"/>
      <c r="BD1084" s="161"/>
      <c r="BE1084" s="161"/>
      <c r="BF1084" s="62"/>
      <c r="BG1084" s="62"/>
      <c r="BH1084" s="62"/>
      <c r="BI1084" s="62"/>
      <c r="BJ1084" s="161"/>
      <c r="BK1084" s="161"/>
      <c r="BL1084" s="161"/>
      <c r="BM1084" s="161"/>
      <c r="BN1084" s="462"/>
      <c r="BO1084" s="161"/>
      <c r="BP1084" s="161"/>
      <c r="BQ1084" s="161"/>
      <c r="BR1084" s="161"/>
      <c r="BS1084" s="161"/>
      <c r="BT1084" s="161"/>
      <c r="BU1084" s="161"/>
      <c r="BV1084" s="62"/>
      <c r="BW1084" s="62"/>
      <c r="BX1084" s="62"/>
      <c r="BY1084" s="62"/>
      <c r="BZ1084" s="62"/>
      <c r="CE1084" s="699"/>
    </row>
    <row r="1085" spans="2:83" s="322" customFormat="1" ht="39.75" customHeight="1" x14ac:dyDescent="0.25">
      <c r="B1085" s="659"/>
      <c r="C1085" s="113" t="s">
        <v>108</v>
      </c>
      <c r="D1085" s="166">
        <f t="shared" si="2027"/>
        <v>20396.676179999999</v>
      </c>
      <c r="E1085" s="240"/>
      <c r="F1085" s="240"/>
      <c r="G1085" s="166">
        <f>G1086+G1087</f>
        <v>20396.676179999999</v>
      </c>
      <c r="H1085" s="240"/>
      <c r="I1085" s="168"/>
      <c r="J1085" s="166"/>
      <c r="K1085" s="166">
        <f t="shared" si="2024"/>
        <v>0</v>
      </c>
      <c r="L1085" s="699">
        <f t="shared" si="1982"/>
        <v>0</v>
      </c>
      <c r="M1085" s="166"/>
      <c r="N1085" s="687"/>
      <c r="O1085" s="62"/>
      <c r="P1085" s="41"/>
      <c r="Q1085" s="687">
        <f>Q1086+Q1087</f>
        <v>0</v>
      </c>
      <c r="R1085" s="687"/>
      <c r="S1085" s="62"/>
      <c r="T1085" s="41"/>
      <c r="U1085" s="62"/>
      <c r="V1085" s="462"/>
      <c r="W1085" s="161"/>
      <c r="X1085" s="161"/>
      <c r="Y1085" s="161"/>
      <c r="Z1085" s="161"/>
      <c r="AA1085" s="161"/>
      <c r="AB1085" s="161"/>
      <c r="AC1085" s="161"/>
      <c r="AD1085" s="597"/>
      <c r="AE1085" s="166"/>
      <c r="AF1085" s="699"/>
      <c r="AG1085" s="871"/>
      <c r="AH1085" s="699"/>
      <c r="AI1085" s="62"/>
      <c r="AJ1085" s="41"/>
      <c r="AK1085" s="687"/>
      <c r="AL1085" s="687"/>
      <c r="AM1085" s="62"/>
      <c r="AN1085" s="41"/>
      <c r="AO1085" s="62"/>
      <c r="AP1085" s="687"/>
      <c r="AQ1085" s="687"/>
      <c r="AR1085" s="166">
        <f t="shared" si="2018"/>
        <v>0</v>
      </c>
      <c r="AS1085" s="699"/>
      <c r="AT1085" s="166"/>
      <c r="AU1085" s="699"/>
      <c r="AV1085" s="62"/>
      <c r="AW1085" s="699"/>
      <c r="AX1085" s="166"/>
      <c r="AY1085" s="699"/>
      <c r="AZ1085" s="62"/>
      <c r="BA1085" s="41"/>
      <c r="BB1085" s="62"/>
      <c r="BC1085" s="161"/>
      <c r="BD1085" s="161"/>
      <c r="BE1085" s="161"/>
      <c r="BF1085" s="62"/>
      <c r="BG1085" s="62"/>
      <c r="BH1085" s="62"/>
      <c r="BI1085" s="62"/>
      <c r="BJ1085" s="161"/>
      <c r="BK1085" s="161"/>
      <c r="BL1085" s="161"/>
      <c r="BM1085" s="161"/>
      <c r="BN1085" s="462"/>
      <c r="BO1085" s="161"/>
      <c r="BP1085" s="161"/>
      <c r="BQ1085" s="161"/>
      <c r="BR1085" s="161"/>
      <c r="BS1085" s="161"/>
      <c r="BT1085" s="161"/>
      <c r="BU1085" s="161"/>
      <c r="BV1085" s="62"/>
      <c r="BW1085" s="62"/>
      <c r="BX1085" s="62"/>
      <c r="BY1085" s="62"/>
      <c r="BZ1085" s="62"/>
      <c r="CE1085" s="699"/>
    </row>
    <row r="1086" spans="2:83" s="42" customFormat="1" ht="55.5" customHeight="1" x14ac:dyDescent="0.25">
      <c r="B1086" s="659"/>
      <c r="C1086" s="249" t="s">
        <v>31</v>
      </c>
      <c r="D1086" s="166">
        <f t="shared" si="2020"/>
        <v>10198.338089999999</v>
      </c>
      <c r="E1086" s="844"/>
      <c r="F1086" s="844"/>
      <c r="G1086" s="166">
        <v>10198.338089999999</v>
      </c>
      <c r="H1086" s="844"/>
      <c r="I1086" s="166"/>
      <c r="J1086" s="166">
        <f t="shared" si="2016"/>
        <v>-10198.338089999999</v>
      </c>
      <c r="K1086" s="166">
        <f t="shared" si="2024"/>
        <v>0</v>
      </c>
      <c r="L1086" s="699">
        <f t="shared" si="1982"/>
        <v>0</v>
      </c>
      <c r="M1086" s="166"/>
      <c r="N1086" s="687"/>
      <c r="O1086" s="657"/>
      <c r="P1086" s="687"/>
      <c r="Q1086" s="687"/>
      <c r="R1086" s="687"/>
      <c r="S1086" s="41"/>
      <c r="T1086" s="41"/>
      <c r="U1086" s="41"/>
      <c r="V1086" s="660"/>
      <c r="W1086" s="597"/>
      <c r="X1086" s="597"/>
      <c r="Y1086" s="597"/>
      <c r="Z1086" s="597"/>
      <c r="AA1086" s="597"/>
      <c r="AB1086" s="597"/>
      <c r="AC1086" s="597"/>
      <c r="AD1086" s="597"/>
      <c r="AE1086" s="166">
        <f t="shared" si="2021"/>
        <v>0</v>
      </c>
      <c r="AF1086" s="699">
        <f t="shared" si="1984"/>
        <v>0</v>
      </c>
      <c r="AG1086" s="258"/>
      <c r="AH1086" s="699"/>
      <c r="AI1086" s="41"/>
      <c r="AJ1086" s="41"/>
      <c r="AK1086" s="678"/>
      <c r="AL1086" s="687"/>
      <c r="AM1086" s="41"/>
      <c r="AN1086" s="41"/>
      <c r="AO1086" s="41"/>
      <c r="AP1086" s="657">
        <f t="shared" si="2022"/>
        <v>0</v>
      </c>
      <c r="AQ1086" s="687"/>
      <c r="AR1086" s="166">
        <f t="shared" si="2018"/>
        <v>0</v>
      </c>
      <c r="AS1086" s="699"/>
      <c r="AT1086" s="166"/>
      <c r="AU1086" s="699"/>
      <c r="AV1086" s="657"/>
      <c r="AW1086" s="699"/>
      <c r="AX1086" s="166"/>
      <c r="AY1086" s="699"/>
      <c r="AZ1086" s="41"/>
      <c r="BA1086" s="41"/>
      <c r="BB1086" s="41"/>
      <c r="BC1086" s="597"/>
      <c r="BD1086" s="597"/>
      <c r="BE1086" s="597"/>
      <c r="BF1086" s="41"/>
      <c r="BG1086" s="41"/>
      <c r="BH1086" s="41"/>
      <c r="BI1086" s="41"/>
      <c r="BJ1086" s="597"/>
      <c r="BK1086" s="597"/>
      <c r="BL1086" s="597"/>
      <c r="BM1086" s="597"/>
      <c r="BN1086" s="660"/>
      <c r="BO1086" s="597"/>
      <c r="BP1086" s="597"/>
      <c r="BQ1086" s="597"/>
      <c r="BR1086" s="597"/>
      <c r="BS1086" s="597"/>
      <c r="BT1086" s="657"/>
      <c r="BU1086" s="657"/>
      <c r="BV1086" s="657"/>
      <c r="BW1086" s="657"/>
      <c r="BX1086" s="657"/>
      <c r="BY1086" s="41"/>
      <c r="BZ1086" s="41"/>
      <c r="CE1086" s="699"/>
    </row>
    <row r="1087" spans="2:83" s="23" customFormat="1" ht="55.5" customHeight="1" x14ac:dyDescent="0.25">
      <c r="B1087" s="464"/>
      <c r="C1087" s="251" t="s">
        <v>32</v>
      </c>
      <c r="D1087" s="176">
        <f t="shared" si="2020"/>
        <v>10198.338089999999</v>
      </c>
      <c r="E1087" s="167"/>
      <c r="F1087" s="167"/>
      <c r="G1087" s="176">
        <v>10198.338089999999</v>
      </c>
      <c r="H1087" s="167"/>
      <c r="I1087" s="176"/>
      <c r="J1087" s="176">
        <f t="shared" si="2016"/>
        <v>-10198.338089999999</v>
      </c>
      <c r="K1087" s="176">
        <f t="shared" si="2024"/>
        <v>0</v>
      </c>
      <c r="L1087" s="699">
        <f t="shared" si="1982"/>
        <v>0</v>
      </c>
      <c r="M1087" s="176"/>
      <c r="N1087" s="687"/>
      <c r="O1087" s="658"/>
      <c r="P1087" s="687"/>
      <c r="Q1087" s="688"/>
      <c r="R1087" s="687"/>
      <c r="S1087" s="22"/>
      <c r="T1087" s="41"/>
      <c r="U1087" s="22"/>
      <c r="V1087" s="466"/>
      <c r="W1087" s="465"/>
      <c r="X1087" s="465"/>
      <c r="Y1087" s="465"/>
      <c r="Z1087" s="465"/>
      <c r="AA1087" s="465"/>
      <c r="AB1087" s="465"/>
      <c r="AC1087" s="465"/>
      <c r="AD1087" s="597"/>
      <c r="AE1087" s="176">
        <f t="shared" si="2021"/>
        <v>0</v>
      </c>
      <c r="AF1087" s="699">
        <f t="shared" si="1984"/>
        <v>0</v>
      </c>
      <c r="AG1087" s="187"/>
      <c r="AH1087" s="699"/>
      <c r="AI1087" s="22"/>
      <c r="AJ1087" s="41"/>
      <c r="AK1087" s="681"/>
      <c r="AL1087" s="687"/>
      <c r="AM1087" s="22"/>
      <c r="AN1087" s="41"/>
      <c r="AO1087" s="22"/>
      <c r="AP1087" s="658">
        <f t="shared" si="2022"/>
        <v>0</v>
      </c>
      <c r="AQ1087" s="687"/>
      <c r="AR1087" s="176">
        <f t="shared" si="2018"/>
        <v>0</v>
      </c>
      <c r="AS1087" s="699"/>
      <c r="AT1087" s="176"/>
      <c r="AU1087" s="699"/>
      <c r="AV1087" s="658"/>
      <c r="AW1087" s="699"/>
      <c r="AX1087" s="176"/>
      <c r="AY1087" s="699"/>
      <c r="AZ1087" s="22"/>
      <c r="BA1087" s="41"/>
      <c r="BB1087" s="22"/>
      <c r="BC1087" s="465"/>
      <c r="BD1087" s="465"/>
      <c r="BE1087" s="465"/>
      <c r="BF1087" s="22"/>
      <c r="BG1087" s="22"/>
      <c r="BH1087" s="22"/>
      <c r="BI1087" s="22"/>
      <c r="BJ1087" s="465"/>
      <c r="BK1087" s="465"/>
      <c r="BL1087" s="465"/>
      <c r="BM1087" s="465"/>
      <c r="BN1087" s="466"/>
      <c r="BO1087" s="465"/>
      <c r="BP1087" s="465"/>
      <c r="BQ1087" s="465"/>
      <c r="BR1087" s="465"/>
      <c r="BS1087" s="465"/>
      <c r="BT1087" s="658"/>
      <c r="BU1087" s="658"/>
      <c r="BV1087" s="658"/>
      <c r="BW1087" s="658"/>
      <c r="BX1087" s="658"/>
      <c r="BY1087" s="22"/>
      <c r="BZ1087" s="22"/>
      <c r="CE1087" s="699"/>
    </row>
    <row r="1088" spans="2:83" s="385" customFormat="1" ht="85.5" customHeight="1" x14ac:dyDescent="0.25">
      <c r="B1088" s="775"/>
      <c r="C1088" s="776" t="s">
        <v>498</v>
      </c>
      <c r="D1088" s="901">
        <f>E1088+G1088+H1088+I1088</f>
        <v>231000</v>
      </c>
      <c r="E1088" s="901">
        <f>E1089+E1090</f>
        <v>109000</v>
      </c>
      <c r="F1088" s="901"/>
      <c r="G1088" s="901">
        <f t="shared" ref="G1088" si="2028">G1089+G1090</f>
        <v>122000</v>
      </c>
      <c r="H1088" s="901">
        <f t="shared" ref="H1088:I1088" si="2029">H1089+H1090</f>
        <v>0</v>
      </c>
      <c r="I1088" s="901">
        <f t="shared" si="2029"/>
        <v>0</v>
      </c>
      <c r="J1088" s="901">
        <v>0</v>
      </c>
      <c r="K1088" s="901">
        <f>M1088+Q1088+S1088+U1088</f>
        <v>23300</v>
      </c>
      <c r="L1088" s="772">
        <f t="shared" si="1982"/>
        <v>0.10086580086580087</v>
      </c>
      <c r="M1088" s="901">
        <f>M1089+M1090</f>
        <v>23300</v>
      </c>
      <c r="N1088" s="772">
        <f>M1088/E1088</f>
        <v>0.21376146788990827</v>
      </c>
      <c r="O1088" s="777"/>
      <c r="P1088" s="700"/>
      <c r="Q1088" s="777">
        <f t="shared" ref="Q1088" si="2030">Q1089+Q1090</f>
        <v>0</v>
      </c>
      <c r="R1088" s="700"/>
      <c r="S1088" s="777">
        <f t="shared" ref="S1088:U1088" si="2031">S1089+S1090</f>
        <v>0</v>
      </c>
      <c r="T1088" s="700"/>
      <c r="U1088" s="777">
        <f t="shared" si="2031"/>
        <v>0</v>
      </c>
      <c r="V1088" s="777"/>
      <c r="W1088" s="777"/>
      <c r="X1088" s="777"/>
      <c r="Y1088" s="777"/>
      <c r="Z1088" s="777"/>
      <c r="AA1088" s="777"/>
      <c r="AB1088" s="777"/>
      <c r="AC1088" s="777"/>
      <c r="AD1088" s="700"/>
      <c r="AE1088" s="901">
        <f>AG1088+AK1088+AM1088+AO1088</f>
        <v>14925.49106</v>
      </c>
      <c r="AF1088" s="772">
        <f t="shared" si="1984"/>
        <v>6.4612515411255414E-2</v>
      </c>
      <c r="AG1088" s="901">
        <f>AG1089+AG1090</f>
        <v>14925.49106</v>
      </c>
      <c r="AH1088" s="772">
        <f t="shared" si="1985"/>
        <v>0.13693111064220184</v>
      </c>
      <c r="AI1088" s="777"/>
      <c r="AJ1088" s="700"/>
      <c r="AK1088" s="777">
        <f t="shared" ref="AK1088" si="2032">AK1089+AK1090</f>
        <v>0</v>
      </c>
      <c r="AL1088" s="700"/>
      <c r="AM1088" s="777">
        <f t="shared" ref="AM1088:AO1088" si="2033">AM1089+AM1090</f>
        <v>0</v>
      </c>
      <c r="AN1088" s="700"/>
      <c r="AO1088" s="777">
        <f t="shared" si="2033"/>
        <v>0</v>
      </c>
      <c r="AP1088" s="777">
        <f>AR1088-AE1088</f>
        <v>194074.50894</v>
      </c>
      <c r="AQ1088" s="700"/>
      <c r="AR1088" s="901">
        <f>AT1088+AX1088+AZ1088+BB1088</f>
        <v>209000</v>
      </c>
      <c r="AS1088" s="772">
        <f t="shared" si="1987"/>
        <v>0.90476190476190477</v>
      </c>
      <c r="AT1088" s="901">
        <f>AT1089+AT1090</f>
        <v>109000</v>
      </c>
      <c r="AU1088" s="772">
        <f t="shared" si="1988"/>
        <v>1</v>
      </c>
      <c r="AV1088" s="777"/>
      <c r="AW1088" s="772"/>
      <c r="AX1088" s="901">
        <f t="shared" ref="AX1088" si="2034">AX1089+AX1090</f>
        <v>100000</v>
      </c>
      <c r="AY1088" s="772">
        <f t="shared" ref="AY1088:AY1090" si="2035">AX1088/G1088</f>
        <v>0.81967213114754101</v>
      </c>
      <c r="AZ1088" s="777"/>
      <c r="BA1088" s="700"/>
      <c r="BB1088" s="777"/>
      <c r="BC1088" s="777"/>
      <c r="BD1088" s="777"/>
      <c r="BE1088" s="777"/>
      <c r="BF1088" s="777"/>
      <c r="BG1088" s="777"/>
      <c r="BH1088" s="777"/>
      <c r="BI1088" s="777"/>
      <c r="BJ1088" s="777"/>
      <c r="BK1088" s="777"/>
      <c r="BL1088" s="777"/>
      <c r="BM1088" s="777"/>
      <c r="BN1088" s="777"/>
      <c r="BO1088" s="777"/>
      <c r="BP1088" s="777"/>
      <c r="BQ1088" s="777"/>
      <c r="BR1088" s="777"/>
      <c r="BS1088" s="777"/>
      <c r="BT1088" s="777"/>
      <c r="BU1088" s="777"/>
      <c r="BV1088" s="777"/>
      <c r="BW1088" s="777"/>
      <c r="BX1088" s="777"/>
      <c r="BY1088" s="777"/>
      <c r="BZ1088" s="777"/>
      <c r="CA1088" s="778"/>
      <c r="CB1088" s="778"/>
      <c r="CC1088" s="778"/>
      <c r="CD1088" s="778"/>
      <c r="CE1088" s="772"/>
    </row>
    <row r="1089" spans="2:83" s="76" customFormat="1" ht="55.5" customHeight="1" x14ac:dyDescent="0.25">
      <c r="B1089" s="159"/>
      <c r="C1089" s="249" t="s">
        <v>31</v>
      </c>
      <c r="D1089" s="166">
        <f>E1089+G1089+H1089+I1089</f>
        <v>115500</v>
      </c>
      <c r="E1089" s="166">
        <f>E1032+E1047</f>
        <v>54500</v>
      </c>
      <c r="F1089" s="166"/>
      <c r="G1089" s="166">
        <f>G1047</f>
        <v>61000</v>
      </c>
      <c r="H1089" s="166">
        <f>H1032+H1047</f>
        <v>0</v>
      </c>
      <c r="I1089" s="166">
        <f>I1032+I1047</f>
        <v>0</v>
      </c>
      <c r="J1089" s="166">
        <f>K1089-D1089</f>
        <v>-103850</v>
      </c>
      <c r="K1089" s="166">
        <f>M1089+Q1089+S1089+U1089</f>
        <v>11650</v>
      </c>
      <c r="L1089" s="699">
        <f t="shared" si="1982"/>
        <v>0.10086580086580087</v>
      </c>
      <c r="M1089" s="166">
        <f>M1047</f>
        <v>11650</v>
      </c>
      <c r="N1089" s="699">
        <f t="shared" ref="N1089:N1090" si="2036">M1089/E1089</f>
        <v>0.21376146788990827</v>
      </c>
      <c r="O1089" s="652"/>
      <c r="P1089" s="687"/>
      <c r="Q1089" s="687">
        <f>Q1047</f>
        <v>0</v>
      </c>
      <c r="R1089" s="687"/>
      <c r="S1089" s="652">
        <f>S1032+S1047</f>
        <v>0</v>
      </c>
      <c r="T1089" s="687"/>
      <c r="U1089" s="652">
        <f>U1032+U1047</f>
        <v>0</v>
      </c>
      <c r="V1089" s="106"/>
      <c r="W1089" s="106"/>
      <c r="X1089" s="106"/>
      <c r="Y1089" s="106"/>
      <c r="Z1089" s="106"/>
      <c r="AA1089" s="106"/>
      <c r="AB1089" s="106"/>
      <c r="AC1089" s="106"/>
      <c r="AD1089" s="106"/>
      <c r="AE1089" s="166">
        <f>AG1089+AK1089+AM1089+AO1089</f>
        <v>7462.7455300000001</v>
      </c>
      <c r="AF1089" s="699">
        <f t="shared" si="1984"/>
        <v>6.4612515411255414E-2</v>
      </c>
      <c r="AG1089" s="166">
        <f>AG1032+AG1047</f>
        <v>7462.7455300000001</v>
      </c>
      <c r="AH1089" s="699">
        <f t="shared" si="1985"/>
        <v>0.13693111064220184</v>
      </c>
      <c r="AI1089" s="652"/>
      <c r="AJ1089" s="687"/>
      <c r="AK1089" s="678">
        <f>AK1047</f>
        <v>0</v>
      </c>
      <c r="AL1089" s="687"/>
      <c r="AM1089" s="652">
        <f>AM1032+AM1047</f>
        <v>0</v>
      </c>
      <c r="AN1089" s="687"/>
      <c r="AO1089" s="652">
        <f>AO1045</f>
        <v>0</v>
      </c>
      <c r="AP1089" s="652">
        <f>AR1089-AE1089</f>
        <v>97037.25447</v>
      </c>
      <c r="AQ1089" s="687"/>
      <c r="AR1089" s="166">
        <f>AT1089+AX1089+AZ1089+BB1089</f>
        <v>104500</v>
      </c>
      <c r="AS1089" s="699">
        <f t="shared" si="1987"/>
        <v>0.90476190476190477</v>
      </c>
      <c r="AT1089" s="166">
        <f>AT1047</f>
        <v>54500</v>
      </c>
      <c r="AU1089" s="699">
        <f t="shared" si="1988"/>
        <v>1</v>
      </c>
      <c r="AV1089" s="652"/>
      <c r="AW1089" s="699"/>
      <c r="AX1089" s="166">
        <f>AX1047</f>
        <v>50000</v>
      </c>
      <c r="AY1089" s="699">
        <f t="shared" si="2035"/>
        <v>0.81967213114754101</v>
      </c>
      <c r="AZ1089" s="652"/>
      <c r="BA1089" s="687"/>
      <c r="BB1089" s="652"/>
      <c r="BC1089" s="106"/>
      <c r="BD1089" s="106"/>
      <c r="BE1089" s="652"/>
      <c r="BF1089" s="652"/>
      <c r="BG1089" s="652"/>
      <c r="BH1089" s="652"/>
      <c r="BI1089" s="652"/>
      <c r="BJ1089" s="106"/>
      <c r="BK1089" s="106"/>
      <c r="BL1089" s="106"/>
      <c r="BM1089" s="106"/>
      <c r="BN1089" s="652"/>
      <c r="BO1089" s="678"/>
      <c r="BP1089" s="106"/>
      <c r="BQ1089" s="106"/>
      <c r="BR1089" s="106"/>
      <c r="BS1089" s="106"/>
      <c r="BT1089" s="652"/>
      <c r="BU1089" s="652"/>
      <c r="BV1089" s="652"/>
      <c r="BW1089" s="652"/>
      <c r="BX1089" s="652"/>
      <c r="BY1089" s="652"/>
      <c r="BZ1089" s="652"/>
      <c r="CE1089" s="699"/>
    </row>
    <row r="1090" spans="2:83" s="74" customFormat="1" ht="55.5" customHeight="1" x14ac:dyDescent="0.25">
      <c r="B1090" s="464"/>
      <c r="C1090" s="251" t="s">
        <v>32</v>
      </c>
      <c r="D1090" s="176">
        <f>E1090+G1090+H1090+I1090</f>
        <v>115500</v>
      </c>
      <c r="E1090" s="176">
        <f>E1048</f>
        <v>54500</v>
      </c>
      <c r="F1090" s="176"/>
      <c r="G1090" s="176">
        <f>G1048</f>
        <v>61000</v>
      </c>
      <c r="H1090" s="176">
        <f>H1033</f>
        <v>0</v>
      </c>
      <c r="I1090" s="176">
        <f>I1033</f>
        <v>0</v>
      </c>
      <c r="J1090" s="187">
        <f>K1090-D1090</f>
        <v>-103850</v>
      </c>
      <c r="K1090" s="176">
        <f>M1090+Q1090+S1090+U1090</f>
        <v>11650</v>
      </c>
      <c r="L1090" s="699">
        <f t="shared" si="1982"/>
        <v>0.10086580086580087</v>
      </c>
      <c r="M1090" s="176">
        <f>M1048</f>
        <v>11650</v>
      </c>
      <c r="N1090" s="699">
        <f t="shared" si="2036"/>
        <v>0.21376146788990827</v>
      </c>
      <c r="O1090" s="653"/>
      <c r="P1090" s="687"/>
      <c r="Q1090" s="688">
        <f>Q1048</f>
        <v>0</v>
      </c>
      <c r="R1090" s="687"/>
      <c r="S1090" s="653">
        <f>S1033</f>
        <v>0</v>
      </c>
      <c r="T1090" s="687"/>
      <c r="U1090" s="653">
        <f>U1033</f>
        <v>0</v>
      </c>
      <c r="V1090" s="466"/>
      <c r="W1090" s="22"/>
      <c r="X1090" s="22"/>
      <c r="Y1090" s="22"/>
      <c r="Z1090" s="22"/>
      <c r="AA1090" s="22"/>
      <c r="AB1090" s="22"/>
      <c r="AC1090" s="22"/>
      <c r="AD1090" s="41"/>
      <c r="AE1090" s="176">
        <f>AG1090+AK1090+AM1090+AO1090</f>
        <v>7462.7455300000001</v>
      </c>
      <c r="AF1090" s="699">
        <f t="shared" si="1984"/>
        <v>6.4612515411255414E-2</v>
      </c>
      <c r="AG1090" s="166">
        <f>AG1033+AG1048</f>
        <v>7462.7455300000001</v>
      </c>
      <c r="AH1090" s="699">
        <f t="shared" si="1985"/>
        <v>0.13693111064220184</v>
      </c>
      <c r="AI1090" s="653"/>
      <c r="AJ1090" s="687"/>
      <c r="AK1090" s="681">
        <f>AK1048</f>
        <v>0</v>
      </c>
      <c r="AL1090" s="687"/>
      <c r="AM1090" s="653">
        <f>AM1033</f>
        <v>0</v>
      </c>
      <c r="AN1090" s="687"/>
      <c r="AO1090" s="653"/>
      <c r="AP1090" s="653">
        <f>AR1090-AE1090</f>
        <v>97037.25447</v>
      </c>
      <c r="AQ1090" s="687"/>
      <c r="AR1090" s="176">
        <f>AT1090+AX1090+AZ1090+BB1090</f>
        <v>104500</v>
      </c>
      <c r="AS1090" s="699">
        <f t="shared" si="1987"/>
        <v>0.90476190476190477</v>
      </c>
      <c r="AT1090" s="176">
        <f>AT1048</f>
        <v>54500</v>
      </c>
      <c r="AU1090" s="699">
        <f t="shared" si="1988"/>
        <v>1</v>
      </c>
      <c r="AV1090" s="653"/>
      <c r="AW1090" s="699"/>
      <c r="AX1090" s="176">
        <f>AX1048</f>
        <v>50000</v>
      </c>
      <c r="AY1090" s="699">
        <f t="shared" si="2035"/>
        <v>0.81967213114754101</v>
      </c>
      <c r="AZ1090" s="653"/>
      <c r="BA1090" s="687"/>
      <c r="BB1090" s="653"/>
      <c r="BC1090" s="22"/>
      <c r="BD1090" s="22"/>
      <c r="BE1090" s="653"/>
      <c r="BF1090" s="653"/>
      <c r="BG1090" s="653"/>
      <c r="BH1090" s="653"/>
      <c r="BI1090" s="653"/>
      <c r="BJ1090" s="465"/>
      <c r="BK1090" s="465"/>
      <c r="BL1090" s="465"/>
      <c r="BM1090" s="465"/>
      <c r="BN1090" s="653"/>
      <c r="BO1090" s="681"/>
      <c r="BP1090" s="465"/>
      <c r="BQ1090" s="465"/>
      <c r="BR1090" s="465"/>
      <c r="BS1090" s="465"/>
      <c r="BT1090" s="653"/>
      <c r="BU1090" s="653"/>
      <c r="BV1090" s="653"/>
      <c r="BW1090" s="653"/>
      <c r="BX1090" s="653"/>
      <c r="BY1090" s="653"/>
      <c r="BZ1090" s="653"/>
      <c r="CE1090" s="699"/>
    </row>
    <row r="1091" spans="2:83" s="76" customFormat="1" ht="55.5" hidden="1" customHeight="1" x14ac:dyDescent="0.25">
      <c r="B1091" s="159"/>
      <c r="C1091" s="113"/>
      <c r="D1091" s="652"/>
      <c r="E1091" s="652"/>
      <c r="F1091" s="652"/>
      <c r="G1091" s="652"/>
      <c r="H1091" s="652"/>
      <c r="I1091" s="652"/>
      <c r="J1091" s="652"/>
      <c r="K1091" s="652"/>
      <c r="L1091" s="687"/>
      <c r="M1091" s="871"/>
      <c r="N1091" s="41"/>
      <c r="O1091" s="62"/>
      <c r="P1091" s="41"/>
      <c r="Q1091" s="62"/>
      <c r="R1091" s="41"/>
      <c r="S1091" s="62"/>
      <c r="T1091" s="41"/>
      <c r="U1091" s="62"/>
      <c r="V1091" s="154"/>
      <c r="W1091" s="161"/>
      <c r="X1091" s="161"/>
      <c r="Y1091" s="161"/>
      <c r="Z1091" s="161"/>
      <c r="AA1091" s="161"/>
      <c r="AB1091" s="161"/>
      <c r="AC1091" s="161"/>
      <c r="AD1091" s="597"/>
      <c r="AE1091" s="871"/>
      <c r="AF1091" s="597"/>
      <c r="AG1091" s="871"/>
      <c r="AH1091" s="41"/>
      <c r="AI1091" s="62"/>
      <c r="AJ1091" s="41"/>
      <c r="AK1091" s="62"/>
      <c r="AL1091" s="41"/>
      <c r="AM1091" s="62"/>
      <c r="AN1091" s="41"/>
      <c r="AO1091" s="62"/>
      <c r="AP1091" s="161"/>
      <c r="AQ1091" s="597"/>
      <c r="AR1091" s="161"/>
      <c r="AS1091" s="597"/>
      <c r="AT1091" s="871"/>
      <c r="AU1091" s="41"/>
      <c r="AV1091" s="62"/>
      <c r="AW1091" s="41"/>
      <c r="AX1091" s="871"/>
      <c r="AY1091" s="41"/>
      <c r="AZ1091" s="62"/>
      <c r="BA1091" s="41"/>
      <c r="BB1091" s="62"/>
      <c r="BC1091" s="161"/>
      <c r="BD1091" s="161"/>
      <c r="BE1091" s="161"/>
      <c r="BF1091" s="62"/>
      <c r="BG1091" s="62"/>
      <c r="BH1091" s="62"/>
      <c r="BI1091" s="62"/>
      <c r="BJ1091" s="161"/>
      <c r="BK1091" s="161"/>
      <c r="BL1091" s="161"/>
      <c r="BM1091" s="161"/>
      <c r="BN1091" s="154"/>
      <c r="BO1091" s="161"/>
      <c r="BP1091" s="161"/>
      <c r="BQ1091" s="161"/>
      <c r="BR1091" s="161"/>
      <c r="BS1091" s="161"/>
      <c r="BT1091" s="161"/>
      <c r="BU1091" s="161"/>
      <c r="BV1091" s="62"/>
      <c r="BW1091" s="62"/>
      <c r="BX1091" s="62"/>
      <c r="BY1091" s="62"/>
      <c r="BZ1091" s="62"/>
      <c r="CE1091" s="699"/>
    </row>
    <row r="1092" spans="2:83" s="25" customFormat="1" ht="36" customHeight="1" x14ac:dyDescent="0.25">
      <c r="B1092" s="1057" t="s">
        <v>236</v>
      </c>
      <c r="C1092" s="1058"/>
      <c r="D1092" s="1058"/>
      <c r="E1092" s="1058"/>
      <c r="F1092" s="1058"/>
      <c r="G1092" s="1058"/>
      <c r="H1092" s="1058"/>
      <c r="I1092" s="1058"/>
      <c r="J1092" s="1058"/>
      <c r="K1092" s="1058"/>
      <c r="L1092" s="1058"/>
      <c r="M1092" s="1058"/>
      <c r="N1092" s="1058"/>
      <c r="O1092" s="1058"/>
      <c r="P1092" s="1058"/>
      <c r="Q1092" s="1058"/>
      <c r="R1092" s="1058"/>
      <c r="S1092" s="1058"/>
      <c r="T1092" s="1058"/>
      <c r="U1092" s="1058"/>
      <c r="V1092" s="1058"/>
      <c r="W1092" s="1058"/>
      <c r="X1092" s="1058"/>
      <c r="Y1092" s="1058"/>
      <c r="Z1092" s="1058"/>
      <c r="AA1092" s="1058"/>
      <c r="AB1092" s="1058"/>
      <c r="AC1092" s="1058"/>
      <c r="AD1092" s="1058"/>
      <c r="AE1092" s="1058"/>
      <c r="AF1092" s="1058"/>
      <c r="AG1092" s="1058"/>
      <c r="AH1092" s="1058"/>
      <c r="AI1092" s="1058"/>
      <c r="AJ1092" s="1058"/>
      <c r="AK1092" s="1058"/>
      <c r="AL1092" s="1058"/>
      <c r="AM1092" s="1058"/>
      <c r="AN1092" s="1058"/>
      <c r="AO1092" s="1058"/>
      <c r="AP1092" s="1058"/>
      <c r="AQ1092" s="1058"/>
      <c r="AR1092" s="1058"/>
      <c r="AS1092" s="1058"/>
      <c r="AT1092" s="1058"/>
      <c r="AU1092" s="1058"/>
      <c r="AV1092" s="1058"/>
      <c r="AW1092" s="1058"/>
      <c r="AX1092" s="1058"/>
      <c r="AY1092" s="1058"/>
      <c r="AZ1092" s="1058"/>
      <c r="BA1092" s="1058"/>
      <c r="BB1092" s="1058"/>
      <c r="BC1092" s="1058"/>
      <c r="BD1092" s="1058"/>
      <c r="BE1092" s="1058"/>
      <c r="BF1092" s="1058"/>
      <c r="BG1092" s="1058"/>
      <c r="BH1092" s="1058"/>
      <c r="BI1092" s="1058"/>
      <c r="BJ1092" s="1058"/>
      <c r="BK1092" s="1058"/>
      <c r="BL1092" s="1058"/>
      <c r="BM1092" s="1058"/>
      <c r="BN1092" s="1058"/>
      <c r="BO1092" s="1058"/>
      <c r="BP1092" s="1058"/>
      <c r="BQ1092" s="1058"/>
      <c r="BR1092" s="1058"/>
      <c r="BS1092" s="1058"/>
      <c r="BT1092" s="1058"/>
      <c r="BU1092" s="1058"/>
      <c r="BV1092" s="1058"/>
      <c r="BW1092" s="1058"/>
      <c r="BX1092" s="1058"/>
      <c r="BY1092" s="1058"/>
      <c r="BZ1092" s="1059"/>
      <c r="CE1092" s="699"/>
    </row>
    <row r="1093" spans="2:83" s="402" customFormat="1" ht="66" customHeight="1" x14ac:dyDescent="0.25">
      <c r="B1093" s="779" t="s">
        <v>34</v>
      </c>
      <c r="C1093" s="780" t="s">
        <v>196</v>
      </c>
      <c r="D1093" s="904">
        <f>E1093+F1093+G1093+H1093+I1093</f>
        <v>19624</v>
      </c>
      <c r="E1093" s="980">
        <v>7500</v>
      </c>
      <c r="F1093" s="904">
        <v>7500</v>
      </c>
      <c r="G1093" s="904">
        <v>3000</v>
      </c>
      <c r="H1093" s="905"/>
      <c r="I1093" s="904">
        <f>1624</f>
        <v>1624</v>
      </c>
      <c r="J1093" s="904">
        <f>M1093-E1093</f>
        <v>0</v>
      </c>
      <c r="K1093" s="904">
        <f>M1093+O1093+Q1093+S1093</f>
        <v>15200</v>
      </c>
      <c r="L1093" s="773">
        <f t="shared" ref="L1093:L1111" si="2037">K1093/D1093</f>
        <v>0.77456176110884634</v>
      </c>
      <c r="M1093" s="980">
        <f>E1093</f>
        <v>7500</v>
      </c>
      <c r="N1093" s="783">
        <f>M1093/E1093</f>
        <v>1</v>
      </c>
      <c r="O1093" s="781">
        <v>7500</v>
      </c>
      <c r="P1093" s="783">
        <f>O1093/F1093</f>
        <v>1</v>
      </c>
      <c r="Q1093" s="781">
        <v>200</v>
      </c>
      <c r="R1093" s="783">
        <f>Q1093/G1093</f>
        <v>6.6666666666666666E-2</v>
      </c>
      <c r="S1093" s="781"/>
      <c r="T1093" s="784"/>
      <c r="U1093" s="781">
        <v>0</v>
      </c>
      <c r="V1093" s="781">
        <f>W1093+X1093+Y1093</f>
        <v>0</v>
      </c>
      <c r="W1093" s="781"/>
      <c r="X1093" s="781"/>
      <c r="Y1093" s="781"/>
      <c r="Z1093" s="781">
        <f>AA1093+AB1093+AC1093</f>
        <v>7500</v>
      </c>
      <c r="AA1093" s="781">
        <f>E1093</f>
        <v>7500</v>
      </c>
      <c r="AB1093" s="781"/>
      <c r="AC1093" s="781"/>
      <c r="AD1093" s="784"/>
      <c r="AE1093" s="904">
        <f>AG1093+AI1093+AK1093+AM1093+AO1093</f>
        <v>2232.6261999999997</v>
      </c>
      <c r="AF1093" s="773">
        <f t="shared" ref="AF1093:AF1110" si="2038">AE1093/D1093</f>
        <v>0.11377018956379942</v>
      </c>
      <c r="AG1093" s="980">
        <v>2032.6261999999999</v>
      </c>
      <c r="AH1093" s="773">
        <f t="shared" ref="AH1093:AH1108" si="2039">AG1093/E1093</f>
        <v>0.27101682666666665</v>
      </c>
      <c r="AI1093" s="781"/>
      <c r="AJ1093" s="784"/>
      <c r="AK1093" s="781">
        <v>200</v>
      </c>
      <c r="AL1093" s="783">
        <f>AK1093/G1093</f>
        <v>6.6666666666666666E-2</v>
      </c>
      <c r="AM1093" s="781"/>
      <c r="AN1093" s="784"/>
      <c r="AO1093" s="781"/>
      <c r="AP1093" s="781">
        <v>0</v>
      </c>
      <c r="AQ1093" s="784"/>
      <c r="AR1093" s="904">
        <f>AT1093+AV1093+AX1093+AZ1093+BB1093</f>
        <v>9732.6262000000006</v>
      </c>
      <c r="AS1093" s="773">
        <f t="shared" ref="AS1093:AS1111" si="2040">AR1093/D1093</f>
        <v>0.49595526905829601</v>
      </c>
      <c r="AT1093" s="980">
        <f>AG1093</f>
        <v>2032.6261999999999</v>
      </c>
      <c r="AU1093" s="773">
        <f t="shared" ref="AU1093:AU1111" si="2041">AT1093/E1093</f>
        <v>0.27101682666666665</v>
      </c>
      <c r="AV1093" s="781">
        <f>F1093</f>
        <v>7500</v>
      </c>
      <c r="AW1093" s="773">
        <f t="shared" ref="AW1093:AW1105" si="2042">AV1093/F1093</f>
        <v>1</v>
      </c>
      <c r="AX1093" s="904">
        <v>200</v>
      </c>
      <c r="AY1093" s="773">
        <f t="shared" ref="AY1093:AY1105" si="2043">AX1093/G1093</f>
        <v>6.6666666666666666E-2</v>
      </c>
      <c r="AZ1093" s="781"/>
      <c r="BA1093" s="784"/>
      <c r="BB1093" s="781"/>
      <c r="BC1093" s="781">
        <f>AM1093</f>
        <v>0</v>
      </c>
      <c r="BD1093" s="781">
        <f>AO1093</f>
        <v>0</v>
      </c>
      <c r="BE1093" s="781">
        <f>BF1093+BG1093+BH1093+BI1093</f>
        <v>19793.5</v>
      </c>
      <c r="BF1093" s="781">
        <f>19850-56.5</f>
        <v>19793.5</v>
      </c>
      <c r="BG1093" s="781"/>
      <c r="BH1093" s="781"/>
      <c r="BI1093" s="781"/>
      <c r="BJ1093" s="781">
        <f>BK1093+BL1093+BM1093</f>
        <v>0</v>
      </c>
      <c r="BK1093" s="781"/>
      <c r="BL1093" s="781"/>
      <c r="BM1093" s="781"/>
      <c r="BN1093" s="781">
        <f>BO1093+BP1093+BQ1093+BR1093+BS1093</f>
        <v>19793.5</v>
      </c>
      <c r="BO1093" s="781">
        <v>7500</v>
      </c>
      <c r="BP1093" s="781">
        <v>7500</v>
      </c>
      <c r="BQ1093" s="781">
        <v>3000</v>
      </c>
      <c r="BR1093" s="781">
        <f t="shared" ref="BR1093" si="2044">BH1093</f>
        <v>0</v>
      </c>
      <c r="BS1093" s="781">
        <f>19793.5-3000-15000</f>
        <v>1793.5</v>
      </c>
      <c r="BT1093" s="781">
        <v>0</v>
      </c>
      <c r="BU1093" s="781">
        <f>BV1093+BW1093+BX1093+BY1093+BZ1093</f>
        <v>19793.5</v>
      </c>
      <c r="BV1093" s="781">
        <v>7500</v>
      </c>
      <c r="BW1093" s="781">
        <v>7500</v>
      </c>
      <c r="BX1093" s="781">
        <v>3000</v>
      </c>
      <c r="BY1093" s="781">
        <v>0</v>
      </c>
      <c r="BZ1093" s="781">
        <f>19793.5-3000-15000</f>
        <v>1793.5</v>
      </c>
      <c r="CA1093" s="785"/>
      <c r="CB1093" s="785"/>
      <c r="CC1093" s="785"/>
      <c r="CD1093" s="785"/>
      <c r="CE1093" s="773">
        <f t="shared" si="1970"/>
        <v>0</v>
      </c>
    </row>
    <row r="1094" spans="2:83" s="25" customFormat="1" ht="18" hidden="1" customHeight="1" x14ac:dyDescent="0.25">
      <c r="B1094" s="786" t="s">
        <v>16</v>
      </c>
      <c r="C1094" s="787" t="s">
        <v>163</v>
      </c>
      <c r="D1094" s="906"/>
      <c r="E1094" s="904"/>
      <c r="F1094" s="904"/>
      <c r="G1094" s="906"/>
      <c r="H1094" s="906"/>
      <c r="I1094" s="906"/>
      <c r="J1094" s="906"/>
      <c r="K1094" s="906"/>
      <c r="L1094" s="773" t="e">
        <f t="shared" si="2037"/>
        <v>#DIV/0!</v>
      </c>
      <c r="M1094" s="904"/>
      <c r="N1094" s="783" t="e">
        <f t="shared" ref="N1094:N1108" si="2045">M1094/E1094</f>
        <v>#DIV/0!</v>
      </c>
      <c r="O1094" s="781"/>
      <c r="P1094" s="784"/>
      <c r="Q1094" s="781"/>
      <c r="R1094" s="784"/>
      <c r="S1094" s="781"/>
      <c r="T1094" s="784"/>
      <c r="U1094" s="781"/>
      <c r="V1094" s="781"/>
      <c r="W1094" s="781"/>
      <c r="X1094" s="781"/>
      <c r="Y1094" s="781"/>
      <c r="Z1094" s="781"/>
      <c r="AA1094" s="781"/>
      <c r="AB1094" s="781"/>
      <c r="AC1094" s="781"/>
      <c r="AD1094" s="784"/>
      <c r="AE1094" s="906"/>
      <c r="AF1094" s="773" t="e">
        <f t="shared" si="2038"/>
        <v>#DIV/0!</v>
      </c>
      <c r="AG1094" s="906"/>
      <c r="AH1094" s="773" t="e">
        <f t="shared" si="2039"/>
        <v>#DIV/0!</v>
      </c>
      <c r="AI1094" s="788"/>
      <c r="AJ1094" s="788"/>
      <c r="AK1094" s="781"/>
      <c r="AL1094" s="784"/>
      <c r="AM1094" s="781"/>
      <c r="AN1094" s="784"/>
      <c r="AO1094" s="781"/>
      <c r="AP1094" s="781"/>
      <c r="AQ1094" s="784"/>
      <c r="AR1094" s="906"/>
      <c r="AS1094" s="773" t="e">
        <f t="shared" si="2040"/>
        <v>#DIV/0!</v>
      </c>
      <c r="AT1094" s="904"/>
      <c r="AU1094" s="773" t="e">
        <f t="shared" si="2041"/>
        <v>#DIV/0!</v>
      </c>
      <c r="AV1094" s="781"/>
      <c r="AW1094" s="773" t="e">
        <f t="shared" si="2042"/>
        <v>#DIV/0!</v>
      </c>
      <c r="AX1094" s="904"/>
      <c r="AY1094" s="773" t="e">
        <f t="shared" si="2043"/>
        <v>#DIV/0!</v>
      </c>
      <c r="AZ1094" s="781"/>
      <c r="BA1094" s="784"/>
      <c r="BB1094" s="781"/>
      <c r="BC1094" s="781"/>
      <c r="BD1094" s="781"/>
      <c r="BE1094" s="781"/>
      <c r="BF1094" s="781"/>
      <c r="BG1094" s="781"/>
      <c r="BH1094" s="781"/>
      <c r="BI1094" s="781"/>
      <c r="BJ1094" s="781"/>
      <c r="BK1094" s="781"/>
      <c r="BL1094" s="781"/>
      <c r="BM1094" s="781"/>
      <c r="BN1094" s="781"/>
      <c r="BO1094" s="781"/>
      <c r="BP1094" s="781"/>
      <c r="BQ1094" s="781"/>
      <c r="BR1094" s="781"/>
      <c r="BS1094" s="781"/>
      <c r="BT1094" s="781"/>
      <c r="BU1094" s="781"/>
      <c r="BV1094" s="788"/>
      <c r="BW1094" s="788"/>
      <c r="BX1094" s="788"/>
      <c r="BY1094" s="788"/>
      <c r="BZ1094" s="788"/>
      <c r="CA1094" s="789"/>
      <c r="CB1094" s="789"/>
      <c r="CC1094" s="789"/>
      <c r="CD1094" s="789"/>
      <c r="CE1094" s="773" t="e">
        <f t="shared" si="1970"/>
        <v>#DIV/0!</v>
      </c>
    </row>
    <row r="1095" spans="2:83" s="25" customFormat="1" ht="21" hidden="1" customHeight="1" x14ac:dyDescent="0.25">
      <c r="B1095" s="786" t="s">
        <v>17</v>
      </c>
      <c r="C1095" s="787" t="s">
        <v>164</v>
      </c>
      <c r="D1095" s="906"/>
      <c r="E1095" s="904"/>
      <c r="F1095" s="904"/>
      <c r="G1095" s="906"/>
      <c r="H1095" s="906"/>
      <c r="I1095" s="906"/>
      <c r="J1095" s="906"/>
      <c r="K1095" s="906"/>
      <c r="L1095" s="773" t="e">
        <f t="shared" si="2037"/>
        <v>#DIV/0!</v>
      </c>
      <c r="M1095" s="904"/>
      <c r="N1095" s="783" t="e">
        <f t="shared" si="2045"/>
        <v>#DIV/0!</v>
      </c>
      <c r="O1095" s="781"/>
      <c r="P1095" s="784"/>
      <c r="Q1095" s="781"/>
      <c r="R1095" s="784"/>
      <c r="S1095" s="781"/>
      <c r="T1095" s="784"/>
      <c r="U1095" s="781"/>
      <c r="V1095" s="781"/>
      <c r="W1095" s="781"/>
      <c r="X1095" s="781"/>
      <c r="Y1095" s="781"/>
      <c r="Z1095" s="781"/>
      <c r="AA1095" s="781"/>
      <c r="AB1095" s="781"/>
      <c r="AC1095" s="781"/>
      <c r="AD1095" s="784"/>
      <c r="AE1095" s="906"/>
      <c r="AF1095" s="773" t="e">
        <f t="shared" si="2038"/>
        <v>#DIV/0!</v>
      </c>
      <c r="AG1095" s="906"/>
      <c r="AH1095" s="773" t="e">
        <f t="shared" si="2039"/>
        <v>#DIV/0!</v>
      </c>
      <c r="AI1095" s="788"/>
      <c r="AJ1095" s="788"/>
      <c r="AK1095" s="781"/>
      <c r="AL1095" s="784"/>
      <c r="AM1095" s="781"/>
      <c r="AN1095" s="784"/>
      <c r="AO1095" s="781"/>
      <c r="AP1095" s="781"/>
      <c r="AQ1095" s="784"/>
      <c r="AR1095" s="906"/>
      <c r="AS1095" s="773" t="e">
        <f t="shared" si="2040"/>
        <v>#DIV/0!</v>
      </c>
      <c r="AT1095" s="904"/>
      <c r="AU1095" s="773" t="e">
        <f t="shared" si="2041"/>
        <v>#DIV/0!</v>
      </c>
      <c r="AV1095" s="781"/>
      <c r="AW1095" s="773" t="e">
        <f t="shared" si="2042"/>
        <v>#DIV/0!</v>
      </c>
      <c r="AX1095" s="904"/>
      <c r="AY1095" s="773" t="e">
        <f t="shared" si="2043"/>
        <v>#DIV/0!</v>
      </c>
      <c r="AZ1095" s="781"/>
      <c r="BA1095" s="784"/>
      <c r="BB1095" s="781"/>
      <c r="BC1095" s="781"/>
      <c r="BD1095" s="781"/>
      <c r="BE1095" s="781"/>
      <c r="BF1095" s="781"/>
      <c r="BG1095" s="781"/>
      <c r="BH1095" s="781"/>
      <c r="BI1095" s="781"/>
      <c r="BJ1095" s="781"/>
      <c r="BK1095" s="781"/>
      <c r="BL1095" s="781"/>
      <c r="BM1095" s="781"/>
      <c r="BN1095" s="781"/>
      <c r="BO1095" s="781"/>
      <c r="BP1095" s="781"/>
      <c r="BQ1095" s="781"/>
      <c r="BR1095" s="781"/>
      <c r="BS1095" s="781"/>
      <c r="BT1095" s="781"/>
      <c r="BU1095" s="781"/>
      <c r="BV1095" s="788"/>
      <c r="BW1095" s="788"/>
      <c r="BX1095" s="788"/>
      <c r="BY1095" s="788"/>
      <c r="BZ1095" s="788"/>
      <c r="CA1095" s="789"/>
      <c r="CB1095" s="789"/>
      <c r="CC1095" s="789"/>
      <c r="CD1095" s="789"/>
      <c r="CE1095" s="773" t="e">
        <f t="shared" si="1970"/>
        <v>#DIV/0!</v>
      </c>
    </row>
    <row r="1096" spans="2:83" s="25" customFormat="1" ht="92.25" hidden="1" customHeight="1" x14ac:dyDescent="0.25">
      <c r="B1096" s="790" t="s">
        <v>13</v>
      </c>
      <c r="C1096" s="791" t="s">
        <v>165</v>
      </c>
      <c r="D1096" s="906"/>
      <c r="E1096" s="904"/>
      <c r="F1096" s="904"/>
      <c r="G1096" s="906"/>
      <c r="H1096" s="906"/>
      <c r="I1096" s="906"/>
      <c r="J1096" s="906"/>
      <c r="K1096" s="906"/>
      <c r="L1096" s="773" t="e">
        <f t="shared" si="2037"/>
        <v>#DIV/0!</v>
      </c>
      <c r="M1096" s="904"/>
      <c r="N1096" s="783" t="e">
        <f t="shared" si="2045"/>
        <v>#DIV/0!</v>
      </c>
      <c r="O1096" s="781"/>
      <c r="P1096" s="784"/>
      <c r="Q1096" s="781"/>
      <c r="R1096" s="784"/>
      <c r="S1096" s="781"/>
      <c r="T1096" s="784"/>
      <c r="U1096" s="781"/>
      <c r="V1096" s="781"/>
      <c r="W1096" s="781"/>
      <c r="X1096" s="781"/>
      <c r="Y1096" s="781"/>
      <c r="Z1096" s="781"/>
      <c r="AA1096" s="781"/>
      <c r="AB1096" s="781"/>
      <c r="AC1096" s="781"/>
      <c r="AD1096" s="784"/>
      <c r="AE1096" s="906"/>
      <c r="AF1096" s="773" t="e">
        <f t="shared" si="2038"/>
        <v>#DIV/0!</v>
      </c>
      <c r="AG1096" s="906"/>
      <c r="AH1096" s="773" t="e">
        <f t="shared" si="2039"/>
        <v>#DIV/0!</v>
      </c>
      <c r="AI1096" s="788"/>
      <c r="AJ1096" s="788"/>
      <c r="AK1096" s="781"/>
      <c r="AL1096" s="784"/>
      <c r="AM1096" s="781"/>
      <c r="AN1096" s="784"/>
      <c r="AO1096" s="781"/>
      <c r="AP1096" s="781"/>
      <c r="AQ1096" s="784"/>
      <c r="AR1096" s="906"/>
      <c r="AS1096" s="773" t="e">
        <f t="shared" si="2040"/>
        <v>#DIV/0!</v>
      </c>
      <c r="AT1096" s="904"/>
      <c r="AU1096" s="773" t="e">
        <f t="shared" si="2041"/>
        <v>#DIV/0!</v>
      </c>
      <c r="AV1096" s="781"/>
      <c r="AW1096" s="773" t="e">
        <f t="shared" si="2042"/>
        <v>#DIV/0!</v>
      </c>
      <c r="AX1096" s="904"/>
      <c r="AY1096" s="773" t="e">
        <f t="shared" si="2043"/>
        <v>#DIV/0!</v>
      </c>
      <c r="AZ1096" s="781"/>
      <c r="BA1096" s="784"/>
      <c r="BB1096" s="781"/>
      <c r="BC1096" s="781"/>
      <c r="BD1096" s="781"/>
      <c r="BE1096" s="781"/>
      <c r="BF1096" s="781"/>
      <c r="BG1096" s="781"/>
      <c r="BH1096" s="781"/>
      <c r="BI1096" s="781"/>
      <c r="BJ1096" s="781"/>
      <c r="BK1096" s="781"/>
      <c r="BL1096" s="781"/>
      <c r="BM1096" s="781"/>
      <c r="BN1096" s="781"/>
      <c r="BO1096" s="781"/>
      <c r="BP1096" s="781"/>
      <c r="BQ1096" s="781"/>
      <c r="BR1096" s="781"/>
      <c r="BS1096" s="781"/>
      <c r="BT1096" s="781"/>
      <c r="BU1096" s="781"/>
      <c r="BV1096" s="788"/>
      <c r="BW1096" s="788"/>
      <c r="BX1096" s="788"/>
      <c r="BY1096" s="788"/>
      <c r="BZ1096" s="788"/>
      <c r="CA1096" s="789"/>
      <c r="CB1096" s="789"/>
      <c r="CC1096" s="789"/>
      <c r="CD1096" s="789"/>
      <c r="CE1096" s="773" t="e">
        <f t="shared" si="1970"/>
        <v>#DIV/0!</v>
      </c>
    </row>
    <row r="1097" spans="2:83" s="30" customFormat="1" ht="45.75" hidden="1" customHeight="1" x14ac:dyDescent="0.2">
      <c r="B1097" s="1037" t="s">
        <v>25</v>
      </c>
      <c r="C1097" s="1037"/>
      <c r="D1097" s="907" t="e">
        <f>D865+#REF!+D892+D1093+D1096</f>
        <v>#REF!</v>
      </c>
      <c r="E1097" s="904" t="e">
        <f>E865+#REF!+E892+E1093+E1096</f>
        <v>#REF!</v>
      </c>
      <c r="F1097" s="904"/>
      <c r="G1097" s="907"/>
      <c r="H1097" s="907" t="e">
        <f>H865+#REF!+H892+H1093+H1096</f>
        <v>#REF!</v>
      </c>
      <c r="I1097" s="907" t="e">
        <f>I865+#REF!+I892+I1093+I1096</f>
        <v>#REF!</v>
      </c>
      <c r="J1097" s="907" t="e">
        <f>J865+#REF!+J892+J1093+J1096</f>
        <v>#REF!</v>
      </c>
      <c r="K1097" s="907" t="e">
        <f>K865+#REF!+K892+K1093+K1096</f>
        <v>#REF!</v>
      </c>
      <c r="L1097" s="773" t="e">
        <f t="shared" si="2037"/>
        <v>#REF!</v>
      </c>
      <c r="M1097" s="904" t="e">
        <f>M865+#REF!+M892+M1093+M1096</f>
        <v>#REF!</v>
      </c>
      <c r="N1097" s="783" t="e">
        <f t="shared" si="2045"/>
        <v>#REF!</v>
      </c>
      <c r="O1097" s="781"/>
      <c r="P1097" s="784"/>
      <c r="Q1097" s="781"/>
      <c r="R1097" s="784"/>
      <c r="S1097" s="781" t="e">
        <f>S865+#REF!+S892+S1093+S1096</f>
        <v>#REF!</v>
      </c>
      <c r="T1097" s="784"/>
      <c r="U1097" s="781" t="e">
        <f>U865+#REF!+U892+U1093+U1096</f>
        <v>#REF!</v>
      </c>
      <c r="V1097" s="781"/>
      <c r="W1097" s="781"/>
      <c r="X1097" s="781"/>
      <c r="Y1097" s="781"/>
      <c r="Z1097" s="781"/>
      <c r="AA1097" s="781"/>
      <c r="AB1097" s="781"/>
      <c r="AC1097" s="781"/>
      <c r="AD1097" s="784"/>
      <c r="AE1097" s="907" t="e">
        <f>AE865+#REF!+AE892+AE1093+AE1096</f>
        <v>#REF!</v>
      </c>
      <c r="AF1097" s="773" t="e">
        <f t="shared" si="2038"/>
        <v>#REF!</v>
      </c>
      <c r="AG1097" s="907" t="e">
        <f>AG865+#REF!+AG892+AG1093+AG1096</f>
        <v>#REF!</v>
      </c>
      <c r="AH1097" s="773" t="e">
        <f t="shared" si="2039"/>
        <v>#REF!</v>
      </c>
      <c r="AI1097" s="792"/>
      <c r="AJ1097" s="792"/>
      <c r="AK1097" s="781"/>
      <c r="AL1097" s="784"/>
      <c r="AM1097" s="781" t="e">
        <f>AM865+#REF!+AM892+AM1093+AM1096</f>
        <v>#REF!</v>
      </c>
      <c r="AN1097" s="784"/>
      <c r="AO1097" s="781" t="e">
        <f>AO865+#REF!+AO892+AO1093+AO1096</f>
        <v>#REF!</v>
      </c>
      <c r="AP1097" s="781"/>
      <c r="AQ1097" s="784"/>
      <c r="AR1097" s="907" t="e">
        <f>AR865+#REF!+AR892+AR1093+AR1096</f>
        <v>#REF!</v>
      </c>
      <c r="AS1097" s="773" t="e">
        <f t="shared" si="2040"/>
        <v>#REF!</v>
      </c>
      <c r="AT1097" s="904" t="e">
        <f>AT865+#REF!+AT892+AT1093+AT1096</f>
        <v>#REF!</v>
      </c>
      <c r="AU1097" s="773" t="e">
        <f t="shared" si="2041"/>
        <v>#REF!</v>
      </c>
      <c r="AV1097" s="781"/>
      <c r="AW1097" s="773" t="e">
        <f t="shared" si="2042"/>
        <v>#DIV/0!</v>
      </c>
      <c r="AX1097" s="904"/>
      <c r="AY1097" s="773" t="e">
        <f t="shared" si="2043"/>
        <v>#DIV/0!</v>
      </c>
      <c r="AZ1097" s="781" t="e">
        <f>AZ865+#REF!+AZ892+AZ1093+AZ1096</f>
        <v>#REF!</v>
      </c>
      <c r="BA1097" s="784"/>
      <c r="BB1097" s="781" t="e">
        <f>BB865+#REF!+BB892+BB1093+BB1096</f>
        <v>#REF!</v>
      </c>
      <c r="BC1097" s="781"/>
      <c r="BD1097" s="781"/>
      <c r="BE1097" s="781" t="e">
        <f>BE865+#REF!+BE892+BE1093+BE1096</f>
        <v>#REF!</v>
      </c>
      <c r="BF1097" s="781" t="e">
        <f>BF865+#REF!+BF892+BF1093+BF1096</f>
        <v>#REF!</v>
      </c>
      <c r="BG1097" s="781"/>
      <c r="BH1097" s="781" t="e">
        <f>BH865+#REF!+BH892+BH1093+BH1096</f>
        <v>#REF!</v>
      </c>
      <c r="BI1097" s="781" t="e">
        <f>BI865+#REF!+BI892+BI1093+BI1096</f>
        <v>#REF!</v>
      </c>
      <c r="BJ1097" s="781"/>
      <c r="BK1097" s="781"/>
      <c r="BL1097" s="781"/>
      <c r="BM1097" s="781"/>
      <c r="BN1097" s="781"/>
      <c r="BO1097" s="781"/>
      <c r="BP1097" s="781"/>
      <c r="BQ1097" s="781"/>
      <c r="BR1097" s="781"/>
      <c r="BS1097" s="781"/>
      <c r="BT1097" s="781"/>
      <c r="BU1097" s="781" t="e">
        <f>BU865+#REF!+BU892+BU1093+BU1096</f>
        <v>#REF!</v>
      </c>
      <c r="BV1097" s="792" t="e">
        <f>BV865+#REF!+BV892+BV1093+BV1096</f>
        <v>#REF!</v>
      </c>
      <c r="BW1097" s="792"/>
      <c r="BX1097" s="792"/>
      <c r="BY1097" s="792" t="e">
        <f>BY865+#REF!+BY892+BY1093+BY1096</f>
        <v>#REF!</v>
      </c>
      <c r="BZ1097" s="792" t="e">
        <f>BZ865+#REF!+BZ892+BZ1093+BZ1096</f>
        <v>#REF!</v>
      </c>
      <c r="CA1097" s="793"/>
      <c r="CB1097" s="793"/>
      <c r="CC1097" s="793"/>
      <c r="CD1097" s="793"/>
      <c r="CE1097" s="773" t="e">
        <f t="shared" si="1970"/>
        <v>#REF!</v>
      </c>
    </row>
    <row r="1098" spans="2:83" s="30" customFormat="1" ht="10.5" hidden="1" customHeight="1" x14ac:dyDescent="0.25">
      <c r="B1098" s="794"/>
      <c r="C1098" s="795"/>
      <c r="D1098" s="908"/>
      <c r="E1098" s="904"/>
      <c r="F1098" s="904"/>
      <c r="G1098" s="908"/>
      <c r="H1098" s="908"/>
      <c r="I1098" s="908"/>
      <c r="J1098" s="908"/>
      <c r="K1098" s="908"/>
      <c r="L1098" s="773" t="e">
        <f t="shared" si="2037"/>
        <v>#DIV/0!</v>
      </c>
      <c r="M1098" s="904"/>
      <c r="N1098" s="783" t="e">
        <f t="shared" si="2045"/>
        <v>#DIV/0!</v>
      </c>
      <c r="O1098" s="781"/>
      <c r="P1098" s="784"/>
      <c r="Q1098" s="781"/>
      <c r="R1098" s="784"/>
      <c r="S1098" s="781"/>
      <c r="T1098" s="784"/>
      <c r="U1098" s="781"/>
      <c r="V1098" s="781"/>
      <c r="W1098" s="781"/>
      <c r="X1098" s="781"/>
      <c r="Y1098" s="781"/>
      <c r="Z1098" s="781"/>
      <c r="AA1098" s="781"/>
      <c r="AB1098" s="781"/>
      <c r="AC1098" s="781"/>
      <c r="AD1098" s="784"/>
      <c r="AE1098" s="908"/>
      <c r="AF1098" s="773" t="e">
        <f t="shared" si="2038"/>
        <v>#DIV/0!</v>
      </c>
      <c r="AG1098" s="908"/>
      <c r="AH1098" s="773" t="e">
        <f t="shared" si="2039"/>
        <v>#DIV/0!</v>
      </c>
      <c r="AI1098" s="796"/>
      <c r="AJ1098" s="796"/>
      <c r="AK1098" s="781"/>
      <c r="AL1098" s="784"/>
      <c r="AM1098" s="781"/>
      <c r="AN1098" s="784"/>
      <c r="AO1098" s="781"/>
      <c r="AP1098" s="781"/>
      <c r="AQ1098" s="784"/>
      <c r="AR1098" s="908"/>
      <c r="AS1098" s="773" t="e">
        <f t="shared" si="2040"/>
        <v>#DIV/0!</v>
      </c>
      <c r="AT1098" s="904"/>
      <c r="AU1098" s="773" t="e">
        <f t="shared" si="2041"/>
        <v>#DIV/0!</v>
      </c>
      <c r="AV1098" s="781"/>
      <c r="AW1098" s="773" t="e">
        <f t="shared" si="2042"/>
        <v>#DIV/0!</v>
      </c>
      <c r="AX1098" s="904"/>
      <c r="AY1098" s="773" t="e">
        <f t="shared" si="2043"/>
        <v>#DIV/0!</v>
      </c>
      <c r="AZ1098" s="781"/>
      <c r="BA1098" s="784"/>
      <c r="BB1098" s="781"/>
      <c r="BC1098" s="781"/>
      <c r="BD1098" s="781"/>
      <c r="BE1098" s="781"/>
      <c r="BF1098" s="781"/>
      <c r="BG1098" s="781"/>
      <c r="BH1098" s="781"/>
      <c r="BI1098" s="781"/>
      <c r="BJ1098" s="781"/>
      <c r="BK1098" s="781"/>
      <c r="BL1098" s="781"/>
      <c r="BM1098" s="781"/>
      <c r="BN1098" s="781"/>
      <c r="BO1098" s="781"/>
      <c r="BP1098" s="781"/>
      <c r="BQ1098" s="781"/>
      <c r="BR1098" s="781"/>
      <c r="BS1098" s="781"/>
      <c r="BT1098" s="781"/>
      <c r="BU1098" s="781"/>
      <c r="BV1098" s="796"/>
      <c r="BW1098" s="796"/>
      <c r="BX1098" s="796"/>
      <c r="BY1098" s="796"/>
      <c r="BZ1098" s="796"/>
      <c r="CA1098" s="793"/>
      <c r="CB1098" s="793"/>
      <c r="CC1098" s="793"/>
      <c r="CD1098" s="793"/>
      <c r="CE1098" s="773" t="e">
        <f t="shared" si="1970"/>
        <v>#DIV/0!</v>
      </c>
    </row>
    <row r="1099" spans="2:83" s="30" customFormat="1" ht="27.75" hidden="1" customHeight="1" x14ac:dyDescent="0.2">
      <c r="B1099" s="1037" t="s">
        <v>166</v>
      </c>
      <c r="C1099" s="1037"/>
      <c r="D1099" s="907" t="e">
        <f>D865+#REF!</f>
        <v>#REF!</v>
      </c>
      <c r="E1099" s="904" t="e">
        <f>E865+#REF!</f>
        <v>#REF!</v>
      </c>
      <c r="F1099" s="904"/>
      <c r="G1099" s="907"/>
      <c r="H1099" s="907" t="e">
        <f>H865+#REF!</f>
        <v>#REF!</v>
      </c>
      <c r="I1099" s="907" t="e">
        <f>I865+#REF!</f>
        <v>#REF!</v>
      </c>
      <c r="J1099" s="907" t="e">
        <f>J865+#REF!</f>
        <v>#REF!</v>
      </c>
      <c r="K1099" s="907" t="e">
        <f>K865+#REF!</f>
        <v>#REF!</v>
      </c>
      <c r="L1099" s="773" t="e">
        <f t="shared" si="2037"/>
        <v>#REF!</v>
      </c>
      <c r="M1099" s="904" t="e">
        <f>M865+#REF!</f>
        <v>#REF!</v>
      </c>
      <c r="N1099" s="783" t="e">
        <f t="shared" si="2045"/>
        <v>#REF!</v>
      </c>
      <c r="O1099" s="781"/>
      <c r="P1099" s="784"/>
      <c r="Q1099" s="781"/>
      <c r="R1099" s="784"/>
      <c r="S1099" s="781" t="e">
        <f>S865+#REF!</f>
        <v>#REF!</v>
      </c>
      <c r="T1099" s="784"/>
      <c r="U1099" s="781" t="e">
        <f>U865+#REF!</f>
        <v>#REF!</v>
      </c>
      <c r="V1099" s="781"/>
      <c r="W1099" s="781"/>
      <c r="X1099" s="781"/>
      <c r="Y1099" s="781"/>
      <c r="Z1099" s="781"/>
      <c r="AA1099" s="781"/>
      <c r="AB1099" s="781"/>
      <c r="AC1099" s="781"/>
      <c r="AD1099" s="784"/>
      <c r="AE1099" s="907" t="e">
        <f>AE865+#REF!</f>
        <v>#REF!</v>
      </c>
      <c r="AF1099" s="773" t="e">
        <f t="shared" si="2038"/>
        <v>#REF!</v>
      </c>
      <c r="AG1099" s="907" t="e">
        <f>AG865+#REF!</f>
        <v>#REF!</v>
      </c>
      <c r="AH1099" s="773" t="e">
        <f t="shared" si="2039"/>
        <v>#REF!</v>
      </c>
      <c r="AI1099" s="792"/>
      <c r="AJ1099" s="792"/>
      <c r="AK1099" s="781"/>
      <c r="AL1099" s="784"/>
      <c r="AM1099" s="781" t="e">
        <f>AM865+#REF!</f>
        <v>#REF!</v>
      </c>
      <c r="AN1099" s="784"/>
      <c r="AO1099" s="781" t="e">
        <f>AO865+#REF!</f>
        <v>#REF!</v>
      </c>
      <c r="AP1099" s="781"/>
      <c r="AQ1099" s="784"/>
      <c r="AR1099" s="907" t="e">
        <f>AR865+#REF!</f>
        <v>#REF!</v>
      </c>
      <c r="AS1099" s="773" t="e">
        <f t="shared" si="2040"/>
        <v>#REF!</v>
      </c>
      <c r="AT1099" s="904" t="e">
        <f>AT865+#REF!</f>
        <v>#REF!</v>
      </c>
      <c r="AU1099" s="773" t="e">
        <f t="shared" si="2041"/>
        <v>#REF!</v>
      </c>
      <c r="AV1099" s="781"/>
      <c r="AW1099" s="773" t="e">
        <f t="shared" si="2042"/>
        <v>#DIV/0!</v>
      </c>
      <c r="AX1099" s="904"/>
      <c r="AY1099" s="773" t="e">
        <f t="shared" si="2043"/>
        <v>#DIV/0!</v>
      </c>
      <c r="AZ1099" s="781" t="e">
        <f>AZ865+#REF!</f>
        <v>#REF!</v>
      </c>
      <c r="BA1099" s="784"/>
      <c r="BB1099" s="781" t="e">
        <f>BB865+#REF!</f>
        <v>#REF!</v>
      </c>
      <c r="BC1099" s="781"/>
      <c r="BD1099" s="781"/>
      <c r="BE1099" s="781" t="e">
        <f>BE865+#REF!</f>
        <v>#REF!</v>
      </c>
      <c r="BF1099" s="781" t="e">
        <f>BF865+#REF!</f>
        <v>#REF!</v>
      </c>
      <c r="BG1099" s="781"/>
      <c r="BH1099" s="781" t="e">
        <f>BH865+#REF!</f>
        <v>#REF!</v>
      </c>
      <c r="BI1099" s="781" t="e">
        <f>BI865+#REF!</f>
        <v>#REF!</v>
      </c>
      <c r="BJ1099" s="781"/>
      <c r="BK1099" s="781"/>
      <c r="BL1099" s="781"/>
      <c r="BM1099" s="781"/>
      <c r="BN1099" s="781"/>
      <c r="BO1099" s="781"/>
      <c r="BP1099" s="781"/>
      <c r="BQ1099" s="781"/>
      <c r="BR1099" s="781"/>
      <c r="BS1099" s="781"/>
      <c r="BT1099" s="781"/>
      <c r="BU1099" s="781" t="e">
        <f>BU865+#REF!</f>
        <v>#REF!</v>
      </c>
      <c r="BV1099" s="792" t="e">
        <f>BV865+#REF!</f>
        <v>#REF!</v>
      </c>
      <c r="BW1099" s="792"/>
      <c r="BX1099" s="792"/>
      <c r="BY1099" s="792" t="e">
        <f>BY865+#REF!</f>
        <v>#REF!</v>
      </c>
      <c r="BZ1099" s="792" t="e">
        <f>BZ865+#REF!</f>
        <v>#REF!</v>
      </c>
      <c r="CA1099" s="793"/>
      <c r="CB1099" s="793"/>
      <c r="CC1099" s="793"/>
      <c r="CD1099" s="793"/>
      <c r="CE1099" s="773" t="e">
        <f t="shared" si="1970"/>
        <v>#REF!</v>
      </c>
    </row>
    <row r="1100" spans="2:83" s="30" customFormat="1" ht="29.25" hidden="1" customHeight="1" x14ac:dyDescent="0.2">
      <c r="B1100" s="1037" t="s">
        <v>167</v>
      </c>
      <c r="C1100" s="1037"/>
      <c r="D1100" s="907">
        <f>E1100+H1100+I1100</f>
        <v>0</v>
      </c>
      <c r="E1100" s="904">
        <v>0</v>
      </c>
      <c r="F1100" s="904"/>
      <c r="G1100" s="907"/>
      <c r="H1100" s="907">
        <v>0</v>
      </c>
      <c r="I1100" s="907">
        <v>0</v>
      </c>
      <c r="J1100" s="907">
        <f>K1100+M1100+Q1100</f>
        <v>0</v>
      </c>
      <c r="K1100" s="907">
        <f>M1100+S1100+U1100</f>
        <v>0</v>
      </c>
      <c r="L1100" s="773" t="e">
        <f t="shared" si="2037"/>
        <v>#DIV/0!</v>
      </c>
      <c r="M1100" s="904">
        <v>0</v>
      </c>
      <c r="N1100" s="783" t="e">
        <f t="shared" si="2045"/>
        <v>#DIV/0!</v>
      </c>
      <c r="O1100" s="781"/>
      <c r="P1100" s="784"/>
      <c r="Q1100" s="781"/>
      <c r="R1100" s="784"/>
      <c r="S1100" s="781">
        <v>0</v>
      </c>
      <c r="T1100" s="784"/>
      <c r="U1100" s="781">
        <v>0</v>
      </c>
      <c r="V1100" s="781"/>
      <c r="W1100" s="781"/>
      <c r="X1100" s="781"/>
      <c r="Y1100" s="781"/>
      <c r="Z1100" s="781"/>
      <c r="AA1100" s="781"/>
      <c r="AB1100" s="781"/>
      <c r="AC1100" s="781"/>
      <c r="AD1100" s="784"/>
      <c r="AE1100" s="907">
        <f>AG1100+AM1100+AO1100</f>
        <v>0</v>
      </c>
      <c r="AF1100" s="773" t="e">
        <f t="shared" si="2038"/>
        <v>#DIV/0!</v>
      </c>
      <c r="AG1100" s="907">
        <v>0</v>
      </c>
      <c r="AH1100" s="773" t="e">
        <f t="shared" si="2039"/>
        <v>#DIV/0!</v>
      </c>
      <c r="AI1100" s="792"/>
      <c r="AJ1100" s="792"/>
      <c r="AK1100" s="781"/>
      <c r="AL1100" s="784"/>
      <c r="AM1100" s="781">
        <v>0</v>
      </c>
      <c r="AN1100" s="784"/>
      <c r="AO1100" s="781">
        <v>0</v>
      </c>
      <c r="AP1100" s="781"/>
      <c r="AQ1100" s="784"/>
      <c r="AR1100" s="907">
        <f>AT1100+AZ1100+BB1100</f>
        <v>0</v>
      </c>
      <c r="AS1100" s="773" t="e">
        <f t="shared" si="2040"/>
        <v>#DIV/0!</v>
      </c>
      <c r="AT1100" s="904">
        <v>0</v>
      </c>
      <c r="AU1100" s="773" t="e">
        <f t="shared" si="2041"/>
        <v>#DIV/0!</v>
      </c>
      <c r="AV1100" s="781"/>
      <c r="AW1100" s="773" t="e">
        <f t="shared" si="2042"/>
        <v>#DIV/0!</v>
      </c>
      <c r="AX1100" s="904"/>
      <c r="AY1100" s="773" t="e">
        <f t="shared" si="2043"/>
        <v>#DIV/0!</v>
      </c>
      <c r="AZ1100" s="781">
        <v>0</v>
      </c>
      <c r="BA1100" s="784"/>
      <c r="BB1100" s="781">
        <v>0</v>
      </c>
      <c r="BC1100" s="781"/>
      <c r="BD1100" s="781"/>
      <c r="BE1100" s="781">
        <f>BF1100+BH1100+BI1100</f>
        <v>0</v>
      </c>
      <c r="BF1100" s="781">
        <v>0</v>
      </c>
      <c r="BG1100" s="781"/>
      <c r="BH1100" s="781">
        <v>0</v>
      </c>
      <c r="BI1100" s="781">
        <v>0</v>
      </c>
      <c r="BJ1100" s="781"/>
      <c r="BK1100" s="781"/>
      <c r="BL1100" s="781"/>
      <c r="BM1100" s="781"/>
      <c r="BN1100" s="781"/>
      <c r="BO1100" s="781"/>
      <c r="BP1100" s="781"/>
      <c r="BQ1100" s="781"/>
      <c r="BR1100" s="781"/>
      <c r="BS1100" s="781"/>
      <c r="BT1100" s="781"/>
      <c r="BU1100" s="781">
        <f>BV1100+BY1100+BZ1100</f>
        <v>0</v>
      </c>
      <c r="BV1100" s="792">
        <v>0</v>
      </c>
      <c r="BW1100" s="792"/>
      <c r="BX1100" s="792"/>
      <c r="BY1100" s="792">
        <v>0</v>
      </c>
      <c r="BZ1100" s="792">
        <v>0</v>
      </c>
      <c r="CA1100" s="793"/>
      <c r="CB1100" s="793"/>
      <c r="CC1100" s="793"/>
      <c r="CD1100" s="793"/>
      <c r="CE1100" s="773" t="e">
        <f t="shared" si="1970"/>
        <v>#DIV/0!</v>
      </c>
    </row>
    <row r="1101" spans="2:83" s="30" customFormat="1" ht="21" hidden="1" customHeight="1" x14ac:dyDescent="0.2">
      <c r="B1101" s="1037" t="s">
        <v>168</v>
      </c>
      <c r="C1101" s="1037"/>
      <c r="D1101" s="907" t="e">
        <f>E1101+I1101</f>
        <v>#REF!</v>
      </c>
      <c r="E1101" s="904" t="e">
        <f>E865+#REF!</f>
        <v>#REF!</v>
      </c>
      <c r="F1101" s="904"/>
      <c r="G1101" s="907"/>
      <c r="H1101" s="907" t="e">
        <f>H865+#REF!</f>
        <v>#REF!</v>
      </c>
      <c r="I1101" s="907" t="e">
        <f>I865+#REF!</f>
        <v>#REF!</v>
      </c>
      <c r="J1101" s="907" t="e">
        <f>K1101+Q1101</f>
        <v>#REF!</v>
      </c>
      <c r="K1101" s="907" t="e">
        <f>M1101+U1101</f>
        <v>#REF!</v>
      </c>
      <c r="L1101" s="773" t="e">
        <f t="shared" si="2037"/>
        <v>#REF!</v>
      </c>
      <c r="M1101" s="904" t="e">
        <f>M865+#REF!</f>
        <v>#REF!</v>
      </c>
      <c r="N1101" s="783" t="e">
        <f t="shared" si="2045"/>
        <v>#REF!</v>
      </c>
      <c r="O1101" s="781"/>
      <c r="P1101" s="784"/>
      <c r="Q1101" s="781"/>
      <c r="R1101" s="784"/>
      <c r="S1101" s="781" t="e">
        <f>S865+#REF!</f>
        <v>#REF!</v>
      </c>
      <c r="T1101" s="784"/>
      <c r="U1101" s="781" t="e">
        <f>U865+#REF!</f>
        <v>#REF!</v>
      </c>
      <c r="V1101" s="781"/>
      <c r="W1101" s="781"/>
      <c r="X1101" s="781"/>
      <c r="Y1101" s="781"/>
      <c r="Z1101" s="781"/>
      <c r="AA1101" s="781"/>
      <c r="AB1101" s="781"/>
      <c r="AC1101" s="781"/>
      <c r="AD1101" s="784"/>
      <c r="AE1101" s="907" t="e">
        <f>AG1101+AO1101</f>
        <v>#REF!</v>
      </c>
      <c r="AF1101" s="773" t="e">
        <f t="shared" si="2038"/>
        <v>#REF!</v>
      </c>
      <c r="AG1101" s="907" t="e">
        <f>AG865+#REF!</f>
        <v>#REF!</v>
      </c>
      <c r="AH1101" s="773" t="e">
        <f t="shared" si="2039"/>
        <v>#REF!</v>
      </c>
      <c r="AI1101" s="792"/>
      <c r="AJ1101" s="792"/>
      <c r="AK1101" s="781"/>
      <c r="AL1101" s="784"/>
      <c r="AM1101" s="781" t="e">
        <f>AM865+#REF!</f>
        <v>#REF!</v>
      </c>
      <c r="AN1101" s="784"/>
      <c r="AO1101" s="781" t="e">
        <f>AO865+#REF!</f>
        <v>#REF!</v>
      </c>
      <c r="AP1101" s="781"/>
      <c r="AQ1101" s="784"/>
      <c r="AR1101" s="907" t="e">
        <f>AT1101+BB1101</f>
        <v>#REF!</v>
      </c>
      <c r="AS1101" s="773" t="e">
        <f t="shared" si="2040"/>
        <v>#REF!</v>
      </c>
      <c r="AT1101" s="904" t="e">
        <f>AT865+#REF!</f>
        <v>#REF!</v>
      </c>
      <c r="AU1101" s="773" t="e">
        <f t="shared" si="2041"/>
        <v>#REF!</v>
      </c>
      <c r="AV1101" s="781"/>
      <c r="AW1101" s="773" t="e">
        <f t="shared" si="2042"/>
        <v>#DIV/0!</v>
      </c>
      <c r="AX1101" s="904"/>
      <c r="AY1101" s="773" t="e">
        <f t="shared" si="2043"/>
        <v>#DIV/0!</v>
      </c>
      <c r="AZ1101" s="781" t="e">
        <f>AZ865+#REF!</f>
        <v>#REF!</v>
      </c>
      <c r="BA1101" s="784"/>
      <c r="BB1101" s="781" t="e">
        <f>BB865+#REF!</f>
        <v>#REF!</v>
      </c>
      <c r="BC1101" s="781"/>
      <c r="BD1101" s="781"/>
      <c r="BE1101" s="781" t="e">
        <f>BF1101+BI1101</f>
        <v>#REF!</v>
      </c>
      <c r="BF1101" s="781" t="e">
        <f>BF865+#REF!</f>
        <v>#REF!</v>
      </c>
      <c r="BG1101" s="781"/>
      <c r="BH1101" s="781" t="e">
        <f>BH865+#REF!</f>
        <v>#REF!</v>
      </c>
      <c r="BI1101" s="781" t="e">
        <f>BI865+#REF!</f>
        <v>#REF!</v>
      </c>
      <c r="BJ1101" s="781"/>
      <c r="BK1101" s="781"/>
      <c r="BL1101" s="781"/>
      <c r="BM1101" s="781"/>
      <c r="BN1101" s="781"/>
      <c r="BO1101" s="781"/>
      <c r="BP1101" s="781"/>
      <c r="BQ1101" s="781"/>
      <c r="BR1101" s="781"/>
      <c r="BS1101" s="781"/>
      <c r="BT1101" s="781"/>
      <c r="BU1101" s="781" t="e">
        <f>BV1101+BZ1101</f>
        <v>#REF!</v>
      </c>
      <c r="BV1101" s="792" t="e">
        <f>BV865+#REF!</f>
        <v>#REF!</v>
      </c>
      <c r="BW1101" s="792"/>
      <c r="BX1101" s="792"/>
      <c r="BY1101" s="792" t="e">
        <f>BY865+#REF!</f>
        <v>#REF!</v>
      </c>
      <c r="BZ1101" s="792" t="e">
        <f>BZ865+#REF!</f>
        <v>#REF!</v>
      </c>
      <c r="CA1101" s="793"/>
      <c r="CB1101" s="793"/>
      <c r="CC1101" s="793"/>
      <c r="CD1101" s="793"/>
      <c r="CE1101" s="773" t="e">
        <f t="shared" si="1970"/>
        <v>#REF!</v>
      </c>
    </row>
    <row r="1102" spans="2:83" s="30" customFormat="1" ht="41.25" hidden="1" customHeight="1" x14ac:dyDescent="0.2">
      <c r="B1102" s="1037" t="s">
        <v>169</v>
      </c>
      <c r="C1102" s="1037"/>
      <c r="D1102" s="907">
        <f>D871+D875</f>
        <v>2700410.2475100001</v>
      </c>
      <c r="E1102" s="904">
        <f>E871</f>
        <v>0</v>
      </c>
      <c r="F1102" s="904"/>
      <c r="G1102" s="907"/>
      <c r="H1102" s="907">
        <f>H871</f>
        <v>0</v>
      </c>
      <c r="I1102" s="907">
        <f>I871+I875</f>
        <v>2700410.2475100001</v>
      </c>
      <c r="J1102" s="907">
        <f>J871+J875</f>
        <v>-2518714.6255300003</v>
      </c>
      <c r="K1102" s="907">
        <f>K871+K875</f>
        <v>181695.62198</v>
      </c>
      <c r="L1102" s="773">
        <f t="shared" si="2037"/>
        <v>6.7284451370875326E-2</v>
      </c>
      <c r="M1102" s="904">
        <f>M871</f>
        <v>0</v>
      </c>
      <c r="N1102" s="783" t="e">
        <f t="shared" si="2045"/>
        <v>#DIV/0!</v>
      </c>
      <c r="O1102" s="781"/>
      <c r="P1102" s="784"/>
      <c r="Q1102" s="781"/>
      <c r="R1102" s="784"/>
      <c r="S1102" s="781">
        <f>S871</f>
        <v>0</v>
      </c>
      <c r="T1102" s="784"/>
      <c r="U1102" s="781">
        <f>U871+U875</f>
        <v>181695.62198</v>
      </c>
      <c r="V1102" s="781"/>
      <c r="W1102" s="781"/>
      <c r="X1102" s="781"/>
      <c r="Y1102" s="781"/>
      <c r="Z1102" s="781"/>
      <c r="AA1102" s="781"/>
      <c r="AB1102" s="781"/>
      <c r="AC1102" s="781"/>
      <c r="AD1102" s="784"/>
      <c r="AE1102" s="907">
        <f>AE871+AE875</f>
        <v>147079.95929999999</v>
      </c>
      <c r="AF1102" s="773">
        <f t="shared" si="2038"/>
        <v>5.4465783277048284E-2</v>
      </c>
      <c r="AG1102" s="907">
        <f>AG871</f>
        <v>0</v>
      </c>
      <c r="AH1102" s="773" t="e">
        <f t="shared" si="2039"/>
        <v>#DIV/0!</v>
      </c>
      <c r="AI1102" s="792"/>
      <c r="AJ1102" s="792"/>
      <c r="AK1102" s="781"/>
      <c r="AL1102" s="784"/>
      <c r="AM1102" s="781">
        <f>AM871</f>
        <v>0</v>
      </c>
      <c r="AN1102" s="784"/>
      <c r="AO1102" s="781">
        <f>AO871+AO875</f>
        <v>147079.95929999999</v>
      </c>
      <c r="AP1102" s="781"/>
      <c r="AQ1102" s="784"/>
      <c r="AR1102" s="907">
        <f>AR871+AR875</f>
        <v>2700114.30907</v>
      </c>
      <c r="AS1102" s="773">
        <f t="shared" si="2040"/>
        <v>0.99989040982188793</v>
      </c>
      <c r="AT1102" s="904">
        <f>AT871</f>
        <v>0</v>
      </c>
      <c r="AU1102" s="773" t="e">
        <f t="shared" si="2041"/>
        <v>#DIV/0!</v>
      </c>
      <c r="AV1102" s="781"/>
      <c r="AW1102" s="773" t="e">
        <f t="shared" si="2042"/>
        <v>#DIV/0!</v>
      </c>
      <c r="AX1102" s="904"/>
      <c r="AY1102" s="773" t="e">
        <f t="shared" si="2043"/>
        <v>#DIV/0!</v>
      </c>
      <c r="AZ1102" s="781">
        <f>AZ871</f>
        <v>0</v>
      </c>
      <c r="BA1102" s="784"/>
      <c r="BB1102" s="781">
        <f>BB871+BB875</f>
        <v>2700114.30907</v>
      </c>
      <c r="BC1102" s="781"/>
      <c r="BD1102" s="781"/>
      <c r="BE1102" s="781">
        <f>BE871+BE875</f>
        <v>0</v>
      </c>
      <c r="BF1102" s="781">
        <f>BF871</f>
        <v>0</v>
      </c>
      <c r="BG1102" s="781"/>
      <c r="BH1102" s="781">
        <f>BH871</f>
        <v>0</v>
      </c>
      <c r="BI1102" s="781">
        <f>BI871+BI875</f>
        <v>0</v>
      </c>
      <c r="BJ1102" s="781"/>
      <c r="BK1102" s="781"/>
      <c r="BL1102" s="781"/>
      <c r="BM1102" s="781"/>
      <c r="BN1102" s="781"/>
      <c r="BO1102" s="781"/>
      <c r="BP1102" s="781"/>
      <c r="BQ1102" s="781"/>
      <c r="BR1102" s="781"/>
      <c r="BS1102" s="781"/>
      <c r="BT1102" s="781"/>
      <c r="BU1102" s="781">
        <f>BU871+BU875</f>
        <v>1033834.4051</v>
      </c>
      <c r="BV1102" s="792">
        <f>BV871</f>
        <v>0</v>
      </c>
      <c r="BW1102" s="792"/>
      <c r="BX1102" s="792"/>
      <c r="BY1102" s="792">
        <f>BY871</f>
        <v>0</v>
      </c>
      <c r="BZ1102" s="792">
        <f>BZ871+BZ875</f>
        <v>1103902.4051000001</v>
      </c>
      <c r="CA1102" s="793"/>
      <c r="CB1102" s="793"/>
      <c r="CC1102" s="793"/>
      <c r="CD1102" s="793"/>
      <c r="CE1102" s="773">
        <f t="shared" si="1970"/>
        <v>0.99989040982188793</v>
      </c>
    </row>
    <row r="1103" spans="2:83" s="6" customFormat="1" ht="9.75" hidden="1" customHeight="1" x14ac:dyDescent="0.25">
      <c r="B1103" s="797"/>
      <c r="C1103" s="798"/>
      <c r="D1103" s="800"/>
      <c r="E1103" s="904"/>
      <c r="F1103" s="904"/>
      <c r="G1103" s="800"/>
      <c r="H1103" s="800"/>
      <c r="I1103" s="800"/>
      <c r="J1103" s="800"/>
      <c r="K1103" s="800"/>
      <c r="L1103" s="773" t="e">
        <f t="shared" si="2037"/>
        <v>#DIV/0!</v>
      </c>
      <c r="M1103" s="904"/>
      <c r="N1103" s="783" t="e">
        <f t="shared" si="2045"/>
        <v>#DIV/0!</v>
      </c>
      <c r="O1103" s="781"/>
      <c r="P1103" s="784"/>
      <c r="Q1103" s="781"/>
      <c r="R1103" s="784"/>
      <c r="S1103" s="781"/>
      <c r="T1103" s="784"/>
      <c r="U1103" s="781"/>
      <c r="V1103" s="781"/>
      <c r="W1103" s="781"/>
      <c r="X1103" s="781"/>
      <c r="Y1103" s="781"/>
      <c r="Z1103" s="781"/>
      <c r="AA1103" s="781"/>
      <c r="AB1103" s="781"/>
      <c r="AC1103" s="781"/>
      <c r="AD1103" s="784"/>
      <c r="AE1103" s="800"/>
      <c r="AF1103" s="773" t="e">
        <f t="shared" si="2038"/>
        <v>#DIV/0!</v>
      </c>
      <c r="AG1103" s="800"/>
      <c r="AH1103" s="773" t="e">
        <f t="shared" si="2039"/>
        <v>#DIV/0!</v>
      </c>
      <c r="AI1103" s="799"/>
      <c r="AJ1103" s="799"/>
      <c r="AK1103" s="781"/>
      <c r="AL1103" s="784"/>
      <c r="AM1103" s="781"/>
      <c r="AN1103" s="784"/>
      <c r="AO1103" s="781"/>
      <c r="AP1103" s="781"/>
      <c r="AQ1103" s="784"/>
      <c r="AR1103" s="800"/>
      <c r="AS1103" s="773" t="e">
        <f t="shared" si="2040"/>
        <v>#DIV/0!</v>
      </c>
      <c r="AT1103" s="904"/>
      <c r="AU1103" s="773" t="e">
        <f t="shared" si="2041"/>
        <v>#DIV/0!</v>
      </c>
      <c r="AV1103" s="781"/>
      <c r="AW1103" s="773" t="e">
        <f t="shared" si="2042"/>
        <v>#DIV/0!</v>
      </c>
      <c r="AX1103" s="904"/>
      <c r="AY1103" s="773" t="e">
        <f t="shared" si="2043"/>
        <v>#DIV/0!</v>
      </c>
      <c r="AZ1103" s="781"/>
      <c r="BA1103" s="784"/>
      <c r="BB1103" s="781"/>
      <c r="BC1103" s="781"/>
      <c r="BD1103" s="781"/>
      <c r="BE1103" s="781"/>
      <c r="BF1103" s="781"/>
      <c r="BG1103" s="781"/>
      <c r="BH1103" s="781"/>
      <c r="BI1103" s="781"/>
      <c r="BJ1103" s="781"/>
      <c r="BK1103" s="781"/>
      <c r="BL1103" s="781"/>
      <c r="BM1103" s="781"/>
      <c r="BN1103" s="781"/>
      <c r="BO1103" s="781"/>
      <c r="BP1103" s="781"/>
      <c r="BQ1103" s="781"/>
      <c r="BR1103" s="781"/>
      <c r="BS1103" s="781"/>
      <c r="BT1103" s="781"/>
      <c r="BU1103" s="781"/>
      <c r="BV1103" s="800"/>
      <c r="BW1103" s="800"/>
      <c r="BX1103" s="800"/>
      <c r="BY1103" s="800"/>
      <c r="BZ1103" s="800"/>
      <c r="CA1103" s="801"/>
      <c r="CB1103" s="801"/>
      <c r="CC1103" s="801"/>
      <c r="CD1103" s="801"/>
      <c r="CE1103" s="773" t="e">
        <f t="shared" si="1970"/>
        <v>#DIV/0!</v>
      </c>
    </row>
    <row r="1104" spans="2:83" s="6" customFormat="1" ht="30.75" hidden="1" customHeight="1" x14ac:dyDescent="0.25">
      <c r="B1104" s="797"/>
      <c r="C1104" s="798"/>
      <c r="D1104" s="800"/>
      <c r="E1104" s="904"/>
      <c r="F1104" s="904"/>
      <c r="G1104" s="800"/>
      <c r="H1104" s="800"/>
      <c r="I1104" s="800"/>
      <c r="J1104" s="800"/>
      <c r="K1104" s="800"/>
      <c r="L1104" s="773" t="e">
        <f t="shared" si="2037"/>
        <v>#DIV/0!</v>
      </c>
      <c r="M1104" s="904"/>
      <c r="N1104" s="783" t="e">
        <f t="shared" si="2045"/>
        <v>#DIV/0!</v>
      </c>
      <c r="O1104" s="781"/>
      <c r="P1104" s="784"/>
      <c r="Q1104" s="781"/>
      <c r="R1104" s="784"/>
      <c r="S1104" s="781"/>
      <c r="T1104" s="784"/>
      <c r="U1104" s="781"/>
      <c r="V1104" s="781"/>
      <c r="W1104" s="781"/>
      <c r="X1104" s="781"/>
      <c r="Y1104" s="781"/>
      <c r="Z1104" s="781"/>
      <c r="AA1104" s="781"/>
      <c r="AB1104" s="781"/>
      <c r="AC1104" s="781"/>
      <c r="AD1104" s="784"/>
      <c r="AE1104" s="800"/>
      <c r="AF1104" s="773" t="e">
        <f t="shared" si="2038"/>
        <v>#DIV/0!</v>
      </c>
      <c r="AG1104" s="800"/>
      <c r="AH1104" s="773" t="e">
        <f t="shared" si="2039"/>
        <v>#DIV/0!</v>
      </c>
      <c r="AI1104" s="799"/>
      <c r="AJ1104" s="799"/>
      <c r="AK1104" s="781"/>
      <c r="AL1104" s="784"/>
      <c r="AM1104" s="781"/>
      <c r="AN1104" s="784"/>
      <c r="AO1104" s="781"/>
      <c r="AP1104" s="781"/>
      <c r="AQ1104" s="784"/>
      <c r="AR1104" s="800"/>
      <c r="AS1104" s="773" t="e">
        <f t="shared" si="2040"/>
        <v>#DIV/0!</v>
      </c>
      <c r="AT1104" s="904"/>
      <c r="AU1104" s="773" t="e">
        <f t="shared" si="2041"/>
        <v>#DIV/0!</v>
      </c>
      <c r="AV1104" s="781"/>
      <c r="AW1104" s="773" t="e">
        <f t="shared" si="2042"/>
        <v>#DIV/0!</v>
      </c>
      <c r="AX1104" s="904"/>
      <c r="AY1104" s="773" t="e">
        <f t="shared" si="2043"/>
        <v>#DIV/0!</v>
      </c>
      <c r="AZ1104" s="781"/>
      <c r="BA1104" s="784"/>
      <c r="BB1104" s="781"/>
      <c r="BC1104" s="781"/>
      <c r="BD1104" s="781"/>
      <c r="BE1104" s="781"/>
      <c r="BF1104" s="781"/>
      <c r="BG1104" s="781"/>
      <c r="BH1104" s="781"/>
      <c r="BI1104" s="781"/>
      <c r="BJ1104" s="781"/>
      <c r="BK1104" s="781"/>
      <c r="BL1104" s="781"/>
      <c r="BM1104" s="781"/>
      <c r="BN1104" s="781"/>
      <c r="BO1104" s="781"/>
      <c r="BP1104" s="781"/>
      <c r="BQ1104" s="781"/>
      <c r="BR1104" s="781"/>
      <c r="BS1104" s="781"/>
      <c r="BT1104" s="781"/>
      <c r="BU1104" s="781"/>
      <c r="BV1104" s="800"/>
      <c r="BW1104" s="800"/>
      <c r="BX1104" s="800"/>
      <c r="BY1104" s="800"/>
      <c r="BZ1104" s="800"/>
      <c r="CA1104" s="801"/>
      <c r="CB1104" s="801"/>
      <c r="CC1104" s="801"/>
      <c r="CD1104" s="801"/>
      <c r="CE1104" s="773" t="e">
        <f t="shared" si="1970"/>
        <v>#DIV/0!</v>
      </c>
    </row>
    <row r="1105" spans="1:83" s="259" customFormat="1" ht="111" hidden="1" customHeight="1" x14ac:dyDescent="0.25">
      <c r="B1105" s="802" t="s">
        <v>34</v>
      </c>
      <c r="C1105" s="803" t="s">
        <v>261</v>
      </c>
      <c r="D1105" s="805" t="e">
        <f>E1105</f>
        <v>#REF!</v>
      </c>
      <c r="E1105" s="904" t="e">
        <f>#REF!</f>
        <v>#REF!</v>
      </c>
      <c r="F1105" s="904"/>
      <c r="G1105" s="805"/>
      <c r="H1105" s="806"/>
      <c r="I1105" s="806"/>
      <c r="J1105" s="805" t="e">
        <f>K1105</f>
        <v>#REF!</v>
      </c>
      <c r="K1105" s="806" t="e">
        <f>M1105</f>
        <v>#REF!</v>
      </c>
      <c r="L1105" s="773" t="e">
        <f t="shared" si="2037"/>
        <v>#REF!</v>
      </c>
      <c r="M1105" s="904" t="e">
        <f>#REF!</f>
        <v>#REF!</v>
      </c>
      <c r="N1105" s="783" t="e">
        <f t="shared" si="2045"/>
        <v>#REF!</v>
      </c>
      <c r="O1105" s="781"/>
      <c r="P1105" s="784"/>
      <c r="Q1105" s="781"/>
      <c r="R1105" s="784"/>
      <c r="S1105" s="781"/>
      <c r="T1105" s="784"/>
      <c r="U1105" s="781"/>
      <c r="V1105" s="781"/>
      <c r="W1105" s="781"/>
      <c r="X1105" s="781"/>
      <c r="Y1105" s="781"/>
      <c r="Z1105" s="781"/>
      <c r="AA1105" s="781"/>
      <c r="AB1105" s="781"/>
      <c r="AC1105" s="781"/>
      <c r="AD1105" s="784"/>
      <c r="AE1105" s="806" t="e">
        <f>AG1105</f>
        <v>#REF!</v>
      </c>
      <c r="AF1105" s="773" t="e">
        <f t="shared" si="2038"/>
        <v>#REF!</v>
      </c>
      <c r="AG1105" s="805" t="e">
        <f>M1105</f>
        <v>#REF!</v>
      </c>
      <c r="AH1105" s="773" t="e">
        <f t="shared" si="2039"/>
        <v>#REF!</v>
      </c>
      <c r="AI1105" s="804"/>
      <c r="AJ1105" s="784"/>
      <c r="AK1105" s="781"/>
      <c r="AL1105" s="784"/>
      <c r="AM1105" s="781"/>
      <c r="AN1105" s="784"/>
      <c r="AO1105" s="781"/>
      <c r="AP1105" s="781"/>
      <c r="AQ1105" s="784"/>
      <c r="AR1105" s="806" t="e">
        <f>AT1105</f>
        <v>#REF!</v>
      </c>
      <c r="AS1105" s="773" t="e">
        <f t="shared" si="2040"/>
        <v>#REF!</v>
      </c>
      <c r="AT1105" s="904" t="e">
        <f>#REF!</f>
        <v>#REF!</v>
      </c>
      <c r="AU1105" s="773" t="e">
        <f t="shared" si="2041"/>
        <v>#REF!</v>
      </c>
      <c r="AV1105" s="781"/>
      <c r="AW1105" s="773" t="e">
        <f t="shared" si="2042"/>
        <v>#DIV/0!</v>
      </c>
      <c r="AX1105" s="904"/>
      <c r="AY1105" s="773" t="e">
        <f t="shared" si="2043"/>
        <v>#DIV/0!</v>
      </c>
      <c r="AZ1105" s="781"/>
      <c r="BA1105" s="784"/>
      <c r="BB1105" s="781"/>
      <c r="BC1105" s="781"/>
      <c r="BD1105" s="781"/>
      <c r="BE1105" s="781">
        <f>BF1105</f>
        <v>0</v>
      </c>
      <c r="BF1105" s="781">
        <f>X1105</f>
        <v>0</v>
      </c>
      <c r="BG1105" s="781"/>
      <c r="BH1105" s="781"/>
      <c r="BI1105" s="781"/>
      <c r="BJ1105" s="781"/>
      <c r="BK1105" s="781"/>
      <c r="BL1105" s="781"/>
      <c r="BM1105" s="781"/>
      <c r="BN1105" s="781"/>
      <c r="BO1105" s="781"/>
      <c r="BP1105" s="781"/>
      <c r="BQ1105" s="781"/>
      <c r="BR1105" s="781"/>
      <c r="BS1105" s="781"/>
      <c r="BT1105" s="781"/>
      <c r="BU1105" s="781">
        <f>BV1105</f>
        <v>0</v>
      </c>
      <c r="BV1105" s="805">
        <f>BH1105</f>
        <v>0</v>
      </c>
      <c r="BW1105" s="805"/>
      <c r="BX1105" s="805"/>
      <c r="BY1105" s="806"/>
      <c r="BZ1105" s="806"/>
      <c r="CA1105" s="807"/>
      <c r="CB1105" s="807"/>
      <c r="CC1105" s="807"/>
      <c r="CD1105" s="807"/>
      <c r="CE1105" s="773" t="e">
        <f t="shared" si="1970"/>
        <v>#DIV/0!</v>
      </c>
    </row>
    <row r="1106" spans="1:83" s="402" customFormat="1" ht="109.5" customHeight="1" x14ac:dyDescent="0.25">
      <c r="B1106" s="779" t="s">
        <v>63</v>
      </c>
      <c r="C1106" s="780" t="s">
        <v>473</v>
      </c>
      <c r="D1106" s="904">
        <f>E1106</f>
        <v>413001</v>
      </c>
      <c r="E1106" s="904">
        <f>SUM(E1107:E1109)</f>
        <v>413001</v>
      </c>
      <c r="F1106" s="904"/>
      <c r="G1106" s="904"/>
      <c r="H1106" s="905"/>
      <c r="I1106" s="905"/>
      <c r="J1106" s="904">
        <f>J1107</f>
        <v>-59500</v>
      </c>
      <c r="K1106" s="904">
        <f>M1106+O1106</f>
        <v>336523.43784999999</v>
      </c>
      <c r="L1106" s="773">
        <f t="shared" si="2037"/>
        <v>0.81482475308776492</v>
      </c>
      <c r="M1106" s="904">
        <f>SUM(M1107:M1108)</f>
        <v>336523.43784999999</v>
      </c>
      <c r="N1106" s="783">
        <f t="shared" si="2045"/>
        <v>0.81482475308776492</v>
      </c>
      <c r="O1106" s="781">
        <f>O1107+O1109</f>
        <v>0</v>
      </c>
      <c r="P1106" s="784"/>
      <c r="Q1106" s="781"/>
      <c r="R1106" s="784"/>
      <c r="S1106" s="781"/>
      <c r="T1106" s="784"/>
      <c r="U1106" s="781"/>
      <c r="V1106" s="781"/>
      <c r="W1106" s="781"/>
      <c r="X1106" s="781"/>
      <c r="Y1106" s="781"/>
      <c r="Z1106" s="781"/>
      <c r="AA1106" s="781"/>
      <c r="AB1106" s="781"/>
      <c r="AC1106" s="781"/>
      <c r="AD1106" s="784"/>
      <c r="AE1106" s="904">
        <f>AG1106</f>
        <v>176293.04041000002</v>
      </c>
      <c r="AF1106" s="773">
        <f t="shared" si="2038"/>
        <v>0.42685862845368416</v>
      </c>
      <c r="AG1106" s="980">
        <f>AG1107+AG1108</f>
        <v>176293.04041000002</v>
      </c>
      <c r="AH1106" s="773">
        <f t="shared" si="2039"/>
        <v>0.42685862845368416</v>
      </c>
      <c r="AI1106" s="781"/>
      <c r="AJ1106" s="784"/>
      <c r="AK1106" s="781"/>
      <c r="AL1106" s="784"/>
      <c r="AM1106" s="781"/>
      <c r="AN1106" s="784"/>
      <c r="AO1106" s="781"/>
      <c r="AP1106" s="781">
        <f>AP1107+AP1109</f>
        <v>200000</v>
      </c>
      <c r="AQ1106" s="784"/>
      <c r="AR1106" s="904">
        <f>AT1106+AV1106</f>
        <v>413001</v>
      </c>
      <c r="AS1106" s="773">
        <f t="shared" si="2040"/>
        <v>1</v>
      </c>
      <c r="AT1106" s="980">
        <f>AT1107+AT1108</f>
        <v>413001</v>
      </c>
      <c r="AU1106" s="773">
        <f t="shared" si="2041"/>
        <v>1</v>
      </c>
      <c r="AV1106" s="781">
        <f>AV1107+AV1109</f>
        <v>0</v>
      </c>
      <c r="AW1106" s="773">
        <v>0</v>
      </c>
      <c r="AX1106" s="904"/>
      <c r="AY1106" s="773">
        <v>0</v>
      </c>
      <c r="AZ1106" s="781"/>
      <c r="BA1106" s="784"/>
      <c r="BB1106" s="781"/>
      <c r="BC1106" s="781"/>
      <c r="BD1106" s="781"/>
      <c r="BE1106" s="781">
        <v>0</v>
      </c>
      <c r="BF1106" s="781">
        <v>0</v>
      </c>
      <c r="BG1106" s="781"/>
      <c r="BH1106" s="781"/>
      <c r="BI1106" s="781"/>
      <c r="BJ1106" s="781"/>
      <c r="BK1106" s="781"/>
      <c r="BL1106" s="781"/>
      <c r="BM1106" s="781"/>
      <c r="BN1106" s="781">
        <v>0</v>
      </c>
      <c r="BO1106" s="781">
        <v>0</v>
      </c>
      <c r="BP1106" s="781"/>
      <c r="BQ1106" s="781"/>
      <c r="BR1106" s="781"/>
      <c r="BS1106" s="781"/>
      <c r="BT1106" s="781">
        <f>BT1107+BT1109</f>
        <v>200000</v>
      </c>
      <c r="BU1106" s="781">
        <f>BV1106+BW1106</f>
        <v>200000</v>
      </c>
      <c r="BV1106" s="781">
        <f>BV1107+BV1109</f>
        <v>200000</v>
      </c>
      <c r="BW1106" s="781">
        <f>BW1107+BW1109</f>
        <v>0</v>
      </c>
      <c r="BX1106" s="781"/>
      <c r="BY1106" s="782"/>
      <c r="BZ1106" s="782"/>
      <c r="CA1106" s="785"/>
      <c r="CB1106" s="785"/>
      <c r="CC1106" s="785"/>
      <c r="CD1106" s="785"/>
      <c r="CE1106" s="773"/>
    </row>
    <row r="1107" spans="1:83" s="37" customFormat="1" ht="41.25" customHeight="1" x14ac:dyDescent="0.25">
      <c r="B1107" s="228"/>
      <c r="C1107" s="121" t="s">
        <v>530</v>
      </c>
      <c r="D1107" s="171">
        <f t="shared" ref="D1107:D1108" si="2046">E1107+F1107</f>
        <v>200000</v>
      </c>
      <c r="E1107" s="979">
        <v>200000</v>
      </c>
      <c r="F1107" s="171">
        <v>0</v>
      </c>
      <c r="G1107" s="171"/>
      <c r="H1107" s="172"/>
      <c r="I1107" s="172"/>
      <c r="J1107" s="171">
        <f>K1107-D1107</f>
        <v>-59500</v>
      </c>
      <c r="K1107" s="171">
        <f>M1107+O1107</f>
        <v>140500</v>
      </c>
      <c r="L1107" s="699">
        <f t="shared" si="2037"/>
        <v>0.70250000000000001</v>
      </c>
      <c r="M1107" s="979">
        <v>140500</v>
      </c>
      <c r="N1107" s="768">
        <f t="shared" si="2045"/>
        <v>0.70250000000000001</v>
      </c>
      <c r="O1107" s="171"/>
      <c r="P1107" s="171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71">
        <f>AG1107</f>
        <v>38417.479429999999</v>
      </c>
      <c r="AF1107" s="699">
        <f t="shared" si="2038"/>
        <v>0.19208739715000001</v>
      </c>
      <c r="AG1107" s="979">
        <v>38417.479429999999</v>
      </c>
      <c r="AH1107" s="699">
        <f t="shared" si="2039"/>
        <v>0.19208739715000001</v>
      </c>
      <c r="AI1107" s="116"/>
      <c r="AJ1107" s="116"/>
      <c r="AK1107" s="116"/>
      <c r="AL1107" s="116"/>
      <c r="AM1107" s="116"/>
      <c r="AN1107" s="116"/>
      <c r="AO1107" s="116"/>
      <c r="AP1107" s="116">
        <f>AR1107</f>
        <v>200000</v>
      </c>
      <c r="AQ1107" s="116"/>
      <c r="AR1107" s="171">
        <f>AT1107+AV1107</f>
        <v>200000</v>
      </c>
      <c r="AS1107" s="699">
        <f t="shared" si="2040"/>
        <v>1</v>
      </c>
      <c r="AT1107" s="979">
        <v>200000</v>
      </c>
      <c r="AU1107" s="699">
        <f t="shared" si="2041"/>
        <v>1</v>
      </c>
      <c r="AV1107" s="116"/>
      <c r="AW1107" s="699"/>
      <c r="AX1107" s="171"/>
      <c r="AY1107" s="699"/>
      <c r="AZ1107" s="116"/>
      <c r="BA1107" s="116"/>
      <c r="BB1107" s="116"/>
      <c r="BC1107" s="116"/>
      <c r="BD1107" s="116"/>
      <c r="BE1107" s="116"/>
      <c r="BF1107" s="116"/>
      <c r="BG1107" s="116"/>
      <c r="BH1107" s="116"/>
      <c r="BI1107" s="116"/>
      <c r="BJ1107" s="116"/>
      <c r="BK1107" s="116"/>
      <c r="BL1107" s="116"/>
      <c r="BM1107" s="116"/>
      <c r="BN1107" s="116"/>
      <c r="BO1107" s="116"/>
      <c r="BP1107" s="116"/>
      <c r="BQ1107" s="116"/>
      <c r="BR1107" s="116"/>
      <c r="BS1107" s="116"/>
      <c r="BT1107" s="116">
        <f>BU1107</f>
        <v>200000</v>
      </c>
      <c r="BU1107" s="116">
        <f>BV1107+BW1107</f>
        <v>200000</v>
      </c>
      <c r="BV1107" s="116">
        <f>AT1107</f>
        <v>200000</v>
      </c>
      <c r="BW1107" s="116">
        <f>AV1107</f>
        <v>0</v>
      </c>
      <c r="BX1107" s="116"/>
      <c r="BY1107" s="35"/>
      <c r="BZ1107" s="35"/>
      <c r="CE1107" s="699"/>
    </row>
    <row r="1108" spans="1:83" s="37" customFormat="1" ht="41.25" customHeight="1" x14ac:dyDescent="0.25">
      <c r="B1108" s="228"/>
      <c r="C1108" s="121" t="s">
        <v>531</v>
      </c>
      <c r="D1108" s="171">
        <f t="shared" si="2046"/>
        <v>213001</v>
      </c>
      <c r="E1108" s="979">
        <v>213001</v>
      </c>
      <c r="F1108" s="171"/>
      <c r="G1108" s="171"/>
      <c r="H1108" s="172"/>
      <c r="I1108" s="172"/>
      <c r="J1108" s="171"/>
      <c r="K1108" s="171">
        <f>M1108+O1108</f>
        <v>196023.43784999999</v>
      </c>
      <c r="L1108" s="699">
        <f t="shared" si="2037"/>
        <v>0.92029350965488421</v>
      </c>
      <c r="M1108" s="979">
        <v>196023.43784999999</v>
      </c>
      <c r="N1108" s="768">
        <f t="shared" si="2045"/>
        <v>0.92029350965488421</v>
      </c>
      <c r="O1108" s="171"/>
      <c r="P1108" s="171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71">
        <f>AG1108</f>
        <v>137875.56098000001</v>
      </c>
      <c r="AF1108" s="699">
        <f t="shared" si="2038"/>
        <v>0.6473000642250506</v>
      </c>
      <c r="AG1108" s="979">
        <v>137875.56098000001</v>
      </c>
      <c r="AH1108" s="699">
        <f t="shared" si="2039"/>
        <v>0.6473000642250506</v>
      </c>
      <c r="AI1108" s="116"/>
      <c r="AJ1108" s="116"/>
      <c r="AK1108" s="116"/>
      <c r="AL1108" s="116"/>
      <c r="AM1108" s="116"/>
      <c r="AN1108" s="116"/>
      <c r="AO1108" s="116"/>
      <c r="AP1108" s="116"/>
      <c r="AQ1108" s="116"/>
      <c r="AR1108" s="171">
        <f>AT1108+AV1108</f>
        <v>213001</v>
      </c>
      <c r="AS1108" s="699">
        <f t="shared" si="2040"/>
        <v>1</v>
      </c>
      <c r="AT1108" s="979">
        <f>E1108</f>
        <v>213001</v>
      </c>
      <c r="AU1108" s="699">
        <f t="shared" si="2041"/>
        <v>1</v>
      </c>
      <c r="AV1108" s="116"/>
      <c r="AW1108" s="699"/>
      <c r="AX1108" s="171"/>
      <c r="AY1108" s="699"/>
      <c r="AZ1108" s="116"/>
      <c r="BA1108" s="116"/>
      <c r="BB1108" s="116"/>
      <c r="BC1108" s="116"/>
      <c r="BD1108" s="116"/>
      <c r="BE1108" s="116"/>
      <c r="BF1108" s="116"/>
      <c r="BG1108" s="116"/>
      <c r="BH1108" s="116"/>
      <c r="BI1108" s="116"/>
      <c r="BJ1108" s="116"/>
      <c r="BK1108" s="116"/>
      <c r="BL1108" s="116"/>
      <c r="BM1108" s="116"/>
      <c r="BN1108" s="116"/>
      <c r="BO1108" s="116"/>
      <c r="BP1108" s="116"/>
      <c r="BQ1108" s="116"/>
      <c r="BR1108" s="116"/>
      <c r="BS1108" s="116"/>
      <c r="BT1108" s="116"/>
      <c r="BU1108" s="116"/>
      <c r="BV1108" s="116"/>
      <c r="BW1108" s="116"/>
      <c r="BX1108" s="116"/>
      <c r="BY1108" s="35"/>
      <c r="BZ1108" s="35"/>
      <c r="CE1108" s="699"/>
    </row>
    <row r="1109" spans="1:83" s="37" customFormat="1" ht="45" hidden="1" customHeight="1" x14ac:dyDescent="0.25">
      <c r="B1109" s="228"/>
      <c r="C1109" s="121"/>
      <c r="D1109" s="171"/>
      <c r="E1109" s="171"/>
      <c r="F1109" s="171"/>
      <c r="G1109" s="171"/>
      <c r="H1109" s="172"/>
      <c r="I1109" s="172"/>
      <c r="J1109" s="171"/>
      <c r="K1109" s="171"/>
      <c r="L1109" s="745"/>
      <c r="M1109" s="171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72"/>
      <c r="AF1109" s="699" t="e">
        <f t="shared" si="2038"/>
        <v>#DIV/0!</v>
      </c>
      <c r="AG1109" s="171"/>
      <c r="AH1109" s="699"/>
      <c r="AI1109" s="116"/>
      <c r="AJ1109" s="116"/>
      <c r="AK1109" s="116"/>
      <c r="AL1109" s="116"/>
      <c r="AM1109" s="116"/>
      <c r="AN1109" s="116"/>
      <c r="AO1109" s="116"/>
      <c r="AP1109" s="116"/>
      <c r="AQ1109" s="116"/>
      <c r="AR1109" s="171">
        <f t="shared" ref="AR1109:AR1111" si="2047">AT1109+AV1109</f>
        <v>0</v>
      </c>
      <c r="AS1109" s="699" t="e">
        <f t="shared" si="2040"/>
        <v>#DIV/0!</v>
      </c>
      <c r="AT1109" s="171"/>
      <c r="AU1109" s="699" t="e">
        <f t="shared" si="2041"/>
        <v>#DIV/0!</v>
      </c>
      <c r="AV1109" s="116"/>
      <c r="AW1109" s="699"/>
      <c r="AX1109" s="171"/>
      <c r="AY1109" s="699"/>
      <c r="AZ1109" s="116"/>
      <c r="BA1109" s="116"/>
      <c r="BB1109" s="116"/>
      <c r="BC1109" s="116"/>
      <c r="BD1109" s="116"/>
      <c r="BE1109" s="116"/>
      <c r="BF1109" s="116"/>
      <c r="BG1109" s="116"/>
      <c r="BH1109" s="116"/>
      <c r="BI1109" s="116"/>
      <c r="BJ1109" s="116"/>
      <c r="BK1109" s="116"/>
      <c r="BL1109" s="116"/>
      <c r="BM1109" s="116"/>
      <c r="BN1109" s="116"/>
      <c r="BO1109" s="116"/>
      <c r="BP1109" s="116"/>
      <c r="BQ1109" s="116"/>
      <c r="BR1109" s="116"/>
      <c r="BS1109" s="116"/>
      <c r="BT1109" s="116"/>
      <c r="BU1109" s="116"/>
      <c r="BV1109" s="116"/>
      <c r="BW1109" s="116"/>
      <c r="BX1109" s="116"/>
      <c r="BY1109" s="35"/>
      <c r="BZ1109" s="35"/>
      <c r="CE1109" s="699"/>
    </row>
    <row r="1110" spans="1:83" s="402" customFormat="1" ht="34.5" hidden="1" customHeight="1" x14ac:dyDescent="0.25">
      <c r="B1110" s="754"/>
      <c r="C1110" s="755" t="s">
        <v>478</v>
      </c>
      <c r="D1110" s="909">
        <f t="shared" ref="D1110:J1110" si="2048">D1093+D1106</f>
        <v>432625</v>
      </c>
      <c r="E1110" s="909">
        <f t="shared" si="2048"/>
        <v>420501</v>
      </c>
      <c r="F1110" s="909">
        <f t="shared" si="2048"/>
        <v>7500</v>
      </c>
      <c r="G1110" s="909">
        <f t="shared" si="2048"/>
        <v>3000</v>
      </c>
      <c r="H1110" s="909">
        <f t="shared" si="2048"/>
        <v>0</v>
      </c>
      <c r="I1110" s="909">
        <f t="shared" si="2048"/>
        <v>1624</v>
      </c>
      <c r="J1110" s="909">
        <f t="shared" si="2048"/>
        <v>-59500</v>
      </c>
      <c r="K1110" s="171">
        <f t="shared" ref="K1110" si="2049">M1110+O1110</f>
        <v>351523.43784999999</v>
      </c>
      <c r="L1110" s="745">
        <f t="shared" si="2037"/>
        <v>0.8125361175382837</v>
      </c>
      <c r="M1110" s="909">
        <f>M1093+M1106</f>
        <v>344023.43784999999</v>
      </c>
      <c r="N1110" s="758"/>
      <c r="O1110" s="756">
        <f>O1093+O1106</f>
        <v>7500</v>
      </c>
      <c r="P1110" s="758"/>
      <c r="Q1110" s="756">
        <f>Q1093+Q1106</f>
        <v>200</v>
      </c>
      <c r="R1110" s="758"/>
      <c r="S1110" s="756">
        <f>S1093+S1106</f>
        <v>0</v>
      </c>
      <c r="T1110" s="758"/>
      <c r="U1110" s="756">
        <f t="shared" ref="U1110:AC1110" si="2050">U1093+U1106</f>
        <v>0</v>
      </c>
      <c r="V1110" s="756">
        <f t="shared" si="2050"/>
        <v>0</v>
      </c>
      <c r="W1110" s="756">
        <f t="shared" si="2050"/>
        <v>0</v>
      </c>
      <c r="X1110" s="756">
        <f t="shared" si="2050"/>
        <v>0</v>
      </c>
      <c r="Y1110" s="756">
        <f t="shared" si="2050"/>
        <v>0</v>
      </c>
      <c r="Z1110" s="756">
        <f t="shared" si="2050"/>
        <v>7500</v>
      </c>
      <c r="AA1110" s="756">
        <f t="shared" si="2050"/>
        <v>7500</v>
      </c>
      <c r="AB1110" s="756">
        <f t="shared" si="2050"/>
        <v>0</v>
      </c>
      <c r="AC1110" s="756">
        <f t="shared" si="2050"/>
        <v>0</v>
      </c>
      <c r="AD1110" s="758"/>
      <c r="AE1110" s="909">
        <f>AE1093+AE1106</f>
        <v>178525.66661000001</v>
      </c>
      <c r="AF1110" s="699">
        <f t="shared" si="2038"/>
        <v>0.41265684278532222</v>
      </c>
      <c r="AG1110" s="909">
        <f>AG1093+AG1106</f>
        <v>178325.66661000001</v>
      </c>
      <c r="AH1110" s="758"/>
      <c r="AI1110" s="756">
        <f>AI1093+AI1106</f>
        <v>0</v>
      </c>
      <c r="AJ1110" s="758"/>
      <c r="AK1110" s="756">
        <f>AK1093+AK1106</f>
        <v>200</v>
      </c>
      <c r="AL1110" s="758"/>
      <c r="AM1110" s="756">
        <f>AM1093+AM1106</f>
        <v>0</v>
      </c>
      <c r="AN1110" s="758"/>
      <c r="AO1110" s="756">
        <f>AO1093+AO1106</f>
        <v>0</v>
      </c>
      <c r="AP1110" s="756">
        <f>AP1093+AP1106</f>
        <v>200000</v>
      </c>
      <c r="AQ1110" s="758"/>
      <c r="AR1110" s="171">
        <f t="shared" si="2047"/>
        <v>422533.6262</v>
      </c>
      <c r="AS1110" s="699">
        <f t="shared" si="2040"/>
        <v>0.97667408540884137</v>
      </c>
      <c r="AT1110" s="909">
        <f>AT1093+AT1106</f>
        <v>415033.6262</v>
      </c>
      <c r="AU1110" s="699">
        <f t="shared" si="2041"/>
        <v>0.9869979529180668</v>
      </c>
      <c r="AV1110" s="756">
        <f>AV1093+AV1106</f>
        <v>7500</v>
      </c>
      <c r="AW1110" s="758"/>
      <c r="AX1110" s="909">
        <f>AX1093+AX1106</f>
        <v>200</v>
      </c>
      <c r="AY1110" s="758"/>
      <c r="AZ1110" s="756">
        <f>AZ1093+AZ1106</f>
        <v>0</v>
      </c>
      <c r="BA1110" s="758"/>
      <c r="BB1110" s="756">
        <f t="shared" ref="BB1110:BZ1110" si="2051">BB1093+BB1106</f>
        <v>0</v>
      </c>
      <c r="BC1110" s="756">
        <f t="shared" si="2051"/>
        <v>0</v>
      </c>
      <c r="BD1110" s="756">
        <f t="shared" si="2051"/>
        <v>0</v>
      </c>
      <c r="BE1110" s="756">
        <f t="shared" si="2051"/>
        <v>19793.5</v>
      </c>
      <c r="BF1110" s="756">
        <f t="shared" si="2051"/>
        <v>19793.5</v>
      </c>
      <c r="BG1110" s="756">
        <f t="shared" si="2051"/>
        <v>0</v>
      </c>
      <c r="BH1110" s="756">
        <f t="shared" si="2051"/>
        <v>0</v>
      </c>
      <c r="BI1110" s="756">
        <f t="shared" si="2051"/>
        <v>0</v>
      </c>
      <c r="BJ1110" s="756">
        <f t="shared" si="2051"/>
        <v>0</v>
      </c>
      <c r="BK1110" s="756">
        <f t="shared" si="2051"/>
        <v>0</v>
      </c>
      <c r="BL1110" s="756">
        <f t="shared" si="2051"/>
        <v>0</v>
      </c>
      <c r="BM1110" s="756">
        <f t="shared" si="2051"/>
        <v>0</v>
      </c>
      <c r="BN1110" s="756">
        <f t="shared" si="2051"/>
        <v>19793.5</v>
      </c>
      <c r="BO1110" s="756">
        <f t="shared" si="2051"/>
        <v>7500</v>
      </c>
      <c r="BP1110" s="756">
        <f t="shared" si="2051"/>
        <v>7500</v>
      </c>
      <c r="BQ1110" s="756">
        <f t="shared" si="2051"/>
        <v>3000</v>
      </c>
      <c r="BR1110" s="756">
        <f t="shared" si="2051"/>
        <v>0</v>
      </c>
      <c r="BS1110" s="756">
        <f t="shared" si="2051"/>
        <v>1793.5</v>
      </c>
      <c r="BT1110" s="756">
        <f t="shared" si="2051"/>
        <v>200000</v>
      </c>
      <c r="BU1110" s="757">
        <f t="shared" si="2051"/>
        <v>219793.5</v>
      </c>
      <c r="BV1110" s="756">
        <f t="shared" si="2051"/>
        <v>207500</v>
      </c>
      <c r="BW1110" s="756">
        <f t="shared" si="2051"/>
        <v>7500</v>
      </c>
      <c r="BX1110" s="756">
        <f t="shared" si="2051"/>
        <v>3000</v>
      </c>
      <c r="BY1110" s="756">
        <f t="shared" si="2051"/>
        <v>0</v>
      </c>
      <c r="BZ1110" s="756">
        <f t="shared" si="2051"/>
        <v>1793.5</v>
      </c>
      <c r="CE1110" s="759"/>
    </row>
    <row r="1111" spans="1:83" s="402" customFormat="1" ht="141" customHeight="1" x14ac:dyDescent="0.25">
      <c r="B1111" s="779" t="s">
        <v>7</v>
      </c>
      <c r="C1111" s="780" t="s">
        <v>529</v>
      </c>
      <c r="D1111" s="904">
        <f>E1111</f>
        <v>2806.24566</v>
      </c>
      <c r="E1111" s="980">
        <v>2806.24566</v>
      </c>
      <c r="F1111" s="904"/>
      <c r="G1111" s="904"/>
      <c r="H1111" s="904"/>
      <c r="I1111" s="904"/>
      <c r="J1111" s="904"/>
      <c r="K1111" s="904">
        <f>M1111</f>
        <v>2806.24566</v>
      </c>
      <c r="L1111" s="808">
        <f t="shared" si="2037"/>
        <v>1</v>
      </c>
      <c r="M1111" s="980">
        <f>E1111</f>
        <v>2806.24566</v>
      </c>
      <c r="N1111" s="809">
        <f>M1111/E1111</f>
        <v>1</v>
      </c>
      <c r="O1111" s="781"/>
      <c r="P1111" s="784"/>
      <c r="Q1111" s="781"/>
      <c r="R1111" s="784"/>
      <c r="S1111" s="781"/>
      <c r="T1111" s="784"/>
      <c r="U1111" s="781"/>
      <c r="V1111" s="781"/>
      <c r="W1111" s="781"/>
      <c r="X1111" s="781"/>
      <c r="Y1111" s="781"/>
      <c r="Z1111" s="781"/>
      <c r="AA1111" s="781"/>
      <c r="AB1111" s="781"/>
      <c r="AC1111" s="781"/>
      <c r="AD1111" s="784"/>
      <c r="AE1111" s="904">
        <f>AG1111</f>
        <v>0</v>
      </c>
      <c r="AF1111" s="784"/>
      <c r="AG1111" s="904">
        <v>0</v>
      </c>
      <c r="AH1111" s="773">
        <v>0</v>
      </c>
      <c r="AI1111" s="781"/>
      <c r="AJ1111" s="784"/>
      <c r="AK1111" s="781"/>
      <c r="AL1111" s="784"/>
      <c r="AM1111" s="781"/>
      <c r="AN1111" s="784"/>
      <c r="AO1111" s="781"/>
      <c r="AP1111" s="781"/>
      <c r="AQ1111" s="784"/>
      <c r="AR1111" s="904">
        <f t="shared" si="2047"/>
        <v>2806.24566</v>
      </c>
      <c r="AS1111" s="773">
        <f t="shared" si="2040"/>
        <v>1</v>
      </c>
      <c r="AT1111" s="980">
        <f>E1111</f>
        <v>2806.24566</v>
      </c>
      <c r="AU1111" s="773">
        <f t="shared" si="2041"/>
        <v>1</v>
      </c>
      <c r="AV1111" s="781"/>
      <c r="AW1111" s="784"/>
      <c r="AX1111" s="904"/>
      <c r="AY1111" s="784"/>
      <c r="AZ1111" s="781"/>
      <c r="BA1111" s="784"/>
      <c r="BB1111" s="781"/>
      <c r="BC1111" s="781"/>
      <c r="BD1111" s="781"/>
      <c r="BE1111" s="781"/>
      <c r="BF1111" s="781"/>
      <c r="BG1111" s="781"/>
      <c r="BH1111" s="781"/>
      <c r="BI1111" s="781"/>
      <c r="BJ1111" s="781"/>
      <c r="BK1111" s="781"/>
      <c r="BL1111" s="781"/>
      <c r="BM1111" s="781"/>
      <c r="BN1111" s="781"/>
      <c r="BO1111" s="781"/>
      <c r="BP1111" s="781"/>
      <c r="BQ1111" s="781"/>
      <c r="BR1111" s="781"/>
      <c r="BS1111" s="781"/>
      <c r="BT1111" s="781"/>
      <c r="BU1111" s="781"/>
      <c r="BV1111" s="781"/>
      <c r="BW1111" s="781"/>
      <c r="BX1111" s="781"/>
      <c r="BY1111" s="781"/>
      <c r="BZ1111" s="781"/>
      <c r="CA1111" s="810"/>
      <c r="CB1111" s="810"/>
      <c r="CC1111" s="810"/>
      <c r="CD1111" s="810"/>
      <c r="CE1111" s="773"/>
    </row>
    <row r="1112" spans="1:83" s="25" customFormat="1" ht="34.5" customHeight="1" x14ac:dyDescent="0.25">
      <c r="B1112" s="1060" t="s">
        <v>237</v>
      </c>
      <c r="C1112" s="1061"/>
      <c r="D1112" s="1061"/>
      <c r="E1112" s="1061"/>
      <c r="F1112" s="1061"/>
      <c r="G1112" s="1061"/>
      <c r="H1112" s="1061"/>
      <c r="I1112" s="1061"/>
      <c r="J1112" s="1061"/>
      <c r="K1112" s="1061"/>
      <c r="L1112" s="1061"/>
      <c r="M1112" s="1061"/>
      <c r="N1112" s="1061"/>
      <c r="O1112" s="1061"/>
      <c r="P1112" s="1061"/>
      <c r="Q1112" s="1061"/>
      <c r="R1112" s="1061"/>
      <c r="S1112" s="1061"/>
      <c r="T1112" s="1061"/>
      <c r="U1112" s="1061"/>
      <c r="V1112" s="1061"/>
      <c r="W1112" s="1061"/>
      <c r="X1112" s="1061"/>
      <c r="Y1112" s="1061"/>
      <c r="Z1112" s="1061"/>
      <c r="AA1112" s="1061"/>
      <c r="AB1112" s="1061"/>
      <c r="AC1112" s="1061"/>
      <c r="AD1112" s="1061"/>
      <c r="AE1112" s="1061"/>
      <c r="AF1112" s="1061"/>
      <c r="AG1112" s="1061"/>
      <c r="AH1112" s="1061"/>
      <c r="AI1112" s="1061"/>
      <c r="AJ1112" s="1061"/>
      <c r="AK1112" s="1061"/>
      <c r="AL1112" s="1061"/>
      <c r="AM1112" s="1061"/>
      <c r="AN1112" s="1061"/>
      <c r="AO1112" s="1061"/>
      <c r="AP1112" s="1061"/>
      <c r="AQ1112" s="1061"/>
      <c r="AR1112" s="1061"/>
      <c r="AS1112" s="1061"/>
      <c r="AT1112" s="1061"/>
      <c r="AU1112" s="1061"/>
      <c r="AV1112" s="1061"/>
      <c r="AW1112" s="1061"/>
      <c r="AX1112" s="1061"/>
      <c r="AY1112" s="1061"/>
      <c r="AZ1112" s="1061"/>
      <c r="BA1112" s="1061"/>
      <c r="BB1112" s="1061"/>
      <c r="BC1112" s="1061"/>
      <c r="BD1112" s="1061"/>
      <c r="BE1112" s="1061"/>
      <c r="BF1112" s="1061"/>
      <c r="BG1112" s="1061"/>
      <c r="BH1112" s="1061"/>
      <c r="BI1112" s="1061"/>
      <c r="BJ1112" s="1061"/>
      <c r="BK1112" s="1061"/>
      <c r="BL1112" s="1061"/>
      <c r="BM1112" s="1061"/>
      <c r="BN1112" s="1061"/>
      <c r="BO1112" s="1061"/>
      <c r="BP1112" s="1061"/>
      <c r="BQ1112" s="1061"/>
      <c r="BR1112" s="1061"/>
      <c r="BS1112" s="1061"/>
      <c r="BT1112" s="1061"/>
      <c r="BU1112" s="1061"/>
      <c r="BV1112" s="1061"/>
      <c r="BW1112" s="1061"/>
      <c r="BX1112" s="1061"/>
      <c r="BY1112" s="1061"/>
      <c r="BZ1112" s="1061"/>
      <c r="CE1112" s="760"/>
    </row>
    <row r="1113" spans="1:83" s="25" customFormat="1" ht="42.75" customHeight="1" x14ac:dyDescent="0.25">
      <c r="A1113" s="1052" t="s">
        <v>190</v>
      </c>
      <c r="B1113" s="1053"/>
      <c r="C1113" s="1053"/>
      <c r="D1113" s="1053"/>
      <c r="E1113" s="1053"/>
      <c r="F1113" s="1053"/>
      <c r="G1113" s="1053"/>
      <c r="H1113" s="1053"/>
      <c r="I1113" s="1053"/>
      <c r="J1113" s="1053"/>
      <c r="K1113" s="1053"/>
      <c r="L1113" s="1053"/>
      <c r="M1113" s="1053"/>
      <c r="N1113" s="1053"/>
      <c r="O1113" s="1053"/>
      <c r="P1113" s="1053"/>
      <c r="Q1113" s="1053"/>
      <c r="R1113" s="1053"/>
      <c r="S1113" s="1053"/>
      <c r="T1113" s="1053"/>
      <c r="U1113" s="1053"/>
      <c r="V1113" s="1053"/>
      <c r="W1113" s="1053"/>
      <c r="X1113" s="1053"/>
      <c r="Y1113" s="1053"/>
      <c r="Z1113" s="1053"/>
      <c r="AA1113" s="1053"/>
      <c r="AB1113" s="1053"/>
      <c r="AC1113" s="1053"/>
      <c r="AD1113" s="1053"/>
      <c r="AE1113" s="1053"/>
      <c r="AF1113" s="1053"/>
      <c r="AG1113" s="1053"/>
      <c r="AH1113" s="1053"/>
      <c r="AI1113" s="1053"/>
      <c r="AJ1113" s="1053"/>
      <c r="AK1113" s="1053"/>
      <c r="AL1113" s="1053"/>
      <c r="AM1113" s="1053"/>
      <c r="AN1113" s="1053"/>
      <c r="AO1113" s="1053"/>
      <c r="AP1113" s="1053"/>
      <c r="AQ1113" s="1053"/>
      <c r="AR1113" s="1053"/>
      <c r="AS1113" s="1053"/>
      <c r="AT1113" s="1053"/>
      <c r="AU1113" s="1053"/>
      <c r="AV1113" s="1053"/>
      <c r="AW1113" s="1053"/>
      <c r="AX1113" s="1053"/>
      <c r="AY1113" s="1053"/>
      <c r="AZ1113" s="1053"/>
      <c r="BA1113" s="1053"/>
      <c r="BB1113" s="1053"/>
      <c r="BC1113" s="1053"/>
      <c r="BD1113" s="1053"/>
      <c r="BE1113" s="1053"/>
      <c r="BF1113" s="1053"/>
      <c r="BG1113" s="1053"/>
      <c r="BH1113" s="1053"/>
      <c r="BI1113" s="1053"/>
      <c r="BJ1113" s="1053"/>
      <c r="BK1113" s="1053"/>
      <c r="BL1113" s="1053"/>
      <c r="BM1113" s="1053"/>
      <c r="BN1113" s="1053"/>
      <c r="BO1113" s="1053"/>
      <c r="BP1113" s="1053"/>
      <c r="BQ1113" s="1053"/>
      <c r="BR1113" s="1053"/>
      <c r="BS1113" s="1053"/>
      <c r="BT1113" s="1053"/>
      <c r="BU1113" s="1053"/>
      <c r="BV1113" s="1053"/>
      <c r="BW1113" s="1053"/>
      <c r="BX1113" s="1053"/>
      <c r="BY1113" s="1053"/>
      <c r="BZ1113" s="1053"/>
      <c r="CE1113" s="699"/>
    </row>
    <row r="1114" spans="1:83" s="402" customFormat="1" ht="122.25" customHeight="1" x14ac:dyDescent="0.25">
      <c r="B1114" s="779" t="s">
        <v>34</v>
      </c>
      <c r="C1114" s="780" t="s">
        <v>477</v>
      </c>
      <c r="D1114" s="904">
        <f>E1114+G1114+H1114+I1114</f>
        <v>2400</v>
      </c>
      <c r="E1114" s="904">
        <v>0</v>
      </c>
      <c r="F1114" s="904">
        <v>0</v>
      </c>
      <c r="G1114" s="904">
        <v>1300</v>
      </c>
      <c r="H1114" s="904">
        <v>500</v>
      </c>
      <c r="I1114" s="904">
        <v>600</v>
      </c>
      <c r="J1114" s="904">
        <f>K1114-D1114</f>
        <v>-1700</v>
      </c>
      <c r="K1114" s="904">
        <f>M1114+Q1114+S1114+U1114</f>
        <v>700</v>
      </c>
      <c r="L1114" s="773">
        <f t="shared" ref="L1114" si="2052">K1114/D1114</f>
        <v>0.29166666666666669</v>
      </c>
      <c r="M1114" s="904">
        <v>0</v>
      </c>
      <c r="N1114" s="784"/>
      <c r="O1114" s="781">
        <v>0</v>
      </c>
      <c r="P1114" s="784"/>
      <c r="Q1114" s="781">
        <v>500</v>
      </c>
      <c r="R1114" s="773">
        <f>Q1114/G1114</f>
        <v>0.38461538461538464</v>
      </c>
      <c r="S1114" s="781">
        <v>100</v>
      </c>
      <c r="T1114" s="773">
        <f>S1114/H1114</f>
        <v>0.2</v>
      </c>
      <c r="U1114" s="781">
        <v>100</v>
      </c>
      <c r="V1114" s="781">
        <f>W1114+X1114+Y1114</f>
        <v>0</v>
      </c>
      <c r="W1114" s="781"/>
      <c r="X1114" s="781"/>
      <c r="Y1114" s="781"/>
      <c r="Z1114" s="781">
        <f>AA1114+AB1114+AC1114</f>
        <v>500</v>
      </c>
      <c r="AA1114" s="781">
        <f>E1114</f>
        <v>0</v>
      </c>
      <c r="AB1114" s="781">
        <f>H1114</f>
        <v>500</v>
      </c>
      <c r="AC1114" s="781"/>
      <c r="AD1114" s="773">
        <f>U1114/K1114</f>
        <v>0.14285714285714285</v>
      </c>
      <c r="AE1114" s="904">
        <f>AG1114+AK1114+AM1114+AO1114</f>
        <v>600</v>
      </c>
      <c r="AF1114" s="773">
        <f t="shared" ref="AF1114" si="2053">AE1114/D1114</f>
        <v>0.25</v>
      </c>
      <c r="AG1114" s="904">
        <v>0</v>
      </c>
      <c r="AH1114" s="773">
        <v>0</v>
      </c>
      <c r="AI1114" s="781"/>
      <c r="AJ1114" s="784"/>
      <c r="AK1114" s="781">
        <v>500</v>
      </c>
      <c r="AL1114" s="773">
        <f>AK1114/G1114</f>
        <v>0.38461538461538464</v>
      </c>
      <c r="AM1114" s="781">
        <f>S1114</f>
        <v>100</v>
      </c>
      <c r="AN1114" s="773">
        <f>AM1114/H1114</f>
        <v>0.2</v>
      </c>
      <c r="AO1114" s="781"/>
      <c r="AP1114" s="781"/>
      <c r="AQ1114" s="784"/>
      <c r="AR1114" s="904">
        <f>AT1114+AX1114+AZ1114+BB1114</f>
        <v>2400</v>
      </c>
      <c r="AS1114" s="773">
        <f t="shared" ref="AS1114" si="2054">AR1114/D1114</f>
        <v>1</v>
      </c>
      <c r="AT1114" s="904"/>
      <c r="AU1114" s="773"/>
      <c r="AV1114" s="781"/>
      <c r="AW1114" s="773"/>
      <c r="AX1114" s="904">
        <f>G1114</f>
        <v>1300</v>
      </c>
      <c r="AY1114" s="773">
        <f t="shared" ref="AY1114" si="2055">AX1114/G1114</f>
        <v>1</v>
      </c>
      <c r="AZ1114" s="781">
        <f>H1114</f>
        <v>500</v>
      </c>
      <c r="BA1114" s="773">
        <f>AZ1114/H1114</f>
        <v>1</v>
      </c>
      <c r="BB1114" s="781">
        <f>I1114</f>
        <v>600</v>
      </c>
      <c r="BC1114" s="781">
        <f t="shared" ref="BC1114" si="2056">AM1114</f>
        <v>100</v>
      </c>
      <c r="BD1114" s="781">
        <f t="shared" ref="BD1114" si="2057">AO1114</f>
        <v>0</v>
      </c>
      <c r="BE1114" s="781">
        <f>BF1114+BG1114+BH1114+BI1114</f>
        <v>200</v>
      </c>
      <c r="BF1114" s="781">
        <f>56.5+43.5</f>
        <v>100</v>
      </c>
      <c r="BG1114" s="781">
        <v>0</v>
      </c>
      <c r="BH1114" s="781">
        <f>56.5+43.5</f>
        <v>100</v>
      </c>
      <c r="BI1114" s="781"/>
      <c r="BJ1114" s="781">
        <f>BK1114+BL1114+BM1114</f>
        <v>0</v>
      </c>
      <c r="BK1114" s="781"/>
      <c r="BL1114" s="781"/>
      <c r="BM1114" s="781"/>
      <c r="BN1114" s="781">
        <f>BO1114+BP1114+BQ1114+BR1114+BS1114</f>
        <v>700</v>
      </c>
      <c r="BO1114" s="781">
        <v>0</v>
      </c>
      <c r="BP1114" s="781"/>
      <c r="BQ1114" s="781">
        <v>300</v>
      </c>
      <c r="BR1114" s="781">
        <v>0</v>
      </c>
      <c r="BS1114" s="781">
        <v>400</v>
      </c>
      <c r="BT1114" s="781"/>
      <c r="BU1114" s="781">
        <f>BV1114+BX1114+BY1114+BZ1114</f>
        <v>700</v>
      </c>
      <c r="BV1114" s="781">
        <v>0</v>
      </c>
      <c r="BW1114" s="781"/>
      <c r="BX1114" s="781">
        <v>300</v>
      </c>
      <c r="BY1114" s="781">
        <v>0</v>
      </c>
      <c r="BZ1114" s="781">
        <v>400</v>
      </c>
      <c r="CE1114" s="773">
        <f>BB1114/I1114</f>
        <v>1</v>
      </c>
    </row>
    <row r="1115" spans="1:83" s="81" customFormat="1" ht="18.75" hidden="1" customHeight="1" x14ac:dyDescent="0.3">
      <c r="B1115" s="1040" t="s">
        <v>235</v>
      </c>
      <c r="C1115" s="1040"/>
      <c r="D1115" s="1040"/>
      <c r="E1115" s="1040"/>
      <c r="F1115" s="1040"/>
      <c r="G1115" s="1040"/>
      <c r="H1115" s="1040"/>
      <c r="I1115" s="1040"/>
      <c r="J1115" s="1040"/>
      <c r="K1115" s="1040"/>
      <c r="L1115" s="1040"/>
      <c r="M1115" s="1040"/>
      <c r="N1115" s="1040"/>
      <c r="O1115" s="1040"/>
      <c r="P1115" s="1040"/>
      <c r="Q1115" s="1040"/>
      <c r="R1115" s="1040"/>
      <c r="S1115" s="1040"/>
      <c r="T1115" s="1040"/>
      <c r="U1115" s="1040"/>
      <c r="V1115" s="1040"/>
      <c r="W1115" s="1040"/>
      <c r="X1115" s="1040"/>
      <c r="Y1115" s="1040"/>
      <c r="Z1115" s="1040"/>
      <c r="AA1115" s="1040"/>
      <c r="AB1115" s="1040"/>
      <c r="AC1115" s="1040"/>
      <c r="AD1115" s="1040"/>
      <c r="AE1115" s="1040"/>
      <c r="AF1115" s="1040"/>
      <c r="AG1115" s="1040"/>
      <c r="AH1115" s="1040"/>
      <c r="AI1115" s="1040"/>
      <c r="AJ1115" s="1040"/>
      <c r="AK1115" s="1040"/>
      <c r="AL1115" s="1040"/>
      <c r="AM1115" s="1040"/>
      <c r="AN1115" s="1040"/>
      <c r="AO1115" s="1040"/>
      <c r="AP1115" s="1040"/>
      <c r="AQ1115" s="1040"/>
      <c r="AR1115" s="1040"/>
      <c r="AS1115" s="1040"/>
      <c r="AT1115" s="1040"/>
      <c r="AU1115" s="1040"/>
      <c r="AV1115" s="1040"/>
      <c r="AW1115" s="1040"/>
      <c r="AX1115" s="1040"/>
      <c r="AY1115" s="1040"/>
      <c r="AZ1115" s="1040"/>
      <c r="BA1115" s="1040"/>
      <c r="BB1115" s="1040"/>
      <c r="BC1115" s="1040"/>
      <c r="BD1115" s="1040"/>
      <c r="BE1115" s="1040"/>
      <c r="BF1115" s="1040"/>
      <c r="BG1115" s="1040"/>
      <c r="BH1115" s="1040"/>
      <c r="BI1115" s="1040"/>
      <c r="BJ1115" s="1040"/>
      <c r="BK1115" s="1040"/>
      <c r="BL1115" s="1040"/>
      <c r="BM1115" s="1040"/>
      <c r="BN1115" s="1040"/>
      <c r="BO1115" s="1040"/>
      <c r="BP1115" s="1040"/>
      <c r="BQ1115" s="1040"/>
      <c r="BR1115" s="1040"/>
      <c r="BS1115" s="1040"/>
      <c r="BT1115" s="80"/>
      <c r="BU1115" s="80"/>
      <c r="CE1115" s="67"/>
    </row>
    <row r="1116" spans="1:83" s="81" customFormat="1" ht="18.75" hidden="1" customHeight="1" x14ac:dyDescent="0.3">
      <c r="B1116" s="1041"/>
      <c r="C1116" s="1041"/>
      <c r="D1116" s="1041"/>
      <c r="E1116" s="1041"/>
      <c r="F1116" s="1041"/>
      <c r="G1116" s="1041"/>
      <c r="H1116" s="1041"/>
      <c r="I1116" s="1041"/>
      <c r="J1116" s="1041"/>
      <c r="K1116" s="1041"/>
      <c r="L1116" s="1041"/>
      <c r="M1116" s="1041"/>
      <c r="N1116" s="1041"/>
      <c r="O1116" s="1041"/>
      <c r="P1116" s="1041"/>
      <c r="Q1116" s="1041"/>
      <c r="R1116" s="1041"/>
      <c r="S1116" s="1041"/>
      <c r="T1116" s="1041"/>
      <c r="U1116" s="1041"/>
      <c r="V1116" s="1041"/>
      <c r="W1116" s="1041"/>
      <c r="X1116" s="1041"/>
      <c r="Y1116" s="1041"/>
      <c r="Z1116" s="1041"/>
      <c r="AA1116" s="1041"/>
      <c r="AB1116" s="1041"/>
      <c r="AC1116" s="1041"/>
      <c r="AD1116" s="1041"/>
      <c r="AE1116" s="1041"/>
      <c r="AF1116" s="1041"/>
      <c r="AG1116" s="1041"/>
      <c r="AH1116" s="1041"/>
      <c r="AI1116" s="1041"/>
      <c r="AJ1116" s="1041"/>
      <c r="AK1116" s="1041"/>
      <c r="AL1116" s="1041"/>
      <c r="AM1116" s="1041"/>
      <c r="AN1116" s="1041"/>
      <c r="AO1116" s="1041"/>
      <c r="AP1116" s="1041"/>
      <c r="AQ1116" s="1041"/>
      <c r="AR1116" s="1041"/>
      <c r="AS1116" s="1041"/>
      <c r="AT1116" s="1041"/>
      <c r="AU1116" s="1041"/>
      <c r="AV1116" s="1041"/>
      <c r="AW1116" s="1041"/>
      <c r="AX1116" s="1041"/>
      <c r="AY1116" s="1041"/>
      <c r="AZ1116" s="1041"/>
      <c r="BA1116" s="1041"/>
      <c r="BB1116" s="1041"/>
      <c r="BC1116" s="1041"/>
      <c r="BD1116" s="1041"/>
      <c r="BE1116" s="1041"/>
      <c r="BF1116" s="1041"/>
      <c r="BG1116" s="1041"/>
      <c r="BH1116" s="1041"/>
      <c r="BI1116" s="1041"/>
      <c r="BJ1116" s="1041"/>
      <c r="BK1116" s="1041"/>
      <c r="BL1116" s="1041"/>
      <c r="BM1116" s="1041"/>
      <c r="BN1116" s="1041"/>
      <c r="BO1116" s="1041"/>
      <c r="BP1116" s="1041"/>
      <c r="BQ1116" s="1041"/>
      <c r="BR1116" s="1041"/>
      <c r="BS1116" s="1041"/>
      <c r="BT1116" s="80"/>
      <c r="BU1116" s="80"/>
      <c r="CE1116" s="67"/>
    </row>
    <row r="1117" spans="1:83" s="81" customFormat="1" ht="57.75" hidden="1" customHeight="1" x14ac:dyDescent="0.3">
      <c r="B1117" s="162" t="s">
        <v>34</v>
      </c>
      <c r="C1117" s="128" t="s">
        <v>234</v>
      </c>
      <c r="D1117" s="111" t="e">
        <f>E1117</f>
        <v>#REF!</v>
      </c>
      <c r="E1117" s="111" t="e">
        <f>#REF!</f>
        <v>#REF!</v>
      </c>
      <c r="F1117" s="111"/>
      <c r="G1117" s="111"/>
      <c r="H1117" s="43"/>
      <c r="I1117" s="43"/>
      <c r="J1117" s="111" t="e">
        <f>K1117</f>
        <v>#REF!</v>
      </c>
      <c r="K1117" s="114" t="e">
        <f>M1117</f>
        <v>#REF!</v>
      </c>
      <c r="L1117" s="114"/>
      <c r="M1117" s="240" t="e">
        <f>#REF!</f>
        <v>#REF!</v>
      </c>
      <c r="N1117" s="114"/>
      <c r="O1117" s="111"/>
      <c r="P1117" s="114"/>
      <c r="Q1117" s="111"/>
      <c r="R1117" s="114"/>
      <c r="S1117" s="43"/>
      <c r="T1117" s="41"/>
      <c r="U1117" s="43"/>
      <c r="V1117" s="163"/>
      <c r="W1117" s="163"/>
      <c r="X1117" s="163"/>
      <c r="Y1117" s="163"/>
      <c r="Z1117" s="163"/>
      <c r="AA1117" s="163"/>
      <c r="AB1117" s="163"/>
      <c r="AC1117" s="163"/>
      <c r="AD1117" s="597"/>
      <c r="AE1117" s="1004" t="e">
        <f>AG1117</f>
        <v>#REF!</v>
      </c>
      <c r="AF1117" s="495"/>
      <c r="AG1117" s="240" t="e">
        <f>K1117</f>
        <v>#REF!</v>
      </c>
      <c r="AH1117" s="114"/>
      <c r="AI1117" s="111"/>
      <c r="AJ1117" s="114"/>
      <c r="AK1117" s="111"/>
      <c r="AL1117" s="114"/>
      <c r="AM1117" s="43"/>
      <c r="AN1117" s="41"/>
      <c r="AO1117" s="43"/>
      <c r="AP1117" s="163"/>
      <c r="AQ1117" s="597"/>
      <c r="AR1117" s="111" t="e">
        <f>AT1117</f>
        <v>#REF!</v>
      </c>
      <c r="AS1117" s="114"/>
      <c r="AT1117" s="240" t="e">
        <f>#REF!</f>
        <v>#REF!</v>
      </c>
      <c r="AU1117" s="114"/>
      <c r="AV1117" s="111"/>
      <c r="AW1117" s="114"/>
      <c r="AX1117" s="240"/>
      <c r="AY1117" s="114"/>
      <c r="AZ1117" s="43"/>
      <c r="BA1117" s="41"/>
      <c r="BB1117" s="43"/>
      <c r="BC1117" s="163"/>
      <c r="BD1117" s="163"/>
      <c r="BE1117" s="111">
        <f>BF1117</f>
        <v>0</v>
      </c>
      <c r="BF1117" s="111">
        <f>X1117</f>
        <v>0</v>
      </c>
      <c r="BG1117" s="111"/>
      <c r="BH1117" s="43"/>
      <c r="BI1117" s="43"/>
      <c r="BJ1117" s="163"/>
      <c r="BK1117" s="163"/>
      <c r="BL1117" s="163"/>
      <c r="BM1117" s="163"/>
      <c r="BN1117" s="163"/>
      <c r="BO1117" s="163"/>
      <c r="BP1117" s="163"/>
      <c r="BQ1117" s="163"/>
      <c r="BR1117" s="163"/>
      <c r="BS1117" s="163"/>
      <c r="BT1117" s="163"/>
      <c r="BU1117" s="111">
        <f>BV1117</f>
        <v>0</v>
      </c>
      <c r="BV1117" s="111">
        <f>BH1117</f>
        <v>0</v>
      </c>
      <c r="BW1117" s="111"/>
      <c r="BX1117" s="111"/>
      <c r="BY1117" s="43"/>
      <c r="BZ1117" s="43"/>
      <c r="CE1117" s="597"/>
    </row>
    <row r="1118" spans="1:83" s="25" customFormat="1" ht="44.25" hidden="1" customHeight="1" x14ac:dyDescent="0.3">
      <c r="B1118" s="1047" t="s">
        <v>323</v>
      </c>
      <c r="C1118" s="1047"/>
      <c r="D1118" s="1047"/>
      <c r="E1118" s="1047"/>
      <c r="F1118" s="1047"/>
      <c r="G1118" s="1047"/>
      <c r="H1118" s="1047"/>
      <c r="I1118" s="1047"/>
      <c r="J1118" s="1047"/>
      <c r="K1118" s="1047"/>
      <c r="L1118" s="1047"/>
      <c r="M1118" s="1047"/>
      <c r="N1118" s="1047"/>
      <c r="O1118" s="1047"/>
      <c r="P1118" s="1047"/>
      <c r="Q1118" s="1047"/>
      <c r="R1118" s="1047"/>
      <c r="S1118" s="1047"/>
      <c r="T1118" s="1047"/>
      <c r="U1118" s="1047"/>
      <c r="V1118" s="1047"/>
      <c r="W1118" s="1047"/>
      <c r="X1118" s="1047"/>
      <c r="Y1118" s="1047"/>
      <c r="Z1118" s="1047"/>
      <c r="AA1118" s="1047"/>
      <c r="AB1118" s="1047"/>
      <c r="AC1118" s="1047"/>
      <c r="AD1118" s="1047"/>
      <c r="AE1118" s="1047"/>
      <c r="AF1118" s="1047"/>
      <c r="AG1118" s="1047"/>
      <c r="AH1118" s="1047"/>
      <c r="AI1118" s="1047"/>
      <c r="AJ1118" s="1047"/>
      <c r="AK1118" s="1047"/>
      <c r="AL1118" s="1047"/>
      <c r="AM1118" s="1047"/>
      <c r="AN1118" s="1047"/>
      <c r="AO1118" s="1047"/>
      <c r="AP1118" s="1047"/>
      <c r="AQ1118" s="1047"/>
      <c r="AR1118" s="1047"/>
      <c r="AS1118" s="1047"/>
      <c r="AT1118" s="1047"/>
      <c r="AU1118" s="1047"/>
      <c r="AV1118" s="1047"/>
      <c r="AW1118" s="1047"/>
      <c r="AX1118" s="1047"/>
      <c r="AY1118" s="1047"/>
      <c r="AZ1118" s="1047"/>
      <c r="BA1118" s="1047"/>
      <c r="BB1118" s="1047"/>
      <c r="BC1118" s="1047"/>
      <c r="BD1118" s="1047"/>
      <c r="BE1118" s="1047"/>
      <c r="BF1118" s="1047"/>
      <c r="BG1118" s="1047"/>
      <c r="BH1118" s="1047"/>
      <c r="BI1118" s="1047"/>
      <c r="BJ1118" s="1047"/>
      <c r="BK1118" s="1047"/>
      <c r="BL1118" s="1047"/>
      <c r="BM1118" s="1047"/>
      <c r="BN1118" s="1047"/>
      <c r="BO1118" s="1047"/>
      <c r="BP1118" s="1047"/>
      <c r="BQ1118" s="1047"/>
      <c r="BR1118" s="1047"/>
      <c r="BS1118" s="1047"/>
      <c r="BT1118" s="72"/>
      <c r="BU1118" s="72"/>
      <c r="CE1118" s="37"/>
    </row>
    <row r="1119" spans="1:83" s="25" customFormat="1" ht="42.75" hidden="1" customHeight="1" x14ac:dyDescent="0.3">
      <c r="A1119" s="1044" t="s">
        <v>190</v>
      </c>
      <c r="B1119" s="1045"/>
      <c r="C1119" s="1045"/>
      <c r="D1119" s="1045"/>
      <c r="E1119" s="1045"/>
      <c r="F1119" s="1045"/>
      <c r="G1119" s="1045"/>
      <c r="H1119" s="1045"/>
      <c r="I1119" s="1045"/>
      <c r="J1119" s="1045"/>
      <c r="K1119" s="1045"/>
      <c r="L1119" s="1045"/>
      <c r="M1119" s="1045"/>
      <c r="N1119" s="1045"/>
      <c r="O1119" s="1045"/>
      <c r="P1119" s="1045"/>
      <c r="Q1119" s="1045"/>
      <c r="R1119" s="1045"/>
      <c r="S1119" s="1045"/>
      <c r="T1119" s="1045"/>
      <c r="U1119" s="1045"/>
      <c r="V1119" s="1045"/>
      <c r="W1119" s="1045"/>
      <c r="X1119" s="1045"/>
      <c r="Y1119" s="1045"/>
      <c r="Z1119" s="1045"/>
      <c r="AA1119" s="1045"/>
      <c r="AB1119" s="1045"/>
      <c r="AC1119" s="1045"/>
      <c r="AD1119" s="1045"/>
      <c r="AE1119" s="1045"/>
      <c r="AF1119" s="1045"/>
      <c r="AG1119" s="1045"/>
      <c r="AH1119" s="1045"/>
      <c r="AI1119" s="1045"/>
      <c r="AJ1119" s="1045"/>
      <c r="AK1119" s="1045"/>
      <c r="AL1119" s="1045"/>
      <c r="AM1119" s="1045"/>
      <c r="AN1119" s="1045"/>
      <c r="AO1119" s="1045"/>
      <c r="AP1119" s="1045"/>
      <c r="AQ1119" s="1045"/>
      <c r="AR1119" s="1045"/>
      <c r="AS1119" s="1045"/>
      <c r="AT1119" s="1045"/>
      <c r="AU1119" s="1045"/>
      <c r="AV1119" s="1045"/>
      <c r="AW1119" s="1045"/>
      <c r="AX1119" s="1045"/>
      <c r="AY1119" s="1045"/>
      <c r="AZ1119" s="1045"/>
      <c r="BA1119" s="1045"/>
      <c r="BB1119" s="1045"/>
      <c r="BC1119" s="1045"/>
      <c r="BD1119" s="1045"/>
      <c r="BE1119" s="1045"/>
      <c r="BF1119" s="1045"/>
      <c r="BG1119" s="1045"/>
      <c r="BH1119" s="1045"/>
      <c r="BI1119" s="1045"/>
      <c r="BJ1119" s="1045"/>
      <c r="BK1119" s="1045"/>
      <c r="BL1119" s="1045"/>
      <c r="BM1119" s="1045"/>
      <c r="BN1119" s="1045"/>
      <c r="BO1119" s="1045"/>
      <c r="BP1119" s="1045"/>
      <c r="BQ1119" s="1045"/>
      <c r="BR1119" s="1045"/>
      <c r="BS1119" s="1045"/>
      <c r="BT1119" s="72"/>
      <c r="BU1119" s="72"/>
      <c r="CE1119" s="37"/>
    </row>
    <row r="1120" spans="1:83" s="60" customFormat="1" ht="122.25" hidden="1" customHeight="1" x14ac:dyDescent="0.25">
      <c r="B1120" s="162" t="s">
        <v>34</v>
      </c>
      <c r="C1120" s="128" t="s">
        <v>322</v>
      </c>
      <c r="D1120" s="111">
        <f>E1120+H1120+I1120</f>
        <v>0</v>
      </c>
      <c r="E1120" s="111"/>
      <c r="F1120" s="111"/>
      <c r="G1120" s="111"/>
      <c r="H1120" s="111"/>
      <c r="I1120" s="43"/>
      <c r="J1120" s="111">
        <f>K1120</f>
        <v>0</v>
      </c>
      <c r="K1120" s="114">
        <f>M1120+S1120+U1120</f>
        <v>0</v>
      </c>
      <c r="L1120" s="114"/>
      <c r="M1120" s="240"/>
      <c r="N1120" s="114"/>
      <c r="O1120" s="111"/>
      <c r="P1120" s="114"/>
      <c r="Q1120" s="111"/>
      <c r="R1120" s="114"/>
      <c r="S1120" s="111"/>
      <c r="T1120" s="114"/>
      <c r="U1120" s="43"/>
      <c r="V1120" s="111">
        <f>W1120+X1120+Y1120</f>
        <v>0</v>
      </c>
      <c r="W1120" s="43"/>
      <c r="X1120" s="43"/>
      <c r="Y1120" s="43"/>
      <c r="Z1120" s="111">
        <f>AA1120+AB1120+AC1120</f>
        <v>0</v>
      </c>
      <c r="AA1120" s="111">
        <f>E1120</f>
        <v>0</v>
      </c>
      <c r="AB1120" s="111">
        <f>H1120</f>
        <v>0</v>
      </c>
      <c r="AC1120" s="43"/>
      <c r="AD1120" s="41"/>
      <c r="AE1120" s="1004">
        <f>AG1120+AM1120+AO1120</f>
        <v>0</v>
      </c>
      <c r="AF1120" s="495"/>
      <c r="AG1120" s="240"/>
      <c r="AH1120" s="689"/>
      <c r="AI1120" s="240"/>
      <c r="AJ1120" s="689"/>
      <c r="AK1120" s="240"/>
      <c r="AL1120" s="689"/>
      <c r="AM1120" s="240"/>
      <c r="AN1120" s="689"/>
      <c r="AO1120" s="43"/>
      <c r="AP1120" s="111">
        <f>AR1120+AT1120+AX1120</f>
        <v>0</v>
      </c>
      <c r="AQ1120" s="114"/>
      <c r="AR1120" s="111">
        <f>AT1120+AZ1120+BB1120</f>
        <v>0</v>
      </c>
      <c r="AS1120" s="114"/>
      <c r="AT1120" s="240"/>
      <c r="AU1120" s="689"/>
      <c r="AV1120" s="240"/>
      <c r="AW1120" s="689"/>
      <c r="AX1120" s="240"/>
      <c r="AY1120" s="689"/>
      <c r="AZ1120" s="240"/>
      <c r="BA1120" s="689"/>
      <c r="BB1120" s="43"/>
      <c r="BC1120" s="240">
        <f t="shared" ref="BC1120" si="2058">AM1120</f>
        <v>0</v>
      </c>
      <c r="BD1120" s="43">
        <f t="shared" ref="BD1120" si="2059">AO1120</f>
        <v>0</v>
      </c>
      <c r="BE1120" s="111">
        <f>BF1120+BH1120+BI1120</f>
        <v>0</v>
      </c>
      <c r="BF1120" s="240"/>
      <c r="BG1120" s="240"/>
      <c r="BH1120" s="240"/>
      <c r="BI1120" s="43"/>
      <c r="BJ1120" s="111">
        <f>BK1120+BL1120+BM1120</f>
        <v>0</v>
      </c>
      <c r="BK1120" s="240"/>
      <c r="BL1120" s="240"/>
      <c r="BM1120" s="43"/>
      <c r="BN1120" s="111">
        <f>BO1120+BR1120+BS1120</f>
        <v>0</v>
      </c>
      <c r="BO1120" s="240">
        <f>BF1120</f>
        <v>0</v>
      </c>
      <c r="BP1120" s="240"/>
      <c r="BQ1120" s="240"/>
      <c r="BR1120" s="240">
        <f t="shared" ref="BR1120" si="2060">BH1120</f>
        <v>0</v>
      </c>
      <c r="BS1120" s="43">
        <f t="shared" ref="BS1120" si="2061">BI1120</f>
        <v>0</v>
      </c>
      <c r="BT1120" s="111"/>
      <c r="BU1120" s="111">
        <f>BV1120+BY1120+BZ1120</f>
        <v>0</v>
      </c>
      <c r="BV1120" s="240"/>
      <c r="BW1120" s="240"/>
      <c r="BX1120" s="240"/>
      <c r="BY1120" s="240"/>
      <c r="BZ1120" s="43"/>
      <c r="CE1120" s="114"/>
    </row>
    <row r="1121" spans="1:83" s="6" customFormat="1" ht="48.75" customHeight="1" x14ac:dyDescent="0.25">
      <c r="B1121" s="1051" t="s">
        <v>447</v>
      </c>
      <c r="C1121" s="1040"/>
      <c r="D1121" s="1040"/>
      <c r="E1121" s="1040"/>
      <c r="F1121" s="1040"/>
      <c r="G1121" s="1040"/>
      <c r="H1121" s="1040"/>
      <c r="I1121" s="1040"/>
      <c r="J1121" s="1040"/>
      <c r="K1121" s="1040"/>
      <c r="L1121" s="1040"/>
      <c r="M1121" s="1040"/>
      <c r="N1121" s="1040"/>
      <c r="O1121" s="1040"/>
      <c r="P1121" s="1040"/>
      <c r="Q1121" s="1040"/>
      <c r="R1121" s="1040"/>
      <c r="S1121" s="1040"/>
      <c r="T1121" s="1040"/>
      <c r="U1121" s="1040"/>
      <c r="V1121" s="1040"/>
      <c r="W1121" s="1040"/>
      <c r="X1121" s="1040"/>
      <c r="Y1121" s="1040"/>
      <c r="Z1121" s="1040"/>
      <c r="AA1121" s="1040"/>
      <c r="AB1121" s="1040"/>
      <c r="AC1121" s="1040"/>
      <c r="AD1121" s="1040"/>
      <c r="AE1121" s="1040"/>
      <c r="AF1121" s="1040"/>
      <c r="AG1121" s="1040"/>
      <c r="AH1121" s="1040"/>
      <c r="AI1121" s="1040"/>
      <c r="AJ1121" s="1040"/>
      <c r="AK1121" s="1040"/>
      <c r="AL1121" s="1040"/>
      <c r="AM1121" s="1040"/>
      <c r="AN1121" s="1040"/>
      <c r="AO1121" s="1040"/>
      <c r="AP1121" s="1040"/>
      <c r="AQ1121" s="1040"/>
      <c r="AR1121" s="1040"/>
      <c r="AS1121" s="1040"/>
      <c r="AT1121" s="1040"/>
      <c r="AU1121" s="1040"/>
      <c r="AV1121" s="1040"/>
      <c r="AW1121" s="1040"/>
      <c r="AX1121" s="1040"/>
      <c r="AY1121" s="1040"/>
      <c r="AZ1121" s="1040"/>
      <c r="BA1121" s="1040"/>
      <c r="BB1121" s="1040"/>
      <c r="BC1121" s="1040"/>
      <c r="BD1121" s="1040"/>
      <c r="BE1121" s="1040"/>
      <c r="BF1121" s="1040"/>
      <c r="BG1121" s="1040"/>
      <c r="BH1121" s="1040"/>
      <c r="BI1121" s="1040"/>
      <c r="BJ1121" s="1040"/>
      <c r="BK1121" s="1040"/>
      <c r="BL1121" s="1040"/>
      <c r="BM1121" s="1040"/>
      <c r="BN1121" s="1040"/>
      <c r="BO1121" s="1040"/>
      <c r="BP1121" s="1040"/>
      <c r="BQ1121" s="1040"/>
      <c r="BR1121" s="1040"/>
      <c r="BS1121" s="1040"/>
      <c r="BT1121" s="1040"/>
      <c r="BU1121" s="1040"/>
      <c r="BV1121" s="80"/>
      <c r="BW1121" s="80"/>
      <c r="BX1121" s="80"/>
      <c r="BY1121" s="80"/>
      <c r="BZ1121" s="80"/>
      <c r="CE1121" s="78"/>
    </row>
    <row r="1122" spans="1:83" s="402" customFormat="1" ht="181.5" customHeight="1" x14ac:dyDescent="0.25">
      <c r="B1122" s="408" t="s">
        <v>34</v>
      </c>
      <c r="C1122" s="409" t="s">
        <v>532</v>
      </c>
      <c r="D1122" s="369">
        <f>E1122+G1122+H1122+I1122</f>
        <v>72161.100000000006</v>
      </c>
      <c r="E1122" s="368"/>
      <c r="F1122" s="368"/>
      <c r="G1122" s="368"/>
      <c r="H1122" s="368"/>
      <c r="I1122" s="368">
        <v>72161.100000000006</v>
      </c>
      <c r="J1122" s="368">
        <f>K1122-I1122</f>
        <v>-50512.770000000004</v>
      </c>
      <c r="K1122" s="369">
        <f>M1122+Q1122+S1122+U1122</f>
        <v>21648.33</v>
      </c>
      <c r="L1122" s="773">
        <f>K1122/D1122</f>
        <v>0.3</v>
      </c>
      <c r="M1122" s="369"/>
      <c r="N1122" s="701"/>
      <c r="O1122" s="368"/>
      <c r="P1122" s="701"/>
      <c r="Q1122" s="368"/>
      <c r="R1122" s="701"/>
      <c r="S1122" s="368"/>
      <c r="T1122" s="701"/>
      <c r="U1122" s="368">
        <v>21648.33</v>
      </c>
      <c r="V1122" s="368">
        <f>W1122+X1122+Y1122</f>
        <v>0</v>
      </c>
      <c r="W1122" s="368"/>
      <c r="X1122" s="368"/>
      <c r="Y1122" s="368"/>
      <c r="Z1122" s="368">
        <f>AA1122+AB1122+AC1122</f>
        <v>0</v>
      </c>
      <c r="AA1122" s="368">
        <f>E1122</f>
        <v>0</v>
      </c>
      <c r="AB1122" s="368">
        <f>H1122</f>
        <v>0</v>
      </c>
      <c r="AC1122" s="368"/>
      <c r="AD1122" s="773">
        <f>U1122/D1122</f>
        <v>0.3</v>
      </c>
      <c r="AE1122" s="369">
        <f>AG1122+AK1122+AM1122+AO1122</f>
        <v>0</v>
      </c>
      <c r="AF1122" s="369">
        <v>0</v>
      </c>
      <c r="AG1122" s="369">
        <v>0</v>
      </c>
      <c r="AH1122" s="368">
        <v>0</v>
      </c>
      <c r="AI1122" s="368"/>
      <c r="AJ1122" s="701"/>
      <c r="AK1122" s="368"/>
      <c r="AL1122" s="701"/>
      <c r="AM1122" s="368"/>
      <c r="AN1122" s="701"/>
      <c r="AO1122" s="368"/>
      <c r="AP1122" s="368"/>
      <c r="AQ1122" s="701"/>
      <c r="AR1122" s="904">
        <f>AT1122+AX1122+AZ1122+BB1122</f>
        <v>72161.100000000006</v>
      </c>
      <c r="AS1122" s="773">
        <f>AR1122/D1122</f>
        <v>1</v>
      </c>
      <c r="AT1122" s="369"/>
      <c r="AU1122" s="701"/>
      <c r="AV1122" s="368"/>
      <c r="AW1122" s="701"/>
      <c r="AX1122" s="369"/>
      <c r="AY1122" s="701"/>
      <c r="AZ1122" s="368"/>
      <c r="BA1122" s="701"/>
      <c r="BB1122" s="368">
        <f>D1122</f>
        <v>72161.100000000006</v>
      </c>
      <c r="BC1122" s="368">
        <f t="shared" ref="BC1122" si="2062">AM1122</f>
        <v>0</v>
      </c>
      <c r="BD1122" s="368">
        <f t="shared" ref="BD1122" si="2063">AO1122</f>
        <v>0</v>
      </c>
      <c r="BE1122" s="368">
        <f>BF1122+BG1122+BH1122+BI1122</f>
        <v>200</v>
      </c>
      <c r="BF1122" s="368">
        <f>56.5+43.5</f>
        <v>100</v>
      </c>
      <c r="BG1122" s="368">
        <v>0</v>
      </c>
      <c r="BH1122" s="368">
        <f>56.5+43.5</f>
        <v>100</v>
      </c>
      <c r="BI1122" s="368"/>
      <c r="BJ1122" s="368">
        <f>BK1122+BL1122+BM1122</f>
        <v>0</v>
      </c>
      <c r="BK1122" s="368"/>
      <c r="BL1122" s="368"/>
      <c r="BM1122" s="368"/>
      <c r="BN1122" s="368">
        <f>BO1122+BR1122+BS1122</f>
        <v>0</v>
      </c>
      <c r="BO1122" s="368"/>
      <c r="BP1122" s="368"/>
      <c r="BQ1122" s="368"/>
      <c r="BR1122" s="368"/>
      <c r="BS1122" s="368"/>
      <c r="BT1122" s="368"/>
      <c r="BU1122" s="111">
        <f>BV1122+BX1122+BY1122+BZ1122</f>
        <v>0</v>
      </c>
      <c r="BV1122" s="368"/>
      <c r="BW1122" s="368"/>
      <c r="BX1122" s="368"/>
      <c r="BY1122" s="368"/>
      <c r="BZ1122" s="371"/>
      <c r="CE1122" s="773">
        <f>BB1122/D1122</f>
        <v>1</v>
      </c>
    </row>
    <row r="1123" spans="1:83" s="6" customFormat="1" ht="15" customHeight="1" x14ac:dyDescent="0.25">
      <c r="B1123" s="77"/>
      <c r="C1123" s="78"/>
      <c r="D1123" s="80"/>
      <c r="E1123" s="80"/>
      <c r="F1123" s="80"/>
      <c r="G1123" s="80"/>
      <c r="H1123" s="80"/>
      <c r="I1123" s="80"/>
      <c r="J1123" s="80"/>
      <c r="K1123" s="5"/>
      <c r="L1123" s="5"/>
      <c r="M1123" s="80"/>
      <c r="N1123" s="5"/>
      <c r="O1123" s="80"/>
      <c r="P1123" s="5"/>
      <c r="Q1123" s="80"/>
      <c r="R1123" s="5"/>
      <c r="S1123" s="80"/>
      <c r="T1123" s="5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5"/>
      <c r="AE1123" s="492"/>
      <c r="AF1123" s="502"/>
      <c r="AG1123" s="80"/>
      <c r="AH1123" s="5"/>
      <c r="AI1123" s="80"/>
      <c r="AJ1123" s="5"/>
      <c r="AK1123" s="80"/>
      <c r="AL1123" s="5"/>
      <c r="AM1123" s="80"/>
      <c r="AN1123" s="5"/>
      <c r="AO1123" s="80"/>
      <c r="AP1123" s="80"/>
      <c r="AQ1123" s="5"/>
      <c r="AR1123" s="80"/>
      <c r="AS1123" s="5"/>
      <c r="AT1123" s="80"/>
      <c r="AU1123" s="5"/>
      <c r="AV1123" s="80"/>
      <c r="AW1123" s="5"/>
      <c r="AX1123" s="80"/>
      <c r="AY1123" s="5"/>
      <c r="AZ1123" s="80"/>
      <c r="BA1123" s="5"/>
      <c r="BB1123" s="80"/>
      <c r="BC1123" s="80"/>
      <c r="BD1123" s="80"/>
      <c r="BE1123" s="80"/>
      <c r="BF1123" s="80"/>
      <c r="BG1123" s="80"/>
      <c r="BH1123" s="80"/>
      <c r="BI1123" s="80"/>
      <c r="BJ1123" s="80"/>
      <c r="BK1123" s="80"/>
      <c r="BL1123" s="80"/>
      <c r="BM1123" s="80"/>
      <c r="BN1123" s="80"/>
      <c r="BO1123" s="80"/>
      <c r="BP1123" s="80"/>
      <c r="BQ1123" s="80"/>
      <c r="BR1123" s="80"/>
      <c r="BS1123" s="80"/>
      <c r="BT1123" s="80"/>
      <c r="BU1123" s="80"/>
      <c r="BV1123" s="80"/>
      <c r="BW1123" s="80"/>
      <c r="BX1123" s="80"/>
      <c r="BY1123" s="80"/>
      <c r="BZ1123" s="80"/>
      <c r="CE1123" s="5"/>
    </row>
    <row r="1124" spans="1:83" s="6" customFormat="1" ht="20.25" customHeight="1" x14ac:dyDescent="0.25">
      <c r="B1124" s="77"/>
      <c r="C1124" s="78"/>
      <c r="D1124" s="80"/>
      <c r="E1124" s="80"/>
      <c r="F1124" s="80"/>
      <c r="G1124" s="80"/>
      <c r="H1124" s="80"/>
      <c r="I1124" s="80"/>
      <c r="J1124" s="80"/>
      <c r="K1124" s="5"/>
      <c r="L1124" s="5"/>
      <c r="M1124" s="80"/>
      <c r="N1124" s="5"/>
      <c r="O1124" s="80"/>
      <c r="P1124" s="5"/>
      <c r="Q1124" s="80"/>
      <c r="R1124" s="5"/>
      <c r="S1124" s="80"/>
      <c r="T1124" s="5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5"/>
      <c r="AE1124" s="492"/>
      <c r="AF1124" s="502"/>
      <c r="AG1124" s="80"/>
      <c r="AH1124" s="5"/>
      <c r="AI1124" s="80"/>
      <c r="AJ1124" s="5"/>
      <c r="AK1124" s="80"/>
      <c r="AL1124" s="5"/>
      <c r="AM1124" s="80"/>
      <c r="AN1124" s="5"/>
      <c r="AO1124" s="80"/>
      <c r="AP1124" s="80"/>
      <c r="AQ1124" s="5"/>
      <c r="AR1124" s="80"/>
      <c r="AS1124" s="5"/>
      <c r="AT1124" s="80"/>
      <c r="AU1124" s="5"/>
      <c r="AV1124" s="80"/>
      <c r="AW1124" s="5"/>
      <c r="AX1124" s="80"/>
      <c r="AY1124" s="5"/>
      <c r="AZ1124" s="80"/>
      <c r="BA1124" s="5"/>
      <c r="BB1124" s="80"/>
      <c r="BC1124" s="80"/>
      <c r="BD1124" s="80"/>
      <c r="BE1124" s="80"/>
      <c r="BF1124" s="80"/>
      <c r="BG1124" s="80"/>
      <c r="BH1124" s="80"/>
      <c r="BI1124" s="80"/>
      <c r="BJ1124" s="80"/>
      <c r="BK1124" s="80"/>
      <c r="BL1124" s="80"/>
      <c r="BM1124" s="80"/>
      <c r="BN1124" s="80"/>
      <c r="BO1124" s="80"/>
      <c r="BP1124" s="80"/>
      <c r="BQ1124" s="80"/>
      <c r="BR1124" s="80"/>
      <c r="BS1124" s="80"/>
      <c r="BT1124" s="80"/>
      <c r="BU1124" s="80"/>
      <c r="BV1124" s="80"/>
      <c r="BW1124" s="80"/>
      <c r="BX1124" s="80"/>
      <c r="BY1124" s="80"/>
      <c r="BZ1124" s="80"/>
      <c r="CE1124" s="5"/>
    </row>
    <row r="1125" spans="1:83" s="6" customFormat="1" ht="30" customHeight="1" x14ac:dyDescent="0.4">
      <c r="B1125" s="77"/>
      <c r="C1125" s="78"/>
      <c r="D1125" s="432"/>
      <c r="E1125" s="432"/>
      <c r="F1125" s="432"/>
      <c r="G1125" s="432"/>
      <c r="H1125" s="432"/>
      <c r="I1125" s="432"/>
      <c r="J1125" s="432"/>
      <c r="K1125" s="598"/>
      <c r="L1125" s="598"/>
      <c r="M1125" s="432"/>
      <c r="N1125" s="598"/>
      <c r="O1125" s="432"/>
      <c r="P1125" s="598"/>
      <c r="Q1125" s="432"/>
      <c r="R1125" s="598"/>
      <c r="S1125" s="432"/>
      <c r="T1125" s="598"/>
      <c r="U1125" s="432"/>
      <c r="V1125" s="432"/>
      <c r="W1125" s="432"/>
      <c r="X1125" s="432"/>
      <c r="Y1125" s="432"/>
      <c r="Z1125" s="432"/>
      <c r="AA1125" s="432"/>
      <c r="AB1125" s="432"/>
      <c r="AC1125" s="432"/>
      <c r="AD1125" s="598"/>
      <c r="AE1125" s="500"/>
      <c r="AF1125" s="727"/>
      <c r="AG1125" s="432"/>
      <c r="AH1125" s="598"/>
      <c r="AI1125" s="432"/>
      <c r="AJ1125" s="598"/>
      <c r="AK1125" s="432"/>
      <c r="AL1125" s="598"/>
      <c r="AM1125" s="432"/>
      <c r="AN1125" s="598"/>
      <c r="AO1125" s="432"/>
      <c r="AP1125" s="432"/>
      <c r="AQ1125" s="598"/>
      <c r="AR1125" s="432"/>
      <c r="AS1125" s="598"/>
      <c r="AT1125" s="432"/>
      <c r="AU1125" s="598"/>
      <c r="AV1125" s="432"/>
      <c r="AW1125" s="598"/>
      <c r="AX1125" s="432"/>
      <c r="AY1125" s="598"/>
      <c r="AZ1125" s="432"/>
      <c r="BA1125" s="598"/>
      <c r="BB1125" s="432"/>
      <c r="BC1125" s="432"/>
      <c r="BD1125" s="432"/>
      <c r="BE1125" s="432"/>
      <c r="BF1125" s="432"/>
      <c r="BG1125" s="80"/>
      <c r="BH1125" s="80"/>
      <c r="BI1125" s="80"/>
      <c r="BJ1125" s="80"/>
      <c r="BK1125" s="80"/>
      <c r="BL1125" s="80"/>
      <c r="BM1125" s="80"/>
      <c r="BN1125" s="80"/>
      <c r="BO1125" s="80"/>
      <c r="BP1125" s="80"/>
      <c r="BQ1125" s="80"/>
      <c r="BR1125" s="80"/>
      <c r="BS1125" s="80"/>
      <c r="BT1125" s="432"/>
      <c r="BU1125" s="432"/>
      <c r="BV1125" s="432"/>
      <c r="BW1125" s="432"/>
      <c r="BX1125" s="80"/>
      <c r="BY1125" s="80"/>
      <c r="BZ1125" s="80"/>
      <c r="CE1125" s="598"/>
    </row>
    <row r="1126" spans="1:83" s="6" customFormat="1" ht="15" customHeight="1" x14ac:dyDescent="0.4">
      <c r="B1126" s="77"/>
      <c r="C1126" s="78"/>
      <c r="D1126" s="432"/>
      <c r="E1126" s="432"/>
      <c r="F1126" s="432"/>
      <c r="G1126" s="432"/>
      <c r="H1126" s="432"/>
      <c r="I1126" s="432"/>
      <c r="J1126" s="432"/>
      <c r="K1126" s="598"/>
      <c r="L1126" s="598"/>
      <c r="M1126" s="432"/>
      <c r="N1126" s="598"/>
      <c r="O1126" s="432"/>
      <c r="P1126" s="598"/>
      <c r="Q1126" s="432"/>
      <c r="R1126" s="598"/>
      <c r="S1126" s="432"/>
      <c r="T1126" s="598"/>
      <c r="U1126" s="432"/>
      <c r="V1126" s="432"/>
      <c r="W1126" s="432"/>
      <c r="X1126" s="432"/>
      <c r="Y1126" s="432"/>
      <c r="Z1126" s="432"/>
      <c r="AA1126" s="432"/>
      <c r="AB1126" s="432"/>
      <c r="AC1126" s="432"/>
      <c r="AD1126" s="598"/>
      <c r="AE1126" s="500"/>
      <c r="AF1126" s="727"/>
      <c r="AG1126" s="432"/>
      <c r="AH1126" s="598"/>
      <c r="AI1126" s="432"/>
      <c r="AJ1126" s="598"/>
      <c r="AK1126" s="432"/>
      <c r="AL1126" s="598"/>
      <c r="AM1126" s="432"/>
      <c r="AN1126" s="598"/>
      <c r="AO1126" s="432"/>
      <c r="AP1126" s="432"/>
      <c r="AQ1126" s="598"/>
      <c r="AR1126" s="432"/>
      <c r="AS1126" s="598"/>
      <c r="AT1126" s="432"/>
      <c r="AU1126" s="598"/>
      <c r="AV1126" s="432"/>
      <c r="AW1126" s="598"/>
      <c r="AX1126" s="432"/>
      <c r="AY1126" s="598"/>
      <c r="AZ1126" s="432"/>
      <c r="BA1126" s="598"/>
      <c r="BB1126" s="432"/>
      <c r="BC1126" s="432"/>
      <c r="BD1126" s="432"/>
      <c r="BE1126" s="432"/>
      <c r="BF1126" s="432"/>
      <c r="BG1126" s="80"/>
      <c r="BH1126" s="80"/>
      <c r="BI1126" s="80"/>
      <c r="BJ1126" s="80"/>
      <c r="BK1126" s="80"/>
      <c r="BL1126" s="80"/>
      <c r="BM1126" s="80"/>
      <c r="BN1126" s="80"/>
      <c r="BO1126" s="80"/>
      <c r="BP1126" s="80"/>
      <c r="BQ1126" s="80"/>
      <c r="BR1126" s="80"/>
      <c r="BS1126" s="80"/>
      <c r="BT1126" s="432"/>
      <c r="BU1126" s="432"/>
      <c r="BV1126" s="432"/>
      <c r="BW1126" s="432"/>
      <c r="BX1126" s="80"/>
      <c r="BY1126" s="80"/>
      <c r="BZ1126" s="80"/>
      <c r="CE1126" s="598"/>
    </row>
    <row r="1127" spans="1:83" s="6" customFormat="1" ht="36.75" customHeight="1" x14ac:dyDescent="0.4">
      <c r="B1127" s="77"/>
      <c r="C1127" s="78"/>
      <c r="D1127" s="433"/>
      <c r="E1127" s="433"/>
      <c r="F1127" s="433"/>
      <c r="G1127" s="432"/>
      <c r="H1127" s="432"/>
      <c r="I1127" s="432"/>
      <c r="J1127" s="432"/>
      <c r="K1127" s="599"/>
      <c r="L1127" s="599"/>
      <c r="M1127" s="433"/>
      <c r="N1127" s="599"/>
      <c r="O1127" s="433"/>
      <c r="P1127" s="599"/>
      <c r="Q1127" s="432"/>
      <c r="R1127" s="598"/>
      <c r="S1127" s="432"/>
      <c r="T1127" s="598"/>
      <c r="U1127" s="432"/>
      <c r="V1127" s="432"/>
      <c r="W1127" s="432"/>
      <c r="X1127" s="432"/>
      <c r="Y1127" s="432"/>
      <c r="Z1127" s="432"/>
      <c r="AA1127" s="432"/>
      <c r="AB1127" s="432"/>
      <c r="AC1127" s="432"/>
      <c r="AD1127" s="598"/>
      <c r="AE1127" s="501"/>
      <c r="AF1127" s="728"/>
      <c r="AG1127" s="433"/>
      <c r="AH1127" s="599"/>
      <c r="AI1127" s="433"/>
      <c r="AJ1127" s="599"/>
      <c r="AK1127" s="432"/>
      <c r="AL1127" s="598"/>
      <c r="AM1127" s="432"/>
      <c r="AN1127" s="598"/>
      <c r="AO1127" s="432"/>
      <c r="AP1127" s="432"/>
      <c r="AQ1127" s="598"/>
      <c r="AR1127" s="433"/>
      <c r="AS1127" s="599"/>
      <c r="AT1127" s="433"/>
      <c r="AU1127" s="599"/>
      <c r="AV1127" s="433"/>
      <c r="AW1127" s="599"/>
      <c r="AX1127" s="432"/>
      <c r="AY1127" s="598"/>
      <c r="AZ1127" s="432"/>
      <c r="BA1127" s="598"/>
      <c r="BB1127" s="432"/>
      <c r="BC1127" s="432"/>
      <c r="BD1127" s="432"/>
      <c r="BE1127" s="433"/>
      <c r="BF1127" s="433"/>
      <c r="BG1127" s="80"/>
      <c r="BH1127" s="80"/>
      <c r="BI1127" s="80"/>
      <c r="BJ1127" s="80"/>
      <c r="BK1127" s="80"/>
      <c r="BL1127" s="80"/>
      <c r="BM1127" s="80"/>
      <c r="BN1127" s="80"/>
      <c r="BO1127" s="80"/>
      <c r="BP1127" s="80"/>
      <c r="BQ1127" s="80"/>
      <c r="BR1127" s="80"/>
      <c r="BS1127" s="80"/>
      <c r="BT1127" s="432"/>
      <c r="BU1127" s="433"/>
      <c r="BV1127" s="433"/>
      <c r="BW1127" s="433"/>
      <c r="BX1127" s="80"/>
      <c r="BY1127" s="80"/>
      <c r="BZ1127" s="80"/>
      <c r="CE1127" s="598"/>
    </row>
    <row r="1128" spans="1:83" s="6" customFormat="1" ht="27" customHeight="1" x14ac:dyDescent="0.4">
      <c r="B1128" s="77"/>
      <c r="C1128" s="78"/>
      <c r="D1128" s="432"/>
      <c r="E1128" s="432"/>
      <c r="F1128" s="432"/>
      <c r="G1128" s="432"/>
      <c r="H1128" s="432"/>
      <c r="I1128" s="432"/>
      <c r="J1128" s="432"/>
      <c r="K1128" s="598"/>
      <c r="L1128" s="598"/>
      <c r="M1128" s="432"/>
      <c r="N1128" s="598"/>
      <c r="O1128" s="432"/>
      <c r="P1128" s="598"/>
      <c r="Q1128" s="432"/>
      <c r="R1128" s="598"/>
      <c r="S1128" s="432"/>
      <c r="T1128" s="598"/>
      <c r="U1128" s="432"/>
      <c r="V1128" s="432"/>
      <c r="W1128" s="432"/>
      <c r="X1128" s="432"/>
      <c r="Y1128" s="432"/>
      <c r="Z1128" s="432"/>
      <c r="AA1128" s="432"/>
      <c r="AB1128" s="432"/>
      <c r="AC1128" s="432"/>
      <c r="AD1128" s="598"/>
      <c r="AE1128" s="500"/>
      <c r="AF1128" s="727"/>
      <c r="AG1128" s="432"/>
      <c r="AH1128" s="598"/>
      <c r="AI1128" s="432"/>
      <c r="AJ1128" s="598"/>
      <c r="AK1128" s="432"/>
      <c r="AL1128" s="598"/>
      <c r="AM1128" s="432"/>
      <c r="AN1128" s="598"/>
      <c r="AO1128" s="432"/>
      <c r="AP1128" s="432"/>
      <c r="AQ1128" s="598"/>
      <c r="AR1128" s="432"/>
      <c r="AS1128" s="598"/>
      <c r="AT1128" s="432"/>
      <c r="AU1128" s="598"/>
      <c r="AV1128" s="432"/>
      <c r="AW1128" s="598"/>
      <c r="AX1128" s="432"/>
      <c r="AY1128" s="598"/>
      <c r="AZ1128" s="432"/>
      <c r="BA1128" s="598"/>
      <c r="BB1128" s="432"/>
      <c r="BC1128" s="432"/>
      <c r="BD1128" s="432"/>
      <c r="BE1128" s="432"/>
      <c r="BF1128" s="432"/>
      <c r="BG1128" s="80"/>
      <c r="BH1128" s="80"/>
      <c r="BI1128" s="80"/>
      <c r="BJ1128" s="80"/>
      <c r="BK1128" s="80"/>
      <c r="BL1128" s="80"/>
      <c r="BM1128" s="80"/>
      <c r="BN1128" s="80"/>
      <c r="BO1128" s="80"/>
      <c r="BP1128" s="80"/>
      <c r="BQ1128" s="80"/>
      <c r="BR1128" s="80"/>
      <c r="BS1128" s="80"/>
      <c r="BT1128" s="432"/>
      <c r="BU1128" s="432"/>
      <c r="BV1128" s="432"/>
      <c r="BW1128" s="432"/>
      <c r="BX1128" s="80"/>
      <c r="BY1128" s="80"/>
      <c r="BZ1128" s="80"/>
      <c r="CE1128" s="598"/>
    </row>
    <row r="1129" spans="1:83" s="6" customFormat="1" ht="15" customHeight="1" x14ac:dyDescent="0.25">
      <c r="B1129" s="77"/>
      <c r="C1129" s="78"/>
      <c r="D1129" s="80"/>
      <c r="E1129" s="80"/>
      <c r="F1129" s="80"/>
      <c r="G1129" s="80"/>
      <c r="H1129" s="80"/>
      <c r="I1129" s="80"/>
      <c r="J1129" s="80"/>
      <c r="K1129" s="5"/>
      <c r="L1129" s="5"/>
      <c r="M1129" s="80"/>
      <c r="N1129" s="5"/>
      <c r="O1129" s="80"/>
      <c r="P1129" s="5"/>
      <c r="Q1129" s="80"/>
      <c r="R1129" s="5"/>
      <c r="S1129" s="80"/>
      <c r="T1129" s="5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5"/>
      <c r="AE1129" s="492"/>
      <c r="AF1129" s="502"/>
      <c r="AG1129" s="80"/>
      <c r="AH1129" s="5"/>
      <c r="AI1129" s="80"/>
      <c r="AJ1129" s="5"/>
      <c r="AK1129" s="80"/>
      <c r="AL1129" s="5"/>
      <c r="AM1129" s="80"/>
      <c r="AN1129" s="5"/>
      <c r="AO1129" s="80"/>
      <c r="AP1129" s="80"/>
      <c r="AQ1129" s="5"/>
      <c r="AR1129" s="80"/>
      <c r="AS1129" s="5"/>
      <c r="AT1129" s="80"/>
      <c r="AU1129" s="5"/>
      <c r="AV1129" s="80"/>
      <c r="AW1129" s="5"/>
      <c r="AX1129" s="80"/>
      <c r="AY1129" s="5"/>
      <c r="AZ1129" s="80"/>
      <c r="BA1129" s="5"/>
      <c r="BB1129" s="80"/>
      <c r="BC1129" s="80"/>
      <c r="BD1129" s="80"/>
      <c r="BE1129" s="80"/>
      <c r="BF1129" s="80"/>
      <c r="BG1129" s="80"/>
      <c r="BH1129" s="80"/>
      <c r="BI1129" s="80"/>
      <c r="BJ1129" s="80"/>
      <c r="BK1129" s="80"/>
      <c r="BL1129" s="80"/>
      <c r="BM1129" s="80"/>
      <c r="BN1129" s="80"/>
      <c r="BO1129" s="80"/>
      <c r="BP1129" s="80"/>
      <c r="BQ1129" s="80"/>
      <c r="BR1129" s="80"/>
      <c r="BS1129" s="80"/>
      <c r="BT1129" s="80"/>
      <c r="BU1129" s="80"/>
      <c r="BV1129" s="80"/>
      <c r="BW1129" s="80"/>
      <c r="BX1129" s="80"/>
      <c r="BY1129" s="80"/>
      <c r="BZ1129" s="80"/>
      <c r="CE1129" s="5"/>
    </row>
    <row r="1130" spans="1:83" s="6" customFormat="1" ht="15" customHeight="1" x14ac:dyDescent="0.25">
      <c r="B1130" s="77"/>
      <c r="C1130" s="78"/>
      <c r="D1130" s="80"/>
      <c r="E1130" s="80"/>
      <c r="F1130" s="80"/>
      <c r="G1130" s="80"/>
      <c r="H1130" s="80"/>
      <c r="I1130" s="80"/>
      <c r="J1130" s="80"/>
      <c r="K1130" s="5"/>
      <c r="L1130" s="5"/>
      <c r="M1130" s="80"/>
      <c r="N1130" s="5"/>
      <c r="O1130" s="80"/>
      <c r="P1130" s="5"/>
      <c r="Q1130" s="80"/>
      <c r="R1130" s="5"/>
      <c r="S1130" s="80"/>
      <c r="T1130" s="5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5"/>
      <c r="AE1130" s="492"/>
      <c r="AF1130" s="502"/>
      <c r="AG1130" s="80"/>
      <c r="AH1130" s="5"/>
      <c r="AI1130" s="80"/>
      <c r="AJ1130" s="5"/>
      <c r="AK1130" s="80"/>
      <c r="AL1130" s="5"/>
      <c r="AM1130" s="80"/>
      <c r="AN1130" s="5"/>
      <c r="AO1130" s="80"/>
      <c r="AP1130" s="80"/>
      <c r="AQ1130" s="5"/>
      <c r="AR1130" s="80"/>
      <c r="AS1130" s="5"/>
      <c r="AT1130" s="80"/>
      <c r="AU1130" s="5"/>
      <c r="AV1130" s="80"/>
      <c r="AW1130" s="5"/>
      <c r="AX1130" s="80"/>
      <c r="AY1130" s="5"/>
      <c r="AZ1130" s="80"/>
      <c r="BA1130" s="5"/>
      <c r="BB1130" s="80"/>
      <c r="BC1130" s="80"/>
      <c r="BD1130" s="80"/>
      <c r="BE1130" s="80"/>
      <c r="BF1130" s="80"/>
      <c r="BG1130" s="80"/>
      <c r="BH1130" s="80"/>
      <c r="BI1130" s="80"/>
      <c r="BJ1130" s="80"/>
      <c r="BK1130" s="80"/>
      <c r="BL1130" s="80"/>
      <c r="BM1130" s="80"/>
      <c r="BN1130" s="80"/>
      <c r="BO1130" s="80"/>
      <c r="BP1130" s="80"/>
      <c r="BQ1130" s="80"/>
      <c r="BR1130" s="80"/>
      <c r="BS1130" s="80"/>
      <c r="BT1130" s="80"/>
      <c r="BU1130" s="80"/>
      <c r="BV1130" s="80"/>
      <c r="BW1130" s="80"/>
      <c r="BX1130" s="80"/>
      <c r="BY1130" s="80"/>
      <c r="BZ1130" s="80"/>
      <c r="CE1130" s="5"/>
    </row>
    <row r="1131" spans="1:83" s="82" customFormat="1" ht="46.5" customHeight="1" x14ac:dyDescent="0.2">
      <c r="B1131" s="1038"/>
      <c r="C1131" s="1038"/>
      <c r="D1131" s="189"/>
      <c r="E1131" s="189"/>
      <c r="F1131" s="189"/>
      <c r="K1131" s="600"/>
      <c r="L1131" s="600"/>
      <c r="M1131" s="972"/>
      <c r="N1131" s="600"/>
      <c r="O1131" s="189"/>
      <c r="P1131" s="600"/>
      <c r="R1131" s="713"/>
      <c r="T1131" s="713"/>
      <c r="AD1131" s="713"/>
      <c r="AE1131" s="1005"/>
      <c r="AF1131" s="729"/>
      <c r="AG1131" s="972"/>
      <c r="AH1131" s="713"/>
      <c r="AJ1131" s="713"/>
      <c r="AL1131" s="713"/>
      <c r="AN1131" s="713"/>
      <c r="AQ1131" s="713"/>
      <c r="AR1131" s="189"/>
      <c r="AS1131" s="600"/>
      <c r="AT1131" s="972"/>
      <c r="AU1131" s="713"/>
      <c r="AW1131" s="713"/>
      <c r="AX1131" s="972"/>
      <c r="AY1131" s="713"/>
      <c r="BA1131" s="713"/>
      <c r="BE1131" s="189"/>
      <c r="BU1131" s="189"/>
      <c r="CE1131" s="713"/>
    </row>
    <row r="1132" spans="1:83" s="79" customFormat="1" ht="18.75" customHeight="1" x14ac:dyDescent="0.25">
      <c r="A1132" s="83"/>
      <c r="B1132" s="78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02"/>
      <c r="AF1132" s="502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E1132" s="5"/>
    </row>
    <row r="1133" spans="1:83" s="6" customFormat="1" ht="18.75" customHeight="1" x14ac:dyDescent="0.25">
      <c r="A1133" s="84"/>
      <c r="B1133" s="85"/>
      <c r="C1133" s="79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02"/>
      <c r="AF1133" s="502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E1133" s="5"/>
    </row>
    <row r="1134" spans="1:83" s="86" customFormat="1" ht="46.5" customHeight="1" x14ac:dyDescent="0.2">
      <c r="B1134" s="1050"/>
      <c r="C1134" s="1050"/>
      <c r="D1134" s="88"/>
      <c r="E1134" s="88"/>
      <c r="F1134" s="88"/>
      <c r="G1134" s="88"/>
      <c r="H1134" s="88"/>
      <c r="I1134" s="88"/>
      <c r="J1134" s="88"/>
      <c r="K1134" s="601"/>
      <c r="L1134" s="601"/>
      <c r="M1134" s="88"/>
      <c r="N1134" s="601"/>
      <c r="O1134" s="88"/>
      <c r="P1134" s="601"/>
      <c r="Q1134" s="88"/>
      <c r="R1134" s="601"/>
      <c r="S1134" s="88"/>
      <c r="T1134" s="601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601"/>
      <c r="AE1134" s="503"/>
      <c r="AF1134" s="730"/>
      <c r="AG1134" s="88"/>
      <c r="AH1134" s="601"/>
      <c r="AI1134" s="88"/>
      <c r="AJ1134" s="601"/>
      <c r="AK1134" s="88"/>
      <c r="AL1134" s="601"/>
      <c r="AM1134" s="88"/>
      <c r="AN1134" s="601"/>
      <c r="AO1134" s="88"/>
      <c r="AP1134" s="88"/>
      <c r="AQ1134" s="601"/>
      <c r="AR1134" s="88"/>
      <c r="AS1134" s="601"/>
      <c r="AT1134" s="88"/>
      <c r="AU1134" s="601"/>
      <c r="AV1134" s="88"/>
      <c r="AW1134" s="601"/>
      <c r="AX1134" s="88"/>
      <c r="AY1134" s="601"/>
      <c r="AZ1134" s="88"/>
      <c r="BA1134" s="601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E1134" s="601"/>
    </row>
    <row r="1135" spans="1:83" ht="15" customHeight="1" x14ac:dyDescent="0.25"/>
    <row r="1136" spans="1:83" ht="15" customHeight="1" x14ac:dyDescent="0.25"/>
    <row r="1137" spans="2:83" ht="15" customHeight="1" x14ac:dyDescent="0.25">
      <c r="D1137" s="1"/>
      <c r="E1137" s="1"/>
      <c r="F1137" s="1"/>
      <c r="G1137" s="1"/>
      <c r="H1137" s="1"/>
      <c r="I1137" s="1"/>
      <c r="J1137" s="1"/>
      <c r="K1137" s="78"/>
      <c r="L1137" s="78"/>
      <c r="N1137" s="87"/>
      <c r="O1137" s="1"/>
      <c r="P1137" s="87"/>
      <c r="Q1137" s="1"/>
      <c r="R1137" s="87"/>
      <c r="S1137" s="1"/>
      <c r="T1137" s="87"/>
      <c r="U1137" s="1"/>
      <c r="V1137" s="1"/>
      <c r="W1137" s="1"/>
      <c r="X1137" s="1"/>
      <c r="Y1137" s="1"/>
      <c r="Z1137" s="1"/>
      <c r="AA1137" s="1"/>
      <c r="AB1137" s="1"/>
      <c r="AC1137" s="1"/>
      <c r="AD1137" s="87"/>
      <c r="AF1137" s="731"/>
      <c r="AH1137" s="87"/>
      <c r="AI1137" s="1"/>
      <c r="AJ1137" s="87"/>
      <c r="AK1137" s="1"/>
      <c r="AL1137" s="87"/>
      <c r="AM1137" s="1"/>
      <c r="AN1137" s="87"/>
      <c r="AO1137" s="1"/>
      <c r="AP1137" s="1"/>
      <c r="AQ1137" s="87"/>
      <c r="AR1137" s="6"/>
      <c r="AS1137" s="78"/>
      <c r="AU1137" s="78"/>
      <c r="AV1137" s="6"/>
      <c r="AW1137" s="78"/>
      <c r="AY1137" s="87"/>
      <c r="AZ1137" s="1"/>
      <c r="BA1137" s="87"/>
      <c r="BB1137" s="1"/>
      <c r="BC1137" s="1"/>
      <c r="BD1137" s="1"/>
      <c r="BE1137" s="6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6"/>
      <c r="BV1137" s="1"/>
      <c r="BW1137" s="1"/>
      <c r="BX1137" s="1"/>
      <c r="BY1137" s="1"/>
      <c r="BZ1137" s="1"/>
      <c r="CE1137" s="87"/>
    </row>
    <row r="1138" spans="2:83" s="6" customFormat="1" ht="15" customHeight="1" x14ac:dyDescent="0.25">
      <c r="B1138" s="77"/>
      <c r="C1138" s="78"/>
      <c r="K1138" s="78"/>
      <c r="L1138" s="78"/>
      <c r="M1138" s="80"/>
      <c r="N1138" s="78"/>
      <c r="P1138" s="78"/>
      <c r="R1138" s="78"/>
      <c r="T1138" s="78"/>
      <c r="AD1138" s="78"/>
      <c r="AE1138" s="80"/>
      <c r="AF1138" s="78"/>
      <c r="AG1138" s="80"/>
      <c r="AH1138" s="78"/>
      <c r="AJ1138" s="78"/>
      <c r="AL1138" s="78"/>
      <c r="AN1138" s="78"/>
      <c r="AQ1138" s="78"/>
      <c r="AS1138" s="78"/>
      <c r="AT1138" s="80"/>
      <c r="AU1138" s="78"/>
      <c r="AW1138" s="78"/>
      <c r="AX1138" s="80"/>
      <c r="AY1138" s="78"/>
      <c r="BA1138" s="78"/>
      <c r="CE1138" s="78"/>
    </row>
    <row r="1139" spans="2:83" s="6" customFormat="1" ht="15" customHeight="1" x14ac:dyDescent="0.25">
      <c r="B1139" s="77"/>
      <c r="C1139" s="78"/>
      <c r="K1139" s="78"/>
      <c r="L1139" s="78"/>
      <c r="M1139" s="80"/>
      <c r="N1139" s="78"/>
      <c r="P1139" s="78"/>
      <c r="R1139" s="78"/>
      <c r="T1139" s="78"/>
      <c r="AD1139" s="78"/>
      <c r="AE1139" s="80"/>
      <c r="AF1139" s="78"/>
      <c r="AG1139" s="80"/>
      <c r="AH1139" s="78"/>
      <c r="AJ1139" s="78"/>
      <c r="AL1139" s="78"/>
      <c r="AN1139" s="78"/>
      <c r="AQ1139" s="78"/>
      <c r="AS1139" s="78"/>
      <c r="AT1139" s="80"/>
      <c r="AU1139" s="78"/>
      <c r="AW1139" s="78"/>
      <c r="AX1139" s="80"/>
      <c r="AY1139" s="78"/>
      <c r="BA1139" s="78"/>
      <c r="CE1139" s="78"/>
    </row>
    <row r="1140" spans="2:83" s="6" customFormat="1" ht="15" customHeight="1" x14ac:dyDescent="0.25">
      <c r="B1140" s="77"/>
      <c r="C1140" s="78"/>
      <c r="K1140" s="78"/>
      <c r="L1140" s="78"/>
      <c r="M1140" s="80"/>
      <c r="N1140" s="78"/>
      <c r="P1140" s="78"/>
      <c r="R1140" s="78"/>
      <c r="T1140" s="78"/>
      <c r="AD1140" s="78"/>
      <c r="AE1140" s="80"/>
      <c r="AF1140" s="78"/>
      <c r="AG1140" s="80"/>
      <c r="AH1140" s="78"/>
      <c r="AJ1140" s="78"/>
      <c r="AL1140" s="78"/>
      <c r="AN1140" s="78"/>
      <c r="AQ1140" s="78"/>
      <c r="AS1140" s="78"/>
      <c r="AT1140" s="80"/>
      <c r="AU1140" s="78"/>
      <c r="AW1140" s="78"/>
      <c r="AX1140" s="80"/>
      <c r="AY1140" s="78"/>
      <c r="BA1140" s="78"/>
      <c r="CE1140" s="78"/>
    </row>
    <row r="1141" spans="2:83" s="6" customFormat="1" ht="15" customHeight="1" x14ac:dyDescent="0.25">
      <c r="B1141" s="77"/>
      <c r="C1141" s="78"/>
      <c r="K1141" s="78"/>
      <c r="L1141" s="78"/>
      <c r="M1141" s="80"/>
      <c r="N1141" s="78"/>
      <c r="P1141" s="78"/>
      <c r="R1141" s="78"/>
      <c r="T1141" s="78"/>
      <c r="AD1141" s="78"/>
      <c r="AE1141" s="80"/>
      <c r="AF1141" s="78"/>
      <c r="AG1141" s="80"/>
      <c r="AH1141" s="78"/>
      <c r="AJ1141" s="78"/>
      <c r="AL1141" s="78"/>
      <c r="AN1141" s="78"/>
      <c r="AQ1141" s="78"/>
      <c r="AS1141" s="78"/>
      <c r="AT1141" s="80"/>
      <c r="AU1141" s="78"/>
      <c r="AW1141" s="78"/>
      <c r="AX1141" s="80"/>
      <c r="AY1141" s="78"/>
      <c r="BA1141" s="78"/>
      <c r="CE1141" s="78"/>
    </row>
    <row r="1142" spans="2:83" s="6" customFormat="1" ht="15" customHeight="1" x14ac:dyDescent="0.25">
      <c r="B1142" s="77"/>
      <c r="C1142" s="78"/>
      <c r="K1142" s="78"/>
      <c r="L1142" s="78"/>
      <c r="M1142" s="80"/>
      <c r="N1142" s="78"/>
      <c r="P1142" s="78"/>
      <c r="R1142" s="78"/>
      <c r="T1142" s="78"/>
      <c r="AD1142" s="78"/>
      <c r="AE1142" s="80"/>
      <c r="AF1142" s="78"/>
      <c r="AG1142" s="80"/>
      <c r="AH1142" s="78"/>
      <c r="AJ1142" s="78"/>
      <c r="AL1142" s="78"/>
      <c r="AN1142" s="78"/>
      <c r="AQ1142" s="78"/>
      <c r="AS1142" s="78"/>
      <c r="AT1142" s="80"/>
      <c r="AU1142" s="78"/>
      <c r="AW1142" s="78"/>
      <c r="AX1142" s="80"/>
      <c r="AY1142" s="78"/>
      <c r="BA1142" s="78"/>
      <c r="CE1142" s="78"/>
    </row>
    <row r="1143" spans="2:83" s="6" customFormat="1" x14ac:dyDescent="0.25">
      <c r="B1143" s="1035"/>
      <c r="C1143" s="1036"/>
      <c r="K1143" s="78"/>
      <c r="L1143" s="78"/>
      <c r="M1143" s="80"/>
      <c r="N1143" s="78"/>
      <c r="P1143" s="78"/>
      <c r="R1143" s="78"/>
      <c r="T1143" s="78"/>
      <c r="AD1143" s="78"/>
      <c r="AE1143" s="80"/>
      <c r="AF1143" s="78"/>
      <c r="AG1143" s="80"/>
      <c r="AH1143" s="78"/>
      <c r="AJ1143" s="78"/>
      <c r="AL1143" s="78"/>
      <c r="AN1143" s="78"/>
      <c r="AQ1143" s="78"/>
      <c r="AS1143" s="78"/>
      <c r="AT1143" s="80"/>
      <c r="AU1143" s="78"/>
      <c r="AW1143" s="78"/>
      <c r="AX1143" s="80"/>
      <c r="AY1143" s="78"/>
      <c r="BA1143" s="78"/>
      <c r="CE1143" s="78"/>
    </row>
    <row r="1144" spans="2:83" s="6" customFormat="1" x14ac:dyDescent="0.25">
      <c r="B1144" s="77"/>
      <c r="C1144" s="78"/>
      <c r="D1144" s="80"/>
      <c r="E1144" s="80"/>
      <c r="F1144" s="80"/>
      <c r="G1144" s="80"/>
      <c r="H1144" s="80"/>
      <c r="I1144" s="80"/>
      <c r="J1144" s="80"/>
      <c r="K1144" s="5"/>
      <c r="L1144" s="5"/>
      <c r="M1144" s="80"/>
      <c r="N1144" s="5"/>
      <c r="O1144" s="80"/>
      <c r="P1144" s="5"/>
      <c r="Q1144" s="80"/>
      <c r="R1144" s="5"/>
      <c r="S1144" s="80"/>
      <c r="T1144" s="5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5"/>
      <c r="AE1144" s="80"/>
      <c r="AF1144" s="5"/>
      <c r="AG1144" s="80"/>
      <c r="AH1144" s="5"/>
      <c r="AI1144" s="80"/>
      <c r="AJ1144" s="5"/>
      <c r="AK1144" s="80"/>
      <c r="AL1144" s="5"/>
      <c r="AM1144" s="80"/>
      <c r="AN1144" s="5"/>
      <c r="AO1144" s="80"/>
      <c r="AP1144" s="80"/>
      <c r="AQ1144" s="5"/>
      <c r="AR1144" s="80"/>
      <c r="AS1144" s="5"/>
      <c r="AT1144" s="80"/>
      <c r="AU1144" s="5"/>
      <c r="AV1144" s="80"/>
      <c r="AW1144" s="5"/>
      <c r="AX1144" s="80"/>
      <c r="AY1144" s="5"/>
      <c r="AZ1144" s="80"/>
      <c r="BA1144" s="5"/>
      <c r="BB1144" s="80"/>
      <c r="BC1144" s="80"/>
      <c r="BD1144" s="80"/>
      <c r="BE1144" s="80"/>
      <c r="BF1144" s="80"/>
      <c r="BG1144" s="80"/>
      <c r="BH1144" s="80"/>
      <c r="BI1144" s="80"/>
      <c r="BJ1144" s="80"/>
      <c r="BK1144" s="80"/>
      <c r="BL1144" s="80"/>
      <c r="BM1144" s="80"/>
      <c r="BN1144" s="80"/>
      <c r="BO1144" s="80"/>
      <c r="BP1144" s="80"/>
      <c r="BQ1144" s="80"/>
      <c r="BR1144" s="80"/>
      <c r="BS1144" s="80"/>
      <c r="BT1144" s="80"/>
      <c r="BU1144" s="80"/>
      <c r="BV1144" s="80"/>
      <c r="BW1144" s="80"/>
      <c r="BX1144" s="80"/>
      <c r="BY1144" s="80"/>
      <c r="BZ1144" s="80"/>
      <c r="CE1144" s="5"/>
    </row>
    <row r="1145" spans="2:83" s="6" customFormat="1" x14ac:dyDescent="0.25">
      <c r="B1145" s="77"/>
      <c r="C1145" s="78"/>
      <c r="D1145" s="80"/>
      <c r="E1145" s="80"/>
      <c r="F1145" s="80"/>
      <c r="G1145" s="80"/>
      <c r="H1145" s="80"/>
      <c r="I1145" s="80"/>
      <c r="J1145" s="80"/>
      <c r="K1145" s="5"/>
      <c r="L1145" s="5"/>
      <c r="M1145" s="80"/>
      <c r="N1145" s="5"/>
      <c r="O1145" s="80"/>
      <c r="P1145" s="5"/>
      <c r="Q1145" s="80"/>
      <c r="R1145" s="5"/>
      <c r="S1145" s="80"/>
      <c r="T1145" s="5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5"/>
      <c r="AE1145" s="80"/>
      <c r="AF1145" s="5"/>
      <c r="AG1145" s="80"/>
      <c r="AH1145" s="5"/>
      <c r="AI1145" s="80"/>
      <c r="AJ1145" s="5"/>
      <c r="AK1145" s="80"/>
      <c r="AL1145" s="5"/>
      <c r="AM1145" s="80"/>
      <c r="AN1145" s="5"/>
      <c r="AO1145" s="80"/>
      <c r="AP1145" s="80"/>
      <c r="AQ1145" s="5"/>
      <c r="AR1145" s="80"/>
      <c r="AS1145" s="5"/>
      <c r="AT1145" s="80"/>
      <c r="AU1145" s="5"/>
      <c r="AV1145" s="80"/>
      <c r="AW1145" s="5"/>
      <c r="AX1145" s="80"/>
      <c r="AY1145" s="5"/>
      <c r="AZ1145" s="80"/>
      <c r="BA1145" s="5"/>
      <c r="BB1145" s="80"/>
      <c r="BC1145" s="80"/>
      <c r="BD1145" s="80"/>
      <c r="BE1145" s="80"/>
      <c r="BF1145" s="80"/>
      <c r="BG1145" s="80"/>
      <c r="BH1145" s="80"/>
      <c r="BI1145" s="80"/>
      <c r="BJ1145" s="80"/>
      <c r="BK1145" s="80"/>
      <c r="BL1145" s="80"/>
      <c r="BM1145" s="80"/>
      <c r="BN1145" s="80"/>
      <c r="BO1145" s="80"/>
      <c r="BP1145" s="80"/>
      <c r="BQ1145" s="80"/>
      <c r="BR1145" s="80"/>
      <c r="BS1145" s="80"/>
      <c r="BT1145" s="80"/>
      <c r="BU1145" s="80"/>
      <c r="BV1145" s="80"/>
      <c r="BW1145" s="80"/>
      <c r="BX1145" s="80"/>
      <c r="BY1145" s="80"/>
      <c r="BZ1145" s="80"/>
      <c r="CE1145" s="5"/>
    </row>
    <row r="1146" spans="2:83" s="6" customFormat="1" x14ac:dyDescent="0.25">
      <c r="B1146" s="77" t="s">
        <v>503</v>
      </c>
      <c r="C1146" s="661" t="s">
        <v>506</v>
      </c>
      <c r="D1146" s="662" t="s">
        <v>502</v>
      </c>
      <c r="E1146" s="662"/>
      <c r="F1146" s="662"/>
      <c r="G1146" s="662"/>
      <c r="H1146" s="662"/>
      <c r="I1146" s="662"/>
      <c r="J1146" s="662" t="s">
        <v>501</v>
      </c>
      <c r="K1146" s="5"/>
      <c r="L1146" s="5"/>
      <c r="M1146" s="80"/>
      <c r="N1146" s="5"/>
      <c r="O1146" s="80"/>
      <c r="P1146" s="5"/>
      <c r="Q1146" s="80"/>
      <c r="R1146" s="5"/>
      <c r="S1146" s="80"/>
      <c r="T1146" s="5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5"/>
      <c r="AE1146" s="80"/>
      <c r="AF1146" s="5"/>
      <c r="AG1146" s="80"/>
      <c r="AH1146" s="5"/>
      <c r="AI1146" s="80"/>
      <c r="AJ1146" s="5"/>
      <c r="AK1146" s="80"/>
      <c r="AL1146" s="5"/>
      <c r="AM1146" s="80"/>
      <c r="AN1146" s="5"/>
      <c r="AO1146" s="80"/>
      <c r="AP1146" s="80"/>
      <c r="AQ1146" s="5"/>
      <c r="AR1146" s="80"/>
      <c r="AS1146" s="5"/>
      <c r="AT1146" s="80"/>
      <c r="AU1146" s="5"/>
      <c r="AV1146" s="80"/>
      <c r="AW1146" s="5"/>
      <c r="AX1146" s="80"/>
      <c r="AY1146" s="5"/>
      <c r="AZ1146" s="80"/>
      <c r="BA1146" s="5"/>
      <c r="BB1146" s="80"/>
      <c r="BC1146" s="80"/>
      <c r="BD1146" s="80"/>
      <c r="BE1146" s="80"/>
      <c r="BF1146" s="80"/>
      <c r="BG1146" s="80"/>
      <c r="BH1146" s="80"/>
      <c r="BI1146" s="80"/>
      <c r="BJ1146" s="80"/>
      <c r="BK1146" s="80"/>
      <c r="BL1146" s="80"/>
      <c r="BM1146" s="80"/>
      <c r="BN1146" s="80"/>
      <c r="BO1146" s="80"/>
      <c r="BP1146" s="80"/>
      <c r="BQ1146" s="80"/>
      <c r="BR1146" s="80"/>
      <c r="BS1146" s="80"/>
      <c r="BT1146" s="80"/>
      <c r="BU1146" s="80"/>
      <c r="BV1146" s="80"/>
      <c r="BW1146" s="80"/>
      <c r="BX1146" s="80"/>
      <c r="BY1146" s="80"/>
      <c r="BZ1146" s="80"/>
      <c r="CE1146" s="5"/>
    </row>
    <row r="1147" spans="2:83" s="6" customFormat="1" ht="18.75" x14ac:dyDescent="0.3">
      <c r="B1147" s="655"/>
      <c r="C1147" s="663">
        <v>2025</v>
      </c>
      <c r="D1147" s="664">
        <v>0.65</v>
      </c>
      <c r="E1147" s="662"/>
      <c r="F1147" s="662"/>
      <c r="G1147" s="662"/>
      <c r="H1147" s="662"/>
      <c r="I1147" s="662"/>
      <c r="J1147" s="664">
        <f>D66/D64</f>
        <v>0.64999999999906377</v>
      </c>
      <c r="K1147" s="5"/>
      <c r="L1147" s="5"/>
      <c r="M1147" s="80"/>
      <c r="N1147" s="5"/>
      <c r="O1147" s="80"/>
      <c r="P1147" s="5"/>
      <c r="Q1147" s="80"/>
      <c r="R1147" s="5"/>
      <c r="S1147" s="80"/>
      <c r="T1147" s="5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5"/>
      <c r="AE1147" s="80"/>
      <c r="AF1147" s="5"/>
      <c r="AG1147" s="80"/>
      <c r="AH1147" s="5"/>
      <c r="AI1147" s="80"/>
      <c r="AJ1147" s="5"/>
      <c r="AK1147" s="80"/>
      <c r="AL1147" s="5"/>
      <c r="AM1147" s="80"/>
      <c r="AN1147" s="5"/>
      <c r="AO1147" s="80"/>
      <c r="AP1147" s="80"/>
      <c r="AQ1147" s="5"/>
      <c r="AR1147" s="80"/>
      <c r="AS1147" s="5"/>
      <c r="AT1147" s="80"/>
      <c r="AU1147" s="5"/>
      <c r="AV1147" s="80"/>
      <c r="AW1147" s="5"/>
      <c r="AX1147" s="80"/>
      <c r="AY1147" s="5"/>
      <c r="AZ1147" s="80"/>
      <c r="BA1147" s="5"/>
      <c r="BB1147" s="80"/>
      <c r="BC1147" s="80"/>
      <c r="BD1147" s="80"/>
      <c r="BE1147" s="80"/>
      <c r="BF1147" s="80"/>
      <c r="BG1147" s="80"/>
      <c r="BH1147" s="80"/>
      <c r="BI1147" s="80"/>
      <c r="BJ1147" s="80"/>
      <c r="BK1147" s="80"/>
      <c r="BL1147" s="80"/>
      <c r="BM1147" s="80"/>
      <c r="BN1147" s="80"/>
      <c r="BO1147" s="80"/>
      <c r="BP1147" s="80"/>
      <c r="BQ1147" s="80"/>
      <c r="BR1147" s="80"/>
      <c r="BS1147" s="80"/>
      <c r="BT1147" s="80"/>
      <c r="BU1147" s="80"/>
      <c r="BV1147" s="80"/>
      <c r="BW1147" s="80"/>
      <c r="BX1147" s="80"/>
      <c r="BY1147" s="80"/>
      <c r="BZ1147" s="80"/>
      <c r="CE1147" s="5"/>
    </row>
    <row r="1148" spans="2:83" s="6" customFormat="1" ht="18.75" x14ac:dyDescent="0.3">
      <c r="B1148" s="655"/>
      <c r="C1148" s="663">
        <v>2026</v>
      </c>
      <c r="D1148" s="664">
        <v>0.61</v>
      </c>
      <c r="E1148" s="662"/>
      <c r="F1148" s="662"/>
      <c r="G1148" s="662"/>
      <c r="H1148" s="662"/>
      <c r="I1148" s="662"/>
      <c r="J1148" s="664">
        <v>0.43</v>
      </c>
      <c r="K1148" s="5"/>
      <c r="L1148" s="5"/>
      <c r="M1148" s="80"/>
      <c r="N1148" s="5"/>
      <c r="O1148" s="80"/>
      <c r="P1148" s="5"/>
      <c r="Q1148" s="80"/>
      <c r="R1148" s="5"/>
      <c r="S1148" s="80"/>
      <c r="T1148" s="5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5"/>
      <c r="AE1148" s="80"/>
      <c r="AF1148" s="5"/>
      <c r="AG1148" s="80"/>
      <c r="AH1148" s="5"/>
      <c r="AI1148" s="80"/>
      <c r="AJ1148" s="5"/>
      <c r="AK1148" s="80"/>
      <c r="AL1148" s="5"/>
      <c r="AM1148" s="80"/>
      <c r="AN1148" s="5"/>
      <c r="AO1148" s="80"/>
      <c r="AP1148" s="80"/>
      <c r="AQ1148" s="5"/>
      <c r="AR1148" s="80"/>
      <c r="AS1148" s="5"/>
      <c r="AT1148" s="80"/>
      <c r="AU1148" s="5"/>
      <c r="AV1148" s="80"/>
      <c r="AW1148" s="5"/>
      <c r="AX1148" s="80"/>
      <c r="AY1148" s="5"/>
      <c r="AZ1148" s="80"/>
      <c r="BA1148" s="5"/>
      <c r="BB1148" s="80"/>
      <c r="BC1148" s="80"/>
      <c r="BD1148" s="80"/>
      <c r="BE1148" s="80"/>
      <c r="BF1148" s="80"/>
      <c r="BG1148" s="80"/>
      <c r="BH1148" s="80"/>
      <c r="BI1148" s="80"/>
      <c r="BJ1148" s="80"/>
      <c r="BK1148" s="80"/>
      <c r="BL1148" s="80"/>
      <c r="BM1148" s="80"/>
      <c r="BN1148" s="80"/>
      <c r="BO1148" s="80"/>
      <c r="BP1148" s="80"/>
      <c r="BQ1148" s="80"/>
      <c r="BR1148" s="80"/>
      <c r="BS1148" s="80"/>
      <c r="BT1148" s="80"/>
      <c r="BU1148" s="80"/>
      <c r="BV1148" s="80"/>
      <c r="BW1148" s="80"/>
      <c r="BX1148" s="80"/>
      <c r="BY1148" s="80"/>
      <c r="BZ1148" s="80"/>
      <c r="CE1148" s="5"/>
    </row>
    <row r="1149" spans="2:83" s="6" customFormat="1" ht="18.75" x14ac:dyDescent="0.3">
      <c r="B1149" s="655"/>
      <c r="C1149" s="663">
        <v>2027</v>
      </c>
      <c r="D1149" s="664">
        <v>0.56000000000000005</v>
      </c>
      <c r="E1149" s="662"/>
      <c r="F1149" s="662"/>
      <c r="G1149" s="662"/>
      <c r="H1149" s="662"/>
      <c r="I1149" s="662"/>
      <c r="J1149" s="664">
        <v>0.43</v>
      </c>
      <c r="K1149" s="5"/>
      <c r="L1149" s="5"/>
      <c r="M1149" s="80"/>
      <c r="N1149" s="5"/>
      <c r="O1149" s="80"/>
      <c r="P1149" s="5"/>
      <c r="Q1149" s="80"/>
      <c r="R1149" s="5"/>
      <c r="S1149" s="80"/>
      <c r="T1149" s="5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5"/>
      <c r="AE1149" s="80"/>
      <c r="AF1149" s="5"/>
      <c r="AG1149" s="80"/>
      <c r="AH1149" s="5"/>
      <c r="AI1149" s="80"/>
      <c r="AJ1149" s="5"/>
      <c r="AK1149" s="80"/>
      <c r="AL1149" s="5"/>
      <c r="AM1149" s="80"/>
      <c r="AN1149" s="5"/>
      <c r="AO1149" s="80"/>
      <c r="AP1149" s="80"/>
      <c r="AQ1149" s="5"/>
      <c r="AR1149" s="80"/>
      <c r="AS1149" s="5"/>
      <c r="AT1149" s="80"/>
      <c r="AU1149" s="5"/>
      <c r="AV1149" s="80"/>
      <c r="AW1149" s="5"/>
      <c r="AX1149" s="80"/>
      <c r="AY1149" s="5"/>
      <c r="AZ1149" s="80"/>
      <c r="BA1149" s="5"/>
      <c r="BB1149" s="80"/>
      <c r="BC1149" s="80"/>
      <c r="BD1149" s="80"/>
      <c r="BE1149" s="80"/>
      <c r="BF1149" s="80"/>
      <c r="BG1149" s="80"/>
      <c r="BH1149" s="80"/>
      <c r="BI1149" s="80"/>
      <c r="BJ1149" s="80"/>
      <c r="BK1149" s="80"/>
      <c r="BL1149" s="80"/>
      <c r="BM1149" s="80"/>
      <c r="BN1149" s="80"/>
      <c r="BO1149" s="80"/>
      <c r="BP1149" s="80"/>
      <c r="BQ1149" s="80"/>
      <c r="BR1149" s="80"/>
      <c r="BS1149" s="80"/>
      <c r="BT1149" s="80"/>
      <c r="BU1149" s="80"/>
      <c r="BV1149" s="80"/>
      <c r="BW1149" s="80"/>
      <c r="BX1149" s="80"/>
      <c r="BY1149" s="80"/>
      <c r="BZ1149" s="80"/>
      <c r="CE1149" s="5"/>
    </row>
    <row r="1150" spans="2:83" s="6" customFormat="1" ht="18.75" x14ac:dyDescent="0.3">
      <c r="B1150" s="655"/>
      <c r="C1150" s="663"/>
      <c r="D1150" s="664"/>
      <c r="E1150" s="662"/>
      <c r="F1150" s="662"/>
      <c r="G1150" s="662"/>
      <c r="H1150" s="662"/>
      <c r="I1150" s="662"/>
      <c r="J1150" s="662"/>
      <c r="K1150" s="5"/>
      <c r="L1150" s="5"/>
      <c r="M1150" s="80"/>
      <c r="N1150" s="5"/>
      <c r="O1150" s="80"/>
      <c r="P1150" s="5"/>
      <c r="Q1150" s="80"/>
      <c r="R1150" s="5"/>
      <c r="S1150" s="80"/>
      <c r="T1150" s="5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5"/>
      <c r="AE1150" s="80"/>
      <c r="AF1150" s="5"/>
      <c r="AG1150" s="80"/>
      <c r="AH1150" s="5"/>
      <c r="AI1150" s="80"/>
      <c r="AJ1150" s="5"/>
      <c r="AK1150" s="80"/>
      <c r="AL1150" s="5"/>
      <c r="AM1150" s="80"/>
      <c r="AN1150" s="5"/>
      <c r="AO1150" s="80"/>
      <c r="AP1150" s="80"/>
      <c r="AQ1150" s="5"/>
      <c r="AR1150" s="80"/>
      <c r="AS1150" s="5"/>
      <c r="AT1150" s="80"/>
      <c r="AU1150" s="5"/>
      <c r="AV1150" s="80"/>
      <c r="AW1150" s="5"/>
      <c r="AX1150" s="80"/>
      <c r="AY1150" s="5"/>
      <c r="AZ1150" s="80"/>
      <c r="BA1150" s="5"/>
      <c r="BB1150" s="80"/>
      <c r="BC1150" s="80"/>
      <c r="BD1150" s="80"/>
      <c r="BE1150" s="80"/>
      <c r="BF1150" s="80"/>
      <c r="BG1150" s="80"/>
      <c r="BH1150" s="80"/>
      <c r="BI1150" s="80"/>
      <c r="BJ1150" s="80"/>
      <c r="BK1150" s="80"/>
      <c r="BL1150" s="80"/>
      <c r="BM1150" s="80"/>
      <c r="BN1150" s="80"/>
      <c r="BO1150" s="80"/>
      <c r="BP1150" s="80"/>
      <c r="BQ1150" s="80"/>
      <c r="BR1150" s="80"/>
      <c r="BS1150" s="80"/>
      <c r="BT1150" s="80"/>
      <c r="BU1150" s="80"/>
      <c r="BV1150" s="80"/>
      <c r="BW1150" s="80"/>
      <c r="BX1150" s="80"/>
      <c r="BY1150" s="80"/>
      <c r="BZ1150" s="80"/>
      <c r="CE1150" s="5"/>
    </row>
    <row r="1151" spans="2:83" s="6" customFormat="1" ht="18.75" x14ac:dyDescent="0.3">
      <c r="B1151" s="655"/>
      <c r="C1151" s="67"/>
      <c r="D1151" s="656"/>
      <c r="E1151" s="80"/>
      <c r="F1151" s="80"/>
      <c r="G1151" s="80"/>
      <c r="H1151" s="80"/>
      <c r="I1151" s="80"/>
      <c r="J1151" s="80"/>
      <c r="K1151" s="5"/>
      <c r="L1151" s="5"/>
      <c r="M1151" s="80"/>
      <c r="N1151" s="5"/>
      <c r="O1151" s="80"/>
      <c r="P1151" s="5"/>
      <c r="Q1151" s="80"/>
      <c r="R1151" s="5"/>
      <c r="S1151" s="80"/>
      <c r="T1151" s="5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5"/>
      <c r="AE1151" s="80"/>
      <c r="AF1151" s="5"/>
      <c r="AG1151" s="80"/>
      <c r="AH1151" s="5"/>
      <c r="AI1151" s="80"/>
      <c r="AJ1151" s="5"/>
      <c r="AK1151" s="80"/>
      <c r="AL1151" s="5"/>
      <c r="AM1151" s="80"/>
      <c r="AN1151" s="5"/>
      <c r="AO1151" s="80"/>
      <c r="AP1151" s="80"/>
      <c r="AQ1151" s="5"/>
      <c r="AR1151" s="80"/>
      <c r="AS1151" s="5"/>
      <c r="AT1151" s="80"/>
      <c r="AU1151" s="5"/>
      <c r="AV1151" s="80"/>
      <c r="AW1151" s="5"/>
      <c r="AX1151" s="80"/>
      <c r="AY1151" s="5"/>
      <c r="AZ1151" s="80"/>
      <c r="BA1151" s="5"/>
      <c r="BB1151" s="80"/>
      <c r="BC1151" s="80"/>
      <c r="BD1151" s="80"/>
      <c r="BE1151" s="80"/>
      <c r="BF1151" s="80"/>
      <c r="BG1151" s="80"/>
      <c r="BH1151" s="80"/>
      <c r="BI1151" s="80"/>
      <c r="BJ1151" s="80"/>
      <c r="BK1151" s="80"/>
      <c r="BL1151" s="80"/>
      <c r="BM1151" s="80"/>
      <c r="BN1151" s="80"/>
      <c r="BO1151" s="80"/>
      <c r="BP1151" s="80"/>
      <c r="BQ1151" s="80"/>
      <c r="BR1151" s="80"/>
      <c r="BS1151" s="80"/>
      <c r="BT1151" s="80"/>
      <c r="BU1151" s="80"/>
      <c r="BV1151" s="80"/>
      <c r="BW1151" s="80"/>
      <c r="BX1151" s="80"/>
      <c r="BY1151" s="80"/>
      <c r="BZ1151" s="80"/>
      <c r="CE1151" s="5"/>
    </row>
    <row r="1152" spans="2:83" s="6" customFormat="1" x14ac:dyDescent="0.25">
      <c r="B1152" s="77"/>
      <c r="C1152" s="78"/>
      <c r="D1152" s="80"/>
      <c r="E1152" s="80"/>
      <c r="F1152" s="80"/>
      <c r="G1152" s="80"/>
      <c r="H1152" s="80"/>
      <c r="I1152" s="80"/>
      <c r="J1152" s="80"/>
      <c r="K1152" s="5"/>
      <c r="L1152" s="5"/>
      <c r="M1152" s="80"/>
      <c r="N1152" s="5"/>
      <c r="O1152" s="80"/>
      <c r="P1152" s="5"/>
      <c r="Q1152" s="80"/>
      <c r="R1152" s="5"/>
      <c r="S1152" s="80"/>
      <c r="T1152" s="5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5"/>
      <c r="AE1152" s="80"/>
      <c r="AF1152" s="5"/>
      <c r="AG1152" s="80"/>
      <c r="AH1152" s="5"/>
      <c r="AI1152" s="80"/>
      <c r="AJ1152" s="5"/>
      <c r="AK1152" s="80"/>
      <c r="AL1152" s="5"/>
      <c r="AM1152" s="80"/>
      <c r="AN1152" s="5"/>
      <c r="AO1152" s="80"/>
      <c r="AP1152" s="80"/>
      <c r="AQ1152" s="5"/>
      <c r="AR1152" s="80"/>
      <c r="AS1152" s="5"/>
      <c r="AT1152" s="80"/>
      <c r="AU1152" s="5"/>
      <c r="AV1152" s="80"/>
      <c r="AW1152" s="5"/>
      <c r="AX1152" s="80"/>
      <c r="AY1152" s="5"/>
      <c r="AZ1152" s="80"/>
      <c r="BA1152" s="5"/>
      <c r="BB1152" s="80"/>
      <c r="BC1152" s="80"/>
      <c r="BD1152" s="80"/>
      <c r="BE1152" s="80"/>
      <c r="BF1152" s="80"/>
      <c r="BG1152" s="80"/>
      <c r="BH1152" s="80"/>
      <c r="BI1152" s="80"/>
      <c r="BJ1152" s="80"/>
      <c r="BK1152" s="80"/>
      <c r="BL1152" s="80"/>
      <c r="BM1152" s="80"/>
      <c r="BN1152" s="80"/>
      <c r="BO1152" s="80"/>
      <c r="BP1152" s="80"/>
      <c r="BQ1152" s="80"/>
      <c r="BR1152" s="80"/>
      <c r="BS1152" s="80"/>
      <c r="BT1152" s="80"/>
      <c r="BU1152" s="80"/>
      <c r="BV1152" s="80"/>
      <c r="BW1152" s="80"/>
      <c r="BX1152" s="80"/>
      <c r="BY1152" s="80"/>
      <c r="BZ1152" s="80"/>
      <c r="CE1152" s="5"/>
    </row>
    <row r="1153" spans="1:83" s="6" customFormat="1" x14ac:dyDescent="0.25">
      <c r="B1153" s="77"/>
      <c r="C1153" s="78"/>
      <c r="D1153" s="80"/>
      <c r="E1153" s="80"/>
      <c r="F1153" s="80"/>
      <c r="G1153" s="80"/>
      <c r="H1153" s="80"/>
      <c r="I1153" s="80"/>
      <c r="J1153" s="80"/>
      <c r="K1153" s="5"/>
      <c r="L1153" s="5"/>
      <c r="M1153" s="80"/>
      <c r="N1153" s="5"/>
      <c r="O1153" s="80"/>
      <c r="P1153" s="5"/>
      <c r="Q1153" s="80"/>
      <c r="R1153" s="5"/>
      <c r="S1153" s="80"/>
      <c r="T1153" s="5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5"/>
      <c r="AE1153" s="80"/>
      <c r="AF1153" s="5"/>
      <c r="AG1153" s="80"/>
      <c r="AH1153" s="5"/>
      <c r="AI1153" s="80"/>
      <c r="AJ1153" s="5"/>
      <c r="AK1153" s="80"/>
      <c r="AL1153" s="5"/>
      <c r="AM1153" s="80"/>
      <c r="AN1153" s="5"/>
      <c r="AO1153" s="80"/>
      <c r="AP1153" s="80"/>
      <c r="AQ1153" s="5"/>
      <c r="AR1153" s="80"/>
      <c r="AS1153" s="5"/>
      <c r="AT1153" s="80"/>
      <c r="AU1153" s="5"/>
      <c r="AV1153" s="80"/>
      <c r="AW1153" s="5"/>
      <c r="AX1153" s="80"/>
      <c r="AY1153" s="5"/>
      <c r="AZ1153" s="80"/>
      <c r="BA1153" s="5"/>
      <c r="BB1153" s="80"/>
      <c r="BC1153" s="80"/>
      <c r="BD1153" s="80"/>
      <c r="BE1153" s="80"/>
      <c r="BF1153" s="80"/>
      <c r="BG1153" s="80"/>
      <c r="BH1153" s="80"/>
      <c r="BI1153" s="80"/>
      <c r="BJ1153" s="80"/>
      <c r="BK1153" s="80"/>
      <c r="BL1153" s="80"/>
      <c r="BM1153" s="80"/>
      <c r="BN1153" s="80"/>
      <c r="BO1153" s="80"/>
      <c r="BP1153" s="80"/>
      <c r="BQ1153" s="80"/>
      <c r="BR1153" s="80"/>
      <c r="BS1153" s="80"/>
      <c r="BT1153" s="80"/>
      <c r="BU1153" s="80"/>
      <c r="BV1153" s="80"/>
      <c r="BW1153" s="80"/>
      <c r="BX1153" s="80"/>
      <c r="BY1153" s="80"/>
      <c r="BZ1153" s="80"/>
      <c r="CE1153" s="5"/>
    </row>
    <row r="1154" spans="1:83" s="78" customFormat="1" x14ac:dyDescent="0.25">
      <c r="A1154" s="6"/>
      <c r="D1154" s="80"/>
      <c r="E1154" s="80"/>
      <c r="F1154" s="80"/>
      <c r="G1154" s="80"/>
      <c r="H1154" s="80"/>
      <c r="I1154" s="80"/>
      <c r="J1154" s="80"/>
      <c r="K1154" s="5"/>
      <c r="L1154" s="5"/>
      <c r="M1154" s="80"/>
      <c r="N1154" s="5"/>
      <c r="O1154" s="80"/>
      <c r="P1154" s="5"/>
      <c r="Q1154" s="80"/>
      <c r="R1154" s="5"/>
      <c r="S1154" s="80"/>
      <c r="T1154" s="5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5"/>
      <c r="AE1154" s="80"/>
      <c r="AF1154" s="5"/>
      <c r="AG1154" s="80"/>
      <c r="AH1154" s="5"/>
      <c r="AI1154" s="80"/>
      <c r="AJ1154" s="5"/>
      <c r="AK1154" s="80"/>
      <c r="AL1154" s="5"/>
      <c r="AM1154" s="80"/>
      <c r="AN1154" s="5"/>
      <c r="AO1154" s="80"/>
      <c r="AP1154" s="80"/>
      <c r="AQ1154" s="5"/>
      <c r="AR1154" s="80"/>
      <c r="AS1154" s="5"/>
      <c r="AT1154" s="80"/>
      <c r="AU1154" s="5"/>
      <c r="AV1154" s="80"/>
      <c r="AW1154" s="5"/>
      <c r="AX1154" s="80"/>
      <c r="AY1154" s="5"/>
      <c r="AZ1154" s="80"/>
      <c r="BA1154" s="5"/>
      <c r="BB1154" s="80"/>
      <c r="BC1154" s="80"/>
      <c r="BD1154" s="80"/>
      <c r="BE1154" s="80"/>
      <c r="BF1154" s="80"/>
      <c r="BG1154" s="80"/>
      <c r="BH1154" s="80"/>
      <c r="BI1154" s="80"/>
      <c r="BJ1154" s="80"/>
      <c r="BK1154" s="80"/>
      <c r="BL1154" s="80"/>
      <c r="BM1154" s="80"/>
      <c r="BN1154" s="80"/>
      <c r="BO1154" s="80"/>
      <c r="BP1154" s="80"/>
      <c r="BQ1154" s="80"/>
      <c r="BR1154" s="80"/>
      <c r="BS1154" s="80"/>
      <c r="BT1154" s="80"/>
      <c r="BU1154" s="80"/>
      <c r="BV1154" s="80"/>
      <c r="BW1154" s="80"/>
      <c r="BX1154" s="80"/>
      <c r="BY1154" s="80"/>
      <c r="BZ1154" s="80"/>
      <c r="CE1154" s="5"/>
    </row>
    <row r="1155" spans="1:83" s="6" customFormat="1" x14ac:dyDescent="0.25">
      <c r="B1155" s="77"/>
      <c r="C1155" s="78"/>
      <c r="D1155" s="80"/>
      <c r="E1155" s="80"/>
      <c r="F1155" s="80"/>
      <c r="G1155" s="80"/>
      <c r="H1155" s="80"/>
      <c r="I1155" s="80"/>
      <c r="J1155" s="80"/>
      <c r="K1155" s="5"/>
      <c r="L1155" s="5"/>
      <c r="M1155" s="80"/>
      <c r="N1155" s="5"/>
      <c r="O1155" s="80"/>
      <c r="P1155" s="5"/>
      <c r="Q1155" s="80"/>
      <c r="R1155" s="5"/>
      <c r="S1155" s="80"/>
      <c r="T1155" s="5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5"/>
      <c r="AE1155" s="80"/>
      <c r="AF1155" s="5"/>
      <c r="AG1155" s="80"/>
      <c r="AH1155" s="5"/>
      <c r="AI1155" s="80"/>
      <c r="AJ1155" s="5"/>
      <c r="AK1155" s="80"/>
      <c r="AL1155" s="5"/>
      <c r="AM1155" s="80"/>
      <c r="AN1155" s="5"/>
      <c r="AO1155" s="80"/>
      <c r="AP1155" s="80"/>
      <c r="AQ1155" s="5"/>
      <c r="AR1155" s="80"/>
      <c r="AS1155" s="5"/>
      <c r="AT1155" s="80"/>
      <c r="AU1155" s="5"/>
      <c r="AV1155" s="80"/>
      <c r="AW1155" s="5"/>
      <c r="AX1155" s="80"/>
      <c r="AY1155" s="5"/>
      <c r="AZ1155" s="80"/>
      <c r="BA1155" s="5"/>
      <c r="BB1155" s="80"/>
      <c r="BC1155" s="80"/>
      <c r="BD1155" s="80"/>
      <c r="BE1155" s="80"/>
      <c r="BF1155" s="80"/>
      <c r="BG1155" s="80"/>
      <c r="BH1155" s="80"/>
      <c r="BI1155" s="80"/>
      <c r="BJ1155" s="80"/>
      <c r="BK1155" s="80"/>
      <c r="BL1155" s="80"/>
      <c r="BM1155" s="80"/>
      <c r="BN1155" s="80"/>
      <c r="BO1155" s="80"/>
      <c r="BP1155" s="80"/>
      <c r="BQ1155" s="80"/>
      <c r="BR1155" s="80"/>
      <c r="BS1155" s="80"/>
      <c r="BT1155" s="80"/>
      <c r="BU1155" s="80"/>
      <c r="BV1155" s="80"/>
      <c r="BW1155" s="80"/>
      <c r="BX1155" s="80"/>
      <c r="BY1155" s="80"/>
      <c r="BZ1155" s="80"/>
      <c r="CE1155" s="5"/>
    </row>
    <row r="1156" spans="1:83" s="6" customFormat="1" x14ac:dyDescent="0.25">
      <c r="B1156" s="77"/>
      <c r="C1156" s="78"/>
      <c r="D1156" s="80"/>
      <c r="E1156" s="80"/>
      <c r="F1156" s="80"/>
      <c r="G1156" s="80"/>
      <c r="H1156" s="80"/>
      <c r="I1156" s="80"/>
      <c r="J1156" s="80"/>
      <c r="K1156" s="5"/>
      <c r="L1156" s="5"/>
      <c r="M1156" s="80"/>
      <c r="N1156" s="5"/>
      <c r="O1156" s="80"/>
      <c r="P1156" s="5"/>
      <c r="Q1156" s="80"/>
      <c r="R1156" s="5"/>
      <c r="S1156" s="80"/>
      <c r="T1156" s="5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5"/>
      <c r="AE1156" s="80"/>
      <c r="AF1156" s="5"/>
      <c r="AG1156" s="80"/>
      <c r="AH1156" s="5"/>
      <c r="AI1156" s="80"/>
      <c r="AJ1156" s="5"/>
      <c r="AK1156" s="80"/>
      <c r="AL1156" s="5"/>
      <c r="AM1156" s="80"/>
      <c r="AN1156" s="5"/>
      <c r="AO1156" s="80"/>
      <c r="AP1156" s="80"/>
      <c r="AQ1156" s="5"/>
      <c r="AR1156" s="80"/>
      <c r="AS1156" s="5"/>
      <c r="AT1156" s="80"/>
      <c r="AU1156" s="5"/>
      <c r="AV1156" s="80"/>
      <c r="AW1156" s="5"/>
      <c r="AX1156" s="80"/>
      <c r="AY1156" s="5"/>
      <c r="AZ1156" s="80"/>
      <c r="BA1156" s="5"/>
      <c r="BB1156" s="80"/>
      <c r="BC1156" s="80"/>
      <c r="BD1156" s="80"/>
      <c r="BE1156" s="80"/>
      <c r="BF1156" s="80"/>
      <c r="BG1156" s="80"/>
      <c r="BH1156" s="80"/>
      <c r="BI1156" s="80"/>
      <c r="BJ1156" s="80"/>
      <c r="BK1156" s="80"/>
      <c r="BL1156" s="80"/>
      <c r="BM1156" s="80"/>
      <c r="BN1156" s="80"/>
      <c r="BO1156" s="80"/>
      <c r="BP1156" s="80"/>
      <c r="BQ1156" s="80"/>
      <c r="BR1156" s="80"/>
      <c r="BS1156" s="80"/>
      <c r="BT1156" s="80"/>
      <c r="BU1156" s="80"/>
      <c r="BV1156" s="80"/>
      <c r="BW1156" s="80"/>
      <c r="BX1156" s="80"/>
      <c r="BY1156" s="80"/>
      <c r="BZ1156" s="80"/>
      <c r="CE1156" s="5"/>
    </row>
    <row r="1157" spans="1:83" s="6" customFormat="1" x14ac:dyDescent="0.25">
      <c r="B1157" s="77"/>
      <c r="C1157" s="78"/>
      <c r="D1157" s="80"/>
      <c r="E1157" s="80"/>
      <c r="F1157" s="80"/>
      <c r="G1157" s="80"/>
      <c r="H1157" s="80"/>
      <c r="I1157" s="80"/>
      <c r="J1157" s="80"/>
      <c r="K1157" s="5"/>
      <c r="L1157" s="5"/>
      <c r="M1157" s="80"/>
      <c r="N1157" s="5"/>
      <c r="O1157" s="80"/>
      <c r="P1157" s="5"/>
      <c r="Q1157" s="80"/>
      <c r="R1157" s="5"/>
      <c r="S1157" s="80"/>
      <c r="T1157" s="5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5"/>
      <c r="AE1157" s="80"/>
      <c r="AF1157" s="5"/>
      <c r="AG1157" s="80"/>
      <c r="AH1157" s="5"/>
      <c r="AI1157" s="80"/>
      <c r="AJ1157" s="5"/>
      <c r="AK1157" s="80"/>
      <c r="AL1157" s="5"/>
      <c r="AM1157" s="80"/>
      <c r="AN1157" s="5"/>
      <c r="AO1157" s="80"/>
      <c r="AP1157" s="80"/>
      <c r="AQ1157" s="5"/>
      <c r="AR1157" s="80"/>
      <c r="AS1157" s="5"/>
      <c r="AT1157" s="80"/>
      <c r="AU1157" s="5"/>
      <c r="AV1157" s="80"/>
      <c r="AW1157" s="5"/>
      <c r="AX1157" s="80"/>
      <c r="AY1157" s="5"/>
      <c r="AZ1157" s="80"/>
      <c r="BA1157" s="5"/>
      <c r="BB1157" s="80"/>
      <c r="BC1157" s="80"/>
      <c r="BD1157" s="80"/>
      <c r="BE1157" s="80"/>
      <c r="BF1157" s="80"/>
      <c r="BG1157" s="80"/>
      <c r="BH1157" s="80"/>
      <c r="BI1157" s="80"/>
      <c r="BJ1157" s="80"/>
      <c r="BK1157" s="80"/>
      <c r="BL1157" s="80"/>
      <c r="BM1157" s="80"/>
      <c r="BN1157" s="80"/>
      <c r="BO1157" s="80"/>
      <c r="BP1157" s="80"/>
      <c r="BQ1157" s="80"/>
      <c r="BR1157" s="80"/>
      <c r="BS1157" s="80"/>
      <c r="BT1157" s="80"/>
      <c r="BU1157" s="80"/>
      <c r="BV1157" s="80"/>
      <c r="BW1157" s="80"/>
      <c r="BX1157" s="80"/>
      <c r="BY1157" s="80"/>
      <c r="BZ1157" s="80"/>
      <c r="CE1157" s="5"/>
    </row>
    <row r="1158" spans="1:83" s="6" customFormat="1" x14ac:dyDescent="0.25">
      <c r="B1158" s="77"/>
      <c r="C1158" s="78"/>
      <c r="D1158" s="80"/>
      <c r="E1158" s="80"/>
      <c r="F1158" s="80"/>
      <c r="G1158" s="80"/>
      <c r="H1158" s="80"/>
      <c r="I1158" s="80"/>
      <c r="J1158" s="80"/>
      <c r="K1158" s="5"/>
      <c r="L1158" s="5"/>
      <c r="M1158" s="80"/>
      <c r="N1158" s="5"/>
      <c r="O1158" s="80"/>
      <c r="P1158" s="5"/>
      <c r="Q1158" s="80"/>
      <c r="R1158" s="5"/>
      <c r="S1158" s="80"/>
      <c r="T1158" s="5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5"/>
      <c r="AE1158" s="80"/>
      <c r="AF1158" s="5"/>
      <c r="AG1158" s="80"/>
      <c r="AH1158" s="5"/>
      <c r="AI1158" s="80"/>
      <c r="AJ1158" s="5"/>
      <c r="AK1158" s="80"/>
      <c r="AL1158" s="5"/>
      <c r="AM1158" s="80"/>
      <c r="AN1158" s="5"/>
      <c r="AO1158" s="80"/>
      <c r="AP1158" s="80"/>
      <c r="AQ1158" s="5"/>
      <c r="AR1158" s="80"/>
      <c r="AS1158" s="5"/>
      <c r="AT1158" s="80"/>
      <c r="AU1158" s="5"/>
      <c r="AV1158" s="80"/>
      <c r="AW1158" s="5"/>
      <c r="AX1158" s="80"/>
      <c r="AY1158" s="5"/>
      <c r="AZ1158" s="80"/>
      <c r="BA1158" s="5"/>
      <c r="BB1158" s="80"/>
      <c r="BC1158" s="80"/>
      <c r="BD1158" s="80"/>
      <c r="BE1158" s="80"/>
      <c r="BF1158" s="80"/>
      <c r="BG1158" s="80"/>
      <c r="BH1158" s="80"/>
      <c r="BI1158" s="80"/>
      <c r="BJ1158" s="80"/>
      <c r="BK1158" s="80"/>
      <c r="BL1158" s="80"/>
      <c r="BM1158" s="80"/>
      <c r="BN1158" s="80"/>
      <c r="BO1158" s="80"/>
      <c r="BP1158" s="80"/>
      <c r="BQ1158" s="80"/>
      <c r="BR1158" s="80"/>
      <c r="BS1158" s="80"/>
      <c r="BT1158" s="80"/>
      <c r="BU1158" s="80"/>
      <c r="BV1158" s="80"/>
      <c r="BW1158" s="80"/>
      <c r="BX1158" s="80"/>
      <c r="BY1158" s="80"/>
      <c r="BZ1158" s="80"/>
      <c r="CE1158" s="5"/>
    </row>
    <row r="1159" spans="1:83" s="6" customFormat="1" x14ac:dyDescent="0.25">
      <c r="B1159" s="77"/>
      <c r="C1159" s="78"/>
      <c r="D1159" s="80"/>
      <c r="E1159" s="80"/>
      <c r="F1159" s="80"/>
      <c r="G1159" s="80"/>
      <c r="H1159" s="80"/>
      <c r="I1159" s="80"/>
      <c r="J1159" s="80"/>
      <c r="K1159" s="5"/>
      <c r="L1159" s="5"/>
      <c r="M1159" s="80"/>
      <c r="N1159" s="5"/>
      <c r="O1159" s="80"/>
      <c r="P1159" s="5"/>
      <c r="Q1159" s="80"/>
      <c r="R1159" s="5"/>
      <c r="S1159" s="80"/>
      <c r="T1159" s="5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5"/>
      <c r="AE1159" s="80"/>
      <c r="AF1159" s="5"/>
      <c r="AG1159" s="80"/>
      <c r="AH1159" s="5"/>
      <c r="AI1159" s="80"/>
      <c r="AJ1159" s="5"/>
      <c r="AK1159" s="80"/>
      <c r="AL1159" s="5"/>
      <c r="AM1159" s="80"/>
      <c r="AN1159" s="5"/>
      <c r="AO1159" s="80"/>
      <c r="AP1159" s="80"/>
      <c r="AQ1159" s="5"/>
      <c r="AR1159" s="80"/>
      <c r="AS1159" s="5"/>
      <c r="AT1159" s="80"/>
      <c r="AU1159" s="5"/>
      <c r="AV1159" s="80"/>
      <c r="AW1159" s="5"/>
      <c r="AX1159" s="80"/>
      <c r="AY1159" s="5"/>
      <c r="AZ1159" s="80"/>
      <c r="BA1159" s="5"/>
      <c r="BB1159" s="80"/>
      <c r="BC1159" s="80"/>
      <c r="BD1159" s="80"/>
      <c r="BE1159" s="80"/>
      <c r="BF1159" s="80"/>
      <c r="BG1159" s="80"/>
      <c r="BH1159" s="80"/>
      <c r="BI1159" s="80"/>
      <c r="BJ1159" s="80"/>
      <c r="BK1159" s="80"/>
      <c r="BL1159" s="80"/>
      <c r="BM1159" s="80"/>
      <c r="BN1159" s="80"/>
      <c r="BO1159" s="80"/>
      <c r="BP1159" s="80"/>
      <c r="BQ1159" s="80"/>
      <c r="BR1159" s="80"/>
      <c r="BS1159" s="80"/>
      <c r="BT1159" s="80"/>
      <c r="BU1159" s="80"/>
      <c r="BV1159" s="80"/>
      <c r="BW1159" s="80"/>
      <c r="BX1159" s="80"/>
      <c r="BY1159" s="80"/>
      <c r="BZ1159" s="80"/>
      <c r="CE1159" s="5"/>
    </row>
    <row r="1160" spans="1:83" s="6" customFormat="1" x14ac:dyDescent="0.25">
      <c r="B1160" s="77"/>
      <c r="C1160" s="78"/>
      <c r="D1160" s="80"/>
      <c r="E1160" s="80"/>
      <c r="F1160" s="80"/>
      <c r="G1160" s="80"/>
      <c r="H1160" s="80"/>
      <c r="I1160" s="80"/>
      <c r="J1160" s="80"/>
      <c r="K1160" s="5"/>
      <c r="L1160" s="5"/>
      <c r="M1160" s="80"/>
      <c r="N1160" s="5"/>
      <c r="O1160" s="80"/>
      <c r="P1160" s="5"/>
      <c r="Q1160" s="80"/>
      <c r="R1160" s="5"/>
      <c r="S1160" s="80"/>
      <c r="T1160" s="5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5"/>
      <c r="AE1160" s="80"/>
      <c r="AF1160" s="5"/>
      <c r="AG1160" s="80"/>
      <c r="AH1160" s="5"/>
      <c r="AI1160" s="80"/>
      <c r="AJ1160" s="5"/>
      <c r="AK1160" s="80"/>
      <c r="AL1160" s="5"/>
      <c r="AM1160" s="80"/>
      <c r="AN1160" s="5"/>
      <c r="AO1160" s="80"/>
      <c r="AP1160" s="80"/>
      <c r="AQ1160" s="5"/>
      <c r="AR1160" s="80"/>
      <c r="AS1160" s="5"/>
      <c r="AT1160" s="80"/>
      <c r="AU1160" s="5"/>
      <c r="AV1160" s="80"/>
      <c r="AW1160" s="5"/>
      <c r="AX1160" s="80"/>
      <c r="AY1160" s="5"/>
      <c r="AZ1160" s="80"/>
      <c r="BA1160" s="5"/>
      <c r="BB1160" s="80"/>
      <c r="BC1160" s="80"/>
      <c r="BD1160" s="80"/>
      <c r="BE1160" s="80"/>
      <c r="BF1160" s="80"/>
      <c r="BG1160" s="80"/>
      <c r="BH1160" s="80"/>
      <c r="BI1160" s="80"/>
      <c r="BJ1160" s="80"/>
      <c r="BK1160" s="80"/>
      <c r="BL1160" s="80"/>
      <c r="BM1160" s="80"/>
      <c r="BN1160" s="80"/>
      <c r="BO1160" s="80"/>
      <c r="BP1160" s="80"/>
      <c r="BQ1160" s="80"/>
      <c r="BR1160" s="80"/>
      <c r="BS1160" s="80"/>
      <c r="BT1160" s="80"/>
      <c r="BU1160" s="80"/>
      <c r="BV1160" s="80"/>
      <c r="BW1160" s="80"/>
      <c r="BX1160" s="80"/>
      <c r="BY1160" s="80"/>
      <c r="BZ1160" s="80"/>
      <c r="CE1160" s="5"/>
    </row>
    <row r="1161" spans="1:83" s="6" customFormat="1" x14ac:dyDescent="0.25">
      <c r="B1161" s="77"/>
      <c r="C1161" s="78"/>
      <c r="D1161" s="80"/>
      <c r="E1161" s="80"/>
      <c r="F1161" s="80"/>
      <c r="G1161" s="80"/>
      <c r="H1161" s="80"/>
      <c r="I1161" s="80"/>
      <c r="J1161" s="80"/>
      <c r="K1161" s="5"/>
      <c r="L1161" s="5"/>
      <c r="M1161" s="80"/>
      <c r="N1161" s="5"/>
      <c r="O1161" s="80"/>
      <c r="P1161" s="5"/>
      <c r="Q1161" s="80"/>
      <c r="R1161" s="5"/>
      <c r="S1161" s="80"/>
      <c r="T1161" s="5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5"/>
      <c r="AE1161" s="80"/>
      <c r="AF1161" s="5"/>
      <c r="AG1161" s="80"/>
      <c r="AH1161" s="5"/>
      <c r="AI1161" s="80"/>
      <c r="AJ1161" s="5"/>
      <c r="AK1161" s="80"/>
      <c r="AL1161" s="5"/>
      <c r="AM1161" s="80"/>
      <c r="AN1161" s="5"/>
      <c r="AO1161" s="80"/>
      <c r="AP1161" s="80"/>
      <c r="AQ1161" s="5"/>
      <c r="AR1161" s="80"/>
      <c r="AS1161" s="5"/>
      <c r="AT1161" s="80"/>
      <c r="AU1161" s="5"/>
      <c r="AV1161" s="80"/>
      <c r="AW1161" s="5"/>
      <c r="AX1161" s="80"/>
      <c r="AY1161" s="5"/>
      <c r="AZ1161" s="80"/>
      <c r="BA1161" s="5"/>
      <c r="BB1161" s="80"/>
      <c r="BC1161" s="80"/>
      <c r="BD1161" s="80"/>
      <c r="BE1161" s="80"/>
      <c r="BF1161" s="80"/>
      <c r="BG1161" s="80"/>
      <c r="BH1161" s="80"/>
      <c r="BI1161" s="80"/>
      <c r="BJ1161" s="80"/>
      <c r="BK1161" s="80"/>
      <c r="BL1161" s="80"/>
      <c r="BM1161" s="80"/>
      <c r="BN1161" s="80"/>
      <c r="BO1161" s="80"/>
      <c r="BP1161" s="80"/>
      <c r="BQ1161" s="80"/>
      <c r="BR1161" s="80"/>
      <c r="BS1161" s="80"/>
      <c r="BT1161" s="80"/>
      <c r="BU1161" s="80"/>
      <c r="BV1161" s="80"/>
      <c r="BW1161" s="80"/>
      <c r="BX1161" s="80"/>
      <c r="BY1161" s="80"/>
      <c r="BZ1161" s="80"/>
      <c r="CE1161" s="5"/>
    </row>
    <row r="1162" spans="1:83" s="6" customFormat="1" x14ac:dyDescent="0.25">
      <c r="B1162" s="77"/>
      <c r="C1162" s="78"/>
      <c r="D1162" s="80"/>
      <c r="E1162" s="80"/>
      <c r="F1162" s="80"/>
      <c r="G1162" s="80"/>
      <c r="H1162" s="80"/>
      <c r="I1162" s="80"/>
      <c r="J1162" s="80"/>
      <c r="K1162" s="5"/>
      <c r="L1162" s="5"/>
      <c r="M1162" s="80"/>
      <c r="N1162" s="5"/>
      <c r="O1162" s="80"/>
      <c r="P1162" s="5"/>
      <c r="Q1162" s="80"/>
      <c r="R1162" s="5"/>
      <c r="S1162" s="80"/>
      <c r="T1162" s="5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5"/>
      <c r="AE1162" s="80"/>
      <c r="AF1162" s="5"/>
      <c r="AG1162" s="80"/>
      <c r="AH1162" s="5"/>
      <c r="AI1162" s="80"/>
      <c r="AJ1162" s="5"/>
      <c r="AK1162" s="80"/>
      <c r="AL1162" s="5"/>
      <c r="AM1162" s="80"/>
      <c r="AN1162" s="5"/>
      <c r="AO1162" s="80"/>
      <c r="AP1162" s="80"/>
      <c r="AQ1162" s="5"/>
      <c r="AR1162" s="80"/>
      <c r="AS1162" s="5"/>
      <c r="AT1162" s="80"/>
      <c r="AU1162" s="5"/>
      <c r="AV1162" s="80"/>
      <c r="AW1162" s="5"/>
      <c r="AX1162" s="80"/>
      <c r="AY1162" s="5"/>
      <c r="AZ1162" s="80"/>
      <c r="BA1162" s="5"/>
      <c r="BB1162" s="80"/>
      <c r="BC1162" s="80"/>
      <c r="BD1162" s="80"/>
      <c r="BE1162" s="80"/>
      <c r="BF1162" s="80"/>
      <c r="BG1162" s="80"/>
      <c r="BH1162" s="80"/>
      <c r="BI1162" s="80"/>
      <c r="BJ1162" s="80"/>
      <c r="BK1162" s="80"/>
      <c r="BL1162" s="80"/>
      <c r="BM1162" s="80"/>
      <c r="BN1162" s="80"/>
      <c r="BO1162" s="80"/>
      <c r="BP1162" s="80"/>
      <c r="BQ1162" s="80"/>
      <c r="BR1162" s="80"/>
      <c r="BS1162" s="80"/>
      <c r="BT1162" s="80"/>
      <c r="BU1162" s="80"/>
      <c r="BV1162" s="80"/>
      <c r="BW1162" s="80"/>
      <c r="BX1162" s="80"/>
      <c r="BY1162" s="80"/>
      <c r="BZ1162" s="80"/>
      <c r="CE1162" s="5"/>
    </row>
    <row r="1163" spans="1:83" s="6" customFormat="1" x14ac:dyDescent="0.25">
      <c r="B1163" s="77"/>
      <c r="C1163" s="78"/>
      <c r="D1163" s="80"/>
      <c r="E1163" s="80"/>
      <c r="F1163" s="80"/>
      <c r="G1163" s="80"/>
      <c r="H1163" s="80"/>
      <c r="I1163" s="80"/>
      <c r="J1163" s="80"/>
      <c r="K1163" s="5"/>
      <c r="L1163" s="5"/>
      <c r="M1163" s="80"/>
      <c r="N1163" s="5"/>
      <c r="O1163" s="80"/>
      <c r="P1163" s="5"/>
      <c r="Q1163" s="80"/>
      <c r="R1163" s="5"/>
      <c r="S1163" s="80"/>
      <c r="T1163" s="5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5"/>
      <c r="AE1163" s="80"/>
      <c r="AF1163" s="5"/>
      <c r="AG1163" s="80"/>
      <c r="AH1163" s="5"/>
      <c r="AI1163" s="80"/>
      <c r="AJ1163" s="5"/>
      <c r="AK1163" s="80"/>
      <c r="AL1163" s="5"/>
      <c r="AM1163" s="80"/>
      <c r="AN1163" s="5"/>
      <c r="AO1163" s="80"/>
      <c r="AP1163" s="80"/>
      <c r="AQ1163" s="5"/>
      <c r="AR1163" s="80"/>
      <c r="AS1163" s="5"/>
      <c r="AT1163" s="80"/>
      <c r="AU1163" s="5"/>
      <c r="AV1163" s="80"/>
      <c r="AW1163" s="5"/>
      <c r="AX1163" s="80"/>
      <c r="AY1163" s="5"/>
      <c r="AZ1163" s="80"/>
      <c r="BA1163" s="5"/>
      <c r="BB1163" s="80"/>
      <c r="BC1163" s="80"/>
      <c r="BD1163" s="80"/>
      <c r="BE1163" s="80"/>
      <c r="BF1163" s="80"/>
      <c r="BG1163" s="80"/>
      <c r="BH1163" s="80"/>
      <c r="BI1163" s="80"/>
      <c r="BJ1163" s="80"/>
      <c r="BK1163" s="80"/>
      <c r="BL1163" s="80"/>
      <c r="BM1163" s="80"/>
      <c r="BN1163" s="80"/>
      <c r="BO1163" s="80"/>
      <c r="BP1163" s="80"/>
      <c r="BQ1163" s="80"/>
      <c r="BR1163" s="80"/>
      <c r="BS1163" s="80"/>
      <c r="BT1163" s="80"/>
      <c r="BU1163" s="80"/>
      <c r="BV1163" s="80"/>
      <c r="BW1163" s="80"/>
      <c r="BX1163" s="80"/>
      <c r="BY1163" s="80"/>
      <c r="BZ1163" s="80"/>
      <c r="CE1163" s="5"/>
    </row>
    <row r="1164" spans="1:83" s="6" customFormat="1" x14ac:dyDescent="0.25">
      <c r="B1164" s="77"/>
      <c r="C1164" s="78"/>
      <c r="D1164" s="80"/>
      <c r="E1164" s="80"/>
      <c r="F1164" s="80"/>
      <c r="G1164" s="80"/>
      <c r="H1164" s="80"/>
      <c r="I1164" s="80"/>
      <c r="J1164" s="80"/>
      <c r="K1164" s="5"/>
      <c r="L1164" s="5"/>
      <c r="M1164" s="80"/>
      <c r="N1164" s="5"/>
      <c r="O1164" s="80"/>
      <c r="P1164" s="5"/>
      <c r="Q1164" s="80"/>
      <c r="R1164" s="5"/>
      <c r="S1164" s="80"/>
      <c r="T1164" s="5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5"/>
      <c r="AE1164" s="80"/>
      <c r="AF1164" s="5"/>
      <c r="AG1164" s="80"/>
      <c r="AH1164" s="5"/>
      <c r="AI1164" s="80"/>
      <c r="AJ1164" s="5"/>
      <c r="AK1164" s="80"/>
      <c r="AL1164" s="5"/>
      <c r="AM1164" s="80"/>
      <c r="AN1164" s="5"/>
      <c r="AO1164" s="80"/>
      <c r="AP1164" s="80"/>
      <c r="AQ1164" s="5"/>
      <c r="AR1164" s="80"/>
      <c r="AS1164" s="5"/>
      <c r="AT1164" s="80"/>
      <c r="AU1164" s="5"/>
      <c r="AV1164" s="80"/>
      <c r="AW1164" s="5"/>
      <c r="AX1164" s="80"/>
      <c r="AY1164" s="5"/>
      <c r="AZ1164" s="80"/>
      <c r="BA1164" s="5"/>
      <c r="BB1164" s="80"/>
      <c r="BC1164" s="80"/>
      <c r="BD1164" s="80"/>
      <c r="BE1164" s="80"/>
      <c r="BF1164" s="80"/>
      <c r="BG1164" s="80"/>
      <c r="BH1164" s="80"/>
      <c r="BI1164" s="80"/>
      <c r="BJ1164" s="80"/>
      <c r="BK1164" s="80"/>
      <c r="BL1164" s="80"/>
      <c r="BM1164" s="80"/>
      <c r="BN1164" s="80"/>
      <c r="BO1164" s="80"/>
      <c r="BP1164" s="80"/>
      <c r="BQ1164" s="80"/>
      <c r="BR1164" s="80"/>
      <c r="BS1164" s="80"/>
      <c r="BT1164" s="80"/>
      <c r="BU1164" s="80"/>
      <c r="BV1164" s="80"/>
      <c r="BW1164" s="80"/>
      <c r="BX1164" s="80"/>
      <c r="BY1164" s="80"/>
      <c r="BZ1164" s="80"/>
      <c r="CE1164" s="5"/>
    </row>
    <row r="1165" spans="1:83" s="6" customFormat="1" x14ac:dyDescent="0.25">
      <c r="B1165" s="77"/>
      <c r="C1165" s="78"/>
      <c r="D1165" s="80"/>
      <c r="E1165" s="80"/>
      <c r="F1165" s="80"/>
      <c r="G1165" s="80"/>
      <c r="H1165" s="80"/>
      <c r="I1165" s="80"/>
      <c r="J1165" s="80"/>
      <c r="K1165" s="5"/>
      <c r="L1165" s="5"/>
      <c r="M1165" s="80"/>
      <c r="N1165" s="5"/>
      <c r="O1165" s="80"/>
      <c r="P1165" s="5"/>
      <c r="Q1165" s="80"/>
      <c r="R1165" s="5"/>
      <c r="S1165" s="80"/>
      <c r="T1165" s="5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5"/>
      <c r="AE1165" s="80"/>
      <c r="AF1165" s="5"/>
      <c r="AG1165" s="80"/>
      <c r="AH1165" s="5"/>
      <c r="AI1165" s="80"/>
      <c r="AJ1165" s="5"/>
      <c r="AK1165" s="80"/>
      <c r="AL1165" s="5"/>
      <c r="AM1165" s="80"/>
      <c r="AN1165" s="5"/>
      <c r="AO1165" s="80"/>
      <c r="AP1165" s="80"/>
      <c r="AQ1165" s="5"/>
      <c r="AR1165" s="80"/>
      <c r="AS1165" s="5"/>
      <c r="AT1165" s="80"/>
      <c r="AU1165" s="5"/>
      <c r="AV1165" s="80"/>
      <c r="AW1165" s="5"/>
      <c r="AX1165" s="80"/>
      <c r="AY1165" s="5"/>
      <c r="AZ1165" s="80"/>
      <c r="BA1165" s="5"/>
      <c r="BB1165" s="80"/>
      <c r="BC1165" s="80"/>
      <c r="BD1165" s="80"/>
      <c r="BE1165" s="80"/>
      <c r="BF1165" s="80"/>
      <c r="BG1165" s="80"/>
      <c r="BH1165" s="80"/>
      <c r="BI1165" s="80"/>
      <c r="BJ1165" s="80"/>
      <c r="BK1165" s="80"/>
      <c r="BL1165" s="80"/>
      <c r="BM1165" s="80"/>
      <c r="BN1165" s="80"/>
      <c r="BO1165" s="80"/>
      <c r="BP1165" s="80"/>
      <c r="BQ1165" s="80"/>
      <c r="BR1165" s="80"/>
      <c r="BS1165" s="80"/>
      <c r="BT1165" s="80"/>
      <c r="BU1165" s="80"/>
      <c r="BV1165" s="80"/>
      <c r="BW1165" s="80"/>
      <c r="BX1165" s="80"/>
      <c r="BY1165" s="80"/>
      <c r="BZ1165" s="80"/>
      <c r="CE1165" s="5"/>
    </row>
    <row r="1166" spans="1:83" s="6" customFormat="1" x14ac:dyDescent="0.25">
      <c r="B1166" s="77"/>
      <c r="C1166" s="78"/>
      <c r="D1166" s="80"/>
      <c r="E1166" s="80"/>
      <c r="F1166" s="80"/>
      <c r="G1166" s="80"/>
      <c r="H1166" s="80"/>
      <c r="I1166" s="80"/>
      <c r="J1166" s="80"/>
      <c r="K1166" s="5"/>
      <c r="L1166" s="5"/>
      <c r="M1166" s="80"/>
      <c r="N1166" s="5"/>
      <c r="O1166" s="80"/>
      <c r="P1166" s="5"/>
      <c r="Q1166" s="80"/>
      <c r="R1166" s="5"/>
      <c r="S1166" s="80"/>
      <c r="T1166" s="5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5"/>
      <c r="AE1166" s="80"/>
      <c r="AF1166" s="5"/>
      <c r="AG1166" s="80"/>
      <c r="AH1166" s="5"/>
      <c r="AI1166" s="80"/>
      <c r="AJ1166" s="5"/>
      <c r="AK1166" s="80"/>
      <c r="AL1166" s="5"/>
      <c r="AM1166" s="80"/>
      <c r="AN1166" s="5"/>
      <c r="AO1166" s="80"/>
      <c r="AP1166" s="80"/>
      <c r="AQ1166" s="5"/>
      <c r="AR1166" s="80"/>
      <c r="AS1166" s="5"/>
      <c r="AT1166" s="80"/>
      <c r="AU1166" s="5"/>
      <c r="AV1166" s="80"/>
      <c r="AW1166" s="5"/>
      <c r="AX1166" s="80"/>
      <c r="AY1166" s="5"/>
      <c r="AZ1166" s="80"/>
      <c r="BA1166" s="5"/>
      <c r="BB1166" s="80"/>
      <c r="BC1166" s="80"/>
      <c r="BD1166" s="80"/>
      <c r="BE1166" s="80"/>
      <c r="BF1166" s="80"/>
      <c r="BG1166" s="80"/>
      <c r="BH1166" s="80"/>
      <c r="BI1166" s="80"/>
      <c r="BJ1166" s="80"/>
      <c r="BK1166" s="80"/>
      <c r="BL1166" s="80"/>
      <c r="BM1166" s="80"/>
      <c r="BN1166" s="80"/>
      <c r="BO1166" s="80"/>
      <c r="BP1166" s="80"/>
      <c r="BQ1166" s="80"/>
      <c r="BR1166" s="80"/>
      <c r="BS1166" s="80"/>
      <c r="BT1166" s="80"/>
      <c r="BU1166" s="80"/>
      <c r="BV1166" s="80"/>
      <c r="BW1166" s="80"/>
      <c r="BX1166" s="80"/>
      <c r="BY1166" s="80"/>
      <c r="BZ1166" s="80"/>
      <c r="CE1166" s="5"/>
    </row>
    <row r="1167" spans="1:83" s="6" customFormat="1" x14ac:dyDescent="0.25">
      <c r="B1167" s="77"/>
      <c r="C1167" s="78"/>
      <c r="D1167" s="80"/>
      <c r="E1167" s="80"/>
      <c r="F1167" s="80"/>
      <c r="G1167" s="80"/>
      <c r="H1167" s="80"/>
      <c r="I1167" s="80"/>
      <c r="J1167" s="80"/>
      <c r="K1167" s="5"/>
      <c r="L1167" s="5"/>
      <c r="M1167" s="80"/>
      <c r="N1167" s="5"/>
      <c r="O1167" s="80"/>
      <c r="P1167" s="5"/>
      <c r="Q1167" s="80"/>
      <c r="R1167" s="5"/>
      <c r="S1167" s="80"/>
      <c r="T1167" s="5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5"/>
      <c r="AE1167" s="80"/>
      <c r="AF1167" s="5"/>
      <c r="AG1167" s="80"/>
      <c r="AH1167" s="5"/>
      <c r="AI1167" s="80"/>
      <c r="AJ1167" s="5"/>
      <c r="AK1167" s="80"/>
      <c r="AL1167" s="5"/>
      <c r="AM1167" s="80"/>
      <c r="AN1167" s="5"/>
      <c r="AO1167" s="80"/>
      <c r="AP1167" s="80"/>
      <c r="AQ1167" s="5"/>
      <c r="AR1167" s="80"/>
      <c r="AS1167" s="5"/>
      <c r="AT1167" s="80"/>
      <c r="AU1167" s="5"/>
      <c r="AV1167" s="80"/>
      <c r="AW1167" s="5"/>
      <c r="AX1167" s="80"/>
      <c r="AY1167" s="5"/>
      <c r="AZ1167" s="80"/>
      <c r="BA1167" s="5"/>
      <c r="BB1167" s="80"/>
      <c r="BC1167" s="80"/>
      <c r="BD1167" s="80"/>
      <c r="BE1167" s="80"/>
      <c r="BF1167" s="80"/>
      <c r="BG1167" s="80"/>
      <c r="BH1167" s="80"/>
      <c r="BI1167" s="80"/>
      <c r="BJ1167" s="80"/>
      <c r="BK1167" s="80"/>
      <c r="BL1167" s="80"/>
      <c r="BM1167" s="80"/>
      <c r="BN1167" s="80"/>
      <c r="BO1167" s="80"/>
      <c r="BP1167" s="80"/>
      <c r="BQ1167" s="80"/>
      <c r="BR1167" s="80"/>
      <c r="BS1167" s="80"/>
      <c r="BT1167" s="80"/>
      <c r="BU1167" s="80"/>
      <c r="BV1167" s="80"/>
      <c r="BW1167" s="80"/>
      <c r="BX1167" s="80"/>
      <c r="BY1167" s="80"/>
      <c r="BZ1167" s="80"/>
      <c r="CE1167" s="5"/>
    </row>
    <row r="1168" spans="1:83" s="6" customFormat="1" x14ac:dyDescent="0.25">
      <c r="B1168" s="77"/>
      <c r="C1168" s="78"/>
      <c r="D1168" s="80"/>
      <c r="E1168" s="80"/>
      <c r="F1168" s="80"/>
      <c r="G1168" s="80"/>
      <c r="H1168" s="80"/>
      <c r="I1168" s="80"/>
      <c r="J1168" s="80"/>
      <c r="K1168" s="5"/>
      <c r="L1168" s="5"/>
      <c r="M1168" s="80"/>
      <c r="N1168" s="5"/>
      <c r="O1168" s="80"/>
      <c r="P1168" s="5"/>
      <c r="Q1168" s="80"/>
      <c r="R1168" s="5"/>
      <c r="S1168" s="80"/>
      <c r="T1168" s="5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5"/>
      <c r="AE1168" s="80"/>
      <c r="AF1168" s="5"/>
      <c r="AG1168" s="80"/>
      <c r="AH1168" s="5"/>
      <c r="AI1168" s="80"/>
      <c r="AJ1168" s="5"/>
      <c r="AK1168" s="80"/>
      <c r="AL1168" s="5"/>
      <c r="AM1168" s="80"/>
      <c r="AN1168" s="5"/>
      <c r="AO1168" s="80"/>
      <c r="AP1168" s="80"/>
      <c r="AQ1168" s="5"/>
      <c r="AR1168" s="80"/>
      <c r="AS1168" s="5"/>
      <c r="AT1168" s="80"/>
      <c r="AU1168" s="5"/>
      <c r="AV1168" s="80"/>
      <c r="AW1168" s="5"/>
      <c r="AX1168" s="80"/>
      <c r="AY1168" s="5"/>
      <c r="AZ1168" s="80"/>
      <c r="BA1168" s="5"/>
      <c r="BB1168" s="80"/>
      <c r="BC1168" s="80"/>
      <c r="BD1168" s="80"/>
      <c r="BE1168" s="80"/>
      <c r="BF1168" s="80"/>
      <c r="BG1168" s="80"/>
      <c r="BH1168" s="80"/>
      <c r="BI1168" s="80"/>
      <c r="BJ1168" s="80"/>
      <c r="BK1168" s="80"/>
      <c r="BL1168" s="80"/>
      <c r="BM1168" s="80"/>
      <c r="BN1168" s="80"/>
      <c r="BO1168" s="80"/>
      <c r="BP1168" s="80"/>
      <c r="BQ1168" s="80"/>
      <c r="BR1168" s="80"/>
      <c r="BS1168" s="80"/>
      <c r="BT1168" s="80"/>
      <c r="BU1168" s="80"/>
      <c r="BV1168" s="80"/>
      <c r="BW1168" s="80"/>
      <c r="BX1168" s="80"/>
      <c r="BY1168" s="80"/>
      <c r="BZ1168" s="80"/>
      <c r="CE1168" s="5"/>
    </row>
    <row r="1169" spans="2:83" s="6" customFormat="1" x14ac:dyDescent="0.25">
      <c r="B1169" s="77"/>
      <c r="C1169" s="78"/>
      <c r="D1169" s="80"/>
      <c r="E1169" s="80"/>
      <c r="F1169" s="80"/>
      <c r="G1169" s="80"/>
      <c r="H1169" s="80"/>
      <c r="I1169" s="80"/>
      <c r="J1169" s="80"/>
      <c r="K1169" s="5"/>
      <c r="L1169" s="5"/>
      <c r="M1169" s="80"/>
      <c r="N1169" s="5"/>
      <c r="O1169" s="80"/>
      <c r="P1169" s="5"/>
      <c r="Q1169" s="80"/>
      <c r="R1169" s="5"/>
      <c r="S1169" s="80"/>
      <c r="T1169" s="5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5"/>
      <c r="AE1169" s="80"/>
      <c r="AF1169" s="5"/>
      <c r="AG1169" s="80"/>
      <c r="AH1169" s="5"/>
      <c r="AI1169" s="80"/>
      <c r="AJ1169" s="5"/>
      <c r="AK1169" s="80"/>
      <c r="AL1169" s="5"/>
      <c r="AM1169" s="80"/>
      <c r="AN1169" s="5"/>
      <c r="AO1169" s="80"/>
      <c r="AP1169" s="80"/>
      <c r="AQ1169" s="5"/>
      <c r="AR1169" s="80"/>
      <c r="AS1169" s="5"/>
      <c r="AT1169" s="80"/>
      <c r="AU1169" s="5"/>
      <c r="AV1169" s="80"/>
      <c r="AW1169" s="5"/>
      <c r="AX1169" s="80"/>
      <c r="AY1169" s="5"/>
      <c r="AZ1169" s="80"/>
      <c r="BA1169" s="5"/>
      <c r="BB1169" s="80"/>
      <c r="BC1169" s="80"/>
      <c r="BD1169" s="80"/>
      <c r="BE1169" s="80"/>
      <c r="BF1169" s="80"/>
      <c r="BG1169" s="80"/>
      <c r="BH1169" s="80"/>
      <c r="BI1169" s="80"/>
      <c r="BJ1169" s="80"/>
      <c r="BK1169" s="80"/>
      <c r="BL1169" s="80"/>
      <c r="BM1169" s="80"/>
      <c r="BN1169" s="80"/>
      <c r="BO1169" s="80"/>
      <c r="BP1169" s="80"/>
      <c r="BQ1169" s="80"/>
      <c r="BR1169" s="80"/>
      <c r="BS1169" s="80"/>
      <c r="BT1169" s="80"/>
      <c r="BU1169" s="80"/>
      <c r="BV1169" s="80"/>
      <c r="BW1169" s="80"/>
      <c r="BX1169" s="80"/>
      <c r="BY1169" s="80"/>
      <c r="BZ1169" s="80"/>
      <c r="CE1169" s="5"/>
    </row>
    <row r="1170" spans="2:83" s="6" customFormat="1" x14ac:dyDescent="0.25">
      <c r="B1170" s="77"/>
      <c r="C1170" s="78"/>
      <c r="D1170" s="80"/>
      <c r="E1170" s="80"/>
      <c r="F1170" s="80"/>
      <c r="G1170" s="80"/>
      <c r="H1170" s="80"/>
      <c r="I1170" s="80"/>
      <c r="J1170" s="80"/>
      <c r="K1170" s="5"/>
      <c r="L1170" s="5"/>
      <c r="M1170" s="80"/>
      <c r="N1170" s="5"/>
      <c r="O1170" s="80"/>
      <c r="P1170" s="5"/>
      <c r="Q1170" s="80"/>
      <c r="R1170" s="5"/>
      <c r="S1170" s="80"/>
      <c r="T1170" s="5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5"/>
      <c r="AE1170" s="80"/>
      <c r="AF1170" s="5"/>
      <c r="AG1170" s="80"/>
      <c r="AH1170" s="5"/>
      <c r="AI1170" s="80"/>
      <c r="AJ1170" s="5"/>
      <c r="AK1170" s="80"/>
      <c r="AL1170" s="5"/>
      <c r="AM1170" s="80"/>
      <c r="AN1170" s="5"/>
      <c r="AO1170" s="80"/>
      <c r="AP1170" s="80"/>
      <c r="AQ1170" s="5"/>
      <c r="AR1170" s="80"/>
      <c r="AS1170" s="5"/>
      <c r="AT1170" s="80"/>
      <c r="AU1170" s="5"/>
      <c r="AV1170" s="80"/>
      <c r="AW1170" s="5"/>
      <c r="AX1170" s="80"/>
      <c r="AY1170" s="5"/>
      <c r="AZ1170" s="80"/>
      <c r="BA1170" s="5"/>
      <c r="BB1170" s="80"/>
      <c r="BC1170" s="80"/>
      <c r="BD1170" s="80"/>
      <c r="BE1170" s="80"/>
      <c r="BF1170" s="80"/>
      <c r="BG1170" s="80"/>
      <c r="BH1170" s="80"/>
      <c r="BI1170" s="80"/>
      <c r="BJ1170" s="80"/>
      <c r="BK1170" s="80"/>
      <c r="BL1170" s="80"/>
      <c r="BM1170" s="80"/>
      <c r="BN1170" s="80"/>
      <c r="BO1170" s="80"/>
      <c r="BP1170" s="80"/>
      <c r="BQ1170" s="80"/>
      <c r="BR1170" s="80"/>
      <c r="BS1170" s="80"/>
      <c r="BT1170" s="80"/>
      <c r="BU1170" s="80"/>
      <c r="BV1170" s="80"/>
      <c r="BW1170" s="80"/>
      <c r="BX1170" s="80"/>
      <c r="BY1170" s="80"/>
      <c r="BZ1170" s="80"/>
      <c r="CE1170" s="5"/>
    </row>
    <row r="1171" spans="2:83" s="6" customFormat="1" x14ac:dyDescent="0.25">
      <c r="B1171" s="77"/>
      <c r="C1171" s="78"/>
      <c r="D1171" s="80"/>
      <c r="E1171" s="80"/>
      <c r="F1171" s="80"/>
      <c r="G1171" s="80"/>
      <c r="H1171" s="80"/>
      <c r="I1171" s="80"/>
      <c r="J1171" s="80"/>
      <c r="K1171" s="5"/>
      <c r="L1171" s="5"/>
      <c r="M1171" s="80"/>
      <c r="N1171" s="5"/>
      <c r="O1171" s="80"/>
      <c r="P1171" s="5"/>
      <c r="Q1171" s="80"/>
      <c r="R1171" s="5"/>
      <c r="S1171" s="80"/>
      <c r="T1171" s="5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5"/>
      <c r="AE1171" s="80"/>
      <c r="AF1171" s="5"/>
      <c r="AG1171" s="80"/>
      <c r="AH1171" s="5"/>
      <c r="AI1171" s="80"/>
      <c r="AJ1171" s="5"/>
      <c r="AK1171" s="80"/>
      <c r="AL1171" s="5"/>
      <c r="AM1171" s="80"/>
      <c r="AN1171" s="5"/>
      <c r="AO1171" s="80"/>
      <c r="AP1171" s="80"/>
      <c r="AQ1171" s="5"/>
      <c r="AR1171" s="80"/>
      <c r="AS1171" s="5"/>
      <c r="AT1171" s="80"/>
      <c r="AU1171" s="5"/>
      <c r="AV1171" s="80"/>
      <c r="AW1171" s="5"/>
      <c r="AX1171" s="80"/>
      <c r="AY1171" s="5"/>
      <c r="AZ1171" s="80"/>
      <c r="BA1171" s="5"/>
      <c r="BB1171" s="80"/>
      <c r="BC1171" s="80"/>
      <c r="BD1171" s="80"/>
      <c r="BE1171" s="80"/>
      <c r="BF1171" s="80"/>
      <c r="BG1171" s="80"/>
      <c r="BH1171" s="80"/>
      <c r="BI1171" s="80"/>
      <c r="BJ1171" s="80"/>
      <c r="BK1171" s="80"/>
      <c r="BL1171" s="80"/>
      <c r="BM1171" s="80"/>
      <c r="BN1171" s="80"/>
      <c r="BO1171" s="80"/>
      <c r="BP1171" s="80"/>
      <c r="BQ1171" s="80"/>
      <c r="BR1171" s="80"/>
      <c r="BS1171" s="80"/>
      <c r="BT1171" s="80"/>
      <c r="BU1171" s="80"/>
      <c r="BV1171" s="80"/>
      <c r="BW1171" s="80"/>
      <c r="BX1171" s="80"/>
      <c r="BY1171" s="80"/>
      <c r="BZ1171" s="80"/>
      <c r="CE1171" s="5"/>
    </row>
    <row r="1172" spans="2:83" s="6" customFormat="1" x14ac:dyDescent="0.25">
      <c r="B1172" s="77"/>
      <c r="C1172" s="78"/>
      <c r="D1172" s="80"/>
      <c r="E1172" s="80"/>
      <c r="F1172" s="80"/>
      <c r="G1172" s="80"/>
      <c r="H1172" s="80"/>
      <c r="I1172" s="80"/>
      <c r="J1172" s="80"/>
      <c r="K1172" s="5"/>
      <c r="L1172" s="5"/>
      <c r="M1172" s="80"/>
      <c r="N1172" s="5"/>
      <c r="O1172" s="80"/>
      <c r="P1172" s="5"/>
      <c r="Q1172" s="80"/>
      <c r="R1172" s="5"/>
      <c r="S1172" s="80"/>
      <c r="T1172" s="5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5"/>
      <c r="AE1172" s="80"/>
      <c r="AF1172" s="5"/>
      <c r="AG1172" s="80"/>
      <c r="AH1172" s="5"/>
      <c r="AI1172" s="80"/>
      <c r="AJ1172" s="5"/>
      <c r="AK1172" s="80"/>
      <c r="AL1172" s="5"/>
      <c r="AM1172" s="80"/>
      <c r="AN1172" s="5"/>
      <c r="AO1172" s="80"/>
      <c r="AP1172" s="80"/>
      <c r="AQ1172" s="5"/>
      <c r="AR1172" s="80"/>
      <c r="AS1172" s="5"/>
      <c r="AT1172" s="80"/>
      <c r="AU1172" s="5"/>
      <c r="AV1172" s="80"/>
      <c r="AW1172" s="5"/>
      <c r="AX1172" s="80"/>
      <c r="AY1172" s="5"/>
      <c r="AZ1172" s="80"/>
      <c r="BA1172" s="5"/>
      <c r="BB1172" s="80"/>
      <c r="BC1172" s="80"/>
      <c r="BD1172" s="80"/>
      <c r="BE1172" s="80"/>
      <c r="BF1172" s="80"/>
      <c r="BG1172" s="80"/>
      <c r="BH1172" s="80"/>
      <c r="BI1172" s="80"/>
      <c r="BJ1172" s="80"/>
      <c r="BK1172" s="80"/>
      <c r="BL1172" s="80"/>
      <c r="BM1172" s="80"/>
      <c r="BN1172" s="80"/>
      <c r="BO1172" s="80"/>
      <c r="BP1172" s="80"/>
      <c r="BQ1172" s="80"/>
      <c r="BR1172" s="80"/>
      <c r="BS1172" s="80"/>
      <c r="BT1172" s="80"/>
      <c r="BU1172" s="80"/>
      <c r="BV1172" s="80"/>
      <c r="BW1172" s="80"/>
      <c r="BX1172" s="80"/>
      <c r="BY1172" s="80"/>
      <c r="BZ1172" s="80"/>
      <c r="CE1172" s="5"/>
    </row>
    <row r="1173" spans="2:83" s="6" customFormat="1" x14ac:dyDescent="0.25">
      <c r="B1173" s="77"/>
      <c r="C1173" s="78"/>
      <c r="D1173" s="80"/>
      <c r="E1173" s="80"/>
      <c r="F1173" s="80"/>
      <c r="G1173" s="80"/>
      <c r="H1173" s="80"/>
      <c r="I1173" s="80"/>
      <c r="J1173" s="80"/>
      <c r="K1173" s="5"/>
      <c r="L1173" s="5"/>
      <c r="M1173" s="80"/>
      <c r="N1173" s="5"/>
      <c r="O1173" s="80"/>
      <c r="P1173" s="5"/>
      <c r="Q1173" s="80"/>
      <c r="R1173" s="5"/>
      <c r="S1173" s="80"/>
      <c r="T1173" s="5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5"/>
      <c r="AE1173" s="80"/>
      <c r="AF1173" s="5"/>
      <c r="AG1173" s="80"/>
      <c r="AH1173" s="5"/>
      <c r="AI1173" s="80"/>
      <c r="AJ1173" s="5"/>
      <c r="AK1173" s="80"/>
      <c r="AL1173" s="5"/>
      <c r="AM1173" s="80"/>
      <c r="AN1173" s="5"/>
      <c r="AO1173" s="80"/>
      <c r="AP1173" s="80"/>
      <c r="AQ1173" s="5"/>
      <c r="AR1173" s="80"/>
      <c r="AS1173" s="5"/>
      <c r="AT1173" s="80"/>
      <c r="AU1173" s="5"/>
      <c r="AV1173" s="80"/>
      <c r="AW1173" s="5"/>
      <c r="AX1173" s="80"/>
      <c r="AY1173" s="5"/>
      <c r="AZ1173" s="80"/>
      <c r="BA1173" s="5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  <c r="BM1173" s="80"/>
      <c r="BN1173" s="80"/>
      <c r="BO1173" s="80"/>
      <c r="BP1173" s="80"/>
      <c r="BQ1173" s="80"/>
      <c r="BR1173" s="80"/>
      <c r="BS1173" s="80"/>
      <c r="BT1173" s="80"/>
      <c r="BU1173" s="80"/>
      <c r="BV1173" s="80"/>
      <c r="BW1173" s="80"/>
      <c r="BX1173" s="80"/>
      <c r="BY1173" s="80"/>
      <c r="BZ1173" s="80"/>
      <c r="CE1173" s="5"/>
    </row>
    <row r="1174" spans="2:83" s="6" customFormat="1" x14ac:dyDescent="0.25">
      <c r="B1174" s="77"/>
      <c r="C1174" s="78"/>
      <c r="D1174" s="80"/>
      <c r="E1174" s="80"/>
      <c r="F1174" s="80"/>
      <c r="G1174" s="80"/>
      <c r="H1174" s="80"/>
      <c r="I1174" s="80"/>
      <c r="J1174" s="80"/>
      <c r="K1174" s="5"/>
      <c r="L1174" s="5"/>
      <c r="M1174" s="80"/>
      <c r="N1174" s="5"/>
      <c r="O1174" s="80"/>
      <c r="P1174" s="5"/>
      <c r="Q1174" s="80"/>
      <c r="R1174" s="5"/>
      <c r="S1174" s="80"/>
      <c r="T1174" s="5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5"/>
      <c r="AE1174" s="80"/>
      <c r="AF1174" s="5"/>
      <c r="AG1174" s="80"/>
      <c r="AH1174" s="5"/>
      <c r="AI1174" s="80"/>
      <c r="AJ1174" s="5"/>
      <c r="AK1174" s="80"/>
      <c r="AL1174" s="5"/>
      <c r="AM1174" s="80"/>
      <c r="AN1174" s="5"/>
      <c r="AO1174" s="80"/>
      <c r="AP1174" s="80"/>
      <c r="AQ1174" s="5"/>
      <c r="AR1174" s="80"/>
      <c r="AS1174" s="5"/>
      <c r="AT1174" s="80"/>
      <c r="AU1174" s="5"/>
      <c r="AV1174" s="80"/>
      <c r="AW1174" s="5"/>
      <c r="AX1174" s="80"/>
      <c r="AY1174" s="5"/>
      <c r="AZ1174" s="80"/>
      <c r="BA1174" s="5"/>
      <c r="BB1174" s="80"/>
      <c r="BC1174" s="80"/>
      <c r="BD1174" s="80"/>
      <c r="BE1174" s="80"/>
      <c r="BF1174" s="80"/>
      <c r="BG1174" s="80"/>
      <c r="BH1174" s="80"/>
      <c r="BI1174" s="80"/>
      <c r="BJ1174" s="80"/>
      <c r="BK1174" s="80"/>
      <c r="BL1174" s="80"/>
      <c r="BM1174" s="80"/>
      <c r="BN1174" s="80"/>
      <c r="BO1174" s="80"/>
      <c r="BP1174" s="80"/>
      <c r="BQ1174" s="80"/>
      <c r="BR1174" s="80"/>
      <c r="BS1174" s="80"/>
      <c r="BT1174" s="80"/>
      <c r="BU1174" s="80"/>
      <c r="BV1174" s="80"/>
      <c r="BW1174" s="80"/>
      <c r="BX1174" s="80"/>
      <c r="BY1174" s="80"/>
      <c r="BZ1174" s="80"/>
      <c r="CE1174" s="5"/>
    </row>
    <row r="1175" spans="2:83" s="6" customFormat="1" x14ac:dyDescent="0.25">
      <c r="B1175" s="77"/>
      <c r="C1175" s="78"/>
      <c r="D1175" s="80"/>
      <c r="E1175" s="80"/>
      <c r="F1175" s="80"/>
      <c r="G1175" s="80"/>
      <c r="H1175" s="80"/>
      <c r="I1175" s="80"/>
      <c r="J1175" s="80"/>
      <c r="K1175" s="5"/>
      <c r="L1175" s="5"/>
      <c r="M1175" s="80"/>
      <c r="N1175" s="5"/>
      <c r="O1175" s="80"/>
      <c r="P1175" s="5"/>
      <c r="Q1175" s="80"/>
      <c r="R1175" s="5"/>
      <c r="S1175" s="80"/>
      <c r="T1175" s="5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5"/>
      <c r="AE1175" s="80"/>
      <c r="AF1175" s="5"/>
      <c r="AG1175" s="80"/>
      <c r="AH1175" s="5"/>
      <c r="AI1175" s="80"/>
      <c r="AJ1175" s="5"/>
      <c r="AK1175" s="80"/>
      <c r="AL1175" s="5"/>
      <c r="AM1175" s="80"/>
      <c r="AN1175" s="5"/>
      <c r="AO1175" s="80"/>
      <c r="AP1175" s="80"/>
      <c r="AQ1175" s="5"/>
      <c r="AR1175" s="80"/>
      <c r="AS1175" s="5"/>
      <c r="AT1175" s="80"/>
      <c r="AU1175" s="5"/>
      <c r="AV1175" s="80"/>
      <c r="AW1175" s="5"/>
      <c r="AX1175" s="80"/>
      <c r="AY1175" s="5"/>
      <c r="AZ1175" s="80"/>
      <c r="BA1175" s="5"/>
      <c r="BB1175" s="80"/>
      <c r="BC1175" s="80"/>
      <c r="BD1175" s="80"/>
      <c r="BE1175" s="80"/>
      <c r="BF1175" s="80"/>
      <c r="BG1175" s="80"/>
      <c r="BH1175" s="80"/>
      <c r="BI1175" s="80"/>
      <c r="BJ1175" s="80"/>
      <c r="BK1175" s="80"/>
      <c r="BL1175" s="80"/>
      <c r="BM1175" s="80"/>
      <c r="BN1175" s="80"/>
      <c r="BO1175" s="80"/>
      <c r="BP1175" s="80"/>
      <c r="BQ1175" s="80"/>
      <c r="BR1175" s="80"/>
      <c r="BS1175" s="80"/>
      <c r="BT1175" s="80"/>
      <c r="BU1175" s="80"/>
      <c r="BV1175" s="80"/>
      <c r="BW1175" s="80"/>
      <c r="BX1175" s="80"/>
      <c r="BY1175" s="80"/>
      <c r="BZ1175" s="80"/>
      <c r="CE1175" s="5"/>
    </row>
    <row r="1176" spans="2:83" s="6" customFormat="1" x14ac:dyDescent="0.25">
      <c r="B1176" s="77"/>
      <c r="C1176" s="78"/>
      <c r="D1176" s="80"/>
      <c r="E1176" s="80"/>
      <c r="F1176" s="80"/>
      <c r="G1176" s="80"/>
      <c r="H1176" s="80"/>
      <c r="I1176" s="80"/>
      <c r="J1176" s="80"/>
      <c r="K1176" s="5"/>
      <c r="L1176" s="5"/>
      <c r="M1176" s="80"/>
      <c r="N1176" s="5"/>
      <c r="O1176" s="80"/>
      <c r="P1176" s="5"/>
      <c r="Q1176" s="80"/>
      <c r="R1176" s="5"/>
      <c r="S1176" s="80"/>
      <c r="T1176" s="5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5"/>
      <c r="AE1176" s="80"/>
      <c r="AF1176" s="5"/>
      <c r="AG1176" s="80"/>
      <c r="AH1176" s="5"/>
      <c r="AI1176" s="80"/>
      <c r="AJ1176" s="5"/>
      <c r="AK1176" s="80"/>
      <c r="AL1176" s="5"/>
      <c r="AM1176" s="80"/>
      <c r="AN1176" s="5"/>
      <c r="AO1176" s="80"/>
      <c r="AP1176" s="80"/>
      <c r="AQ1176" s="5"/>
      <c r="AR1176" s="80"/>
      <c r="AS1176" s="5"/>
      <c r="AT1176" s="80"/>
      <c r="AU1176" s="5"/>
      <c r="AV1176" s="80"/>
      <c r="AW1176" s="5"/>
      <c r="AX1176" s="80"/>
      <c r="AY1176" s="5"/>
      <c r="AZ1176" s="80"/>
      <c r="BA1176" s="5"/>
      <c r="BB1176" s="80"/>
      <c r="BC1176" s="80"/>
      <c r="BD1176" s="80"/>
      <c r="BE1176" s="80"/>
      <c r="BF1176" s="80"/>
      <c r="BG1176" s="80"/>
      <c r="BH1176" s="80"/>
      <c r="BI1176" s="80"/>
      <c r="BJ1176" s="80"/>
      <c r="BK1176" s="80"/>
      <c r="BL1176" s="80"/>
      <c r="BM1176" s="80"/>
      <c r="BN1176" s="80"/>
      <c r="BO1176" s="80"/>
      <c r="BP1176" s="80"/>
      <c r="BQ1176" s="80"/>
      <c r="BR1176" s="80"/>
      <c r="BS1176" s="80"/>
      <c r="BT1176" s="80"/>
      <c r="BU1176" s="80"/>
      <c r="BV1176" s="80"/>
      <c r="BW1176" s="80"/>
      <c r="BX1176" s="80"/>
      <c r="BY1176" s="80"/>
      <c r="BZ1176" s="80"/>
      <c r="CE1176" s="5"/>
    </row>
    <row r="1177" spans="2:83" s="6" customFormat="1" x14ac:dyDescent="0.25">
      <c r="B1177" s="77"/>
      <c r="C1177" s="78"/>
      <c r="D1177" s="80"/>
      <c r="E1177" s="80"/>
      <c r="F1177" s="80"/>
      <c r="G1177" s="80"/>
      <c r="H1177" s="80"/>
      <c r="I1177" s="80"/>
      <c r="J1177" s="80"/>
      <c r="K1177" s="5"/>
      <c r="L1177" s="5"/>
      <c r="M1177" s="80"/>
      <c r="N1177" s="5"/>
      <c r="O1177" s="80"/>
      <c r="P1177" s="5"/>
      <c r="Q1177" s="80"/>
      <c r="R1177" s="5"/>
      <c r="S1177" s="80"/>
      <c r="T1177" s="5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5"/>
      <c r="AE1177" s="80"/>
      <c r="AF1177" s="5"/>
      <c r="AG1177" s="80"/>
      <c r="AH1177" s="5"/>
      <c r="AI1177" s="80"/>
      <c r="AJ1177" s="5"/>
      <c r="AK1177" s="80"/>
      <c r="AL1177" s="5"/>
      <c r="AM1177" s="80"/>
      <c r="AN1177" s="5"/>
      <c r="AO1177" s="80"/>
      <c r="AP1177" s="80"/>
      <c r="AQ1177" s="5"/>
      <c r="AR1177" s="80"/>
      <c r="AS1177" s="5"/>
      <c r="AT1177" s="80"/>
      <c r="AU1177" s="5"/>
      <c r="AV1177" s="80"/>
      <c r="AW1177" s="5"/>
      <c r="AX1177" s="80"/>
      <c r="AY1177" s="5"/>
      <c r="AZ1177" s="80"/>
      <c r="BA1177" s="5"/>
      <c r="BB1177" s="80"/>
      <c r="BC1177" s="80"/>
      <c r="BD1177" s="80"/>
      <c r="BE1177" s="80"/>
      <c r="BF1177" s="80"/>
      <c r="BG1177" s="80"/>
      <c r="BH1177" s="80"/>
      <c r="BI1177" s="80"/>
      <c r="BJ1177" s="80"/>
      <c r="BK1177" s="80"/>
      <c r="BL1177" s="80"/>
      <c r="BM1177" s="80"/>
      <c r="BN1177" s="80"/>
      <c r="BO1177" s="80"/>
      <c r="BP1177" s="80"/>
      <c r="BQ1177" s="80"/>
      <c r="BR1177" s="80"/>
      <c r="BS1177" s="80"/>
      <c r="BT1177" s="80"/>
      <c r="BU1177" s="80"/>
      <c r="BV1177" s="80"/>
      <c r="BW1177" s="80"/>
      <c r="BX1177" s="80"/>
      <c r="BY1177" s="80"/>
      <c r="BZ1177" s="80"/>
      <c r="CE1177" s="5"/>
    </row>
    <row r="1178" spans="2:83" s="6" customFormat="1" x14ac:dyDescent="0.25">
      <c r="B1178" s="77"/>
      <c r="C1178" s="78"/>
      <c r="D1178" s="80"/>
      <c r="E1178" s="80"/>
      <c r="F1178" s="80"/>
      <c r="G1178" s="80"/>
      <c r="H1178" s="80"/>
      <c r="I1178" s="80"/>
      <c r="J1178" s="80"/>
      <c r="K1178" s="5"/>
      <c r="L1178" s="5"/>
      <c r="M1178" s="80"/>
      <c r="N1178" s="5"/>
      <c r="O1178" s="80"/>
      <c r="P1178" s="5"/>
      <c r="Q1178" s="80"/>
      <c r="R1178" s="5"/>
      <c r="S1178" s="80"/>
      <c r="T1178" s="5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5"/>
      <c r="AE1178" s="80"/>
      <c r="AF1178" s="5"/>
      <c r="AG1178" s="80"/>
      <c r="AH1178" s="5"/>
      <c r="AI1178" s="80"/>
      <c r="AJ1178" s="5"/>
      <c r="AK1178" s="80"/>
      <c r="AL1178" s="5"/>
      <c r="AM1178" s="80"/>
      <c r="AN1178" s="5"/>
      <c r="AO1178" s="80"/>
      <c r="AP1178" s="80"/>
      <c r="AQ1178" s="5"/>
      <c r="AR1178" s="80"/>
      <c r="AS1178" s="5"/>
      <c r="AT1178" s="80"/>
      <c r="AU1178" s="5"/>
      <c r="AV1178" s="80"/>
      <c r="AW1178" s="5"/>
      <c r="AX1178" s="80"/>
      <c r="AY1178" s="5"/>
      <c r="AZ1178" s="80"/>
      <c r="BA1178" s="5"/>
      <c r="BB1178" s="80"/>
      <c r="BC1178" s="80"/>
      <c r="BD1178" s="80"/>
      <c r="BE1178" s="80"/>
      <c r="BF1178" s="80"/>
      <c r="BG1178" s="80"/>
      <c r="BH1178" s="80"/>
      <c r="BI1178" s="80"/>
      <c r="BJ1178" s="80"/>
      <c r="BK1178" s="80"/>
      <c r="BL1178" s="80"/>
      <c r="BM1178" s="80"/>
      <c r="BN1178" s="80"/>
      <c r="BO1178" s="80"/>
      <c r="BP1178" s="80"/>
      <c r="BQ1178" s="80"/>
      <c r="BR1178" s="80"/>
      <c r="BS1178" s="80"/>
      <c r="BT1178" s="80"/>
      <c r="BU1178" s="80"/>
      <c r="BV1178" s="80"/>
      <c r="BW1178" s="80"/>
      <c r="BX1178" s="80"/>
      <c r="BY1178" s="80"/>
      <c r="BZ1178" s="80"/>
      <c r="CE1178" s="5"/>
    </row>
    <row r="1179" spans="2:83" s="6" customFormat="1" x14ac:dyDescent="0.25">
      <c r="B1179" s="77"/>
      <c r="C1179" s="78"/>
      <c r="D1179" s="80"/>
      <c r="E1179" s="80"/>
      <c r="F1179" s="80"/>
      <c r="G1179" s="80"/>
      <c r="H1179" s="80"/>
      <c r="I1179" s="80"/>
      <c r="J1179" s="80"/>
      <c r="K1179" s="5"/>
      <c r="L1179" s="5"/>
      <c r="M1179" s="80"/>
      <c r="N1179" s="5"/>
      <c r="O1179" s="80"/>
      <c r="P1179" s="5"/>
      <c r="Q1179" s="80"/>
      <c r="R1179" s="5"/>
      <c r="S1179" s="80"/>
      <c r="T1179" s="5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5"/>
      <c r="AE1179" s="80"/>
      <c r="AF1179" s="5"/>
      <c r="AG1179" s="80"/>
      <c r="AH1179" s="5"/>
      <c r="AI1179" s="80"/>
      <c r="AJ1179" s="5"/>
      <c r="AK1179" s="80"/>
      <c r="AL1179" s="5"/>
      <c r="AM1179" s="80"/>
      <c r="AN1179" s="5"/>
      <c r="AO1179" s="80"/>
      <c r="AP1179" s="80"/>
      <c r="AQ1179" s="5"/>
      <c r="AR1179" s="80"/>
      <c r="AS1179" s="5"/>
      <c r="AT1179" s="80"/>
      <c r="AU1179" s="5"/>
      <c r="AV1179" s="80"/>
      <c r="AW1179" s="5"/>
      <c r="AX1179" s="80"/>
      <c r="AY1179" s="5"/>
      <c r="AZ1179" s="80"/>
      <c r="BA1179" s="5"/>
      <c r="BB1179" s="80"/>
      <c r="BC1179" s="80"/>
      <c r="BD1179" s="80"/>
      <c r="BE1179" s="80"/>
      <c r="BF1179" s="80"/>
      <c r="BG1179" s="80"/>
      <c r="BH1179" s="80"/>
      <c r="BI1179" s="80"/>
      <c r="BJ1179" s="80"/>
      <c r="BK1179" s="80"/>
      <c r="BL1179" s="80"/>
      <c r="BM1179" s="80"/>
      <c r="BN1179" s="80"/>
      <c r="BO1179" s="80"/>
      <c r="BP1179" s="80"/>
      <c r="BQ1179" s="80"/>
      <c r="BR1179" s="80"/>
      <c r="BS1179" s="80"/>
      <c r="BT1179" s="80"/>
      <c r="BU1179" s="80"/>
      <c r="BV1179" s="80"/>
      <c r="BW1179" s="80"/>
      <c r="BX1179" s="80"/>
      <c r="BY1179" s="80"/>
      <c r="BZ1179" s="80"/>
      <c r="CE1179" s="5"/>
    </row>
    <row r="1180" spans="2:83" s="6" customFormat="1" x14ac:dyDescent="0.25">
      <c r="B1180" s="77"/>
      <c r="C1180" s="78"/>
      <c r="D1180" s="80"/>
      <c r="E1180" s="80"/>
      <c r="F1180" s="80"/>
      <c r="G1180" s="80"/>
      <c r="H1180" s="80"/>
      <c r="I1180" s="80"/>
      <c r="J1180" s="80"/>
      <c r="K1180" s="5"/>
      <c r="L1180" s="5"/>
      <c r="M1180" s="80"/>
      <c r="N1180" s="5"/>
      <c r="O1180" s="80"/>
      <c r="P1180" s="5"/>
      <c r="Q1180" s="80"/>
      <c r="R1180" s="5"/>
      <c r="S1180" s="80"/>
      <c r="T1180" s="5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5"/>
      <c r="AE1180" s="80"/>
      <c r="AF1180" s="5"/>
      <c r="AG1180" s="80"/>
      <c r="AH1180" s="5"/>
      <c r="AI1180" s="80"/>
      <c r="AJ1180" s="5"/>
      <c r="AK1180" s="80"/>
      <c r="AL1180" s="5"/>
      <c r="AM1180" s="80"/>
      <c r="AN1180" s="5"/>
      <c r="AO1180" s="80"/>
      <c r="AP1180" s="80"/>
      <c r="AQ1180" s="5"/>
      <c r="AR1180" s="80"/>
      <c r="AS1180" s="5"/>
      <c r="AT1180" s="80"/>
      <c r="AU1180" s="5"/>
      <c r="AV1180" s="80"/>
      <c r="AW1180" s="5"/>
      <c r="AX1180" s="80"/>
      <c r="AY1180" s="5"/>
      <c r="AZ1180" s="80"/>
      <c r="BA1180" s="5"/>
      <c r="BB1180" s="80"/>
      <c r="BC1180" s="80"/>
      <c r="BD1180" s="80"/>
      <c r="BE1180" s="80"/>
      <c r="BF1180" s="80"/>
      <c r="BG1180" s="80"/>
      <c r="BH1180" s="80"/>
      <c r="BI1180" s="80"/>
      <c r="BJ1180" s="80"/>
      <c r="BK1180" s="80"/>
      <c r="BL1180" s="80"/>
      <c r="BM1180" s="80"/>
      <c r="BN1180" s="80"/>
      <c r="BO1180" s="80"/>
      <c r="BP1180" s="80"/>
      <c r="BQ1180" s="80"/>
      <c r="BR1180" s="80"/>
      <c r="BS1180" s="80"/>
      <c r="BT1180" s="80"/>
      <c r="BU1180" s="80"/>
      <c r="BV1180" s="80"/>
      <c r="BW1180" s="80"/>
      <c r="BX1180" s="80"/>
      <c r="BY1180" s="80"/>
      <c r="BZ1180" s="80"/>
      <c r="CE1180" s="5"/>
    </row>
    <row r="1181" spans="2:83" s="6" customFormat="1" x14ac:dyDescent="0.25">
      <c r="B1181" s="77"/>
      <c r="C1181" s="78"/>
      <c r="D1181" s="80"/>
      <c r="E1181" s="80"/>
      <c r="F1181" s="80"/>
      <c r="G1181" s="80"/>
      <c r="H1181" s="80"/>
      <c r="I1181" s="80"/>
      <c r="J1181" s="80"/>
      <c r="K1181" s="5"/>
      <c r="L1181" s="5"/>
      <c r="M1181" s="80"/>
      <c r="N1181" s="5"/>
      <c r="O1181" s="80"/>
      <c r="P1181" s="5"/>
      <c r="Q1181" s="80"/>
      <c r="R1181" s="5"/>
      <c r="S1181" s="80"/>
      <c r="T1181" s="5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5"/>
      <c r="AE1181" s="80"/>
      <c r="AF1181" s="5"/>
      <c r="AG1181" s="80"/>
      <c r="AH1181" s="5"/>
      <c r="AI1181" s="80"/>
      <c r="AJ1181" s="5"/>
      <c r="AK1181" s="80"/>
      <c r="AL1181" s="5"/>
      <c r="AM1181" s="80"/>
      <c r="AN1181" s="5"/>
      <c r="AO1181" s="80"/>
      <c r="AP1181" s="80"/>
      <c r="AQ1181" s="5"/>
      <c r="AR1181" s="80"/>
      <c r="AS1181" s="5"/>
      <c r="AT1181" s="80"/>
      <c r="AU1181" s="5"/>
      <c r="AV1181" s="80"/>
      <c r="AW1181" s="5"/>
      <c r="AX1181" s="80"/>
      <c r="AY1181" s="5"/>
      <c r="AZ1181" s="80"/>
      <c r="BA1181" s="5"/>
      <c r="BB1181" s="80"/>
      <c r="BC1181" s="80"/>
      <c r="BD1181" s="80"/>
      <c r="BE1181" s="80"/>
      <c r="BF1181" s="80"/>
      <c r="BG1181" s="80"/>
      <c r="BH1181" s="80"/>
      <c r="BI1181" s="80"/>
      <c r="BJ1181" s="80"/>
      <c r="BK1181" s="80"/>
      <c r="BL1181" s="80"/>
      <c r="BM1181" s="80"/>
      <c r="BN1181" s="80"/>
      <c r="BO1181" s="80"/>
      <c r="BP1181" s="80"/>
      <c r="BQ1181" s="80"/>
      <c r="BR1181" s="80"/>
      <c r="BS1181" s="80"/>
      <c r="BT1181" s="80"/>
      <c r="BU1181" s="80"/>
      <c r="BV1181" s="80"/>
      <c r="BW1181" s="80"/>
      <c r="BX1181" s="80"/>
      <c r="BY1181" s="80"/>
      <c r="BZ1181" s="80"/>
      <c r="CE1181" s="5"/>
    </row>
    <row r="1182" spans="2:83" s="6" customFormat="1" x14ac:dyDescent="0.25">
      <c r="B1182" s="77"/>
      <c r="C1182" s="78"/>
      <c r="D1182" s="80"/>
      <c r="E1182" s="80"/>
      <c r="F1182" s="80"/>
      <c r="G1182" s="80"/>
      <c r="H1182" s="80"/>
      <c r="I1182" s="80"/>
      <c r="J1182" s="80"/>
      <c r="K1182" s="5"/>
      <c r="L1182" s="5"/>
      <c r="M1182" s="80"/>
      <c r="N1182" s="5"/>
      <c r="O1182" s="80"/>
      <c r="P1182" s="5"/>
      <c r="Q1182" s="80"/>
      <c r="R1182" s="5"/>
      <c r="S1182" s="80"/>
      <c r="T1182" s="5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5"/>
      <c r="AE1182" s="80"/>
      <c r="AF1182" s="5"/>
      <c r="AG1182" s="80"/>
      <c r="AH1182" s="5"/>
      <c r="AI1182" s="80"/>
      <c r="AJ1182" s="5"/>
      <c r="AK1182" s="80"/>
      <c r="AL1182" s="5"/>
      <c r="AM1182" s="80"/>
      <c r="AN1182" s="5"/>
      <c r="AO1182" s="80"/>
      <c r="AP1182" s="80"/>
      <c r="AQ1182" s="5"/>
      <c r="AR1182" s="80"/>
      <c r="AS1182" s="5"/>
      <c r="AT1182" s="80"/>
      <c r="AU1182" s="5"/>
      <c r="AV1182" s="80"/>
      <c r="AW1182" s="5"/>
      <c r="AX1182" s="80"/>
      <c r="AY1182" s="5"/>
      <c r="AZ1182" s="80"/>
      <c r="BA1182" s="5"/>
      <c r="BB1182" s="80"/>
      <c r="BC1182" s="80"/>
      <c r="BD1182" s="80"/>
      <c r="BE1182" s="80"/>
      <c r="BF1182" s="80"/>
      <c r="BG1182" s="80"/>
      <c r="BH1182" s="80"/>
      <c r="BI1182" s="80"/>
      <c r="BJ1182" s="80"/>
      <c r="BK1182" s="80"/>
      <c r="BL1182" s="80"/>
      <c r="BM1182" s="80"/>
      <c r="BN1182" s="80"/>
      <c r="BO1182" s="80"/>
      <c r="BP1182" s="80"/>
      <c r="BQ1182" s="80"/>
      <c r="BR1182" s="80"/>
      <c r="BS1182" s="80"/>
      <c r="BT1182" s="80"/>
      <c r="BU1182" s="80"/>
      <c r="BV1182" s="80"/>
      <c r="BW1182" s="80"/>
      <c r="BX1182" s="80"/>
      <c r="BY1182" s="80"/>
      <c r="BZ1182" s="80"/>
      <c r="CE1182" s="5"/>
    </row>
    <row r="1183" spans="2:83" s="6" customFormat="1" x14ac:dyDescent="0.25">
      <c r="B1183" s="77"/>
      <c r="C1183" s="78"/>
      <c r="D1183" s="80"/>
      <c r="E1183" s="80"/>
      <c r="F1183" s="80"/>
      <c r="G1183" s="80"/>
      <c r="H1183" s="80"/>
      <c r="I1183" s="80"/>
      <c r="J1183" s="80"/>
      <c r="K1183" s="5"/>
      <c r="L1183" s="5"/>
      <c r="M1183" s="80"/>
      <c r="N1183" s="5"/>
      <c r="O1183" s="80"/>
      <c r="P1183" s="5"/>
      <c r="Q1183" s="80"/>
      <c r="R1183" s="5"/>
      <c r="S1183" s="80"/>
      <c r="T1183" s="5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5"/>
      <c r="AE1183" s="80"/>
      <c r="AF1183" s="5"/>
      <c r="AG1183" s="80"/>
      <c r="AH1183" s="5"/>
      <c r="AI1183" s="80"/>
      <c r="AJ1183" s="5"/>
      <c r="AK1183" s="80"/>
      <c r="AL1183" s="5"/>
      <c r="AM1183" s="80"/>
      <c r="AN1183" s="5"/>
      <c r="AO1183" s="80"/>
      <c r="AP1183" s="80"/>
      <c r="AQ1183" s="5"/>
      <c r="AR1183" s="80"/>
      <c r="AS1183" s="5"/>
      <c r="AT1183" s="80"/>
      <c r="AU1183" s="5"/>
      <c r="AV1183" s="80"/>
      <c r="AW1183" s="5"/>
      <c r="AX1183" s="80"/>
      <c r="AY1183" s="5"/>
      <c r="AZ1183" s="80"/>
      <c r="BA1183" s="5"/>
      <c r="BB1183" s="80"/>
      <c r="BC1183" s="80"/>
      <c r="BD1183" s="80"/>
      <c r="BE1183" s="80"/>
      <c r="BF1183" s="80"/>
      <c r="BG1183" s="80"/>
      <c r="BH1183" s="80"/>
      <c r="BI1183" s="80"/>
      <c r="BJ1183" s="80"/>
      <c r="BK1183" s="80"/>
      <c r="BL1183" s="80"/>
      <c r="BM1183" s="80"/>
      <c r="BN1183" s="80"/>
      <c r="BO1183" s="80"/>
      <c r="BP1183" s="80"/>
      <c r="BQ1183" s="80"/>
      <c r="BR1183" s="80"/>
      <c r="BS1183" s="80"/>
      <c r="BT1183" s="80"/>
      <c r="BU1183" s="80"/>
      <c r="BV1183" s="80"/>
      <c r="BW1183" s="80"/>
      <c r="BX1183" s="80"/>
      <c r="BY1183" s="80"/>
      <c r="BZ1183" s="80"/>
      <c r="CE1183" s="5"/>
    </row>
    <row r="1184" spans="2:83" s="6" customFormat="1" x14ac:dyDescent="0.25">
      <c r="B1184" s="77"/>
      <c r="C1184" s="78"/>
      <c r="D1184" s="80"/>
      <c r="E1184" s="80"/>
      <c r="F1184" s="80"/>
      <c r="G1184" s="80"/>
      <c r="H1184" s="80"/>
      <c r="I1184" s="80"/>
      <c r="J1184" s="80"/>
      <c r="K1184" s="5"/>
      <c r="L1184" s="5"/>
      <c r="M1184" s="80"/>
      <c r="N1184" s="5"/>
      <c r="O1184" s="80"/>
      <c r="P1184" s="5"/>
      <c r="Q1184" s="80"/>
      <c r="R1184" s="5"/>
      <c r="S1184" s="80"/>
      <c r="T1184" s="5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5"/>
      <c r="AE1184" s="80"/>
      <c r="AF1184" s="5"/>
      <c r="AG1184" s="80"/>
      <c r="AH1184" s="5"/>
      <c r="AI1184" s="80"/>
      <c r="AJ1184" s="5"/>
      <c r="AK1184" s="80"/>
      <c r="AL1184" s="5"/>
      <c r="AM1184" s="80"/>
      <c r="AN1184" s="5"/>
      <c r="AO1184" s="80"/>
      <c r="AP1184" s="80"/>
      <c r="AQ1184" s="5"/>
      <c r="AR1184" s="80"/>
      <c r="AS1184" s="5"/>
      <c r="AT1184" s="80"/>
      <c r="AU1184" s="5"/>
      <c r="AV1184" s="80"/>
      <c r="AW1184" s="5"/>
      <c r="AX1184" s="80"/>
      <c r="AY1184" s="5"/>
      <c r="AZ1184" s="80"/>
      <c r="BA1184" s="5"/>
      <c r="BB1184" s="80"/>
      <c r="BC1184" s="80"/>
      <c r="BD1184" s="80"/>
      <c r="BE1184" s="80"/>
      <c r="BF1184" s="80"/>
      <c r="BG1184" s="80"/>
      <c r="BH1184" s="80"/>
      <c r="BI1184" s="80"/>
      <c r="BJ1184" s="80"/>
      <c r="BK1184" s="80"/>
      <c r="BL1184" s="80"/>
      <c r="BM1184" s="80"/>
      <c r="BN1184" s="80"/>
      <c r="BO1184" s="80"/>
      <c r="BP1184" s="80"/>
      <c r="BQ1184" s="80"/>
      <c r="BR1184" s="80"/>
      <c r="BS1184" s="80"/>
      <c r="BT1184" s="80"/>
      <c r="BU1184" s="80"/>
      <c r="BV1184" s="80"/>
      <c r="BW1184" s="80"/>
      <c r="BX1184" s="80"/>
      <c r="BY1184" s="80"/>
      <c r="BZ1184" s="80"/>
      <c r="CE1184" s="5"/>
    </row>
    <row r="1185" spans="2:83" s="6" customFormat="1" x14ac:dyDescent="0.25">
      <c r="B1185" s="77"/>
      <c r="C1185" s="78"/>
      <c r="D1185" s="80"/>
      <c r="E1185" s="80"/>
      <c r="F1185" s="80"/>
      <c r="G1185" s="80"/>
      <c r="H1185" s="80"/>
      <c r="I1185" s="80"/>
      <c r="J1185" s="80"/>
      <c r="K1185" s="5"/>
      <c r="L1185" s="5"/>
      <c r="M1185" s="80"/>
      <c r="N1185" s="5"/>
      <c r="O1185" s="80"/>
      <c r="P1185" s="5"/>
      <c r="Q1185" s="80"/>
      <c r="R1185" s="5"/>
      <c r="S1185" s="80"/>
      <c r="T1185" s="5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5"/>
      <c r="AE1185" s="80"/>
      <c r="AF1185" s="5"/>
      <c r="AG1185" s="80"/>
      <c r="AH1185" s="5"/>
      <c r="AI1185" s="80"/>
      <c r="AJ1185" s="5"/>
      <c r="AK1185" s="80"/>
      <c r="AL1185" s="5"/>
      <c r="AM1185" s="80"/>
      <c r="AN1185" s="5"/>
      <c r="AO1185" s="80"/>
      <c r="AP1185" s="80"/>
      <c r="AQ1185" s="5"/>
      <c r="AR1185" s="80"/>
      <c r="AS1185" s="5"/>
      <c r="AT1185" s="80"/>
      <c r="AU1185" s="5"/>
      <c r="AV1185" s="80"/>
      <c r="AW1185" s="5"/>
      <c r="AX1185" s="80"/>
      <c r="AY1185" s="5"/>
      <c r="AZ1185" s="80"/>
      <c r="BA1185" s="5"/>
      <c r="BB1185" s="80"/>
      <c r="BC1185" s="80"/>
      <c r="BD1185" s="80"/>
      <c r="BE1185" s="80"/>
      <c r="BF1185" s="80"/>
      <c r="BG1185" s="80"/>
      <c r="BH1185" s="80"/>
      <c r="BI1185" s="80"/>
      <c r="BJ1185" s="80"/>
      <c r="BK1185" s="80"/>
      <c r="BL1185" s="80"/>
      <c r="BM1185" s="80"/>
      <c r="BN1185" s="80"/>
      <c r="BO1185" s="80"/>
      <c r="BP1185" s="80"/>
      <c r="BQ1185" s="80"/>
      <c r="BR1185" s="80"/>
      <c r="BS1185" s="80"/>
      <c r="BT1185" s="80"/>
      <c r="BU1185" s="80"/>
      <c r="BV1185" s="80"/>
      <c r="BW1185" s="80"/>
      <c r="BX1185" s="80"/>
      <c r="BY1185" s="80"/>
      <c r="BZ1185" s="80"/>
      <c r="CE1185" s="5"/>
    </row>
    <row r="1186" spans="2:83" s="6" customFormat="1" x14ac:dyDescent="0.25">
      <c r="B1186" s="77"/>
      <c r="C1186" s="78"/>
      <c r="D1186" s="80"/>
      <c r="E1186" s="80"/>
      <c r="F1186" s="80"/>
      <c r="G1186" s="80"/>
      <c r="H1186" s="80"/>
      <c r="I1186" s="80"/>
      <c r="J1186" s="80"/>
      <c r="K1186" s="5"/>
      <c r="L1186" s="5"/>
      <c r="M1186" s="80"/>
      <c r="N1186" s="5"/>
      <c r="O1186" s="80"/>
      <c r="P1186" s="5"/>
      <c r="Q1186" s="80"/>
      <c r="R1186" s="5"/>
      <c r="S1186" s="80"/>
      <c r="T1186" s="5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5"/>
      <c r="AE1186" s="80"/>
      <c r="AF1186" s="5"/>
      <c r="AG1186" s="80"/>
      <c r="AH1186" s="5"/>
      <c r="AI1186" s="80"/>
      <c r="AJ1186" s="5"/>
      <c r="AK1186" s="80"/>
      <c r="AL1186" s="5"/>
      <c r="AM1186" s="80"/>
      <c r="AN1186" s="5"/>
      <c r="AO1186" s="80"/>
      <c r="AP1186" s="80"/>
      <c r="AQ1186" s="5"/>
      <c r="AR1186" s="80"/>
      <c r="AS1186" s="5"/>
      <c r="AT1186" s="80"/>
      <c r="AU1186" s="5"/>
      <c r="AV1186" s="80"/>
      <c r="AW1186" s="5"/>
      <c r="AX1186" s="80"/>
      <c r="AY1186" s="5"/>
      <c r="AZ1186" s="80"/>
      <c r="BA1186" s="5"/>
      <c r="BB1186" s="80"/>
      <c r="BC1186" s="80"/>
      <c r="BD1186" s="80"/>
      <c r="BE1186" s="80"/>
      <c r="BF1186" s="80"/>
      <c r="BG1186" s="80"/>
      <c r="BH1186" s="80"/>
      <c r="BI1186" s="80"/>
      <c r="BJ1186" s="80"/>
      <c r="BK1186" s="80"/>
      <c r="BL1186" s="80"/>
      <c r="BM1186" s="80"/>
      <c r="BN1186" s="80"/>
      <c r="BO1186" s="80"/>
      <c r="BP1186" s="80"/>
      <c r="BQ1186" s="80"/>
      <c r="BR1186" s="80"/>
      <c r="BS1186" s="80"/>
      <c r="BT1186" s="80"/>
      <c r="BU1186" s="80"/>
      <c r="BV1186" s="80"/>
      <c r="BW1186" s="80"/>
      <c r="BX1186" s="80"/>
      <c r="BY1186" s="80"/>
      <c r="BZ1186" s="80"/>
      <c r="CE1186" s="5"/>
    </row>
    <row r="1187" spans="2:83" s="6" customFormat="1" x14ac:dyDescent="0.25">
      <c r="B1187" s="77"/>
      <c r="C1187" s="78"/>
      <c r="D1187" s="80"/>
      <c r="E1187" s="80"/>
      <c r="F1187" s="80"/>
      <c r="G1187" s="80"/>
      <c r="H1187" s="80"/>
      <c r="I1187" s="80"/>
      <c r="J1187" s="80"/>
      <c r="K1187" s="5"/>
      <c r="L1187" s="5"/>
      <c r="M1187" s="80"/>
      <c r="N1187" s="5"/>
      <c r="O1187" s="80"/>
      <c r="P1187" s="5"/>
      <c r="Q1187" s="80"/>
      <c r="R1187" s="5"/>
      <c r="S1187" s="80"/>
      <c r="T1187" s="5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5"/>
      <c r="AE1187" s="80"/>
      <c r="AF1187" s="5"/>
      <c r="AG1187" s="80"/>
      <c r="AH1187" s="5"/>
      <c r="AI1187" s="80"/>
      <c r="AJ1187" s="5"/>
      <c r="AK1187" s="80"/>
      <c r="AL1187" s="5"/>
      <c r="AM1187" s="80"/>
      <c r="AN1187" s="5"/>
      <c r="AO1187" s="80"/>
      <c r="AP1187" s="80"/>
      <c r="AQ1187" s="5"/>
      <c r="AR1187" s="80"/>
      <c r="AS1187" s="5"/>
      <c r="AT1187" s="80"/>
      <c r="AU1187" s="5"/>
      <c r="AV1187" s="80"/>
      <c r="AW1187" s="5"/>
      <c r="AX1187" s="80"/>
      <c r="AY1187" s="5"/>
      <c r="AZ1187" s="80"/>
      <c r="BA1187" s="5"/>
      <c r="BB1187" s="80"/>
      <c r="BC1187" s="80"/>
      <c r="BD1187" s="80"/>
      <c r="BE1187" s="80"/>
      <c r="BF1187" s="80"/>
      <c r="BG1187" s="80"/>
      <c r="BH1187" s="80"/>
      <c r="BI1187" s="80"/>
      <c r="BJ1187" s="80"/>
      <c r="BK1187" s="80"/>
      <c r="BL1187" s="80"/>
      <c r="BM1187" s="80"/>
      <c r="BN1187" s="80"/>
      <c r="BO1187" s="80"/>
      <c r="BP1187" s="80"/>
      <c r="BQ1187" s="80"/>
      <c r="BR1187" s="80"/>
      <c r="BS1187" s="80"/>
      <c r="BT1187" s="80"/>
      <c r="BU1187" s="80"/>
      <c r="BV1187" s="80"/>
      <c r="BW1187" s="80"/>
      <c r="BX1187" s="80"/>
      <c r="BY1187" s="80"/>
      <c r="BZ1187" s="80"/>
      <c r="CE1187" s="5"/>
    </row>
    <row r="1188" spans="2:83" s="6" customFormat="1" x14ac:dyDescent="0.25">
      <c r="B1188" s="77"/>
      <c r="C1188" s="78"/>
      <c r="D1188" s="80"/>
      <c r="E1188" s="80"/>
      <c r="F1188" s="80"/>
      <c r="G1188" s="80"/>
      <c r="H1188" s="80"/>
      <c r="I1188" s="80"/>
      <c r="J1188" s="80"/>
      <c r="K1188" s="5"/>
      <c r="L1188" s="5"/>
      <c r="M1188" s="80"/>
      <c r="N1188" s="5"/>
      <c r="O1188" s="80"/>
      <c r="P1188" s="5"/>
      <c r="Q1188" s="80"/>
      <c r="R1188" s="5"/>
      <c r="S1188" s="80"/>
      <c r="T1188" s="5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5"/>
      <c r="AE1188" s="80"/>
      <c r="AF1188" s="5"/>
      <c r="AG1188" s="80"/>
      <c r="AH1188" s="5"/>
      <c r="AI1188" s="80"/>
      <c r="AJ1188" s="5"/>
      <c r="AK1188" s="80"/>
      <c r="AL1188" s="5"/>
      <c r="AM1188" s="80"/>
      <c r="AN1188" s="5"/>
      <c r="AO1188" s="80"/>
      <c r="AP1188" s="80"/>
      <c r="AQ1188" s="5"/>
      <c r="AR1188" s="80"/>
      <c r="AS1188" s="5"/>
      <c r="AT1188" s="80"/>
      <c r="AU1188" s="5"/>
      <c r="AV1188" s="80"/>
      <c r="AW1188" s="5"/>
      <c r="AX1188" s="80"/>
      <c r="AY1188" s="5"/>
      <c r="AZ1188" s="80"/>
      <c r="BA1188" s="5"/>
      <c r="BB1188" s="80"/>
      <c r="BC1188" s="80"/>
      <c r="BD1188" s="80"/>
      <c r="BE1188" s="80"/>
      <c r="BF1188" s="80"/>
      <c r="BG1188" s="80"/>
      <c r="BH1188" s="80"/>
      <c r="BI1188" s="80"/>
      <c r="BJ1188" s="80"/>
      <c r="BK1188" s="80"/>
      <c r="BL1188" s="80"/>
      <c r="BM1188" s="80"/>
      <c r="BN1188" s="80"/>
      <c r="BO1188" s="80"/>
      <c r="BP1188" s="80"/>
      <c r="BQ1188" s="80"/>
      <c r="BR1188" s="80"/>
      <c r="BS1188" s="80"/>
      <c r="BT1188" s="80"/>
      <c r="BU1188" s="80"/>
      <c r="BV1188" s="80"/>
      <c r="BW1188" s="80"/>
      <c r="BX1188" s="80"/>
      <c r="BY1188" s="80"/>
      <c r="BZ1188" s="80"/>
      <c r="CE1188" s="5"/>
    </row>
    <row r="1189" spans="2:83" s="6" customFormat="1" x14ac:dyDescent="0.25">
      <c r="B1189" s="77"/>
      <c r="C1189" s="78"/>
      <c r="D1189" s="80"/>
      <c r="E1189" s="80"/>
      <c r="F1189" s="80"/>
      <c r="G1189" s="80"/>
      <c r="H1189" s="80"/>
      <c r="I1189" s="80"/>
      <c r="J1189" s="80"/>
      <c r="K1189" s="5"/>
      <c r="L1189" s="5"/>
      <c r="M1189" s="80"/>
      <c r="N1189" s="5"/>
      <c r="O1189" s="80"/>
      <c r="P1189" s="5"/>
      <c r="Q1189" s="80"/>
      <c r="R1189" s="5"/>
      <c r="S1189" s="80"/>
      <c r="T1189" s="5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5"/>
      <c r="AE1189" s="80"/>
      <c r="AF1189" s="5"/>
      <c r="AG1189" s="80"/>
      <c r="AH1189" s="5"/>
      <c r="AI1189" s="80"/>
      <c r="AJ1189" s="5"/>
      <c r="AK1189" s="80"/>
      <c r="AL1189" s="5"/>
      <c r="AM1189" s="80"/>
      <c r="AN1189" s="5"/>
      <c r="AO1189" s="80"/>
      <c r="AP1189" s="80"/>
      <c r="AQ1189" s="5"/>
      <c r="AR1189" s="80"/>
      <c r="AS1189" s="5"/>
      <c r="AT1189" s="80"/>
      <c r="AU1189" s="5"/>
      <c r="AV1189" s="80"/>
      <c r="AW1189" s="5"/>
      <c r="AX1189" s="80"/>
      <c r="AY1189" s="5"/>
      <c r="AZ1189" s="80"/>
      <c r="BA1189" s="5"/>
      <c r="BB1189" s="80"/>
      <c r="BC1189" s="80"/>
      <c r="BD1189" s="80"/>
      <c r="BE1189" s="80"/>
      <c r="BF1189" s="80"/>
      <c r="BG1189" s="80"/>
      <c r="BH1189" s="80"/>
      <c r="BI1189" s="80"/>
      <c r="BJ1189" s="80"/>
      <c r="BK1189" s="80"/>
      <c r="BL1189" s="80"/>
      <c r="BM1189" s="80"/>
      <c r="BN1189" s="80"/>
      <c r="BO1189" s="80"/>
      <c r="BP1189" s="80"/>
      <c r="BQ1189" s="80"/>
      <c r="BR1189" s="80"/>
      <c r="BS1189" s="80"/>
      <c r="BT1189" s="80"/>
      <c r="BU1189" s="80"/>
      <c r="BV1189" s="80"/>
      <c r="BW1189" s="80"/>
      <c r="BX1189" s="80"/>
      <c r="BY1189" s="80"/>
      <c r="BZ1189" s="80"/>
      <c r="CE1189" s="5"/>
    </row>
    <row r="1190" spans="2:83" s="6" customFormat="1" x14ac:dyDescent="0.25">
      <c r="B1190" s="77"/>
      <c r="C1190" s="78"/>
      <c r="D1190" s="80"/>
      <c r="E1190" s="80"/>
      <c r="F1190" s="80"/>
      <c r="G1190" s="80"/>
      <c r="H1190" s="80"/>
      <c r="I1190" s="80"/>
      <c r="J1190" s="80"/>
      <c r="K1190" s="5"/>
      <c r="L1190" s="5"/>
      <c r="M1190" s="80"/>
      <c r="N1190" s="5"/>
      <c r="O1190" s="80"/>
      <c r="P1190" s="5"/>
      <c r="Q1190" s="80"/>
      <c r="R1190" s="5"/>
      <c r="S1190" s="80"/>
      <c r="T1190" s="5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5"/>
      <c r="AE1190" s="80"/>
      <c r="AF1190" s="5"/>
      <c r="AG1190" s="80"/>
      <c r="AH1190" s="5"/>
      <c r="AI1190" s="80"/>
      <c r="AJ1190" s="5"/>
      <c r="AK1190" s="80"/>
      <c r="AL1190" s="5"/>
      <c r="AM1190" s="80"/>
      <c r="AN1190" s="5"/>
      <c r="AO1190" s="80"/>
      <c r="AP1190" s="80"/>
      <c r="AQ1190" s="5"/>
      <c r="AR1190" s="80"/>
      <c r="AS1190" s="5"/>
      <c r="AT1190" s="80"/>
      <c r="AU1190" s="5"/>
      <c r="AV1190" s="80"/>
      <c r="AW1190" s="5"/>
      <c r="AX1190" s="80"/>
      <c r="AY1190" s="5"/>
      <c r="AZ1190" s="80"/>
      <c r="BA1190" s="5"/>
      <c r="BB1190" s="80"/>
      <c r="BC1190" s="80"/>
      <c r="BD1190" s="80"/>
      <c r="BE1190" s="80"/>
      <c r="BF1190" s="80"/>
      <c r="BG1190" s="80"/>
      <c r="BH1190" s="80"/>
      <c r="BI1190" s="80"/>
      <c r="BJ1190" s="80"/>
      <c r="BK1190" s="80"/>
      <c r="BL1190" s="80"/>
      <c r="BM1190" s="80"/>
      <c r="BN1190" s="80"/>
      <c r="BO1190" s="80"/>
      <c r="BP1190" s="80"/>
      <c r="BQ1190" s="80"/>
      <c r="BR1190" s="80"/>
      <c r="BS1190" s="80"/>
      <c r="BT1190" s="80"/>
      <c r="BU1190" s="80"/>
      <c r="BV1190" s="80"/>
      <c r="BW1190" s="80"/>
      <c r="BX1190" s="80"/>
      <c r="BY1190" s="80"/>
      <c r="BZ1190" s="80"/>
      <c r="CE1190" s="5"/>
    </row>
    <row r="1191" spans="2:83" s="6" customFormat="1" x14ac:dyDescent="0.25">
      <c r="B1191" s="77"/>
      <c r="C1191" s="78"/>
      <c r="D1191" s="80"/>
      <c r="E1191" s="80"/>
      <c r="F1191" s="80"/>
      <c r="G1191" s="80"/>
      <c r="H1191" s="80"/>
      <c r="I1191" s="80"/>
      <c r="J1191" s="80"/>
      <c r="K1191" s="5"/>
      <c r="L1191" s="5"/>
      <c r="M1191" s="80"/>
      <c r="N1191" s="5"/>
      <c r="O1191" s="80"/>
      <c r="P1191" s="5"/>
      <c r="Q1191" s="80"/>
      <c r="R1191" s="5"/>
      <c r="S1191" s="80"/>
      <c r="T1191" s="5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5"/>
      <c r="AE1191" s="80"/>
      <c r="AF1191" s="5"/>
      <c r="AG1191" s="80"/>
      <c r="AH1191" s="5"/>
      <c r="AI1191" s="80"/>
      <c r="AJ1191" s="5"/>
      <c r="AK1191" s="80"/>
      <c r="AL1191" s="5"/>
      <c r="AM1191" s="80"/>
      <c r="AN1191" s="5"/>
      <c r="AO1191" s="80"/>
      <c r="AP1191" s="80"/>
      <c r="AQ1191" s="5"/>
      <c r="AR1191" s="80"/>
      <c r="AS1191" s="5"/>
      <c r="AT1191" s="80"/>
      <c r="AU1191" s="5"/>
      <c r="AV1191" s="80"/>
      <c r="AW1191" s="5"/>
      <c r="AX1191" s="80"/>
      <c r="AY1191" s="5"/>
      <c r="AZ1191" s="80"/>
      <c r="BA1191" s="5"/>
      <c r="BB1191" s="80"/>
      <c r="BC1191" s="80"/>
      <c r="BD1191" s="80"/>
      <c r="BE1191" s="80"/>
      <c r="BF1191" s="80"/>
      <c r="BG1191" s="80"/>
      <c r="BH1191" s="80"/>
      <c r="BI1191" s="80"/>
      <c r="BJ1191" s="80"/>
      <c r="BK1191" s="80"/>
      <c r="BL1191" s="80"/>
      <c r="BM1191" s="80"/>
      <c r="BN1191" s="80"/>
      <c r="BO1191" s="80"/>
      <c r="BP1191" s="80"/>
      <c r="BQ1191" s="80"/>
      <c r="BR1191" s="80"/>
      <c r="BS1191" s="80"/>
      <c r="BT1191" s="80"/>
      <c r="BU1191" s="80"/>
      <c r="BV1191" s="80"/>
      <c r="BW1191" s="80"/>
      <c r="BX1191" s="80"/>
      <c r="BY1191" s="80"/>
      <c r="BZ1191" s="80"/>
      <c r="CE1191" s="5"/>
    </row>
    <row r="1192" spans="2:83" s="6" customFormat="1" x14ac:dyDescent="0.25">
      <c r="B1192" s="77"/>
      <c r="C1192" s="78"/>
      <c r="D1192" s="80"/>
      <c r="E1192" s="80"/>
      <c r="F1192" s="80"/>
      <c r="G1192" s="80"/>
      <c r="H1192" s="80"/>
      <c r="I1192" s="80"/>
      <c r="J1192" s="80"/>
      <c r="K1192" s="5"/>
      <c r="L1192" s="5"/>
      <c r="M1192" s="80"/>
      <c r="N1192" s="5"/>
      <c r="O1192" s="80"/>
      <c r="P1192" s="5"/>
      <c r="Q1192" s="80"/>
      <c r="R1192" s="5"/>
      <c r="S1192" s="80"/>
      <c r="T1192" s="5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5"/>
      <c r="AE1192" s="80"/>
      <c r="AF1192" s="5"/>
      <c r="AG1192" s="80"/>
      <c r="AH1192" s="5"/>
      <c r="AI1192" s="80"/>
      <c r="AJ1192" s="5"/>
      <c r="AK1192" s="80"/>
      <c r="AL1192" s="5"/>
      <c r="AM1192" s="80"/>
      <c r="AN1192" s="5"/>
      <c r="AO1192" s="80"/>
      <c r="AP1192" s="80"/>
      <c r="AQ1192" s="5"/>
      <c r="AR1192" s="80"/>
      <c r="AS1192" s="5"/>
      <c r="AT1192" s="80"/>
      <c r="AU1192" s="5"/>
      <c r="AV1192" s="80"/>
      <c r="AW1192" s="5"/>
      <c r="AX1192" s="80"/>
      <c r="AY1192" s="5"/>
      <c r="AZ1192" s="80"/>
      <c r="BA1192" s="5"/>
      <c r="BB1192" s="80"/>
      <c r="BC1192" s="80"/>
      <c r="BD1192" s="80"/>
      <c r="BE1192" s="80"/>
      <c r="BF1192" s="80"/>
      <c r="BG1192" s="80"/>
      <c r="BH1192" s="80"/>
      <c r="BI1192" s="80"/>
      <c r="BJ1192" s="80"/>
      <c r="BK1192" s="80"/>
      <c r="BL1192" s="80"/>
      <c r="BM1192" s="80"/>
      <c r="BN1192" s="80"/>
      <c r="BO1192" s="80"/>
      <c r="BP1192" s="80"/>
      <c r="BQ1192" s="80"/>
      <c r="BR1192" s="80"/>
      <c r="BS1192" s="80"/>
      <c r="BT1192" s="80"/>
      <c r="BU1192" s="80"/>
      <c r="BV1192" s="80"/>
      <c r="BW1192" s="80"/>
      <c r="BX1192" s="80"/>
      <c r="BY1192" s="80"/>
      <c r="BZ1192" s="80"/>
      <c r="CE1192" s="5"/>
    </row>
    <row r="1193" spans="2:83" s="6" customFormat="1" x14ac:dyDescent="0.25">
      <c r="B1193" s="77"/>
      <c r="C1193" s="78"/>
      <c r="D1193" s="80"/>
      <c r="E1193" s="80"/>
      <c r="F1193" s="80"/>
      <c r="G1193" s="80"/>
      <c r="H1193" s="80"/>
      <c r="I1193" s="80"/>
      <c r="J1193" s="80"/>
      <c r="K1193" s="5"/>
      <c r="L1193" s="5"/>
      <c r="M1193" s="80"/>
      <c r="N1193" s="5"/>
      <c r="O1193" s="80"/>
      <c r="P1193" s="5"/>
      <c r="Q1193" s="80"/>
      <c r="R1193" s="5"/>
      <c r="S1193" s="80"/>
      <c r="T1193" s="5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5"/>
      <c r="AE1193" s="80"/>
      <c r="AF1193" s="5"/>
      <c r="AG1193" s="80"/>
      <c r="AH1193" s="5"/>
      <c r="AI1193" s="80"/>
      <c r="AJ1193" s="5"/>
      <c r="AK1193" s="80"/>
      <c r="AL1193" s="5"/>
      <c r="AM1193" s="80"/>
      <c r="AN1193" s="5"/>
      <c r="AO1193" s="80"/>
      <c r="AP1193" s="80"/>
      <c r="AQ1193" s="5"/>
      <c r="AR1193" s="80"/>
      <c r="AS1193" s="5"/>
      <c r="AT1193" s="80"/>
      <c r="AU1193" s="5"/>
      <c r="AV1193" s="80"/>
      <c r="AW1193" s="5"/>
      <c r="AX1193" s="80"/>
      <c r="AY1193" s="5"/>
      <c r="AZ1193" s="80"/>
      <c r="BA1193" s="5"/>
      <c r="BB1193" s="80"/>
      <c r="BC1193" s="80"/>
      <c r="BD1193" s="80"/>
      <c r="BE1193" s="80"/>
      <c r="BF1193" s="80"/>
      <c r="BG1193" s="80"/>
      <c r="BH1193" s="80"/>
      <c r="BI1193" s="80"/>
      <c r="BJ1193" s="80"/>
      <c r="BK1193" s="80"/>
      <c r="BL1193" s="80"/>
      <c r="BM1193" s="80"/>
      <c r="BN1193" s="80"/>
      <c r="BO1193" s="80"/>
      <c r="BP1193" s="80"/>
      <c r="BQ1193" s="80"/>
      <c r="BR1193" s="80"/>
      <c r="BS1193" s="80"/>
      <c r="BT1193" s="80"/>
      <c r="BU1193" s="80"/>
      <c r="BV1193" s="80"/>
      <c r="BW1193" s="80"/>
      <c r="BX1193" s="80"/>
      <c r="BY1193" s="80"/>
      <c r="BZ1193" s="80"/>
      <c r="CE1193" s="5"/>
    </row>
    <row r="1194" spans="2:83" s="6" customFormat="1" x14ac:dyDescent="0.25">
      <c r="B1194" s="77"/>
      <c r="C1194" s="78"/>
      <c r="D1194" s="80"/>
      <c r="E1194" s="80"/>
      <c r="F1194" s="80"/>
      <c r="G1194" s="80"/>
      <c r="H1194" s="80"/>
      <c r="I1194" s="80"/>
      <c r="J1194" s="80"/>
      <c r="K1194" s="5"/>
      <c r="L1194" s="5"/>
      <c r="M1194" s="80"/>
      <c r="N1194" s="5"/>
      <c r="O1194" s="80"/>
      <c r="P1194" s="5"/>
      <c r="Q1194" s="80"/>
      <c r="R1194" s="5"/>
      <c r="S1194" s="80"/>
      <c r="T1194" s="5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5"/>
      <c r="AE1194" s="80"/>
      <c r="AF1194" s="5"/>
      <c r="AG1194" s="80"/>
      <c r="AH1194" s="5"/>
      <c r="AI1194" s="80"/>
      <c r="AJ1194" s="5"/>
      <c r="AK1194" s="80"/>
      <c r="AL1194" s="5"/>
      <c r="AM1194" s="80"/>
      <c r="AN1194" s="5"/>
      <c r="AO1194" s="80"/>
      <c r="AP1194" s="80"/>
      <c r="AQ1194" s="5"/>
      <c r="AR1194" s="80"/>
      <c r="AS1194" s="5"/>
      <c r="AT1194" s="80"/>
      <c r="AU1194" s="5"/>
      <c r="AV1194" s="80"/>
      <c r="AW1194" s="5"/>
      <c r="AX1194" s="80"/>
      <c r="AY1194" s="5"/>
      <c r="AZ1194" s="80"/>
      <c r="BA1194" s="5"/>
      <c r="BB1194" s="80"/>
      <c r="BC1194" s="80"/>
      <c r="BD1194" s="80"/>
      <c r="BE1194" s="80"/>
      <c r="BF1194" s="80"/>
      <c r="BG1194" s="80"/>
      <c r="BH1194" s="80"/>
      <c r="BI1194" s="80"/>
      <c r="BJ1194" s="80"/>
      <c r="BK1194" s="80"/>
      <c r="BL1194" s="80"/>
      <c r="BM1194" s="80"/>
      <c r="BN1194" s="80"/>
      <c r="BO1194" s="80"/>
      <c r="BP1194" s="80"/>
      <c r="BQ1194" s="80"/>
      <c r="BR1194" s="80"/>
      <c r="BS1194" s="80"/>
      <c r="BT1194" s="80"/>
      <c r="BU1194" s="80"/>
      <c r="BV1194" s="80"/>
      <c r="BW1194" s="80"/>
      <c r="BX1194" s="80"/>
      <c r="BY1194" s="80"/>
      <c r="BZ1194" s="80"/>
      <c r="CE1194" s="5"/>
    </row>
    <row r="1195" spans="2:83" s="6" customFormat="1" x14ac:dyDescent="0.25">
      <c r="B1195" s="77"/>
      <c r="C1195" s="78"/>
      <c r="D1195" s="80"/>
      <c r="E1195" s="80"/>
      <c r="F1195" s="80"/>
      <c r="G1195" s="80"/>
      <c r="H1195" s="80"/>
      <c r="I1195" s="80"/>
      <c r="J1195" s="80"/>
      <c r="K1195" s="5"/>
      <c r="L1195" s="5"/>
      <c r="M1195" s="80"/>
      <c r="N1195" s="5"/>
      <c r="O1195" s="80"/>
      <c r="P1195" s="5"/>
      <c r="Q1195" s="80"/>
      <c r="R1195" s="5"/>
      <c r="S1195" s="80"/>
      <c r="T1195" s="5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5"/>
      <c r="AE1195" s="80"/>
      <c r="AF1195" s="5"/>
      <c r="AG1195" s="80"/>
      <c r="AH1195" s="5"/>
      <c r="AI1195" s="80"/>
      <c r="AJ1195" s="5"/>
      <c r="AK1195" s="80"/>
      <c r="AL1195" s="5"/>
      <c r="AM1195" s="80"/>
      <c r="AN1195" s="5"/>
      <c r="AO1195" s="80"/>
      <c r="AP1195" s="80"/>
      <c r="AQ1195" s="5"/>
      <c r="AR1195" s="80"/>
      <c r="AS1195" s="5"/>
      <c r="AT1195" s="80"/>
      <c r="AU1195" s="5"/>
      <c r="AV1195" s="80"/>
      <c r="AW1195" s="5"/>
      <c r="AX1195" s="80"/>
      <c r="AY1195" s="5"/>
      <c r="AZ1195" s="80"/>
      <c r="BA1195" s="5"/>
      <c r="BB1195" s="80"/>
      <c r="BC1195" s="80"/>
      <c r="BD1195" s="80"/>
      <c r="BE1195" s="80"/>
      <c r="BF1195" s="80"/>
      <c r="BG1195" s="80"/>
      <c r="BH1195" s="80"/>
      <c r="BI1195" s="80"/>
      <c r="BJ1195" s="80"/>
      <c r="BK1195" s="80"/>
      <c r="BL1195" s="80"/>
      <c r="BM1195" s="80"/>
      <c r="BN1195" s="80"/>
      <c r="BO1195" s="80"/>
      <c r="BP1195" s="80"/>
      <c r="BQ1195" s="80"/>
      <c r="BR1195" s="80"/>
      <c r="BS1195" s="80"/>
      <c r="BT1195" s="80"/>
      <c r="BU1195" s="80"/>
      <c r="BV1195" s="80"/>
      <c r="BW1195" s="80"/>
      <c r="BX1195" s="80"/>
      <c r="BY1195" s="80"/>
      <c r="BZ1195" s="80"/>
      <c r="CE1195" s="5"/>
    </row>
    <row r="1196" spans="2:83" s="6" customFormat="1" x14ac:dyDescent="0.25">
      <c r="B1196" s="77"/>
      <c r="C1196" s="78"/>
      <c r="D1196" s="80"/>
      <c r="E1196" s="80"/>
      <c r="F1196" s="80"/>
      <c r="G1196" s="80"/>
      <c r="H1196" s="80"/>
      <c r="I1196" s="80"/>
      <c r="J1196" s="80"/>
      <c r="K1196" s="5"/>
      <c r="L1196" s="5"/>
      <c r="M1196" s="80"/>
      <c r="N1196" s="5"/>
      <c r="O1196" s="80"/>
      <c r="P1196" s="5"/>
      <c r="Q1196" s="80"/>
      <c r="R1196" s="5"/>
      <c r="S1196" s="80"/>
      <c r="T1196" s="5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5"/>
      <c r="AE1196" s="80"/>
      <c r="AF1196" s="5"/>
      <c r="AG1196" s="80"/>
      <c r="AH1196" s="5"/>
      <c r="AI1196" s="80"/>
      <c r="AJ1196" s="5"/>
      <c r="AK1196" s="80"/>
      <c r="AL1196" s="5"/>
      <c r="AM1196" s="80"/>
      <c r="AN1196" s="5"/>
      <c r="AO1196" s="80"/>
      <c r="AP1196" s="80"/>
      <c r="AQ1196" s="5"/>
      <c r="AR1196" s="80"/>
      <c r="AS1196" s="5"/>
      <c r="AT1196" s="80"/>
      <c r="AU1196" s="5"/>
      <c r="AV1196" s="80"/>
      <c r="AW1196" s="5"/>
      <c r="AX1196" s="80"/>
      <c r="AY1196" s="5"/>
      <c r="AZ1196" s="80"/>
      <c r="BA1196" s="5"/>
      <c r="BB1196" s="80"/>
      <c r="BC1196" s="80"/>
      <c r="BD1196" s="80"/>
      <c r="BE1196" s="80"/>
      <c r="BF1196" s="80"/>
      <c r="BG1196" s="80"/>
      <c r="BH1196" s="80"/>
      <c r="BI1196" s="80"/>
      <c r="BJ1196" s="80"/>
      <c r="BK1196" s="80"/>
      <c r="BL1196" s="80"/>
      <c r="BM1196" s="80"/>
      <c r="BN1196" s="80"/>
      <c r="BO1196" s="80"/>
      <c r="BP1196" s="80"/>
      <c r="BQ1196" s="80"/>
      <c r="BR1196" s="80"/>
      <c r="BS1196" s="80"/>
      <c r="BT1196" s="80"/>
      <c r="BU1196" s="80"/>
      <c r="BV1196" s="80"/>
      <c r="BW1196" s="80"/>
      <c r="BX1196" s="80"/>
      <c r="BY1196" s="80"/>
      <c r="BZ1196" s="80"/>
      <c r="CE1196" s="5"/>
    </row>
    <row r="1197" spans="2:83" s="6" customFormat="1" x14ac:dyDescent="0.25">
      <c r="B1197" s="77"/>
      <c r="C1197" s="78"/>
      <c r="D1197" s="80"/>
      <c r="E1197" s="80"/>
      <c r="F1197" s="80"/>
      <c r="G1197" s="80"/>
      <c r="H1197" s="80"/>
      <c r="I1197" s="80"/>
      <c r="J1197" s="80"/>
      <c r="K1197" s="5"/>
      <c r="L1197" s="5"/>
      <c r="M1197" s="80"/>
      <c r="N1197" s="5"/>
      <c r="O1197" s="80"/>
      <c r="P1197" s="5"/>
      <c r="Q1197" s="80"/>
      <c r="R1197" s="5"/>
      <c r="S1197" s="80"/>
      <c r="T1197" s="5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5"/>
      <c r="AE1197" s="80"/>
      <c r="AF1197" s="5"/>
      <c r="AG1197" s="80"/>
      <c r="AH1197" s="5"/>
      <c r="AI1197" s="80"/>
      <c r="AJ1197" s="5"/>
      <c r="AK1197" s="80"/>
      <c r="AL1197" s="5"/>
      <c r="AM1197" s="80"/>
      <c r="AN1197" s="5"/>
      <c r="AO1197" s="80"/>
      <c r="AP1197" s="80"/>
      <c r="AQ1197" s="5"/>
      <c r="AR1197" s="80"/>
      <c r="AS1197" s="5"/>
      <c r="AT1197" s="80"/>
      <c r="AU1197" s="5"/>
      <c r="AV1197" s="80"/>
      <c r="AW1197" s="5"/>
      <c r="AX1197" s="80"/>
      <c r="AY1197" s="5"/>
      <c r="AZ1197" s="80"/>
      <c r="BA1197" s="5"/>
      <c r="BB1197" s="80"/>
      <c r="BC1197" s="80"/>
      <c r="BD1197" s="80"/>
      <c r="BE1197" s="80"/>
      <c r="BF1197" s="80"/>
      <c r="BG1197" s="80"/>
      <c r="BH1197" s="80"/>
      <c r="BI1197" s="80"/>
      <c r="BJ1197" s="80"/>
      <c r="BK1197" s="80"/>
      <c r="BL1197" s="80"/>
      <c r="BM1197" s="80"/>
      <c r="BN1197" s="80"/>
      <c r="BO1197" s="80"/>
      <c r="BP1197" s="80"/>
      <c r="BQ1197" s="80"/>
      <c r="BR1197" s="80"/>
      <c r="BS1197" s="80"/>
      <c r="BT1197" s="80"/>
      <c r="BU1197" s="80"/>
      <c r="BV1197" s="80"/>
      <c r="BW1197" s="80"/>
      <c r="BX1197" s="80"/>
      <c r="BY1197" s="80"/>
      <c r="BZ1197" s="80"/>
      <c r="CE1197" s="5"/>
    </row>
    <row r="1198" spans="2:83" s="6" customFormat="1" x14ac:dyDescent="0.25">
      <c r="B1198" s="77"/>
      <c r="C1198" s="78"/>
      <c r="D1198" s="80"/>
      <c r="E1198" s="80"/>
      <c r="F1198" s="80"/>
      <c r="G1198" s="80"/>
      <c r="H1198" s="80"/>
      <c r="I1198" s="80"/>
      <c r="J1198" s="80"/>
      <c r="K1198" s="5"/>
      <c r="L1198" s="5"/>
      <c r="M1198" s="80"/>
      <c r="N1198" s="5"/>
      <c r="O1198" s="80"/>
      <c r="P1198" s="5"/>
      <c r="Q1198" s="80"/>
      <c r="R1198" s="5"/>
      <c r="S1198" s="80"/>
      <c r="T1198" s="5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5"/>
      <c r="AE1198" s="80"/>
      <c r="AF1198" s="5"/>
      <c r="AG1198" s="80"/>
      <c r="AH1198" s="5"/>
      <c r="AI1198" s="80"/>
      <c r="AJ1198" s="5"/>
      <c r="AK1198" s="80"/>
      <c r="AL1198" s="5"/>
      <c r="AM1198" s="80"/>
      <c r="AN1198" s="5"/>
      <c r="AO1198" s="80"/>
      <c r="AP1198" s="80"/>
      <c r="AQ1198" s="5"/>
      <c r="AR1198" s="80"/>
      <c r="AS1198" s="5"/>
      <c r="AT1198" s="80"/>
      <c r="AU1198" s="5"/>
      <c r="AV1198" s="80"/>
      <c r="AW1198" s="5"/>
      <c r="AX1198" s="80"/>
      <c r="AY1198" s="5"/>
      <c r="AZ1198" s="80"/>
      <c r="BA1198" s="5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E1198" s="5"/>
    </row>
    <row r="1199" spans="2:83" s="6" customFormat="1" x14ac:dyDescent="0.25">
      <c r="B1199" s="77"/>
      <c r="C1199" s="78"/>
      <c r="D1199" s="80"/>
      <c r="E1199" s="80"/>
      <c r="F1199" s="80"/>
      <c r="G1199" s="80"/>
      <c r="H1199" s="80"/>
      <c r="I1199" s="80"/>
      <c r="J1199" s="80"/>
      <c r="K1199" s="5"/>
      <c r="L1199" s="5"/>
      <c r="M1199" s="80"/>
      <c r="N1199" s="5"/>
      <c r="O1199" s="80"/>
      <c r="P1199" s="5"/>
      <c r="Q1199" s="80"/>
      <c r="R1199" s="5"/>
      <c r="S1199" s="80"/>
      <c r="T1199" s="5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5"/>
      <c r="AE1199" s="80"/>
      <c r="AF1199" s="5"/>
      <c r="AG1199" s="80"/>
      <c r="AH1199" s="5"/>
      <c r="AI1199" s="80"/>
      <c r="AJ1199" s="5"/>
      <c r="AK1199" s="80"/>
      <c r="AL1199" s="5"/>
      <c r="AM1199" s="80"/>
      <c r="AN1199" s="5"/>
      <c r="AO1199" s="80"/>
      <c r="AP1199" s="80"/>
      <c r="AQ1199" s="5"/>
      <c r="AR1199" s="80"/>
      <c r="AS1199" s="5"/>
      <c r="AT1199" s="80"/>
      <c r="AU1199" s="5"/>
      <c r="AV1199" s="80"/>
      <c r="AW1199" s="5"/>
      <c r="AX1199" s="80"/>
      <c r="AY1199" s="5"/>
      <c r="AZ1199" s="80"/>
      <c r="BA1199" s="5"/>
      <c r="BB1199" s="80"/>
      <c r="BC1199" s="80"/>
      <c r="BD1199" s="80"/>
      <c r="BE1199" s="80"/>
      <c r="BF1199" s="80"/>
      <c r="BG1199" s="80"/>
      <c r="BH1199" s="80"/>
      <c r="BI1199" s="80"/>
      <c r="BJ1199" s="80"/>
      <c r="BK1199" s="80"/>
      <c r="BL1199" s="80"/>
      <c r="BM1199" s="80"/>
      <c r="BN1199" s="80"/>
      <c r="BO1199" s="80"/>
      <c r="BP1199" s="80"/>
      <c r="BQ1199" s="80"/>
      <c r="BR1199" s="80"/>
      <c r="BS1199" s="80"/>
      <c r="BT1199" s="80"/>
      <c r="BU1199" s="80"/>
      <c r="BV1199" s="80"/>
      <c r="BW1199" s="80"/>
      <c r="BX1199" s="80"/>
      <c r="BY1199" s="80"/>
      <c r="BZ1199" s="80"/>
      <c r="CE1199" s="5"/>
    </row>
    <row r="1200" spans="2:83" s="6" customFormat="1" x14ac:dyDescent="0.25">
      <c r="B1200" s="77"/>
      <c r="C1200" s="78"/>
      <c r="D1200" s="80"/>
      <c r="E1200" s="80"/>
      <c r="F1200" s="80"/>
      <c r="G1200" s="80"/>
      <c r="H1200" s="80"/>
      <c r="I1200" s="80"/>
      <c r="J1200" s="80"/>
      <c r="K1200" s="5"/>
      <c r="L1200" s="5"/>
      <c r="M1200" s="80"/>
      <c r="N1200" s="5"/>
      <c r="O1200" s="80"/>
      <c r="P1200" s="5"/>
      <c r="Q1200" s="80"/>
      <c r="R1200" s="5"/>
      <c r="S1200" s="80"/>
      <c r="T1200" s="5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5"/>
      <c r="AE1200" s="80"/>
      <c r="AF1200" s="5"/>
      <c r="AG1200" s="80"/>
      <c r="AH1200" s="5"/>
      <c r="AI1200" s="80"/>
      <c r="AJ1200" s="5"/>
      <c r="AK1200" s="80"/>
      <c r="AL1200" s="5"/>
      <c r="AM1200" s="80"/>
      <c r="AN1200" s="5"/>
      <c r="AO1200" s="80"/>
      <c r="AP1200" s="80"/>
      <c r="AQ1200" s="5"/>
      <c r="AR1200" s="80"/>
      <c r="AS1200" s="5"/>
      <c r="AT1200" s="80"/>
      <c r="AU1200" s="5"/>
      <c r="AV1200" s="80"/>
      <c r="AW1200" s="5"/>
      <c r="AX1200" s="80"/>
      <c r="AY1200" s="5"/>
      <c r="AZ1200" s="80"/>
      <c r="BA1200" s="5"/>
      <c r="BB1200" s="80"/>
      <c r="BC1200" s="80"/>
      <c r="BD1200" s="80"/>
      <c r="BE1200" s="80"/>
      <c r="BF1200" s="80"/>
      <c r="BG1200" s="80"/>
      <c r="BH1200" s="80"/>
      <c r="BI1200" s="80"/>
      <c r="BJ1200" s="80"/>
      <c r="BK1200" s="80"/>
      <c r="BL1200" s="80"/>
      <c r="BM1200" s="80"/>
      <c r="BN1200" s="80"/>
      <c r="BO1200" s="80"/>
      <c r="BP1200" s="80"/>
      <c r="BQ1200" s="80"/>
      <c r="BR1200" s="80"/>
      <c r="BS1200" s="80"/>
      <c r="BT1200" s="80"/>
      <c r="BU1200" s="80"/>
      <c r="BV1200" s="80"/>
      <c r="BW1200" s="80"/>
      <c r="BX1200" s="80"/>
      <c r="BY1200" s="80"/>
      <c r="BZ1200" s="80"/>
      <c r="CE1200" s="5"/>
    </row>
    <row r="1201" spans="2:83" s="6" customFormat="1" x14ac:dyDescent="0.25">
      <c r="B1201" s="77"/>
      <c r="C1201" s="78"/>
      <c r="D1201" s="80"/>
      <c r="E1201" s="80"/>
      <c r="F1201" s="80"/>
      <c r="G1201" s="80"/>
      <c r="H1201" s="80"/>
      <c r="I1201" s="80"/>
      <c r="J1201" s="80"/>
      <c r="K1201" s="5"/>
      <c r="L1201" s="5"/>
      <c r="M1201" s="80"/>
      <c r="N1201" s="5"/>
      <c r="O1201" s="80"/>
      <c r="P1201" s="5"/>
      <c r="Q1201" s="80"/>
      <c r="R1201" s="5"/>
      <c r="S1201" s="80"/>
      <c r="T1201" s="5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5"/>
      <c r="AE1201" s="80"/>
      <c r="AF1201" s="5"/>
      <c r="AG1201" s="80"/>
      <c r="AH1201" s="5"/>
      <c r="AI1201" s="80"/>
      <c r="AJ1201" s="5"/>
      <c r="AK1201" s="80"/>
      <c r="AL1201" s="5"/>
      <c r="AM1201" s="80"/>
      <c r="AN1201" s="5"/>
      <c r="AO1201" s="80"/>
      <c r="AP1201" s="80"/>
      <c r="AQ1201" s="5"/>
      <c r="AR1201" s="80"/>
      <c r="AS1201" s="5"/>
      <c r="AT1201" s="80"/>
      <c r="AU1201" s="5"/>
      <c r="AV1201" s="80"/>
      <c r="AW1201" s="5"/>
      <c r="AX1201" s="80"/>
      <c r="AY1201" s="5"/>
      <c r="AZ1201" s="80"/>
      <c r="BA1201" s="5"/>
      <c r="BB1201" s="80"/>
      <c r="BC1201" s="80"/>
      <c r="BD1201" s="80"/>
      <c r="BE1201" s="80"/>
      <c r="BF1201" s="80"/>
      <c r="BG1201" s="80"/>
      <c r="BH1201" s="80"/>
      <c r="BI1201" s="80"/>
      <c r="BJ1201" s="80"/>
      <c r="BK1201" s="80"/>
      <c r="BL1201" s="80"/>
      <c r="BM1201" s="80"/>
      <c r="BN1201" s="80"/>
      <c r="BO1201" s="80"/>
      <c r="BP1201" s="80"/>
      <c r="BQ1201" s="80"/>
      <c r="BR1201" s="80"/>
      <c r="BS1201" s="80"/>
      <c r="BT1201" s="80"/>
      <c r="BU1201" s="80"/>
      <c r="BV1201" s="80"/>
      <c r="BW1201" s="80"/>
      <c r="BX1201" s="80"/>
      <c r="BY1201" s="80"/>
      <c r="BZ1201" s="80"/>
      <c r="CE1201" s="5"/>
    </row>
    <row r="1202" spans="2:83" s="6" customFormat="1" x14ac:dyDescent="0.25">
      <c r="B1202" s="77"/>
      <c r="C1202" s="78"/>
      <c r="D1202" s="80"/>
      <c r="E1202" s="80"/>
      <c r="F1202" s="80"/>
      <c r="G1202" s="80"/>
      <c r="H1202" s="80"/>
      <c r="I1202" s="80"/>
      <c r="J1202" s="80"/>
      <c r="K1202" s="5"/>
      <c r="L1202" s="5"/>
      <c r="M1202" s="80"/>
      <c r="N1202" s="5"/>
      <c r="O1202" s="80"/>
      <c r="P1202" s="5"/>
      <c r="Q1202" s="80"/>
      <c r="R1202" s="5"/>
      <c r="S1202" s="80"/>
      <c r="T1202" s="5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5"/>
      <c r="AE1202" s="80"/>
      <c r="AF1202" s="5"/>
      <c r="AG1202" s="80"/>
      <c r="AH1202" s="5"/>
      <c r="AI1202" s="80"/>
      <c r="AJ1202" s="5"/>
      <c r="AK1202" s="80"/>
      <c r="AL1202" s="5"/>
      <c r="AM1202" s="80"/>
      <c r="AN1202" s="5"/>
      <c r="AO1202" s="80"/>
      <c r="AP1202" s="80"/>
      <c r="AQ1202" s="5"/>
      <c r="AR1202" s="80"/>
      <c r="AS1202" s="5"/>
      <c r="AT1202" s="80"/>
      <c r="AU1202" s="5"/>
      <c r="AV1202" s="80"/>
      <c r="AW1202" s="5"/>
      <c r="AX1202" s="80"/>
      <c r="AY1202" s="5"/>
      <c r="AZ1202" s="80"/>
      <c r="BA1202" s="5"/>
      <c r="BB1202" s="80"/>
      <c r="BC1202" s="80"/>
      <c r="BD1202" s="80"/>
      <c r="BE1202" s="80"/>
      <c r="BF1202" s="80"/>
      <c r="BG1202" s="80"/>
      <c r="BH1202" s="80"/>
      <c r="BI1202" s="80"/>
      <c r="BJ1202" s="80"/>
      <c r="BK1202" s="80"/>
      <c r="BL1202" s="80"/>
      <c r="BM1202" s="80"/>
      <c r="BN1202" s="80"/>
      <c r="BO1202" s="80"/>
      <c r="BP1202" s="80"/>
      <c r="BQ1202" s="80"/>
      <c r="BR1202" s="80"/>
      <c r="BS1202" s="80"/>
      <c r="BT1202" s="80"/>
      <c r="BU1202" s="80"/>
      <c r="BV1202" s="80"/>
      <c r="BW1202" s="80"/>
      <c r="BX1202" s="80"/>
      <c r="BY1202" s="80"/>
      <c r="BZ1202" s="80"/>
      <c r="CE1202" s="5"/>
    </row>
    <row r="1203" spans="2:83" s="6" customFormat="1" x14ac:dyDescent="0.25">
      <c r="B1203" s="77"/>
      <c r="C1203" s="78"/>
      <c r="D1203" s="80"/>
      <c r="E1203" s="80"/>
      <c r="F1203" s="80"/>
      <c r="G1203" s="80"/>
      <c r="H1203" s="80"/>
      <c r="I1203" s="80"/>
      <c r="J1203" s="80"/>
      <c r="K1203" s="5"/>
      <c r="L1203" s="5"/>
      <c r="M1203" s="80"/>
      <c r="N1203" s="5"/>
      <c r="O1203" s="80"/>
      <c r="P1203" s="5"/>
      <c r="Q1203" s="80"/>
      <c r="R1203" s="5"/>
      <c r="S1203" s="80"/>
      <c r="T1203" s="5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5"/>
      <c r="AE1203" s="80"/>
      <c r="AF1203" s="5"/>
      <c r="AG1203" s="80"/>
      <c r="AH1203" s="5"/>
      <c r="AI1203" s="80"/>
      <c r="AJ1203" s="5"/>
      <c r="AK1203" s="80"/>
      <c r="AL1203" s="5"/>
      <c r="AM1203" s="80"/>
      <c r="AN1203" s="5"/>
      <c r="AO1203" s="80"/>
      <c r="AP1203" s="80"/>
      <c r="AQ1203" s="5"/>
      <c r="AR1203" s="80"/>
      <c r="AS1203" s="5"/>
      <c r="AT1203" s="80"/>
      <c r="AU1203" s="5"/>
      <c r="AV1203" s="80"/>
      <c r="AW1203" s="5"/>
      <c r="AX1203" s="80"/>
      <c r="AY1203" s="5"/>
      <c r="AZ1203" s="80"/>
      <c r="BA1203" s="5"/>
      <c r="BB1203" s="80"/>
      <c r="BC1203" s="80"/>
      <c r="BD1203" s="80"/>
      <c r="BE1203" s="80"/>
      <c r="BF1203" s="80"/>
      <c r="BG1203" s="80"/>
      <c r="BH1203" s="80"/>
      <c r="BI1203" s="80"/>
      <c r="BJ1203" s="80"/>
      <c r="BK1203" s="80"/>
      <c r="BL1203" s="80"/>
      <c r="BM1203" s="80"/>
      <c r="BN1203" s="80"/>
      <c r="BO1203" s="80"/>
      <c r="BP1203" s="80"/>
      <c r="BQ1203" s="80"/>
      <c r="BR1203" s="80"/>
      <c r="BS1203" s="80"/>
      <c r="BT1203" s="80"/>
      <c r="BU1203" s="80"/>
      <c r="BV1203" s="80"/>
      <c r="BW1203" s="80"/>
      <c r="BX1203" s="80"/>
      <c r="BY1203" s="80"/>
      <c r="BZ1203" s="80"/>
      <c r="CE1203" s="5"/>
    </row>
    <row r="1204" spans="2:83" s="6" customFormat="1" x14ac:dyDescent="0.25">
      <c r="B1204" s="77"/>
      <c r="C1204" s="78"/>
      <c r="D1204" s="80"/>
      <c r="E1204" s="80"/>
      <c r="F1204" s="80"/>
      <c r="G1204" s="80"/>
      <c r="H1204" s="80"/>
      <c r="I1204" s="80"/>
      <c r="J1204" s="80"/>
      <c r="K1204" s="5"/>
      <c r="L1204" s="5"/>
      <c r="M1204" s="80"/>
      <c r="N1204" s="5"/>
      <c r="O1204" s="80"/>
      <c r="P1204" s="5"/>
      <c r="Q1204" s="80"/>
      <c r="R1204" s="5"/>
      <c r="S1204" s="80"/>
      <c r="T1204" s="5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5"/>
      <c r="AE1204" s="80"/>
      <c r="AF1204" s="5"/>
      <c r="AG1204" s="80"/>
      <c r="AH1204" s="5"/>
      <c r="AI1204" s="80"/>
      <c r="AJ1204" s="5"/>
      <c r="AK1204" s="80"/>
      <c r="AL1204" s="5"/>
      <c r="AM1204" s="80"/>
      <c r="AN1204" s="5"/>
      <c r="AO1204" s="80"/>
      <c r="AP1204" s="80"/>
      <c r="AQ1204" s="5"/>
      <c r="AR1204" s="80"/>
      <c r="AS1204" s="5"/>
      <c r="AT1204" s="80"/>
      <c r="AU1204" s="5"/>
      <c r="AV1204" s="80"/>
      <c r="AW1204" s="5"/>
      <c r="AX1204" s="80"/>
      <c r="AY1204" s="5"/>
      <c r="AZ1204" s="80"/>
      <c r="BA1204" s="5"/>
      <c r="BB1204" s="80"/>
      <c r="BC1204" s="80"/>
      <c r="BD1204" s="80"/>
      <c r="BE1204" s="80"/>
      <c r="BF1204" s="80"/>
      <c r="BG1204" s="80"/>
      <c r="BH1204" s="80"/>
      <c r="BI1204" s="80"/>
      <c r="BJ1204" s="80"/>
      <c r="BK1204" s="80"/>
      <c r="BL1204" s="80"/>
      <c r="BM1204" s="80"/>
      <c r="BN1204" s="80"/>
      <c r="BO1204" s="80"/>
      <c r="BP1204" s="80"/>
      <c r="BQ1204" s="80"/>
      <c r="BR1204" s="80"/>
      <c r="BS1204" s="80"/>
      <c r="BT1204" s="80"/>
      <c r="BU1204" s="80"/>
      <c r="BV1204" s="80"/>
      <c r="BW1204" s="80"/>
      <c r="BX1204" s="80"/>
      <c r="BY1204" s="80"/>
      <c r="BZ1204" s="80"/>
      <c r="CE1204" s="5"/>
    </row>
    <row r="1205" spans="2:83" s="6" customFormat="1" x14ac:dyDescent="0.25">
      <c r="B1205" s="77"/>
      <c r="C1205" s="78"/>
      <c r="D1205" s="80"/>
      <c r="E1205" s="80"/>
      <c r="F1205" s="80"/>
      <c r="G1205" s="80"/>
      <c r="H1205" s="80"/>
      <c r="I1205" s="80"/>
      <c r="J1205" s="80"/>
      <c r="K1205" s="5"/>
      <c r="L1205" s="5"/>
      <c r="M1205" s="80"/>
      <c r="N1205" s="5"/>
      <c r="O1205" s="80"/>
      <c r="P1205" s="5"/>
      <c r="Q1205" s="80"/>
      <c r="R1205" s="5"/>
      <c r="S1205" s="80"/>
      <c r="T1205" s="5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5"/>
      <c r="AE1205" s="80"/>
      <c r="AF1205" s="5"/>
      <c r="AG1205" s="80"/>
      <c r="AH1205" s="5"/>
      <c r="AI1205" s="80"/>
      <c r="AJ1205" s="5"/>
      <c r="AK1205" s="80"/>
      <c r="AL1205" s="5"/>
      <c r="AM1205" s="80"/>
      <c r="AN1205" s="5"/>
      <c r="AO1205" s="80"/>
      <c r="AP1205" s="80"/>
      <c r="AQ1205" s="5"/>
      <c r="AR1205" s="80"/>
      <c r="AS1205" s="5"/>
      <c r="AT1205" s="80"/>
      <c r="AU1205" s="5"/>
      <c r="AV1205" s="80"/>
      <c r="AW1205" s="5"/>
      <c r="AX1205" s="80"/>
      <c r="AY1205" s="5"/>
      <c r="AZ1205" s="80"/>
      <c r="BA1205" s="5"/>
      <c r="BB1205" s="80"/>
      <c r="BC1205" s="80"/>
      <c r="BD1205" s="80"/>
      <c r="BE1205" s="80"/>
      <c r="BF1205" s="80"/>
      <c r="BG1205" s="80"/>
      <c r="BH1205" s="80"/>
      <c r="BI1205" s="80"/>
      <c r="BJ1205" s="80"/>
      <c r="BK1205" s="80"/>
      <c r="BL1205" s="80"/>
      <c r="BM1205" s="80"/>
      <c r="BN1205" s="80"/>
      <c r="BO1205" s="80"/>
      <c r="BP1205" s="80"/>
      <c r="BQ1205" s="80"/>
      <c r="BR1205" s="80"/>
      <c r="BS1205" s="80"/>
      <c r="BT1205" s="80"/>
      <c r="BU1205" s="80"/>
      <c r="BV1205" s="80"/>
      <c r="BW1205" s="80"/>
      <c r="BX1205" s="80"/>
      <c r="BY1205" s="80"/>
      <c r="BZ1205" s="80"/>
      <c r="CE1205" s="5"/>
    </row>
    <row r="1206" spans="2:83" s="6" customFormat="1" x14ac:dyDescent="0.25">
      <c r="B1206" s="77"/>
      <c r="C1206" s="78"/>
      <c r="D1206" s="80"/>
      <c r="E1206" s="80"/>
      <c r="F1206" s="80"/>
      <c r="G1206" s="80"/>
      <c r="H1206" s="80"/>
      <c r="I1206" s="80"/>
      <c r="J1206" s="80"/>
      <c r="K1206" s="5"/>
      <c r="L1206" s="5"/>
      <c r="M1206" s="80"/>
      <c r="N1206" s="5"/>
      <c r="O1206" s="80"/>
      <c r="P1206" s="5"/>
      <c r="Q1206" s="80"/>
      <c r="R1206" s="5"/>
      <c r="S1206" s="80"/>
      <c r="T1206" s="5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5"/>
      <c r="AE1206" s="80"/>
      <c r="AF1206" s="5"/>
      <c r="AG1206" s="80"/>
      <c r="AH1206" s="5"/>
      <c r="AI1206" s="80"/>
      <c r="AJ1206" s="5"/>
      <c r="AK1206" s="80"/>
      <c r="AL1206" s="5"/>
      <c r="AM1206" s="80"/>
      <c r="AN1206" s="5"/>
      <c r="AO1206" s="80"/>
      <c r="AP1206" s="80"/>
      <c r="AQ1206" s="5"/>
      <c r="AR1206" s="80"/>
      <c r="AS1206" s="5"/>
      <c r="AT1206" s="80"/>
      <c r="AU1206" s="5"/>
      <c r="AV1206" s="80"/>
      <c r="AW1206" s="5"/>
      <c r="AX1206" s="80"/>
      <c r="AY1206" s="5"/>
      <c r="AZ1206" s="80"/>
      <c r="BA1206" s="5"/>
      <c r="BB1206" s="80"/>
      <c r="BC1206" s="80"/>
      <c r="BD1206" s="80"/>
      <c r="BE1206" s="80"/>
      <c r="BF1206" s="80"/>
      <c r="BG1206" s="80"/>
      <c r="BH1206" s="80"/>
      <c r="BI1206" s="80"/>
      <c r="BJ1206" s="80"/>
      <c r="BK1206" s="80"/>
      <c r="BL1206" s="80"/>
      <c r="BM1206" s="80"/>
      <c r="BN1206" s="80"/>
      <c r="BO1206" s="80"/>
      <c r="BP1206" s="80"/>
      <c r="BQ1206" s="80"/>
      <c r="BR1206" s="80"/>
      <c r="BS1206" s="80"/>
      <c r="BT1206" s="80"/>
      <c r="BU1206" s="80"/>
      <c r="BV1206" s="80"/>
      <c r="BW1206" s="80"/>
      <c r="BX1206" s="80"/>
      <c r="BY1206" s="80"/>
      <c r="BZ1206" s="80"/>
      <c r="CE1206" s="5"/>
    </row>
    <row r="1207" spans="2:83" s="6" customFormat="1" x14ac:dyDescent="0.25">
      <c r="B1207" s="77"/>
      <c r="C1207" s="78"/>
      <c r="D1207" s="80"/>
      <c r="E1207" s="80"/>
      <c r="F1207" s="80"/>
      <c r="G1207" s="80"/>
      <c r="H1207" s="80"/>
      <c r="I1207" s="80"/>
      <c r="J1207" s="80"/>
      <c r="K1207" s="5"/>
      <c r="L1207" s="5"/>
      <c r="M1207" s="80"/>
      <c r="N1207" s="5"/>
      <c r="O1207" s="80"/>
      <c r="P1207" s="5"/>
      <c r="Q1207" s="80"/>
      <c r="R1207" s="5"/>
      <c r="S1207" s="80"/>
      <c r="T1207" s="5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5"/>
      <c r="AE1207" s="80"/>
      <c r="AF1207" s="5"/>
      <c r="AG1207" s="80"/>
      <c r="AH1207" s="5"/>
      <c r="AI1207" s="80"/>
      <c r="AJ1207" s="5"/>
      <c r="AK1207" s="80"/>
      <c r="AL1207" s="5"/>
      <c r="AM1207" s="80"/>
      <c r="AN1207" s="5"/>
      <c r="AO1207" s="80"/>
      <c r="AP1207" s="80"/>
      <c r="AQ1207" s="5"/>
      <c r="AR1207" s="80"/>
      <c r="AS1207" s="5"/>
      <c r="AT1207" s="80"/>
      <c r="AU1207" s="5"/>
      <c r="AV1207" s="80"/>
      <c r="AW1207" s="5"/>
      <c r="AX1207" s="80"/>
      <c r="AY1207" s="5"/>
      <c r="AZ1207" s="80"/>
      <c r="BA1207" s="5"/>
      <c r="BB1207" s="80"/>
      <c r="BC1207" s="80"/>
      <c r="BD1207" s="80"/>
      <c r="BE1207" s="80"/>
      <c r="BF1207" s="80"/>
      <c r="BG1207" s="80"/>
      <c r="BH1207" s="80"/>
      <c r="BI1207" s="80"/>
      <c r="BJ1207" s="80"/>
      <c r="BK1207" s="80"/>
      <c r="BL1207" s="80"/>
      <c r="BM1207" s="80"/>
      <c r="BN1207" s="80"/>
      <c r="BO1207" s="80"/>
      <c r="BP1207" s="80"/>
      <c r="BQ1207" s="80"/>
      <c r="BR1207" s="80"/>
      <c r="BS1207" s="80"/>
      <c r="BT1207" s="80"/>
      <c r="BU1207" s="80"/>
      <c r="BV1207" s="80"/>
      <c r="BW1207" s="80"/>
      <c r="BX1207" s="80"/>
      <c r="BY1207" s="80"/>
      <c r="BZ1207" s="80"/>
      <c r="CE1207" s="5"/>
    </row>
    <row r="1208" spans="2:83" s="6" customFormat="1" x14ac:dyDescent="0.25">
      <c r="B1208" s="77"/>
      <c r="C1208" s="78"/>
      <c r="D1208" s="80"/>
      <c r="E1208" s="80"/>
      <c r="F1208" s="80"/>
      <c r="G1208" s="80"/>
      <c r="H1208" s="80"/>
      <c r="I1208" s="80"/>
      <c r="J1208" s="80"/>
      <c r="K1208" s="5"/>
      <c r="L1208" s="5"/>
      <c r="M1208" s="80"/>
      <c r="N1208" s="5"/>
      <c r="O1208" s="80"/>
      <c r="P1208" s="5"/>
      <c r="Q1208" s="80"/>
      <c r="R1208" s="5"/>
      <c r="S1208" s="80"/>
      <c r="T1208" s="5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5"/>
      <c r="AE1208" s="80"/>
      <c r="AF1208" s="5"/>
      <c r="AG1208" s="80"/>
      <c r="AH1208" s="5"/>
      <c r="AI1208" s="80"/>
      <c r="AJ1208" s="5"/>
      <c r="AK1208" s="80"/>
      <c r="AL1208" s="5"/>
      <c r="AM1208" s="80"/>
      <c r="AN1208" s="5"/>
      <c r="AO1208" s="80"/>
      <c r="AP1208" s="80"/>
      <c r="AQ1208" s="5"/>
      <c r="AR1208" s="80"/>
      <c r="AS1208" s="5"/>
      <c r="AT1208" s="80"/>
      <c r="AU1208" s="5"/>
      <c r="AV1208" s="80"/>
      <c r="AW1208" s="5"/>
      <c r="AX1208" s="80"/>
      <c r="AY1208" s="5"/>
      <c r="AZ1208" s="80"/>
      <c r="BA1208" s="5"/>
      <c r="BB1208" s="80"/>
      <c r="BC1208" s="80"/>
      <c r="BD1208" s="80"/>
      <c r="BE1208" s="80"/>
      <c r="BF1208" s="80"/>
      <c r="BG1208" s="80"/>
      <c r="BH1208" s="80"/>
      <c r="BI1208" s="80"/>
      <c r="BJ1208" s="80"/>
      <c r="BK1208" s="80"/>
      <c r="BL1208" s="80"/>
      <c r="BM1208" s="80"/>
      <c r="BN1208" s="80"/>
      <c r="BO1208" s="80"/>
      <c r="BP1208" s="80"/>
      <c r="BQ1208" s="80"/>
      <c r="BR1208" s="80"/>
      <c r="BS1208" s="80"/>
      <c r="BT1208" s="80"/>
      <c r="BU1208" s="80"/>
      <c r="BV1208" s="80"/>
      <c r="BW1208" s="80"/>
      <c r="BX1208" s="80"/>
      <c r="BY1208" s="80"/>
      <c r="BZ1208" s="80"/>
      <c r="CE1208" s="5"/>
    </row>
    <row r="1209" spans="2:83" s="6" customFormat="1" x14ac:dyDescent="0.25">
      <c r="B1209" s="77"/>
      <c r="C1209" s="78"/>
      <c r="D1209" s="80"/>
      <c r="E1209" s="80"/>
      <c r="F1209" s="80"/>
      <c r="G1209" s="80"/>
      <c r="H1209" s="80"/>
      <c r="I1209" s="80"/>
      <c r="J1209" s="80"/>
      <c r="K1209" s="5"/>
      <c r="L1209" s="5"/>
      <c r="M1209" s="80"/>
      <c r="N1209" s="5"/>
      <c r="O1209" s="80"/>
      <c r="P1209" s="5"/>
      <c r="Q1209" s="80"/>
      <c r="R1209" s="5"/>
      <c r="S1209" s="80"/>
      <c r="T1209" s="5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5"/>
      <c r="AE1209" s="80"/>
      <c r="AF1209" s="5"/>
      <c r="AG1209" s="80"/>
      <c r="AH1209" s="5"/>
      <c r="AI1209" s="80"/>
      <c r="AJ1209" s="5"/>
      <c r="AK1209" s="80"/>
      <c r="AL1209" s="5"/>
      <c r="AM1209" s="80"/>
      <c r="AN1209" s="5"/>
      <c r="AO1209" s="80"/>
      <c r="AP1209" s="80"/>
      <c r="AQ1209" s="5"/>
      <c r="AR1209" s="80"/>
      <c r="AS1209" s="5"/>
      <c r="AT1209" s="80"/>
      <c r="AU1209" s="5"/>
      <c r="AV1209" s="80"/>
      <c r="AW1209" s="5"/>
      <c r="AX1209" s="80"/>
      <c r="AY1209" s="5"/>
      <c r="AZ1209" s="80"/>
      <c r="BA1209" s="5"/>
      <c r="BB1209" s="80"/>
      <c r="BC1209" s="80"/>
      <c r="BD1209" s="80"/>
      <c r="BE1209" s="80"/>
      <c r="BF1209" s="80"/>
      <c r="BG1209" s="80"/>
      <c r="BH1209" s="80"/>
      <c r="BI1209" s="80"/>
      <c r="BJ1209" s="80"/>
      <c r="BK1209" s="80"/>
      <c r="BL1209" s="80"/>
      <c r="BM1209" s="80"/>
      <c r="BN1209" s="80"/>
      <c r="BO1209" s="80"/>
      <c r="BP1209" s="80"/>
      <c r="BQ1209" s="80"/>
      <c r="BR1209" s="80"/>
      <c r="BS1209" s="80"/>
      <c r="BT1209" s="80"/>
      <c r="BU1209" s="80"/>
      <c r="BV1209" s="80"/>
      <c r="BW1209" s="80"/>
      <c r="BX1209" s="80"/>
      <c r="BY1209" s="80"/>
      <c r="BZ1209" s="80"/>
      <c r="CE1209" s="5"/>
    </row>
    <row r="1210" spans="2:83" s="6" customFormat="1" x14ac:dyDescent="0.25">
      <c r="B1210" s="77"/>
      <c r="C1210" s="78"/>
      <c r="D1210" s="80"/>
      <c r="E1210" s="80"/>
      <c r="F1210" s="80"/>
      <c r="G1210" s="80"/>
      <c r="H1210" s="80"/>
      <c r="I1210" s="80"/>
      <c r="J1210" s="80"/>
      <c r="K1210" s="5"/>
      <c r="L1210" s="5"/>
      <c r="M1210" s="80"/>
      <c r="N1210" s="5"/>
      <c r="O1210" s="80"/>
      <c r="P1210" s="5"/>
      <c r="Q1210" s="80"/>
      <c r="R1210" s="5"/>
      <c r="S1210" s="80"/>
      <c r="T1210" s="5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5"/>
      <c r="AE1210" s="80"/>
      <c r="AF1210" s="5"/>
      <c r="AG1210" s="80"/>
      <c r="AH1210" s="5"/>
      <c r="AI1210" s="80"/>
      <c r="AJ1210" s="5"/>
      <c r="AK1210" s="80"/>
      <c r="AL1210" s="5"/>
      <c r="AM1210" s="80"/>
      <c r="AN1210" s="5"/>
      <c r="AO1210" s="80"/>
      <c r="AP1210" s="80"/>
      <c r="AQ1210" s="5"/>
      <c r="AR1210" s="80"/>
      <c r="AS1210" s="5"/>
      <c r="AT1210" s="80"/>
      <c r="AU1210" s="5"/>
      <c r="AV1210" s="80"/>
      <c r="AW1210" s="5"/>
      <c r="AX1210" s="80"/>
      <c r="AY1210" s="5"/>
      <c r="AZ1210" s="80"/>
      <c r="BA1210" s="5"/>
      <c r="BB1210" s="80"/>
      <c r="BC1210" s="80"/>
      <c r="BD1210" s="80"/>
      <c r="BE1210" s="80"/>
      <c r="BF1210" s="80"/>
      <c r="BG1210" s="80"/>
      <c r="BH1210" s="80"/>
      <c r="BI1210" s="80"/>
      <c r="BJ1210" s="80"/>
      <c r="BK1210" s="80"/>
      <c r="BL1210" s="80"/>
      <c r="BM1210" s="80"/>
      <c r="BN1210" s="80"/>
      <c r="BO1210" s="80"/>
      <c r="BP1210" s="80"/>
      <c r="BQ1210" s="80"/>
      <c r="BR1210" s="80"/>
      <c r="BS1210" s="80"/>
      <c r="BT1210" s="80"/>
      <c r="BU1210" s="80"/>
      <c r="BV1210" s="80"/>
      <c r="BW1210" s="80"/>
      <c r="BX1210" s="80"/>
      <c r="BY1210" s="80"/>
      <c r="BZ1210" s="80"/>
      <c r="CE1210" s="5"/>
    </row>
    <row r="1211" spans="2:83" s="6" customFormat="1" x14ac:dyDescent="0.25">
      <c r="B1211" s="77"/>
      <c r="C1211" s="78"/>
      <c r="D1211" s="80"/>
      <c r="E1211" s="80"/>
      <c r="F1211" s="80"/>
      <c r="G1211" s="80"/>
      <c r="H1211" s="80"/>
      <c r="I1211" s="80"/>
      <c r="J1211" s="80"/>
      <c r="K1211" s="5"/>
      <c r="L1211" s="5"/>
      <c r="M1211" s="80"/>
      <c r="N1211" s="5"/>
      <c r="O1211" s="80"/>
      <c r="P1211" s="5"/>
      <c r="Q1211" s="80"/>
      <c r="R1211" s="5"/>
      <c r="S1211" s="80"/>
      <c r="T1211" s="5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5"/>
      <c r="AE1211" s="80"/>
      <c r="AF1211" s="5"/>
      <c r="AG1211" s="80"/>
      <c r="AH1211" s="5"/>
      <c r="AI1211" s="80"/>
      <c r="AJ1211" s="5"/>
      <c r="AK1211" s="80"/>
      <c r="AL1211" s="5"/>
      <c r="AM1211" s="80"/>
      <c r="AN1211" s="5"/>
      <c r="AO1211" s="80"/>
      <c r="AP1211" s="80"/>
      <c r="AQ1211" s="5"/>
      <c r="AR1211" s="80"/>
      <c r="AS1211" s="5"/>
      <c r="AT1211" s="80"/>
      <c r="AU1211" s="5"/>
      <c r="AV1211" s="80"/>
      <c r="AW1211" s="5"/>
      <c r="AX1211" s="80"/>
      <c r="AY1211" s="5"/>
      <c r="AZ1211" s="80"/>
      <c r="BA1211" s="5"/>
      <c r="BB1211" s="80"/>
      <c r="BC1211" s="80"/>
      <c r="BD1211" s="80"/>
      <c r="BE1211" s="80"/>
      <c r="BF1211" s="80"/>
      <c r="BG1211" s="80"/>
      <c r="BH1211" s="80"/>
      <c r="BI1211" s="80"/>
      <c r="BJ1211" s="80"/>
      <c r="BK1211" s="80"/>
      <c r="BL1211" s="80"/>
      <c r="BM1211" s="80"/>
      <c r="BN1211" s="80"/>
      <c r="BO1211" s="80"/>
      <c r="BP1211" s="80"/>
      <c r="BQ1211" s="80"/>
      <c r="BR1211" s="80"/>
      <c r="BS1211" s="80"/>
      <c r="BT1211" s="80"/>
      <c r="BU1211" s="80"/>
      <c r="BV1211" s="80"/>
      <c r="BW1211" s="80"/>
      <c r="BX1211" s="80"/>
      <c r="BY1211" s="80"/>
      <c r="BZ1211" s="80"/>
      <c r="CE1211" s="5"/>
    </row>
    <row r="1212" spans="2:83" s="6" customFormat="1" x14ac:dyDescent="0.25">
      <c r="B1212" s="77"/>
      <c r="C1212" s="78"/>
      <c r="D1212" s="80"/>
      <c r="E1212" s="80"/>
      <c r="F1212" s="80"/>
      <c r="G1212" s="80"/>
      <c r="H1212" s="80"/>
      <c r="I1212" s="80"/>
      <c r="J1212" s="80"/>
      <c r="K1212" s="5"/>
      <c r="L1212" s="5"/>
      <c r="M1212" s="80"/>
      <c r="N1212" s="5"/>
      <c r="O1212" s="80"/>
      <c r="P1212" s="5"/>
      <c r="Q1212" s="80"/>
      <c r="R1212" s="5"/>
      <c r="S1212" s="80"/>
      <c r="T1212" s="5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5"/>
      <c r="AE1212" s="80"/>
      <c r="AF1212" s="5"/>
      <c r="AG1212" s="80"/>
      <c r="AH1212" s="5"/>
      <c r="AI1212" s="80"/>
      <c r="AJ1212" s="5"/>
      <c r="AK1212" s="80"/>
      <c r="AL1212" s="5"/>
      <c r="AM1212" s="80"/>
      <c r="AN1212" s="5"/>
      <c r="AO1212" s="80"/>
      <c r="AP1212" s="80"/>
      <c r="AQ1212" s="5"/>
      <c r="AR1212" s="80"/>
      <c r="AS1212" s="5"/>
      <c r="AT1212" s="80"/>
      <c r="AU1212" s="5"/>
      <c r="AV1212" s="80"/>
      <c r="AW1212" s="5"/>
      <c r="AX1212" s="80"/>
      <c r="AY1212" s="5"/>
      <c r="AZ1212" s="80"/>
      <c r="BA1212" s="5"/>
      <c r="BB1212" s="80"/>
      <c r="BC1212" s="80"/>
      <c r="BD1212" s="80"/>
      <c r="BE1212" s="80"/>
      <c r="BF1212" s="80"/>
      <c r="BG1212" s="80"/>
      <c r="BH1212" s="80"/>
      <c r="BI1212" s="80"/>
      <c r="BJ1212" s="80"/>
      <c r="BK1212" s="80"/>
      <c r="BL1212" s="80"/>
      <c r="BM1212" s="80"/>
      <c r="BN1212" s="80"/>
      <c r="BO1212" s="80"/>
      <c r="BP1212" s="80"/>
      <c r="BQ1212" s="80"/>
      <c r="BR1212" s="80"/>
      <c r="BS1212" s="80"/>
      <c r="BT1212" s="80"/>
      <c r="BU1212" s="80"/>
      <c r="BV1212" s="80"/>
      <c r="BW1212" s="80"/>
      <c r="BX1212" s="80"/>
      <c r="BY1212" s="80"/>
      <c r="BZ1212" s="80"/>
      <c r="CE1212" s="5"/>
    </row>
    <row r="1213" spans="2:83" s="6" customFormat="1" x14ac:dyDescent="0.25">
      <c r="B1213" s="77"/>
      <c r="C1213" s="78"/>
      <c r="D1213" s="80"/>
      <c r="E1213" s="80"/>
      <c r="F1213" s="80"/>
      <c r="G1213" s="80"/>
      <c r="H1213" s="80"/>
      <c r="I1213" s="80"/>
      <c r="J1213" s="80"/>
      <c r="K1213" s="5"/>
      <c r="L1213" s="5"/>
      <c r="M1213" s="80"/>
      <c r="N1213" s="5"/>
      <c r="O1213" s="80"/>
      <c r="P1213" s="5"/>
      <c r="Q1213" s="80"/>
      <c r="R1213" s="5"/>
      <c r="S1213" s="80"/>
      <c r="T1213" s="5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5"/>
      <c r="AE1213" s="80"/>
      <c r="AF1213" s="5"/>
      <c r="AG1213" s="80"/>
      <c r="AH1213" s="5"/>
      <c r="AI1213" s="80"/>
      <c r="AJ1213" s="5"/>
      <c r="AK1213" s="80"/>
      <c r="AL1213" s="5"/>
      <c r="AM1213" s="80"/>
      <c r="AN1213" s="5"/>
      <c r="AO1213" s="80"/>
      <c r="AP1213" s="80"/>
      <c r="AQ1213" s="5"/>
      <c r="AR1213" s="80"/>
      <c r="AS1213" s="5"/>
      <c r="AT1213" s="80"/>
      <c r="AU1213" s="5"/>
      <c r="AV1213" s="80"/>
      <c r="AW1213" s="5"/>
      <c r="AX1213" s="80"/>
      <c r="AY1213" s="5"/>
      <c r="AZ1213" s="80"/>
      <c r="BA1213" s="5"/>
      <c r="BB1213" s="80"/>
      <c r="BC1213" s="80"/>
      <c r="BD1213" s="80"/>
      <c r="BE1213" s="80"/>
      <c r="BF1213" s="80"/>
      <c r="BG1213" s="80"/>
      <c r="BH1213" s="80"/>
      <c r="BI1213" s="80"/>
      <c r="BJ1213" s="80"/>
      <c r="BK1213" s="80"/>
      <c r="BL1213" s="80"/>
      <c r="BM1213" s="80"/>
      <c r="BN1213" s="80"/>
      <c r="BO1213" s="80"/>
      <c r="BP1213" s="80"/>
      <c r="BQ1213" s="80"/>
      <c r="BR1213" s="80"/>
      <c r="BS1213" s="80"/>
      <c r="BT1213" s="80"/>
      <c r="BU1213" s="80"/>
      <c r="BV1213" s="80"/>
      <c r="BW1213" s="80"/>
      <c r="BX1213" s="80"/>
      <c r="BY1213" s="80"/>
      <c r="BZ1213" s="80"/>
      <c r="CE1213" s="5"/>
    </row>
    <row r="1214" spans="2:83" s="6" customFormat="1" x14ac:dyDescent="0.25">
      <c r="B1214" s="77"/>
      <c r="C1214" s="78"/>
      <c r="D1214" s="80"/>
      <c r="E1214" s="80"/>
      <c r="F1214" s="80"/>
      <c r="G1214" s="80"/>
      <c r="H1214" s="80"/>
      <c r="I1214" s="80"/>
      <c r="J1214" s="80"/>
      <c r="K1214" s="5"/>
      <c r="L1214" s="5"/>
      <c r="M1214" s="80"/>
      <c r="N1214" s="5"/>
      <c r="O1214" s="80"/>
      <c r="P1214" s="5"/>
      <c r="Q1214" s="80"/>
      <c r="R1214" s="5"/>
      <c r="S1214" s="80"/>
      <c r="T1214" s="5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5"/>
      <c r="AE1214" s="80"/>
      <c r="AF1214" s="5"/>
      <c r="AG1214" s="80"/>
      <c r="AH1214" s="5"/>
      <c r="AI1214" s="80"/>
      <c r="AJ1214" s="5"/>
      <c r="AK1214" s="80"/>
      <c r="AL1214" s="5"/>
      <c r="AM1214" s="80"/>
      <c r="AN1214" s="5"/>
      <c r="AO1214" s="80"/>
      <c r="AP1214" s="80"/>
      <c r="AQ1214" s="5"/>
      <c r="AR1214" s="80"/>
      <c r="AS1214" s="5"/>
      <c r="AT1214" s="80"/>
      <c r="AU1214" s="5"/>
      <c r="AV1214" s="80"/>
      <c r="AW1214" s="5"/>
      <c r="AX1214" s="80"/>
      <c r="AY1214" s="5"/>
      <c r="AZ1214" s="80"/>
      <c r="BA1214" s="5"/>
      <c r="BB1214" s="80"/>
      <c r="BC1214" s="80"/>
      <c r="BD1214" s="80"/>
      <c r="BE1214" s="80"/>
      <c r="BF1214" s="80"/>
      <c r="BG1214" s="80"/>
      <c r="BH1214" s="80"/>
      <c r="BI1214" s="80"/>
      <c r="BJ1214" s="80"/>
      <c r="BK1214" s="80"/>
      <c r="BL1214" s="80"/>
      <c r="BM1214" s="80"/>
      <c r="BN1214" s="80"/>
      <c r="BO1214" s="80"/>
      <c r="BP1214" s="80"/>
      <c r="BQ1214" s="80"/>
      <c r="BR1214" s="80"/>
      <c r="BS1214" s="80"/>
      <c r="BT1214" s="80"/>
      <c r="BU1214" s="80"/>
      <c r="BV1214" s="80"/>
      <c r="BW1214" s="80"/>
      <c r="BX1214" s="80"/>
      <c r="BY1214" s="80"/>
      <c r="BZ1214" s="80"/>
      <c r="CE1214" s="5"/>
    </row>
    <row r="1215" spans="2:83" s="6" customFormat="1" x14ac:dyDescent="0.25">
      <c r="B1215" s="77"/>
      <c r="C1215" s="78"/>
      <c r="D1215" s="80"/>
      <c r="E1215" s="80"/>
      <c r="F1215" s="80"/>
      <c r="G1215" s="80"/>
      <c r="H1215" s="80"/>
      <c r="I1215" s="80"/>
      <c r="J1215" s="80"/>
      <c r="K1215" s="5"/>
      <c r="L1215" s="5"/>
      <c r="M1215" s="80"/>
      <c r="N1215" s="5"/>
      <c r="O1215" s="80"/>
      <c r="P1215" s="5"/>
      <c r="Q1215" s="80"/>
      <c r="R1215" s="5"/>
      <c r="S1215" s="80"/>
      <c r="T1215" s="5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5"/>
      <c r="AE1215" s="80"/>
      <c r="AF1215" s="5"/>
      <c r="AG1215" s="80"/>
      <c r="AH1215" s="5"/>
      <c r="AI1215" s="80"/>
      <c r="AJ1215" s="5"/>
      <c r="AK1215" s="80"/>
      <c r="AL1215" s="5"/>
      <c r="AM1215" s="80"/>
      <c r="AN1215" s="5"/>
      <c r="AO1215" s="80"/>
      <c r="AP1215" s="80"/>
      <c r="AQ1215" s="5"/>
      <c r="AR1215" s="80"/>
      <c r="AS1215" s="5"/>
      <c r="AT1215" s="80"/>
      <c r="AU1215" s="5"/>
      <c r="AV1215" s="80"/>
      <c r="AW1215" s="5"/>
      <c r="AX1215" s="80"/>
      <c r="AY1215" s="5"/>
      <c r="AZ1215" s="80"/>
      <c r="BA1215" s="5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E1215" s="5"/>
    </row>
    <row r="1216" spans="2:83" s="6" customFormat="1" x14ac:dyDescent="0.25">
      <c r="B1216" s="77"/>
      <c r="C1216" s="78"/>
      <c r="D1216" s="80"/>
      <c r="E1216" s="80"/>
      <c r="F1216" s="80"/>
      <c r="G1216" s="80"/>
      <c r="H1216" s="80"/>
      <c r="I1216" s="80"/>
      <c r="J1216" s="80"/>
      <c r="K1216" s="5"/>
      <c r="L1216" s="5"/>
      <c r="M1216" s="80"/>
      <c r="N1216" s="5"/>
      <c r="O1216" s="80"/>
      <c r="P1216" s="5"/>
      <c r="Q1216" s="80"/>
      <c r="R1216" s="5"/>
      <c r="S1216" s="80"/>
      <c r="T1216" s="5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5"/>
      <c r="AE1216" s="80"/>
      <c r="AF1216" s="5"/>
      <c r="AG1216" s="80"/>
      <c r="AH1216" s="5"/>
      <c r="AI1216" s="80"/>
      <c r="AJ1216" s="5"/>
      <c r="AK1216" s="80"/>
      <c r="AL1216" s="5"/>
      <c r="AM1216" s="80"/>
      <c r="AN1216" s="5"/>
      <c r="AO1216" s="80"/>
      <c r="AP1216" s="80"/>
      <c r="AQ1216" s="5"/>
      <c r="AR1216" s="80"/>
      <c r="AS1216" s="5"/>
      <c r="AT1216" s="80"/>
      <c r="AU1216" s="5"/>
      <c r="AV1216" s="80"/>
      <c r="AW1216" s="5"/>
      <c r="AX1216" s="80"/>
      <c r="AY1216" s="5"/>
      <c r="AZ1216" s="80"/>
      <c r="BA1216" s="5"/>
      <c r="BB1216" s="80"/>
      <c r="BC1216" s="80"/>
      <c r="BD1216" s="80"/>
      <c r="BE1216" s="80"/>
      <c r="BF1216" s="80"/>
      <c r="BG1216" s="80"/>
      <c r="BH1216" s="80"/>
      <c r="BI1216" s="80"/>
      <c r="BJ1216" s="80"/>
      <c r="BK1216" s="80"/>
      <c r="BL1216" s="80"/>
      <c r="BM1216" s="80"/>
      <c r="BN1216" s="80"/>
      <c r="BO1216" s="80"/>
      <c r="BP1216" s="80"/>
      <c r="BQ1216" s="80"/>
      <c r="BR1216" s="80"/>
      <c r="BS1216" s="80"/>
      <c r="BT1216" s="80"/>
      <c r="BU1216" s="80"/>
      <c r="BV1216" s="80"/>
      <c r="BW1216" s="80"/>
      <c r="BX1216" s="80"/>
      <c r="BY1216" s="80"/>
      <c r="BZ1216" s="80"/>
      <c r="CE1216" s="5"/>
    </row>
    <row r="1217" spans="2:83" s="6" customFormat="1" x14ac:dyDescent="0.25">
      <c r="B1217" s="77"/>
      <c r="C1217" s="78"/>
      <c r="D1217" s="80"/>
      <c r="E1217" s="80"/>
      <c r="F1217" s="80"/>
      <c r="G1217" s="80"/>
      <c r="H1217" s="80"/>
      <c r="I1217" s="80"/>
      <c r="J1217" s="80"/>
      <c r="K1217" s="5"/>
      <c r="L1217" s="5"/>
      <c r="M1217" s="80"/>
      <c r="N1217" s="5"/>
      <c r="O1217" s="80"/>
      <c r="P1217" s="5"/>
      <c r="Q1217" s="80"/>
      <c r="R1217" s="5"/>
      <c r="S1217" s="80"/>
      <c r="T1217" s="5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5"/>
      <c r="AE1217" s="80"/>
      <c r="AF1217" s="5"/>
      <c r="AG1217" s="80"/>
      <c r="AH1217" s="5"/>
      <c r="AI1217" s="80"/>
      <c r="AJ1217" s="5"/>
      <c r="AK1217" s="80"/>
      <c r="AL1217" s="5"/>
      <c r="AM1217" s="80"/>
      <c r="AN1217" s="5"/>
      <c r="AO1217" s="80"/>
      <c r="AP1217" s="80"/>
      <c r="AQ1217" s="5"/>
      <c r="AR1217" s="80"/>
      <c r="AS1217" s="5"/>
      <c r="AT1217" s="80"/>
      <c r="AU1217" s="5"/>
      <c r="AV1217" s="80"/>
      <c r="AW1217" s="5"/>
      <c r="AX1217" s="80"/>
      <c r="AY1217" s="5"/>
      <c r="AZ1217" s="80"/>
      <c r="BA1217" s="5"/>
      <c r="BB1217" s="80"/>
      <c r="BC1217" s="80"/>
      <c r="BD1217" s="80"/>
      <c r="BE1217" s="80"/>
      <c r="BF1217" s="80"/>
      <c r="BG1217" s="80"/>
      <c r="BH1217" s="80"/>
      <c r="BI1217" s="80"/>
      <c r="BJ1217" s="80"/>
      <c r="BK1217" s="80"/>
      <c r="BL1217" s="80"/>
      <c r="BM1217" s="80"/>
      <c r="BN1217" s="80"/>
      <c r="BO1217" s="80"/>
      <c r="BP1217" s="80"/>
      <c r="BQ1217" s="80"/>
      <c r="BR1217" s="80"/>
      <c r="BS1217" s="80"/>
      <c r="BT1217" s="80"/>
      <c r="BU1217" s="80"/>
      <c r="BV1217" s="80"/>
      <c r="BW1217" s="80"/>
      <c r="BX1217" s="80"/>
      <c r="BY1217" s="80"/>
      <c r="BZ1217" s="80"/>
      <c r="CE1217" s="5"/>
    </row>
    <row r="1218" spans="2:83" s="6" customFormat="1" x14ac:dyDescent="0.25">
      <c r="B1218" s="77"/>
      <c r="C1218" s="78"/>
      <c r="D1218" s="80"/>
      <c r="E1218" s="80"/>
      <c r="F1218" s="80"/>
      <c r="G1218" s="80"/>
      <c r="H1218" s="80"/>
      <c r="I1218" s="80"/>
      <c r="J1218" s="80"/>
      <c r="K1218" s="5"/>
      <c r="L1218" s="5"/>
      <c r="M1218" s="80"/>
      <c r="N1218" s="5"/>
      <c r="O1218" s="80"/>
      <c r="P1218" s="5"/>
      <c r="Q1218" s="80"/>
      <c r="R1218" s="5"/>
      <c r="S1218" s="80"/>
      <c r="T1218" s="5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5"/>
      <c r="AE1218" s="80"/>
      <c r="AF1218" s="5"/>
      <c r="AG1218" s="80"/>
      <c r="AH1218" s="5"/>
      <c r="AI1218" s="80"/>
      <c r="AJ1218" s="5"/>
      <c r="AK1218" s="80"/>
      <c r="AL1218" s="5"/>
      <c r="AM1218" s="80"/>
      <c r="AN1218" s="5"/>
      <c r="AO1218" s="80"/>
      <c r="AP1218" s="80"/>
      <c r="AQ1218" s="5"/>
      <c r="AR1218" s="80"/>
      <c r="AS1218" s="5"/>
      <c r="AT1218" s="80"/>
      <c r="AU1218" s="5"/>
      <c r="AV1218" s="80"/>
      <c r="AW1218" s="5"/>
      <c r="AX1218" s="80"/>
      <c r="AY1218" s="5"/>
      <c r="AZ1218" s="80"/>
      <c r="BA1218" s="5"/>
      <c r="BB1218" s="80"/>
      <c r="BC1218" s="80"/>
      <c r="BD1218" s="80"/>
      <c r="BE1218" s="80"/>
      <c r="BF1218" s="80"/>
      <c r="BG1218" s="80"/>
      <c r="BH1218" s="80"/>
      <c r="BI1218" s="80"/>
      <c r="BJ1218" s="80"/>
      <c r="BK1218" s="80"/>
      <c r="BL1218" s="80"/>
      <c r="BM1218" s="80"/>
      <c r="BN1218" s="80"/>
      <c r="BO1218" s="80"/>
      <c r="BP1218" s="80"/>
      <c r="BQ1218" s="80"/>
      <c r="BR1218" s="80"/>
      <c r="BS1218" s="80"/>
      <c r="BT1218" s="80"/>
      <c r="BU1218" s="80"/>
      <c r="BV1218" s="80"/>
      <c r="BW1218" s="80"/>
      <c r="BX1218" s="80"/>
      <c r="BY1218" s="80"/>
      <c r="BZ1218" s="80"/>
      <c r="CE1218" s="5"/>
    </row>
    <row r="1219" spans="2:83" s="6" customFormat="1" x14ac:dyDescent="0.25">
      <c r="B1219" s="77"/>
      <c r="C1219" s="78"/>
      <c r="D1219" s="80"/>
      <c r="E1219" s="80"/>
      <c r="F1219" s="80"/>
      <c r="G1219" s="80"/>
      <c r="H1219" s="80"/>
      <c r="I1219" s="80"/>
      <c r="J1219" s="80"/>
      <c r="K1219" s="5"/>
      <c r="L1219" s="5"/>
      <c r="M1219" s="80"/>
      <c r="N1219" s="5"/>
      <c r="O1219" s="80"/>
      <c r="P1219" s="5"/>
      <c r="Q1219" s="80"/>
      <c r="R1219" s="5"/>
      <c r="S1219" s="80"/>
      <c r="T1219" s="5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5"/>
      <c r="AE1219" s="80"/>
      <c r="AF1219" s="5"/>
      <c r="AG1219" s="80"/>
      <c r="AH1219" s="5"/>
      <c r="AI1219" s="80"/>
      <c r="AJ1219" s="5"/>
      <c r="AK1219" s="80"/>
      <c r="AL1219" s="5"/>
      <c r="AM1219" s="80"/>
      <c r="AN1219" s="5"/>
      <c r="AO1219" s="80"/>
      <c r="AP1219" s="80"/>
      <c r="AQ1219" s="5"/>
      <c r="AR1219" s="80"/>
      <c r="AS1219" s="5"/>
      <c r="AT1219" s="80"/>
      <c r="AU1219" s="5"/>
      <c r="AV1219" s="80"/>
      <c r="AW1219" s="5"/>
      <c r="AX1219" s="80"/>
      <c r="AY1219" s="5"/>
      <c r="AZ1219" s="80"/>
      <c r="BA1219" s="5"/>
      <c r="BB1219" s="80"/>
      <c r="BC1219" s="80"/>
      <c r="BD1219" s="80"/>
      <c r="BE1219" s="80"/>
      <c r="BF1219" s="80"/>
      <c r="BG1219" s="80"/>
      <c r="BH1219" s="80"/>
      <c r="BI1219" s="80"/>
      <c r="BJ1219" s="80"/>
      <c r="BK1219" s="80"/>
      <c r="BL1219" s="80"/>
      <c r="BM1219" s="80"/>
      <c r="BN1219" s="80"/>
      <c r="BO1219" s="80"/>
      <c r="BP1219" s="80"/>
      <c r="BQ1219" s="80"/>
      <c r="BR1219" s="80"/>
      <c r="BS1219" s="80"/>
      <c r="BT1219" s="80"/>
      <c r="BU1219" s="80"/>
      <c r="BV1219" s="80"/>
      <c r="BW1219" s="80"/>
      <c r="BX1219" s="80"/>
      <c r="BY1219" s="80"/>
      <c r="BZ1219" s="80"/>
      <c r="CE1219" s="5"/>
    </row>
    <row r="1220" spans="2:83" s="6" customFormat="1" x14ac:dyDescent="0.25">
      <c r="B1220" s="77"/>
      <c r="C1220" s="78"/>
      <c r="D1220" s="80"/>
      <c r="E1220" s="80"/>
      <c r="F1220" s="80"/>
      <c r="G1220" s="80"/>
      <c r="H1220" s="80"/>
      <c r="I1220" s="80"/>
      <c r="J1220" s="80"/>
      <c r="K1220" s="5"/>
      <c r="L1220" s="5"/>
      <c r="M1220" s="80"/>
      <c r="N1220" s="5"/>
      <c r="O1220" s="80"/>
      <c r="P1220" s="5"/>
      <c r="Q1220" s="80"/>
      <c r="R1220" s="5"/>
      <c r="S1220" s="80"/>
      <c r="T1220" s="5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5"/>
      <c r="AE1220" s="80"/>
      <c r="AF1220" s="5"/>
      <c r="AG1220" s="80"/>
      <c r="AH1220" s="5"/>
      <c r="AI1220" s="80"/>
      <c r="AJ1220" s="5"/>
      <c r="AK1220" s="80"/>
      <c r="AL1220" s="5"/>
      <c r="AM1220" s="80"/>
      <c r="AN1220" s="5"/>
      <c r="AO1220" s="80"/>
      <c r="AP1220" s="80"/>
      <c r="AQ1220" s="5"/>
      <c r="AR1220" s="80"/>
      <c r="AS1220" s="5"/>
      <c r="AT1220" s="80"/>
      <c r="AU1220" s="5"/>
      <c r="AV1220" s="80"/>
      <c r="AW1220" s="5"/>
      <c r="AX1220" s="80"/>
      <c r="AY1220" s="5"/>
      <c r="AZ1220" s="80"/>
      <c r="BA1220" s="5"/>
      <c r="BB1220" s="80"/>
      <c r="BC1220" s="80"/>
      <c r="BD1220" s="80"/>
      <c r="BE1220" s="80"/>
      <c r="BF1220" s="80"/>
      <c r="BG1220" s="80"/>
      <c r="BH1220" s="80"/>
      <c r="BI1220" s="80"/>
      <c r="BJ1220" s="80"/>
      <c r="BK1220" s="80"/>
      <c r="BL1220" s="80"/>
      <c r="BM1220" s="80"/>
      <c r="BN1220" s="80"/>
      <c r="BO1220" s="80"/>
      <c r="BP1220" s="80"/>
      <c r="BQ1220" s="80"/>
      <c r="BR1220" s="80"/>
      <c r="BS1220" s="80"/>
      <c r="BT1220" s="80"/>
      <c r="BU1220" s="80"/>
      <c r="BV1220" s="80"/>
      <c r="BW1220" s="80"/>
      <c r="BX1220" s="80"/>
      <c r="BY1220" s="80"/>
      <c r="BZ1220" s="80"/>
      <c r="CE1220" s="5"/>
    </row>
    <row r="1221" spans="2:83" s="6" customFormat="1" x14ac:dyDescent="0.25">
      <c r="B1221" s="77"/>
      <c r="C1221" s="78"/>
      <c r="D1221" s="80"/>
      <c r="E1221" s="80"/>
      <c r="F1221" s="80"/>
      <c r="G1221" s="80"/>
      <c r="H1221" s="80"/>
      <c r="I1221" s="80"/>
      <c r="J1221" s="80"/>
      <c r="K1221" s="5"/>
      <c r="L1221" s="5"/>
      <c r="M1221" s="80"/>
      <c r="N1221" s="5"/>
      <c r="O1221" s="80"/>
      <c r="P1221" s="5"/>
      <c r="Q1221" s="80"/>
      <c r="R1221" s="5"/>
      <c r="S1221" s="80"/>
      <c r="T1221" s="5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5"/>
      <c r="AE1221" s="80"/>
      <c r="AF1221" s="5"/>
      <c r="AG1221" s="80"/>
      <c r="AH1221" s="5"/>
      <c r="AI1221" s="80"/>
      <c r="AJ1221" s="5"/>
      <c r="AK1221" s="80"/>
      <c r="AL1221" s="5"/>
      <c r="AM1221" s="80"/>
      <c r="AN1221" s="5"/>
      <c r="AO1221" s="80"/>
      <c r="AP1221" s="80"/>
      <c r="AQ1221" s="5"/>
      <c r="AR1221" s="80"/>
      <c r="AS1221" s="5"/>
      <c r="AT1221" s="80"/>
      <c r="AU1221" s="5"/>
      <c r="AV1221" s="80"/>
      <c r="AW1221" s="5"/>
      <c r="AX1221" s="80"/>
      <c r="AY1221" s="5"/>
      <c r="AZ1221" s="80"/>
      <c r="BA1221" s="5"/>
      <c r="BB1221" s="80"/>
      <c r="BC1221" s="80"/>
      <c r="BD1221" s="80"/>
      <c r="BE1221" s="80"/>
      <c r="BF1221" s="80"/>
      <c r="BG1221" s="80"/>
      <c r="BH1221" s="80"/>
      <c r="BI1221" s="80"/>
      <c r="BJ1221" s="80"/>
      <c r="BK1221" s="80"/>
      <c r="BL1221" s="80"/>
      <c r="BM1221" s="80"/>
      <c r="BN1221" s="80"/>
      <c r="BO1221" s="80"/>
      <c r="BP1221" s="80"/>
      <c r="BQ1221" s="80"/>
      <c r="BR1221" s="80"/>
      <c r="BS1221" s="80"/>
      <c r="BT1221" s="80"/>
      <c r="BU1221" s="80"/>
      <c r="BV1221" s="80"/>
      <c r="BW1221" s="80"/>
      <c r="BX1221" s="80"/>
      <c r="BY1221" s="80"/>
      <c r="BZ1221" s="80"/>
      <c r="CE1221" s="5"/>
    </row>
    <row r="1222" spans="2:83" s="6" customFormat="1" x14ac:dyDescent="0.25">
      <c r="B1222" s="77"/>
      <c r="C1222" s="78"/>
      <c r="D1222" s="80"/>
      <c r="E1222" s="80"/>
      <c r="F1222" s="80"/>
      <c r="G1222" s="80"/>
      <c r="H1222" s="80"/>
      <c r="I1222" s="80"/>
      <c r="J1222" s="80"/>
      <c r="K1222" s="5"/>
      <c r="L1222" s="5"/>
      <c r="M1222" s="80"/>
      <c r="N1222" s="5"/>
      <c r="O1222" s="80"/>
      <c r="P1222" s="5"/>
      <c r="Q1222" s="80"/>
      <c r="R1222" s="5"/>
      <c r="S1222" s="80"/>
      <c r="T1222" s="5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5"/>
      <c r="AE1222" s="80"/>
      <c r="AF1222" s="5"/>
      <c r="AG1222" s="80"/>
      <c r="AH1222" s="5"/>
      <c r="AI1222" s="80"/>
      <c r="AJ1222" s="5"/>
      <c r="AK1222" s="80"/>
      <c r="AL1222" s="5"/>
      <c r="AM1222" s="80"/>
      <c r="AN1222" s="5"/>
      <c r="AO1222" s="80"/>
      <c r="AP1222" s="80"/>
      <c r="AQ1222" s="5"/>
      <c r="AR1222" s="80"/>
      <c r="AS1222" s="5"/>
      <c r="AT1222" s="80"/>
      <c r="AU1222" s="5"/>
      <c r="AV1222" s="80"/>
      <c r="AW1222" s="5"/>
      <c r="AX1222" s="80"/>
      <c r="AY1222" s="5"/>
      <c r="AZ1222" s="80"/>
      <c r="BA1222" s="5"/>
      <c r="BB1222" s="80"/>
      <c r="BC1222" s="80"/>
      <c r="BD1222" s="80"/>
      <c r="BE1222" s="80"/>
      <c r="BF1222" s="80"/>
      <c r="BG1222" s="80"/>
      <c r="BH1222" s="80"/>
      <c r="BI1222" s="80"/>
      <c r="BJ1222" s="80"/>
      <c r="BK1222" s="80"/>
      <c r="BL1222" s="80"/>
      <c r="BM1222" s="80"/>
      <c r="BN1222" s="80"/>
      <c r="BO1222" s="80"/>
      <c r="BP1222" s="80"/>
      <c r="BQ1222" s="80"/>
      <c r="BR1222" s="80"/>
      <c r="BS1222" s="80"/>
      <c r="BT1222" s="80"/>
      <c r="BU1222" s="80"/>
      <c r="BV1222" s="80"/>
      <c r="BW1222" s="80"/>
      <c r="BX1222" s="80"/>
      <c r="BY1222" s="80"/>
      <c r="BZ1222" s="80"/>
      <c r="CE1222" s="5"/>
    </row>
    <row r="1223" spans="2:83" s="6" customFormat="1" x14ac:dyDescent="0.25">
      <c r="B1223" s="77"/>
      <c r="C1223" s="78"/>
      <c r="D1223" s="80"/>
      <c r="E1223" s="80"/>
      <c r="F1223" s="80"/>
      <c r="G1223" s="80"/>
      <c r="H1223" s="80"/>
      <c r="I1223" s="80"/>
      <c r="J1223" s="80"/>
      <c r="K1223" s="5"/>
      <c r="L1223" s="5"/>
      <c r="M1223" s="80"/>
      <c r="N1223" s="5"/>
      <c r="O1223" s="80"/>
      <c r="P1223" s="5"/>
      <c r="Q1223" s="80"/>
      <c r="R1223" s="5"/>
      <c r="S1223" s="80"/>
      <c r="T1223" s="5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5"/>
      <c r="AE1223" s="80"/>
      <c r="AF1223" s="5"/>
      <c r="AG1223" s="80"/>
      <c r="AH1223" s="5"/>
      <c r="AI1223" s="80"/>
      <c r="AJ1223" s="5"/>
      <c r="AK1223" s="80"/>
      <c r="AL1223" s="5"/>
      <c r="AM1223" s="80"/>
      <c r="AN1223" s="5"/>
      <c r="AO1223" s="80"/>
      <c r="AP1223" s="80"/>
      <c r="AQ1223" s="5"/>
      <c r="AR1223" s="80"/>
      <c r="AS1223" s="5"/>
      <c r="AT1223" s="80"/>
      <c r="AU1223" s="5"/>
      <c r="AV1223" s="80"/>
      <c r="AW1223" s="5"/>
      <c r="AX1223" s="80"/>
      <c r="AY1223" s="5"/>
      <c r="AZ1223" s="80"/>
      <c r="BA1223" s="5"/>
      <c r="BB1223" s="80"/>
      <c r="BC1223" s="80"/>
      <c r="BD1223" s="80"/>
      <c r="BE1223" s="80"/>
      <c r="BF1223" s="80"/>
      <c r="BG1223" s="80"/>
      <c r="BH1223" s="80"/>
      <c r="BI1223" s="80"/>
      <c r="BJ1223" s="80"/>
      <c r="BK1223" s="80"/>
      <c r="BL1223" s="80"/>
      <c r="BM1223" s="80"/>
      <c r="BN1223" s="80"/>
      <c r="BO1223" s="80"/>
      <c r="BP1223" s="80"/>
      <c r="BQ1223" s="80"/>
      <c r="BR1223" s="80"/>
      <c r="BS1223" s="80"/>
      <c r="BT1223" s="80"/>
      <c r="BU1223" s="80"/>
      <c r="BV1223" s="80"/>
      <c r="BW1223" s="80"/>
      <c r="BX1223" s="80"/>
      <c r="BY1223" s="80"/>
      <c r="BZ1223" s="80"/>
      <c r="CE1223" s="5"/>
    </row>
    <row r="1224" spans="2:83" s="6" customFormat="1" x14ac:dyDescent="0.25">
      <c r="B1224" s="77"/>
      <c r="C1224" s="78"/>
      <c r="D1224" s="80"/>
      <c r="E1224" s="80"/>
      <c r="F1224" s="80"/>
      <c r="G1224" s="80"/>
      <c r="H1224" s="80"/>
      <c r="I1224" s="80"/>
      <c r="J1224" s="80"/>
      <c r="K1224" s="5"/>
      <c r="L1224" s="5"/>
      <c r="M1224" s="80"/>
      <c r="N1224" s="5"/>
      <c r="O1224" s="80"/>
      <c r="P1224" s="5"/>
      <c r="Q1224" s="80"/>
      <c r="R1224" s="5"/>
      <c r="S1224" s="80"/>
      <c r="T1224" s="5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5"/>
      <c r="AE1224" s="80"/>
      <c r="AF1224" s="5"/>
      <c r="AG1224" s="80"/>
      <c r="AH1224" s="5"/>
      <c r="AI1224" s="80"/>
      <c r="AJ1224" s="5"/>
      <c r="AK1224" s="80"/>
      <c r="AL1224" s="5"/>
      <c r="AM1224" s="80"/>
      <c r="AN1224" s="5"/>
      <c r="AO1224" s="80"/>
      <c r="AP1224" s="80"/>
      <c r="AQ1224" s="5"/>
      <c r="AR1224" s="80"/>
      <c r="AS1224" s="5"/>
      <c r="AT1224" s="80"/>
      <c r="AU1224" s="5"/>
      <c r="AV1224" s="80"/>
      <c r="AW1224" s="5"/>
      <c r="AX1224" s="80"/>
      <c r="AY1224" s="5"/>
      <c r="AZ1224" s="80"/>
      <c r="BA1224" s="5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E1224" s="5"/>
    </row>
    <row r="1225" spans="2:83" s="6" customFormat="1" x14ac:dyDescent="0.25">
      <c r="B1225" s="77"/>
      <c r="C1225" s="78"/>
      <c r="D1225" s="80"/>
      <c r="E1225" s="80"/>
      <c r="F1225" s="80"/>
      <c r="G1225" s="80"/>
      <c r="H1225" s="80"/>
      <c r="I1225" s="80"/>
      <c r="J1225" s="80"/>
      <c r="K1225" s="5"/>
      <c r="L1225" s="5"/>
      <c r="M1225" s="80"/>
      <c r="N1225" s="5"/>
      <c r="O1225" s="80"/>
      <c r="P1225" s="5"/>
      <c r="Q1225" s="80"/>
      <c r="R1225" s="5"/>
      <c r="S1225" s="80"/>
      <c r="T1225" s="5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5"/>
      <c r="AE1225" s="80"/>
      <c r="AF1225" s="5"/>
      <c r="AG1225" s="80"/>
      <c r="AH1225" s="5"/>
      <c r="AI1225" s="80"/>
      <c r="AJ1225" s="5"/>
      <c r="AK1225" s="80"/>
      <c r="AL1225" s="5"/>
      <c r="AM1225" s="80"/>
      <c r="AN1225" s="5"/>
      <c r="AO1225" s="80"/>
      <c r="AP1225" s="80"/>
      <c r="AQ1225" s="5"/>
      <c r="AR1225" s="80"/>
      <c r="AS1225" s="5"/>
      <c r="AT1225" s="80"/>
      <c r="AU1225" s="5"/>
      <c r="AV1225" s="80"/>
      <c r="AW1225" s="5"/>
      <c r="AX1225" s="80"/>
      <c r="AY1225" s="5"/>
      <c r="AZ1225" s="80"/>
      <c r="BA1225" s="5"/>
      <c r="BB1225" s="80"/>
      <c r="BC1225" s="80"/>
      <c r="BD1225" s="80"/>
      <c r="BE1225" s="80"/>
      <c r="BF1225" s="80"/>
      <c r="BG1225" s="80"/>
      <c r="BH1225" s="80"/>
      <c r="BI1225" s="80"/>
      <c r="BJ1225" s="80"/>
      <c r="BK1225" s="80"/>
      <c r="BL1225" s="80"/>
      <c r="BM1225" s="80"/>
      <c r="BN1225" s="80"/>
      <c r="BO1225" s="80"/>
      <c r="BP1225" s="80"/>
      <c r="BQ1225" s="80"/>
      <c r="BR1225" s="80"/>
      <c r="BS1225" s="80"/>
      <c r="BT1225" s="80"/>
      <c r="BU1225" s="80"/>
      <c r="BV1225" s="80"/>
      <c r="BW1225" s="80"/>
      <c r="BX1225" s="80"/>
      <c r="BY1225" s="80"/>
      <c r="BZ1225" s="80"/>
      <c r="CE1225" s="5"/>
    </row>
    <row r="1226" spans="2:83" s="6" customFormat="1" x14ac:dyDescent="0.25">
      <c r="B1226" s="77"/>
      <c r="C1226" s="78"/>
      <c r="D1226" s="80"/>
      <c r="E1226" s="80"/>
      <c r="F1226" s="80"/>
      <c r="G1226" s="80"/>
      <c r="H1226" s="80"/>
      <c r="I1226" s="80"/>
      <c r="J1226" s="80"/>
      <c r="K1226" s="5"/>
      <c r="L1226" s="5"/>
      <c r="M1226" s="80"/>
      <c r="N1226" s="5"/>
      <c r="O1226" s="80"/>
      <c r="P1226" s="5"/>
      <c r="Q1226" s="80"/>
      <c r="R1226" s="5"/>
      <c r="S1226" s="80"/>
      <c r="T1226" s="5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5"/>
      <c r="AE1226" s="80"/>
      <c r="AF1226" s="5"/>
      <c r="AG1226" s="80"/>
      <c r="AH1226" s="5"/>
      <c r="AI1226" s="80"/>
      <c r="AJ1226" s="5"/>
      <c r="AK1226" s="80"/>
      <c r="AL1226" s="5"/>
      <c r="AM1226" s="80"/>
      <c r="AN1226" s="5"/>
      <c r="AO1226" s="80"/>
      <c r="AP1226" s="80"/>
      <c r="AQ1226" s="5"/>
      <c r="AR1226" s="80"/>
      <c r="AS1226" s="5"/>
      <c r="AT1226" s="80"/>
      <c r="AU1226" s="5"/>
      <c r="AV1226" s="80"/>
      <c r="AW1226" s="5"/>
      <c r="AX1226" s="80"/>
      <c r="AY1226" s="5"/>
      <c r="AZ1226" s="80"/>
      <c r="BA1226" s="5"/>
      <c r="BB1226" s="80"/>
      <c r="BC1226" s="80"/>
      <c r="BD1226" s="80"/>
      <c r="BE1226" s="80"/>
      <c r="BF1226" s="80"/>
      <c r="BG1226" s="80"/>
      <c r="BH1226" s="80"/>
      <c r="BI1226" s="80"/>
      <c r="BJ1226" s="80"/>
      <c r="BK1226" s="80"/>
      <c r="BL1226" s="80"/>
      <c r="BM1226" s="80"/>
      <c r="BN1226" s="80"/>
      <c r="BO1226" s="80"/>
      <c r="BP1226" s="80"/>
      <c r="BQ1226" s="80"/>
      <c r="BR1226" s="80"/>
      <c r="BS1226" s="80"/>
      <c r="BT1226" s="80"/>
      <c r="BU1226" s="80"/>
      <c r="BV1226" s="80"/>
      <c r="BW1226" s="80"/>
      <c r="BX1226" s="80"/>
      <c r="BY1226" s="80"/>
      <c r="BZ1226" s="80"/>
      <c r="CE1226" s="5"/>
    </row>
    <row r="1227" spans="2:83" s="6" customFormat="1" x14ac:dyDescent="0.25">
      <c r="B1227" s="77"/>
      <c r="C1227" s="78"/>
      <c r="D1227" s="80"/>
      <c r="E1227" s="80"/>
      <c r="F1227" s="80"/>
      <c r="G1227" s="80"/>
      <c r="H1227" s="80"/>
      <c r="I1227" s="80"/>
      <c r="J1227" s="80"/>
      <c r="K1227" s="5"/>
      <c r="L1227" s="5"/>
      <c r="M1227" s="80"/>
      <c r="N1227" s="5"/>
      <c r="O1227" s="80"/>
      <c r="P1227" s="5"/>
      <c r="Q1227" s="80"/>
      <c r="R1227" s="5"/>
      <c r="S1227" s="80"/>
      <c r="T1227" s="5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5"/>
      <c r="AE1227" s="80"/>
      <c r="AF1227" s="5"/>
      <c r="AG1227" s="80"/>
      <c r="AH1227" s="5"/>
      <c r="AI1227" s="80"/>
      <c r="AJ1227" s="5"/>
      <c r="AK1227" s="80"/>
      <c r="AL1227" s="5"/>
      <c r="AM1227" s="80"/>
      <c r="AN1227" s="5"/>
      <c r="AO1227" s="80"/>
      <c r="AP1227" s="80"/>
      <c r="AQ1227" s="5"/>
      <c r="AR1227" s="80"/>
      <c r="AS1227" s="5"/>
      <c r="AT1227" s="80"/>
      <c r="AU1227" s="5"/>
      <c r="AV1227" s="80"/>
      <c r="AW1227" s="5"/>
      <c r="AX1227" s="80"/>
      <c r="AY1227" s="5"/>
      <c r="AZ1227" s="80"/>
      <c r="BA1227" s="5"/>
      <c r="BB1227" s="80"/>
      <c r="BC1227" s="80"/>
      <c r="BD1227" s="80"/>
      <c r="BE1227" s="80"/>
      <c r="BF1227" s="80"/>
      <c r="BG1227" s="80"/>
      <c r="BH1227" s="80"/>
      <c r="BI1227" s="80"/>
      <c r="BJ1227" s="80"/>
      <c r="BK1227" s="80"/>
      <c r="BL1227" s="80"/>
      <c r="BM1227" s="80"/>
      <c r="BN1227" s="80"/>
      <c r="BO1227" s="80"/>
      <c r="BP1227" s="80"/>
      <c r="BQ1227" s="80"/>
      <c r="BR1227" s="80"/>
      <c r="BS1227" s="80"/>
      <c r="BT1227" s="80"/>
      <c r="BU1227" s="80"/>
      <c r="BV1227" s="80"/>
      <c r="BW1227" s="80"/>
      <c r="BX1227" s="80"/>
      <c r="BY1227" s="80"/>
      <c r="BZ1227" s="80"/>
      <c r="CE1227" s="5"/>
    </row>
    <row r="1228" spans="2:83" s="6" customFormat="1" x14ac:dyDescent="0.25">
      <c r="B1228" s="77"/>
      <c r="C1228" s="78"/>
      <c r="D1228" s="80"/>
      <c r="E1228" s="80"/>
      <c r="F1228" s="80"/>
      <c r="G1228" s="80"/>
      <c r="H1228" s="80"/>
      <c r="I1228" s="80"/>
      <c r="J1228" s="80"/>
      <c r="K1228" s="5"/>
      <c r="L1228" s="5"/>
      <c r="M1228" s="80"/>
      <c r="N1228" s="5"/>
      <c r="O1228" s="80"/>
      <c r="P1228" s="5"/>
      <c r="Q1228" s="80"/>
      <c r="R1228" s="5"/>
      <c r="S1228" s="80"/>
      <c r="T1228" s="5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5"/>
      <c r="AE1228" s="80"/>
      <c r="AF1228" s="5"/>
      <c r="AG1228" s="80"/>
      <c r="AH1228" s="5"/>
      <c r="AI1228" s="80"/>
      <c r="AJ1228" s="5"/>
      <c r="AK1228" s="80"/>
      <c r="AL1228" s="5"/>
      <c r="AM1228" s="80"/>
      <c r="AN1228" s="5"/>
      <c r="AO1228" s="80"/>
      <c r="AP1228" s="80"/>
      <c r="AQ1228" s="5"/>
      <c r="AR1228" s="80"/>
      <c r="AS1228" s="5"/>
      <c r="AT1228" s="80"/>
      <c r="AU1228" s="5"/>
      <c r="AV1228" s="80"/>
      <c r="AW1228" s="5"/>
      <c r="AX1228" s="80"/>
      <c r="AY1228" s="5"/>
      <c r="AZ1228" s="80"/>
      <c r="BA1228" s="5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  <c r="BM1228" s="80"/>
      <c r="BN1228" s="80"/>
      <c r="BO1228" s="80"/>
      <c r="BP1228" s="80"/>
      <c r="BQ1228" s="80"/>
      <c r="BR1228" s="80"/>
      <c r="BS1228" s="80"/>
      <c r="BT1228" s="80"/>
      <c r="BU1228" s="80"/>
      <c r="BV1228" s="80"/>
      <c r="BW1228" s="80"/>
      <c r="BX1228" s="80"/>
      <c r="BY1228" s="80"/>
      <c r="BZ1228" s="80"/>
      <c r="CE1228" s="5"/>
    </row>
    <row r="1229" spans="2:83" s="6" customFormat="1" x14ac:dyDescent="0.25">
      <c r="B1229" s="77"/>
      <c r="C1229" s="78"/>
      <c r="D1229" s="80"/>
      <c r="E1229" s="80"/>
      <c r="F1229" s="80"/>
      <c r="G1229" s="80"/>
      <c r="H1229" s="80"/>
      <c r="I1229" s="80"/>
      <c r="J1229" s="80"/>
      <c r="K1229" s="5"/>
      <c r="L1229" s="5"/>
      <c r="M1229" s="80"/>
      <c r="N1229" s="5"/>
      <c r="O1229" s="80"/>
      <c r="P1229" s="5"/>
      <c r="Q1229" s="80"/>
      <c r="R1229" s="5"/>
      <c r="S1229" s="80"/>
      <c r="T1229" s="5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5"/>
      <c r="AE1229" s="80"/>
      <c r="AF1229" s="5"/>
      <c r="AG1229" s="80"/>
      <c r="AH1229" s="5"/>
      <c r="AI1229" s="80"/>
      <c r="AJ1229" s="5"/>
      <c r="AK1229" s="80"/>
      <c r="AL1229" s="5"/>
      <c r="AM1229" s="80"/>
      <c r="AN1229" s="5"/>
      <c r="AO1229" s="80"/>
      <c r="AP1229" s="80"/>
      <c r="AQ1229" s="5"/>
      <c r="AR1229" s="80"/>
      <c r="AS1229" s="5"/>
      <c r="AT1229" s="80"/>
      <c r="AU1229" s="5"/>
      <c r="AV1229" s="80"/>
      <c r="AW1229" s="5"/>
      <c r="AX1229" s="80"/>
      <c r="AY1229" s="5"/>
      <c r="AZ1229" s="80"/>
      <c r="BA1229" s="5"/>
      <c r="BB1229" s="80"/>
      <c r="BC1229" s="80"/>
      <c r="BD1229" s="80"/>
      <c r="BE1229" s="80"/>
      <c r="BF1229" s="80"/>
      <c r="BG1229" s="80"/>
      <c r="BH1229" s="80"/>
      <c r="BI1229" s="80"/>
      <c r="BJ1229" s="80"/>
      <c r="BK1229" s="80"/>
      <c r="BL1229" s="80"/>
      <c r="BM1229" s="80"/>
      <c r="BN1229" s="80"/>
      <c r="BO1229" s="80"/>
      <c r="BP1229" s="80"/>
      <c r="BQ1229" s="80"/>
      <c r="BR1229" s="80"/>
      <c r="BS1229" s="80"/>
      <c r="BT1229" s="80"/>
      <c r="BU1229" s="80"/>
      <c r="BV1229" s="80"/>
      <c r="BW1229" s="80"/>
      <c r="BX1229" s="80"/>
      <c r="BY1229" s="80"/>
      <c r="BZ1229" s="80"/>
      <c r="CE1229" s="5"/>
    </row>
    <row r="1230" spans="2:83" s="6" customFormat="1" x14ac:dyDescent="0.25">
      <c r="B1230" s="77"/>
      <c r="C1230" s="78"/>
      <c r="D1230" s="80"/>
      <c r="E1230" s="80"/>
      <c r="F1230" s="80"/>
      <c r="G1230" s="80"/>
      <c r="H1230" s="80"/>
      <c r="I1230" s="80"/>
      <c r="J1230" s="80"/>
      <c r="K1230" s="5"/>
      <c r="L1230" s="5"/>
      <c r="M1230" s="80"/>
      <c r="N1230" s="5"/>
      <c r="O1230" s="80"/>
      <c r="P1230" s="5"/>
      <c r="Q1230" s="80"/>
      <c r="R1230" s="5"/>
      <c r="S1230" s="80"/>
      <c r="T1230" s="5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5"/>
      <c r="AE1230" s="80"/>
      <c r="AF1230" s="5"/>
      <c r="AG1230" s="80"/>
      <c r="AH1230" s="5"/>
      <c r="AI1230" s="80"/>
      <c r="AJ1230" s="5"/>
      <c r="AK1230" s="80"/>
      <c r="AL1230" s="5"/>
      <c r="AM1230" s="80"/>
      <c r="AN1230" s="5"/>
      <c r="AO1230" s="80"/>
      <c r="AP1230" s="80"/>
      <c r="AQ1230" s="5"/>
      <c r="AR1230" s="80"/>
      <c r="AS1230" s="5"/>
      <c r="AT1230" s="80"/>
      <c r="AU1230" s="5"/>
      <c r="AV1230" s="80"/>
      <c r="AW1230" s="5"/>
      <c r="AX1230" s="80"/>
      <c r="AY1230" s="5"/>
      <c r="AZ1230" s="80"/>
      <c r="BA1230" s="5"/>
      <c r="BB1230" s="80"/>
      <c r="BC1230" s="80"/>
      <c r="BD1230" s="80"/>
      <c r="BE1230" s="80"/>
      <c r="BF1230" s="80"/>
      <c r="BG1230" s="80"/>
      <c r="BH1230" s="80"/>
      <c r="BI1230" s="80"/>
      <c r="BJ1230" s="80"/>
      <c r="BK1230" s="80"/>
      <c r="BL1230" s="80"/>
      <c r="BM1230" s="80"/>
      <c r="BN1230" s="80"/>
      <c r="BO1230" s="80"/>
      <c r="BP1230" s="80"/>
      <c r="BQ1230" s="80"/>
      <c r="BR1230" s="80"/>
      <c r="BS1230" s="80"/>
      <c r="BT1230" s="80"/>
      <c r="BU1230" s="80"/>
      <c r="BV1230" s="80"/>
      <c r="BW1230" s="80"/>
      <c r="BX1230" s="80"/>
      <c r="BY1230" s="80"/>
      <c r="BZ1230" s="80"/>
      <c r="CE1230" s="5"/>
    </row>
    <row r="1231" spans="2:83" s="6" customFormat="1" x14ac:dyDescent="0.25">
      <c r="B1231" s="77"/>
      <c r="C1231" s="78"/>
      <c r="D1231" s="80"/>
      <c r="E1231" s="80"/>
      <c r="F1231" s="80"/>
      <c r="G1231" s="80"/>
      <c r="H1231" s="80"/>
      <c r="I1231" s="80"/>
      <c r="J1231" s="80"/>
      <c r="K1231" s="5"/>
      <c r="L1231" s="5"/>
      <c r="M1231" s="80"/>
      <c r="N1231" s="5"/>
      <c r="O1231" s="80"/>
      <c r="P1231" s="5"/>
      <c r="Q1231" s="80"/>
      <c r="R1231" s="5"/>
      <c r="S1231" s="80"/>
      <c r="T1231" s="5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5"/>
      <c r="AE1231" s="80"/>
      <c r="AF1231" s="5"/>
      <c r="AG1231" s="80"/>
      <c r="AH1231" s="5"/>
      <c r="AI1231" s="80"/>
      <c r="AJ1231" s="5"/>
      <c r="AK1231" s="80"/>
      <c r="AL1231" s="5"/>
      <c r="AM1231" s="80"/>
      <c r="AN1231" s="5"/>
      <c r="AO1231" s="80"/>
      <c r="AP1231" s="80"/>
      <c r="AQ1231" s="5"/>
      <c r="AR1231" s="80"/>
      <c r="AS1231" s="5"/>
      <c r="AT1231" s="80"/>
      <c r="AU1231" s="5"/>
      <c r="AV1231" s="80"/>
      <c r="AW1231" s="5"/>
      <c r="AX1231" s="80"/>
      <c r="AY1231" s="5"/>
      <c r="AZ1231" s="80"/>
      <c r="BA1231" s="5"/>
      <c r="BB1231" s="80"/>
      <c r="BC1231" s="80"/>
      <c r="BD1231" s="80"/>
      <c r="BE1231" s="80"/>
      <c r="BF1231" s="80"/>
      <c r="BG1231" s="80"/>
      <c r="BH1231" s="80"/>
      <c r="BI1231" s="80"/>
      <c r="BJ1231" s="80"/>
      <c r="BK1231" s="80"/>
      <c r="BL1231" s="80"/>
      <c r="BM1231" s="80"/>
      <c r="BN1231" s="80"/>
      <c r="BO1231" s="80"/>
      <c r="BP1231" s="80"/>
      <c r="BQ1231" s="80"/>
      <c r="BR1231" s="80"/>
      <c r="BS1231" s="80"/>
      <c r="BT1231" s="80"/>
      <c r="BU1231" s="80"/>
      <c r="BV1231" s="80"/>
      <c r="BW1231" s="80"/>
      <c r="BX1231" s="80"/>
      <c r="BY1231" s="80"/>
      <c r="BZ1231" s="80"/>
      <c r="CE1231" s="5"/>
    </row>
    <row r="1232" spans="2:83" s="6" customFormat="1" x14ac:dyDescent="0.25">
      <c r="B1232" s="77"/>
      <c r="C1232" s="78"/>
      <c r="D1232" s="80"/>
      <c r="E1232" s="80"/>
      <c r="F1232" s="80"/>
      <c r="G1232" s="80"/>
      <c r="H1232" s="80"/>
      <c r="I1232" s="80"/>
      <c r="J1232" s="80"/>
      <c r="K1232" s="5"/>
      <c r="L1232" s="5"/>
      <c r="M1232" s="80"/>
      <c r="N1232" s="5"/>
      <c r="O1232" s="80"/>
      <c r="P1232" s="5"/>
      <c r="Q1232" s="80"/>
      <c r="R1232" s="5"/>
      <c r="S1232" s="80"/>
      <c r="T1232" s="5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5"/>
      <c r="AE1232" s="80"/>
      <c r="AF1232" s="5"/>
      <c r="AG1232" s="80"/>
      <c r="AH1232" s="5"/>
      <c r="AI1232" s="80"/>
      <c r="AJ1232" s="5"/>
      <c r="AK1232" s="80"/>
      <c r="AL1232" s="5"/>
      <c r="AM1232" s="80"/>
      <c r="AN1232" s="5"/>
      <c r="AO1232" s="80"/>
      <c r="AP1232" s="80"/>
      <c r="AQ1232" s="5"/>
      <c r="AR1232" s="80"/>
      <c r="AS1232" s="5"/>
      <c r="AT1232" s="80"/>
      <c r="AU1232" s="5"/>
      <c r="AV1232" s="80"/>
      <c r="AW1232" s="5"/>
      <c r="AX1232" s="80"/>
      <c r="AY1232" s="5"/>
      <c r="AZ1232" s="80"/>
      <c r="BA1232" s="5"/>
      <c r="BB1232" s="80"/>
      <c r="BC1232" s="80"/>
      <c r="BD1232" s="80"/>
      <c r="BE1232" s="80"/>
      <c r="BF1232" s="80"/>
      <c r="BG1232" s="80"/>
      <c r="BH1232" s="80"/>
      <c r="BI1232" s="80"/>
      <c r="BJ1232" s="80"/>
      <c r="BK1232" s="80"/>
      <c r="BL1232" s="80"/>
      <c r="BM1232" s="80"/>
      <c r="BN1232" s="80"/>
      <c r="BO1232" s="80"/>
      <c r="BP1232" s="80"/>
      <c r="BQ1232" s="80"/>
      <c r="BR1232" s="80"/>
      <c r="BS1232" s="80"/>
      <c r="BT1232" s="80"/>
      <c r="BU1232" s="80"/>
      <c r="BV1232" s="80"/>
      <c r="BW1232" s="80"/>
      <c r="BX1232" s="80"/>
      <c r="BY1232" s="80"/>
      <c r="BZ1232" s="80"/>
      <c r="CE1232" s="5"/>
    </row>
    <row r="1233" spans="2:83" s="6" customFormat="1" x14ac:dyDescent="0.25">
      <c r="B1233" s="77"/>
      <c r="C1233" s="78"/>
      <c r="D1233" s="80"/>
      <c r="E1233" s="80"/>
      <c r="F1233" s="80"/>
      <c r="G1233" s="80"/>
      <c r="H1233" s="80"/>
      <c r="I1233" s="80"/>
      <c r="J1233" s="80"/>
      <c r="K1233" s="5"/>
      <c r="L1233" s="5"/>
      <c r="M1233" s="80"/>
      <c r="N1233" s="5"/>
      <c r="O1233" s="80"/>
      <c r="P1233" s="5"/>
      <c r="Q1233" s="80"/>
      <c r="R1233" s="5"/>
      <c r="S1233" s="80"/>
      <c r="T1233" s="5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5"/>
      <c r="AE1233" s="80"/>
      <c r="AF1233" s="5"/>
      <c r="AG1233" s="80"/>
      <c r="AH1233" s="5"/>
      <c r="AI1233" s="80"/>
      <c r="AJ1233" s="5"/>
      <c r="AK1233" s="80"/>
      <c r="AL1233" s="5"/>
      <c r="AM1233" s="80"/>
      <c r="AN1233" s="5"/>
      <c r="AO1233" s="80"/>
      <c r="AP1233" s="80"/>
      <c r="AQ1233" s="5"/>
      <c r="AR1233" s="80"/>
      <c r="AS1233" s="5"/>
      <c r="AT1233" s="80"/>
      <c r="AU1233" s="5"/>
      <c r="AV1233" s="80"/>
      <c r="AW1233" s="5"/>
      <c r="AX1233" s="80"/>
      <c r="AY1233" s="5"/>
      <c r="AZ1233" s="80"/>
      <c r="BA1233" s="5"/>
      <c r="BB1233" s="80"/>
      <c r="BC1233" s="80"/>
      <c r="BD1233" s="80"/>
      <c r="BE1233" s="80"/>
      <c r="BF1233" s="80"/>
      <c r="BG1233" s="80"/>
      <c r="BH1233" s="80"/>
      <c r="BI1233" s="80"/>
      <c r="BJ1233" s="80"/>
      <c r="BK1233" s="80"/>
      <c r="BL1233" s="80"/>
      <c r="BM1233" s="80"/>
      <c r="BN1233" s="80"/>
      <c r="BO1233" s="80"/>
      <c r="BP1233" s="80"/>
      <c r="BQ1233" s="80"/>
      <c r="BR1233" s="80"/>
      <c r="BS1233" s="80"/>
      <c r="BT1233" s="80"/>
      <c r="BU1233" s="80"/>
      <c r="BV1233" s="80"/>
      <c r="BW1233" s="80"/>
      <c r="BX1233" s="80"/>
      <c r="BY1233" s="80"/>
      <c r="BZ1233" s="80"/>
      <c r="CE1233" s="5"/>
    </row>
    <row r="1234" spans="2:83" s="6" customFormat="1" x14ac:dyDescent="0.25">
      <c r="B1234" s="77"/>
      <c r="C1234" s="78"/>
      <c r="D1234" s="80"/>
      <c r="E1234" s="80"/>
      <c r="F1234" s="80"/>
      <c r="G1234" s="80"/>
      <c r="H1234" s="80"/>
      <c r="I1234" s="80"/>
      <c r="J1234" s="80"/>
      <c r="K1234" s="5"/>
      <c r="L1234" s="5"/>
      <c r="M1234" s="80"/>
      <c r="N1234" s="5"/>
      <c r="O1234" s="80"/>
      <c r="P1234" s="5"/>
      <c r="Q1234" s="80"/>
      <c r="R1234" s="5"/>
      <c r="S1234" s="80"/>
      <c r="T1234" s="5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5"/>
      <c r="AE1234" s="80"/>
      <c r="AF1234" s="5"/>
      <c r="AG1234" s="80"/>
      <c r="AH1234" s="5"/>
      <c r="AI1234" s="80"/>
      <c r="AJ1234" s="5"/>
      <c r="AK1234" s="80"/>
      <c r="AL1234" s="5"/>
      <c r="AM1234" s="80"/>
      <c r="AN1234" s="5"/>
      <c r="AO1234" s="80"/>
      <c r="AP1234" s="80"/>
      <c r="AQ1234" s="5"/>
      <c r="AR1234" s="80"/>
      <c r="AS1234" s="5"/>
      <c r="AT1234" s="80"/>
      <c r="AU1234" s="5"/>
      <c r="AV1234" s="80"/>
      <c r="AW1234" s="5"/>
      <c r="AX1234" s="80"/>
      <c r="AY1234" s="5"/>
      <c r="AZ1234" s="80"/>
      <c r="BA1234" s="5"/>
      <c r="BB1234" s="80"/>
      <c r="BC1234" s="80"/>
      <c r="BD1234" s="80"/>
      <c r="BE1234" s="80"/>
      <c r="BF1234" s="80"/>
      <c r="BG1234" s="80"/>
      <c r="BH1234" s="80"/>
      <c r="BI1234" s="80"/>
      <c r="BJ1234" s="80"/>
      <c r="BK1234" s="80"/>
      <c r="BL1234" s="80"/>
      <c r="BM1234" s="80"/>
      <c r="BN1234" s="80"/>
      <c r="BO1234" s="80"/>
      <c r="BP1234" s="80"/>
      <c r="BQ1234" s="80"/>
      <c r="BR1234" s="80"/>
      <c r="BS1234" s="80"/>
      <c r="BT1234" s="80"/>
      <c r="BU1234" s="80"/>
      <c r="BV1234" s="80"/>
      <c r="BW1234" s="80"/>
      <c r="BX1234" s="80"/>
      <c r="BY1234" s="80"/>
      <c r="BZ1234" s="80"/>
      <c r="CE1234" s="5"/>
    </row>
    <row r="1235" spans="2:83" s="6" customFormat="1" x14ac:dyDescent="0.25">
      <c r="B1235" s="77"/>
      <c r="C1235" s="78"/>
      <c r="D1235" s="80"/>
      <c r="E1235" s="80"/>
      <c r="F1235" s="80"/>
      <c r="G1235" s="80"/>
      <c r="H1235" s="80"/>
      <c r="I1235" s="80"/>
      <c r="J1235" s="80"/>
      <c r="K1235" s="5"/>
      <c r="L1235" s="5"/>
      <c r="M1235" s="80"/>
      <c r="N1235" s="5"/>
      <c r="O1235" s="80"/>
      <c r="P1235" s="5"/>
      <c r="Q1235" s="80"/>
      <c r="R1235" s="5"/>
      <c r="S1235" s="80"/>
      <c r="T1235" s="5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5"/>
      <c r="AE1235" s="80"/>
      <c r="AF1235" s="5"/>
      <c r="AG1235" s="80"/>
      <c r="AH1235" s="5"/>
      <c r="AI1235" s="80"/>
      <c r="AJ1235" s="5"/>
      <c r="AK1235" s="80"/>
      <c r="AL1235" s="5"/>
      <c r="AM1235" s="80"/>
      <c r="AN1235" s="5"/>
      <c r="AO1235" s="80"/>
      <c r="AP1235" s="80"/>
      <c r="AQ1235" s="5"/>
      <c r="AR1235" s="80"/>
      <c r="AS1235" s="5"/>
      <c r="AT1235" s="80"/>
      <c r="AU1235" s="5"/>
      <c r="AV1235" s="80"/>
      <c r="AW1235" s="5"/>
      <c r="AX1235" s="80"/>
      <c r="AY1235" s="5"/>
      <c r="AZ1235" s="80"/>
      <c r="BA1235" s="5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E1235" s="5"/>
    </row>
    <row r="1236" spans="2:83" s="6" customFormat="1" x14ac:dyDescent="0.25">
      <c r="B1236" s="77"/>
      <c r="C1236" s="78"/>
      <c r="D1236" s="80"/>
      <c r="E1236" s="80"/>
      <c r="F1236" s="80"/>
      <c r="G1236" s="80"/>
      <c r="H1236" s="80"/>
      <c r="I1236" s="80"/>
      <c r="J1236" s="80"/>
      <c r="K1236" s="5"/>
      <c r="L1236" s="5"/>
      <c r="M1236" s="80"/>
      <c r="N1236" s="5"/>
      <c r="O1236" s="80"/>
      <c r="P1236" s="5"/>
      <c r="Q1236" s="80"/>
      <c r="R1236" s="5"/>
      <c r="S1236" s="80"/>
      <c r="T1236" s="5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5"/>
      <c r="AE1236" s="80"/>
      <c r="AF1236" s="5"/>
      <c r="AG1236" s="80"/>
      <c r="AH1236" s="5"/>
      <c r="AI1236" s="80"/>
      <c r="AJ1236" s="5"/>
      <c r="AK1236" s="80"/>
      <c r="AL1236" s="5"/>
      <c r="AM1236" s="80"/>
      <c r="AN1236" s="5"/>
      <c r="AO1236" s="80"/>
      <c r="AP1236" s="80"/>
      <c r="AQ1236" s="5"/>
      <c r="AR1236" s="80"/>
      <c r="AS1236" s="5"/>
      <c r="AT1236" s="80"/>
      <c r="AU1236" s="5"/>
      <c r="AV1236" s="80"/>
      <c r="AW1236" s="5"/>
      <c r="AX1236" s="80"/>
      <c r="AY1236" s="5"/>
      <c r="AZ1236" s="80"/>
      <c r="BA1236" s="5"/>
      <c r="BB1236" s="80"/>
      <c r="BC1236" s="80"/>
      <c r="BD1236" s="80"/>
      <c r="BE1236" s="80"/>
      <c r="BF1236" s="80"/>
      <c r="BG1236" s="80"/>
      <c r="BH1236" s="80"/>
      <c r="BI1236" s="80"/>
      <c r="BJ1236" s="80"/>
      <c r="BK1236" s="80"/>
      <c r="BL1236" s="80"/>
      <c r="BM1236" s="80"/>
      <c r="BN1236" s="80"/>
      <c r="BO1236" s="80"/>
      <c r="BP1236" s="80"/>
      <c r="BQ1236" s="80"/>
      <c r="BR1236" s="80"/>
      <c r="BS1236" s="80"/>
      <c r="BT1236" s="80"/>
      <c r="BU1236" s="80"/>
      <c r="BV1236" s="80"/>
      <c r="BW1236" s="80"/>
      <c r="BX1236" s="80"/>
      <c r="BY1236" s="80"/>
      <c r="BZ1236" s="80"/>
      <c r="CE1236" s="5"/>
    </row>
    <row r="1237" spans="2:83" s="6" customFormat="1" x14ac:dyDescent="0.25">
      <c r="B1237" s="77"/>
      <c r="C1237" s="78"/>
      <c r="D1237" s="80"/>
      <c r="E1237" s="80"/>
      <c r="F1237" s="80"/>
      <c r="G1237" s="80"/>
      <c r="H1237" s="80"/>
      <c r="I1237" s="80"/>
      <c r="J1237" s="80"/>
      <c r="K1237" s="5"/>
      <c r="L1237" s="5"/>
      <c r="M1237" s="80"/>
      <c r="N1237" s="5"/>
      <c r="O1237" s="80"/>
      <c r="P1237" s="5"/>
      <c r="Q1237" s="80"/>
      <c r="R1237" s="5"/>
      <c r="S1237" s="80"/>
      <c r="T1237" s="5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5"/>
      <c r="AE1237" s="80"/>
      <c r="AF1237" s="5"/>
      <c r="AG1237" s="80"/>
      <c r="AH1237" s="5"/>
      <c r="AI1237" s="80"/>
      <c r="AJ1237" s="5"/>
      <c r="AK1237" s="80"/>
      <c r="AL1237" s="5"/>
      <c r="AM1237" s="80"/>
      <c r="AN1237" s="5"/>
      <c r="AO1237" s="80"/>
      <c r="AP1237" s="80"/>
      <c r="AQ1237" s="5"/>
      <c r="AR1237" s="80"/>
      <c r="AS1237" s="5"/>
      <c r="AT1237" s="80"/>
      <c r="AU1237" s="5"/>
      <c r="AV1237" s="80"/>
      <c r="AW1237" s="5"/>
      <c r="AX1237" s="80"/>
      <c r="AY1237" s="5"/>
      <c r="AZ1237" s="80"/>
      <c r="BA1237" s="5"/>
      <c r="BB1237" s="80"/>
      <c r="BC1237" s="80"/>
      <c r="BD1237" s="80"/>
      <c r="BE1237" s="80"/>
      <c r="BF1237" s="80"/>
      <c r="BG1237" s="80"/>
      <c r="BH1237" s="80"/>
      <c r="BI1237" s="80"/>
      <c r="BJ1237" s="80"/>
      <c r="BK1237" s="80"/>
      <c r="BL1237" s="80"/>
      <c r="BM1237" s="80"/>
      <c r="BN1237" s="80"/>
      <c r="BO1237" s="80"/>
      <c r="BP1237" s="80"/>
      <c r="BQ1237" s="80"/>
      <c r="BR1237" s="80"/>
      <c r="BS1237" s="80"/>
      <c r="BT1237" s="80"/>
      <c r="BU1237" s="80"/>
      <c r="BV1237" s="80"/>
      <c r="BW1237" s="80"/>
      <c r="BX1237" s="80"/>
      <c r="BY1237" s="80"/>
      <c r="BZ1237" s="80"/>
      <c r="CE1237" s="5"/>
    </row>
    <row r="1238" spans="2:83" s="6" customFormat="1" x14ac:dyDescent="0.25">
      <c r="B1238" s="77"/>
      <c r="C1238" s="78"/>
      <c r="D1238" s="80"/>
      <c r="E1238" s="80"/>
      <c r="F1238" s="80"/>
      <c r="G1238" s="80"/>
      <c r="H1238" s="80"/>
      <c r="I1238" s="80"/>
      <c r="J1238" s="80"/>
      <c r="K1238" s="5"/>
      <c r="L1238" s="5"/>
      <c r="M1238" s="80"/>
      <c r="N1238" s="5"/>
      <c r="O1238" s="80"/>
      <c r="P1238" s="5"/>
      <c r="Q1238" s="80"/>
      <c r="R1238" s="5"/>
      <c r="S1238" s="80"/>
      <c r="T1238" s="5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5"/>
      <c r="AE1238" s="80"/>
      <c r="AF1238" s="5"/>
      <c r="AG1238" s="80"/>
      <c r="AH1238" s="5"/>
      <c r="AI1238" s="80"/>
      <c r="AJ1238" s="5"/>
      <c r="AK1238" s="80"/>
      <c r="AL1238" s="5"/>
      <c r="AM1238" s="80"/>
      <c r="AN1238" s="5"/>
      <c r="AO1238" s="80"/>
      <c r="AP1238" s="80"/>
      <c r="AQ1238" s="5"/>
      <c r="AR1238" s="80"/>
      <c r="AS1238" s="5"/>
      <c r="AT1238" s="80"/>
      <c r="AU1238" s="5"/>
      <c r="AV1238" s="80"/>
      <c r="AW1238" s="5"/>
      <c r="AX1238" s="80"/>
      <c r="AY1238" s="5"/>
      <c r="AZ1238" s="80"/>
      <c r="BA1238" s="5"/>
      <c r="BB1238" s="80"/>
      <c r="BC1238" s="80"/>
      <c r="BD1238" s="80"/>
      <c r="BE1238" s="80"/>
      <c r="BF1238" s="80"/>
      <c r="BG1238" s="80"/>
      <c r="BH1238" s="80"/>
      <c r="BI1238" s="80"/>
      <c r="BJ1238" s="80"/>
      <c r="BK1238" s="80"/>
      <c r="BL1238" s="80"/>
      <c r="BM1238" s="80"/>
      <c r="BN1238" s="80"/>
      <c r="BO1238" s="80"/>
      <c r="BP1238" s="80"/>
      <c r="BQ1238" s="80"/>
      <c r="BR1238" s="80"/>
      <c r="BS1238" s="80"/>
      <c r="BT1238" s="80"/>
      <c r="BU1238" s="80"/>
      <c r="BV1238" s="80"/>
      <c r="BW1238" s="80"/>
      <c r="BX1238" s="80"/>
      <c r="BY1238" s="80"/>
      <c r="BZ1238" s="80"/>
      <c r="CE1238" s="5"/>
    </row>
    <row r="1239" spans="2:83" s="6" customFormat="1" x14ac:dyDescent="0.25">
      <c r="B1239" s="77"/>
      <c r="C1239" s="78"/>
      <c r="D1239" s="80"/>
      <c r="E1239" s="80"/>
      <c r="F1239" s="80"/>
      <c r="G1239" s="80"/>
      <c r="H1239" s="80"/>
      <c r="I1239" s="80"/>
      <c r="J1239" s="80"/>
      <c r="K1239" s="5"/>
      <c r="L1239" s="5"/>
      <c r="M1239" s="80"/>
      <c r="N1239" s="5"/>
      <c r="O1239" s="80"/>
      <c r="P1239" s="5"/>
      <c r="Q1239" s="80"/>
      <c r="R1239" s="5"/>
      <c r="S1239" s="80"/>
      <c r="T1239" s="5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5"/>
      <c r="AE1239" s="80"/>
      <c r="AF1239" s="5"/>
      <c r="AG1239" s="80"/>
      <c r="AH1239" s="5"/>
      <c r="AI1239" s="80"/>
      <c r="AJ1239" s="5"/>
      <c r="AK1239" s="80"/>
      <c r="AL1239" s="5"/>
      <c r="AM1239" s="80"/>
      <c r="AN1239" s="5"/>
      <c r="AO1239" s="80"/>
      <c r="AP1239" s="80"/>
      <c r="AQ1239" s="5"/>
      <c r="AR1239" s="80"/>
      <c r="AS1239" s="5"/>
      <c r="AT1239" s="80"/>
      <c r="AU1239" s="5"/>
      <c r="AV1239" s="80"/>
      <c r="AW1239" s="5"/>
      <c r="AX1239" s="80"/>
      <c r="AY1239" s="5"/>
      <c r="AZ1239" s="80"/>
      <c r="BA1239" s="5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E1239" s="5"/>
    </row>
    <row r="1240" spans="2:83" s="6" customFormat="1" x14ac:dyDescent="0.25">
      <c r="B1240" s="77"/>
      <c r="C1240" s="78"/>
      <c r="D1240" s="80"/>
      <c r="E1240" s="80"/>
      <c r="F1240" s="80"/>
      <c r="G1240" s="80"/>
      <c r="H1240" s="80"/>
      <c r="I1240" s="80"/>
      <c r="J1240" s="80"/>
      <c r="K1240" s="5"/>
      <c r="L1240" s="5"/>
      <c r="M1240" s="80"/>
      <c r="N1240" s="5"/>
      <c r="O1240" s="80"/>
      <c r="P1240" s="5"/>
      <c r="Q1240" s="80"/>
      <c r="R1240" s="5"/>
      <c r="S1240" s="80"/>
      <c r="T1240" s="5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5"/>
      <c r="AE1240" s="80"/>
      <c r="AF1240" s="5"/>
      <c r="AG1240" s="80"/>
      <c r="AH1240" s="5"/>
      <c r="AI1240" s="80"/>
      <c r="AJ1240" s="5"/>
      <c r="AK1240" s="80"/>
      <c r="AL1240" s="5"/>
      <c r="AM1240" s="80"/>
      <c r="AN1240" s="5"/>
      <c r="AO1240" s="80"/>
      <c r="AP1240" s="80"/>
      <c r="AQ1240" s="5"/>
      <c r="AR1240" s="80"/>
      <c r="AS1240" s="5"/>
      <c r="AT1240" s="80"/>
      <c r="AU1240" s="5"/>
      <c r="AV1240" s="80"/>
      <c r="AW1240" s="5"/>
      <c r="AX1240" s="80"/>
      <c r="AY1240" s="5"/>
      <c r="AZ1240" s="80"/>
      <c r="BA1240" s="5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0"/>
      <c r="BP1240" s="80"/>
      <c r="BQ1240" s="80"/>
      <c r="BR1240" s="80"/>
      <c r="BS1240" s="80"/>
      <c r="BT1240" s="80"/>
      <c r="BU1240" s="80"/>
      <c r="BV1240" s="80"/>
      <c r="BW1240" s="80"/>
      <c r="BX1240" s="80"/>
      <c r="BY1240" s="80"/>
      <c r="BZ1240" s="80"/>
      <c r="CE1240" s="5"/>
    </row>
    <row r="1241" spans="2:83" s="6" customFormat="1" x14ac:dyDescent="0.25">
      <c r="B1241" s="77"/>
      <c r="C1241" s="78"/>
      <c r="D1241" s="80"/>
      <c r="E1241" s="80"/>
      <c r="F1241" s="80"/>
      <c r="G1241" s="80"/>
      <c r="H1241" s="80"/>
      <c r="I1241" s="80"/>
      <c r="J1241" s="80"/>
      <c r="K1241" s="5"/>
      <c r="L1241" s="5"/>
      <c r="M1241" s="80"/>
      <c r="N1241" s="5"/>
      <c r="O1241" s="80"/>
      <c r="P1241" s="5"/>
      <c r="Q1241" s="80"/>
      <c r="R1241" s="5"/>
      <c r="S1241" s="80"/>
      <c r="T1241" s="5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5"/>
      <c r="AE1241" s="80"/>
      <c r="AF1241" s="5"/>
      <c r="AG1241" s="80"/>
      <c r="AH1241" s="5"/>
      <c r="AI1241" s="80"/>
      <c r="AJ1241" s="5"/>
      <c r="AK1241" s="80"/>
      <c r="AL1241" s="5"/>
      <c r="AM1241" s="80"/>
      <c r="AN1241" s="5"/>
      <c r="AO1241" s="80"/>
      <c r="AP1241" s="80"/>
      <c r="AQ1241" s="5"/>
      <c r="AR1241" s="80"/>
      <c r="AS1241" s="5"/>
      <c r="AT1241" s="80"/>
      <c r="AU1241" s="5"/>
      <c r="AV1241" s="80"/>
      <c r="AW1241" s="5"/>
      <c r="AX1241" s="80"/>
      <c r="AY1241" s="5"/>
      <c r="AZ1241" s="80"/>
      <c r="BA1241" s="5"/>
      <c r="BB1241" s="80"/>
      <c r="BC1241" s="80"/>
      <c r="BD1241" s="80"/>
      <c r="BE1241" s="80"/>
      <c r="BF1241" s="80"/>
      <c r="BG1241" s="80"/>
      <c r="BH1241" s="80"/>
      <c r="BI1241" s="80"/>
      <c r="BJ1241" s="80"/>
      <c r="BK1241" s="80"/>
      <c r="BL1241" s="80"/>
      <c r="BM1241" s="80"/>
      <c r="BN1241" s="80"/>
      <c r="BO1241" s="80"/>
      <c r="BP1241" s="80"/>
      <c r="BQ1241" s="80"/>
      <c r="BR1241" s="80"/>
      <c r="BS1241" s="80"/>
      <c r="BT1241" s="80"/>
      <c r="BU1241" s="80"/>
      <c r="BV1241" s="80"/>
      <c r="BW1241" s="80"/>
      <c r="BX1241" s="80"/>
      <c r="BY1241" s="80"/>
      <c r="BZ1241" s="80"/>
      <c r="CE1241" s="5"/>
    </row>
    <row r="1242" spans="2:83" s="6" customFormat="1" x14ac:dyDescent="0.25">
      <c r="B1242" s="77"/>
      <c r="C1242" s="78"/>
      <c r="D1242" s="80"/>
      <c r="E1242" s="80"/>
      <c r="F1242" s="80"/>
      <c r="G1242" s="80"/>
      <c r="H1242" s="80"/>
      <c r="I1242" s="80"/>
      <c r="J1242" s="80"/>
      <c r="K1242" s="5"/>
      <c r="L1242" s="5"/>
      <c r="M1242" s="80"/>
      <c r="N1242" s="5"/>
      <c r="O1242" s="80"/>
      <c r="P1242" s="5"/>
      <c r="Q1242" s="80"/>
      <c r="R1242" s="5"/>
      <c r="S1242" s="80"/>
      <c r="T1242" s="5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5"/>
      <c r="AE1242" s="80"/>
      <c r="AF1242" s="5"/>
      <c r="AG1242" s="80"/>
      <c r="AH1242" s="5"/>
      <c r="AI1242" s="80"/>
      <c r="AJ1242" s="5"/>
      <c r="AK1242" s="80"/>
      <c r="AL1242" s="5"/>
      <c r="AM1242" s="80"/>
      <c r="AN1242" s="5"/>
      <c r="AO1242" s="80"/>
      <c r="AP1242" s="80"/>
      <c r="AQ1242" s="5"/>
      <c r="AR1242" s="80"/>
      <c r="AS1242" s="5"/>
      <c r="AT1242" s="80"/>
      <c r="AU1242" s="5"/>
      <c r="AV1242" s="80"/>
      <c r="AW1242" s="5"/>
      <c r="AX1242" s="80"/>
      <c r="AY1242" s="5"/>
      <c r="AZ1242" s="80"/>
      <c r="BA1242" s="5"/>
      <c r="BB1242" s="80"/>
      <c r="BC1242" s="80"/>
      <c r="BD1242" s="80"/>
      <c r="BE1242" s="80"/>
      <c r="BF1242" s="80"/>
      <c r="BG1242" s="80"/>
      <c r="BH1242" s="80"/>
      <c r="BI1242" s="80"/>
      <c r="BJ1242" s="80"/>
      <c r="BK1242" s="80"/>
      <c r="BL1242" s="80"/>
      <c r="BM1242" s="80"/>
      <c r="BN1242" s="80"/>
      <c r="BO1242" s="80"/>
      <c r="BP1242" s="80"/>
      <c r="BQ1242" s="80"/>
      <c r="BR1242" s="80"/>
      <c r="BS1242" s="80"/>
      <c r="BT1242" s="80"/>
      <c r="BU1242" s="80"/>
      <c r="BV1242" s="80"/>
      <c r="BW1242" s="80"/>
      <c r="BX1242" s="80"/>
      <c r="BY1242" s="80"/>
      <c r="BZ1242" s="80"/>
      <c r="CE1242" s="5"/>
    </row>
    <row r="1243" spans="2:83" s="6" customFormat="1" x14ac:dyDescent="0.25">
      <c r="B1243" s="77"/>
      <c r="C1243" s="78"/>
      <c r="D1243" s="80"/>
      <c r="E1243" s="80"/>
      <c r="F1243" s="80"/>
      <c r="G1243" s="80"/>
      <c r="H1243" s="80"/>
      <c r="I1243" s="80"/>
      <c r="J1243" s="80"/>
      <c r="K1243" s="5"/>
      <c r="L1243" s="5"/>
      <c r="M1243" s="80"/>
      <c r="N1243" s="5"/>
      <c r="O1243" s="80"/>
      <c r="P1243" s="5"/>
      <c r="Q1243" s="80"/>
      <c r="R1243" s="5"/>
      <c r="S1243" s="80"/>
      <c r="T1243" s="5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5"/>
      <c r="AE1243" s="80"/>
      <c r="AF1243" s="5"/>
      <c r="AG1243" s="80"/>
      <c r="AH1243" s="5"/>
      <c r="AI1243" s="80"/>
      <c r="AJ1243" s="5"/>
      <c r="AK1243" s="80"/>
      <c r="AL1243" s="5"/>
      <c r="AM1243" s="80"/>
      <c r="AN1243" s="5"/>
      <c r="AO1243" s="80"/>
      <c r="AP1243" s="80"/>
      <c r="AQ1243" s="5"/>
      <c r="AR1243" s="80"/>
      <c r="AS1243" s="5"/>
      <c r="AT1243" s="80"/>
      <c r="AU1243" s="5"/>
      <c r="AV1243" s="80"/>
      <c r="AW1243" s="5"/>
      <c r="AX1243" s="80"/>
      <c r="AY1243" s="5"/>
      <c r="AZ1243" s="80"/>
      <c r="BA1243" s="5"/>
      <c r="BB1243" s="80"/>
      <c r="BC1243" s="80"/>
      <c r="BD1243" s="80"/>
      <c r="BE1243" s="80"/>
      <c r="BF1243" s="80"/>
      <c r="BG1243" s="80"/>
      <c r="BH1243" s="80"/>
      <c r="BI1243" s="80"/>
      <c r="BJ1243" s="80"/>
      <c r="BK1243" s="80"/>
      <c r="BL1243" s="80"/>
      <c r="BM1243" s="80"/>
      <c r="BN1243" s="80"/>
      <c r="BO1243" s="80"/>
      <c r="BP1243" s="80"/>
      <c r="BQ1243" s="80"/>
      <c r="BR1243" s="80"/>
      <c r="BS1243" s="80"/>
      <c r="BT1243" s="80"/>
      <c r="BU1243" s="80"/>
      <c r="BV1243" s="80"/>
      <c r="BW1243" s="80"/>
      <c r="BX1243" s="80"/>
      <c r="BY1243" s="80"/>
      <c r="BZ1243" s="80"/>
      <c r="CE1243" s="5"/>
    </row>
    <row r="1244" spans="2:83" s="6" customFormat="1" x14ac:dyDescent="0.25">
      <c r="B1244" s="77"/>
      <c r="C1244" s="78"/>
      <c r="D1244" s="80"/>
      <c r="E1244" s="80"/>
      <c r="F1244" s="80"/>
      <c r="G1244" s="80"/>
      <c r="H1244" s="80"/>
      <c r="I1244" s="80"/>
      <c r="J1244" s="80"/>
      <c r="K1244" s="5"/>
      <c r="L1244" s="5"/>
      <c r="M1244" s="80"/>
      <c r="N1244" s="5"/>
      <c r="O1244" s="80"/>
      <c r="P1244" s="5"/>
      <c r="Q1244" s="80"/>
      <c r="R1244" s="5"/>
      <c r="S1244" s="80"/>
      <c r="T1244" s="5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5"/>
      <c r="AE1244" s="80"/>
      <c r="AF1244" s="5"/>
      <c r="AG1244" s="80"/>
      <c r="AH1244" s="5"/>
      <c r="AI1244" s="80"/>
      <c r="AJ1244" s="5"/>
      <c r="AK1244" s="80"/>
      <c r="AL1244" s="5"/>
      <c r="AM1244" s="80"/>
      <c r="AN1244" s="5"/>
      <c r="AO1244" s="80"/>
      <c r="AP1244" s="80"/>
      <c r="AQ1244" s="5"/>
      <c r="AR1244" s="80"/>
      <c r="AS1244" s="5"/>
      <c r="AT1244" s="80"/>
      <c r="AU1244" s="5"/>
      <c r="AV1244" s="80"/>
      <c r="AW1244" s="5"/>
      <c r="AX1244" s="80"/>
      <c r="AY1244" s="5"/>
      <c r="AZ1244" s="80"/>
      <c r="BA1244" s="5"/>
      <c r="BB1244" s="80"/>
      <c r="BC1244" s="80"/>
      <c r="BD1244" s="80"/>
      <c r="BE1244" s="80"/>
      <c r="BF1244" s="80"/>
      <c r="BG1244" s="80"/>
      <c r="BH1244" s="80"/>
      <c r="BI1244" s="80"/>
      <c r="BJ1244" s="80"/>
      <c r="BK1244" s="80"/>
      <c r="BL1244" s="80"/>
      <c r="BM1244" s="80"/>
      <c r="BN1244" s="80"/>
      <c r="BO1244" s="80"/>
      <c r="BP1244" s="80"/>
      <c r="BQ1244" s="80"/>
      <c r="BR1244" s="80"/>
      <c r="BS1244" s="80"/>
      <c r="BT1244" s="80"/>
      <c r="BU1244" s="80"/>
      <c r="BV1244" s="80"/>
      <c r="BW1244" s="80"/>
      <c r="BX1244" s="80"/>
      <c r="BY1244" s="80"/>
      <c r="BZ1244" s="80"/>
      <c r="CE1244" s="5"/>
    </row>
    <row r="1245" spans="2:83" s="6" customFormat="1" x14ac:dyDescent="0.25">
      <c r="B1245" s="77"/>
      <c r="C1245" s="78"/>
      <c r="D1245" s="80"/>
      <c r="E1245" s="80"/>
      <c r="F1245" s="80"/>
      <c r="G1245" s="80"/>
      <c r="H1245" s="80"/>
      <c r="I1245" s="80"/>
      <c r="J1245" s="80"/>
      <c r="K1245" s="5"/>
      <c r="L1245" s="5"/>
      <c r="M1245" s="80"/>
      <c r="N1245" s="5"/>
      <c r="O1245" s="80"/>
      <c r="P1245" s="5"/>
      <c r="Q1245" s="80"/>
      <c r="R1245" s="5"/>
      <c r="S1245" s="80"/>
      <c r="T1245" s="5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5"/>
      <c r="AE1245" s="80"/>
      <c r="AF1245" s="5"/>
      <c r="AG1245" s="80"/>
      <c r="AH1245" s="5"/>
      <c r="AI1245" s="80"/>
      <c r="AJ1245" s="5"/>
      <c r="AK1245" s="80"/>
      <c r="AL1245" s="5"/>
      <c r="AM1245" s="80"/>
      <c r="AN1245" s="5"/>
      <c r="AO1245" s="80"/>
      <c r="AP1245" s="80"/>
      <c r="AQ1245" s="5"/>
      <c r="AR1245" s="80"/>
      <c r="AS1245" s="5"/>
      <c r="AT1245" s="80"/>
      <c r="AU1245" s="5"/>
      <c r="AV1245" s="80"/>
      <c r="AW1245" s="5"/>
      <c r="AX1245" s="80"/>
      <c r="AY1245" s="5"/>
      <c r="AZ1245" s="80"/>
      <c r="BA1245" s="5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  <c r="BM1245" s="80"/>
      <c r="BN1245" s="80"/>
      <c r="BO1245" s="80"/>
      <c r="BP1245" s="80"/>
      <c r="BQ1245" s="80"/>
      <c r="BR1245" s="80"/>
      <c r="BS1245" s="80"/>
      <c r="BT1245" s="80"/>
      <c r="BU1245" s="80"/>
      <c r="BV1245" s="80"/>
      <c r="BW1245" s="80"/>
      <c r="BX1245" s="80"/>
      <c r="BY1245" s="80"/>
      <c r="BZ1245" s="80"/>
      <c r="CE1245" s="5"/>
    </row>
    <row r="1246" spans="2:83" s="6" customFormat="1" x14ac:dyDescent="0.25">
      <c r="B1246" s="77"/>
      <c r="C1246" s="78"/>
      <c r="D1246" s="80"/>
      <c r="E1246" s="80"/>
      <c r="F1246" s="80"/>
      <c r="G1246" s="80"/>
      <c r="H1246" s="80"/>
      <c r="I1246" s="80"/>
      <c r="J1246" s="80"/>
      <c r="K1246" s="5"/>
      <c r="L1246" s="5"/>
      <c r="M1246" s="80"/>
      <c r="N1246" s="5"/>
      <c r="O1246" s="80"/>
      <c r="P1246" s="5"/>
      <c r="Q1246" s="80"/>
      <c r="R1246" s="5"/>
      <c r="S1246" s="80"/>
      <c r="T1246" s="5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5"/>
      <c r="AE1246" s="80"/>
      <c r="AF1246" s="5"/>
      <c r="AG1246" s="80"/>
      <c r="AH1246" s="5"/>
      <c r="AI1246" s="80"/>
      <c r="AJ1246" s="5"/>
      <c r="AK1246" s="80"/>
      <c r="AL1246" s="5"/>
      <c r="AM1246" s="80"/>
      <c r="AN1246" s="5"/>
      <c r="AO1246" s="80"/>
      <c r="AP1246" s="80"/>
      <c r="AQ1246" s="5"/>
      <c r="AR1246" s="80"/>
      <c r="AS1246" s="5"/>
      <c r="AT1246" s="80"/>
      <c r="AU1246" s="5"/>
      <c r="AV1246" s="80"/>
      <c r="AW1246" s="5"/>
      <c r="AX1246" s="80"/>
      <c r="AY1246" s="5"/>
      <c r="AZ1246" s="80"/>
      <c r="BA1246" s="5"/>
      <c r="BB1246" s="80"/>
      <c r="BC1246" s="80"/>
      <c r="BD1246" s="80"/>
      <c r="BE1246" s="80"/>
      <c r="BF1246" s="80"/>
      <c r="BG1246" s="80"/>
      <c r="BH1246" s="80"/>
      <c r="BI1246" s="80"/>
      <c r="BJ1246" s="80"/>
      <c r="BK1246" s="80"/>
      <c r="BL1246" s="80"/>
      <c r="BM1246" s="80"/>
      <c r="BN1246" s="80"/>
      <c r="BO1246" s="80"/>
      <c r="BP1246" s="80"/>
      <c r="BQ1246" s="80"/>
      <c r="BR1246" s="80"/>
      <c r="BS1246" s="80"/>
      <c r="BT1246" s="80"/>
      <c r="BU1246" s="80"/>
      <c r="BV1246" s="80"/>
      <c r="BW1246" s="80"/>
      <c r="BX1246" s="80"/>
      <c r="BY1246" s="80"/>
      <c r="BZ1246" s="80"/>
      <c r="CE1246" s="5"/>
    </row>
    <row r="1247" spans="2:83" s="6" customFormat="1" x14ac:dyDescent="0.25">
      <c r="B1247" s="77"/>
      <c r="C1247" s="78"/>
      <c r="D1247" s="80"/>
      <c r="E1247" s="80"/>
      <c r="F1247" s="80"/>
      <c r="G1247" s="80"/>
      <c r="H1247" s="80"/>
      <c r="I1247" s="80"/>
      <c r="J1247" s="80"/>
      <c r="K1247" s="5"/>
      <c r="L1247" s="5"/>
      <c r="M1247" s="80"/>
      <c r="N1247" s="5"/>
      <c r="O1247" s="80"/>
      <c r="P1247" s="5"/>
      <c r="Q1247" s="80"/>
      <c r="R1247" s="5"/>
      <c r="S1247" s="80"/>
      <c r="T1247" s="5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5"/>
      <c r="AE1247" s="80"/>
      <c r="AF1247" s="5"/>
      <c r="AG1247" s="80"/>
      <c r="AH1247" s="5"/>
      <c r="AI1247" s="80"/>
      <c r="AJ1247" s="5"/>
      <c r="AK1247" s="80"/>
      <c r="AL1247" s="5"/>
      <c r="AM1247" s="80"/>
      <c r="AN1247" s="5"/>
      <c r="AO1247" s="80"/>
      <c r="AP1247" s="80"/>
      <c r="AQ1247" s="5"/>
      <c r="AR1247" s="80"/>
      <c r="AS1247" s="5"/>
      <c r="AT1247" s="80"/>
      <c r="AU1247" s="5"/>
      <c r="AV1247" s="80"/>
      <c r="AW1247" s="5"/>
      <c r="AX1247" s="80"/>
      <c r="AY1247" s="5"/>
      <c r="AZ1247" s="80"/>
      <c r="BA1247" s="5"/>
      <c r="BB1247" s="80"/>
      <c r="BC1247" s="80"/>
      <c r="BD1247" s="80"/>
      <c r="BE1247" s="80"/>
      <c r="BF1247" s="80"/>
      <c r="BG1247" s="80"/>
      <c r="BH1247" s="80"/>
      <c r="BI1247" s="80"/>
      <c r="BJ1247" s="80"/>
      <c r="BK1247" s="80"/>
      <c r="BL1247" s="80"/>
      <c r="BM1247" s="80"/>
      <c r="BN1247" s="80"/>
      <c r="BO1247" s="80"/>
      <c r="BP1247" s="80"/>
      <c r="BQ1247" s="80"/>
      <c r="BR1247" s="80"/>
      <c r="BS1247" s="80"/>
      <c r="BT1247" s="80"/>
      <c r="BU1247" s="80"/>
      <c r="BV1247" s="80"/>
      <c r="BW1247" s="80"/>
      <c r="BX1247" s="80"/>
      <c r="BY1247" s="80"/>
      <c r="BZ1247" s="80"/>
      <c r="CE1247" s="5"/>
    </row>
    <row r="1248" spans="2:83" s="6" customFormat="1" x14ac:dyDescent="0.25">
      <c r="B1248" s="77"/>
      <c r="C1248" s="78"/>
      <c r="D1248" s="80"/>
      <c r="E1248" s="80"/>
      <c r="F1248" s="80"/>
      <c r="G1248" s="80"/>
      <c r="H1248" s="80"/>
      <c r="I1248" s="80"/>
      <c r="J1248" s="80"/>
      <c r="K1248" s="5"/>
      <c r="L1248" s="5"/>
      <c r="M1248" s="80"/>
      <c r="N1248" s="5"/>
      <c r="O1248" s="80"/>
      <c r="P1248" s="5"/>
      <c r="Q1248" s="80"/>
      <c r="R1248" s="5"/>
      <c r="S1248" s="80"/>
      <c r="T1248" s="5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5"/>
      <c r="AE1248" s="80"/>
      <c r="AF1248" s="5"/>
      <c r="AG1248" s="80"/>
      <c r="AH1248" s="5"/>
      <c r="AI1248" s="80"/>
      <c r="AJ1248" s="5"/>
      <c r="AK1248" s="80"/>
      <c r="AL1248" s="5"/>
      <c r="AM1248" s="80"/>
      <c r="AN1248" s="5"/>
      <c r="AO1248" s="80"/>
      <c r="AP1248" s="80"/>
      <c r="AQ1248" s="5"/>
      <c r="AR1248" s="80"/>
      <c r="AS1248" s="5"/>
      <c r="AT1248" s="80"/>
      <c r="AU1248" s="5"/>
      <c r="AV1248" s="80"/>
      <c r="AW1248" s="5"/>
      <c r="AX1248" s="80"/>
      <c r="AY1248" s="5"/>
      <c r="AZ1248" s="80"/>
      <c r="BA1248" s="5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E1248" s="5"/>
    </row>
    <row r="1249" spans="2:83" s="6" customFormat="1" x14ac:dyDescent="0.25">
      <c r="B1249" s="77"/>
      <c r="C1249" s="78"/>
      <c r="D1249" s="80"/>
      <c r="E1249" s="80"/>
      <c r="F1249" s="80"/>
      <c r="G1249" s="80"/>
      <c r="H1249" s="80"/>
      <c r="I1249" s="80"/>
      <c r="J1249" s="80"/>
      <c r="K1249" s="5"/>
      <c r="L1249" s="5"/>
      <c r="M1249" s="80"/>
      <c r="N1249" s="5"/>
      <c r="O1249" s="80"/>
      <c r="P1249" s="5"/>
      <c r="Q1249" s="80"/>
      <c r="R1249" s="5"/>
      <c r="S1249" s="80"/>
      <c r="T1249" s="5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5"/>
      <c r="AE1249" s="80"/>
      <c r="AF1249" s="5"/>
      <c r="AG1249" s="80"/>
      <c r="AH1249" s="5"/>
      <c r="AI1249" s="80"/>
      <c r="AJ1249" s="5"/>
      <c r="AK1249" s="80"/>
      <c r="AL1249" s="5"/>
      <c r="AM1249" s="80"/>
      <c r="AN1249" s="5"/>
      <c r="AO1249" s="80"/>
      <c r="AP1249" s="80"/>
      <c r="AQ1249" s="5"/>
      <c r="AR1249" s="80"/>
      <c r="AS1249" s="5"/>
      <c r="AT1249" s="80"/>
      <c r="AU1249" s="5"/>
      <c r="AV1249" s="80"/>
      <c r="AW1249" s="5"/>
      <c r="AX1249" s="80"/>
      <c r="AY1249" s="5"/>
      <c r="AZ1249" s="80"/>
      <c r="BA1249" s="5"/>
      <c r="BB1249" s="80"/>
      <c r="BC1249" s="80"/>
      <c r="BD1249" s="80"/>
      <c r="BE1249" s="80"/>
      <c r="BF1249" s="80"/>
      <c r="BG1249" s="80"/>
      <c r="BH1249" s="80"/>
      <c r="BI1249" s="80"/>
      <c r="BJ1249" s="80"/>
      <c r="BK1249" s="80"/>
      <c r="BL1249" s="80"/>
      <c r="BM1249" s="80"/>
      <c r="BN1249" s="80"/>
      <c r="BO1249" s="80"/>
      <c r="BP1249" s="80"/>
      <c r="BQ1249" s="80"/>
      <c r="BR1249" s="80"/>
      <c r="BS1249" s="80"/>
      <c r="BT1249" s="80"/>
      <c r="BU1249" s="80"/>
      <c r="BV1249" s="80"/>
      <c r="BW1249" s="80"/>
      <c r="BX1249" s="80"/>
      <c r="BY1249" s="80"/>
      <c r="BZ1249" s="80"/>
      <c r="CE1249" s="5"/>
    </row>
    <row r="1250" spans="2:83" s="6" customFormat="1" x14ac:dyDescent="0.25">
      <c r="B1250" s="77"/>
      <c r="C1250" s="78"/>
      <c r="D1250" s="80"/>
      <c r="E1250" s="80"/>
      <c r="F1250" s="80"/>
      <c r="G1250" s="80"/>
      <c r="H1250" s="80"/>
      <c r="I1250" s="80"/>
      <c r="J1250" s="80"/>
      <c r="K1250" s="5"/>
      <c r="L1250" s="5"/>
      <c r="M1250" s="80"/>
      <c r="N1250" s="5"/>
      <c r="O1250" s="80"/>
      <c r="P1250" s="5"/>
      <c r="Q1250" s="80"/>
      <c r="R1250" s="5"/>
      <c r="S1250" s="80"/>
      <c r="T1250" s="5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5"/>
      <c r="AE1250" s="80"/>
      <c r="AF1250" s="5"/>
      <c r="AG1250" s="80"/>
      <c r="AH1250" s="5"/>
      <c r="AI1250" s="80"/>
      <c r="AJ1250" s="5"/>
      <c r="AK1250" s="80"/>
      <c r="AL1250" s="5"/>
      <c r="AM1250" s="80"/>
      <c r="AN1250" s="5"/>
      <c r="AO1250" s="80"/>
      <c r="AP1250" s="80"/>
      <c r="AQ1250" s="5"/>
      <c r="AR1250" s="80"/>
      <c r="AS1250" s="5"/>
      <c r="AT1250" s="80"/>
      <c r="AU1250" s="5"/>
      <c r="AV1250" s="80"/>
      <c r="AW1250" s="5"/>
      <c r="AX1250" s="80"/>
      <c r="AY1250" s="5"/>
      <c r="AZ1250" s="80"/>
      <c r="BA1250" s="5"/>
      <c r="BB1250" s="80"/>
      <c r="BC1250" s="80"/>
      <c r="BD1250" s="80"/>
      <c r="BE1250" s="80"/>
      <c r="BF1250" s="80"/>
      <c r="BG1250" s="80"/>
      <c r="BH1250" s="80"/>
      <c r="BI1250" s="80"/>
      <c r="BJ1250" s="80"/>
      <c r="BK1250" s="80"/>
      <c r="BL1250" s="80"/>
      <c r="BM1250" s="80"/>
      <c r="BN1250" s="80"/>
      <c r="BO1250" s="80"/>
      <c r="BP1250" s="80"/>
      <c r="BQ1250" s="80"/>
      <c r="BR1250" s="80"/>
      <c r="BS1250" s="80"/>
      <c r="BT1250" s="80"/>
      <c r="BU1250" s="80"/>
      <c r="BV1250" s="80"/>
      <c r="BW1250" s="80"/>
      <c r="BX1250" s="80"/>
      <c r="BY1250" s="80"/>
      <c r="BZ1250" s="80"/>
      <c r="CE1250" s="5"/>
    </row>
    <row r="1251" spans="2:83" s="6" customFormat="1" x14ac:dyDescent="0.25">
      <c r="B1251" s="77"/>
      <c r="C1251" s="78"/>
      <c r="D1251" s="80"/>
      <c r="E1251" s="80"/>
      <c r="F1251" s="80"/>
      <c r="G1251" s="80"/>
      <c r="H1251" s="80"/>
      <c r="I1251" s="80"/>
      <c r="J1251" s="80"/>
      <c r="K1251" s="5"/>
      <c r="L1251" s="5"/>
      <c r="M1251" s="80"/>
      <c r="N1251" s="5"/>
      <c r="O1251" s="80"/>
      <c r="P1251" s="5"/>
      <c r="Q1251" s="80"/>
      <c r="R1251" s="5"/>
      <c r="S1251" s="80"/>
      <c r="T1251" s="5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5"/>
      <c r="AE1251" s="80"/>
      <c r="AF1251" s="5"/>
      <c r="AG1251" s="80"/>
      <c r="AH1251" s="5"/>
      <c r="AI1251" s="80"/>
      <c r="AJ1251" s="5"/>
      <c r="AK1251" s="80"/>
      <c r="AL1251" s="5"/>
      <c r="AM1251" s="80"/>
      <c r="AN1251" s="5"/>
      <c r="AO1251" s="80"/>
      <c r="AP1251" s="80"/>
      <c r="AQ1251" s="5"/>
      <c r="AR1251" s="80"/>
      <c r="AS1251" s="5"/>
      <c r="AT1251" s="80"/>
      <c r="AU1251" s="5"/>
      <c r="AV1251" s="80"/>
      <c r="AW1251" s="5"/>
      <c r="AX1251" s="80"/>
      <c r="AY1251" s="5"/>
      <c r="AZ1251" s="80"/>
      <c r="BA1251" s="5"/>
      <c r="BB1251" s="80"/>
      <c r="BC1251" s="80"/>
      <c r="BD1251" s="80"/>
      <c r="BE1251" s="80"/>
      <c r="BF1251" s="80"/>
      <c r="BG1251" s="80"/>
      <c r="BH1251" s="80"/>
      <c r="BI1251" s="80"/>
      <c r="BJ1251" s="80"/>
      <c r="BK1251" s="80"/>
      <c r="BL1251" s="80"/>
      <c r="BM1251" s="80"/>
      <c r="BN1251" s="80"/>
      <c r="BO1251" s="80"/>
      <c r="BP1251" s="80"/>
      <c r="BQ1251" s="80"/>
      <c r="BR1251" s="80"/>
      <c r="BS1251" s="80"/>
      <c r="BT1251" s="80"/>
      <c r="BU1251" s="80"/>
      <c r="BV1251" s="80"/>
      <c r="BW1251" s="80"/>
      <c r="BX1251" s="80"/>
      <c r="BY1251" s="80"/>
      <c r="BZ1251" s="80"/>
      <c r="CE1251" s="5"/>
    </row>
    <row r="1252" spans="2:83" s="6" customFormat="1" x14ac:dyDescent="0.25">
      <c r="B1252" s="77"/>
      <c r="C1252" s="78"/>
      <c r="D1252" s="80"/>
      <c r="E1252" s="80"/>
      <c r="F1252" s="80"/>
      <c r="G1252" s="80"/>
      <c r="H1252" s="80"/>
      <c r="I1252" s="80"/>
      <c r="J1252" s="80"/>
      <c r="K1252" s="5"/>
      <c r="L1252" s="5"/>
      <c r="M1252" s="80"/>
      <c r="N1252" s="5"/>
      <c r="O1252" s="80"/>
      <c r="P1252" s="5"/>
      <c r="Q1252" s="80"/>
      <c r="R1252" s="5"/>
      <c r="S1252" s="80"/>
      <c r="T1252" s="5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5"/>
      <c r="AE1252" s="80"/>
      <c r="AF1252" s="5"/>
      <c r="AG1252" s="80"/>
      <c r="AH1252" s="5"/>
      <c r="AI1252" s="80"/>
      <c r="AJ1252" s="5"/>
      <c r="AK1252" s="80"/>
      <c r="AL1252" s="5"/>
      <c r="AM1252" s="80"/>
      <c r="AN1252" s="5"/>
      <c r="AO1252" s="80"/>
      <c r="AP1252" s="80"/>
      <c r="AQ1252" s="5"/>
      <c r="AR1252" s="80"/>
      <c r="AS1252" s="5"/>
      <c r="AT1252" s="80"/>
      <c r="AU1252" s="5"/>
      <c r="AV1252" s="80"/>
      <c r="AW1252" s="5"/>
      <c r="AX1252" s="80"/>
      <c r="AY1252" s="5"/>
      <c r="AZ1252" s="80"/>
      <c r="BA1252" s="5"/>
      <c r="BB1252" s="80"/>
      <c r="BC1252" s="80"/>
      <c r="BD1252" s="80"/>
      <c r="BE1252" s="80"/>
      <c r="BF1252" s="80"/>
      <c r="BG1252" s="80"/>
      <c r="BH1252" s="80"/>
      <c r="BI1252" s="80"/>
      <c r="BJ1252" s="80"/>
      <c r="BK1252" s="80"/>
      <c r="BL1252" s="80"/>
      <c r="BM1252" s="80"/>
      <c r="BN1252" s="80"/>
      <c r="BO1252" s="80"/>
      <c r="BP1252" s="80"/>
      <c r="BQ1252" s="80"/>
      <c r="BR1252" s="80"/>
      <c r="BS1252" s="80"/>
      <c r="BT1252" s="80"/>
      <c r="BU1252" s="80"/>
      <c r="BV1252" s="80"/>
      <c r="BW1252" s="80"/>
      <c r="BX1252" s="80"/>
      <c r="BY1252" s="80"/>
      <c r="BZ1252" s="80"/>
      <c r="CE1252" s="5"/>
    </row>
    <row r="1253" spans="2:83" s="6" customFormat="1" x14ac:dyDescent="0.25">
      <c r="B1253" s="77"/>
      <c r="C1253" s="78"/>
      <c r="D1253" s="80"/>
      <c r="E1253" s="80"/>
      <c r="F1253" s="80"/>
      <c r="G1253" s="80"/>
      <c r="H1253" s="80"/>
      <c r="I1253" s="80"/>
      <c r="J1253" s="80"/>
      <c r="K1253" s="5"/>
      <c r="L1253" s="5"/>
      <c r="M1253" s="80"/>
      <c r="N1253" s="5"/>
      <c r="O1253" s="80"/>
      <c r="P1253" s="5"/>
      <c r="Q1253" s="80"/>
      <c r="R1253" s="5"/>
      <c r="S1253" s="80"/>
      <c r="T1253" s="5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5"/>
      <c r="AE1253" s="80"/>
      <c r="AF1253" s="5"/>
      <c r="AG1253" s="80"/>
      <c r="AH1253" s="5"/>
      <c r="AI1253" s="80"/>
      <c r="AJ1253" s="5"/>
      <c r="AK1253" s="80"/>
      <c r="AL1253" s="5"/>
      <c r="AM1253" s="80"/>
      <c r="AN1253" s="5"/>
      <c r="AO1253" s="80"/>
      <c r="AP1253" s="80"/>
      <c r="AQ1253" s="5"/>
      <c r="AR1253" s="80"/>
      <c r="AS1253" s="5"/>
      <c r="AT1253" s="80"/>
      <c r="AU1253" s="5"/>
      <c r="AV1253" s="80"/>
      <c r="AW1253" s="5"/>
      <c r="AX1253" s="80"/>
      <c r="AY1253" s="5"/>
      <c r="AZ1253" s="80"/>
      <c r="BA1253" s="5"/>
      <c r="BB1253" s="80"/>
      <c r="BC1253" s="80"/>
      <c r="BD1253" s="80"/>
      <c r="BE1253" s="80"/>
      <c r="BF1253" s="80"/>
      <c r="BG1253" s="80"/>
      <c r="BH1253" s="80"/>
      <c r="BI1253" s="80"/>
      <c r="BJ1253" s="80"/>
      <c r="BK1253" s="80"/>
      <c r="BL1253" s="80"/>
      <c r="BM1253" s="80"/>
      <c r="BN1253" s="80"/>
      <c r="BO1253" s="80"/>
      <c r="BP1253" s="80"/>
      <c r="BQ1253" s="80"/>
      <c r="BR1253" s="80"/>
      <c r="BS1253" s="80"/>
      <c r="BT1253" s="80"/>
      <c r="BU1253" s="80"/>
      <c r="BV1253" s="80"/>
      <c r="BW1253" s="80"/>
      <c r="BX1253" s="80"/>
      <c r="BY1253" s="80"/>
      <c r="BZ1253" s="80"/>
      <c r="CE1253" s="5"/>
    </row>
    <row r="1254" spans="2:83" s="6" customFormat="1" x14ac:dyDescent="0.25">
      <c r="B1254" s="77"/>
      <c r="C1254" s="78"/>
      <c r="D1254" s="80"/>
      <c r="E1254" s="80"/>
      <c r="F1254" s="80"/>
      <c r="G1254" s="80"/>
      <c r="H1254" s="80"/>
      <c r="I1254" s="80"/>
      <c r="J1254" s="80"/>
      <c r="K1254" s="5"/>
      <c r="L1254" s="5"/>
      <c r="M1254" s="80"/>
      <c r="N1254" s="5"/>
      <c r="O1254" s="80"/>
      <c r="P1254" s="5"/>
      <c r="Q1254" s="80"/>
      <c r="R1254" s="5"/>
      <c r="S1254" s="80"/>
      <c r="T1254" s="5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5"/>
      <c r="AE1254" s="80"/>
      <c r="AF1254" s="5"/>
      <c r="AG1254" s="80"/>
      <c r="AH1254" s="5"/>
      <c r="AI1254" s="80"/>
      <c r="AJ1254" s="5"/>
      <c r="AK1254" s="80"/>
      <c r="AL1254" s="5"/>
      <c r="AM1254" s="80"/>
      <c r="AN1254" s="5"/>
      <c r="AO1254" s="80"/>
      <c r="AP1254" s="80"/>
      <c r="AQ1254" s="5"/>
      <c r="AR1254" s="80"/>
      <c r="AS1254" s="5"/>
      <c r="AT1254" s="80"/>
      <c r="AU1254" s="5"/>
      <c r="AV1254" s="80"/>
      <c r="AW1254" s="5"/>
      <c r="AX1254" s="80"/>
      <c r="AY1254" s="5"/>
      <c r="AZ1254" s="80"/>
      <c r="BA1254" s="5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  <c r="BM1254" s="80"/>
      <c r="BN1254" s="80"/>
      <c r="BO1254" s="80"/>
      <c r="BP1254" s="80"/>
      <c r="BQ1254" s="80"/>
      <c r="BR1254" s="80"/>
      <c r="BS1254" s="80"/>
      <c r="BT1254" s="80"/>
      <c r="BU1254" s="80"/>
      <c r="BV1254" s="80"/>
      <c r="BW1254" s="80"/>
      <c r="BX1254" s="80"/>
      <c r="BY1254" s="80"/>
      <c r="BZ1254" s="80"/>
      <c r="CE1254" s="5"/>
    </row>
    <row r="1255" spans="2:83" s="6" customFormat="1" x14ac:dyDescent="0.25">
      <c r="B1255" s="77"/>
      <c r="C1255" s="78"/>
      <c r="D1255" s="80"/>
      <c r="E1255" s="80"/>
      <c r="F1255" s="80"/>
      <c r="G1255" s="80"/>
      <c r="H1255" s="80"/>
      <c r="I1255" s="80"/>
      <c r="J1255" s="80"/>
      <c r="K1255" s="5"/>
      <c r="L1255" s="5"/>
      <c r="M1255" s="80"/>
      <c r="N1255" s="5"/>
      <c r="O1255" s="80"/>
      <c r="P1255" s="5"/>
      <c r="Q1255" s="80"/>
      <c r="R1255" s="5"/>
      <c r="S1255" s="80"/>
      <c r="T1255" s="5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5"/>
      <c r="AE1255" s="80"/>
      <c r="AF1255" s="5"/>
      <c r="AG1255" s="80"/>
      <c r="AH1255" s="5"/>
      <c r="AI1255" s="80"/>
      <c r="AJ1255" s="5"/>
      <c r="AK1255" s="80"/>
      <c r="AL1255" s="5"/>
      <c r="AM1255" s="80"/>
      <c r="AN1255" s="5"/>
      <c r="AO1255" s="80"/>
      <c r="AP1255" s="80"/>
      <c r="AQ1255" s="5"/>
      <c r="AR1255" s="80"/>
      <c r="AS1255" s="5"/>
      <c r="AT1255" s="80"/>
      <c r="AU1255" s="5"/>
      <c r="AV1255" s="80"/>
      <c r="AW1255" s="5"/>
      <c r="AX1255" s="80"/>
      <c r="AY1255" s="5"/>
      <c r="AZ1255" s="80"/>
      <c r="BA1255" s="5"/>
      <c r="BB1255" s="80"/>
      <c r="BC1255" s="80"/>
      <c r="BD1255" s="80"/>
      <c r="BE1255" s="80"/>
      <c r="BF1255" s="80"/>
      <c r="BG1255" s="80"/>
      <c r="BH1255" s="80"/>
      <c r="BI1255" s="80"/>
      <c r="BJ1255" s="80"/>
      <c r="BK1255" s="80"/>
      <c r="BL1255" s="80"/>
      <c r="BM1255" s="80"/>
      <c r="BN1255" s="80"/>
      <c r="BO1255" s="80"/>
      <c r="BP1255" s="80"/>
      <c r="BQ1255" s="80"/>
      <c r="BR1255" s="80"/>
      <c r="BS1255" s="80"/>
      <c r="BT1255" s="80"/>
      <c r="BU1255" s="80"/>
      <c r="BV1255" s="80"/>
      <c r="BW1255" s="80"/>
      <c r="BX1255" s="80"/>
      <c r="BY1255" s="80"/>
      <c r="BZ1255" s="80"/>
      <c r="CE1255" s="5"/>
    </row>
    <row r="1256" spans="2:83" s="6" customFormat="1" x14ac:dyDescent="0.25">
      <c r="B1256" s="77"/>
      <c r="C1256" s="78"/>
      <c r="D1256" s="80"/>
      <c r="E1256" s="80"/>
      <c r="F1256" s="80"/>
      <c r="G1256" s="80"/>
      <c r="H1256" s="80"/>
      <c r="I1256" s="80"/>
      <c r="J1256" s="80"/>
      <c r="K1256" s="5"/>
      <c r="L1256" s="5"/>
      <c r="M1256" s="80"/>
      <c r="N1256" s="5"/>
      <c r="O1256" s="80"/>
      <c r="P1256" s="5"/>
      <c r="Q1256" s="80"/>
      <c r="R1256" s="5"/>
      <c r="S1256" s="80"/>
      <c r="T1256" s="5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5"/>
      <c r="AE1256" s="80"/>
      <c r="AF1256" s="5"/>
      <c r="AG1256" s="80"/>
      <c r="AH1256" s="5"/>
      <c r="AI1256" s="80"/>
      <c r="AJ1256" s="5"/>
      <c r="AK1256" s="80"/>
      <c r="AL1256" s="5"/>
      <c r="AM1256" s="80"/>
      <c r="AN1256" s="5"/>
      <c r="AO1256" s="80"/>
      <c r="AP1256" s="80"/>
      <c r="AQ1256" s="5"/>
      <c r="AR1256" s="80"/>
      <c r="AS1256" s="5"/>
      <c r="AT1256" s="80"/>
      <c r="AU1256" s="5"/>
      <c r="AV1256" s="80"/>
      <c r="AW1256" s="5"/>
      <c r="AX1256" s="80"/>
      <c r="AY1256" s="5"/>
      <c r="AZ1256" s="80"/>
      <c r="BA1256" s="5"/>
      <c r="BB1256" s="80"/>
      <c r="BC1256" s="80"/>
      <c r="BD1256" s="80"/>
      <c r="BE1256" s="80"/>
      <c r="BF1256" s="80"/>
      <c r="BG1256" s="80"/>
      <c r="BH1256" s="80"/>
      <c r="BI1256" s="80"/>
      <c r="BJ1256" s="80"/>
      <c r="BK1256" s="80"/>
      <c r="BL1256" s="80"/>
      <c r="BM1256" s="80"/>
      <c r="BN1256" s="80"/>
      <c r="BO1256" s="80"/>
      <c r="BP1256" s="80"/>
      <c r="BQ1256" s="80"/>
      <c r="BR1256" s="80"/>
      <c r="BS1256" s="80"/>
      <c r="BT1256" s="80"/>
      <c r="BU1256" s="80"/>
      <c r="BV1256" s="80"/>
      <c r="BW1256" s="80"/>
      <c r="BX1256" s="80"/>
      <c r="BY1256" s="80"/>
      <c r="BZ1256" s="80"/>
      <c r="CE1256" s="5"/>
    </row>
    <row r="1257" spans="2:83" s="6" customFormat="1" x14ac:dyDescent="0.25">
      <c r="B1257" s="77"/>
      <c r="C1257" s="78"/>
      <c r="D1257" s="80"/>
      <c r="E1257" s="80"/>
      <c r="F1257" s="80"/>
      <c r="G1257" s="80"/>
      <c r="H1257" s="80"/>
      <c r="I1257" s="80"/>
      <c r="J1257" s="80"/>
      <c r="K1257" s="5"/>
      <c r="L1257" s="5"/>
      <c r="M1257" s="80"/>
      <c r="N1257" s="5"/>
      <c r="O1257" s="80"/>
      <c r="P1257" s="5"/>
      <c r="Q1257" s="80"/>
      <c r="R1257" s="5"/>
      <c r="S1257" s="80"/>
      <c r="T1257" s="5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5"/>
      <c r="AE1257" s="80"/>
      <c r="AF1257" s="5"/>
      <c r="AG1257" s="80"/>
      <c r="AH1257" s="5"/>
      <c r="AI1257" s="80"/>
      <c r="AJ1257" s="5"/>
      <c r="AK1257" s="80"/>
      <c r="AL1257" s="5"/>
      <c r="AM1257" s="80"/>
      <c r="AN1257" s="5"/>
      <c r="AO1257" s="80"/>
      <c r="AP1257" s="80"/>
      <c r="AQ1257" s="5"/>
      <c r="AR1257" s="80"/>
      <c r="AS1257" s="5"/>
      <c r="AT1257" s="80"/>
      <c r="AU1257" s="5"/>
      <c r="AV1257" s="80"/>
      <c r="AW1257" s="5"/>
      <c r="AX1257" s="80"/>
      <c r="AY1257" s="5"/>
      <c r="AZ1257" s="80"/>
      <c r="BA1257" s="5"/>
      <c r="BB1257" s="80"/>
      <c r="BC1257" s="80"/>
      <c r="BD1257" s="80"/>
      <c r="BE1257" s="80"/>
      <c r="BF1257" s="80"/>
      <c r="BG1257" s="80"/>
      <c r="BH1257" s="80"/>
      <c r="BI1257" s="80"/>
      <c r="BJ1257" s="80"/>
      <c r="BK1257" s="80"/>
      <c r="BL1257" s="80"/>
      <c r="BM1257" s="80"/>
      <c r="BN1257" s="80"/>
      <c r="BO1257" s="80"/>
      <c r="BP1257" s="80"/>
      <c r="BQ1257" s="80"/>
      <c r="BR1257" s="80"/>
      <c r="BS1257" s="80"/>
      <c r="BT1257" s="80"/>
      <c r="BU1257" s="80"/>
      <c r="BV1257" s="80"/>
      <c r="BW1257" s="80"/>
      <c r="BX1257" s="80"/>
      <c r="BY1257" s="80"/>
      <c r="BZ1257" s="80"/>
      <c r="CE1257" s="5"/>
    </row>
    <row r="1258" spans="2:83" s="6" customFormat="1" x14ac:dyDescent="0.25">
      <c r="B1258" s="77"/>
      <c r="C1258" s="78"/>
      <c r="D1258" s="80"/>
      <c r="E1258" s="80"/>
      <c r="F1258" s="80"/>
      <c r="G1258" s="80"/>
      <c r="H1258" s="80"/>
      <c r="I1258" s="80"/>
      <c r="J1258" s="80"/>
      <c r="K1258" s="5"/>
      <c r="L1258" s="5"/>
      <c r="M1258" s="80"/>
      <c r="N1258" s="5"/>
      <c r="O1258" s="80"/>
      <c r="P1258" s="5"/>
      <c r="Q1258" s="80"/>
      <c r="R1258" s="5"/>
      <c r="S1258" s="80"/>
      <c r="T1258" s="5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5"/>
      <c r="AE1258" s="80"/>
      <c r="AF1258" s="5"/>
      <c r="AG1258" s="80"/>
      <c r="AH1258" s="5"/>
      <c r="AI1258" s="80"/>
      <c r="AJ1258" s="5"/>
      <c r="AK1258" s="80"/>
      <c r="AL1258" s="5"/>
      <c r="AM1258" s="80"/>
      <c r="AN1258" s="5"/>
      <c r="AO1258" s="80"/>
      <c r="AP1258" s="80"/>
      <c r="AQ1258" s="5"/>
      <c r="AR1258" s="80"/>
      <c r="AS1258" s="5"/>
      <c r="AT1258" s="80"/>
      <c r="AU1258" s="5"/>
      <c r="AV1258" s="80"/>
      <c r="AW1258" s="5"/>
      <c r="AX1258" s="80"/>
      <c r="AY1258" s="5"/>
      <c r="AZ1258" s="80"/>
      <c r="BA1258" s="5"/>
      <c r="BB1258" s="80"/>
      <c r="BC1258" s="80"/>
      <c r="BD1258" s="80"/>
      <c r="BE1258" s="80"/>
      <c r="BF1258" s="80"/>
      <c r="BG1258" s="80"/>
      <c r="BH1258" s="80"/>
      <c r="BI1258" s="80"/>
      <c r="BJ1258" s="80"/>
      <c r="BK1258" s="80"/>
      <c r="BL1258" s="80"/>
      <c r="BM1258" s="80"/>
      <c r="BN1258" s="80"/>
      <c r="BO1258" s="80"/>
      <c r="BP1258" s="80"/>
      <c r="BQ1258" s="80"/>
      <c r="BR1258" s="80"/>
      <c r="BS1258" s="80"/>
      <c r="BT1258" s="80"/>
      <c r="BU1258" s="80"/>
      <c r="BV1258" s="80"/>
      <c r="BW1258" s="80"/>
      <c r="BX1258" s="80"/>
      <c r="BY1258" s="80"/>
      <c r="BZ1258" s="80"/>
      <c r="CE1258" s="5"/>
    </row>
    <row r="1259" spans="2:83" s="6" customFormat="1" x14ac:dyDescent="0.25">
      <c r="B1259" s="77"/>
      <c r="C1259" s="78"/>
      <c r="D1259" s="80"/>
      <c r="E1259" s="80"/>
      <c r="F1259" s="80"/>
      <c r="G1259" s="80"/>
      <c r="H1259" s="80"/>
      <c r="I1259" s="80"/>
      <c r="J1259" s="80"/>
      <c r="K1259" s="5"/>
      <c r="L1259" s="5"/>
      <c r="M1259" s="80"/>
      <c r="N1259" s="5"/>
      <c r="O1259" s="80"/>
      <c r="P1259" s="5"/>
      <c r="Q1259" s="80"/>
      <c r="R1259" s="5"/>
      <c r="S1259" s="80"/>
      <c r="T1259" s="5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5"/>
      <c r="AE1259" s="80"/>
      <c r="AF1259" s="5"/>
      <c r="AG1259" s="80"/>
      <c r="AH1259" s="5"/>
      <c r="AI1259" s="80"/>
      <c r="AJ1259" s="5"/>
      <c r="AK1259" s="80"/>
      <c r="AL1259" s="5"/>
      <c r="AM1259" s="80"/>
      <c r="AN1259" s="5"/>
      <c r="AO1259" s="80"/>
      <c r="AP1259" s="80"/>
      <c r="AQ1259" s="5"/>
      <c r="AR1259" s="80"/>
      <c r="AS1259" s="5"/>
      <c r="AT1259" s="80"/>
      <c r="AU1259" s="5"/>
      <c r="AV1259" s="80"/>
      <c r="AW1259" s="5"/>
      <c r="AX1259" s="80"/>
      <c r="AY1259" s="5"/>
      <c r="AZ1259" s="80"/>
      <c r="BA1259" s="5"/>
      <c r="BB1259" s="80"/>
      <c r="BC1259" s="80"/>
      <c r="BD1259" s="80"/>
      <c r="BE1259" s="80"/>
      <c r="BF1259" s="80"/>
      <c r="BG1259" s="80"/>
      <c r="BH1259" s="80"/>
      <c r="BI1259" s="80"/>
      <c r="BJ1259" s="80"/>
      <c r="BK1259" s="80"/>
      <c r="BL1259" s="80"/>
      <c r="BM1259" s="80"/>
      <c r="BN1259" s="80"/>
      <c r="BO1259" s="80"/>
      <c r="BP1259" s="80"/>
      <c r="BQ1259" s="80"/>
      <c r="BR1259" s="80"/>
      <c r="BS1259" s="80"/>
      <c r="BT1259" s="80"/>
      <c r="BU1259" s="80"/>
      <c r="BV1259" s="80"/>
      <c r="BW1259" s="80"/>
      <c r="BX1259" s="80"/>
      <c r="BY1259" s="80"/>
      <c r="BZ1259" s="80"/>
      <c r="CE1259" s="5"/>
    </row>
    <row r="1260" spans="2:83" s="6" customFormat="1" x14ac:dyDescent="0.25">
      <c r="B1260" s="77"/>
      <c r="C1260" s="78"/>
      <c r="D1260" s="80"/>
      <c r="E1260" s="80"/>
      <c r="F1260" s="80"/>
      <c r="G1260" s="80"/>
      <c r="H1260" s="80"/>
      <c r="I1260" s="80"/>
      <c r="J1260" s="80"/>
      <c r="K1260" s="5"/>
      <c r="L1260" s="5"/>
      <c r="M1260" s="80"/>
      <c r="N1260" s="5"/>
      <c r="O1260" s="80"/>
      <c r="P1260" s="5"/>
      <c r="Q1260" s="80"/>
      <c r="R1260" s="5"/>
      <c r="S1260" s="80"/>
      <c r="T1260" s="5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5"/>
      <c r="AE1260" s="80"/>
      <c r="AF1260" s="5"/>
      <c r="AG1260" s="80"/>
      <c r="AH1260" s="5"/>
      <c r="AI1260" s="80"/>
      <c r="AJ1260" s="5"/>
      <c r="AK1260" s="80"/>
      <c r="AL1260" s="5"/>
      <c r="AM1260" s="80"/>
      <c r="AN1260" s="5"/>
      <c r="AO1260" s="80"/>
      <c r="AP1260" s="80"/>
      <c r="AQ1260" s="5"/>
      <c r="AR1260" s="80"/>
      <c r="AS1260" s="5"/>
      <c r="AT1260" s="80"/>
      <c r="AU1260" s="5"/>
      <c r="AV1260" s="80"/>
      <c r="AW1260" s="5"/>
      <c r="AX1260" s="80"/>
      <c r="AY1260" s="5"/>
      <c r="AZ1260" s="80"/>
      <c r="BA1260" s="5"/>
      <c r="BB1260" s="80"/>
      <c r="BC1260" s="80"/>
      <c r="BD1260" s="80"/>
      <c r="BE1260" s="80"/>
      <c r="BF1260" s="80"/>
      <c r="BG1260" s="80"/>
      <c r="BH1260" s="80"/>
      <c r="BI1260" s="80"/>
      <c r="BJ1260" s="80"/>
      <c r="BK1260" s="80"/>
      <c r="BL1260" s="80"/>
      <c r="BM1260" s="80"/>
      <c r="BN1260" s="80"/>
      <c r="BO1260" s="80"/>
      <c r="BP1260" s="80"/>
      <c r="BQ1260" s="80"/>
      <c r="BR1260" s="80"/>
      <c r="BS1260" s="80"/>
      <c r="BT1260" s="80"/>
      <c r="BU1260" s="80"/>
      <c r="BV1260" s="80"/>
      <c r="BW1260" s="80"/>
      <c r="BX1260" s="80"/>
      <c r="BY1260" s="80"/>
      <c r="BZ1260" s="80"/>
      <c r="CE1260" s="5"/>
    </row>
    <row r="1261" spans="2:83" s="6" customFormat="1" x14ac:dyDescent="0.25">
      <c r="B1261" s="77"/>
      <c r="C1261" s="78"/>
      <c r="D1261" s="80"/>
      <c r="E1261" s="80"/>
      <c r="F1261" s="80"/>
      <c r="G1261" s="80"/>
      <c r="H1261" s="80"/>
      <c r="I1261" s="80"/>
      <c r="J1261" s="80"/>
      <c r="K1261" s="5"/>
      <c r="L1261" s="5"/>
      <c r="M1261" s="80"/>
      <c r="N1261" s="5"/>
      <c r="O1261" s="80"/>
      <c r="P1261" s="5"/>
      <c r="Q1261" s="80"/>
      <c r="R1261" s="5"/>
      <c r="S1261" s="80"/>
      <c r="T1261" s="5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5"/>
      <c r="AE1261" s="80"/>
      <c r="AF1261" s="5"/>
      <c r="AG1261" s="80"/>
      <c r="AH1261" s="5"/>
      <c r="AI1261" s="80"/>
      <c r="AJ1261" s="5"/>
      <c r="AK1261" s="80"/>
      <c r="AL1261" s="5"/>
      <c r="AM1261" s="80"/>
      <c r="AN1261" s="5"/>
      <c r="AO1261" s="80"/>
      <c r="AP1261" s="80"/>
      <c r="AQ1261" s="5"/>
      <c r="AR1261" s="80"/>
      <c r="AS1261" s="5"/>
      <c r="AT1261" s="80"/>
      <c r="AU1261" s="5"/>
      <c r="AV1261" s="80"/>
      <c r="AW1261" s="5"/>
      <c r="AX1261" s="80"/>
      <c r="AY1261" s="5"/>
      <c r="AZ1261" s="80"/>
      <c r="BA1261" s="5"/>
      <c r="BB1261" s="80"/>
      <c r="BC1261" s="80"/>
      <c r="BD1261" s="80"/>
      <c r="BE1261" s="80"/>
      <c r="BF1261" s="80"/>
      <c r="BG1261" s="80"/>
      <c r="BH1261" s="80"/>
      <c r="BI1261" s="80"/>
      <c r="BJ1261" s="80"/>
      <c r="BK1261" s="80"/>
      <c r="BL1261" s="80"/>
      <c r="BM1261" s="80"/>
      <c r="BN1261" s="80"/>
      <c r="BO1261" s="80"/>
      <c r="BP1261" s="80"/>
      <c r="BQ1261" s="80"/>
      <c r="BR1261" s="80"/>
      <c r="BS1261" s="80"/>
      <c r="BT1261" s="80"/>
      <c r="BU1261" s="80"/>
      <c r="BV1261" s="80"/>
      <c r="BW1261" s="80"/>
      <c r="BX1261" s="80"/>
      <c r="BY1261" s="80"/>
      <c r="BZ1261" s="80"/>
      <c r="CE1261" s="5"/>
    </row>
    <row r="1262" spans="2:83" s="6" customFormat="1" x14ac:dyDescent="0.25">
      <c r="B1262" s="77"/>
      <c r="C1262" s="78"/>
      <c r="D1262" s="80"/>
      <c r="E1262" s="80"/>
      <c r="F1262" s="80"/>
      <c r="G1262" s="80"/>
      <c r="H1262" s="80"/>
      <c r="I1262" s="80"/>
      <c r="J1262" s="80"/>
      <c r="K1262" s="5"/>
      <c r="L1262" s="5"/>
      <c r="M1262" s="80"/>
      <c r="N1262" s="5"/>
      <c r="O1262" s="80"/>
      <c r="P1262" s="5"/>
      <c r="Q1262" s="80"/>
      <c r="R1262" s="5"/>
      <c r="S1262" s="80"/>
      <c r="T1262" s="5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5"/>
      <c r="AE1262" s="80"/>
      <c r="AF1262" s="5"/>
      <c r="AG1262" s="80"/>
      <c r="AH1262" s="5"/>
      <c r="AI1262" s="80"/>
      <c r="AJ1262" s="5"/>
      <c r="AK1262" s="80"/>
      <c r="AL1262" s="5"/>
      <c r="AM1262" s="80"/>
      <c r="AN1262" s="5"/>
      <c r="AO1262" s="80"/>
      <c r="AP1262" s="80"/>
      <c r="AQ1262" s="5"/>
      <c r="AR1262" s="80"/>
      <c r="AS1262" s="5"/>
      <c r="AT1262" s="80"/>
      <c r="AU1262" s="5"/>
      <c r="AV1262" s="80"/>
      <c r="AW1262" s="5"/>
      <c r="AX1262" s="80"/>
      <c r="AY1262" s="5"/>
      <c r="AZ1262" s="80"/>
      <c r="BA1262" s="5"/>
      <c r="BB1262" s="80"/>
      <c r="BC1262" s="80"/>
      <c r="BD1262" s="80"/>
      <c r="BE1262" s="80"/>
      <c r="BF1262" s="80"/>
      <c r="BG1262" s="80"/>
      <c r="BH1262" s="80"/>
      <c r="BI1262" s="80"/>
      <c r="BJ1262" s="80"/>
      <c r="BK1262" s="80"/>
      <c r="BL1262" s="80"/>
      <c r="BM1262" s="80"/>
      <c r="BN1262" s="80"/>
      <c r="BO1262" s="80"/>
      <c r="BP1262" s="80"/>
      <c r="BQ1262" s="80"/>
      <c r="BR1262" s="80"/>
      <c r="BS1262" s="80"/>
      <c r="BT1262" s="80"/>
      <c r="BU1262" s="80"/>
      <c r="BV1262" s="80"/>
      <c r="BW1262" s="80"/>
      <c r="BX1262" s="80"/>
      <c r="BY1262" s="80"/>
      <c r="BZ1262" s="80"/>
      <c r="CE1262" s="5"/>
    </row>
    <row r="1263" spans="2:83" s="6" customFormat="1" x14ac:dyDescent="0.25">
      <c r="B1263" s="77"/>
      <c r="C1263" s="78"/>
      <c r="D1263" s="80"/>
      <c r="E1263" s="80"/>
      <c r="F1263" s="80"/>
      <c r="G1263" s="80"/>
      <c r="H1263" s="80"/>
      <c r="I1263" s="80"/>
      <c r="J1263" s="80"/>
      <c r="K1263" s="5"/>
      <c r="L1263" s="5"/>
      <c r="M1263" s="80"/>
      <c r="N1263" s="5"/>
      <c r="O1263" s="80"/>
      <c r="P1263" s="5"/>
      <c r="Q1263" s="80"/>
      <c r="R1263" s="5"/>
      <c r="S1263" s="80"/>
      <c r="T1263" s="5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5"/>
      <c r="AE1263" s="80"/>
      <c r="AF1263" s="5"/>
      <c r="AG1263" s="80"/>
      <c r="AH1263" s="5"/>
      <c r="AI1263" s="80"/>
      <c r="AJ1263" s="5"/>
      <c r="AK1263" s="80"/>
      <c r="AL1263" s="5"/>
      <c r="AM1263" s="80"/>
      <c r="AN1263" s="5"/>
      <c r="AO1263" s="80"/>
      <c r="AP1263" s="80"/>
      <c r="AQ1263" s="5"/>
      <c r="AR1263" s="80"/>
      <c r="AS1263" s="5"/>
      <c r="AT1263" s="80"/>
      <c r="AU1263" s="5"/>
      <c r="AV1263" s="80"/>
      <c r="AW1263" s="5"/>
      <c r="AX1263" s="80"/>
      <c r="AY1263" s="5"/>
      <c r="AZ1263" s="80"/>
      <c r="BA1263" s="5"/>
      <c r="BB1263" s="80"/>
      <c r="BC1263" s="80"/>
      <c r="BD1263" s="80"/>
      <c r="BE1263" s="80"/>
      <c r="BF1263" s="80"/>
      <c r="BG1263" s="80"/>
      <c r="BH1263" s="80"/>
      <c r="BI1263" s="80"/>
      <c r="BJ1263" s="80"/>
      <c r="BK1263" s="80"/>
      <c r="BL1263" s="80"/>
      <c r="BM1263" s="80"/>
      <c r="BN1263" s="80"/>
      <c r="BO1263" s="80"/>
      <c r="BP1263" s="80"/>
      <c r="BQ1263" s="80"/>
      <c r="BR1263" s="80"/>
      <c r="BS1263" s="80"/>
      <c r="BT1263" s="80"/>
      <c r="BU1263" s="80"/>
      <c r="BV1263" s="80"/>
      <c r="BW1263" s="80"/>
      <c r="BX1263" s="80"/>
      <c r="BY1263" s="80"/>
      <c r="BZ1263" s="80"/>
      <c r="CE1263" s="5"/>
    </row>
    <row r="1264" spans="2:83" s="6" customFormat="1" x14ac:dyDescent="0.25">
      <c r="B1264" s="77"/>
      <c r="C1264" s="78"/>
      <c r="D1264" s="80"/>
      <c r="E1264" s="80"/>
      <c r="F1264" s="80"/>
      <c r="G1264" s="80"/>
      <c r="H1264" s="80"/>
      <c r="I1264" s="80"/>
      <c r="J1264" s="80"/>
      <c r="K1264" s="5"/>
      <c r="L1264" s="5"/>
      <c r="M1264" s="80"/>
      <c r="N1264" s="5"/>
      <c r="O1264" s="80"/>
      <c r="P1264" s="5"/>
      <c r="Q1264" s="80"/>
      <c r="R1264" s="5"/>
      <c r="S1264" s="80"/>
      <c r="T1264" s="5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5"/>
      <c r="AE1264" s="80"/>
      <c r="AF1264" s="5"/>
      <c r="AG1264" s="80"/>
      <c r="AH1264" s="5"/>
      <c r="AI1264" s="80"/>
      <c r="AJ1264" s="5"/>
      <c r="AK1264" s="80"/>
      <c r="AL1264" s="5"/>
      <c r="AM1264" s="80"/>
      <c r="AN1264" s="5"/>
      <c r="AO1264" s="80"/>
      <c r="AP1264" s="80"/>
      <c r="AQ1264" s="5"/>
      <c r="AR1264" s="80"/>
      <c r="AS1264" s="5"/>
      <c r="AT1264" s="80"/>
      <c r="AU1264" s="5"/>
      <c r="AV1264" s="80"/>
      <c r="AW1264" s="5"/>
      <c r="AX1264" s="80"/>
      <c r="AY1264" s="5"/>
      <c r="AZ1264" s="80"/>
      <c r="BA1264" s="5"/>
      <c r="BB1264" s="80"/>
      <c r="BC1264" s="80"/>
      <c r="BD1264" s="80"/>
      <c r="BE1264" s="80"/>
      <c r="BF1264" s="80"/>
      <c r="BG1264" s="80"/>
      <c r="BH1264" s="80"/>
      <c r="BI1264" s="80"/>
      <c r="BJ1264" s="80"/>
      <c r="BK1264" s="80"/>
      <c r="BL1264" s="80"/>
      <c r="BM1264" s="80"/>
      <c r="BN1264" s="80"/>
      <c r="BO1264" s="80"/>
      <c r="BP1264" s="80"/>
      <c r="BQ1264" s="80"/>
      <c r="BR1264" s="80"/>
      <c r="BS1264" s="80"/>
      <c r="BT1264" s="80"/>
      <c r="BU1264" s="80"/>
      <c r="BV1264" s="80"/>
      <c r="BW1264" s="80"/>
      <c r="BX1264" s="80"/>
      <c r="BY1264" s="80"/>
      <c r="BZ1264" s="80"/>
      <c r="CE1264" s="5"/>
    </row>
    <row r="1265" spans="2:83" s="6" customFormat="1" x14ac:dyDescent="0.25">
      <c r="B1265" s="77"/>
      <c r="C1265" s="78"/>
      <c r="D1265" s="80"/>
      <c r="E1265" s="80"/>
      <c r="F1265" s="80"/>
      <c r="G1265" s="80"/>
      <c r="H1265" s="80"/>
      <c r="I1265" s="80"/>
      <c r="J1265" s="80"/>
      <c r="K1265" s="5"/>
      <c r="L1265" s="5"/>
      <c r="M1265" s="80"/>
      <c r="N1265" s="5"/>
      <c r="O1265" s="80"/>
      <c r="P1265" s="5"/>
      <c r="Q1265" s="80"/>
      <c r="R1265" s="5"/>
      <c r="S1265" s="80"/>
      <c r="T1265" s="5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5"/>
      <c r="AE1265" s="80"/>
      <c r="AF1265" s="5"/>
      <c r="AG1265" s="80"/>
      <c r="AH1265" s="5"/>
      <c r="AI1265" s="80"/>
      <c r="AJ1265" s="5"/>
      <c r="AK1265" s="80"/>
      <c r="AL1265" s="5"/>
      <c r="AM1265" s="80"/>
      <c r="AN1265" s="5"/>
      <c r="AO1265" s="80"/>
      <c r="AP1265" s="80"/>
      <c r="AQ1265" s="5"/>
      <c r="AR1265" s="80"/>
      <c r="AS1265" s="5"/>
      <c r="AT1265" s="80"/>
      <c r="AU1265" s="5"/>
      <c r="AV1265" s="80"/>
      <c r="AW1265" s="5"/>
      <c r="AX1265" s="80"/>
      <c r="AY1265" s="5"/>
      <c r="AZ1265" s="80"/>
      <c r="BA1265" s="5"/>
      <c r="BB1265" s="80"/>
      <c r="BC1265" s="80"/>
      <c r="BD1265" s="80"/>
      <c r="BE1265" s="80"/>
      <c r="BF1265" s="80"/>
      <c r="BG1265" s="80"/>
      <c r="BH1265" s="80"/>
      <c r="BI1265" s="80"/>
      <c r="BJ1265" s="80"/>
      <c r="BK1265" s="80"/>
      <c r="BL1265" s="80"/>
      <c r="BM1265" s="80"/>
      <c r="BN1265" s="80"/>
      <c r="BO1265" s="80"/>
      <c r="BP1265" s="80"/>
      <c r="BQ1265" s="80"/>
      <c r="BR1265" s="80"/>
      <c r="BS1265" s="80"/>
      <c r="BT1265" s="80"/>
      <c r="BU1265" s="80"/>
      <c r="BV1265" s="80"/>
      <c r="BW1265" s="80"/>
      <c r="BX1265" s="80"/>
      <c r="BY1265" s="80"/>
      <c r="BZ1265" s="80"/>
      <c r="CE1265" s="5"/>
    </row>
    <row r="1266" spans="2:83" s="6" customFormat="1" x14ac:dyDescent="0.25">
      <c r="B1266" s="77"/>
      <c r="C1266" s="78"/>
      <c r="D1266" s="80"/>
      <c r="E1266" s="80"/>
      <c r="F1266" s="80"/>
      <c r="G1266" s="80"/>
      <c r="H1266" s="80"/>
      <c r="I1266" s="80"/>
      <c r="J1266" s="80"/>
      <c r="K1266" s="5"/>
      <c r="L1266" s="5"/>
      <c r="M1266" s="80"/>
      <c r="N1266" s="5"/>
      <c r="O1266" s="80"/>
      <c r="P1266" s="5"/>
      <c r="Q1266" s="80"/>
      <c r="R1266" s="5"/>
      <c r="S1266" s="80"/>
      <c r="T1266" s="5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5"/>
      <c r="AE1266" s="80"/>
      <c r="AF1266" s="5"/>
      <c r="AG1266" s="80"/>
      <c r="AH1266" s="5"/>
      <c r="AI1266" s="80"/>
      <c r="AJ1266" s="5"/>
      <c r="AK1266" s="80"/>
      <c r="AL1266" s="5"/>
      <c r="AM1266" s="80"/>
      <c r="AN1266" s="5"/>
      <c r="AO1266" s="80"/>
      <c r="AP1266" s="80"/>
      <c r="AQ1266" s="5"/>
      <c r="AR1266" s="80"/>
      <c r="AS1266" s="5"/>
      <c r="AT1266" s="80"/>
      <c r="AU1266" s="5"/>
      <c r="AV1266" s="80"/>
      <c r="AW1266" s="5"/>
      <c r="AX1266" s="80"/>
      <c r="AY1266" s="5"/>
      <c r="AZ1266" s="80"/>
      <c r="BA1266" s="5"/>
      <c r="BB1266" s="80"/>
      <c r="BC1266" s="80"/>
      <c r="BD1266" s="80"/>
      <c r="BE1266" s="80"/>
      <c r="BF1266" s="80"/>
      <c r="BG1266" s="80"/>
      <c r="BH1266" s="80"/>
      <c r="BI1266" s="80"/>
      <c r="BJ1266" s="80"/>
      <c r="BK1266" s="80"/>
      <c r="BL1266" s="80"/>
      <c r="BM1266" s="80"/>
      <c r="BN1266" s="80"/>
      <c r="BO1266" s="80"/>
      <c r="BP1266" s="80"/>
      <c r="BQ1266" s="80"/>
      <c r="BR1266" s="80"/>
      <c r="BS1266" s="80"/>
      <c r="BT1266" s="80"/>
      <c r="BU1266" s="80"/>
      <c r="BV1266" s="80"/>
      <c r="BW1266" s="80"/>
      <c r="BX1266" s="80"/>
      <c r="BY1266" s="80"/>
      <c r="BZ1266" s="80"/>
      <c r="CE1266" s="5"/>
    </row>
    <row r="1267" spans="2:83" s="6" customFormat="1" x14ac:dyDescent="0.25">
      <c r="B1267" s="77"/>
      <c r="C1267" s="78"/>
      <c r="D1267" s="80"/>
      <c r="E1267" s="80"/>
      <c r="F1267" s="80"/>
      <c r="G1267" s="80"/>
      <c r="H1267" s="80"/>
      <c r="I1267" s="80"/>
      <c r="J1267" s="80"/>
      <c r="K1267" s="5"/>
      <c r="L1267" s="5"/>
      <c r="M1267" s="80"/>
      <c r="N1267" s="5"/>
      <c r="O1267" s="80"/>
      <c r="P1267" s="5"/>
      <c r="Q1267" s="80"/>
      <c r="R1267" s="5"/>
      <c r="S1267" s="80"/>
      <c r="T1267" s="5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5"/>
      <c r="AE1267" s="80"/>
      <c r="AF1267" s="5"/>
      <c r="AG1267" s="80"/>
      <c r="AH1267" s="5"/>
      <c r="AI1267" s="80"/>
      <c r="AJ1267" s="5"/>
      <c r="AK1267" s="80"/>
      <c r="AL1267" s="5"/>
      <c r="AM1267" s="80"/>
      <c r="AN1267" s="5"/>
      <c r="AO1267" s="80"/>
      <c r="AP1267" s="80"/>
      <c r="AQ1267" s="5"/>
      <c r="AR1267" s="80"/>
      <c r="AS1267" s="5"/>
      <c r="AT1267" s="80"/>
      <c r="AU1267" s="5"/>
      <c r="AV1267" s="80"/>
      <c r="AW1267" s="5"/>
      <c r="AX1267" s="80"/>
      <c r="AY1267" s="5"/>
      <c r="AZ1267" s="80"/>
      <c r="BA1267" s="5"/>
      <c r="BB1267" s="80"/>
      <c r="BC1267" s="80"/>
      <c r="BD1267" s="80"/>
      <c r="BE1267" s="80"/>
      <c r="BF1267" s="80"/>
      <c r="BG1267" s="80"/>
      <c r="BH1267" s="80"/>
      <c r="BI1267" s="80"/>
      <c r="BJ1267" s="80"/>
      <c r="BK1267" s="80"/>
      <c r="BL1267" s="80"/>
      <c r="BM1267" s="80"/>
      <c r="BN1267" s="80"/>
      <c r="BO1267" s="80"/>
      <c r="BP1267" s="80"/>
      <c r="BQ1267" s="80"/>
      <c r="BR1267" s="80"/>
      <c r="BS1267" s="80"/>
      <c r="BT1267" s="80"/>
      <c r="BU1267" s="80"/>
      <c r="BV1267" s="80"/>
      <c r="BW1267" s="80"/>
      <c r="BX1267" s="80"/>
      <c r="BY1267" s="80"/>
      <c r="BZ1267" s="80"/>
      <c r="CE1267" s="5"/>
    </row>
    <row r="1268" spans="2:83" s="6" customFormat="1" x14ac:dyDescent="0.25">
      <c r="B1268" s="77"/>
      <c r="C1268" s="78"/>
      <c r="D1268" s="80"/>
      <c r="E1268" s="80"/>
      <c r="F1268" s="80"/>
      <c r="G1268" s="80"/>
      <c r="H1268" s="80"/>
      <c r="I1268" s="80"/>
      <c r="J1268" s="80"/>
      <c r="K1268" s="5"/>
      <c r="L1268" s="5"/>
      <c r="M1268" s="80"/>
      <c r="N1268" s="5"/>
      <c r="O1268" s="80"/>
      <c r="P1268" s="5"/>
      <c r="Q1268" s="80"/>
      <c r="R1268" s="5"/>
      <c r="S1268" s="80"/>
      <c r="T1268" s="5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5"/>
      <c r="AE1268" s="80"/>
      <c r="AF1268" s="5"/>
      <c r="AG1268" s="80"/>
      <c r="AH1268" s="5"/>
      <c r="AI1268" s="80"/>
      <c r="AJ1268" s="5"/>
      <c r="AK1268" s="80"/>
      <c r="AL1268" s="5"/>
      <c r="AM1268" s="80"/>
      <c r="AN1268" s="5"/>
      <c r="AO1268" s="80"/>
      <c r="AP1268" s="80"/>
      <c r="AQ1268" s="5"/>
      <c r="AR1268" s="80"/>
      <c r="AS1268" s="5"/>
      <c r="AT1268" s="80"/>
      <c r="AU1268" s="5"/>
      <c r="AV1268" s="80"/>
      <c r="AW1268" s="5"/>
      <c r="AX1268" s="80"/>
      <c r="AY1268" s="5"/>
      <c r="AZ1268" s="80"/>
      <c r="BA1268" s="5"/>
      <c r="BB1268" s="80"/>
      <c r="BC1268" s="80"/>
      <c r="BD1268" s="80"/>
      <c r="BE1268" s="80"/>
      <c r="BF1268" s="80"/>
      <c r="BG1268" s="80"/>
      <c r="BH1268" s="80"/>
      <c r="BI1268" s="80"/>
      <c r="BJ1268" s="80"/>
      <c r="BK1268" s="80"/>
      <c r="BL1268" s="80"/>
      <c r="BM1268" s="80"/>
      <c r="BN1268" s="80"/>
      <c r="BO1268" s="80"/>
      <c r="BP1268" s="80"/>
      <c r="BQ1268" s="80"/>
      <c r="BR1268" s="80"/>
      <c r="BS1268" s="80"/>
      <c r="BT1268" s="80"/>
      <c r="BU1268" s="80"/>
      <c r="BV1268" s="80"/>
      <c r="BW1268" s="80"/>
      <c r="BX1268" s="80"/>
      <c r="BY1268" s="80"/>
      <c r="BZ1268" s="80"/>
      <c r="CE1268" s="5"/>
    </row>
    <row r="1269" spans="2:83" s="6" customFormat="1" x14ac:dyDescent="0.25">
      <c r="B1269" s="77"/>
      <c r="C1269" s="78"/>
      <c r="D1269" s="80"/>
      <c r="E1269" s="80"/>
      <c r="F1269" s="80"/>
      <c r="G1269" s="80"/>
      <c r="H1269" s="80"/>
      <c r="I1269" s="80"/>
      <c r="J1269" s="80"/>
      <c r="K1269" s="5"/>
      <c r="L1269" s="5"/>
      <c r="M1269" s="80"/>
      <c r="N1269" s="5"/>
      <c r="O1269" s="80"/>
      <c r="P1269" s="5"/>
      <c r="Q1269" s="80"/>
      <c r="R1269" s="5"/>
      <c r="S1269" s="80"/>
      <c r="T1269" s="5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5"/>
      <c r="AE1269" s="80"/>
      <c r="AF1269" s="5"/>
      <c r="AG1269" s="80"/>
      <c r="AH1269" s="5"/>
      <c r="AI1269" s="80"/>
      <c r="AJ1269" s="5"/>
      <c r="AK1269" s="80"/>
      <c r="AL1269" s="5"/>
      <c r="AM1269" s="80"/>
      <c r="AN1269" s="5"/>
      <c r="AO1269" s="80"/>
      <c r="AP1269" s="80"/>
      <c r="AQ1269" s="5"/>
      <c r="AR1269" s="80"/>
      <c r="AS1269" s="5"/>
      <c r="AT1269" s="80"/>
      <c r="AU1269" s="5"/>
      <c r="AV1269" s="80"/>
      <c r="AW1269" s="5"/>
      <c r="AX1269" s="80"/>
      <c r="AY1269" s="5"/>
      <c r="AZ1269" s="80"/>
      <c r="BA1269" s="5"/>
      <c r="BB1269" s="80"/>
      <c r="BC1269" s="80"/>
      <c r="BD1269" s="80"/>
      <c r="BE1269" s="80"/>
      <c r="BF1269" s="80"/>
      <c r="BG1269" s="80"/>
      <c r="BH1269" s="80"/>
      <c r="BI1269" s="80"/>
      <c r="BJ1269" s="80"/>
      <c r="BK1269" s="80"/>
      <c r="BL1269" s="80"/>
      <c r="BM1269" s="80"/>
      <c r="BN1269" s="80"/>
      <c r="BO1269" s="80"/>
      <c r="BP1269" s="80"/>
      <c r="BQ1269" s="80"/>
      <c r="BR1269" s="80"/>
      <c r="BS1269" s="80"/>
      <c r="BT1269" s="80"/>
      <c r="BU1269" s="80"/>
      <c r="BV1269" s="80"/>
      <c r="BW1269" s="80"/>
      <c r="BX1269" s="80"/>
      <c r="BY1269" s="80"/>
      <c r="BZ1269" s="80"/>
      <c r="CE1269" s="5"/>
    </row>
    <row r="1270" spans="2:83" s="6" customFormat="1" x14ac:dyDescent="0.25">
      <c r="B1270" s="77"/>
      <c r="C1270" s="78"/>
      <c r="D1270" s="80"/>
      <c r="E1270" s="80"/>
      <c r="F1270" s="80"/>
      <c r="G1270" s="80"/>
      <c r="H1270" s="80"/>
      <c r="I1270" s="80"/>
      <c r="J1270" s="80"/>
      <c r="K1270" s="5"/>
      <c r="L1270" s="5"/>
      <c r="M1270" s="80"/>
      <c r="N1270" s="5"/>
      <c r="O1270" s="80"/>
      <c r="P1270" s="5"/>
      <c r="Q1270" s="80"/>
      <c r="R1270" s="5"/>
      <c r="S1270" s="80"/>
      <c r="T1270" s="5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5"/>
      <c r="AE1270" s="80"/>
      <c r="AF1270" s="5"/>
      <c r="AG1270" s="80"/>
      <c r="AH1270" s="5"/>
      <c r="AI1270" s="80"/>
      <c r="AJ1270" s="5"/>
      <c r="AK1270" s="80"/>
      <c r="AL1270" s="5"/>
      <c r="AM1270" s="80"/>
      <c r="AN1270" s="5"/>
      <c r="AO1270" s="80"/>
      <c r="AP1270" s="80"/>
      <c r="AQ1270" s="5"/>
      <c r="AR1270" s="80"/>
      <c r="AS1270" s="5"/>
      <c r="AT1270" s="80"/>
      <c r="AU1270" s="5"/>
      <c r="AV1270" s="80"/>
      <c r="AW1270" s="5"/>
      <c r="AX1270" s="80"/>
      <c r="AY1270" s="5"/>
      <c r="AZ1270" s="80"/>
      <c r="BA1270" s="5"/>
      <c r="BB1270" s="80"/>
      <c r="BC1270" s="80"/>
      <c r="BD1270" s="80"/>
      <c r="BE1270" s="80"/>
      <c r="BF1270" s="80"/>
      <c r="BG1270" s="80"/>
      <c r="BH1270" s="80"/>
      <c r="BI1270" s="80"/>
      <c r="BJ1270" s="80"/>
      <c r="BK1270" s="80"/>
      <c r="BL1270" s="80"/>
      <c r="BM1270" s="80"/>
      <c r="BN1270" s="80"/>
      <c r="BO1270" s="80"/>
      <c r="BP1270" s="80"/>
      <c r="BQ1270" s="80"/>
      <c r="BR1270" s="80"/>
      <c r="BS1270" s="80"/>
      <c r="BT1270" s="80"/>
      <c r="BU1270" s="80"/>
      <c r="BV1270" s="80"/>
      <c r="BW1270" s="80"/>
      <c r="BX1270" s="80"/>
      <c r="BY1270" s="80"/>
      <c r="BZ1270" s="80"/>
      <c r="CE1270" s="5"/>
    </row>
    <row r="1271" spans="2:83" s="6" customFormat="1" x14ac:dyDescent="0.25">
      <c r="B1271" s="77"/>
      <c r="C1271" s="78"/>
      <c r="D1271" s="80"/>
      <c r="E1271" s="80"/>
      <c r="F1271" s="80"/>
      <c r="G1271" s="80"/>
      <c r="H1271" s="80"/>
      <c r="I1271" s="80"/>
      <c r="J1271" s="80"/>
      <c r="K1271" s="5"/>
      <c r="L1271" s="5"/>
      <c r="M1271" s="80"/>
      <c r="N1271" s="5"/>
      <c r="O1271" s="80"/>
      <c r="P1271" s="5"/>
      <c r="Q1271" s="80"/>
      <c r="R1271" s="5"/>
      <c r="S1271" s="80"/>
      <c r="T1271" s="5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5"/>
      <c r="AE1271" s="80"/>
      <c r="AF1271" s="5"/>
      <c r="AG1271" s="80"/>
      <c r="AH1271" s="5"/>
      <c r="AI1271" s="80"/>
      <c r="AJ1271" s="5"/>
      <c r="AK1271" s="80"/>
      <c r="AL1271" s="5"/>
      <c r="AM1271" s="80"/>
      <c r="AN1271" s="5"/>
      <c r="AO1271" s="80"/>
      <c r="AP1271" s="80"/>
      <c r="AQ1271" s="5"/>
      <c r="AR1271" s="80"/>
      <c r="AS1271" s="5"/>
      <c r="AT1271" s="80"/>
      <c r="AU1271" s="5"/>
      <c r="AV1271" s="80"/>
      <c r="AW1271" s="5"/>
      <c r="AX1271" s="80"/>
      <c r="AY1271" s="5"/>
      <c r="AZ1271" s="80"/>
      <c r="BA1271" s="5"/>
      <c r="BB1271" s="80"/>
      <c r="BC1271" s="80"/>
      <c r="BD1271" s="80"/>
      <c r="BE1271" s="80"/>
      <c r="BF1271" s="80"/>
      <c r="BG1271" s="80"/>
      <c r="BH1271" s="80"/>
      <c r="BI1271" s="80"/>
      <c r="BJ1271" s="80"/>
      <c r="BK1271" s="80"/>
      <c r="BL1271" s="80"/>
      <c r="BM1271" s="80"/>
      <c r="BN1271" s="80"/>
      <c r="BO1271" s="80"/>
      <c r="BP1271" s="80"/>
      <c r="BQ1271" s="80"/>
      <c r="BR1271" s="80"/>
      <c r="BS1271" s="80"/>
      <c r="BT1271" s="80"/>
      <c r="BU1271" s="80"/>
      <c r="BV1271" s="80"/>
      <c r="BW1271" s="80"/>
      <c r="BX1271" s="80"/>
      <c r="BY1271" s="80"/>
      <c r="BZ1271" s="80"/>
      <c r="CE1271" s="5"/>
    </row>
    <row r="1272" spans="2:83" s="6" customFormat="1" x14ac:dyDescent="0.25">
      <c r="B1272" s="77"/>
      <c r="C1272" s="78"/>
      <c r="D1272" s="80"/>
      <c r="E1272" s="80"/>
      <c r="F1272" s="80"/>
      <c r="G1272" s="80"/>
      <c r="H1272" s="80"/>
      <c r="I1272" s="80"/>
      <c r="J1272" s="80"/>
      <c r="K1272" s="5"/>
      <c r="L1272" s="5"/>
      <c r="M1272" s="80"/>
      <c r="N1272" s="5"/>
      <c r="O1272" s="80"/>
      <c r="P1272" s="5"/>
      <c r="Q1272" s="80"/>
      <c r="R1272" s="5"/>
      <c r="S1272" s="80"/>
      <c r="T1272" s="5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5"/>
      <c r="AE1272" s="80"/>
      <c r="AF1272" s="5"/>
      <c r="AG1272" s="80"/>
      <c r="AH1272" s="5"/>
      <c r="AI1272" s="80"/>
      <c r="AJ1272" s="5"/>
      <c r="AK1272" s="80"/>
      <c r="AL1272" s="5"/>
      <c r="AM1272" s="80"/>
      <c r="AN1272" s="5"/>
      <c r="AO1272" s="80"/>
      <c r="AP1272" s="80"/>
      <c r="AQ1272" s="5"/>
      <c r="AR1272" s="80"/>
      <c r="AS1272" s="5"/>
      <c r="AT1272" s="80"/>
      <c r="AU1272" s="5"/>
      <c r="AV1272" s="80"/>
      <c r="AW1272" s="5"/>
      <c r="AX1272" s="80"/>
      <c r="AY1272" s="5"/>
      <c r="AZ1272" s="80"/>
      <c r="BA1272" s="5"/>
      <c r="BB1272" s="80"/>
      <c r="BC1272" s="80"/>
      <c r="BD1272" s="80"/>
      <c r="BE1272" s="80"/>
      <c r="BF1272" s="80"/>
      <c r="BG1272" s="80"/>
      <c r="BH1272" s="80"/>
      <c r="BI1272" s="80"/>
      <c r="BJ1272" s="80"/>
      <c r="BK1272" s="80"/>
      <c r="BL1272" s="80"/>
      <c r="BM1272" s="80"/>
      <c r="BN1272" s="80"/>
      <c r="BO1272" s="80"/>
      <c r="BP1272" s="80"/>
      <c r="BQ1272" s="80"/>
      <c r="BR1272" s="80"/>
      <c r="BS1272" s="80"/>
      <c r="BT1272" s="80"/>
      <c r="BU1272" s="80"/>
      <c r="BV1272" s="80"/>
      <c r="BW1272" s="80"/>
      <c r="BX1272" s="80"/>
      <c r="BY1272" s="80"/>
      <c r="BZ1272" s="80"/>
      <c r="CE1272" s="5"/>
    </row>
    <row r="1273" spans="2:83" s="6" customFormat="1" x14ac:dyDescent="0.25">
      <c r="B1273" s="77"/>
      <c r="C1273" s="78"/>
      <c r="D1273" s="80"/>
      <c r="E1273" s="80"/>
      <c r="F1273" s="80"/>
      <c r="G1273" s="80"/>
      <c r="H1273" s="80"/>
      <c r="I1273" s="80"/>
      <c r="J1273" s="80"/>
      <c r="K1273" s="5"/>
      <c r="L1273" s="5"/>
      <c r="M1273" s="80"/>
      <c r="N1273" s="5"/>
      <c r="O1273" s="80"/>
      <c r="P1273" s="5"/>
      <c r="Q1273" s="80"/>
      <c r="R1273" s="5"/>
      <c r="S1273" s="80"/>
      <c r="T1273" s="5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5"/>
      <c r="AE1273" s="80"/>
      <c r="AF1273" s="5"/>
      <c r="AG1273" s="80"/>
      <c r="AH1273" s="5"/>
      <c r="AI1273" s="80"/>
      <c r="AJ1273" s="5"/>
      <c r="AK1273" s="80"/>
      <c r="AL1273" s="5"/>
      <c r="AM1273" s="80"/>
      <c r="AN1273" s="5"/>
      <c r="AO1273" s="80"/>
      <c r="AP1273" s="80"/>
      <c r="AQ1273" s="5"/>
      <c r="AR1273" s="80"/>
      <c r="AS1273" s="5"/>
      <c r="AT1273" s="80"/>
      <c r="AU1273" s="5"/>
      <c r="AV1273" s="80"/>
      <c r="AW1273" s="5"/>
      <c r="AX1273" s="80"/>
      <c r="AY1273" s="5"/>
      <c r="AZ1273" s="80"/>
      <c r="BA1273" s="5"/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/>
      <c r="BR1273" s="80"/>
      <c r="BS1273" s="80"/>
      <c r="BT1273" s="80"/>
      <c r="BU1273" s="80"/>
      <c r="BV1273" s="80"/>
      <c r="BW1273" s="80"/>
      <c r="BX1273" s="80"/>
      <c r="BY1273" s="80"/>
      <c r="BZ1273" s="80"/>
      <c r="CE1273" s="5"/>
    </row>
    <row r="1274" spans="2:83" s="6" customFormat="1" x14ac:dyDescent="0.25">
      <c r="B1274" s="77"/>
      <c r="C1274" s="78"/>
      <c r="D1274" s="80"/>
      <c r="E1274" s="80"/>
      <c r="F1274" s="80"/>
      <c r="G1274" s="80"/>
      <c r="H1274" s="80"/>
      <c r="I1274" s="80"/>
      <c r="J1274" s="80"/>
      <c r="K1274" s="5"/>
      <c r="L1274" s="5"/>
      <c r="M1274" s="80"/>
      <c r="N1274" s="5"/>
      <c r="O1274" s="80"/>
      <c r="P1274" s="5"/>
      <c r="Q1274" s="80"/>
      <c r="R1274" s="5"/>
      <c r="S1274" s="80"/>
      <c r="T1274" s="5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5"/>
      <c r="AE1274" s="80"/>
      <c r="AF1274" s="5"/>
      <c r="AG1274" s="80"/>
      <c r="AH1274" s="5"/>
      <c r="AI1274" s="80"/>
      <c r="AJ1274" s="5"/>
      <c r="AK1274" s="80"/>
      <c r="AL1274" s="5"/>
      <c r="AM1274" s="80"/>
      <c r="AN1274" s="5"/>
      <c r="AO1274" s="80"/>
      <c r="AP1274" s="80"/>
      <c r="AQ1274" s="5"/>
      <c r="AR1274" s="80"/>
      <c r="AS1274" s="5"/>
      <c r="AT1274" s="80"/>
      <c r="AU1274" s="5"/>
      <c r="AV1274" s="80"/>
      <c r="AW1274" s="5"/>
      <c r="AX1274" s="80"/>
      <c r="AY1274" s="5"/>
      <c r="AZ1274" s="80"/>
      <c r="BA1274" s="5"/>
      <c r="BB1274" s="80"/>
      <c r="BC1274" s="80"/>
      <c r="BD1274" s="80"/>
      <c r="BE1274" s="80"/>
      <c r="BF1274" s="80"/>
      <c r="BG1274" s="80"/>
      <c r="BH1274" s="80"/>
      <c r="BI1274" s="80"/>
      <c r="BJ1274" s="80"/>
      <c r="BK1274" s="80"/>
      <c r="BL1274" s="80"/>
      <c r="BM1274" s="80"/>
      <c r="BN1274" s="80"/>
      <c r="BO1274" s="80"/>
      <c r="BP1274" s="80"/>
      <c r="BQ1274" s="80"/>
      <c r="BR1274" s="80"/>
      <c r="BS1274" s="80"/>
      <c r="BT1274" s="80"/>
      <c r="BU1274" s="80"/>
      <c r="BV1274" s="80"/>
      <c r="BW1274" s="80"/>
      <c r="BX1274" s="80"/>
      <c r="BY1274" s="80"/>
      <c r="BZ1274" s="80"/>
      <c r="CE1274" s="5"/>
    </row>
    <row r="1275" spans="2:83" s="6" customFormat="1" x14ac:dyDescent="0.25">
      <c r="B1275" s="77"/>
      <c r="C1275" s="78"/>
      <c r="D1275" s="80"/>
      <c r="E1275" s="80"/>
      <c r="F1275" s="80"/>
      <c r="G1275" s="80"/>
      <c r="H1275" s="80"/>
      <c r="I1275" s="80"/>
      <c r="J1275" s="80"/>
      <c r="K1275" s="5"/>
      <c r="L1275" s="5"/>
      <c r="M1275" s="80"/>
      <c r="N1275" s="5"/>
      <c r="O1275" s="80"/>
      <c r="P1275" s="5"/>
      <c r="Q1275" s="80"/>
      <c r="R1275" s="5"/>
      <c r="S1275" s="80"/>
      <c r="T1275" s="5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5"/>
      <c r="AE1275" s="80"/>
      <c r="AF1275" s="5"/>
      <c r="AG1275" s="80"/>
      <c r="AH1275" s="5"/>
      <c r="AI1275" s="80"/>
      <c r="AJ1275" s="5"/>
      <c r="AK1275" s="80"/>
      <c r="AL1275" s="5"/>
      <c r="AM1275" s="80"/>
      <c r="AN1275" s="5"/>
      <c r="AO1275" s="80"/>
      <c r="AP1275" s="80"/>
      <c r="AQ1275" s="5"/>
      <c r="AR1275" s="80"/>
      <c r="AS1275" s="5"/>
      <c r="AT1275" s="80"/>
      <c r="AU1275" s="5"/>
      <c r="AV1275" s="80"/>
      <c r="AW1275" s="5"/>
      <c r="AX1275" s="80"/>
      <c r="AY1275" s="5"/>
      <c r="AZ1275" s="80"/>
      <c r="BA1275" s="5"/>
      <c r="BB1275" s="80"/>
      <c r="BC1275" s="80"/>
      <c r="BD1275" s="80"/>
      <c r="BE1275" s="80"/>
      <c r="BF1275" s="80"/>
      <c r="BG1275" s="80"/>
      <c r="BH1275" s="80"/>
      <c r="BI1275" s="80"/>
      <c r="BJ1275" s="80"/>
      <c r="BK1275" s="80"/>
      <c r="BL1275" s="80"/>
      <c r="BM1275" s="80"/>
      <c r="BN1275" s="80"/>
      <c r="BO1275" s="80"/>
      <c r="BP1275" s="80"/>
      <c r="BQ1275" s="80"/>
      <c r="BR1275" s="80"/>
      <c r="BS1275" s="80"/>
      <c r="BT1275" s="80"/>
      <c r="BU1275" s="80"/>
      <c r="BV1275" s="80"/>
      <c r="BW1275" s="80"/>
      <c r="BX1275" s="80"/>
      <c r="BY1275" s="80"/>
      <c r="BZ1275" s="80"/>
      <c r="CE1275" s="5"/>
    </row>
    <row r="1276" spans="2:83" s="6" customFormat="1" x14ac:dyDescent="0.25">
      <c r="B1276" s="77"/>
      <c r="C1276" s="78"/>
      <c r="D1276" s="80"/>
      <c r="E1276" s="80"/>
      <c r="F1276" s="80"/>
      <c r="G1276" s="80"/>
      <c r="H1276" s="80"/>
      <c r="I1276" s="80"/>
      <c r="J1276" s="80"/>
      <c r="K1276" s="5"/>
      <c r="L1276" s="5"/>
      <c r="M1276" s="80"/>
      <c r="N1276" s="5"/>
      <c r="O1276" s="80"/>
      <c r="P1276" s="5"/>
      <c r="Q1276" s="80"/>
      <c r="R1276" s="5"/>
      <c r="S1276" s="80"/>
      <c r="T1276" s="5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5"/>
      <c r="AE1276" s="80"/>
      <c r="AF1276" s="5"/>
      <c r="AG1276" s="80"/>
      <c r="AH1276" s="5"/>
      <c r="AI1276" s="80"/>
      <c r="AJ1276" s="5"/>
      <c r="AK1276" s="80"/>
      <c r="AL1276" s="5"/>
      <c r="AM1276" s="80"/>
      <c r="AN1276" s="5"/>
      <c r="AO1276" s="80"/>
      <c r="AP1276" s="80"/>
      <c r="AQ1276" s="5"/>
      <c r="AR1276" s="80"/>
      <c r="AS1276" s="5"/>
      <c r="AT1276" s="80"/>
      <c r="AU1276" s="5"/>
      <c r="AV1276" s="80"/>
      <c r="AW1276" s="5"/>
      <c r="AX1276" s="80"/>
      <c r="AY1276" s="5"/>
      <c r="AZ1276" s="80"/>
      <c r="BA1276" s="5"/>
      <c r="BB1276" s="80"/>
      <c r="BC1276" s="80"/>
      <c r="BD1276" s="80"/>
      <c r="BE1276" s="80"/>
      <c r="BF1276" s="80"/>
      <c r="BG1276" s="80"/>
      <c r="BH1276" s="80"/>
      <c r="BI1276" s="80"/>
      <c r="BJ1276" s="80"/>
      <c r="BK1276" s="80"/>
      <c r="BL1276" s="80"/>
      <c r="BM1276" s="80"/>
      <c r="BN1276" s="80"/>
      <c r="BO1276" s="80"/>
      <c r="BP1276" s="80"/>
      <c r="BQ1276" s="80"/>
      <c r="BR1276" s="80"/>
      <c r="BS1276" s="80"/>
      <c r="BT1276" s="80"/>
      <c r="BU1276" s="80"/>
      <c r="BV1276" s="80"/>
      <c r="BW1276" s="80"/>
      <c r="BX1276" s="80"/>
      <c r="BY1276" s="80"/>
      <c r="BZ1276" s="80"/>
      <c r="CE1276" s="5"/>
    </row>
    <row r="1277" spans="2:83" s="6" customFormat="1" x14ac:dyDescent="0.25">
      <c r="B1277" s="77"/>
      <c r="C1277" s="78"/>
      <c r="D1277" s="80"/>
      <c r="E1277" s="80"/>
      <c r="F1277" s="80"/>
      <c r="G1277" s="80"/>
      <c r="H1277" s="80"/>
      <c r="I1277" s="80"/>
      <c r="J1277" s="80"/>
      <c r="K1277" s="5"/>
      <c r="L1277" s="5"/>
      <c r="M1277" s="80"/>
      <c r="N1277" s="5"/>
      <c r="O1277" s="80"/>
      <c r="P1277" s="5"/>
      <c r="Q1277" s="80"/>
      <c r="R1277" s="5"/>
      <c r="S1277" s="80"/>
      <c r="T1277" s="5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5"/>
      <c r="AE1277" s="80"/>
      <c r="AF1277" s="5"/>
      <c r="AG1277" s="80"/>
      <c r="AH1277" s="5"/>
      <c r="AI1277" s="80"/>
      <c r="AJ1277" s="5"/>
      <c r="AK1277" s="80"/>
      <c r="AL1277" s="5"/>
      <c r="AM1277" s="80"/>
      <c r="AN1277" s="5"/>
      <c r="AO1277" s="80"/>
      <c r="AP1277" s="80"/>
      <c r="AQ1277" s="5"/>
      <c r="AR1277" s="80"/>
      <c r="AS1277" s="5"/>
      <c r="AT1277" s="80"/>
      <c r="AU1277" s="5"/>
      <c r="AV1277" s="80"/>
      <c r="AW1277" s="5"/>
      <c r="AX1277" s="80"/>
      <c r="AY1277" s="5"/>
      <c r="AZ1277" s="80"/>
      <c r="BA1277" s="5"/>
      <c r="BB1277" s="80"/>
      <c r="BC1277" s="80"/>
      <c r="BD1277" s="80"/>
      <c r="BE1277" s="80"/>
      <c r="BF1277" s="80"/>
      <c r="BG1277" s="80"/>
      <c r="BH1277" s="80"/>
      <c r="BI1277" s="80"/>
      <c r="BJ1277" s="80"/>
      <c r="BK1277" s="80"/>
      <c r="BL1277" s="80"/>
      <c r="BM1277" s="80"/>
      <c r="BN1277" s="80"/>
      <c r="BO1277" s="80"/>
      <c r="BP1277" s="80"/>
      <c r="BQ1277" s="80"/>
      <c r="BR1277" s="80"/>
      <c r="BS1277" s="80"/>
      <c r="BT1277" s="80"/>
      <c r="BU1277" s="80"/>
      <c r="BV1277" s="80"/>
      <c r="BW1277" s="80"/>
      <c r="BX1277" s="80"/>
      <c r="BY1277" s="80"/>
      <c r="BZ1277" s="80"/>
      <c r="CE1277" s="5"/>
    </row>
    <row r="1278" spans="2:83" s="6" customFormat="1" x14ac:dyDescent="0.25">
      <c r="B1278" s="77"/>
      <c r="C1278" s="78"/>
      <c r="D1278" s="80"/>
      <c r="E1278" s="80"/>
      <c r="F1278" s="80"/>
      <c r="G1278" s="80"/>
      <c r="H1278" s="80"/>
      <c r="I1278" s="80"/>
      <c r="J1278" s="80"/>
      <c r="K1278" s="5"/>
      <c r="L1278" s="5"/>
      <c r="M1278" s="80"/>
      <c r="N1278" s="5"/>
      <c r="O1278" s="80"/>
      <c r="P1278" s="5"/>
      <c r="Q1278" s="80"/>
      <c r="R1278" s="5"/>
      <c r="S1278" s="80"/>
      <c r="T1278" s="5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5"/>
      <c r="AE1278" s="80"/>
      <c r="AF1278" s="5"/>
      <c r="AG1278" s="80"/>
      <c r="AH1278" s="5"/>
      <c r="AI1278" s="80"/>
      <c r="AJ1278" s="5"/>
      <c r="AK1278" s="80"/>
      <c r="AL1278" s="5"/>
      <c r="AM1278" s="80"/>
      <c r="AN1278" s="5"/>
      <c r="AO1278" s="80"/>
      <c r="AP1278" s="80"/>
      <c r="AQ1278" s="5"/>
      <c r="AR1278" s="80"/>
      <c r="AS1278" s="5"/>
      <c r="AT1278" s="80"/>
      <c r="AU1278" s="5"/>
      <c r="AV1278" s="80"/>
      <c r="AW1278" s="5"/>
      <c r="AX1278" s="80"/>
      <c r="AY1278" s="5"/>
      <c r="AZ1278" s="80"/>
      <c r="BA1278" s="5"/>
      <c r="BB1278" s="80"/>
      <c r="BC1278" s="80"/>
      <c r="BD1278" s="80"/>
      <c r="BE1278" s="80"/>
      <c r="BF1278" s="80"/>
      <c r="BG1278" s="80"/>
      <c r="BH1278" s="80"/>
      <c r="BI1278" s="80"/>
      <c r="BJ1278" s="80"/>
      <c r="BK1278" s="80"/>
      <c r="BL1278" s="80"/>
      <c r="BM1278" s="80"/>
      <c r="BN1278" s="80"/>
      <c r="BO1278" s="80"/>
      <c r="BP1278" s="80"/>
      <c r="BQ1278" s="80"/>
      <c r="BR1278" s="80"/>
      <c r="BS1278" s="80"/>
      <c r="BT1278" s="80"/>
      <c r="BU1278" s="80"/>
      <c r="BV1278" s="80"/>
      <c r="BW1278" s="80"/>
      <c r="BX1278" s="80"/>
      <c r="BY1278" s="80"/>
      <c r="BZ1278" s="80"/>
      <c r="CE1278" s="5"/>
    </row>
    <row r="1279" spans="2:83" s="6" customFormat="1" x14ac:dyDescent="0.25">
      <c r="B1279" s="77"/>
      <c r="C1279" s="78"/>
      <c r="D1279" s="80"/>
      <c r="E1279" s="80"/>
      <c r="F1279" s="80"/>
      <c r="G1279" s="80"/>
      <c r="H1279" s="80"/>
      <c r="I1279" s="80"/>
      <c r="J1279" s="80"/>
      <c r="K1279" s="5"/>
      <c r="L1279" s="5"/>
      <c r="M1279" s="80"/>
      <c r="N1279" s="5"/>
      <c r="O1279" s="80"/>
      <c r="P1279" s="5"/>
      <c r="Q1279" s="80"/>
      <c r="R1279" s="5"/>
      <c r="S1279" s="80"/>
      <c r="T1279" s="5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5"/>
      <c r="AE1279" s="80"/>
      <c r="AF1279" s="5"/>
      <c r="AG1279" s="80"/>
      <c r="AH1279" s="5"/>
      <c r="AI1279" s="80"/>
      <c r="AJ1279" s="5"/>
      <c r="AK1279" s="80"/>
      <c r="AL1279" s="5"/>
      <c r="AM1279" s="80"/>
      <c r="AN1279" s="5"/>
      <c r="AO1279" s="80"/>
      <c r="AP1279" s="80"/>
      <c r="AQ1279" s="5"/>
      <c r="AR1279" s="80"/>
      <c r="AS1279" s="5"/>
      <c r="AT1279" s="80"/>
      <c r="AU1279" s="5"/>
      <c r="AV1279" s="80"/>
      <c r="AW1279" s="5"/>
      <c r="AX1279" s="80"/>
      <c r="AY1279" s="5"/>
      <c r="AZ1279" s="80"/>
      <c r="BA1279" s="5"/>
      <c r="BB1279" s="80"/>
      <c r="BC1279" s="80"/>
      <c r="BD1279" s="80"/>
      <c r="BE1279" s="80"/>
      <c r="BF1279" s="80"/>
      <c r="BG1279" s="80"/>
      <c r="BH1279" s="80"/>
      <c r="BI1279" s="80"/>
      <c r="BJ1279" s="80"/>
      <c r="BK1279" s="80"/>
      <c r="BL1279" s="80"/>
      <c r="BM1279" s="80"/>
      <c r="BN1279" s="80"/>
      <c r="BO1279" s="80"/>
      <c r="BP1279" s="80"/>
      <c r="BQ1279" s="80"/>
      <c r="BR1279" s="80"/>
      <c r="BS1279" s="80"/>
      <c r="BT1279" s="80"/>
      <c r="BU1279" s="80"/>
      <c r="BV1279" s="80"/>
      <c r="BW1279" s="80"/>
      <c r="BX1279" s="80"/>
      <c r="BY1279" s="80"/>
      <c r="BZ1279" s="80"/>
      <c r="CE1279" s="5"/>
    </row>
    <row r="1280" spans="2:83" s="6" customFormat="1" x14ac:dyDescent="0.25">
      <c r="B1280" s="77"/>
      <c r="C1280" s="78"/>
      <c r="D1280" s="80"/>
      <c r="E1280" s="80"/>
      <c r="F1280" s="80"/>
      <c r="G1280" s="80"/>
      <c r="H1280" s="80"/>
      <c r="I1280" s="80"/>
      <c r="J1280" s="80"/>
      <c r="K1280" s="5"/>
      <c r="L1280" s="5"/>
      <c r="M1280" s="80"/>
      <c r="N1280" s="5"/>
      <c r="O1280" s="80"/>
      <c r="P1280" s="5"/>
      <c r="Q1280" s="80"/>
      <c r="R1280" s="5"/>
      <c r="S1280" s="80"/>
      <c r="T1280" s="5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5"/>
      <c r="AE1280" s="80"/>
      <c r="AF1280" s="5"/>
      <c r="AG1280" s="80"/>
      <c r="AH1280" s="5"/>
      <c r="AI1280" s="80"/>
      <c r="AJ1280" s="5"/>
      <c r="AK1280" s="80"/>
      <c r="AL1280" s="5"/>
      <c r="AM1280" s="80"/>
      <c r="AN1280" s="5"/>
      <c r="AO1280" s="80"/>
      <c r="AP1280" s="80"/>
      <c r="AQ1280" s="5"/>
      <c r="AR1280" s="80"/>
      <c r="AS1280" s="5"/>
      <c r="AT1280" s="80"/>
      <c r="AU1280" s="5"/>
      <c r="AV1280" s="80"/>
      <c r="AW1280" s="5"/>
      <c r="AX1280" s="80"/>
      <c r="AY1280" s="5"/>
      <c r="AZ1280" s="80"/>
      <c r="BA1280" s="5"/>
      <c r="BB1280" s="80"/>
      <c r="BC1280" s="80"/>
      <c r="BD1280" s="80"/>
      <c r="BE1280" s="80"/>
      <c r="BF1280" s="80"/>
      <c r="BG1280" s="80"/>
      <c r="BH1280" s="80"/>
      <c r="BI1280" s="80"/>
      <c r="BJ1280" s="80"/>
      <c r="BK1280" s="80"/>
      <c r="BL1280" s="80"/>
      <c r="BM1280" s="80"/>
      <c r="BN1280" s="80"/>
      <c r="BO1280" s="80"/>
      <c r="BP1280" s="80"/>
      <c r="BQ1280" s="80"/>
      <c r="BR1280" s="80"/>
      <c r="BS1280" s="80"/>
      <c r="BT1280" s="80"/>
      <c r="BU1280" s="80"/>
      <c r="BV1280" s="80"/>
      <c r="BW1280" s="80"/>
      <c r="BX1280" s="80"/>
      <c r="BY1280" s="80"/>
      <c r="BZ1280" s="80"/>
      <c r="CE1280" s="5"/>
    </row>
    <row r="1281" spans="2:83" s="6" customFormat="1" x14ac:dyDescent="0.25">
      <c r="B1281" s="77"/>
      <c r="C1281" s="78"/>
      <c r="D1281" s="80"/>
      <c r="E1281" s="80"/>
      <c r="F1281" s="80"/>
      <c r="G1281" s="80"/>
      <c r="H1281" s="80"/>
      <c r="I1281" s="80"/>
      <c r="J1281" s="80"/>
      <c r="K1281" s="5"/>
      <c r="L1281" s="5"/>
      <c r="M1281" s="80"/>
      <c r="N1281" s="5"/>
      <c r="O1281" s="80"/>
      <c r="P1281" s="5"/>
      <c r="Q1281" s="80"/>
      <c r="R1281" s="5"/>
      <c r="S1281" s="80"/>
      <c r="T1281" s="5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5"/>
      <c r="AE1281" s="80"/>
      <c r="AF1281" s="5"/>
      <c r="AG1281" s="80"/>
      <c r="AH1281" s="5"/>
      <c r="AI1281" s="80"/>
      <c r="AJ1281" s="5"/>
      <c r="AK1281" s="80"/>
      <c r="AL1281" s="5"/>
      <c r="AM1281" s="80"/>
      <c r="AN1281" s="5"/>
      <c r="AO1281" s="80"/>
      <c r="AP1281" s="80"/>
      <c r="AQ1281" s="5"/>
      <c r="AR1281" s="80"/>
      <c r="AS1281" s="5"/>
      <c r="AT1281" s="80"/>
      <c r="AU1281" s="5"/>
      <c r="AV1281" s="80"/>
      <c r="AW1281" s="5"/>
      <c r="AX1281" s="80"/>
      <c r="AY1281" s="5"/>
      <c r="AZ1281" s="80"/>
      <c r="BA1281" s="5"/>
      <c r="BB1281" s="80"/>
      <c r="BC1281" s="80"/>
      <c r="BD1281" s="80"/>
      <c r="BE1281" s="80"/>
      <c r="BF1281" s="80"/>
      <c r="BG1281" s="80"/>
      <c r="BH1281" s="80"/>
      <c r="BI1281" s="80"/>
      <c r="BJ1281" s="80"/>
      <c r="BK1281" s="80"/>
      <c r="BL1281" s="80"/>
      <c r="BM1281" s="80"/>
      <c r="BN1281" s="80"/>
      <c r="BO1281" s="80"/>
      <c r="BP1281" s="80"/>
      <c r="BQ1281" s="80"/>
      <c r="BR1281" s="80"/>
      <c r="BS1281" s="80"/>
      <c r="BT1281" s="80"/>
      <c r="BU1281" s="80"/>
      <c r="BV1281" s="80"/>
      <c r="BW1281" s="80"/>
      <c r="BX1281" s="80"/>
      <c r="BY1281" s="80"/>
      <c r="BZ1281" s="80"/>
      <c r="CE1281" s="5"/>
    </row>
    <row r="1282" spans="2:83" s="6" customFormat="1" x14ac:dyDescent="0.25">
      <c r="B1282" s="77"/>
      <c r="C1282" s="78"/>
      <c r="D1282" s="80"/>
      <c r="E1282" s="80"/>
      <c r="F1282" s="80"/>
      <c r="G1282" s="80"/>
      <c r="H1282" s="80"/>
      <c r="I1282" s="80"/>
      <c r="J1282" s="80"/>
      <c r="K1282" s="5"/>
      <c r="L1282" s="5"/>
      <c r="M1282" s="80"/>
      <c r="N1282" s="5"/>
      <c r="O1282" s="80"/>
      <c r="P1282" s="5"/>
      <c r="Q1282" s="80"/>
      <c r="R1282" s="5"/>
      <c r="S1282" s="80"/>
      <c r="T1282" s="5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5"/>
      <c r="AE1282" s="80"/>
      <c r="AF1282" s="5"/>
      <c r="AG1282" s="80"/>
      <c r="AH1282" s="5"/>
      <c r="AI1282" s="80"/>
      <c r="AJ1282" s="5"/>
      <c r="AK1282" s="80"/>
      <c r="AL1282" s="5"/>
      <c r="AM1282" s="80"/>
      <c r="AN1282" s="5"/>
      <c r="AO1282" s="80"/>
      <c r="AP1282" s="80"/>
      <c r="AQ1282" s="5"/>
      <c r="AR1282" s="80"/>
      <c r="AS1282" s="5"/>
      <c r="AT1282" s="80"/>
      <c r="AU1282" s="5"/>
      <c r="AV1282" s="80"/>
      <c r="AW1282" s="5"/>
      <c r="AX1282" s="80"/>
      <c r="AY1282" s="5"/>
      <c r="AZ1282" s="80"/>
      <c r="BA1282" s="5"/>
      <c r="BB1282" s="80"/>
      <c r="BC1282" s="80"/>
      <c r="BD1282" s="80"/>
      <c r="BE1282" s="80"/>
      <c r="BF1282" s="80"/>
      <c r="BG1282" s="80"/>
      <c r="BH1282" s="80"/>
      <c r="BI1282" s="80"/>
      <c r="BJ1282" s="80"/>
      <c r="BK1282" s="80"/>
      <c r="BL1282" s="80"/>
      <c r="BM1282" s="80"/>
      <c r="BN1282" s="80"/>
      <c r="BO1282" s="80"/>
      <c r="BP1282" s="80"/>
      <c r="BQ1282" s="80"/>
      <c r="BR1282" s="80"/>
      <c r="BS1282" s="80"/>
      <c r="BT1282" s="80"/>
      <c r="BU1282" s="80"/>
      <c r="BV1282" s="80"/>
      <c r="BW1282" s="80"/>
      <c r="BX1282" s="80"/>
      <c r="BY1282" s="80"/>
      <c r="BZ1282" s="80"/>
      <c r="CE1282" s="5"/>
    </row>
    <row r="1283" spans="2:83" s="6" customFormat="1" x14ac:dyDescent="0.25">
      <c r="B1283" s="77"/>
      <c r="C1283" s="78"/>
      <c r="D1283" s="80"/>
      <c r="E1283" s="80"/>
      <c r="F1283" s="80"/>
      <c r="G1283" s="80"/>
      <c r="H1283" s="80"/>
      <c r="I1283" s="80"/>
      <c r="J1283" s="80"/>
      <c r="K1283" s="5"/>
      <c r="L1283" s="5"/>
      <c r="M1283" s="80"/>
      <c r="N1283" s="5"/>
      <c r="O1283" s="80"/>
      <c r="P1283" s="5"/>
      <c r="Q1283" s="80"/>
      <c r="R1283" s="5"/>
      <c r="S1283" s="80"/>
      <c r="T1283" s="5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5"/>
      <c r="AE1283" s="80"/>
      <c r="AF1283" s="5"/>
      <c r="AG1283" s="80"/>
      <c r="AH1283" s="5"/>
      <c r="AI1283" s="80"/>
      <c r="AJ1283" s="5"/>
      <c r="AK1283" s="80"/>
      <c r="AL1283" s="5"/>
      <c r="AM1283" s="80"/>
      <c r="AN1283" s="5"/>
      <c r="AO1283" s="80"/>
      <c r="AP1283" s="80"/>
      <c r="AQ1283" s="5"/>
      <c r="AR1283" s="80"/>
      <c r="AS1283" s="5"/>
      <c r="AT1283" s="80"/>
      <c r="AU1283" s="5"/>
      <c r="AV1283" s="80"/>
      <c r="AW1283" s="5"/>
      <c r="AX1283" s="80"/>
      <c r="AY1283" s="5"/>
      <c r="AZ1283" s="80"/>
      <c r="BA1283" s="5"/>
      <c r="BB1283" s="80"/>
      <c r="BC1283" s="80"/>
      <c r="BD1283" s="80"/>
      <c r="BE1283" s="80"/>
      <c r="BF1283" s="80"/>
      <c r="BG1283" s="80"/>
      <c r="BH1283" s="80"/>
      <c r="BI1283" s="80"/>
      <c r="BJ1283" s="80"/>
      <c r="BK1283" s="80"/>
      <c r="BL1283" s="80"/>
      <c r="BM1283" s="80"/>
      <c r="BN1283" s="80"/>
      <c r="BO1283" s="80"/>
      <c r="BP1283" s="80"/>
      <c r="BQ1283" s="80"/>
      <c r="BR1283" s="80"/>
      <c r="BS1283" s="80"/>
      <c r="BT1283" s="80"/>
      <c r="BU1283" s="80"/>
      <c r="BV1283" s="80"/>
      <c r="BW1283" s="80"/>
      <c r="BX1283" s="80"/>
      <c r="BY1283" s="80"/>
      <c r="BZ1283" s="80"/>
      <c r="CE1283" s="5"/>
    </row>
    <row r="1284" spans="2:83" s="6" customFormat="1" x14ac:dyDescent="0.25">
      <c r="B1284" s="77"/>
      <c r="C1284" s="78"/>
      <c r="D1284" s="80"/>
      <c r="E1284" s="80"/>
      <c r="F1284" s="80"/>
      <c r="G1284" s="80"/>
      <c r="H1284" s="80"/>
      <c r="I1284" s="80"/>
      <c r="J1284" s="80"/>
      <c r="K1284" s="5"/>
      <c r="L1284" s="5"/>
      <c r="M1284" s="80"/>
      <c r="N1284" s="5"/>
      <c r="O1284" s="80"/>
      <c r="P1284" s="5"/>
      <c r="Q1284" s="80"/>
      <c r="R1284" s="5"/>
      <c r="S1284" s="80"/>
      <c r="T1284" s="5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5"/>
      <c r="AE1284" s="80"/>
      <c r="AF1284" s="5"/>
      <c r="AG1284" s="80"/>
      <c r="AH1284" s="5"/>
      <c r="AI1284" s="80"/>
      <c r="AJ1284" s="5"/>
      <c r="AK1284" s="80"/>
      <c r="AL1284" s="5"/>
      <c r="AM1284" s="80"/>
      <c r="AN1284" s="5"/>
      <c r="AO1284" s="80"/>
      <c r="AP1284" s="80"/>
      <c r="AQ1284" s="5"/>
      <c r="AR1284" s="80"/>
      <c r="AS1284" s="5"/>
      <c r="AT1284" s="80"/>
      <c r="AU1284" s="5"/>
      <c r="AV1284" s="80"/>
      <c r="AW1284" s="5"/>
      <c r="AX1284" s="80"/>
      <c r="AY1284" s="5"/>
      <c r="AZ1284" s="80"/>
      <c r="BA1284" s="5"/>
      <c r="BB1284" s="80"/>
      <c r="BC1284" s="80"/>
      <c r="BD1284" s="80"/>
      <c r="BE1284" s="80"/>
      <c r="BF1284" s="80"/>
      <c r="BG1284" s="80"/>
      <c r="BH1284" s="80"/>
      <c r="BI1284" s="80"/>
      <c r="BJ1284" s="80"/>
      <c r="BK1284" s="80"/>
      <c r="BL1284" s="80"/>
      <c r="BM1284" s="80"/>
      <c r="BN1284" s="80"/>
      <c r="BO1284" s="80"/>
      <c r="BP1284" s="80"/>
      <c r="BQ1284" s="80"/>
      <c r="BR1284" s="80"/>
      <c r="BS1284" s="80"/>
      <c r="BT1284" s="80"/>
      <c r="BU1284" s="80"/>
      <c r="BV1284" s="80"/>
      <c r="BW1284" s="80"/>
      <c r="BX1284" s="80"/>
      <c r="BY1284" s="80"/>
      <c r="BZ1284" s="80"/>
      <c r="CE1284" s="5"/>
    </row>
    <row r="1285" spans="2:83" s="6" customFormat="1" x14ac:dyDescent="0.25">
      <c r="B1285" s="77"/>
      <c r="C1285" s="78"/>
      <c r="D1285" s="80"/>
      <c r="E1285" s="80"/>
      <c r="F1285" s="80"/>
      <c r="G1285" s="80"/>
      <c r="H1285" s="80"/>
      <c r="I1285" s="80"/>
      <c r="J1285" s="80"/>
      <c r="K1285" s="5"/>
      <c r="L1285" s="5"/>
      <c r="M1285" s="80"/>
      <c r="N1285" s="5"/>
      <c r="O1285" s="80"/>
      <c r="P1285" s="5"/>
      <c r="Q1285" s="80"/>
      <c r="R1285" s="5"/>
      <c r="S1285" s="80"/>
      <c r="T1285" s="5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5"/>
      <c r="AE1285" s="80"/>
      <c r="AF1285" s="5"/>
      <c r="AG1285" s="80"/>
      <c r="AH1285" s="5"/>
      <c r="AI1285" s="80"/>
      <c r="AJ1285" s="5"/>
      <c r="AK1285" s="80"/>
      <c r="AL1285" s="5"/>
      <c r="AM1285" s="80"/>
      <c r="AN1285" s="5"/>
      <c r="AO1285" s="80"/>
      <c r="AP1285" s="80"/>
      <c r="AQ1285" s="5"/>
      <c r="AR1285" s="80"/>
      <c r="AS1285" s="5"/>
      <c r="AT1285" s="80"/>
      <c r="AU1285" s="5"/>
      <c r="AV1285" s="80"/>
      <c r="AW1285" s="5"/>
      <c r="AX1285" s="80"/>
      <c r="AY1285" s="5"/>
      <c r="AZ1285" s="80"/>
      <c r="BA1285" s="5"/>
      <c r="BB1285" s="80"/>
      <c r="BC1285" s="80"/>
      <c r="BD1285" s="80"/>
      <c r="BE1285" s="80"/>
      <c r="BF1285" s="80"/>
      <c r="BG1285" s="80"/>
      <c r="BH1285" s="80"/>
      <c r="BI1285" s="80"/>
      <c r="BJ1285" s="80"/>
      <c r="BK1285" s="80"/>
      <c r="BL1285" s="80"/>
      <c r="BM1285" s="80"/>
      <c r="BN1285" s="80"/>
      <c r="BO1285" s="80"/>
      <c r="BP1285" s="80"/>
      <c r="BQ1285" s="80"/>
      <c r="BR1285" s="80"/>
      <c r="BS1285" s="80"/>
      <c r="BT1285" s="80"/>
      <c r="BU1285" s="80"/>
      <c r="BV1285" s="80"/>
      <c r="BW1285" s="80"/>
      <c r="BX1285" s="80"/>
      <c r="BY1285" s="80"/>
      <c r="BZ1285" s="80"/>
      <c r="CE1285" s="5"/>
    </row>
    <row r="1286" spans="2:83" s="6" customFormat="1" x14ac:dyDescent="0.25">
      <c r="B1286" s="77"/>
      <c r="C1286" s="78"/>
      <c r="D1286" s="80"/>
      <c r="E1286" s="80"/>
      <c r="F1286" s="80"/>
      <c r="G1286" s="80"/>
      <c r="H1286" s="80"/>
      <c r="I1286" s="80"/>
      <c r="J1286" s="80"/>
      <c r="K1286" s="5"/>
      <c r="L1286" s="5"/>
      <c r="M1286" s="80"/>
      <c r="N1286" s="5"/>
      <c r="O1286" s="80"/>
      <c r="P1286" s="5"/>
      <c r="Q1286" s="80"/>
      <c r="R1286" s="5"/>
      <c r="S1286" s="80"/>
      <c r="T1286" s="5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5"/>
      <c r="AE1286" s="80"/>
      <c r="AF1286" s="5"/>
      <c r="AG1286" s="80"/>
      <c r="AH1286" s="5"/>
      <c r="AI1286" s="80"/>
      <c r="AJ1286" s="5"/>
      <c r="AK1286" s="80"/>
      <c r="AL1286" s="5"/>
      <c r="AM1286" s="80"/>
      <c r="AN1286" s="5"/>
      <c r="AO1286" s="80"/>
      <c r="AP1286" s="80"/>
      <c r="AQ1286" s="5"/>
      <c r="AR1286" s="80"/>
      <c r="AS1286" s="5"/>
      <c r="AT1286" s="80"/>
      <c r="AU1286" s="5"/>
      <c r="AV1286" s="80"/>
      <c r="AW1286" s="5"/>
      <c r="AX1286" s="80"/>
      <c r="AY1286" s="5"/>
      <c r="AZ1286" s="80"/>
      <c r="BA1286" s="5"/>
      <c r="BB1286" s="80"/>
      <c r="BC1286" s="80"/>
      <c r="BD1286" s="80"/>
      <c r="BE1286" s="80"/>
      <c r="BF1286" s="80"/>
      <c r="BG1286" s="80"/>
      <c r="BH1286" s="80"/>
      <c r="BI1286" s="80"/>
      <c r="BJ1286" s="80"/>
      <c r="BK1286" s="80"/>
      <c r="BL1286" s="80"/>
      <c r="BM1286" s="80"/>
      <c r="BN1286" s="80"/>
      <c r="BO1286" s="80"/>
      <c r="BP1286" s="80"/>
      <c r="BQ1286" s="80"/>
      <c r="BR1286" s="80"/>
      <c r="BS1286" s="80"/>
      <c r="BT1286" s="80"/>
      <c r="BU1286" s="80"/>
      <c r="BV1286" s="80"/>
      <c r="BW1286" s="80"/>
      <c r="BX1286" s="80"/>
      <c r="BY1286" s="80"/>
      <c r="BZ1286" s="80"/>
      <c r="CE1286" s="5"/>
    </row>
    <row r="1287" spans="2:83" s="6" customFormat="1" x14ac:dyDescent="0.25">
      <c r="B1287" s="77"/>
      <c r="C1287" s="78"/>
      <c r="D1287" s="80"/>
      <c r="E1287" s="80"/>
      <c r="F1287" s="80"/>
      <c r="G1287" s="80"/>
      <c r="H1287" s="80"/>
      <c r="I1287" s="80"/>
      <c r="J1287" s="80"/>
      <c r="K1287" s="5"/>
      <c r="L1287" s="5"/>
      <c r="M1287" s="80"/>
      <c r="N1287" s="5"/>
      <c r="O1287" s="80"/>
      <c r="P1287" s="5"/>
      <c r="Q1287" s="80"/>
      <c r="R1287" s="5"/>
      <c r="S1287" s="80"/>
      <c r="T1287" s="5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5"/>
      <c r="AE1287" s="80"/>
      <c r="AF1287" s="5"/>
      <c r="AG1287" s="80"/>
      <c r="AH1287" s="5"/>
      <c r="AI1287" s="80"/>
      <c r="AJ1287" s="5"/>
      <c r="AK1287" s="80"/>
      <c r="AL1287" s="5"/>
      <c r="AM1287" s="80"/>
      <c r="AN1287" s="5"/>
      <c r="AO1287" s="80"/>
      <c r="AP1287" s="80"/>
      <c r="AQ1287" s="5"/>
      <c r="AR1287" s="80"/>
      <c r="AS1287" s="5"/>
      <c r="AT1287" s="80"/>
      <c r="AU1287" s="5"/>
      <c r="AV1287" s="80"/>
      <c r="AW1287" s="5"/>
      <c r="AX1287" s="80"/>
      <c r="AY1287" s="5"/>
      <c r="AZ1287" s="80"/>
      <c r="BA1287" s="5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  <c r="BM1287" s="80"/>
      <c r="BN1287" s="80"/>
      <c r="BO1287" s="80"/>
      <c r="BP1287" s="80"/>
      <c r="BQ1287" s="80"/>
      <c r="BR1287" s="80"/>
      <c r="BS1287" s="80"/>
      <c r="BT1287" s="80"/>
      <c r="BU1287" s="80"/>
      <c r="BV1287" s="80"/>
      <c r="BW1287" s="80"/>
      <c r="BX1287" s="80"/>
      <c r="BY1287" s="80"/>
      <c r="BZ1287" s="80"/>
      <c r="CE1287" s="5"/>
    </row>
    <row r="1288" spans="2:83" s="6" customFormat="1" x14ac:dyDescent="0.25">
      <c r="B1288" s="77"/>
      <c r="C1288" s="78"/>
      <c r="D1288" s="80"/>
      <c r="E1288" s="80"/>
      <c r="F1288" s="80"/>
      <c r="G1288" s="80"/>
      <c r="H1288" s="80"/>
      <c r="I1288" s="80"/>
      <c r="J1288" s="80"/>
      <c r="K1288" s="5"/>
      <c r="L1288" s="5"/>
      <c r="M1288" s="80"/>
      <c r="N1288" s="5"/>
      <c r="O1288" s="80"/>
      <c r="P1288" s="5"/>
      <c r="Q1288" s="80"/>
      <c r="R1288" s="5"/>
      <c r="S1288" s="80"/>
      <c r="T1288" s="5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5"/>
      <c r="AE1288" s="80"/>
      <c r="AF1288" s="5"/>
      <c r="AG1288" s="80"/>
      <c r="AH1288" s="5"/>
      <c r="AI1288" s="80"/>
      <c r="AJ1288" s="5"/>
      <c r="AK1288" s="80"/>
      <c r="AL1288" s="5"/>
      <c r="AM1288" s="80"/>
      <c r="AN1288" s="5"/>
      <c r="AO1288" s="80"/>
      <c r="AP1288" s="80"/>
      <c r="AQ1288" s="5"/>
      <c r="AR1288" s="80"/>
      <c r="AS1288" s="5"/>
      <c r="AT1288" s="80"/>
      <c r="AU1288" s="5"/>
      <c r="AV1288" s="80"/>
      <c r="AW1288" s="5"/>
      <c r="AX1288" s="80"/>
      <c r="AY1288" s="5"/>
      <c r="AZ1288" s="80"/>
      <c r="BA1288" s="5"/>
      <c r="BB1288" s="80"/>
      <c r="BC1288" s="80"/>
      <c r="BD1288" s="80"/>
      <c r="BE1288" s="80"/>
      <c r="BF1288" s="80"/>
      <c r="BG1288" s="80"/>
      <c r="BH1288" s="80"/>
      <c r="BI1288" s="80"/>
      <c r="BJ1288" s="80"/>
      <c r="BK1288" s="80"/>
      <c r="BL1288" s="80"/>
      <c r="BM1288" s="80"/>
      <c r="BN1288" s="80"/>
      <c r="BO1288" s="80"/>
      <c r="BP1288" s="80"/>
      <c r="BQ1288" s="80"/>
      <c r="BR1288" s="80"/>
      <c r="BS1288" s="80"/>
      <c r="BT1288" s="80"/>
      <c r="BU1288" s="80"/>
      <c r="BV1288" s="80"/>
      <c r="BW1288" s="80"/>
      <c r="BX1288" s="80"/>
      <c r="BY1288" s="80"/>
      <c r="BZ1288" s="80"/>
      <c r="CE1288" s="5"/>
    </row>
    <row r="1289" spans="2:83" s="6" customFormat="1" x14ac:dyDescent="0.25">
      <c r="B1289" s="77"/>
      <c r="C1289" s="78"/>
      <c r="D1289" s="80"/>
      <c r="E1289" s="80"/>
      <c r="F1289" s="80"/>
      <c r="G1289" s="80"/>
      <c r="H1289" s="80"/>
      <c r="I1289" s="80"/>
      <c r="J1289" s="80"/>
      <c r="K1289" s="5"/>
      <c r="L1289" s="5"/>
      <c r="M1289" s="80"/>
      <c r="N1289" s="5"/>
      <c r="O1289" s="80"/>
      <c r="P1289" s="5"/>
      <c r="Q1289" s="80"/>
      <c r="R1289" s="5"/>
      <c r="S1289" s="80"/>
      <c r="T1289" s="5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5"/>
      <c r="AE1289" s="80"/>
      <c r="AF1289" s="5"/>
      <c r="AG1289" s="80"/>
      <c r="AH1289" s="5"/>
      <c r="AI1289" s="80"/>
      <c r="AJ1289" s="5"/>
      <c r="AK1289" s="80"/>
      <c r="AL1289" s="5"/>
      <c r="AM1289" s="80"/>
      <c r="AN1289" s="5"/>
      <c r="AO1289" s="80"/>
      <c r="AP1289" s="80"/>
      <c r="AQ1289" s="5"/>
      <c r="AR1289" s="80"/>
      <c r="AS1289" s="5"/>
      <c r="AT1289" s="80"/>
      <c r="AU1289" s="5"/>
      <c r="AV1289" s="80"/>
      <c r="AW1289" s="5"/>
      <c r="AX1289" s="80"/>
      <c r="AY1289" s="5"/>
      <c r="AZ1289" s="80"/>
      <c r="BA1289" s="5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  <c r="BM1289" s="80"/>
      <c r="BN1289" s="80"/>
      <c r="BO1289" s="80"/>
      <c r="BP1289" s="80"/>
      <c r="BQ1289" s="80"/>
      <c r="BR1289" s="80"/>
      <c r="BS1289" s="80"/>
      <c r="BT1289" s="80"/>
      <c r="BU1289" s="80"/>
      <c r="BV1289" s="80"/>
      <c r="BW1289" s="80"/>
      <c r="BX1289" s="80"/>
      <c r="BY1289" s="80"/>
      <c r="BZ1289" s="80"/>
      <c r="CE1289" s="5"/>
    </row>
    <row r="1290" spans="2:83" s="6" customFormat="1" x14ac:dyDescent="0.25">
      <c r="B1290" s="77"/>
      <c r="C1290" s="78"/>
      <c r="D1290" s="80"/>
      <c r="E1290" s="80"/>
      <c r="F1290" s="80"/>
      <c r="G1290" s="80"/>
      <c r="H1290" s="80"/>
      <c r="I1290" s="80"/>
      <c r="J1290" s="80"/>
      <c r="K1290" s="5"/>
      <c r="L1290" s="5"/>
      <c r="M1290" s="80"/>
      <c r="N1290" s="5"/>
      <c r="O1290" s="80"/>
      <c r="P1290" s="5"/>
      <c r="Q1290" s="80"/>
      <c r="R1290" s="5"/>
      <c r="S1290" s="80"/>
      <c r="T1290" s="5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5"/>
      <c r="AE1290" s="80"/>
      <c r="AF1290" s="5"/>
      <c r="AG1290" s="80"/>
      <c r="AH1290" s="5"/>
      <c r="AI1290" s="80"/>
      <c r="AJ1290" s="5"/>
      <c r="AK1290" s="80"/>
      <c r="AL1290" s="5"/>
      <c r="AM1290" s="80"/>
      <c r="AN1290" s="5"/>
      <c r="AO1290" s="80"/>
      <c r="AP1290" s="80"/>
      <c r="AQ1290" s="5"/>
      <c r="AR1290" s="80"/>
      <c r="AS1290" s="5"/>
      <c r="AT1290" s="80"/>
      <c r="AU1290" s="5"/>
      <c r="AV1290" s="80"/>
      <c r="AW1290" s="5"/>
      <c r="AX1290" s="80"/>
      <c r="AY1290" s="5"/>
      <c r="AZ1290" s="80"/>
      <c r="BA1290" s="5"/>
      <c r="BB1290" s="80"/>
      <c r="BC1290" s="80"/>
      <c r="BD1290" s="80"/>
      <c r="BE1290" s="80"/>
      <c r="BF1290" s="80"/>
      <c r="BG1290" s="80"/>
      <c r="BH1290" s="80"/>
      <c r="BI1290" s="80"/>
      <c r="BJ1290" s="80"/>
      <c r="BK1290" s="80"/>
      <c r="BL1290" s="80"/>
      <c r="BM1290" s="80"/>
      <c r="BN1290" s="80"/>
      <c r="BO1290" s="80"/>
      <c r="BP1290" s="80"/>
      <c r="BQ1290" s="80"/>
      <c r="BR1290" s="80"/>
      <c r="BS1290" s="80"/>
      <c r="BT1290" s="80"/>
      <c r="BU1290" s="80"/>
      <c r="BV1290" s="80"/>
      <c r="BW1290" s="80"/>
      <c r="BX1290" s="80"/>
      <c r="BY1290" s="80"/>
      <c r="BZ1290" s="80"/>
      <c r="CE1290" s="5"/>
    </row>
    <row r="1291" spans="2:83" s="6" customFormat="1" x14ac:dyDescent="0.25">
      <c r="B1291" s="77"/>
      <c r="C1291" s="78"/>
      <c r="D1291" s="80"/>
      <c r="E1291" s="80"/>
      <c r="F1291" s="80"/>
      <c r="G1291" s="80"/>
      <c r="H1291" s="80"/>
      <c r="I1291" s="80"/>
      <c r="J1291" s="80"/>
      <c r="K1291" s="5"/>
      <c r="L1291" s="5"/>
      <c r="M1291" s="80"/>
      <c r="N1291" s="5"/>
      <c r="O1291" s="80"/>
      <c r="P1291" s="5"/>
      <c r="Q1291" s="80"/>
      <c r="R1291" s="5"/>
      <c r="S1291" s="80"/>
      <c r="T1291" s="5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5"/>
      <c r="AE1291" s="80"/>
      <c r="AF1291" s="5"/>
      <c r="AG1291" s="80"/>
      <c r="AH1291" s="5"/>
      <c r="AI1291" s="80"/>
      <c r="AJ1291" s="5"/>
      <c r="AK1291" s="80"/>
      <c r="AL1291" s="5"/>
      <c r="AM1291" s="80"/>
      <c r="AN1291" s="5"/>
      <c r="AO1291" s="80"/>
      <c r="AP1291" s="80"/>
      <c r="AQ1291" s="5"/>
      <c r="AR1291" s="80"/>
      <c r="AS1291" s="5"/>
      <c r="AT1291" s="80"/>
      <c r="AU1291" s="5"/>
      <c r="AV1291" s="80"/>
      <c r="AW1291" s="5"/>
      <c r="AX1291" s="80"/>
      <c r="AY1291" s="5"/>
      <c r="AZ1291" s="80"/>
      <c r="BA1291" s="5"/>
      <c r="BB1291" s="80"/>
      <c r="BC1291" s="80"/>
      <c r="BD1291" s="80"/>
      <c r="BE1291" s="80"/>
      <c r="BF1291" s="80"/>
      <c r="BG1291" s="80"/>
      <c r="BH1291" s="80"/>
      <c r="BI1291" s="80"/>
      <c r="BJ1291" s="80"/>
      <c r="BK1291" s="80"/>
      <c r="BL1291" s="80"/>
      <c r="BM1291" s="80"/>
      <c r="BN1291" s="80"/>
      <c r="BO1291" s="80"/>
      <c r="BP1291" s="80"/>
      <c r="BQ1291" s="80"/>
      <c r="BR1291" s="80"/>
      <c r="BS1291" s="80"/>
      <c r="BT1291" s="80"/>
      <c r="BU1291" s="80"/>
      <c r="BV1291" s="80"/>
      <c r="BW1291" s="80"/>
      <c r="BX1291" s="80"/>
      <c r="BY1291" s="80"/>
      <c r="BZ1291" s="80"/>
      <c r="CE1291" s="5"/>
    </row>
    <row r="1292" spans="2:83" s="6" customFormat="1" x14ac:dyDescent="0.25">
      <c r="B1292" s="77"/>
      <c r="C1292" s="78"/>
      <c r="D1292" s="80"/>
      <c r="E1292" s="80"/>
      <c r="F1292" s="80"/>
      <c r="G1292" s="80"/>
      <c r="H1292" s="80"/>
      <c r="I1292" s="80"/>
      <c r="J1292" s="80"/>
      <c r="K1292" s="5"/>
      <c r="L1292" s="5"/>
      <c r="M1292" s="80"/>
      <c r="N1292" s="5"/>
      <c r="O1292" s="80"/>
      <c r="P1292" s="5"/>
      <c r="Q1292" s="80"/>
      <c r="R1292" s="5"/>
      <c r="S1292" s="80"/>
      <c r="T1292" s="5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5"/>
      <c r="AE1292" s="80"/>
      <c r="AF1292" s="5"/>
      <c r="AG1292" s="80"/>
      <c r="AH1292" s="5"/>
      <c r="AI1292" s="80"/>
      <c r="AJ1292" s="5"/>
      <c r="AK1292" s="80"/>
      <c r="AL1292" s="5"/>
      <c r="AM1292" s="80"/>
      <c r="AN1292" s="5"/>
      <c r="AO1292" s="80"/>
      <c r="AP1292" s="80"/>
      <c r="AQ1292" s="5"/>
      <c r="AR1292" s="80"/>
      <c r="AS1292" s="5"/>
      <c r="AT1292" s="80"/>
      <c r="AU1292" s="5"/>
      <c r="AV1292" s="80"/>
      <c r="AW1292" s="5"/>
      <c r="AX1292" s="80"/>
      <c r="AY1292" s="5"/>
      <c r="AZ1292" s="80"/>
      <c r="BA1292" s="5"/>
      <c r="BB1292" s="80"/>
      <c r="BC1292" s="80"/>
      <c r="BD1292" s="80"/>
      <c r="BE1292" s="80"/>
      <c r="BF1292" s="80"/>
      <c r="BG1292" s="80"/>
      <c r="BH1292" s="80"/>
      <c r="BI1292" s="80"/>
      <c r="BJ1292" s="80"/>
      <c r="BK1292" s="80"/>
      <c r="BL1292" s="80"/>
      <c r="BM1292" s="80"/>
      <c r="BN1292" s="80"/>
      <c r="BO1292" s="80"/>
      <c r="BP1292" s="80"/>
      <c r="BQ1292" s="80"/>
      <c r="BR1292" s="80"/>
      <c r="BS1292" s="80"/>
      <c r="BT1292" s="80"/>
      <c r="BU1292" s="80"/>
      <c r="BV1292" s="80"/>
      <c r="BW1292" s="80"/>
      <c r="BX1292" s="80"/>
      <c r="BY1292" s="80"/>
      <c r="BZ1292" s="80"/>
      <c r="CE1292" s="5"/>
    </row>
    <row r="1293" spans="2:83" s="6" customFormat="1" x14ac:dyDescent="0.25">
      <c r="B1293" s="77"/>
      <c r="C1293" s="78"/>
      <c r="D1293" s="80"/>
      <c r="E1293" s="80"/>
      <c r="F1293" s="80"/>
      <c r="G1293" s="80"/>
      <c r="H1293" s="80"/>
      <c r="I1293" s="80"/>
      <c r="J1293" s="80"/>
      <c r="K1293" s="5"/>
      <c r="L1293" s="5"/>
      <c r="M1293" s="80"/>
      <c r="N1293" s="5"/>
      <c r="O1293" s="80"/>
      <c r="P1293" s="5"/>
      <c r="Q1293" s="80"/>
      <c r="R1293" s="5"/>
      <c r="S1293" s="80"/>
      <c r="T1293" s="5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5"/>
      <c r="AE1293" s="80"/>
      <c r="AF1293" s="5"/>
      <c r="AG1293" s="80"/>
      <c r="AH1293" s="5"/>
      <c r="AI1293" s="80"/>
      <c r="AJ1293" s="5"/>
      <c r="AK1293" s="80"/>
      <c r="AL1293" s="5"/>
      <c r="AM1293" s="80"/>
      <c r="AN1293" s="5"/>
      <c r="AO1293" s="80"/>
      <c r="AP1293" s="80"/>
      <c r="AQ1293" s="5"/>
      <c r="AR1293" s="80"/>
      <c r="AS1293" s="5"/>
      <c r="AT1293" s="80"/>
      <c r="AU1293" s="5"/>
      <c r="AV1293" s="80"/>
      <c r="AW1293" s="5"/>
      <c r="AX1293" s="80"/>
      <c r="AY1293" s="5"/>
      <c r="AZ1293" s="80"/>
      <c r="BA1293" s="5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  <c r="BM1293" s="80"/>
      <c r="BN1293" s="80"/>
      <c r="BO1293" s="80"/>
      <c r="BP1293" s="80"/>
      <c r="BQ1293" s="80"/>
      <c r="BR1293" s="80"/>
      <c r="BS1293" s="80"/>
      <c r="BT1293" s="80"/>
      <c r="BU1293" s="80"/>
      <c r="BV1293" s="80"/>
      <c r="BW1293" s="80"/>
      <c r="BX1293" s="80"/>
      <c r="BY1293" s="80"/>
      <c r="BZ1293" s="80"/>
      <c r="CE1293" s="5"/>
    </row>
    <row r="1294" spans="2:83" s="6" customFormat="1" x14ac:dyDescent="0.25">
      <c r="B1294" s="77"/>
      <c r="C1294" s="78"/>
      <c r="D1294" s="80"/>
      <c r="E1294" s="80"/>
      <c r="F1294" s="80"/>
      <c r="G1294" s="80"/>
      <c r="H1294" s="80"/>
      <c r="I1294" s="80"/>
      <c r="J1294" s="80"/>
      <c r="K1294" s="5"/>
      <c r="L1294" s="5"/>
      <c r="M1294" s="80"/>
      <c r="N1294" s="5"/>
      <c r="O1294" s="80"/>
      <c r="P1294" s="5"/>
      <c r="Q1294" s="80"/>
      <c r="R1294" s="5"/>
      <c r="S1294" s="80"/>
      <c r="T1294" s="5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5"/>
      <c r="AE1294" s="80"/>
      <c r="AF1294" s="5"/>
      <c r="AG1294" s="80"/>
      <c r="AH1294" s="5"/>
      <c r="AI1294" s="80"/>
      <c r="AJ1294" s="5"/>
      <c r="AK1294" s="80"/>
      <c r="AL1294" s="5"/>
      <c r="AM1294" s="80"/>
      <c r="AN1294" s="5"/>
      <c r="AO1294" s="80"/>
      <c r="AP1294" s="80"/>
      <c r="AQ1294" s="5"/>
      <c r="AR1294" s="80"/>
      <c r="AS1294" s="5"/>
      <c r="AT1294" s="80"/>
      <c r="AU1294" s="5"/>
      <c r="AV1294" s="80"/>
      <c r="AW1294" s="5"/>
      <c r="AX1294" s="80"/>
      <c r="AY1294" s="5"/>
      <c r="AZ1294" s="80"/>
      <c r="BA1294" s="5"/>
      <c r="BB1294" s="80"/>
      <c r="BC1294" s="80"/>
      <c r="BD1294" s="80"/>
      <c r="BE1294" s="80"/>
      <c r="BF1294" s="80"/>
      <c r="BG1294" s="80"/>
      <c r="BH1294" s="80"/>
      <c r="BI1294" s="80"/>
      <c r="BJ1294" s="80"/>
      <c r="BK1294" s="80"/>
      <c r="BL1294" s="80"/>
      <c r="BM1294" s="80"/>
      <c r="BN1294" s="80"/>
      <c r="BO1294" s="80"/>
      <c r="BP1294" s="80"/>
      <c r="BQ1294" s="80"/>
      <c r="BR1294" s="80"/>
      <c r="BS1294" s="80"/>
      <c r="BT1294" s="80"/>
      <c r="BU1294" s="80"/>
      <c r="BV1294" s="80"/>
      <c r="BW1294" s="80"/>
      <c r="BX1294" s="80"/>
      <c r="BY1294" s="80"/>
      <c r="BZ1294" s="80"/>
      <c r="CE1294" s="5"/>
    </row>
    <row r="1295" spans="2:83" s="6" customFormat="1" x14ac:dyDescent="0.25">
      <c r="B1295" s="77"/>
      <c r="C1295" s="78"/>
      <c r="D1295" s="80"/>
      <c r="E1295" s="80"/>
      <c r="F1295" s="80"/>
      <c r="G1295" s="80"/>
      <c r="H1295" s="80"/>
      <c r="I1295" s="80"/>
      <c r="J1295" s="80"/>
      <c r="K1295" s="5"/>
      <c r="L1295" s="5"/>
      <c r="M1295" s="80"/>
      <c r="N1295" s="5"/>
      <c r="O1295" s="80"/>
      <c r="P1295" s="5"/>
      <c r="Q1295" s="80"/>
      <c r="R1295" s="5"/>
      <c r="S1295" s="80"/>
      <c r="T1295" s="5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5"/>
      <c r="AE1295" s="80"/>
      <c r="AF1295" s="5"/>
      <c r="AG1295" s="80"/>
      <c r="AH1295" s="5"/>
      <c r="AI1295" s="80"/>
      <c r="AJ1295" s="5"/>
      <c r="AK1295" s="80"/>
      <c r="AL1295" s="5"/>
      <c r="AM1295" s="80"/>
      <c r="AN1295" s="5"/>
      <c r="AO1295" s="80"/>
      <c r="AP1295" s="80"/>
      <c r="AQ1295" s="5"/>
      <c r="AR1295" s="80"/>
      <c r="AS1295" s="5"/>
      <c r="AT1295" s="80"/>
      <c r="AU1295" s="5"/>
      <c r="AV1295" s="80"/>
      <c r="AW1295" s="5"/>
      <c r="AX1295" s="80"/>
      <c r="AY1295" s="5"/>
      <c r="AZ1295" s="80"/>
      <c r="BA1295" s="5"/>
      <c r="BB1295" s="80"/>
      <c r="BC1295" s="80"/>
      <c r="BD1295" s="80"/>
      <c r="BE1295" s="80"/>
      <c r="BF1295" s="80"/>
      <c r="BG1295" s="80"/>
      <c r="BH1295" s="80"/>
      <c r="BI1295" s="80"/>
      <c r="BJ1295" s="80"/>
      <c r="BK1295" s="80"/>
      <c r="BL1295" s="80"/>
      <c r="BM1295" s="80"/>
      <c r="BN1295" s="80"/>
      <c r="BO1295" s="80"/>
      <c r="BP1295" s="80"/>
      <c r="BQ1295" s="80"/>
      <c r="BR1295" s="80"/>
      <c r="BS1295" s="80"/>
      <c r="BT1295" s="80"/>
      <c r="BU1295" s="80"/>
      <c r="BV1295" s="80"/>
      <c r="BW1295" s="80"/>
      <c r="BX1295" s="80"/>
      <c r="BY1295" s="80"/>
      <c r="BZ1295" s="80"/>
      <c r="CE1295" s="5"/>
    </row>
    <row r="1296" spans="2:83" s="6" customFormat="1" x14ac:dyDescent="0.25">
      <c r="B1296" s="77"/>
      <c r="C1296" s="78"/>
      <c r="D1296" s="80"/>
      <c r="E1296" s="80"/>
      <c r="F1296" s="80"/>
      <c r="G1296" s="80"/>
      <c r="H1296" s="80"/>
      <c r="I1296" s="80"/>
      <c r="J1296" s="80"/>
      <c r="K1296" s="5"/>
      <c r="L1296" s="5"/>
      <c r="M1296" s="80"/>
      <c r="N1296" s="5"/>
      <c r="O1296" s="80"/>
      <c r="P1296" s="5"/>
      <c r="Q1296" s="80"/>
      <c r="R1296" s="5"/>
      <c r="S1296" s="80"/>
      <c r="T1296" s="5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5"/>
      <c r="AE1296" s="80"/>
      <c r="AF1296" s="5"/>
      <c r="AG1296" s="80"/>
      <c r="AH1296" s="5"/>
      <c r="AI1296" s="80"/>
      <c r="AJ1296" s="5"/>
      <c r="AK1296" s="80"/>
      <c r="AL1296" s="5"/>
      <c r="AM1296" s="80"/>
      <c r="AN1296" s="5"/>
      <c r="AO1296" s="80"/>
      <c r="AP1296" s="80"/>
      <c r="AQ1296" s="5"/>
      <c r="AR1296" s="80"/>
      <c r="AS1296" s="5"/>
      <c r="AT1296" s="80"/>
      <c r="AU1296" s="5"/>
      <c r="AV1296" s="80"/>
      <c r="AW1296" s="5"/>
      <c r="AX1296" s="80"/>
      <c r="AY1296" s="5"/>
      <c r="AZ1296" s="80"/>
      <c r="BA1296" s="5"/>
      <c r="BB1296" s="80"/>
      <c r="BC1296" s="80"/>
      <c r="BD1296" s="80"/>
      <c r="BE1296" s="80"/>
      <c r="BF1296" s="80"/>
      <c r="BG1296" s="80"/>
      <c r="BH1296" s="80"/>
      <c r="BI1296" s="80"/>
      <c r="BJ1296" s="80"/>
      <c r="BK1296" s="80"/>
      <c r="BL1296" s="80"/>
      <c r="BM1296" s="80"/>
      <c r="BN1296" s="80"/>
      <c r="BO1296" s="80"/>
      <c r="BP1296" s="80"/>
      <c r="BQ1296" s="80"/>
      <c r="BR1296" s="80"/>
      <c r="BS1296" s="80"/>
      <c r="BT1296" s="80"/>
      <c r="BU1296" s="80"/>
      <c r="BV1296" s="80"/>
      <c r="BW1296" s="80"/>
      <c r="BX1296" s="80"/>
      <c r="BY1296" s="80"/>
      <c r="BZ1296" s="80"/>
      <c r="CE1296" s="5"/>
    </row>
    <row r="1297" spans="2:83" s="6" customFormat="1" x14ac:dyDescent="0.25">
      <c r="B1297" s="77"/>
      <c r="C1297" s="78"/>
      <c r="D1297" s="80"/>
      <c r="E1297" s="80"/>
      <c r="F1297" s="80"/>
      <c r="G1297" s="80"/>
      <c r="H1297" s="80"/>
      <c r="I1297" s="80"/>
      <c r="J1297" s="80"/>
      <c r="K1297" s="5"/>
      <c r="L1297" s="5"/>
      <c r="M1297" s="80"/>
      <c r="N1297" s="5"/>
      <c r="O1297" s="80"/>
      <c r="P1297" s="5"/>
      <c r="Q1297" s="80"/>
      <c r="R1297" s="5"/>
      <c r="S1297" s="80"/>
      <c r="T1297" s="5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5"/>
      <c r="AE1297" s="80"/>
      <c r="AF1297" s="5"/>
      <c r="AG1297" s="80"/>
      <c r="AH1297" s="5"/>
      <c r="AI1297" s="80"/>
      <c r="AJ1297" s="5"/>
      <c r="AK1297" s="80"/>
      <c r="AL1297" s="5"/>
      <c r="AM1297" s="80"/>
      <c r="AN1297" s="5"/>
      <c r="AO1297" s="80"/>
      <c r="AP1297" s="80"/>
      <c r="AQ1297" s="5"/>
      <c r="AR1297" s="80"/>
      <c r="AS1297" s="5"/>
      <c r="AT1297" s="80"/>
      <c r="AU1297" s="5"/>
      <c r="AV1297" s="80"/>
      <c r="AW1297" s="5"/>
      <c r="AX1297" s="80"/>
      <c r="AY1297" s="5"/>
      <c r="AZ1297" s="80"/>
      <c r="BA1297" s="5"/>
      <c r="BB1297" s="80"/>
      <c r="BC1297" s="80"/>
      <c r="BD1297" s="80"/>
      <c r="BE1297" s="80"/>
      <c r="BF1297" s="80"/>
      <c r="BG1297" s="80"/>
      <c r="BH1297" s="80"/>
      <c r="BI1297" s="80"/>
      <c r="BJ1297" s="80"/>
      <c r="BK1297" s="80"/>
      <c r="BL1297" s="80"/>
      <c r="BM1297" s="80"/>
      <c r="BN1297" s="80"/>
      <c r="BO1297" s="80"/>
      <c r="BP1297" s="80"/>
      <c r="BQ1297" s="80"/>
      <c r="BR1297" s="80"/>
      <c r="BS1297" s="80"/>
      <c r="BT1297" s="80"/>
      <c r="BU1297" s="80"/>
      <c r="BV1297" s="80"/>
      <c r="BW1297" s="80"/>
      <c r="BX1297" s="80"/>
      <c r="BY1297" s="80"/>
      <c r="BZ1297" s="80"/>
      <c r="CE1297" s="5"/>
    </row>
    <row r="1298" spans="2:83" s="6" customFormat="1" x14ac:dyDescent="0.25">
      <c r="B1298" s="77"/>
      <c r="C1298" s="78"/>
      <c r="D1298" s="80"/>
      <c r="E1298" s="80"/>
      <c r="F1298" s="80"/>
      <c r="G1298" s="80"/>
      <c r="H1298" s="80"/>
      <c r="I1298" s="80"/>
      <c r="J1298" s="80"/>
      <c r="K1298" s="5"/>
      <c r="L1298" s="5"/>
      <c r="M1298" s="80"/>
      <c r="N1298" s="5"/>
      <c r="O1298" s="80"/>
      <c r="P1298" s="5"/>
      <c r="Q1298" s="80"/>
      <c r="R1298" s="5"/>
      <c r="S1298" s="80"/>
      <c r="T1298" s="5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5"/>
      <c r="AE1298" s="80"/>
      <c r="AF1298" s="5"/>
      <c r="AG1298" s="80"/>
      <c r="AH1298" s="5"/>
      <c r="AI1298" s="80"/>
      <c r="AJ1298" s="5"/>
      <c r="AK1298" s="80"/>
      <c r="AL1298" s="5"/>
      <c r="AM1298" s="80"/>
      <c r="AN1298" s="5"/>
      <c r="AO1298" s="80"/>
      <c r="AP1298" s="80"/>
      <c r="AQ1298" s="5"/>
      <c r="AR1298" s="80"/>
      <c r="AS1298" s="5"/>
      <c r="AT1298" s="80"/>
      <c r="AU1298" s="5"/>
      <c r="AV1298" s="80"/>
      <c r="AW1298" s="5"/>
      <c r="AX1298" s="80"/>
      <c r="AY1298" s="5"/>
      <c r="AZ1298" s="80"/>
      <c r="BA1298" s="5"/>
      <c r="BB1298" s="80"/>
      <c r="BC1298" s="80"/>
      <c r="BD1298" s="80"/>
      <c r="BE1298" s="80"/>
      <c r="BF1298" s="80"/>
      <c r="BG1298" s="80"/>
      <c r="BH1298" s="80"/>
      <c r="BI1298" s="80"/>
      <c r="BJ1298" s="80"/>
      <c r="BK1298" s="80"/>
      <c r="BL1298" s="80"/>
      <c r="BM1298" s="80"/>
      <c r="BN1298" s="80"/>
      <c r="BO1298" s="80"/>
      <c r="BP1298" s="80"/>
      <c r="BQ1298" s="80"/>
      <c r="BR1298" s="80"/>
      <c r="BS1298" s="80"/>
      <c r="BT1298" s="80"/>
      <c r="BU1298" s="80"/>
      <c r="BV1298" s="80"/>
      <c r="BW1298" s="80"/>
      <c r="BX1298" s="80"/>
      <c r="BY1298" s="80"/>
      <c r="BZ1298" s="80"/>
      <c r="CE1298" s="5"/>
    </row>
    <row r="1299" spans="2:83" s="6" customFormat="1" x14ac:dyDescent="0.25">
      <c r="B1299" s="77"/>
      <c r="C1299" s="78"/>
      <c r="D1299" s="80"/>
      <c r="E1299" s="80"/>
      <c r="F1299" s="80"/>
      <c r="G1299" s="80"/>
      <c r="H1299" s="80"/>
      <c r="I1299" s="80"/>
      <c r="J1299" s="80"/>
      <c r="K1299" s="5"/>
      <c r="L1299" s="5"/>
      <c r="M1299" s="80"/>
      <c r="N1299" s="5"/>
      <c r="O1299" s="80"/>
      <c r="P1299" s="5"/>
      <c r="Q1299" s="80"/>
      <c r="R1299" s="5"/>
      <c r="S1299" s="80"/>
      <c r="T1299" s="5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5"/>
      <c r="AE1299" s="80"/>
      <c r="AF1299" s="5"/>
      <c r="AG1299" s="80"/>
      <c r="AH1299" s="5"/>
      <c r="AI1299" s="80"/>
      <c r="AJ1299" s="5"/>
      <c r="AK1299" s="80"/>
      <c r="AL1299" s="5"/>
      <c r="AM1299" s="80"/>
      <c r="AN1299" s="5"/>
      <c r="AO1299" s="80"/>
      <c r="AP1299" s="80"/>
      <c r="AQ1299" s="5"/>
      <c r="AR1299" s="80"/>
      <c r="AS1299" s="5"/>
      <c r="AT1299" s="80"/>
      <c r="AU1299" s="5"/>
      <c r="AV1299" s="80"/>
      <c r="AW1299" s="5"/>
      <c r="AX1299" s="80"/>
      <c r="AY1299" s="5"/>
      <c r="AZ1299" s="80"/>
      <c r="BA1299" s="5"/>
      <c r="BB1299" s="80"/>
      <c r="BC1299" s="80"/>
      <c r="BD1299" s="80"/>
      <c r="BE1299" s="80"/>
      <c r="BF1299" s="80"/>
      <c r="BG1299" s="80"/>
      <c r="BH1299" s="80"/>
      <c r="BI1299" s="80"/>
      <c r="BJ1299" s="80"/>
      <c r="BK1299" s="80"/>
      <c r="BL1299" s="80"/>
      <c r="BM1299" s="80"/>
      <c r="BN1299" s="80"/>
      <c r="BO1299" s="80"/>
      <c r="BP1299" s="80"/>
      <c r="BQ1299" s="80"/>
      <c r="BR1299" s="80"/>
      <c r="BS1299" s="80"/>
      <c r="BT1299" s="80"/>
      <c r="BU1299" s="80"/>
      <c r="BV1299" s="80"/>
      <c r="BW1299" s="80"/>
      <c r="BX1299" s="80"/>
      <c r="BY1299" s="80"/>
      <c r="BZ1299" s="80"/>
      <c r="CE1299" s="5"/>
    </row>
    <row r="1300" spans="2:83" s="6" customFormat="1" x14ac:dyDescent="0.25">
      <c r="B1300" s="77"/>
      <c r="C1300" s="78"/>
      <c r="D1300" s="80"/>
      <c r="E1300" s="80"/>
      <c r="F1300" s="80"/>
      <c r="G1300" s="80"/>
      <c r="H1300" s="80"/>
      <c r="I1300" s="80"/>
      <c r="J1300" s="80"/>
      <c r="K1300" s="5"/>
      <c r="L1300" s="5"/>
      <c r="M1300" s="80"/>
      <c r="N1300" s="5"/>
      <c r="O1300" s="80"/>
      <c r="P1300" s="5"/>
      <c r="Q1300" s="80"/>
      <c r="R1300" s="5"/>
      <c r="S1300" s="80"/>
      <c r="T1300" s="5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5"/>
      <c r="AE1300" s="80"/>
      <c r="AF1300" s="5"/>
      <c r="AG1300" s="80"/>
      <c r="AH1300" s="5"/>
      <c r="AI1300" s="80"/>
      <c r="AJ1300" s="5"/>
      <c r="AK1300" s="80"/>
      <c r="AL1300" s="5"/>
      <c r="AM1300" s="80"/>
      <c r="AN1300" s="5"/>
      <c r="AO1300" s="80"/>
      <c r="AP1300" s="80"/>
      <c r="AQ1300" s="5"/>
      <c r="AR1300" s="80"/>
      <c r="AS1300" s="5"/>
      <c r="AT1300" s="80"/>
      <c r="AU1300" s="5"/>
      <c r="AV1300" s="80"/>
      <c r="AW1300" s="5"/>
      <c r="AX1300" s="80"/>
      <c r="AY1300" s="5"/>
      <c r="AZ1300" s="80"/>
      <c r="BA1300" s="5"/>
      <c r="BB1300" s="80"/>
      <c r="BC1300" s="80"/>
      <c r="BD1300" s="80"/>
      <c r="BE1300" s="80"/>
      <c r="BF1300" s="80"/>
      <c r="BG1300" s="80"/>
      <c r="BH1300" s="80"/>
      <c r="BI1300" s="80"/>
      <c r="BJ1300" s="80"/>
      <c r="BK1300" s="80"/>
      <c r="BL1300" s="80"/>
      <c r="BM1300" s="80"/>
      <c r="BN1300" s="80"/>
      <c r="BO1300" s="80"/>
      <c r="BP1300" s="80"/>
      <c r="BQ1300" s="80"/>
      <c r="BR1300" s="80"/>
      <c r="BS1300" s="80"/>
      <c r="BT1300" s="80"/>
      <c r="BU1300" s="80"/>
      <c r="BV1300" s="80"/>
      <c r="BW1300" s="80"/>
      <c r="BX1300" s="80"/>
      <c r="BY1300" s="80"/>
      <c r="BZ1300" s="80"/>
      <c r="CE1300" s="5"/>
    </row>
    <row r="1301" spans="2:83" s="6" customFormat="1" x14ac:dyDescent="0.25">
      <c r="B1301" s="77"/>
      <c r="C1301" s="78"/>
      <c r="D1301" s="80"/>
      <c r="E1301" s="80"/>
      <c r="F1301" s="80"/>
      <c r="G1301" s="80"/>
      <c r="H1301" s="80"/>
      <c r="I1301" s="80"/>
      <c r="J1301" s="80"/>
      <c r="K1301" s="5"/>
      <c r="L1301" s="5"/>
      <c r="M1301" s="80"/>
      <c r="N1301" s="5"/>
      <c r="O1301" s="80"/>
      <c r="P1301" s="5"/>
      <c r="Q1301" s="80"/>
      <c r="R1301" s="5"/>
      <c r="S1301" s="80"/>
      <c r="T1301" s="5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5"/>
      <c r="AE1301" s="80"/>
      <c r="AF1301" s="5"/>
      <c r="AG1301" s="80"/>
      <c r="AH1301" s="5"/>
      <c r="AI1301" s="80"/>
      <c r="AJ1301" s="5"/>
      <c r="AK1301" s="80"/>
      <c r="AL1301" s="5"/>
      <c r="AM1301" s="80"/>
      <c r="AN1301" s="5"/>
      <c r="AO1301" s="80"/>
      <c r="AP1301" s="80"/>
      <c r="AQ1301" s="5"/>
      <c r="AR1301" s="80"/>
      <c r="AS1301" s="5"/>
      <c r="AT1301" s="80"/>
      <c r="AU1301" s="5"/>
      <c r="AV1301" s="80"/>
      <c r="AW1301" s="5"/>
      <c r="AX1301" s="80"/>
      <c r="AY1301" s="5"/>
      <c r="AZ1301" s="80"/>
      <c r="BA1301" s="5"/>
      <c r="BB1301" s="80"/>
      <c r="BC1301" s="80"/>
      <c r="BD1301" s="80"/>
      <c r="BE1301" s="80"/>
      <c r="BF1301" s="80"/>
      <c r="BG1301" s="80"/>
      <c r="BH1301" s="80"/>
      <c r="BI1301" s="80"/>
      <c r="BJ1301" s="80"/>
      <c r="BK1301" s="80"/>
      <c r="BL1301" s="80"/>
      <c r="BM1301" s="80"/>
      <c r="BN1301" s="80"/>
      <c r="BO1301" s="80"/>
      <c r="BP1301" s="80"/>
      <c r="BQ1301" s="80"/>
      <c r="BR1301" s="80"/>
      <c r="BS1301" s="80"/>
      <c r="BT1301" s="80"/>
      <c r="BU1301" s="80"/>
      <c r="BV1301" s="80"/>
      <c r="BW1301" s="80"/>
      <c r="BX1301" s="80"/>
      <c r="BY1301" s="80"/>
      <c r="BZ1301" s="80"/>
      <c r="CE1301" s="5"/>
    </row>
    <row r="1302" spans="2:83" s="6" customFormat="1" x14ac:dyDescent="0.25">
      <c r="B1302" s="77"/>
      <c r="C1302" s="78"/>
      <c r="D1302" s="80"/>
      <c r="E1302" s="80"/>
      <c r="F1302" s="80"/>
      <c r="G1302" s="80"/>
      <c r="H1302" s="80"/>
      <c r="I1302" s="80"/>
      <c r="J1302" s="80"/>
      <c r="K1302" s="5"/>
      <c r="L1302" s="5"/>
      <c r="M1302" s="80"/>
      <c r="N1302" s="5"/>
      <c r="O1302" s="80"/>
      <c r="P1302" s="5"/>
      <c r="Q1302" s="80"/>
      <c r="R1302" s="5"/>
      <c r="S1302" s="80"/>
      <c r="T1302" s="5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5"/>
      <c r="AE1302" s="80"/>
      <c r="AF1302" s="5"/>
      <c r="AG1302" s="80"/>
      <c r="AH1302" s="5"/>
      <c r="AI1302" s="80"/>
      <c r="AJ1302" s="5"/>
      <c r="AK1302" s="80"/>
      <c r="AL1302" s="5"/>
      <c r="AM1302" s="80"/>
      <c r="AN1302" s="5"/>
      <c r="AO1302" s="80"/>
      <c r="AP1302" s="80"/>
      <c r="AQ1302" s="5"/>
      <c r="AR1302" s="80"/>
      <c r="AS1302" s="5"/>
      <c r="AT1302" s="80"/>
      <c r="AU1302" s="5"/>
      <c r="AV1302" s="80"/>
      <c r="AW1302" s="5"/>
      <c r="AX1302" s="80"/>
      <c r="AY1302" s="5"/>
      <c r="AZ1302" s="80"/>
      <c r="BA1302" s="5"/>
      <c r="BB1302" s="80"/>
      <c r="BC1302" s="80"/>
      <c r="BD1302" s="80"/>
      <c r="BE1302" s="80"/>
      <c r="BF1302" s="80"/>
      <c r="BG1302" s="80"/>
      <c r="BH1302" s="80"/>
      <c r="BI1302" s="80"/>
      <c r="BJ1302" s="80"/>
      <c r="BK1302" s="80"/>
      <c r="BL1302" s="80"/>
      <c r="BM1302" s="80"/>
      <c r="BN1302" s="80"/>
      <c r="BO1302" s="80"/>
      <c r="BP1302" s="80"/>
      <c r="BQ1302" s="80"/>
      <c r="BR1302" s="80"/>
      <c r="BS1302" s="80"/>
      <c r="BT1302" s="80"/>
      <c r="BU1302" s="80"/>
      <c r="BV1302" s="80"/>
      <c r="BW1302" s="80"/>
      <c r="BX1302" s="80"/>
      <c r="BY1302" s="80"/>
      <c r="BZ1302" s="80"/>
      <c r="CE1302" s="5"/>
    </row>
    <row r="1303" spans="2:83" s="6" customFormat="1" x14ac:dyDescent="0.25">
      <c r="B1303" s="77"/>
      <c r="C1303" s="78"/>
      <c r="D1303" s="80"/>
      <c r="E1303" s="80"/>
      <c r="F1303" s="80"/>
      <c r="G1303" s="80"/>
      <c r="H1303" s="80"/>
      <c r="I1303" s="80"/>
      <c r="J1303" s="80"/>
      <c r="K1303" s="5"/>
      <c r="L1303" s="5"/>
      <c r="M1303" s="80"/>
      <c r="N1303" s="5"/>
      <c r="O1303" s="80"/>
      <c r="P1303" s="5"/>
      <c r="Q1303" s="80"/>
      <c r="R1303" s="5"/>
      <c r="S1303" s="80"/>
      <c r="T1303" s="5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5"/>
      <c r="AE1303" s="80"/>
      <c r="AF1303" s="5"/>
      <c r="AG1303" s="80"/>
      <c r="AH1303" s="5"/>
      <c r="AI1303" s="80"/>
      <c r="AJ1303" s="5"/>
      <c r="AK1303" s="80"/>
      <c r="AL1303" s="5"/>
      <c r="AM1303" s="80"/>
      <c r="AN1303" s="5"/>
      <c r="AO1303" s="80"/>
      <c r="AP1303" s="80"/>
      <c r="AQ1303" s="5"/>
      <c r="AR1303" s="80"/>
      <c r="AS1303" s="5"/>
      <c r="AT1303" s="80"/>
      <c r="AU1303" s="5"/>
      <c r="AV1303" s="80"/>
      <c r="AW1303" s="5"/>
      <c r="AX1303" s="80"/>
      <c r="AY1303" s="5"/>
      <c r="AZ1303" s="80"/>
      <c r="BA1303" s="5"/>
      <c r="BB1303" s="80"/>
      <c r="BC1303" s="80"/>
      <c r="BD1303" s="80"/>
      <c r="BE1303" s="80"/>
      <c r="BF1303" s="80"/>
      <c r="BG1303" s="80"/>
      <c r="BH1303" s="80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80"/>
      <c r="BV1303" s="80"/>
      <c r="BW1303" s="80"/>
      <c r="BX1303" s="80"/>
      <c r="BY1303" s="80"/>
      <c r="BZ1303" s="80"/>
      <c r="CE1303" s="5"/>
    </row>
    <row r="1304" spans="2:83" s="6" customFormat="1" x14ac:dyDescent="0.25">
      <c r="B1304" s="77"/>
      <c r="C1304" s="78"/>
      <c r="D1304" s="80"/>
      <c r="E1304" s="80"/>
      <c r="F1304" s="80"/>
      <c r="G1304" s="80"/>
      <c r="H1304" s="80"/>
      <c r="I1304" s="80"/>
      <c r="J1304" s="80"/>
      <c r="K1304" s="5"/>
      <c r="L1304" s="5"/>
      <c r="M1304" s="80"/>
      <c r="N1304" s="5"/>
      <c r="O1304" s="80"/>
      <c r="P1304" s="5"/>
      <c r="Q1304" s="80"/>
      <c r="R1304" s="5"/>
      <c r="S1304" s="80"/>
      <c r="T1304" s="5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5"/>
      <c r="AE1304" s="80"/>
      <c r="AF1304" s="5"/>
      <c r="AG1304" s="80"/>
      <c r="AH1304" s="5"/>
      <c r="AI1304" s="80"/>
      <c r="AJ1304" s="5"/>
      <c r="AK1304" s="80"/>
      <c r="AL1304" s="5"/>
      <c r="AM1304" s="80"/>
      <c r="AN1304" s="5"/>
      <c r="AO1304" s="80"/>
      <c r="AP1304" s="80"/>
      <c r="AQ1304" s="5"/>
      <c r="AR1304" s="80"/>
      <c r="AS1304" s="5"/>
      <c r="AT1304" s="80"/>
      <c r="AU1304" s="5"/>
      <c r="AV1304" s="80"/>
      <c r="AW1304" s="5"/>
      <c r="AX1304" s="80"/>
      <c r="AY1304" s="5"/>
      <c r="AZ1304" s="80"/>
      <c r="BA1304" s="5"/>
      <c r="BB1304" s="80"/>
      <c r="BC1304" s="80"/>
      <c r="BD1304" s="80"/>
      <c r="BE1304" s="80"/>
      <c r="BF1304" s="80"/>
      <c r="BG1304" s="80"/>
      <c r="BH1304" s="80"/>
      <c r="BI1304" s="80"/>
      <c r="BJ1304" s="80"/>
      <c r="BK1304" s="80"/>
      <c r="BL1304" s="80"/>
      <c r="BM1304" s="80"/>
      <c r="BN1304" s="80"/>
      <c r="BO1304" s="80"/>
      <c r="BP1304" s="80"/>
      <c r="BQ1304" s="80"/>
      <c r="BR1304" s="80"/>
      <c r="BS1304" s="80"/>
      <c r="BT1304" s="80"/>
      <c r="BU1304" s="80"/>
      <c r="BV1304" s="80"/>
      <c r="BW1304" s="80"/>
      <c r="BX1304" s="80"/>
      <c r="BY1304" s="80"/>
      <c r="BZ1304" s="80"/>
      <c r="CE1304" s="5"/>
    </row>
    <row r="1305" spans="2:83" s="6" customFormat="1" x14ac:dyDescent="0.25">
      <c r="B1305" s="77"/>
      <c r="C1305" s="78"/>
      <c r="D1305" s="80"/>
      <c r="E1305" s="80"/>
      <c r="F1305" s="80"/>
      <c r="G1305" s="80"/>
      <c r="H1305" s="80"/>
      <c r="I1305" s="80"/>
      <c r="J1305" s="80"/>
      <c r="K1305" s="5"/>
      <c r="L1305" s="5"/>
      <c r="M1305" s="80"/>
      <c r="N1305" s="5"/>
      <c r="O1305" s="80"/>
      <c r="P1305" s="5"/>
      <c r="Q1305" s="80"/>
      <c r="R1305" s="5"/>
      <c r="S1305" s="80"/>
      <c r="T1305" s="5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5"/>
      <c r="AE1305" s="80"/>
      <c r="AF1305" s="5"/>
      <c r="AG1305" s="80"/>
      <c r="AH1305" s="5"/>
      <c r="AI1305" s="80"/>
      <c r="AJ1305" s="5"/>
      <c r="AK1305" s="80"/>
      <c r="AL1305" s="5"/>
      <c r="AM1305" s="80"/>
      <c r="AN1305" s="5"/>
      <c r="AO1305" s="80"/>
      <c r="AP1305" s="80"/>
      <c r="AQ1305" s="5"/>
      <c r="AR1305" s="80"/>
      <c r="AS1305" s="5"/>
      <c r="AT1305" s="80"/>
      <c r="AU1305" s="5"/>
      <c r="AV1305" s="80"/>
      <c r="AW1305" s="5"/>
      <c r="AX1305" s="80"/>
      <c r="AY1305" s="5"/>
      <c r="AZ1305" s="80"/>
      <c r="BA1305" s="5"/>
      <c r="BB1305" s="80"/>
      <c r="BC1305" s="80"/>
      <c r="BD1305" s="80"/>
      <c r="BE1305" s="80"/>
      <c r="BF1305" s="80"/>
      <c r="BG1305" s="80"/>
      <c r="BH1305" s="80"/>
      <c r="BI1305" s="80"/>
      <c r="BJ1305" s="80"/>
      <c r="BK1305" s="80"/>
      <c r="BL1305" s="80"/>
      <c r="BM1305" s="80"/>
      <c r="BN1305" s="80"/>
      <c r="BO1305" s="80"/>
      <c r="BP1305" s="80"/>
      <c r="BQ1305" s="80"/>
      <c r="BR1305" s="80"/>
      <c r="BS1305" s="80"/>
      <c r="BT1305" s="80"/>
      <c r="BU1305" s="80"/>
      <c r="BV1305" s="80"/>
      <c r="BW1305" s="80"/>
      <c r="BX1305" s="80"/>
      <c r="BY1305" s="80"/>
      <c r="BZ1305" s="80"/>
      <c r="CE1305" s="5"/>
    </row>
    <row r="1306" spans="2:83" s="6" customFormat="1" x14ac:dyDescent="0.25">
      <c r="B1306" s="77"/>
      <c r="C1306" s="78"/>
      <c r="D1306" s="80"/>
      <c r="E1306" s="80"/>
      <c r="F1306" s="80"/>
      <c r="G1306" s="80"/>
      <c r="H1306" s="80"/>
      <c r="I1306" s="80"/>
      <c r="J1306" s="80"/>
      <c r="K1306" s="5"/>
      <c r="L1306" s="5"/>
      <c r="M1306" s="80"/>
      <c r="N1306" s="5"/>
      <c r="O1306" s="80"/>
      <c r="P1306" s="5"/>
      <c r="Q1306" s="80"/>
      <c r="R1306" s="5"/>
      <c r="S1306" s="80"/>
      <c r="T1306" s="5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5"/>
      <c r="AE1306" s="80"/>
      <c r="AF1306" s="5"/>
      <c r="AG1306" s="80"/>
      <c r="AH1306" s="5"/>
      <c r="AI1306" s="80"/>
      <c r="AJ1306" s="5"/>
      <c r="AK1306" s="80"/>
      <c r="AL1306" s="5"/>
      <c r="AM1306" s="80"/>
      <c r="AN1306" s="5"/>
      <c r="AO1306" s="80"/>
      <c r="AP1306" s="80"/>
      <c r="AQ1306" s="5"/>
      <c r="AR1306" s="80"/>
      <c r="AS1306" s="5"/>
      <c r="AT1306" s="80"/>
      <c r="AU1306" s="5"/>
      <c r="AV1306" s="80"/>
      <c r="AW1306" s="5"/>
      <c r="AX1306" s="80"/>
      <c r="AY1306" s="5"/>
      <c r="AZ1306" s="80"/>
      <c r="BA1306" s="5"/>
      <c r="BB1306" s="80"/>
      <c r="BC1306" s="80"/>
      <c r="BD1306" s="80"/>
      <c r="BE1306" s="80"/>
      <c r="BF1306" s="80"/>
      <c r="BG1306" s="80"/>
      <c r="BH1306" s="80"/>
      <c r="BI1306" s="80"/>
      <c r="BJ1306" s="80"/>
      <c r="BK1306" s="80"/>
      <c r="BL1306" s="80"/>
      <c r="BM1306" s="80"/>
      <c r="BN1306" s="80"/>
      <c r="BO1306" s="80"/>
      <c r="BP1306" s="80"/>
      <c r="BQ1306" s="80"/>
      <c r="BR1306" s="80"/>
      <c r="BS1306" s="80"/>
      <c r="BT1306" s="80"/>
      <c r="BU1306" s="80"/>
      <c r="BV1306" s="80"/>
      <c r="BW1306" s="80"/>
      <c r="BX1306" s="80"/>
      <c r="BY1306" s="80"/>
      <c r="BZ1306" s="80"/>
      <c r="CE1306" s="5"/>
    </row>
    <row r="1307" spans="2:83" s="6" customFormat="1" x14ac:dyDescent="0.25">
      <c r="B1307" s="77"/>
      <c r="C1307" s="78"/>
      <c r="D1307" s="80"/>
      <c r="E1307" s="80"/>
      <c r="F1307" s="80"/>
      <c r="G1307" s="80"/>
      <c r="H1307" s="80"/>
      <c r="I1307" s="80"/>
      <c r="J1307" s="80"/>
      <c r="K1307" s="5"/>
      <c r="L1307" s="5"/>
      <c r="M1307" s="80"/>
      <c r="N1307" s="5"/>
      <c r="O1307" s="80"/>
      <c r="P1307" s="5"/>
      <c r="Q1307" s="80"/>
      <c r="R1307" s="5"/>
      <c r="S1307" s="80"/>
      <c r="T1307" s="5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5"/>
      <c r="AE1307" s="80"/>
      <c r="AF1307" s="5"/>
      <c r="AG1307" s="80"/>
      <c r="AH1307" s="5"/>
      <c r="AI1307" s="80"/>
      <c r="AJ1307" s="5"/>
      <c r="AK1307" s="80"/>
      <c r="AL1307" s="5"/>
      <c r="AM1307" s="80"/>
      <c r="AN1307" s="5"/>
      <c r="AO1307" s="80"/>
      <c r="AP1307" s="80"/>
      <c r="AQ1307" s="5"/>
      <c r="AR1307" s="80"/>
      <c r="AS1307" s="5"/>
      <c r="AT1307" s="80"/>
      <c r="AU1307" s="5"/>
      <c r="AV1307" s="80"/>
      <c r="AW1307" s="5"/>
      <c r="AX1307" s="80"/>
      <c r="AY1307" s="5"/>
      <c r="AZ1307" s="80"/>
      <c r="BA1307" s="5"/>
      <c r="BB1307" s="80"/>
      <c r="BC1307" s="80"/>
      <c r="BD1307" s="80"/>
      <c r="BE1307" s="80"/>
      <c r="BF1307" s="80"/>
      <c r="BG1307" s="80"/>
      <c r="BH1307" s="80"/>
      <c r="BI1307" s="80"/>
      <c r="BJ1307" s="80"/>
      <c r="BK1307" s="80"/>
      <c r="BL1307" s="80"/>
      <c r="BM1307" s="80"/>
      <c r="BN1307" s="80"/>
      <c r="BO1307" s="80"/>
      <c r="BP1307" s="80"/>
      <c r="BQ1307" s="80"/>
      <c r="BR1307" s="80"/>
      <c r="BS1307" s="80"/>
      <c r="BT1307" s="80"/>
      <c r="BU1307" s="80"/>
      <c r="BV1307" s="80"/>
      <c r="BW1307" s="80"/>
      <c r="BX1307" s="80"/>
      <c r="BY1307" s="80"/>
      <c r="BZ1307" s="80"/>
      <c r="CE1307" s="5"/>
    </row>
    <row r="1308" spans="2:83" s="6" customFormat="1" x14ac:dyDescent="0.25">
      <c r="B1308" s="77"/>
      <c r="C1308" s="78"/>
      <c r="D1308" s="80"/>
      <c r="E1308" s="80"/>
      <c r="F1308" s="80"/>
      <c r="G1308" s="80"/>
      <c r="H1308" s="80"/>
      <c r="I1308" s="80"/>
      <c r="J1308" s="80"/>
      <c r="K1308" s="5"/>
      <c r="L1308" s="5"/>
      <c r="M1308" s="80"/>
      <c r="N1308" s="5"/>
      <c r="O1308" s="80"/>
      <c r="P1308" s="5"/>
      <c r="Q1308" s="80"/>
      <c r="R1308" s="5"/>
      <c r="S1308" s="80"/>
      <c r="T1308" s="5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5"/>
      <c r="AE1308" s="80"/>
      <c r="AF1308" s="5"/>
      <c r="AG1308" s="80"/>
      <c r="AH1308" s="5"/>
      <c r="AI1308" s="80"/>
      <c r="AJ1308" s="5"/>
      <c r="AK1308" s="80"/>
      <c r="AL1308" s="5"/>
      <c r="AM1308" s="80"/>
      <c r="AN1308" s="5"/>
      <c r="AO1308" s="80"/>
      <c r="AP1308" s="80"/>
      <c r="AQ1308" s="5"/>
      <c r="AR1308" s="80"/>
      <c r="AS1308" s="5"/>
      <c r="AT1308" s="80"/>
      <c r="AU1308" s="5"/>
      <c r="AV1308" s="80"/>
      <c r="AW1308" s="5"/>
      <c r="AX1308" s="80"/>
      <c r="AY1308" s="5"/>
      <c r="AZ1308" s="80"/>
      <c r="BA1308" s="5"/>
      <c r="BB1308" s="80"/>
      <c r="BC1308" s="80"/>
      <c r="BD1308" s="80"/>
      <c r="BE1308" s="80"/>
      <c r="BF1308" s="80"/>
      <c r="BG1308" s="80"/>
      <c r="BH1308" s="80"/>
      <c r="BI1308" s="80"/>
      <c r="BJ1308" s="80"/>
      <c r="BK1308" s="80"/>
      <c r="BL1308" s="80"/>
      <c r="BM1308" s="80"/>
      <c r="BN1308" s="80"/>
      <c r="BO1308" s="80"/>
      <c r="BP1308" s="80"/>
      <c r="BQ1308" s="80"/>
      <c r="BR1308" s="80"/>
      <c r="BS1308" s="80"/>
      <c r="BT1308" s="80"/>
      <c r="BU1308" s="80"/>
      <c r="BV1308" s="80"/>
      <c r="BW1308" s="80"/>
      <c r="BX1308" s="80"/>
      <c r="BY1308" s="80"/>
      <c r="BZ1308" s="80"/>
      <c r="CE1308" s="5"/>
    </row>
    <row r="1309" spans="2:83" s="6" customFormat="1" x14ac:dyDescent="0.25">
      <c r="B1309" s="77"/>
      <c r="C1309" s="78"/>
      <c r="D1309" s="80"/>
      <c r="E1309" s="80"/>
      <c r="F1309" s="80"/>
      <c r="G1309" s="80"/>
      <c r="H1309" s="80"/>
      <c r="I1309" s="80"/>
      <c r="J1309" s="80"/>
      <c r="K1309" s="5"/>
      <c r="L1309" s="5"/>
      <c r="M1309" s="80"/>
      <c r="N1309" s="5"/>
      <c r="O1309" s="80"/>
      <c r="P1309" s="5"/>
      <c r="Q1309" s="80"/>
      <c r="R1309" s="5"/>
      <c r="S1309" s="80"/>
      <c r="T1309" s="5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5"/>
      <c r="AE1309" s="80"/>
      <c r="AF1309" s="5"/>
      <c r="AG1309" s="80"/>
      <c r="AH1309" s="5"/>
      <c r="AI1309" s="80"/>
      <c r="AJ1309" s="5"/>
      <c r="AK1309" s="80"/>
      <c r="AL1309" s="5"/>
      <c r="AM1309" s="80"/>
      <c r="AN1309" s="5"/>
      <c r="AO1309" s="80"/>
      <c r="AP1309" s="80"/>
      <c r="AQ1309" s="5"/>
      <c r="AR1309" s="80"/>
      <c r="AS1309" s="5"/>
      <c r="AT1309" s="80"/>
      <c r="AU1309" s="5"/>
      <c r="AV1309" s="80"/>
      <c r="AW1309" s="5"/>
      <c r="AX1309" s="80"/>
      <c r="AY1309" s="5"/>
      <c r="AZ1309" s="80"/>
      <c r="BA1309" s="5"/>
      <c r="BB1309" s="80"/>
      <c r="BC1309" s="80"/>
      <c r="BD1309" s="80"/>
      <c r="BE1309" s="80"/>
      <c r="BF1309" s="80"/>
      <c r="BG1309" s="80"/>
      <c r="BH1309" s="80"/>
      <c r="BI1309" s="80"/>
      <c r="BJ1309" s="80"/>
      <c r="BK1309" s="80"/>
      <c r="BL1309" s="80"/>
      <c r="BM1309" s="80"/>
      <c r="BN1309" s="80"/>
      <c r="BO1309" s="80"/>
      <c r="BP1309" s="80"/>
      <c r="BQ1309" s="80"/>
      <c r="BR1309" s="80"/>
      <c r="BS1309" s="80"/>
      <c r="BT1309" s="80"/>
      <c r="BU1309" s="80"/>
      <c r="BV1309" s="80"/>
      <c r="BW1309" s="80"/>
      <c r="BX1309" s="80"/>
      <c r="BY1309" s="80"/>
      <c r="BZ1309" s="80"/>
      <c r="CE1309" s="5"/>
    </row>
    <row r="1310" spans="2:83" s="6" customFormat="1" x14ac:dyDescent="0.25">
      <c r="B1310" s="77"/>
      <c r="C1310" s="78"/>
      <c r="D1310" s="80"/>
      <c r="E1310" s="80"/>
      <c r="F1310" s="80"/>
      <c r="G1310" s="80"/>
      <c r="H1310" s="80"/>
      <c r="I1310" s="80"/>
      <c r="J1310" s="80"/>
      <c r="K1310" s="5"/>
      <c r="L1310" s="5"/>
      <c r="M1310" s="80"/>
      <c r="N1310" s="5"/>
      <c r="O1310" s="80"/>
      <c r="P1310" s="5"/>
      <c r="Q1310" s="80"/>
      <c r="R1310" s="5"/>
      <c r="S1310" s="80"/>
      <c r="T1310" s="5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5"/>
      <c r="AE1310" s="80"/>
      <c r="AF1310" s="5"/>
      <c r="AG1310" s="80"/>
      <c r="AH1310" s="5"/>
      <c r="AI1310" s="80"/>
      <c r="AJ1310" s="5"/>
      <c r="AK1310" s="80"/>
      <c r="AL1310" s="5"/>
      <c r="AM1310" s="80"/>
      <c r="AN1310" s="5"/>
      <c r="AO1310" s="80"/>
      <c r="AP1310" s="80"/>
      <c r="AQ1310" s="5"/>
      <c r="AR1310" s="80"/>
      <c r="AS1310" s="5"/>
      <c r="AT1310" s="80"/>
      <c r="AU1310" s="5"/>
      <c r="AV1310" s="80"/>
      <c r="AW1310" s="5"/>
      <c r="AX1310" s="80"/>
      <c r="AY1310" s="5"/>
      <c r="AZ1310" s="80"/>
      <c r="BA1310" s="5"/>
      <c r="BB1310" s="80"/>
      <c r="BC1310" s="80"/>
      <c r="BD1310" s="80"/>
      <c r="BE1310" s="80"/>
      <c r="BF1310" s="80"/>
      <c r="BG1310" s="80"/>
      <c r="BH1310" s="80"/>
      <c r="BI1310" s="80"/>
      <c r="BJ1310" s="80"/>
      <c r="BK1310" s="80"/>
      <c r="BL1310" s="80"/>
      <c r="BM1310" s="80"/>
      <c r="BN1310" s="80"/>
      <c r="BO1310" s="80"/>
      <c r="BP1310" s="80"/>
      <c r="BQ1310" s="80"/>
      <c r="BR1310" s="80"/>
      <c r="BS1310" s="80"/>
      <c r="BT1310" s="80"/>
      <c r="BU1310" s="80"/>
      <c r="BV1310" s="80"/>
      <c r="BW1310" s="80"/>
      <c r="BX1310" s="80"/>
      <c r="BY1310" s="80"/>
      <c r="BZ1310" s="80"/>
      <c r="CE1310" s="5"/>
    </row>
    <row r="1311" spans="2:83" s="6" customFormat="1" x14ac:dyDescent="0.25">
      <c r="B1311" s="77"/>
      <c r="C1311" s="78"/>
      <c r="D1311" s="80"/>
      <c r="E1311" s="80"/>
      <c r="F1311" s="80"/>
      <c r="G1311" s="80"/>
      <c r="H1311" s="80"/>
      <c r="I1311" s="80"/>
      <c r="J1311" s="80"/>
      <c r="K1311" s="5"/>
      <c r="L1311" s="5"/>
      <c r="M1311" s="80"/>
      <c r="N1311" s="5"/>
      <c r="O1311" s="80"/>
      <c r="P1311" s="5"/>
      <c r="Q1311" s="80"/>
      <c r="R1311" s="5"/>
      <c r="S1311" s="80"/>
      <c r="T1311" s="5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5"/>
      <c r="AE1311" s="80"/>
      <c r="AF1311" s="5"/>
      <c r="AG1311" s="80"/>
      <c r="AH1311" s="5"/>
      <c r="AI1311" s="80"/>
      <c r="AJ1311" s="5"/>
      <c r="AK1311" s="80"/>
      <c r="AL1311" s="5"/>
      <c r="AM1311" s="80"/>
      <c r="AN1311" s="5"/>
      <c r="AO1311" s="80"/>
      <c r="AP1311" s="80"/>
      <c r="AQ1311" s="5"/>
      <c r="AR1311" s="80"/>
      <c r="AS1311" s="5"/>
      <c r="AT1311" s="80"/>
      <c r="AU1311" s="5"/>
      <c r="AV1311" s="80"/>
      <c r="AW1311" s="5"/>
      <c r="AX1311" s="80"/>
      <c r="AY1311" s="5"/>
      <c r="AZ1311" s="80"/>
      <c r="BA1311" s="5"/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/>
      <c r="BR1311" s="80"/>
      <c r="BS1311" s="80"/>
      <c r="BT1311" s="80"/>
      <c r="BU1311" s="80"/>
      <c r="BV1311" s="80"/>
      <c r="BW1311" s="80"/>
      <c r="BX1311" s="80"/>
      <c r="BY1311" s="80"/>
      <c r="BZ1311" s="80"/>
      <c r="CE1311" s="5"/>
    </row>
    <row r="1312" spans="2:83" s="6" customFormat="1" x14ac:dyDescent="0.25">
      <c r="B1312" s="77"/>
      <c r="C1312" s="78"/>
      <c r="D1312" s="80"/>
      <c r="E1312" s="80"/>
      <c r="F1312" s="80"/>
      <c r="G1312" s="80"/>
      <c r="H1312" s="80"/>
      <c r="I1312" s="80"/>
      <c r="J1312" s="80"/>
      <c r="K1312" s="5"/>
      <c r="L1312" s="5"/>
      <c r="M1312" s="80"/>
      <c r="N1312" s="5"/>
      <c r="O1312" s="80"/>
      <c r="P1312" s="5"/>
      <c r="Q1312" s="80"/>
      <c r="R1312" s="5"/>
      <c r="S1312" s="80"/>
      <c r="T1312" s="5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5"/>
      <c r="AE1312" s="80"/>
      <c r="AF1312" s="5"/>
      <c r="AG1312" s="80"/>
      <c r="AH1312" s="5"/>
      <c r="AI1312" s="80"/>
      <c r="AJ1312" s="5"/>
      <c r="AK1312" s="80"/>
      <c r="AL1312" s="5"/>
      <c r="AM1312" s="80"/>
      <c r="AN1312" s="5"/>
      <c r="AO1312" s="80"/>
      <c r="AP1312" s="80"/>
      <c r="AQ1312" s="5"/>
      <c r="AR1312" s="80"/>
      <c r="AS1312" s="5"/>
      <c r="AT1312" s="80"/>
      <c r="AU1312" s="5"/>
      <c r="AV1312" s="80"/>
      <c r="AW1312" s="5"/>
      <c r="AX1312" s="80"/>
      <c r="AY1312" s="5"/>
      <c r="AZ1312" s="80"/>
      <c r="BA1312" s="5"/>
      <c r="BB1312" s="80"/>
      <c r="BC1312" s="80"/>
      <c r="BD1312" s="80"/>
      <c r="BE1312" s="80"/>
      <c r="BF1312" s="80"/>
      <c r="BG1312" s="80"/>
      <c r="BH1312" s="80"/>
      <c r="BI1312" s="80"/>
      <c r="BJ1312" s="80"/>
      <c r="BK1312" s="80"/>
      <c r="BL1312" s="80"/>
      <c r="BM1312" s="80"/>
      <c r="BN1312" s="80"/>
      <c r="BO1312" s="80"/>
      <c r="BP1312" s="80"/>
      <c r="BQ1312" s="80"/>
      <c r="BR1312" s="80"/>
      <c r="BS1312" s="80"/>
      <c r="BT1312" s="80"/>
      <c r="BU1312" s="80"/>
      <c r="BV1312" s="80"/>
      <c r="BW1312" s="80"/>
      <c r="BX1312" s="80"/>
      <c r="BY1312" s="80"/>
      <c r="BZ1312" s="80"/>
      <c r="CE1312" s="5"/>
    </row>
    <row r="1313" spans="2:83" s="6" customFormat="1" x14ac:dyDescent="0.25">
      <c r="B1313" s="77"/>
      <c r="C1313" s="78"/>
      <c r="D1313" s="80"/>
      <c r="E1313" s="80"/>
      <c r="F1313" s="80"/>
      <c r="G1313" s="80"/>
      <c r="H1313" s="80"/>
      <c r="I1313" s="80"/>
      <c r="J1313" s="80"/>
      <c r="K1313" s="5"/>
      <c r="L1313" s="5"/>
      <c r="M1313" s="80"/>
      <c r="N1313" s="5"/>
      <c r="O1313" s="80"/>
      <c r="P1313" s="5"/>
      <c r="Q1313" s="80"/>
      <c r="R1313" s="5"/>
      <c r="S1313" s="80"/>
      <c r="T1313" s="5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5"/>
      <c r="AE1313" s="80"/>
      <c r="AF1313" s="5"/>
      <c r="AG1313" s="80"/>
      <c r="AH1313" s="5"/>
      <c r="AI1313" s="80"/>
      <c r="AJ1313" s="5"/>
      <c r="AK1313" s="80"/>
      <c r="AL1313" s="5"/>
      <c r="AM1313" s="80"/>
      <c r="AN1313" s="5"/>
      <c r="AO1313" s="80"/>
      <c r="AP1313" s="80"/>
      <c r="AQ1313" s="5"/>
      <c r="AR1313" s="80"/>
      <c r="AS1313" s="5"/>
      <c r="AT1313" s="80"/>
      <c r="AU1313" s="5"/>
      <c r="AV1313" s="80"/>
      <c r="AW1313" s="5"/>
      <c r="AX1313" s="80"/>
      <c r="AY1313" s="5"/>
      <c r="AZ1313" s="80"/>
      <c r="BA1313" s="5"/>
      <c r="BB1313" s="80"/>
      <c r="BC1313" s="80"/>
      <c r="BD1313" s="80"/>
      <c r="BE1313" s="80"/>
      <c r="BF1313" s="80"/>
      <c r="BG1313" s="80"/>
      <c r="BH1313" s="80"/>
      <c r="BI1313" s="80"/>
      <c r="BJ1313" s="80"/>
      <c r="BK1313" s="80"/>
      <c r="BL1313" s="80"/>
      <c r="BM1313" s="80"/>
      <c r="BN1313" s="80"/>
      <c r="BO1313" s="80"/>
      <c r="BP1313" s="80"/>
      <c r="BQ1313" s="80"/>
      <c r="BR1313" s="80"/>
      <c r="BS1313" s="80"/>
      <c r="BT1313" s="80"/>
      <c r="BU1313" s="80"/>
      <c r="BV1313" s="80"/>
      <c r="BW1313" s="80"/>
      <c r="BX1313" s="80"/>
      <c r="BY1313" s="80"/>
      <c r="BZ1313" s="80"/>
      <c r="CE1313" s="5"/>
    </row>
    <row r="1314" spans="2:83" s="6" customFormat="1" x14ac:dyDescent="0.25">
      <c r="B1314" s="77"/>
      <c r="C1314" s="78"/>
      <c r="D1314" s="80"/>
      <c r="E1314" s="80"/>
      <c r="F1314" s="80"/>
      <c r="G1314" s="80"/>
      <c r="H1314" s="80"/>
      <c r="I1314" s="80"/>
      <c r="J1314" s="80"/>
      <c r="K1314" s="5"/>
      <c r="L1314" s="5"/>
      <c r="M1314" s="80"/>
      <c r="N1314" s="5"/>
      <c r="O1314" s="80"/>
      <c r="P1314" s="5"/>
      <c r="Q1314" s="80"/>
      <c r="R1314" s="5"/>
      <c r="S1314" s="80"/>
      <c r="T1314" s="5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5"/>
      <c r="AE1314" s="80"/>
      <c r="AF1314" s="5"/>
      <c r="AG1314" s="80"/>
      <c r="AH1314" s="5"/>
      <c r="AI1314" s="80"/>
      <c r="AJ1314" s="5"/>
      <c r="AK1314" s="80"/>
      <c r="AL1314" s="5"/>
      <c r="AM1314" s="80"/>
      <c r="AN1314" s="5"/>
      <c r="AO1314" s="80"/>
      <c r="AP1314" s="80"/>
      <c r="AQ1314" s="5"/>
      <c r="AR1314" s="80"/>
      <c r="AS1314" s="5"/>
      <c r="AT1314" s="80"/>
      <c r="AU1314" s="5"/>
      <c r="AV1314" s="80"/>
      <c r="AW1314" s="5"/>
      <c r="AX1314" s="80"/>
      <c r="AY1314" s="5"/>
      <c r="AZ1314" s="80"/>
      <c r="BA1314" s="5"/>
      <c r="BB1314" s="80"/>
      <c r="BC1314" s="80"/>
      <c r="BD1314" s="80"/>
      <c r="BE1314" s="80"/>
      <c r="BF1314" s="80"/>
      <c r="BG1314" s="80"/>
      <c r="BH1314" s="80"/>
      <c r="BI1314" s="80"/>
      <c r="BJ1314" s="80"/>
      <c r="BK1314" s="80"/>
      <c r="BL1314" s="80"/>
      <c r="BM1314" s="80"/>
      <c r="BN1314" s="80"/>
      <c r="BO1314" s="80"/>
      <c r="BP1314" s="80"/>
      <c r="BQ1314" s="80"/>
      <c r="BR1314" s="80"/>
      <c r="BS1314" s="80"/>
      <c r="BT1314" s="80"/>
      <c r="BU1314" s="80"/>
      <c r="BV1314" s="80"/>
      <c r="BW1314" s="80"/>
      <c r="BX1314" s="80"/>
      <c r="BY1314" s="80"/>
      <c r="BZ1314" s="80"/>
      <c r="CE1314" s="5"/>
    </row>
    <row r="1315" spans="2:83" s="6" customFormat="1" x14ac:dyDescent="0.25">
      <c r="B1315" s="77"/>
      <c r="C1315" s="78"/>
      <c r="D1315" s="80"/>
      <c r="E1315" s="80"/>
      <c r="F1315" s="80"/>
      <c r="G1315" s="80"/>
      <c r="H1315" s="80"/>
      <c r="I1315" s="80"/>
      <c r="J1315" s="80"/>
      <c r="K1315" s="5"/>
      <c r="L1315" s="5"/>
      <c r="M1315" s="80"/>
      <c r="N1315" s="5"/>
      <c r="O1315" s="80"/>
      <c r="P1315" s="5"/>
      <c r="Q1315" s="80"/>
      <c r="R1315" s="5"/>
      <c r="S1315" s="80"/>
      <c r="T1315" s="5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5"/>
      <c r="AE1315" s="80"/>
      <c r="AF1315" s="5"/>
      <c r="AG1315" s="80"/>
      <c r="AH1315" s="5"/>
      <c r="AI1315" s="80"/>
      <c r="AJ1315" s="5"/>
      <c r="AK1315" s="80"/>
      <c r="AL1315" s="5"/>
      <c r="AM1315" s="80"/>
      <c r="AN1315" s="5"/>
      <c r="AO1315" s="80"/>
      <c r="AP1315" s="80"/>
      <c r="AQ1315" s="5"/>
      <c r="AR1315" s="80"/>
      <c r="AS1315" s="5"/>
      <c r="AT1315" s="80"/>
      <c r="AU1315" s="5"/>
      <c r="AV1315" s="80"/>
      <c r="AW1315" s="5"/>
      <c r="AX1315" s="80"/>
      <c r="AY1315" s="5"/>
      <c r="AZ1315" s="80"/>
      <c r="BA1315" s="5"/>
      <c r="BB1315" s="80"/>
      <c r="BC1315" s="80"/>
      <c r="BD1315" s="80"/>
      <c r="BE1315" s="80"/>
      <c r="BF1315" s="80"/>
      <c r="BG1315" s="80"/>
      <c r="BH1315" s="80"/>
      <c r="BI1315" s="80"/>
      <c r="BJ1315" s="80"/>
      <c r="BK1315" s="80"/>
      <c r="BL1315" s="80"/>
      <c r="BM1315" s="80"/>
      <c r="BN1315" s="80"/>
      <c r="BO1315" s="80"/>
      <c r="BP1315" s="80"/>
      <c r="BQ1315" s="80"/>
      <c r="BR1315" s="80"/>
      <c r="BS1315" s="80"/>
      <c r="BT1315" s="80"/>
      <c r="BU1315" s="80"/>
      <c r="BV1315" s="80"/>
      <c r="BW1315" s="80"/>
      <c r="BX1315" s="80"/>
      <c r="BY1315" s="80"/>
      <c r="BZ1315" s="80"/>
      <c r="CE1315" s="5"/>
    </row>
    <row r="1316" spans="2:83" s="6" customFormat="1" x14ac:dyDescent="0.25">
      <c r="B1316" s="77"/>
      <c r="C1316" s="78"/>
      <c r="D1316" s="80"/>
      <c r="E1316" s="80"/>
      <c r="F1316" s="80"/>
      <c r="G1316" s="80"/>
      <c r="H1316" s="80"/>
      <c r="I1316" s="80"/>
      <c r="J1316" s="80"/>
      <c r="K1316" s="5"/>
      <c r="L1316" s="5"/>
      <c r="M1316" s="80"/>
      <c r="N1316" s="5"/>
      <c r="O1316" s="80"/>
      <c r="P1316" s="5"/>
      <c r="Q1316" s="80"/>
      <c r="R1316" s="5"/>
      <c r="S1316" s="80"/>
      <c r="T1316" s="5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5"/>
      <c r="AE1316" s="80"/>
      <c r="AF1316" s="5"/>
      <c r="AG1316" s="80"/>
      <c r="AH1316" s="5"/>
      <c r="AI1316" s="80"/>
      <c r="AJ1316" s="5"/>
      <c r="AK1316" s="80"/>
      <c r="AL1316" s="5"/>
      <c r="AM1316" s="80"/>
      <c r="AN1316" s="5"/>
      <c r="AO1316" s="80"/>
      <c r="AP1316" s="80"/>
      <c r="AQ1316" s="5"/>
      <c r="AR1316" s="80"/>
      <c r="AS1316" s="5"/>
      <c r="AT1316" s="80"/>
      <c r="AU1316" s="5"/>
      <c r="AV1316" s="80"/>
      <c r="AW1316" s="5"/>
      <c r="AX1316" s="80"/>
      <c r="AY1316" s="5"/>
      <c r="AZ1316" s="80"/>
      <c r="BA1316" s="5"/>
      <c r="BB1316" s="80"/>
      <c r="BC1316" s="80"/>
      <c r="BD1316" s="80"/>
      <c r="BE1316" s="80"/>
      <c r="BF1316" s="80"/>
      <c r="BG1316" s="80"/>
      <c r="BH1316" s="80"/>
      <c r="BI1316" s="80"/>
      <c r="BJ1316" s="80"/>
      <c r="BK1316" s="80"/>
      <c r="BL1316" s="80"/>
      <c r="BM1316" s="80"/>
      <c r="BN1316" s="80"/>
      <c r="BO1316" s="80"/>
      <c r="BP1316" s="80"/>
      <c r="BQ1316" s="80"/>
      <c r="BR1316" s="80"/>
      <c r="BS1316" s="80"/>
      <c r="BT1316" s="80"/>
      <c r="BU1316" s="80"/>
      <c r="BV1316" s="80"/>
      <c r="BW1316" s="80"/>
      <c r="BX1316" s="80"/>
      <c r="BY1316" s="80"/>
      <c r="BZ1316" s="80"/>
      <c r="CE1316" s="5"/>
    </row>
    <row r="1317" spans="2:83" s="6" customFormat="1" x14ac:dyDescent="0.25">
      <c r="B1317" s="77"/>
      <c r="C1317" s="78"/>
      <c r="D1317" s="80"/>
      <c r="E1317" s="80"/>
      <c r="F1317" s="80"/>
      <c r="G1317" s="80"/>
      <c r="H1317" s="80"/>
      <c r="I1317" s="80"/>
      <c r="J1317" s="80"/>
      <c r="K1317" s="5"/>
      <c r="L1317" s="5"/>
      <c r="M1317" s="80"/>
      <c r="N1317" s="5"/>
      <c r="O1317" s="80"/>
      <c r="P1317" s="5"/>
      <c r="Q1317" s="80"/>
      <c r="R1317" s="5"/>
      <c r="S1317" s="80"/>
      <c r="T1317" s="5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5"/>
      <c r="AE1317" s="80"/>
      <c r="AF1317" s="5"/>
      <c r="AG1317" s="80"/>
      <c r="AH1317" s="5"/>
      <c r="AI1317" s="80"/>
      <c r="AJ1317" s="5"/>
      <c r="AK1317" s="80"/>
      <c r="AL1317" s="5"/>
      <c r="AM1317" s="80"/>
      <c r="AN1317" s="5"/>
      <c r="AO1317" s="80"/>
      <c r="AP1317" s="80"/>
      <c r="AQ1317" s="5"/>
      <c r="AR1317" s="80"/>
      <c r="AS1317" s="5"/>
      <c r="AT1317" s="80"/>
      <c r="AU1317" s="5"/>
      <c r="AV1317" s="80"/>
      <c r="AW1317" s="5"/>
      <c r="AX1317" s="80"/>
      <c r="AY1317" s="5"/>
      <c r="AZ1317" s="80"/>
      <c r="BA1317" s="5"/>
      <c r="BB1317" s="80"/>
      <c r="BC1317" s="80"/>
      <c r="BD1317" s="80"/>
      <c r="BE1317" s="80"/>
      <c r="BF1317" s="80"/>
      <c r="BG1317" s="80"/>
      <c r="BH1317" s="80"/>
      <c r="BI1317" s="80"/>
      <c r="BJ1317" s="80"/>
      <c r="BK1317" s="80"/>
      <c r="BL1317" s="80"/>
      <c r="BM1317" s="80"/>
      <c r="BN1317" s="80"/>
      <c r="BO1317" s="80"/>
      <c r="BP1317" s="80"/>
      <c r="BQ1317" s="80"/>
      <c r="BR1317" s="80"/>
      <c r="BS1317" s="80"/>
      <c r="BT1317" s="80"/>
      <c r="BU1317" s="80"/>
      <c r="BV1317" s="80"/>
      <c r="BW1317" s="80"/>
      <c r="BX1317" s="80"/>
      <c r="BY1317" s="80"/>
      <c r="BZ1317" s="80"/>
      <c r="CE1317" s="5"/>
    </row>
    <row r="1318" spans="2:83" s="6" customFormat="1" x14ac:dyDescent="0.25">
      <c r="B1318" s="77"/>
      <c r="C1318" s="78"/>
      <c r="D1318" s="80"/>
      <c r="E1318" s="80"/>
      <c r="F1318" s="80"/>
      <c r="G1318" s="80"/>
      <c r="H1318" s="80"/>
      <c r="I1318" s="80"/>
      <c r="J1318" s="80"/>
      <c r="K1318" s="5"/>
      <c r="L1318" s="5"/>
      <c r="M1318" s="80"/>
      <c r="N1318" s="5"/>
      <c r="O1318" s="80"/>
      <c r="P1318" s="5"/>
      <c r="Q1318" s="80"/>
      <c r="R1318" s="5"/>
      <c r="S1318" s="80"/>
      <c r="T1318" s="5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5"/>
      <c r="AE1318" s="80"/>
      <c r="AF1318" s="5"/>
      <c r="AG1318" s="80"/>
      <c r="AH1318" s="5"/>
      <c r="AI1318" s="80"/>
      <c r="AJ1318" s="5"/>
      <c r="AK1318" s="80"/>
      <c r="AL1318" s="5"/>
      <c r="AM1318" s="80"/>
      <c r="AN1318" s="5"/>
      <c r="AO1318" s="80"/>
      <c r="AP1318" s="80"/>
      <c r="AQ1318" s="5"/>
      <c r="AR1318" s="80"/>
      <c r="AS1318" s="5"/>
      <c r="AT1318" s="80"/>
      <c r="AU1318" s="5"/>
      <c r="AV1318" s="80"/>
      <c r="AW1318" s="5"/>
      <c r="AX1318" s="80"/>
      <c r="AY1318" s="5"/>
      <c r="AZ1318" s="80"/>
      <c r="BA1318" s="5"/>
      <c r="BB1318" s="80"/>
      <c r="BC1318" s="80"/>
      <c r="BD1318" s="80"/>
      <c r="BE1318" s="80"/>
      <c r="BF1318" s="80"/>
      <c r="BG1318" s="80"/>
      <c r="BH1318" s="80"/>
      <c r="BI1318" s="80"/>
      <c r="BJ1318" s="80"/>
      <c r="BK1318" s="80"/>
      <c r="BL1318" s="80"/>
      <c r="BM1318" s="80"/>
      <c r="BN1318" s="80"/>
      <c r="BO1318" s="80"/>
      <c r="BP1318" s="80"/>
      <c r="BQ1318" s="80"/>
      <c r="BR1318" s="80"/>
      <c r="BS1318" s="80"/>
      <c r="BT1318" s="80"/>
      <c r="BU1318" s="80"/>
      <c r="BV1318" s="80"/>
      <c r="BW1318" s="80"/>
      <c r="BX1318" s="80"/>
      <c r="BY1318" s="80"/>
      <c r="BZ1318" s="80"/>
      <c r="CE1318" s="5"/>
    </row>
    <row r="1319" spans="2:83" s="6" customFormat="1" x14ac:dyDescent="0.25">
      <c r="B1319" s="77"/>
      <c r="C1319" s="78"/>
      <c r="D1319" s="80"/>
      <c r="E1319" s="80"/>
      <c r="F1319" s="80"/>
      <c r="G1319" s="80"/>
      <c r="H1319" s="80"/>
      <c r="I1319" s="80"/>
      <c r="J1319" s="80"/>
      <c r="K1319" s="5"/>
      <c r="L1319" s="5"/>
      <c r="M1319" s="80"/>
      <c r="N1319" s="5"/>
      <c r="O1319" s="80"/>
      <c r="P1319" s="5"/>
      <c r="Q1319" s="80"/>
      <c r="R1319" s="5"/>
      <c r="S1319" s="80"/>
      <c r="T1319" s="5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5"/>
      <c r="AE1319" s="80"/>
      <c r="AF1319" s="5"/>
      <c r="AG1319" s="80"/>
      <c r="AH1319" s="5"/>
      <c r="AI1319" s="80"/>
      <c r="AJ1319" s="5"/>
      <c r="AK1319" s="80"/>
      <c r="AL1319" s="5"/>
      <c r="AM1319" s="80"/>
      <c r="AN1319" s="5"/>
      <c r="AO1319" s="80"/>
      <c r="AP1319" s="80"/>
      <c r="AQ1319" s="5"/>
      <c r="AR1319" s="80"/>
      <c r="AS1319" s="5"/>
      <c r="AT1319" s="80"/>
      <c r="AU1319" s="5"/>
      <c r="AV1319" s="80"/>
      <c r="AW1319" s="5"/>
      <c r="AX1319" s="80"/>
      <c r="AY1319" s="5"/>
      <c r="AZ1319" s="80"/>
      <c r="BA1319" s="5"/>
      <c r="BB1319" s="80"/>
      <c r="BC1319" s="80"/>
      <c r="BD1319" s="80"/>
      <c r="BE1319" s="80"/>
      <c r="BF1319" s="80"/>
      <c r="BG1319" s="80"/>
      <c r="BH1319" s="80"/>
      <c r="BI1319" s="80"/>
      <c r="BJ1319" s="80"/>
      <c r="BK1319" s="80"/>
      <c r="BL1319" s="80"/>
      <c r="BM1319" s="80"/>
      <c r="BN1319" s="80"/>
      <c r="BO1319" s="80"/>
      <c r="BP1319" s="80"/>
      <c r="BQ1319" s="80"/>
      <c r="BR1319" s="80"/>
      <c r="BS1319" s="80"/>
      <c r="BT1319" s="80"/>
      <c r="BU1319" s="80"/>
      <c r="BV1319" s="80"/>
      <c r="BW1319" s="80"/>
      <c r="BX1319" s="80"/>
      <c r="BY1319" s="80"/>
      <c r="BZ1319" s="80"/>
      <c r="CE1319" s="5"/>
    </row>
    <row r="1320" spans="2:83" s="6" customFormat="1" x14ac:dyDescent="0.25">
      <c r="B1320" s="77"/>
      <c r="C1320" s="78"/>
      <c r="D1320" s="80"/>
      <c r="E1320" s="80"/>
      <c r="F1320" s="80"/>
      <c r="G1320" s="80"/>
      <c r="H1320" s="80"/>
      <c r="I1320" s="80"/>
      <c r="J1320" s="80"/>
      <c r="K1320" s="5"/>
      <c r="L1320" s="5"/>
      <c r="M1320" s="80"/>
      <c r="N1320" s="5"/>
      <c r="O1320" s="80"/>
      <c r="P1320" s="5"/>
      <c r="Q1320" s="80"/>
      <c r="R1320" s="5"/>
      <c r="S1320" s="80"/>
      <c r="T1320" s="5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5"/>
      <c r="AE1320" s="80"/>
      <c r="AF1320" s="5"/>
      <c r="AG1320" s="80"/>
      <c r="AH1320" s="5"/>
      <c r="AI1320" s="80"/>
      <c r="AJ1320" s="5"/>
      <c r="AK1320" s="80"/>
      <c r="AL1320" s="5"/>
      <c r="AM1320" s="80"/>
      <c r="AN1320" s="5"/>
      <c r="AO1320" s="80"/>
      <c r="AP1320" s="80"/>
      <c r="AQ1320" s="5"/>
      <c r="AR1320" s="80"/>
      <c r="AS1320" s="5"/>
      <c r="AT1320" s="80"/>
      <c r="AU1320" s="5"/>
      <c r="AV1320" s="80"/>
      <c r="AW1320" s="5"/>
      <c r="AX1320" s="80"/>
      <c r="AY1320" s="5"/>
      <c r="AZ1320" s="80"/>
      <c r="BA1320" s="5"/>
      <c r="BB1320" s="80"/>
      <c r="BC1320" s="80"/>
      <c r="BD1320" s="80"/>
      <c r="BE1320" s="80"/>
      <c r="BF1320" s="80"/>
      <c r="BG1320" s="80"/>
      <c r="BH1320" s="80"/>
      <c r="BI1320" s="80"/>
      <c r="BJ1320" s="80"/>
      <c r="BK1320" s="80"/>
      <c r="BL1320" s="80"/>
      <c r="BM1320" s="80"/>
      <c r="BN1320" s="80"/>
      <c r="BO1320" s="80"/>
      <c r="BP1320" s="80"/>
      <c r="BQ1320" s="80"/>
      <c r="BR1320" s="80"/>
      <c r="BS1320" s="80"/>
      <c r="BT1320" s="80"/>
      <c r="BU1320" s="80"/>
      <c r="BV1320" s="80"/>
      <c r="BW1320" s="80"/>
      <c r="BX1320" s="80"/>
      <c r="BY1320" s="80"/>
      <c r="BZ1320" s="80"/>
      <c r="CE1320" s="5"/>
    </row>
    <row r="1321" spans="2:83" s="6" customFormat="1" x14ac:dyDescent="0.25">
      <c r="B1321" s="77"/>
      <c r="C1321" s="78"/>
      <c r="D1321" s="80"/>
      <c r="E1321" s="80"/>
      <c r="F1321" s="80"/>
      <c r="G1321" s="80"/>
      <c r="H1321" s="80"/>
      <c r="I1321" s="80"/>
      <c r="J1321" s="80"/>
      <c r="K1321" s="5"/>
      <c r="L1321" s="5"/>
      <c r="M1321" s="80"/>
      <c r="N1321" s="5"/>
      <c r="O1321" s="80"/>
      <c r="P1321" s="5"/>
      <c r="Q1321" s="80"/>
      <c r="R1321" s="5"/>
      <c r="S1321" s="80"/>
      <c r="T1321" s="5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5"/>
      <c r="AE1321" s="80"/>
      <c r="AF1321" s="5"/>
      <c r="AG1321" s="80"/>
      <c r="AH1321" s="5"/>
      <c r="AI1321" s="80"/>
      <c r="AJ1321" s="5"/>
      <c r="AK1321" s="80"/>
      <c r="AL1321" s="5"/>
      <c r="AM1321" s="80"/>
      <c r="AN1321" s="5"/>
      <c r="AO1321" s="80"/>
      <c r="AP1321" s="80"/>
      <c r="AQ1321" s="5"/>
      <c r="AR1321" s="80"/>
      <c r="AS1321" s="5"/>
      <c r="AT1321" s="80"/>
      <c r="AU1321" s="5"/>
      <c r="AV1321" s="80"/>
      <c r="AW1321" s="5"/>
      <c r="AX1321" s="80"/>
      <c r="AY1321" s="5"/>
      <c r="AZ1321" s="80"/>
      <c r="BA1321" s="5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  <c r="BM1321" s="80"/>
      <c r="BN1321" s="80"/>
      <c r="BO1321" s="80"/>
      <c r="BP1321" s="80"/>
      <c r="BQ1321" s="80"/>
      <c r="BR1321" s="80"/>
      <c r="BS1321" s="80"/>
      <c r="BT1321" s="80"/>
      <c r="BU1321" s="80"/>
      <c r="BV1321" s="80"/>
      <c r="BW1321" s="80"/>
      <c r="BX1321" s="80"/>
      <c r="BY1321" s="80"/>
      <c r="BZ1321" s="80"/>
      <c r="CE1321" s="5"/>
    </row>
    <row r="1322" spans="2:83" s="6" customFormat="1" x14ac:dyDescent="0.25">
      <c r="B1322" s="77"/>
      <c r="C1322" s="78"/>
      <c r="D1322" s="80"/>
      <c r="E1322" s="80"/>
      <c r="F1322" s="80"/>
      <c r="G1322" s="80"/>
      <c r="H1322" s="80"/>
      <c r="I1322" s="80"/>
      <c r="J1322" s="80"/>
      <c r="K1322" s="5"/>
      <c r="L1322" s="5"/>
      <c r="M1322" s="80"/>
      <c r="N1322" s="5"/>
      <c r="O1322" s="80"/>
      <c r="P1322" s="5"/>
      <c r="Q1322" s="80"/>
      <c r="R1322" s="5"/>
      <c r="S1322" s="80"/>
      <c r="T1322" s="5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5"/>
      <c r="AE1322" s="80"/>
      <c r="AF1322" s="5"/>
      <c r="AG1322" s="80"/>
      <c r="AH1322" s="5"/>
      <c r="AI1322" s="80"/>
      <c r="AJ1322" s="5"/>
      <c r="AK1322" s="80"/>
      <c r="AL1322" s="5"/>
      <c r="AM1322" s="80"/>
      <c r="AN1322" s="5"/>
      <c r="AO1322" s="80"/>
      <c r="AP1322" s="80"/>
      <c r="AQ1322" s="5"/>
      <c r="AR1322" s="80"/>
      <c r="AS1322" s="5"/>
      <c r="AT1322" s="80"/>
      <c r="AU1322" s="5"/>
      <c r="AV1322" s="80"/>
      <c r="AW1322" s="5"/>
      <c r="AX1322" s="80"/>
      <c r="AY1322" s="5"/>
      <c r="AZ1322" s="80"/>
      <c r="BA1322" s="5"/>
      <c r="BB1322" s="80"/>
      <c r="BC1322" s="80"/>
      <c r="BD1322" s="80"/>
      <c r="BE1322" s="80"/>
      <c r="BF1322" s="80"/>
      <c r="BG1322" s="80"/>
      <c r="BH1322" s="80"/>
      <c r="BI1322" s="80"/>
      <c r="BJ1322" s="80"/>
      <c r="BK1322" s="80"/>
      <c r="BL1322" s="80"/>
      <c r="BM1322" s="80"/>
      <c r="BN1322" s="80"/>
      <c r="BO1322" s="80"/>
      <c r="BP1322" s="80"/>
      <c r="BQ1322" s="80"/>
      <c r="BR1322" s="80"/>
      <c r="BS1322" s="80"/>
      <c r="BT1322" s="80"/>
      <c r="BU1322" s="80"/>
      <c r="BV1322" s="80"/>
      <c r="BW1322" s="80"/>
      <c r="BX1322" s="80"/>
      <c r="BY1322" s="80"/>
      <c r="BZ1322" s="80"/>
      <c r="CE1322" s="5"/>
    </row>
    <row r="1323" spans="2:83" s="6" customFormat="1" x14ac:dyDescent="0.25">
      <c r="B1323" s="77"/>
      <c r="C1323" s="78"/>
      <c r="D1323" s="80"/>
      <c r="E1323" s="80"/>
      <c r="F1323" s="80"/>
      <c r="G1323" s="80"/>
      <c r="H1323" s="80"/>
      <c r="I1323" s="80"/>
      <c r="J1323" s="80"/>
      <c r="K1323" s="5"/>
      <c r="L1323" s="5"/>
      <c r="M1323" s="80"/>
      <c r="N1323" s="5"/>
      <c r="O1323" s="80"/>
      <c r="P1323" s="5"/>
      <c r="Q1323" s="80"/>
      <c r="R1323" s="5"/>
      <c r="S1323" s="80"/>
      <c r="T1323" s="5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5"/>
      <c r="AE1323" s="80"/>
      <c r="AF1323" s="5"/>
      <c r="AG1323" s="80"/>
      <c r="AH1323" s="5"/>
      <c r="AI1323" s="80"/>
      <c r="AJ1323" s="5"/>
      <c r="AK1323" s="80"/>
      <c r="AL1323" s="5"/>
      <c r="AM1323" s="80"/>
      <c r="AN1323" s="5"/>
      <c r="AO1323" s="80"/>
      <c r="AP1323" s="80"/>
      <c r="AQ1323" s="5"/>
      <c r="AR1323" s="80"/>
      <c r="AS1323" s="5"/>
      <c r="AT1323" s="80"/>
      <c r="AU1323" s="5"/>
      <c r="AV1323" s="80"/>
      <c r="AW1323" s="5"/>
      <c r="AX1323" s="80"/>
      <c r="AY1323" s="5"/>
      <c r="AZ1323" s="80"/>
      <c r="BA1323" s="5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  <c r="BM1323" s="80"/>
      <c r="BN1323" s="80"/>
      <c r="BO1323" s="80"/>
      <c r="BP1323" s="80"/>
      <c r="BQ1323" s="80"/>
      <c r="BR1323" s="80"/>
      <c r="BS1323" s="80"/>
      <c r="BT1323" s="80"/>
      <c r="BU1323" s="80"/>
      <c r="BV1323" s="80"/>
      <c r="BW1323" s="80"/>
      <c r="BX1323" s="80"/>
      <c r="BY1323" s="80"/>
      <c r="BZ1323" s="80"/>
      <c r="CE1323" s="5"/>
    </row>
    <row r="1324" spans="2:83" s="6" customFormat="1" x14ac:dyDescent="0.25">
      <c r="B1324" s="77"/>
      <c r="C1324" s="78"/>
      <c r="D1324" s="80"/>
      <c r="E1324" s="80"/>
      <c r="F1324" s="80"/>
      <c r="G1324" s="80"/>
      <c r="H1324" s="80"/>
      <c r="I1324" s="80"/>
      <c r="J1324" s="80"/>
      <c r="K1324" s="5"/>
      <c r="L1324" s="5"/>
      <c r="M1324" s="80"/>
      <c r="N1324" s="5"/>
      <c r="O1324" s="80"/>
      <c r="P1324" s="5"/>
      <c r="Q1324" s="80"/>
      <c r="R1324" s="5"/>
      <c r="S1324" s="80"/>
      <c r="T1324" s="5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5"/>
      <c r="AE1324" s="80"/>
      <c r="AF1324" s="5"/>
      <c r="AG1324" s="80"/>
      <c r="AH1324" s="5"/>
      <c r="AI1324" s="80"/>
      <c r="AJ1324" s="5"/>
      <c r="AK1324" s="80"/>
      <c r="AL1324" s="5"/>
      <c r="AM1324" s="80"/>
      <c r="AN1324" s="5"/>
      <c r="AO1324" s="80"/>
      <c r="AP1324" s="80"/>
      <c r="AQ1324" s="5"/>
      <c r="AR1324" s="80"/>
      <c r="AS1324" s="5"/>
      <c r="AT1324" s="80"/>
      <c r="AU1324" s="5"/>
      <c r="AV1324" s="80"/>
      <c r="AW1324" s="5"/>
      <c r="AX1324" s="80"/>
      <c r="AY1324" s="5"/>
      <c r="AZ1324" s="80"/>
      <c r="BA1324" s="5"/>
      <c r="BB1324" s="80"/>
      <c r="BC1324" s="80"/>
      <c r="BD1324" s="80"/>
      <c r="BE1324" s="80"/>
      <c r="BF1324" s="80"/>
      <c r="BG1324" s="80"/>
      <c r="BH1324" s="80"/>
      <c r="BI1324" s="80"/>
      <c r="BJ1324" s="80"/>
      <c r="BK1324" s="80"/>
      <c r="BL1324" s="80"/>
      <c r="BM1324" s="80"/>
      <c r="BN1324" s="80"/>
      <c r="BO1324" s="80"/>
      <c r="BP1324" s="80"/>
      <c r="BQ1324" s="80"/>
      <c r="BR1324" s="80"/>
      <c r="BS1324" s="80"/>
      <c r="BT1324" s="80"/>
      <c r="BU1324" s="80"/>
      <c r="BV1324" s="80"/>
      <c r="BW1324" s="80"/>
      <c r="BX1324" s="80"/>
      <c r="BY1324" s="80"/>
      <c r="BZ1324" s="80"/>
      <c r="CE1324" s="5"/>
    </row>
    <row r="1325" spans="2:83" s="6" customFormat="1" x14ac:dyDescent="0.25">
      <c r="B1325" s="77"/>
      <c r="C1325" s="78"/>
      <c r="D1325" s="80"/>
      <c r="E1325" s="80"/>
      <c r="F1325" s="80"/>
      <c r="G1325" s="80"/>
      <c r="H1325" s="80"/>
      <c r="I1325" s="80"/>
      <c r="J1325" s="80"/>
      <c r="K1325" s="5"/>
      <c r="L1325" s="5"/>
      <c r="M1325" s="80"/>
      <c r="N1325" s="5"/>
      <c r="O1325" s="80"/>
      <c r="P1325" s="5"/>
      <c r="Q1325" s="80"/>
      <c r="R1325" s="5"/>
      <c r="S1325" s="80"/>
      <c r="T1325" s="5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5"/>
      <c r="AE1325" s="80"/>
      <c r="AF1325" s="5"/>
      <c r="AG1325" s="80"/>
      <c r="AH1325" s="5"/>
      <c r="AI1325" s="80"/>
      <c r="AJ1325" s="5"/>
      <c r="AK1325" s="80"/>
      <c r="AL1325" s="5"/>
      <c r="AM1325" s="80"/>
      <c r="AN1325" s="5"/>
      <c r="AO1325" s="80"/>
      <c r="AP1325" s="80"/>
      <c r="AQ1325" s="5"/>
      <c r="AR1325" s="80"/>
      <c r="AS1325" s="5"/>
      <c r="AT1325" s="80"/>
      <c r="AU1325" s="5"/>
      <c r="AV1325" s="80"/>
      <c r="AW1325" s="5"/>
      <c r="AX1325" s="80"/>
      <c r="AY1325" s="5"/>
      <c r="AZ1325" s="80"/>
      <c r="BA1325" s="5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  <c r="BM1325" s="80"/>
      <c r="BN1325" s="80"/>
      <c r="BO1325" s="80"/>
      <c r="BP1325" s="80"/>
      <c r="BQ1325" s="80"/>
      <c r="BR1325" s="80"/>
      <c r="BS1325" s="80"/>
      <c r="BT1325" s="80"/>
      <c r="BU1325" s="80"/>
      <c r="BV1325" s="80"/>
      <c r="BW1325" s="80"/>
      <c r="BX1325" s="80"/>
      <c r="BY1325" s="80"/>
      <c r="BZ1325" s="80"/>
      <c r="CE1325" s="5"/>
    </row>
    <row r="1326" spans="2:83" s="6" customFormat="1" x14ac:dyDescent="0.25">
      <c r="B1326" s="77"/>
      <c r="C1326" s="78"/>
      <c r="D1326" s="80"/>
      <c r="E1326" s="80"/>
      <c r="F1326" s="80"/>
      <c r="G1326" s="80"/>
      <c r="H1326" s="80"/>
      <c r="I1326" s="80"/>
      <c r="J1326" s="80"/>
      <c r="K1326" s="5"/>
      <c r="L1326" s="5"/>
      <c r="M1326" s="80"/>
      <c r="N1326" s="5"/>
      <c r="O1326" s="80"/>
      <c r="P1326" s="5"/>
      <c r="Q1326" s="80"/>
      <c r="R1326" s="5"/>
      <c r="S1326" s="80"/>
      <c r="T1326" s="5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5"/>
      <c r="AE1326" s="80"/>
      <c r="AF1326" s="5"/>
      <c r="AG1326" s="80"/>
      <c r="AH1326" s="5"/>
      <c r="AI1326" s="80"/>
      <c r="AJ1326" s="5"/>
      <c r="AK1326" s="80"/>
      <c r="AL1326" s="5"/>
      <c r="AM1326" s="80"/>
      <c r="AN1326" s="5"/>
      <c r="AO1326" s="80"/>
      <c r="AP1326" s="80"/>
      <c r="AQ1326" s="5"/>
      <c r="AR1326" s="80"/>
      <c r="AS1326" s="5"/>
      <c r="AT1326" s="80"/>
      <c r="AU1326" s="5"/>
      <c r="AV1326" s="80"/>
      <c r="AW1326" s="5"/>
      <c r="AX1326" s="80"/>
      <c r="AY1326" s="5"/>
      <c r="AZ1326" s="80"/>
      <c r="BA1326" s="5"/>
      <c r="BB1326" s="80"/>
      <c r="BC1326" s="80"/>
      <c r="BD1326" s="80"/>
      <c r="BE1326" s="80"/>
      <c r="BF1326" s="80"/>
      <c r="BG1326" s="80"/>
      <c r="BH1326" s="80"/>
      <c r="BI1326" s="80"/>
      <c r="BJ1326" s="80"/>
      <c r="BK1326" s="80"/>
      <c r="BL1326" s="80"/>
      <c r="BM1326" s="80"/>
      <c r="BN1326" s="80"/>
      <c r="BO1326" s="80"/>
      <c r="BP1326" s="80"/>
      <c r="BQ1326" s="80"/>
      <c r="BR1326" s="80"/>
      <c r="BS1326" s="80"/>
      <c r="BT1326" s="80"/>
      <c r="BU1326" s="80"/>
      <c r="BV1326" s="80"/>
      <c r="BW1326" s="80"/>
      <c r="BX1326" s="80"/>
      <c r="BY1326" s="80"/>
      <c r="BZ1326" s="80"/>
      <c r="CE1326" s="5"/>
    </row>
    <row r="1327" spans="2:83" s="6" customFormat="1" x14ac:dyDescent="0.25">
      <c r="B1327" s="77"/>
      <c r="C1327" s="78"/>
      <c r="D1327" s="80"/>
      <c r="E1327" s="80"/>
      <c r="F1327" s="80"/>
      <c r="G1327" s="80"/>
      <c r="H1327" s="80"/>
      <c r="I1327" s="80"/>
      <c r="J1327" s="80"/>
      <c r="K1327" s="5"/>
      <c r="L1327" s="5"/>
      <c r="M1327" s="80"/>
      <c r="N1327" s="5"/>
      <c r="O1327" s="80"/>
      <c r="P1327" s="5"/>
      <c r="Q1327" s="80"/>
      <c r="R1327" s="5"/>
      <c r="S1327" s="80"/>
      <c r="T1327" s="5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5"/>
      <c r="AE1327" s="80"/>
      <c r="AF1327" s="5"/>
      <c r="AG1327" s="80"/>
      <c r="AH1327" s="5"/>
      <c r="AI1327" s="80"/>
      <c r="AJ1327" s="5"/>
      <c r="AK1327" s="80"/>
      <c r="AL1327" s="5"/>
      <c r="AM1327" s="80"/>
      <c r="AN1327" s="5"/>
      <c r="AO1327" s="80"/>
      <c r="AP1327" s="80"/>
      <c r="AQ1327" s="5"/>
      <c r="AR1327" s="80"/>
      <c r="AS1327" s="5"/>
      <c r="AT1327" s="80"/>
      <c r="AU1327" s="5"/>
      <c r="AV1327" s="80"/>
      <c r="AW1327" s="5"/>
      <c r="AX1327" s="80"/>
      <c r="AY1327" s="5"/>
      <c r="AZ1327" s="80"/>
      <c r="BA1327" s="5"/>
      <c r="BB1327" s="80"/>
      <c r="BC1327" s="80"/>
      <c r="BD1327" s="80"/>
      <c r="BE1327" s="80"/>
      <c r="BF1327" s="80"/>
      <c r="BG1327" s="80"/>
      <c r="BH1327" s="80"/>
      <c r="BI1327" s="80"/>
      <c r="BJ1327" s="80"/>
      <c r="BK1327" s="80"/>
      <c r="BL1327" s="80"/>
      <c r="BM1327" s="80"/>
      <c r="BN1327" s="80"/>
      <c r="BO1327" s="80"/>
      <c r="BP1327" s="80"/>
      <c r="BQ1327" s="80"/>
      <c r="BR1327" s="80"/>
      <c r="BS1327" s="80"/>
      <c r="BT1327" s="80"/>
      <c r="BU1327" s="80"/>
      <c r="BV1327" s="80"/>
      <c r="BW1327" s="80"/>
      <c r="BX1327" s="80"/>
      <c r="BY1327" s="80"/>
      <c r="BZ1327" s="80"/>
      <c r="CE1327" s="5"/>
    </row>
    <row r="1328" spans="2:83" s="6" customFormat="1" x14ac:dyDescent="0.25">
      <c r="B1328" s="77"/>
      <c r="C1328" s="78"/>
      <c r="D1328" s="80"/>
      <c r="E1328" s="80"/>
      <c r="F1328" s="80"/>
      <c r="G1328" s="80"/>
      <c r="H1328" s="80"/>
      <c r="I1328" s="80"/>
      <c r="J1328" s="80"/>
      <c r="K1328" s="5"/>
      <c r="L1328" s="5"/>
      <c r="M1328" s="80"/>
      <c r="N1328" s="5"/>
      <c r="O1328" s="80"/>
      <c r="P1328" s="5"/>
      <c r="Q1328" s="80"/>
      <c r="R1328" s="5"/>
      <c r="S1328" s="80"/>
      <c r="T1328" s="5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5"/>
      <c r="AE1328" s="80"/>
      <c r="AF1328" s="5"/>
      <c r="AG1328" s="80"/>
      <c r="AH1328" s="5"/>
      <c r="AI1328" s="80"/>
      <c r="AJ1328" s="5"/>
      <c r="AK1328" s="80"/>
      <c r="AL1328" s="5"/>
      <c r="AM1328" s="80"/>
      <c r="AN1328" s="5"/>
      <c r="AO1328" s="80"/>
      <c r="AP1328" s="80"/>
      <c r="AQ1328" s="5"/>
      <c r="AR1328" s="80"/>
      <c r="AS1328" s="5"/>
      <c r="AT1328" s="80"/>
      <c r="AU1328" s="5"/>
      <c r="AV1328" s="80"/>
      <c r="AW1328" s="5"/>
      <c r="AX1328" s="80"/>
      <c r="AY1328" s="5"/>
      <c r="AZ1328" s="80"/>
      <c r="BA1328" s="5"/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/>
      <c r="BR1328" s="80"/>
      <c r="BS1328" s="80"/>
      <c r="BT1328" s="80"/>
      <c r="BU1328" s="80"/>
      <c r="BV1328" s="80"/>
      <c r="BW1328" s="80"/>
      <c r="BX1328" s="80"/>
      <c r="BY1328" s="80"/>
      <c r="BZ1328" s="80"/>
      <c r="CE1328" s="5"/>
    </row>
    <row r="1329" spans="2:83" s="6" customFormat="1" x14ac:dyDescent="0.25">
      <c r="B1329" s="77"/>
      <c r="C1329" s="78"/>
      <c r="D1329" s="80"/>
      <c r="E1329" s="80"/>
      <c r="F1329" s="80"/>
      <c r="G1329" s="80"/>
      <c r="H1329" s="80"/>
      <c r="I1329" s="80"/>
      <c r="J1329" s="80"/>
      <c r="K1329" s="5"/>
      <c r="L1329" s="5"/>
      <c r="M1329" s="80"/>
      <c r="N1329" s="5"/>
      <c r="O1329" s="80"/>
      <c r="P1329" s="5"/>
      <c r="Q1329" s="80"/>
      <c r="R1329" s="5"/>
      <c r="S1329" s="80"/>
      <c r="T1329" s="5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5"/>
      <c r="AE1329" s="80"/>
      <c r="AF1329" s="5"/>
      <c r="AG1329" s="80"/>
      <c r="AH1329" s="5"/>
      <c r="AI1329" s="80"/>
      <c r="AJ1329" s="5"/>
      <c r="AK1329" s="80"/>
      <c r="AL1329" s="5"/>
      <c r="AM1329" s="80"/>
      <c r="AN1329" s="5"/>
      <c r="AO1329" s="80"/>
      <c r="AP1329" s="80"/>
      <c r="AQ1329" s="5"/>
      <c r="AR1329" s="80"/>
      <c r="AS1329" s="5"/>
      <c r="AT1329" s="80"/>
      <c r="AU1329" s="5"/>
      <c r="AV1329" s="80"/>
      <c r="AW1329" s="5"/>
      <c r="AX1329" s="80"/>
      <c r="AY1329" s="5"/>
      <c r="AZ1329" s="80"/>
      <c r="BA1329" s="5"/>
      <c r="BB1329" s="80"/>
      <c r="BC1329" s="80"/>
      <c r="BD1329" s="80"/>
      <c r="BE1329" s="80"/>
      <c r="BF1329" s="80"/>
      <c r="BG1329" s="80"/>
      <c r="BH1329" s="80"/>
      <c r="BI1329" s="80"/>
      <c r="BJ1329" s="80"/>
      <c r="BK1329" s="80"/>
      <c r="BL1329" s="80"/>
      <c r="BM1329" s="80"/>
      <c r="BN1329" s="80"/>
      <c r="BO1329" s="80"/>
      <c r="BP1329" s="80"/>
      <c r="BQ1329" s="80"/>
      <c r="BR1329" s="80"/>
      <c r="BS1329" s="80"/>
      <c r="BT1329" s="80"/>
      <c r="BU1329" s="80"/>
      <c r="BV1329" s="80"/>
      <c r="BW1329" s="80"/>
      <c r="BX1329" s="80"/>
      <c r="BY1329" s="80"/>
      <c r="BZ1329" s="80"/>
      <c r="CE1329" s="5"/>
    </row>
    <row r="1330" spans="2:83" s="6" customFormat="1" x14ac:dyDescent="0.25">
      <c r="B1330" s="77"/>
      <c r="C1330" s="78"/>
      <c r="D1330" s="80"/>
      <c r="E1330" s="80"/>
      <c r="F1330" s="80"/>
      <c r="G1330" s="80"/>
      <c r="H1330" s="80"/>
      <c r="I1330" s="80"/>
      <c r="J1330" s="80"/>
      <c r="K1330" s="5"/>
      <c r="L1330" s="5"/>
      <c r="M1330" s="80"/>
      <c r="N1330" s="5"/>
      <c r="O1330" s="80"/>
      <c r="P1330" s="5"/>
      <c r="Q1330" s="80"/>
      <c r="R1330" s="5"/>
      <c r="S1330" s="80"/>
      <c r="T1330" s="5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5"/>
      <c r="AE1330" s="80"/>
      <c r="AF1330" s="5"/>
      <c r="AG1330" s="80"/>
      <c r="AH1330" s="5"/>
      <c r="AI1330" s="80"/>
      <c r="AJ1330" s="5"/>
      <c r="AK1330" s="80"/>
      <c r="AL1330" s="5"/>
      <c r="AM1330" s="80"/>
      <c r="AN1330" s="5"/>
      <c r="AO1330" s="80"/>
      <c r="AP1330" s="80"/>
      <c r="AQ1330" s="5"/>
      <c r="AR1330" s="80"/>
      <c r="AS1330" s="5"/>
      <c r="AT1330" s="80"/>
      <c r="AU1330" s="5"/>
      <c r="AV1330" s="80"/>
      <c r="AW1330" s="5"/>
      <c r="AX1330" s="80"/>
      <c r="AY1330" s="5"/>
      <c r="AZ1330" s="80"/>
      <c r="BA1330" s="5"/>
      <c r="BB1330" s="80"/>
      <c r="BC1330" s="80"/>
      <c r="BD1330" s="80"/>
      <c r="BE1330" s="80"/>
      <c r="BF1330" s="80"/>
      <c r="BG1330" s="80"/>
      <c r="BH1330" s="80"/>
      <c r="BI1330" s="80"/>
      <c r="BJ1330" s="80"/>
      <c r="BK1330" s="80"/>
      <c r="BL1330" s="80"/>
      <c r="BM1330" s="80"/>
      <c r="BN1330" s="80"/>
      <c r="BO1330" s="80"/>
      <c r="BP1330" s="80"/>
      <c r="BQ1330" s="80"/>
      <c r="BR1330" s="80"/>
      <c r="BS1330" s="80"/>
      <c r="BT1330" s="80"/>
      <c r="BU1330" s="80"/>
      <c r="BV1330" s="80"/>
      <c r="BW1330" s="80"/>
      <c r="BX1330" s="80"/>
      <c r="BY1330" s="80"/>
      <c r="BZ1330" s="80"/>
      <c r="CE1330" s="5"/>
    </row>
    <row r="1331" spans="2:83" s="6" customFormat="1" x14ac:dyDescent="0.25">
      <c r="B1331" s="77"/>
      <c r="C1331" s="78"/>
      <c r="D1331" s="80"/>
      <c r="E1331" s="80"/>
      <c r="F1331" s="80"/>
      <c r="G1331" s="80"/>
      <c r="H1331" s="80"/>
      <c r="I1331" s="80"/>
      <c r="J1331" s="80"/>
      <c r="K1331" s="5"/>
      <c r="L1331" s="5"/>
      <c r="M1331" s="80"/>
      <c r="N1331" s="5"/>
      <c r="O1331" s="80"/>
      <c r="P1331" s="5"/>
      <c r="Q1331" s="80"/>
      <c r="R1331" s="5"/>
      <c r="S1331" s="80"/>
      <c r="T1331" s="5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5"/>
      <c r="AE1331" s="80"/>
      <c r="AF1331" s="5"/>
      <c r="AG1331" s="80"/>
      <c r="AH1331" s="5"/>
      <c r="AI1331" s="80"/>
      <c r="AJ1331" s="5"/>
      <c r="AK1331" s="80"/>
      <c r="AL1331" s="5"/>
      <c r="AM1331" s="80"/>
      <c r="AN1331" s="5"/>
      <c r="AO1331" s="80"/>
      <c r="AP1331" s="80"/>
      <c r="AQ1331" s="5"/>
      <c r="AR1331" s="80"/>
      <c r="AS1331" s="5"/>
      <c r="AT1331" s="80"/>
      <c r="AU1331" s="5"/>
      <c r="AV1331" s="80"/>
      <c r="AW1331" s="5"/>
      <c r="AX1331" s="80"/>
      <c r="AY1331" s="5"/>
      <c r="AZ1331" s="80"/>
      <c r="BA1331" s="5"/>
      <c r="BB1331" s="80"/>
      <c r="BC1331" s="80"/>
      <c r="BD1331" s="80"/>
      <c r="BE1331" s="80"/>
      <c r="BF1331" s="80"/>
      <c r="BG1331" s="80"/>
      <c r="BH1331" s="80"/>
      <c r="BI1331" s="80"/>
      <c r="BJ1331" s="80"/>
      <c r="BK1331" s="80"/>
      <c r="BL1331" s="80"/>
      <c r="BM1331" s="80"/>
      <c r="BN1331" s="80"/>
      <c r="BO1331" s="80"/>
      <c r="BP1331" s="80"/>
      <c r="BQ1331" s="80"/>
      <c r="BR1331" s="80"/>
      <c r="BS1331" s="80"/>
      <c r="BT1331" s="80"/>
      <c r="BU1331" s="80"/>
      <c r="BV1331" s="80"/>
      <c r="BW1331" s="80"/>
      <c r="BX1331" s="80"/>
      <c r="BY1331" s="80"/>
      <c r="BZ1331" s="80"/>
      <c r="CE1331" s="5"/>
    </row>
    <row r="1332" spans="2:83" s="6" customFormat="1" x14ac:dyDescent="0.25">
      <c r="B1332" s="77"/>
      <c r="C1332" s="78"/>
      <c r="D1332" s="80"/>
      <c r="E1332" s="80"/>
      <c r="F1332" s="80"/>
      <c r="G1332" s="80"/>
      <c r="H1332" s="80"/>
      <c r="I1332" s="80"/>
      <c r="J1332" s="80"/>
      <c r="K1332" s="5"/>
      <c r="L1332" s="5"/>
      <c r="M1332" s="80"/>
      <c r="N1332" s="5"/>
      <c r="O1332" s="80"/>
      <c r="P1332" s="5"/>
      <c r="Q1332" s="80"/>
      <c r="R1332" s="5"/>
      <c r="S1332" s="80"/>
      <c r="T1332" s="5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5"/>
      <c r="AE1332" s="80"/>
      <c r="AF1332" s="5"/>
      <c r="AG1332" s="80"/>
      <c r="AH1332" s="5"/>
      <c r="AI1332" s="80"/>
      <c r="AJ1332" s="5"/>
      <c r="AK1332" s="80"/>
      <c r="AL1332" s="5"/>
      <c r="AM1332" s="80"/>
      <c r="AN1332" s="5"/>
      <c r="AO1332" s="80"/>
      <c r="AP1332" s="80"/>
      <c r="AQ1332" s="5"/>
      <c r="AR1332" s="80"/>
      <c r="AS1332" s="5"/>
      <c r="AT1332" s="80"/>
      <c r="AU1332" s="5"/>
      <c r="AV1332" s="80"/>
      <c r="AW1332" s="5"/>
      <c r="AX1332" s="80"/>
      <c r="AY1332" s="5"/>
      <c r="AZ1332" s="80"/>
      <c r="BA1332" s="5"/>
      <c r="BB1332" s="80"/>
      <c r="BC1332" s="80"/>
      <c r="BD1332" s="80"/>
      <c r="BE1332" s="80"/>
      <c r="BF1332" s="80"/>
      <c r="BG1332" s="80"/>
      <c r="BH1332" s="80"/>
      <c r="BI1332" s="80"/>
      <c r="BJ1332" s="80"/>
      <c r="BK1332" s="80"/>
      <c r="BL1332" s="80"/>
      <c r="BM1332" s="80"/>
      <c r="BN1332" s="80"/>
      <c r="BO1332" s="80"/>
      <c r="BP1332" s="80"/>
      <c r="BQ1332" s="80"/>
      <c r="BR1332" s="80"/>
      <c r="BS1332" s="80"/>
      <c r="BT1332" s="80"/>
      <c r="BU1332" s="80"/>
      <c r="BV1332" s="80"/>
      <c r="BW1332" s="80"/>
      <c r="BX1332" s="80"/>
      <c r="BY1332" s="80"/>
      <c r="BZ1332" s="80"/>
      <c r="CE1332" s="5"/>
    </row>
    <row r="1333" spans="2:83" s="6" customFormat="1" x14ac:dyDescent="0.25">
      <c r="B1333" s="77"/>
      <c r="C1333" s="78"/>
      <c r="D1333" s="80"/>
      <c r="E1333" s="80"/>
      <c r="F1333" s="80"/>
      <c r="G1333" s="80"/>
      <c r="H1333" s="80"/>
      <c r="I1333" s="80"/>
      <c r="J1333" s="80"/>
      <c r="K1333" s="5"/>
      <c r="L1333" s="5"/>
      <c r="M1333" s="80"/>
      <c r="N1333" s="5"/>
      <c r="O1333" s="80"/>
      <c r="P1333" s="5"/>
      <c r="Q1333" s="80"/>
      <c r="R1333" s="5"/>
      <c r="S1333" s="80"/>
      <c r="T1333" s="5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5"/>
      <c r="AE1333" s="80"/>
      <c r="AF1333" s="5"/>
      <c r="AG1333" s="80"/>
      <c r="AH1333" s="5"/>
      <c r="AI1333" s="80"/>
      <c r="AJ1333" s="5"/>
      <c r="AK1333" s="80"/>
      <c r="AL1333" s="5"/>
      <c r="AM1333" s="80"/>
      <c r="AN1333" s="5"/>
      <c r="AO1333" s="80"/>
      <c r="AP1333" s="80"/>
      <c r="AQ1333" s="5"/>
      <c r="AR1333" s="80"/>
      <c r="AS1333" s="5"/>
      <c r="AT1333" s="80"/>
      <c r="AU1333" s="5"/>
      <c r="AV1333" s="80"/>
      <c r="AW1333" s="5"/>
      <c r="AX1333" s="80"/>
      <c r="AY1333" s="5"/>
      <c r="AZ1333" s="80"/>
      <c r="BA1333" s="5"/>
      <c r="BB1333" s="80"/>
      <c r="BC1333" s="80"/>
      <c r="BD1333" s="80"/>
      <c r="BE1333" s="80"/>
      <c r="BF1333" s="80"/>
      <c r="BG1333" s="80"/>
      <c r="BH1333" s="80"/>
      <c r="BI1333" s="80"/>
      <c r="BJ1333" s="80"/>
      <c r="BK1333" s="80"/>
      <c r="BL1333" s="80"/>
      <c r="BM1333" s="80"/>
      <c r="BN1333" s="80"/>
      <c r="BO1333" s="80"/>
      <c r="BP1333" s="80"/>
      <c r="BQ1333" s="80"/>
      <c r="BR1333" s="80"/>
      <c r="BS1333" s="80"/>
      <c r="BT1333" s="80"/>
      <c r="BU1333" s="80"/>
      <c r="BV1333" s="80"/>
      <c r="BW1333" s="80"/>
      <c r="BX1333" s="80"/>
      <c r="BY1333" s="80"/>
      <c r="BZ1333" s="80"/>
      <c r="CE1333" s="5"/>
    </row>
    <row r="1334" spans="2:83" s="6" customFormat="1" x14ac:dyDescent="0.25">
      <c r="B1334" s="77"/>
      <c r="C1334" s="78"/>
      <c r="D1334" s="80"/>
      <c r="E1334" s="80"/>
      <c r="F1334" s="80"/>
      <c r="G1334" s="80"/>
      <c r="H1334" s="80"/>
      <c r="I1334" s="80"/>
      <c r="J1334" s="80"/>
      <c r="K1334" s="5"/>
      <c r="L1334" s="5"/>
      <c r="M1334" s="80"/>
      <c r="N1334" s="5"/>
      <c r="O1334" s="80"/>
      <c r="P1334" s="5"/>
      <c r="Q1334" s="80"/>
      <c r="R1334" s="5"/>
      <c r="S1334" s="80"/>
      <c r="T1334" s="5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5"/>
      <c r="AE1334" s="80"/>
      <c r="AF1334" s="5"/>
      <c r="AG1334" s="80"/>
      <c r="AH1334" s="5"/>
      <c r="AI1334" s="80"/>
      <c r="AJ1334" s="5"/>
      <c r="AK1334" s="80"/>
      <c r="AL1334" s="5"/>
      <c r="AM1334" s="80"/>
      <c r="AN1334" s="5"/>
      <c r="AO1334" s="80"/>
      <c r="AP1334" s="80"/>
      <c r="AQ1334" s="5"/>
      <c r="AR1334" s="80"/>
      <c r="AS1334" s="5"/>
      <c r="AT1334" s="80"/>
      <c r="AU1334" s="5"/>
      <c r="AV1334" s="80"/>
      <c r="AW1334" s="5"/>
      <c r="AX1334" s="80"/>
      <c r="AY1334" s="5"/>
      <c r="AZ1334" s="80"/>
      <c r="BA1334" s="5"/>
      <c r="BB1334" s="80"/>
      <c r="BC1334" s="80"/>
      <c r="BD1334" s="80"/>
      <c r="BE1334" s="80"/>
      <c r="BF1334" s="80"/>
      <c r="BG1334" s="80"/>
      <c r="BH1334" s="80"/>
      <c r="BI1334" s="80"/>
      <c r="BJ1334" s="80"/>
      <c r="BK1334" s="80"/>
      <c r="BL1334" s="80"/>
      <c r="BM1334" s="80"/>
      <c r="BN1334" s="80"/>
      <c r="BO1334" s="80"/>
      <c r="BP1334" s="80"/>
      <c r="BQ1334" s="80"/>
      <c r="BR1334" s="80"/>
      <c r="BS1334" s="80"/>
      <c r="BT1334" s="80"/>
      <c r="BU1334" s="80"/>
      <c r="BV1334" s="80"/>
      <c r="BW1334" s="80"/>
      <c r="BX1334" s="80"/>
      <c r="BY1334" s="80"/>
      <c r="BZ1334" s="80"/>
      <c r="CE1334" s="5"/>
    </row>
    <row r="1335" spans="2:83" s="6" customFormat="1" x14ac:dyDescent="0.25">
      <c r="B1335" s="77"/>
      <c r="C1335" s="78"/>
      <c r="D1335" s="80"/>
      <c r="E1335" s="80"/>
      <c r="F1335" s="80"/>
      <c r="G1335" s="80"/>
      <c r="H1335" s="80"/>
      <c r="I1335" s="80"/>
      <c r="J1335" s="80"/>
      <c r="K1335" s="5"/>
      <c r="L1335" s="5"/>
      <c r="M1335" s="80"/>
      <c r="N1335" s="5"/>
      <c r="O1335" s="80"/>
      <c r="P1335" s="5"/>
      <c r="Q1335" s="80"/>
      <c r="R1335" s="5"/>
      <c r="S1335" s="80"/>
      <c r="T1335" s="5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5"/>
      <c r="AE1335" s="80"/>
      <c r="AF1335" s="5"/>
      <c r="AG1335" s="80"/>
      <c r="AH1335" s="5"/>
      <c r="AI1335" s="80"/>
      <c r="AJ1335" s="5"/>
      <c r="AK1335" s="80"/>
      <c r="AL1335" s="5"/>
      <c r="AM1335" s="80"/>
      <c r="AN1335" s="5"/>
      <c r="AO1335" s="80"/>
      <c r="AP1335" s="80"/>
      <c r="AQ1335" s="5"/>
      <c r="AR1335" s="80"/>
      <c r="AS1335" s="5"/>
      <c r="AT1335" s="80"/>
      <c r="AU1335" s="5"/>
      <c r="AV1335" s="80"/>
      <c r="AW1335" s="5"/>
      <c r="AX1335" s="80"/>
      <c r="AY1335" s="5"/>
      <c r="AZ1335" s="80"/>
      <c r="BA1335" s="5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E1335" s="5"/>
    </row>
    <row r="1336" spans="2:83" s="6" customFormat="1" x14ac:dyDescent="0.25">
      <c r="B1336" s="77"/>
      <c r="C1336" s="78"/>
      <c r="D1336" s="80"/>
      <c r="E1336" s="80"/>
      <c r="F1336" s="80"/>
      <c r="G1336" s="80"/>
      <c r="H1336" s="80"/>
      <c r="I1336" s="80"/>
      <c r="J1336" s="80"/>
      <c r="K1336" s="5"/>
      <c r="L1336" s="5"/>
      <c r="M1336" s="80"/>
      <c r="N1336" s="5"/>
      <c r="O1336" s="80"/>
      <c r="P1336" s="5"/>
      <c r="Q1336" s="80"/>
      <c r="R1336" s="5"/>
      <c r="S1336" s="80"/>
      <c r="T1336" s="5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5"/>
      <c r="AE1336" s="80"/>
      <c r="AF1336" s="5"/>
      <c r="AG1336" s="80"/>
      <c r="AH1336" s="5"/>
      <c r="AI1336" s="80"/>
      <c r="AJ1336" s="5"/>
      <c r="AK1336" s="80"/>
      <c r="AL1336" s="5"/>
      <c r="AM1336" s="80"/>
      <c r="AN1336" s="5"/>
      <c r="AO1336" s="80"/>
      <c r="AP1336" s="80"/>
      <c r="AQ1336" s="5"/>
      <c r="AR1336" s="80"/>
      <c r="AS1336" s="5"/>
      <c r="AT1336" s="80"/>
      <c r="AU1336" s="5"/>
      <c r="AV1336" s="80"/>
      <c r="AW1336" s="5"/>
      <c r="AX1336" s="80"/>
      <c r="AY1336" s="5"/>
      <c r="AZ1336" s="80"/>
      <c r="BA1336" s="5"/>
      <c r="BB1336" s="80"/>
      <c r="BC1336" s="80"/>
      <c r="BD1336" s="80"/>
      <c r="BE1336" s="80"/>
      <c r="BF1336" s="80"/>
      <c r="BG1336" s="80"/>
      <c r="BH1336" s="80"/>
      <c r="BI1336" s="80"/>
      <c r="BJ1336" s="80"/>
      <c r="BK1336" s="80"/>
      <c r="BL1336" s="80"/>
      <c r="BM1336" s="80"/>
      <c r="BN1336" s="80"/>
      <c r="BO1336" s="80"/>
      <c r="BP1336" s="80"/>
      <c r="BQ1336" s="80"/>
      <c r="BR1336" s="80"/>
      <c r="BS1336" s="80"/>
      <c r="BT1336" s="80"/>
      <c r="BU1336" s="80"/>
      <c r="BV1336" s="80"/>
      <c r="BW1336" s="80"/>
      <c r="BX1336" s="80"/>
      <c r="BY1336" s="80"/>
      <c r="BZ1336" s="80"/>
      <c r="CE1336" s="5"/>
    </row>
    <row r="1337" spans="2:83" s="6" customFormat="1" x14ac:dyDescent="0.25">
      <c r="B1337" s="77"/>
      <c r="C1337" s="78"/>
      <c r="D1337" s="80"/>
      <c r="E1337" s="80"/>
      <c r="F1337" s="80"/>
      <c r="G1337" s="80"/>
      <c r="H1337" s="80"/>
      <c r="I1337" s="80"/>
      <c r="J1337" s="80"/>
      <c r="K1337" s="5"/>
      <c r="L1337" s="5"/>
      <c r="M1337" s="80"/>
      <c r="N1337" s="5"/>
      <c r="O1337" s="80"/>
      <c r="P1337" s="5"/>
      <c r="Q1337" s="80"/>
      <c r="R1337" s="5"/>
      <c r="S1337" s="80"/>
      <c r="T1337" s="5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5"/>
      <c r="AE1337" s="80"/>
      <c r="AF1337" s="5"/>
      <c r="AG1337" s="80"/>
      <c r="AH1337" s="5"/>
      <c r="AI1337" s="80"/>
      <c r="AJ1337" s="5"/>
      <c r="AK1337" s="80"/>
      <c r="AL1337" s="5"/>
      <c r="AM1337" s="80"/>
      <c r="AN1337" s="5"/>
      <c r="AO1337" s="80"/>
      <c r="AP1337" s="80"/>
      <c r="AQ1337" s="5"/>
      <c r="AR1337" s="80"/>
      <c r="AS1337" s="5"/>
      <c r="AT1337" s="80"/>
      <c r="AU1337" s="5"/>
      <c r="AV1337" s="80"/>
      <c r="AW1337" s="5"/>
      <c r="AX1337" s="80"/>
      <c r="AY1337" s="5"/>
      <c r="AZ1337" s="80"/>
      <c r="BA1337" s="5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  <c r="BM1337" s="80"/>
      <c r="BN1337" s="80"/>
      <c r="BO1337" s="80"/>
      <c r="BP1337" s="80"/>
      <c r="BQ1337" s="80"/>
      <c r="BR1337" s="80"/>
      <c r="BS1337" s="80"/>
      <c r="BT1337" s="80"/>
      <c r="BU1337" s="80"/>
      <c r="BV1337" s="80"/>
      <c r="BW1337" s="80"/>
      <c r="BX1337" s="80"/>
      <c r="BY1337" s="80"/>
      <c r="BZ1337" s="80"/>
      <c r="CE1337" s="5"/>
    </row>
    <row r="1338" spans="2:83" s="6" customFormat="1" x14ac:dyDescent="0.25">
      <c r="B1338" s="77"/>
      <c r="C1338" s="78"/>
      <c r="D1338" s="80"/>
      <c r="E1338" s="80"/>
      <c r="F1338" s="80"/>
      <c r="G1338" s="80"/>
      <c r="H1338" s="80"/>
      <c r="I1338" s="80"/>
      <c r="J1338" s="80"/>
      <c r="K1338" s="5"/>
      <c r="L1338" s="5"/>
      <c r="M1338" s="80"/>
      <c r="N1338" s="5"/>
      <c r="O1338" s="80"/>
      <c r="P1338" s="5"/>
      <c r="Q1338" s="80"/>
      <c r="R1338" s="5"/>
      <c r="S1338" s="80"/>
      <c r="T1338" s="5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5"/>
      <c r="AE1338" s="80"/>
      <c r="AF1338" s="5"/>
      <c r="AG1338" s="80"/>
      <c r="AH1338" s="5"/>
      <c r="AI1338" s="80"/>
      <c r="AJ1338" s="5"/>
      <c r="AK1338" s="80"/>
      <c r="AL1338" s="5"/>
      <c r="AM1338" s="80"/>
      <c r="AN1338" s="5"/>
      <c r="AO1338" s="80"/>
      <c r="AP1338" s="80"/>
      <c r="AQ1338" s="5"/>
      <c r="AR1338" s="80"/>
      <c r="AS1338" s="5"/>
      <c r="AT1338" s="80"/>
      <c r="AU1338" s="5"/>
      <c r="AV1338" s="80"/>
      <c r="AW1338" s="5"/>
      <c r="AX1338" s="80"/>
      <c r="AY1338" s="5"/>
      <c r="AZ1338" s="80"/>
      <c r="BA1338" s="5"/>
      <c r="BB1338" s="80"/>
      <c r="BC1338" s="80"/>
      <c r="BD1338" s="80"/>
      <c r="BE1338" s="80"/>
      <c r="BF1338" s="80"/>
      <c r="BG1338" s="80"/>
      <c r="BH1338" s="80"/>
      <c r="BI1338" s="80"/>
      <c r="BJ1338" s="80"/>
      <c r="BK1338" s="80"/>
      <c r="BL1338" s="80"/>
      <c r="BM1338" s="80"/>
      <c r="BN1338" s="80"/>
      <c r="BO1338" s="80"/>
      <c r="BP1338" s="80"/>
      <c r="BQ1338" s="80"/>
      <c r="BR1338" s="80"/>
      <c r="BS1338" s="80"/>
      <c r="BT1338" s="80"/>
      <c r="BU1338" s="80"/>
      <c r="BV1338" s="80"/>
      <c r="BW1338" s="80"/>
      <c r="BX1338" s="80"/>
      <c r="BY1338" s="80"/>
      <c r="BZ1338" s="80"/>
      <c r="CE1338" s="5"/>
    </row>
    <row r="1339" spans="2:83" s="6" customFormat="1" x14ac:dyDescent="0.25">
      <c r="B1339" s="77"/>
      <c r="C1339" s="78"/>
      <c r="D1339" s="80"/>
      <c r="E1339" s="80"/>
      <c r="F1339" s="80"/>
      <c r="G1339" s="80"/>
      <c r="H1339" s="80"/>
      <c r="I1339" s="80"/>
      <c r="J1339" s="80"/>
      <c r="K1339" s="5"/>
      <c r="L1339" s="5"/>
      <c r="M1339" s="80"/>
      <c r="N1339" s="5"/>
      <c r="O1339" s="80"/>
      <c r="P1339" s="5"/>
      <c r="Q1339" s="80"/>
      <c r="R1339" s="5"/>
      <c r="S1339" s="80"/>
      <c r="T1339" s="5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5"/>
      <c r="AE1339" s="80"/>
      <c r="AF1339" s="5"/>
      <c r="AG1339" s="80"/>
      <c r="AH1339" s="5"/>
      <c r="AI1339" s="80"/>
      <c r="AJ1339" s="5"/>
      <c r="AK1339" s="80"/>
      <c r="AL1339" s="5"/>
      <c r="AM1339" s="80"/>
      <c r="AN1339" s="5"/>
      <c r="AO1339" s="80"/>
      <c r="AP1339" s="80"/>
      <c r="AQ1339" s="5"/>
      <c r="AR1339" s="80"/>
      <c r="AS1339" s="5"/>
      <c r="AT1339" s="80"/>
      <c r="AU1339" s="5"/>
      <c r="AV1339" s="80"/>
      <c r="AW1339" s="5"/>
      <c r="AX1339" s="80"/>
      <c r="AY1339" s="5"/>
      <c r="AZ1339" s="80"/>
      <c r="BA1339" s="5"/>
      <c r="BB1339" s="80"/>
      <c r="BC1339" s="80"/>
      <c r="BD1339" s="80"/>
      <c r="BE1339" s="80"/>
      <c r="BF1339" s="80"/>
      <c r="BG1339" s="80"/>
      <c r="BH1339" s="80"/>
      <c r="BI1339" s="80"/>
      <c r="BJ1339" s="80"/>
      <c r="BK1339" s="80"/>
      <c r="BL1339" s="80"/>
      <c r="BM1339" s="80"/>
      <c r="BN1339" s="80"/>
      <c r="BO1339" s="80"/>
      <c r="BP1339" s="80"/>
      <c r="BQ1339" s="80"/>
      <c r="BR1339" s="80"/>
      <c r="BS1339" s="80"/>
      <c r="BT1339" s="80"/>
      <c r="BU1339" s="80"/>
      <c r="BV1339" s="80"/>
      <c r="BW1339" s="80"/>
      <c r="BX1339" s="80"/>
      <c r="BY1339" s="80"/>
      <c r="BZ1339" s="80"/>
      <c r="CE1339" s="5"/>
    </row>
    <row r="1340" spans="2:83" s="6" customFormat="1" x14ac:dyDescent="0.25">
      <c r="B1340" s="77"/>
      <c r="C1340" s="78"/>
      <c r="D1340" s="80"/>
      <c r="E1340" s="80"/>
      <c r="F1340" s="80"/>
      <c r="G1340" s="80"/>
      <c r="H1340" s="80"/>
      <c r="I1340" s="80"/>
      <c r="J1340" s="80"/>
      <c r="K1340" s="5"/>
      <c r="L1340" s="5"/>
      <c r="M1340" s="80"/>
      <c r="N1340" s="5"/>
      <c r="O1340" s="80"/>
      <c r="P1340" s="5"/>
      <c r="Q1340" s="80"/>
      <c r="R1340" s="5"/>
      <c r="S1340" s="80"/>
      <c r="T1340" s="5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5"/>
      <c r="AE1340" s="80"/>
      <c r="AF1340" s="5"/>
      <c r="AG1340" s="80"/>
      <c r="AH1340" s="5"/>
      <c r="AI1340" s="80"/>
      <c r="AJ1340" s="5"/>
      <c r="AK1340" s="80"/>
      <c r="AL1340" s="5"/>
      <c r="AM1340" s="80"/>
      <c r="AN1340" s="5"/>
      <c r="AO1340" s="80"/>
      <c r="AP1340" s="80"/>
      <c r="AQ1340" s="5"/>
      <c r="AR1340" s="80"/>
      <c r="AS1340" s="5"/>
      <c r="AT1340" s="80"/>
      <c r="AU1340" s="5"/>
      <c r="AV1340" s="80"/>
      <c r="AW1340" s="5"/>
      <c r="AX1340" s="80"/>
      <c r="AY1340" s="5"/>
      <c r="AZ1340" s="80"/>
      <c r="BA1340" s="5"/>
      <c r="BB1340" s="80"/>
      <c r="BC1340" s="80"/>
      <c r="BD1340" s="80"/>
      <c r="BE1340" s="80"/>
      <c r="BF1340" s="80"/>
      <c r="BG1340" s="80"/>
      <c r="BH1340" s="80"/>
      <c r="BI1340" s="80"/>
      <c r="BJ1340" s="80"/>
      <c r="BK1340" s="80"/>
      <c r="BL1340" s="80"/>
      <c r="BM1340" s="80"/>
      <c r="BN1340" s="80"/>
      <c r="BO1340" s="80"/>
      <c r="BP1340" s="80"/>
      <c r="BQ1340" s="80"/>
      <c r="BR1340" s="80"/>
      <c r="BS1340" s="80"/>
      <c r="BT1340" s="80"/>
      <c r="BU1340" s="80"/>
      <c r="BV1340" s="80"/>
      <c r="BW1340" s="80"/>
      <c r="BX1340" s="80"/>
      <c r="BY1340" s="80"/>
      <c r="BZ1340" s="80"/>
      <c r="CE1340" s="5"/>
    </row>
    <row r="1341" spans="2:83" s="6" customFormat="1" x14ac:dyDescent="0.25">
      <c r="B1341" s="77"/>
      <c r="C1341" s="78"/>
      <c r="D1341" s="80"/>
      <c r="E1341" s="80"/>
      <c r="F1341" s="80"/>
      <c r="G1341" s="80"/>
      <c r="H1341" s="80"/>
      <c r="I1341" s="80"/>
      <c r="J1341" s="80"/>
      <c r="K1341" s="5"/>
      <c r="L1341" s="5"/>
      <c r="M1341" s="80"/>
      <c r="N1341" s="5"/>
      <c r="O1341" s="80"/>
      <c r="P1341" s="5"/>
      <c r="Q1341" s="80"/>
      <c r="R1341" s="5"/>
      <c r="S1341" s="80"/>
      <c r="T1341" s="5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5"/>
      <c r="AE1341" s="80"/>
      <c r="AF1341" s="5"/>
      <c r="AG1341" s="80"/>
      <c r="AH1341" s="5"/>
      <c r="AI1341" s="80"/>
      <c r="AJ1341" s="5"/>
      <c r="AK1341" s="80"/>
      <c r="AL1341" s="5"/>
      <c r="AM1341" s="80"/>
      <c r="AN1341" s="5"/>
      <c r="AO1341" s="80"/>
      <c r="AP1341" s="80"/>
      <c r="AQ1341" s="5"/>
      <c r="AR1341" s="80"/>
      <c r="AS1341" s="5"/>
      <c r="AT1341" s="80"/>
      <c r="AU1341" s="5"/>
      <c r="AV1341" s="80"/>
      <c r="AW1341" s="5"/>
      <c r="AX1341" s="80"/>
      <c r="AY1341" s="5"/>
      <c r="AZ1341" s="80"/>
      <c r="BA1341" s="5"/>
      <c r="BB1341" s="80"/>
      <c r="BC1341" s="80"/>
      <c r="BD1341" s="80"/>
      <c r="BE1341" s="80"/>
      <c r="BF1341" s="80"/>
      <c r="BG1341" s="80"/>
      <c r="BH1341" s="80"/>
      <c r="BI1341" s="80"/>
      <c r="BJ1341" s="80"/>
      <c r="BK1341" s="80"/>
      <c r="BL1341" s="80"/>
      <c r="BM1341" s="80"/>
      <c r="BN1341" s="80"/>
      <c r="BO1341" s="80"/>
      <c r="BP1341" s="80"/>
      <c r="BQ1341" s="80"/>
      <c r="BR1341" s="80"/>
      <c r="BS1341" s="80"/>
      <c r="BT1341" s="80"/>
      <c r="BU1341" s="80"/>
      <c r="BV1341" s="80"/>
      <c r="BW1341" s="80"/>
      <c r="BX1341" s="80"/>
      <c r="BY1341" s="80"/>
      <c r="BZ1341" s="80"/>
      <c r="CE1341" s="5"/>
    </row>
    <row r="1342" spans="2:83" s="6" customFormat="1" x14ac:dyDescent="0.25">
      <c r="B1342" s="77"/>
      <c r="C1342" s="78"/>
      <c r="D1342" s="80"/>
      <c r="E1342" s="80"/>
      <c r="F1342" s="80"/>
      <c r="G1342" s="80"/>
      <c r="H1342" s="80"/>
      <c r="I1342" s="80"/>
      <c r="J1342" s="80"/>
      <c r="K1342" s="5"/>
      <c r="L1342" s="5"/>
      <c r="M1342" s="80"/>
      <c r="N1342" s="5"/>
      <c r="O1342" s="80"/>
      <c r="P1342" s="5"/>
      <c r="Q1342" s="80"/>
      <c r="R1342" s="5"/>
      <c r="S1342" s="80"/>
      <c r="T1342" s="5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5"/>
      <c r="AE1342" s="80"/>
      <c r="AF1342" s="5"/>
      <c r="AG1342" s="80"/>
      <c r="AH1342" s="5"/>
      <c r="AI1342" s="80"/>
      <c r="AJ1342" s="5"/>
      <c r="AK1342" s="80"/>
      <c r="AL1342" s="5"/>
      <c r="AM1342" s="80"/>
      <c r="AN1342" s="5"/>
      <c r="AO1342" s="80"/>
      <c r="AP1342" s="80"/>
      <c r="AQ1342" s="5"/>
      <c r="AR1342" s="80"/>
      <c r="AS1342" s="5"/>
      <c r="AT1342" s="80"/>
      <c r="AU1342" s="5"/>
      <c r="AV1342" s="80"/>
      <c r="AW1342" s="5"/>
      <c r="AX1342" s="80"/>
      <c r="AY1342" s="5"/>
      <c r="AZ1342" s="80"/>
      <c r="BA1342" s="5"/>
      <c r="BB1342" s="80"/>
      <c r="BC1342" s="80"/>
      <c r="BD1342" s="80"/>
      <c r="BE1342" s="80"/>
      <c r="BF1342" s="80"/>
      <c r="BG1342" s="80"/>
      <c r="BH1342" s="80"/>
      <c r="BI1342" s="80"/>
      <c r="BJ1342" s="80"/>
      <c r="BK1342" s="80"/>
      <c r="BL1342" s="80"/>
      <c r="BM1342" s="80"/>
      <c r="BN1342" s="80"/>
      <c r="BO1342" s="80"/>
      <c r="BP1342" s="80"/>
      <c r="BQ1342" s="80"/>
      <c r="BR1342" s="80"/>
      <c r="BS1342" s="80"/>
      <c r="BT1342" s="80"/>
      <c r="BU1342" s="80"/>
      <c r="BV1342" s="80"/>
      <c r="BW1342" s="80"/>
      <c r="BX1342" s="80"/>
      <c r="BY1342" s="80"/>
      <c r="BZ1342" s="80"/>
      <c r="CE1342" s="5"/>
    </row>
    <row r="1343" spans="2:83" s="6" customFormat="1" x14ac:dyDescent="0.25">
      <c r="B1343" s="77"/>
      <c r="C1343" s="78"/>
      <c r="D1343" s="80"/>
      <c r="E1343" s="80"/>
      <c r="F1343" s="80"/>
      <c r="G1343" s="80"/>
      <c r="H1343" s="80"/>
      <c r="I1343" s="80"/>
      <c r="J1343" s="80"/>
      <c r="K1343" s="5"/>
      <c r="L1343" s="5"/>
      <c r="M1343" s="80"/>
      <c r="N1343" s="5"/>
      <c r="O1343" s="80"/>
      <c r="P1343" s="5"/>
      <c r="Q1343" s="80"/>
      <c r="R1343" s="5"/>
      <c r="S1343" s="80"/>
      <c r="T1343" s="5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5"/>
      <c r="AE1343" s="80"/>
      <c r="AF1343" s="5"/>
      <c r="AG1343" s="80"/>
      <c r="AH1343" s="5"/>
      <c r="AI1343" s="80"/>
      <c r="AJ1343" s="5"/>
      <c r="AK1343" s="80"/>
      <c r="AL1343" s="5"/>
      <c r="AM1343" s="80"/>
      <c r="AN1343" s="5"/>
      <c r="AO1343" s="80"/>
      <c r="AP1343" s="80"/>
      <c r="AQ1343" s="5"/>
      <c r="AR1343" s="80"/>
      <c r="AS1343" s="5"/>
      <c r="AT1343" s="80"/>
      <c r="AU1343" s="5"/>
      <c r="AV1343" s="80"/>
      <c r="AW1343" s="5"/>
      <c r="AX1343" s="80"/>
      <c r="AY1343" s="5"/>
      <c r="AZ1343" s="80"/>
      <c r="BA1343" s="5"/>
      <c r="BB1343" s="80"/>
      <c r="BC1343" s="80"/>
      <c r="BD1343" s="80"/>
      <c r="BE1343" s="80"/>
      <c r="BF1343" s="80"/>
      <c r="BG1343" s="80"/>
      <c r="BH1343" s="80"/>
      <c r="BI1343" s="80"/>
      <c r="BJ1343" s="80"/>
      <c r="BK1343" s="80"/>
      <c r="BL1343" s="80"/>
      <c r="BM1343" s="80"/>
      <c r="BN1343" s="80"/>
      <c r="BO1343" s="80"/>
      <c r="BP1343" s="80"/>
      <c r="BQ1343" s="80"/>
      <c r="BR1343" s="80"/>
      <c r="BS1343" s="80"/>
      <c r="BT1343" s="80"/>
      <c r="BU1343" s="80"/>
      <c r="BV1343" s="80"/>
      <c r="BW1343" s="80"/>
      <c r="BX1343" s="80"/>
      <c r="BY1343" s="80"/>
      <c r="BZ1343" s="80"/>
      <c r="CE1343" s="5"/>
    </row>
    <row r="1344" spans="2:83" s="6" customFormat="1" x14ac:dyDescent="0.25">
      <c r="B1344" s="77"/>
      <c r="C1344" s="78"/>
      <c r="D1344" s="80"/>
      <c r="E1344" s="80"/>
      <c r="F1344" s="80"/>
      <c r="G1344" s="80"/>
      <c r="H1344" s="80"/>
      <c r="I1344" s="80"/>
      <c r="J1344" s="80"/>
      <c r="K1344" s="5"/>
      <c r="L1344" s="5"/>
      <c r="M1344" s="80"/>
      <c r="N1344" s="5"/>
      <c r="O1344" s="80"/>
      <c r="P1344" s="5"/>
      <c r="Q1344" s="80"/>
      <c r="R1344" s="5"/>
      <c r="S1344" s="80"/>
      <c r="T1344" s="5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5"/>
      <c r="AE1344" s="80"/>
      <c r="AF1344" s="5"/>
      <c r="AG1344" s="80"/>
      <c r="AH1344" s="5"/>
      <c r="AI1344" s="80"/>
      <c r="AJ1344" s="5"/>
      <c r="AK1344" s="80"/>
      <c r="AL1344" s="5"/>
      <c r="AM1344" s="80"/>
      <c r="AN1344" s="5"/>
      <c r="AO1344" s="80"/>
      <c r="AP1344" s="80"/>
      <c r="AQ1344" s="5"/>
      <c r="AR1344" s="80"/>
      <c r="AS1344" s="5"/>
      <c r="AT1344" s="80"/>
      <c r="AU1344" s="5"/>
      <c r="AV1344" s="80"/>
      <c r="AW1344" s="5"/>
      <c r="AX1344" s="80"/>
      <c r="AY1344" s="5"/>
      <c r="AZ1344" s="80"/>
      <c r="BA1344" s="5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  <c r="BM1344" s="80"/>
      <c r="BN1344" s="80"/>
      <c r="BO1344" s="80"/>
      <c r="BP1344" s="80"/>
      <c r="BQ1344" s="80"/>
      <c r="BR1344" s="80"/>
      <c r="BS1344" s="80"/>
      <c r="BT1344" s="80"/>
      <c r="BU1344" s="80"/>
      <c r="BV1344" s="80"/>
      <c r="BW1344" s="80"/>
      <c r="BX1344" s="80"/>
      <c r="BY1344" s="80"/>
      <c r="BZ1344" s="80"/>
      <c r="CE1344" s="5"/>
    </row>
    <row r="1345" spans="2:83" s="6" customFormat="1" x14ac:dyDescent="0.25">
      <c r="B1345" s="77"/>
      <c r="C1345" s="78"/>
      <c r="D1345" s="80"/>
      <c r="E1345" s="80"/>
      <c r="F1345" s="80"/>
      <c r="G1345" s="80"/>
      <c r="H1345" s="80"/>
      <c r="I1345" s="80"/>
      <c r="J1345" s="80"/>
      <c r="K1345" s="5"/>
      <c r="L1345" s="5"/>
      <c r="M1345" s="80"/>
      <c r="N1345" s="5"/>
      <c r="O1345" s="80"/>
      <c r="P1345" s="5"/>
      <c r="Q1345" s="80"/>
      <c r="R1345" s="5"/>
      <c r="S1345" s="80"/>
      <c r="T1345" s="5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5"/>
      <c r="AE1345" s="80"/>
      <c r="AF1345" s="5"/>
      <c r="AG1345" s="80"/>
      <c r="AH1345" s="5"/>
      <c r="AI1345" s="80"/>
      <c r="AJ1345" s="5"/>
      <c r="AK1345" s="80"/>
      <c r="AL1345" s="5"/>
      <c r="AM1345" s="80"/>
      <c r="AN1345" s="5"/>
      <c r="AO1345" s="80"/>
      <c r="AP1345" s="80"/>
      <c r="AQ1345" s="5"/>
      <c r="AR1345" s="80"/>
      <c r="AS1345" s="5"/>
      <c r="AT1345" s="80"/>
      <c r="AU1345" s="5"/>
      <c r="AV1345" s="80"/>
      <c r="AW1345" s="5"/>
      <c r="AX1345" s="80"/>
      <c r="AY1345" s="5"/>
      <c r="AZ1345" s="80"/>
      <c r="BA1345" s="5"/>
      <c r="BB1345" s="80"/>
      <c r="BC1345" s="80"/>
      <c r="BD1345" s="80"/>
      <c r="BE1345" s="80"/>
      <c r="BF1345" s="80"/>
      <c r="BG1345" s="80"/>
      <c r="BH1345" s="80"/>
      <c r="BI1345" s="80"/>
      <c r="BJ1345" s="80"/>
      <c r="BK1345" s="80"/>
      <c r="BL1345" s="80"/>
      <c r="BM1345" s="80"/>
      <c r="BN1345" s="80"/>
      <c r="BO1345" s="80"/>
      <c r="BP1345" s="80"/>
      <c r="BQ1345" s="80"/>
      <c r="BR1345" s="80"/>
      <c r="BS1345" s="80"/>
      <c r="BT1345" s="80"/>
      <c r="BU1345" s="80"/>
      <c r="BV1345" s="80"/>
      <c r="BW1345" s="80"/>
      <c r="BX1345" s="80"/>
      <c r="BY1345" s="80"/>
      <c r="BZ1345" s="80"/>
      <c r="CE1345" s="5"/>
    </row>
    <row r="1346" spans="2:83" s="6" customFormat="1" x14ac:dyDescent="0.25">
      <c r="B1346" s="77"/>
      <c r="C1346" s="78"/>
      <c r="D1346" s="80"/>
      <c r="E1346" s="80"/>
      <c r="F1346" s="80"/>
      <c r="G1346" s="80"/>
      <c r="H1346" s="80"/>
      <c r="I1346" s="80"/>
      <c r="J1346" s="80"/>
      <c r="K1346" s="5"/>
      <c r="L1346" s="5"/>
      <c r="M1346" s="80"/>
      <c r="N1346" s="5"/>
      <c r="O1346" s="80"/>
      <c r="P1346" s="5"/>
      <c r="Q1346" s="80"/>
      <c r="R1346" s="5"/>
      <c r="S1346" s="80"/>
      <c r="T1346" s="5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5"/>
      <c r="AE1346" s="80"/>
      <c r="AF1346" s="5"/>
      <c r="AG1346" s="80"/>
      <c r="AH1346" s="5"/>
      <c r="AI1346" s="80"/>
      <c r="AJ1346" s="5"/>
      <c r="AK1346" s="80"/>
      <c r="AL1346" s="5"/>
      <c r="AM1346" s="80"/>
      <c r="AN1346" s="5"/>
      <c r="AO1346" s="80"/>
      <c r="AP1346" s="80"/>
      <c r="AQ1346" s="5"/>
      <c r="AR1346" s="80"/>
      <c r="AS1346" s="5"/>
      <c r="AT1346" s="80"/>
      <c r="AU1346" s="5"/>
      <c r="AV1346" s="80"/>
      <c r="AW1346" s="5"/>
      <c r="AX1346" s="80"/>
      <c r="AY1346" s="5"/>
      <c r="AZ1346" s="80"/>
      <c r="BA1346" s="5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  <c r="BM1346" s="80"/>
      <c r="BN1346" s="80"/>
      <c r="BO1346" s="80"/>
      <c r="BP1346" s="80"/>
      <c r="BQ1346" s="80"/>
      <c r="BR1346" s="80"/>
      <c r="BS1346" s="80"/>
      <c r="BT1346" s="80"/>
      <c r="BU1346" s="80"/>
      <c r="BV1346" s="80"/>
      <c r="BW1346" s="80"/>
      <c r="BX1346" s="80"/>
      <c r="BY1346" s="80"/>
      <c r="BZ1346" s="80"/>
      <c r="CE1346" s="5"/>
    </row>
    <row r="1347" spans="2:83" s="6" customFormat="1" x14ac:dyDescent="0.25">
      <c r="B1347" s="77"/>
      <c r="C1347" s="78"/>
      <c r="D1347" s="80"/>
      <c r="E1347" s="80"/>
      <c r="F1347" s="80"/>
      <c r="G1347" s="80"/>
      <c r="H1347" s="80"/>
      <c r="I1347" s="80"/>
      <c r="J1347" s="80"/>
      <c r="K1347" s="5"/>
      <c r="L1347" s="5"/>
      <c r="M1347" s="80"/>
      <c r="N1347" s="5"/>
      <c r="O1347" s="80"/>
      <c r="P1347" s="5"/>
      <c r="Q1347" s="80"/>
      <c r="R1347" s="5"/>
      <c r="S1347" s="80"/>
      <c r="T1347" s="5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5"/>
      <c r="AE1347" s="80"/>
      <c r="AF1347" s="5"/>
      <c r="AG1347" s="80"/>
      <c r="AH1347" s="5"/>
      <c r="AI1347" s="80"/>
      <c r="AJ1347" s="5"/>
      <c r="AK1347" s="80"/>
      <c r="AL1347" s="5"/>
      <c r="AM1347" s="80"/>
      <c r="AN1347" s="5"/>
      <c r="AO1347" s="80"/>
      <c r="AP1347" s="80"/>
      <c r="AQ1347" s="5"/>
      <c r="AR1347" s="80"/>
      <c r="AS1347" s="5"/>
      <c r="AT1347" s="80"/>
      <c r="AU1347" s="5"/>
      <c r="AV1347" s="80"/>
      <c r="AW1347" s="5"/>
      <c r="AX1347" s="80"/>
      <c r="AY1347" s="5"/>
      <c r="AZ1347" s="80"/>
      <c r="BA1347" s="5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  <c r="BM1347" s="80"/>
      <c r="BN1347" s="80"/>
      <c r="BO1347" s="80"/>
      <c r="BP1347" s="80"/>
      <c r="BQ1347" s="80"/>
      <c r="BR1347" s="80"/>
      <c r="BS1347" s="80"/>
      <c r="BT1347" s="80"/>
      <c r="BU1347" s="80"/>
      <c r="BV1347" s="80"/>
      <c r="BW1347" s="80"/>
      <c r="BX1347" s="80"/>
      <c r="BY1347" s="80"/>
      <c r="BZ1347" s="80"/>
      <c r="CE1347" s="5"/>
    </row>
    <row r="1348" spans="2:83" s="6" customFormat="1" x14ac:dyDescent="0.25">
      <c r="B1348" s="77"/>
      <c r="C1348" s="78"/>
      <c r="D1348" s="80"/>
      <c r="E1348" s="80"/>
      <c r="F1348" s="80"/>
      <c r="G1348" s="80"/>
      <c r="H1348" s="80"/>
      <c r="I1348" s="80"/>
      <c r="J1348" s="80"/>
      <c r="K1348" s="5"/>
      <c r="L1348" s="5"/>
      <c r="M1348" s="80"/>
      <c r="N1348" s="5"/>
      <c r="O1348" s="80"/>
      <c r="P1348" s="5"/>
      <c r="Q1348" s="80"/>
      <c r="R1348" s="5"/>
      <c r="S1348" s="80"/>
      <c r="T1348" s="5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5"/>
      <c r="AE1348" s="80"/>
      <c r="AF1348" s="5"/>
      <c r="AG1348" s="80"/>
      <c r="AH1348" s="5"/>
      <c r="AI1348" s="80"/>
      <c r="AJ1348" s="5"/>
      <c r="AK1348" s="80"/>
      <c r="AL1348" s="5"/>
      <c r="AM1348" s="80"/>
      <c r="AN1348" s="5"/>
      <c r="AO1348" s="80"/>
      <c r="AP1348" s="80"/>
      <c r="AQ1348" s="5"/>
      <c r="AR1348" s="80"/>
      <c r="AS1348" s="5"/>
      <c r="AT1348" s="80"/>
      <c r="AU1348" s="5"/>
      <c r="AV1348" s="80"/>
      <c r="AW1348" s="5"/>
      <c r="AX1348" s="80"/>
      <c r="AY1348" s="5"/>
      <c r="AZ1348" s="80"/>
      <c r="BA1348" s="5"/>
      <c r="BB1348" s="80"/>
      <c r="BC1348" s="80"/>
      <c r="BD1348" s="80"/>
      <c r="BE1348" s="80"/>
      <c r="BF1348" s="80"/>
      <c r="BG1348" s="80"/>
      <c r="BH1348" s="80"/>
      <c r="BI1348" s="80"/>
      <c r="BJ1348" s="80"/>
      <c r="BK1348" s="80"/>
      <c r="BL1348" s="80"/>
      <c r="BM1348" s="80"/>
      <c r="BN1348" s="80"/>
      <c r="BO1348" s="80"/>
      <c r="BP1348" s="80"/>
      <c r="BQ1348" s="80"/>
      <c r="BR1348" s="80"/>
      <c r="BS1348" s="80"/>
      <c r="BT1348" s="80"/>
      <c r="BU1348" s="80"/>
      <c r="BV1348" s="80"/>
      <c r="BW1348" s="80"/>
      <c r="BX1348" s="80"/>
      <c r="BY1348" s="80"/>
      <c r="BZ1348" s="80"/>
      <c r="CE1348" s="5"/>
    </row>
    <row r="1349" spans="2:83" s="6" customFormat="1" x14ac:dyDescent="0.25">
      <c r="B1349" s="77"/>
      <c r="C1349" s="78"/>
      <c r="D1349" s="80"/>
      <c r="E1349" s="80"/>
      <c r="F1349" s="80"/>
      <c r="G1349" s="80"/>
      <c r="H1349" s="80"/>
      <c r="I1349" s="80"/>
      <c r="J1349" s="80"/>
      <c r="K1349" s="5"/>
      <c r="L1349" s="5"/>
      <c r="M1349" s="80"/>
      <c r="N1349" s="5"/>
      <c r="O1349" s="80"/>
      <c r="P1349" s="5"/>
      <c r="Q1349" s="80"/>
      <c r="R1349" s="5"/>
      <c r="S1349" s="80"/>
      <c r="T1349" s="5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5"/>
      <c r="AE1349" s="80"/>
      <c r="AF1349" s="5"/>
      <c r="AG1349" s="80"/>
      <c r="AH1349" s="5"/>
      <c r="AI1349" s="80"/>
      <c r="AJ1349" s="5"/>
      <c r="AK1349" s="80"/>
      <c r="AL1349" s="5"/>
      <c r="AM1349" s="80"/>
      <c r="AN1349" s="5"/>
      <c r="AO1349" s="80"/>
      <c r="AP1349" s="80"/>
      <c r="AQ1349" s="5"/>
      <c r="AR1349" s="80"/>
      <c r="AS1349" s="5"/>
      <c r="AT1349" s="80"/>
      <c r="AU1349" s="5"/>
      <c r="AV1349" s="80"/>
      <c r="AW1349" s="5"/>
      <c r="AX1349" s="80"/>
      <c r="AY1349" s="5"/>
      <c r="AZ1349" s="80"/>
      <c r="BA1349" s="5"/>
      <c r="BB1349" s="80"/>
      <c r="BC1349" s="80"/>
      <c r="BD1349" s="80"/>
      <c r="BE1349" s="80"/>
      <c r="BF1349" s="80"/>
      <c r="BG1349" s="80"/>
      <c r="BH1349" s="80"/>
      <c r="BI1349" s="80"/>
      <c r="BJ1349" s="80"/>
      <c r="BK1349" s="80"/>
      <c r="BL1349" s="80"/>
      <c r="BM1349" s="80"/>
      <c r="BN1349" s="80"/>
      <c r="BO1349" s="80"/>
      <c r="BP1349" s="80"/>
      <c r="BQ1349" s="80"/>
      <c r="BR1349" s="80"/>
      <c r="BS1349" s="80"/>
      <c r="BT1349" s="80"/>
      <c r="BU1349" s="80"/>
      <c r="BV1349" s="80"/>
      <c r="BW1349" s="80"/>
      <c r="BX1349" s="80"/>
      <c r="BY1349" s="80"/>
      <c r="BZ1349" s="80"/>
      <c r="CE1349" s="5"/>
    </row>
    <row r="1350" spans="2:83" s="6" customFormat="1" x14ac:dyDescent="0.25">
      <c r="B1350" s="77"/>
      <c r="C1350" s="78"/>
      <c r="D1350" s="80"/>
      <c r="E1350" s="80"/>
      <c r="F1350" s="80"/>
      <c r="G1350" s="80"/>
      <c r="H1350" s="80"/>
      <c r="I1350" s="80"/>
      <c r="J1350" s="80"/>
      <c r="K1350" s="5"/>
      <c r="L1350" s="5"/>
      <c r="M1350" s="80"/>
      <c r="N1350" s="5"/>
      <c r="O1350" s="80"/>
      <c r="P1350" s="5"/>
      <c r="Q1350" s="80"/>
      <c r="R1350" s="5"/>
      <c r="S1350" s="80"/>
      <c r="T1350" s="5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5"/>
      <c r="AE1350" s="80"/>
      <c r="AF1350" s="5"/>
      <c r="AG1350" s="80"/>
      <c r="AH1350" s="5"/>
      <c r="AI1350" s="80"/>
      <c r="AJ1350" s="5"/>
      <c r="AK1350" s="80"/>
      <c r="AL1350" s="5"/>
      <c r="AM1350" s="80"/>
      <c r="AN1350" s="5"/>
      <c r="AO1350" s="80"/>
      <c r="AP1350" s="80"/>
      <c r="AQ1350" s="5"/>
      <c r="AR1350" s="80"/>
      <c r="AS1350" s="5"/>
      <c r="AT1350" s="80"/>
      <c r="AU1350" s="5"/>
      <c r="AV1350" s="80"/>
      <c r="AW1350" s="5"/>
      <c r="AX1350" s="80"/>
      <c r="AY1350" s="5"/>
      <c r="AZ1350" s="80"/>
      <c r="BA1350" s="5"/>
      <c r="BB1350" s="80"/>
      <c r="BC1350" s="80"/>
      <c r="BD1350" s="80"/>
      <c r="BE1350" s="80"/>
      <c r="BF1350" s="80"/>
      <c r="BG1350" s="80"/>
      <c r="BH1350" s="80"/>
      <c r="BI1350" s="80"/>
      <c r="BJ1350" s="80"/>
      <c r="BK1350" s="80"/>
      <c r="BL1350" s="80"/>
      <c r="BM1350" s="80"/>
      <c r="BN1350" s="80"/>
      <c r="BO1350" s="80"/>
      <c r="BP1350" s="80"/>
      <c r="BQ1350" s="80"/>
      <c r="BR1350" s="80"/>
      <c r="BS1350" s="80"/>
      <c r="BT1350" s="80"/>
      <c r="BU1350" s="80"/>
      <c r="BV1350" s="80"/>
      <c r="BW1350" s="80"/>
      <c r="BX1350" s="80"/>
      <c r="BY1350" s="80"/>
      <c r="BZ1350" s="80"/>
      <c r="CE1350" s="5"/>
    </row>
    <row r="1351" spans="2:83" s="6" customFormat="1" x14ac:dyDescent="0.25">
      <c r="B1351" s="77"/>
      <c r="C1351" s="78"/>
      <c r="D1351" s="80"/>
      <c r="E1351" s="80"/>
      <c r="F1351" s="80"/>
      <c r="G1351" s="80"/>
      <c r="H1351" s="80"/>
      <c r="I1351" s="80"/>
      <c r="J1351" s="80"/>
      <c r="K1351" s="5"/>
      <c r="L1351" s="5"/>
      <c r="M1351" s="80"/>
      <c r="N1351" s="5"/>
      <c r="O1351" s="80"/>
      <c r="P1351" s="5"/>
      <c r="Q1351" s="80"/>
      <c r="R1351" s="5"/>
      <c r="S1351" s="80"/>
      <c r="T1351" s="5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5"/>
      <c r="AE1351" s="80"/>
      <c r="AF1351" s="5"/>
      <c r="AG1351" s="80"/>
      <c r="AH1351" s="5"/>
      <c r="AI1351" s="80"/>
      <c r="AJ1351" s="5"/>
      <c r="AK1351" s="80"/>
      <c r="AL1351" s="5"/>
      <c r="AM1351" s="80"/>
      <c r="AN1351" s="5"/>
      <c r="AO1351" s="80"/>
      <c r="AP1351" s="80"/>
      <c r="AQ1351" s="5"/>
      <c r="AR1351" s="80"/>
      <c r="AS1351" s="5"/>
      <c r="AT1351" s="80"/>
      <c r="AU1351" s="5"/>
      <c r="AV1351" s="80"/>
      <c r="AW1351" s="5"/>
      <c r="AX1351" s="80"/>
      <c r="AY1351" s="5"/>
      <c r="AZ1351" s="80"/>
      <c r="BA1351" s="5"/>
      <c r="BB1351" s="80"/>
      <c r="BC1351" s="80"/>
      <c r="BD1351" s="80"/>
      <c r="BE1351" s="80"/>
      <c r="BF1351" s="80"/>
      <c r="BG1351" s="80"/>
      <c r="BH1351" s="80"/>
      <c r="BI1351" s="80"/>
      <c r="BJ1351" s="80"/>
      <c r="BK1351" s="80"/>
      <c r="BL1351" s="80"/>
      <c r="BM1351" s="80"/>
      <c r="BN1351" s="80"/>
      <c r="BO1351" s="80"/>
      <c r="BP1351" s="80"/>
      <c r="BQ1351" s="80"/>
      <c r="BR1351" s="80"/>
      <c r="BS1351" s="80"/>
      <c r="BT1351" s="80"/>
      <c r="BU1351" s="80"/>
      <c r="BV1351" s="80"/>
      <c r="BW1351" s="80"/>
      <c r="BX1351" s="80"/>
      <c r="BY1351" s="80"/>
      <c r="BZ1351" s="80"/>
      <c r="CE1351" s="5"/>
    </row>
    <row r="1352" spans="2:83" s="6" customFormat="1" x14ac:dyDescent="0.25">
      <c r="B1352" s="77"/>
      <c r="C1352" s="78"/>
      <c r="D1352" s="80"/>
      <c r="E1352" s="80"/>
      <c r="F1352" s="80"/>
      <c r="G1352" s="80"/>
      <c r="H1352" s="80"/>
      <c r="I1352" s="80"/>
      <c r="J1352" s="80"/>
      <c r="K1352" s="5"/>
      <c r="L1352" s="5"/>
      <c r="M1352" s="80"/>
      <c r="N1352" s="5"/>
      <c r="O1352" s="80"/>
      <c r="P1352" s="5"/>
      <c r="Q1352" s="80"/>
      <c r="R1352" s="5"/>
      <c r="S1352" s="80"/>
      <c r="T1352" s="5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5"/>
      <c r="AE1352" s="80"/>
      <c r="AF1352" s="5"/>
      <c r="AG1352" s="80"/>
      <c r="AH1352" s="5"/>
      <c r="AI1352" s="80"/>
      <c r="AJ1352" s="5"/>
      <c r="AK1352" s="80"/>
      <c r="AL1352" s="5"/>
      <c r="AM1352" s="80"/>
      <c r="AN1352" s="5"/>
      <c r="AO1352" s="80"/>
      <c r="AP1352" s="80"/>
      <c r="AQ1352" s="5"/>
      <c r="AR1352" s="80"/>
      <c r="AS1352" s="5"/>
      <c r="AT1352" s="80"/>
      <c r="AU1352" s="5"/>
      <c r="AV1352" s="80"/>
      <c r="AW1352" s="5"/>
      <c r="AX1352" s="80"/>
      <c r="AY1352" s="5"/>
      <c r="AZ1352" s="80"/>
      <c r="BA1352" s="5"/>
      <c r="BB1352" s="80"/>
      <c r="BC1352" s="80"/>
      <c r="BD1352" s="80"/>
      <c r="BE1352" s="80"/>
      <c r="BF1352" s="80"/>
      <c r="BG1352" s="80"/>
      <c r="BH1352" s="80"/>
      <c r="BI1352" s="80"/>
      <c r="BJ1352" s="80"/>
      <c r="BK1352" s="80"/>
      <c r="BL1352" s="80"/>
      <c r="BM1352" s="80"/>
      <c r="BN1352" s="80"/>
      <c r="BO1352" s="80"/>
      <c r="BP1352" s="80"/>
      <c r="BQ1352" s="80"/>
      <c r="BR1352" s="80"/>
      <c r="BS1352" s="80"/>
      <c r="BT1352" s="80"/>
      <c r="BU1352" s="80"/>
      <c r="BV1352" s="80"/>
      <c r="BW1352" s="80"/>
      <c r="BX1352" s="80"/>
      <c r="BY1352" s="80"/>
      <c r="BZ1352" s="80"/>
      <c r="CE1352" s="5"/>
    </row>
    <row r="1353" spans="2:83" s="6" customFormat="1" x14ac:dyDescent="0.25">
      <c r="B1353" s="77"/>
      <c r="C1353" s="78"/>
      <c r="D1353" s="80"/>
      <c r="E1353" s="80"/>
      <c r="F1353" s="80"/>
      <c r="G1353" s="80"/>
      <c r="H1353" s="80"/>
      <c r="I1353" s="80"/>
      <c r="J1353" s="80"/>
      <c r="K1353" s="5"/>
      <c r="L1353" s="5"/>
      <c r="M1353" s="80"/>
      <c r="N1353" s="5"/>
      <c r="O1353" s="80"/>
      <c r="P1353" s="5"/>
      <c r="Q1353" s="80"/>
      <c r="R1353" s="5"/>
      <c r="S1353" s="80"/>
      <c r="T1353" s="5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5"/>
      <c r="AE1353" s="80"/>
      <c r="AF1353" s="5"/>
      <c r="AG1353" s="80"/>
      <c r="AH1353" s="5"/>
      <c r="AI1353" s="80"/>
      <c r="AJ1353" s="5"/>
      <c r="AK1353" s="80"/>
      <c r="AL1353" s="5"/>
      <c r="AM1353" s="80"/>
      <c r="AN1353" s="5"/>
      <c r="AO1353" s="80"/>
      <c r="AP1353" s="80"/>
      <c r="AQ1353" s="5"/>
      <c r="AR1353" s="80"/>
      <c r="AS1353" s="5"/>
      <c r="AT1353" s="80"/>
      <c r="AU1353" s="5"/>
      <c r="AV1353" s="80"/>
      <c r="AW1353" s="5"/>
      <c r="AX1353" s="80"/>
      <c r="AY1353" s="5"/>
      <c r="AZ1353" s="80"/>
      <c r="BA1353" s="5"/>
      <c r="BB1353" s="80"/>
      <c r="BC1353" s="80"/>
      <c r="BD1353" s="80"/>
      <c r="BE1353" s="80"/>
      <c r="BF1353" s="80"/>
      <c r="BG1353" s="80"/>
      <c r="BH1353" s="80"/>
      <c r="BI1353" s="80"/>
      <c r="BJ1353" s="80"/>
      <c r="BK1353" s="80"/>
      <c r="BL1353" s="80"/>
      <c r="BM1353" s="80"/>
      <c r="BN1353" s="80"/>
      <c r="BO1353" s="80"/>
      <c r="BP1353" s="80"/>
      <c r="BQ1353" s="80"/>
      <c r="BR1353" s="80"/>
      <c r="BS1353" s="80"/>
      <c r="BT1353" s="80"/>
      <c r="BU1353" s="80"/>
      <c r="BV1353" s="80"/>
      <c r="BW1353" s="80"/>
      <c r="BX1353" s="80"/>
      <c r="BY1353" s="80"/>
      <c r="BZ1353" s="80"/>
      <c r="CE1353" s="5"/>
    </row>
    <row r="1354" spans="2:83" s="6" customFormat="1" x14ac:dyDescent="0.25">
      <c r="B1354" s="77"/>
      <c r="C1354" s="78"/>
      <c r="D1354" s="80"/>
      <c r="E1354" s="80"/>
      <c r="F1354" s="80"/>
      <c r="G1354" s="80"/>
      <c r="H1354" s="80"/>
      <c r="I1354" s="80"/>
      <c r="J1354" s="80"/>
      <c r="K1354" s="5"/>
      <c r="L1354" s="5"/>
      <c r="M1354" s="80"/>
      <c r="N1354" s="5"/>
      <c r="O1354" s="80"/>
      <c r="P1354" s="5"/>
      <c r="Q1354" s="80"/>
      <c r="R1354" s="5"/>
      <c r="S1354" s="80"/>
      <c r="T1354" s="5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5"/>
      <c r="AE1354" s="80"/>
      <c r="AF1354" s="5"/>
      <c r="AG1354" s="80"/>
      <c r="AH1354" s="5"/>
      <c r="AI1354" s="80"/>
      <c r="AJ1354" s="5"/>
      <c r="AK1354" s="80"/>
      <c r="AL1354" s="5"/>
      <c r="AM1354" s="80"/>
      <c r="AN1354" s="5"/>
      <c r="AO1354" s="80"/>
      <c r="AP1354" s="80"/>
      <c r="AQ1354" s="5"/>
      <c r="AR1354" s="80"/>
      <c r="AS1354" s="5"/>
      <c r="AT1354" s="80"/>
      <c r="AU1354" s="5"/>
      <c r="AV1354" s="80"/>
      <c r="AW1354" s="5"/>
      <c r="AX1354" s="80"/>
      <c r="AY1354" s="5"/>
      <c r="AZ1354" s="80"/>
      <c r="BA1354" s="5"/>
      <c r="BB1354" s="80"/>
      <c r="BC1354" s="80"/>
      <c r="BD1354" s="80"/>
      <c r="BE1354" s="80"/>
      <c r="BF1354" s="80"/>
      <c r="BG1354" s="80"/>
      <c r="BH1354" s="80"/>
      <c r="BI1354" s="80"/>
      <c r="BJ1354" s="80"/>
      <c r="BK1354" s="80"/>
      <c r="BL1354" s="80"/>
      <c r="BM1354" s="80"/>
      <c r="BN1354" s="80"/>
      <c r="BO1354" s="80"/>
      <c r="BP1354" s="80"/>
      <c r="BQ1354" s="80"/>
      <c r="BR1354" s="80"/>
      <c r="BS1354" s="80"/>
      <c r="BT1354" s="80"/>
      <c r="BU1354" s="80"/>
      <c r="BV1354" s="80"/>
      <c r="BW1354" s="80"/>
      <c r="BX1354" s="80"/>
      <c r="BY1354" s="80"/>
      <c r="BZ1354" s="80"/>
      <c r="CE1354" s="5"/>
    </row>
    <row r="1355" spans="2:83" s="6" customFormat="1" x14ac:dyDescent="0.25">
      <c r="B1355" s="77"/>
      <c r="C1355" s="78"/>
      <c r="D1355" s="80"/>
      <c r="E1355" s="80"/>
      <c r="F1355" s="80"/>
      <c r="G1355" s="80"/>
      <c r="H1355" s="80"/>
      <c r="I1355" s="80"/>
      <c r="J1355" s="80"/>
      <c r="K1355" s="5"/>
      <c r="L1355" s="5"/>
      <c r="M1355" s="80"/>
      <c r="N1355" s="5"/>
      <c r="O1355" s="80"/>
      <c r="P1355" s="5"/>
      <c r="Q1355" s="80"/>
      <c r="R1355" s="5"/>
      <c r="S1355" s="80"/>
      <c r="T1355" s="5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5"/>
      <c r="AE1355" s="80"/>
      <c r="AF1355" s="5"/>
      <c r="AG1355" s="80"/>
      <c r="AH1355" s="5"/>
      <c r="AI1355" s="80"/>
      <c r="AJ1355" s="5"/>
      <c r="AK1355" s="80"/>
      <c r="AL1355" s="5"/>
      <c r="AM1355" s="80"/>
      <c r="AN1355" s="5"/>
      <c r="AO1355" s="80"/>
      <c r="AP1355" s="80"/>
      <c r="AQ1355" s="5"/>
      <c r="AR1355" s="80"/>
      <c r="AS1355" s="5"/>
      <c r="AT1355" s="80"/>
      <c r="AU1355" s="5"/>
      <c r="AV1355" s="80"/>
      <c r="AW1355" s="5"/>
      <c r="AX1355" s="80"/>
      <c r="AY1355" s="5"/>
      <c r="AZ1355" s="80"/>
      <c r="BA1355" s="5"/>
      <c r="BB1355" s="80"/>
      <c r="BC1355" s="80"/>
      <c r="BD1355" s="80"/>
      <c r="BE1355" s="80"/>
      <c r="BF1355" s="80"/>
      <c r="BG1355" s="80"/>
      <c r="BH1355" s="80"/>
      <c r="BI1355" s="80"/>
      <c r="BJ1355" s="80"/>
      <c r="BK1355" s="80"/>
      <c r="BL1355" s="80"/>
      <c r="BM1355" s="80"/>
      <c r="BN1355" s="80"/>
      <c r="BO1355" s="80"/>
      <c r="BP1355" s="80"/>
      <c r="BQ1355" s="80"/>
      <c r="BR1355" s="80"/>
      <c r="BS1355" s="80"/>
      <c r="BT1355" s="80"/>
      <c r="BU1355" s="80"/>
      <c r="BV1355" s="80"/>
      <c r="BW1355" s="80"/>
      <c r="BX1355" s="80"/>
      <c r="BY1355" s="80"/>
      <c r="BZ1355" s="80"/>
      <c r="CE1355" s="5"/>
    </row>
    <row r="1356" spans="2:83" s="6" customFormat="1" x14ac:dyDescent="0.25">
      <c r="B1356" s="77"/>
      <c r="C1356" s="78"/>
      <c r="D1356" s="80"/>
      <c r="E1356" s="80"/>
      <c r="F1356" s="80"/>
      <c r="G1356" s="80"/>
      <c r="H1356" s="80"/>
      <c r="I1356" s="80"/>
      <c r="J1356" s="80"/>
      <c r="K1356" s="5"/>
      <c r="L1356" s="5"/>
      <c r="M1356" s="80"/>
      <c r="N1356" s="5"/>
      <c r="O1356" s="80"/>
      <c r="P1356" s="5"/>
      <c r="Q1356" s="80"/>
      <c r="R1356" s="5"/>
      <c r="S1356" s="80"/>
      <c r="T1356" s="5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5"/>
      <c r="AE1356" s="80"/>
      <c r="AF1356" s="5"/>
      <c r="AG1356" s="80"/>
      <c r="AH1356" s="5"/>
      <c r="AI1356" s="80"/>
      <c r="AJ1356" s="5"/>
      <c r="AK1356" s="80"/>
      <c r="AL1356" s="5"/>
      <c r="AM1356" s="80"/>
      <c r="AN1356" s="5"/>
      <c r="AO1356" s="80"/>
      <c r="AP1356" s="80"/>
      <c r="AQ1356" s="5"/>
      <c r="AR1356" s="80"/>
      <c r="AS1356" s="5"/>
      <c r="AT1356" s="80"/>
      <c r="AU1356" s="5"/>
      <c r="AV1356" s="80"/>
      <c r="AW1356" s="5"/>
      <c r="AX1356" s="80"/>
      <c r="AY1356" s="5"/>
      <c r="AZ1356" s="80"/>
      <c r="BA1356" s="5"/>
      <c r="BB1356" s="80"/>
      <c r="BC1356" s="80"/>
      <c r="BD1356" s="80"/>
      <c r="BE1356" s="80"/>
      <c r="BF1356" s="80"/>
      <c r="BG1356" s="80"/>
      <c r="BH1356" s="80"/>
      <c r="BI1356" s="80"/>
      <c r="BJ1356" s="80"/>
      <c r="BK1356" s="80"/>
      <c r="BL1356" s="80"/>
      <c r="BM1356" s="80"/>
      <c r="BN1356" s="80"/>
      <c r="BO1356" s="80"/>
      <c r="BP1356" s="80"/>
      <c r="BQ1356" s="80"/>
      <c r="BR1356" s="80"/>
      <c r="BS1356" s="80"/>
      <c r="BT1356" s="80"/>
      <c r="BU1356" s="80"/>
      <c r="BV1356" s="80"/>
      <c r="BW1356" s="80"/>
      <c r="BX1356" s="80"/>
      <c r="BY1356" s="80"/>
      <c r="BZ1356" s="80"/>
      <c r="CE1356" s="5"/>
    </row>
    <row r="1357" spans="2:83" s="6" customFormat="1" x14ac:dyDescent="0.25">
      <c r="B1357" s="77"/>
      <c r="C1357" s="78"/>
      <c r="D1357" s="80"/>
      <c r="E1357" s="80"/>
      <c r="F1357" s="80"/>
      <c r="G1357" s="80"/>
      <c r="H1357" s="80"/>
      <c r="I1357" s="80"/>
      <c r="J1357" s="80"/>
      <c r="K1357" s="5"/>
      <c r="L1357" s="5"/>
      <c r="M1357" s="80"/>
      <c r="N1357" s="5"/>
      <c r="O1357" s="80"/>
      <c r="P1357" s="5"/>
      <c r="Q1357" s="80"/>
      <c r="R1357" s="5"/>
      <c r="S1357" s="80"/>
      <c r="T1357" s="5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5"/>
      <c r="AE1357" s="80"/>
      <c r="AF1357" s="5"/>
      <c r="AG1357" s="80"/>
      <c r="AH1357" s="5"/>
      <c r="AI1357" s="80"/>
      <c r="AJ1357" s="5"/>
      <c r="AK1357" s="80"/>
      <c r="AL1357" s="5"/>
      <c r="AM1357" s="80"/>
      <c r="AN1357" s="5"/>
      <c r="AO1357" s="80"/>
      <c r="AP1357" s="80"/>
      <c r="AQ1357" s="5"/>
      <c r="AR1357" s="80"/>
      <c r="AS1357" s="5"/>
      <c r="AT1357" s="80"/>
      <c r="AU1357" s="5"/>
      <c r="AV1357" s="80"/>
      <c r="AW1357" s="5"/>
      <c r="AX1357" s="80"/>
      <c r="AY1357" s="5"/>
      <c r="AZ1357" s="80"/>
      <c r="BA1357" s="5"/>
      <c r="BB1357" s="80"/>
      <c r="BC1357" s="80"/>
      <c r="BD1357" s="80"/>
      <c r="BE1357" s="80"/>
      <c r="BF1357" s="80"/>
      <c r="BG1357" s="80"/>
      <c r="BH1357" s="80"/>
      <c r="BI1357" s="80"/>
      <c r="BJ1357" s="80"/>
      <c r="BK1357" s="80"/>
      <c r="BL1357" s="80"/>
      <c r="BM1357" s="80"/>
      <c r="BN1357" s="80"/>
      <c r="BO1357" s="80"/>
      <c r="BP1357" s="80"/>
      <c r="BQ1357" s="80"/>
      <c r="BR1357" s="80"/>
      <c r="BS1357" s="80"/>
      <c r="BT1357" s="80"/>
      <c r="BU1357" s="80"/>
      <c r="BV1357" s="80"/>
      <c r="BW1357" s="80"/>
      <c r="BX1357" s="80"/>
      <c r="BY1357" s="80"/>
      <c r="BZ1357" s="80"/>
      <c r="CE1357" s="5"/>
    </row>
    <row r="1358" spans="2:83" s="6" customFormat="1" x14ac:dyDescent="0.25">
      <c r="B1358" s="77"/>
      <c r="C1358" s="78"/>
      <c r="D1358" s="80"/>
      <c r="E1358" s="80"/>
      <c r="F1358" s="80"/>
      <c r="G1358" s="80"/>
      <c r="H1358" s="80"/>
      <c r="I1358" s="80"/>
      <c r="J1358" s="80"/>
      <c r="K1358" s="5"/>
      <c r="L1358" s="5"/>
      <c r="M1358" s="80"/>
      <c r="N1358" s="5"/>
      <c r="O1358" s="80"/>
      <c r="P1358" s="5"/>
      <c r="Q1358" s="80"/>
      <c r="R1358" s="5"/>
      <c r="S1358" s="80"/>
      <c r="T1358" s="5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5"/>
      <c r="AE1358" s="80"/>
      <c r="AF1358" s="5"/>
      <c r="AG1358" s="80"/>
      <c r="AH1358" s="5"/>
      <c r="AI1358" s="80"/>
      <c r="AJ1358" s="5"/>
      <c r="AK1358" s="80"/>
      <c r="AL1358" s="5"/>
      <c r="AM1358" s="80"/>
      <c r="AN1358" s="5"/>
      <c r="AO1358" s="80"/>
      <c r="AP1358" s="80"/>
      <c r="AQ1358" s="5"/>
      <c r="AR1358" s="80"/>
      <c r="AS1358" s="5"/>
      <c r="AT1358" s="80"/>
      <c r="AU1358" s="5"/>
      <c r="AV1358" s="80"/>
      <c r="AW1358" s="5"/>
      <c r="AX1358" s="80"/>
      <c r="AY1358" s="5"/>
      <c r="AZ1358" s="80"/>
      <c r="BA1358" s="5"/>
      <c r="BB1358" s="80"/>
      <c r="BC1358" s="80"/>
      <c r="BD1358" s="80"/>
      <c r="BE1358" s="80"/>
      <c r="BF1358" s="80"/>
      <c r="BG1358" s="80"/>
      <c r="BH1358" s="80"/>
      <c r="BI1358" s="80"/>
      <c r="BJ1358" s="80"/>
      <c r="BK1358" s="80"/>
      <c r="BL1358" s="80"/>
      <c r="BM1358" s="80"/>
      <c r="BN1358" s="80"/>
      <c r="BO1358" s="80"/>
      <c r="BP1358" s="80"/>
      <c r="BQ1358" s="80"/>
      <c r="BR1358" s="80"/>
      <c r="BS1358" s="80"/>
      <c r="BT1358" s="80"/>
      <c r="BU1358" s="80"/>
      <c r="BV1358" s="80"/>
      <c r="BW1358" s="80"/>
      <c r="BX1358" s="80"/>
      <c r="BY1358" s="80"/>
      <c r="BZ1358" s="80"/>
      <c r="CE1358" s="5"/>
    </row>
    <row r="1359" spans="2:83" s="6" customFormat="1" x14ac:dyDescent="0.25">
      <c r="B1359" s="77"/>
      <c r="C1359" s="78"/>
      <c r="D1359" s="80"/>
      <c r="E1359" s="80"/>
      <c r="F1359" s="80"/>
      <c r="G1359" s="80"/>
      <c r="H1359" s="80"/>
      <c r="I1359" s="80"/>
      <c r="J1359" s="80"/>
      <c r="K1359" s="5"/>
      <c r="L1359" s="5"/>
      <c r="M1359" s="80"/>
      <c r="N1359" s="5"/>
      <c r="O1359" s="80"/>
      <c r="P1359" s="5"/>
      <c r="Q1359" s="80"/>
      <c r="R1359" s="5"/>
      <c r="S1359" s="80"/>
      <c r="T1359" s="5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5"/>
      <c r="AE1359" s="80"/>
      <c r="AF1359" s="5"/>
      <c r="AG1359" s="80"/>
      <c r="AH1359" s="5"/>
      <c r="AI1359" s="80"/>
      <c r="AJ1359" s="5"/>
      <c r="AK1359" s="80"/>
      <c r="AL1359" s="5"/>
      <c r="AM1359" s="80"/>
      <c r="AN1359" s="5"/>
      <c r="AO1359" s="80"/>
      <c r="AP1359" s="80"/>
      <c r="AQ1359" s="5"/>
      <c r="AR1359" s="80"/>
      <c r="AS1359" s="5"/>
      <c r="AT1359" s="80"/>
      <c r="AU1359" s="5"/>
      <c r="AV1359" s="80"/>
      <c r="AW1359" s="5"/>
      <c r="AX1359" s="80"/>
      <c r="AY1359" s="5"/>
      <c r="AZ1359" s="80"/>
      <c r="BA1359" s="5"/>
      <c r="BB1359" s="80"/>
      <c r="BC1359" s="80"/>
      <c r="BD1359" s="80"/>
      <c r="BE1359" s="80"/>
      <c r="BF1359" s="80"/>
      <c r="BG1359" s="80"/>
      <c r="BH1359" s="80"/>
      <c r="BI1359" s="80"/>
      <c r="BJ1359" s="80"/>
      <c r="BK1359" s="80"/>
      <c r="BL1359" s="80"/>
      <c r="BM1359" s="80"/>
      <c r="BN1359" s="80"/>
      <c r="BO1359" s="80"/>
      <c r="BP1359" s="80"/>
      <c r="BQ1359" s="80"/>
      <c r="BR1359" s="80"/>
      <c r="BS1359" s="80"/>
      <c r="BT1359" s="80"/>
      <c r="BU1359" s="80"/>
      <c r="BV1359" s="80"/>
      <c r="BW1359" s="80"/>
      <c r="BX1359" s="80"/>
      <c r="BY1359" s="80"/>
      <c r="BZ1359" s="80"/>
      <c r="CE1359" s="5"/>
    </row>
    <row r="1360" spans="2:83" s="6" customFormat="1" x14ac:dyDescent="0.25">
      <c r="B1360" s="77"/>
      <c r="C1360" s="78"/>
      <c r="D1360" s="80"/>
      <c r="E1360" s="80"/>
      <c r="F1360" s="80"/>
      <c r="G1360" s="80"/>
      <c r="H1360" s="80"/>
      <c r="I1360" s="80"/>
      <c r="J1360" s="80"/>
      <c r="K1360" s="5"/>
      <c r="L1360" s="5"/>
      <c r="M1360" s="80"/>
      <c r="N1360" s="5"/>
      <c r="O1360" s="80"/>
      <c r="P1360" s="5"/>
      <c r="Q1360" s="80"/>
      <c r="R1360" s="5"/>
      <c r="S1360" s="80"/>
      <c r="T1360" s="5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5"/>
      <c r="AE1360" s="80"/>
      <c r="AF1360" s="5"/>
      <c r="AG1360" s="80"/>
      <c r="AH1360" s="5"/>
      <c r="AI1360" s="80"/>
      <c r="AJ1360" s="5"/>
      <c r="AK1360" s="80"/>
      <c r="AL1360" s="5"/>
      <c r="AM1360" s="80"/>
      <c r="AN1360" s="5"/>
      <c r="AO1360" s="80"/>
      <c r="AP1360" s="80"/>
      <c r="AQ1360" s="5"/>
      <c r="AR1360" s="80"/>
      <c r="AS1360" s="5"/>
      <c r="AT1360" s="80"/>
      <c r="AU1360" s="5"/>
      <c r="AV1360" s="80"/>
      <c r="AW1360" s="5"/>
      <c r="AX1360" s="80"/>
      <c r="AY1360" s="5"/>
      <c r="AZ1360" s="80"/>
      <c r="BA1360" s="5"/>
      <c r="BB1360" s="80"/>
      <c r="BC1360" s="80"/>
      <c r="BD1360" s="80"/>
      <c r="BE1360" s="80"/>
      <c r="BF1360" s="80"/>
      <c r="BG1360" s="80"/>
      <c r="BH1360" s="80"/>
      <c r="BI1360" s="80"/>
      <c r="BJ1360" s="80"/>
      <c r="BK1360" s="80"/>
      <c r="BL1360" s="80"/>
      <c r="BM1360" s="80"/>
      <c r="BN1360" s="80"/>
      <c r="BO1360" s="80"/>
      <c r="BP1360" s="80"/>
      <c r="BQ1360" s="80"/>
      <c r="BR1360" s="80"/>
      <c r="BS1360" s="80"/>
      <c r="BT1360" s="80"/>
      <c r="BU1360" s="80"/>
      <c r="BV1360" s="80"/>
      <c r="BW1360" s="80"/>
      <c r="BX1360" s="80"/>
      <c r="BY1360" s="80"/>
      <c r="BZ1360" s="80"/>
      <c r="CE1360" s="5"/>
    </row>
    <row r="1361" spans="2:83" s="6" customFormat="1" x14ac:dyDescent="0.25">
      <c r="B1361" s="77"/>
      <c r="C1361" s="78"/>
      <c r="D1361" s="80"/>
      <c r="E1361" s="80"/>
      <c r="F1361" s="80"/>
      <c r="G1361" s="80"/>
      <c r="H1361" s="80"/>
      <c r="I1361" s="80"/>
      <c r="J1361" s="80"/>
      <c r="K1361" s="5"/>
      <c r="L1361" s="5"/>
      <c r="M1361" s="80"/>
      <c r="N1361" s="5"/>
      <c r="O1361" s="80"/>
      <c r="P1361" s="5"/>
      <c r="Q1361" s="80"/>
      <c r="R1361" s="5"/>
      <c r="S1361" s="80"/>
      <c r="T1361" s="5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5"/>
      <c r="AE1361" s="80"/>
      <c r="AF1361" s="5"/>
      <c r="AG1361" s="80"/>
      <c r="AH1361" s="5"/>
      <c r="AI1361" s="80"/>
      <c r="AJ1361" s="5"/>
      <c r="AK1361" s="80"/>
      <c r="AL1361" s="5"/>
      <c r="AM1361" s="80"/>
      <c r="AN1361" s="5"/>
      <c r="AO1361" s="80"/>
      <c r="AP1361" s="80"/>
      <c r="AQ1361" s="5"/>
      <c r="AR1361" s="80"/>
      <c r="AS1361" s="5"/>
      <c r="AT1361" s="80"/>
      <c r="AU1361" s="5"/>
      <c r="AV1361" s="80"/>
      <c r="AW1361" s="5"/>
      <c r="AX1361" s="80"/>
      <c r="AY1361" s="5"/>
      <c r="AZ1361" s="80"/>
      <c r="BA1361" s="5"/>
      <c r="BB1361" s="80"/>
      <c r="BC1361" s="80"/>
      <c r="BD1361" s="80"/>
      <c r="BE1361" s="80"/>
      <c r="BF1361" s="80"/>
      <c r="BG1361" s="80"/>
      <c r="BH1361" s="80"/>
      <c r="BI1361" s="80"/>
      <c r="BJ1361" s="80"/>
      <c r="BK1361" s="80"/>
      <c r="BL1361" s="80"/>
      <c r="BM1361" s="80"/>
      <c r="BN1361" s="80"/>
      <c r="BO1361" s="80"/>
      <c r="BP1361" s="80"/>
      <c r="BQ1361" s="80"/>
      <c r="BR1361" s="80"/>
      <c r="BS1361" s="80"/>
      <c r="BT1361" s="80"/>
      <c r="BU1361" s="80"/>
      <c r="BV1361" s="80"/>
      <c r="BW1361" s="80"/>
      <c r="BX1361" s="80"/>
      <c r="BY1361" s="80"/>
      <c r="BZ1361" s="80"/>
      <c r="CE1361" s="5"/>
    </row>
    <row r="1362" spans="2:83" s="6" customFormat="1" x14ac:dyDescent="0.25">
      <c r="B1362" s="77"/>
      <c r="C1362" s="78"/>
      <c r="D1362" s="80"/>
      <c r="E1362" s="80"/>
      <c r="F1362" s="80"/>
      <c r="G1362" s="80"/>
      <c r="H1362" s="80"/>
      <c r="I1362" s="80"/>
      <c r="J1362" s="80"/>
      <c r="K1362" s="5"/>
      <c r="L1362" s="5"/>
      <c r="M1362" s="80"/>
      <c r="N1362" s="5"/>
      <c r="O1362" s="80"/>
      <c r="P1362" s="5"/>
      <c r="Q1362" s="80"/>
      <c r="R1362" s="5"/>
      <c r="S1362" s="80"/>
      <c r="T1362" s="5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5"/>
      <c r="AE1362" s="80"/>
      <c r="AF1362" s="5"/>
      <c r="AG1362" s="80"/>
      <c r="AH1362" s="5"/>
      <c r="AI1362" s="80"/>
      <c r="AJ1362" s="5"/>
      <c r="AK1362" s="80"/>
      <c r="AL1362" s="5"/>
      <c r="AM1362" s="80"/>
      <c r="AN1362" s="5"/>
      <c r="AO1362" s="80"/>
      <c r="AP1362" s="80"/>
      <c r="AQ1362" s="5"/>
      <c r="AR1362" s="80"/>
      <c r="AS1362" s="5"/>
      <c r="AT1362" s="80"/>
      <c r="AU1362" s="5"/>
      <c r="AV1362" s="80"/>
      <c r="AW1362" s="5"/>
      <c r="AX1362" s="80"/>
      <c r="AY1362" s="5"/>
      <c r="AZ1362" s="80"/>
      <c r="BA1362" s="5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E1362" s="5"/>
    </row>
    <row r="1363" spans="2:83" s="6" customFormat="1" x14ac:dyDescent="0.25">
      <c r="B1363" s="77"/>
      <c r="C1363" s="78"/>
      <c r="D1363" s="80"/>
      <c r="E1363" s="80"/>
      <c r="F1363" s="80"/>
      <c r="G1363" s="80"/>
      <c r="H1363" s="80"/>
      <c r="I1363" s="80"/>
      <c r="J1363" s="80"/>
      <c r="K1363" s="5"/>
      <c r="L1363" s="5"/>
      <c r="M1363" s="80"/>
      <c r="N1363" s="5"/>
      <c r="O1363" s="80"/>
      <c r="P1363" s="5"/>
      <c r="Q1363" s="80"/>
      <c r="R1363" s="5"/>
      <c r="S1363" s="80"/>
      <c r="T1363" s="5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5"/>
      <c r="AE1363" s="80"/>
      <c r="AF1363" s="5"/>
      <c r="AG1363" s="80"/>
      <c r="AH1363" s="5"/>
      <c r="AI1363" s="80"/>
      <c r="AJ1363" s="5"/>
      <c r="AK1363" s="80"/>
      <c r="AL1363" s="5"/>
      <c r="AM1363" s="80"/>
      <c r="AN1363" s="5"/>
      <c r="AO1363" s="80"/>
      <c r="AP1363" s="80"/>
      <c r="AQ1363" s="5"/>
      <c r="AR1363" s="80"/>
      <c r="AS1363" s="5"/>
      <c r="AT1363" s="80"/>
      <c r="AU1363" s="5"/>
      <c r="AV1363" s="80"/>
      <c r="AW1363" s="5"/>
      <c r="AX1363" s="80"/>
      <c r="AY1363" s="5"/>
      <c r="AZ1363" s="80"/>
      <c r="BA1363" s="5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E1363" s="5"/>
    </row>
    <row r="1364" spans="2:83" s="6" customFormat="1" x14ac:dyDescent="0.25">
      <c r="B1364" s="77"/>
      <c r="C1364" s="78"/>
      <c r="D1364" s="80"/>
      <c r="E1364" s="80"/>
      <c r="F1364" s="80"/>
      <c r="G1364" s="80"/>
      <c r="H1364" s="80"/>
      <c r="I1364" s="80"/>
      <c r="J1364" s="80"/>
      <c r="K1364" s="5"/>
      <c r="L1364" s="5"/>
      <c r="M1364" s="80"/>
      <c r="N1364" s="5"/>
      <c r="O1364" s="80"/>
      <c r="P1364" s="5"/>
      <c r="Q1364" s="80"/>
      <c r="R1364" s="5"/>
      <c r="S1364" s="80"/>
      <c r="T1364" s="5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5"/>
      <c r="AE1364" s="80"/>
      <c r="AF1364" s="5"/>
      <c r="AG1364" s="80"/>
      <c r="AH1364" s="5"/>
      <c r="AI1364" s="80"/>
      <c r="AJ1364" s="5"/>
      <c r="AK1364" s="80"/>
      <c r="AL1364" s="5"/>
      <c r="AM1364" s="80"/>
      <c r="AN1364" s="5"/>
      <c r="AO1364" s="80"/>
      <c r="AP1364" s="80"/>
      <c r="AQ1364" s="5"/>
      <c r="AR1364" s="80"/>
      <c r="AS1364" s="5"/>
      <c r="AT1364" s="80"/>
      <c r="AU1364" s="5"/>
      <c r="AV1364" s="80"/>
      <c r="AW1364" s="5"/>
      <c r="AX1364" s="80"/>
      <c r="AY1364" s="5"/>
      <c r="AZ1364" s="80"/>
      <c r="BA1364" s="5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E1364" s="5"/>
    </row>
    <row r="1365" spans="2:83" s="6" customFormat="1" x14ac:dyDescent="0.25">
      <c r="B1365" s="77"/>
      <c r="C1365" s="78"/>
      <c r="D1365" s="80"/>
      <c r="E1365" s="80"/>
      <c r="F1365" s="80"/>
      <c r="G1365" s="80"/>
      <c r="H1365" s="80"/>
      <c r="I1365" s="80"/>
      <c r="J1365" s="80"/>
      <c r="K1365" s="5"/>
      <c r="L1365" s="5"/>
      <c r="M1365" s="80"/>
      <c r="N1365" s="5"/>
      <c r="O1365" s="80"/>
      <c r="P1365" s="5"/>
      <c r="Q1365" s="80"/>
      <c r="R1365" s="5"/>
      <c r="S1365" s="80"/>
      <c r="T1365" s="5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5"/>
      <c r="AE1365" s="80"/>
      <c r="AF1365" s="5"/>
      <c r="AG1365" s="80"/>
      <c r="AH1365" s="5"/>
      <c r="AI1365" s="80"/>
      <c r="AJ1365" s="5"/>
      <c r="AK1365" s="80"/>
      <c r="AL1365" s="5"/>
      <c r="AM1365" s="80"/>
      <c r="AN1365" s="5"/>
      <c r="AO1365" s="80"/>
      <c r="AP1365" s="80"/>
      <c r="AQ1365" s="5"/>
      <c r="AR1365" s="80"/>
      <c r="AS1365" s="5"/>
      <c r="AT1365" s="80"/>
      <c r="AU1365" s="5"/>
      <c r="AV1365" s="80"/>
      <c r="AW1365" s="5"/>
      <c r="AX1365" s="80"/>
      <c r="AY1365" s="5"/>
      <c r="AZ1365" s="80"/>
      <c r="BA1365" s="5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E1365" s="5"/>
    </row>
    <row r="1366" spans="2:83" s="6" customFormat="1" x14ac:dyDescent="0.25">
      <c r="B1366" s="77"/>
      <c r="C1366" s="78"/>
      <c r="D1366" s="80"/>
      <c r="E1366" s="80"/>
      <c r="F1366" s="80"/>
      <c r="G1366" s="80"/>
      <c r="H1366" s="80"/>
      <c r="I1366" s="80"/>
      <c r="J1366" s="80"/>
      <c r="K1366" s="5"/>
      <c r="L1366" s="5"/>
      <c r="M1366" s="80"/>
      <c r="N1366" s="5"/>
      <c r="O1366" s="80"/>
      <c r="P1366" s="5"/>
      <c r="Q1366" s="80"/>
      <c r="R1366" s="5"/>
      <c r="S1366" s="80"/>
      <c r="T1366" s="5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5"/>
      <c r="AE1366" s="80"/>
      <c r="AF1366" s="5"/>
      <c r="AG1366" s="80"/>
      <c r="AH1366" s="5"/>
      <c r="AI1366" s="80"/>
      <c r="AJ1366" s="5"/>
      <c r="AK1366" s="80"/>
      <c r="AL1366" s="5"/>
      <c r="AM1366" s="80"/>
      <c r="AN1366" s="5"/>
      <c r="AO1366" s="80"/>
      <c r="AP1366" s="80"/>
      <c r="AQ1366" s="5"/>
      <c r="AR1366" s="80"/>
      <c r="AS1366" s="5"/>
      <c r="AT1366" s="80"/>
      <c r="AU1366" s="5"/>
      <c r="AV1366" s="80"/>
      <c r="AW1366" s="5"/>
      <c r="AX1366" s="80"/>
      <c r="AY1366" s="5"/>
      <c r="AZ1366" s="80"/>
      <c r="BA1366" s="5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E1366" s="5"/>
    </row>
    <row r="1367" spans="2:83" s="6" customFormat="1" x14ac:dyDescent="0.25">
      <c r="B1367" s="77"/>
      <c r="C1367" s="78"/>
      <c r="D1367" s="80"/>
      <c r="E1367" s="80"/>
      <c r="F1367" s="80"/>
      <c r="G1367" s="80"/>
      <c r="H1367" s="80"/>
      <c r="I1367" s="80"/>
      <c r="J1367" s="80"/>
      <c r="K1367" s="5"/>
      <c r="L1367" s="5"/>
      <c r="M1367" s="80"/>
      <c r="N1367" s="5"/>
      <c r="O1367" s="80"/>
      <c r="P1367" s="5"/>
      <c r="Q1367" s="80"/>
      <c r="R1367" s="5"/>
      <c r="S1367" s="80"/>
      <c r="T1367" s="5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5"/>
      <c r="AE1367" s="80"/>
      <c r="AF1367" s="5"/>
      <c r="AG1367" s="80"/>
      <c r="AH1367" s="5"/>
      <c r="AI1367" s="80"/>
      <c r="AJ1367" s="5"/>
      <c r="AK1367" s="80"/>
      <c r="AL1367" s="5"/>
      <c r="AM1367" s="80"/>
      <c r="AN1367" s="5"/>
      <c r="AO1367" s="80"/>
      <c r="AP1367" s="80"/>
      <c r="AQ1367" s="5"/>
      <c r="AR1367" s="80"/>
      <c r="AS1367" s="5"/>
      <c r="AT1367" s="80"/>
      <c r="AU1367" s="5"/>
      <c r="AV1367" s="80"/>
      <c r="AW1367" s="5"/>
      <c r="AX1367" s="80"/>
      <c r="AY1367" s="5"/>
      <c r="AZ1367" s="80"/>
      <c r="BA1367" s="5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E1367" s="5"/>
    </row>
    <row r="1368" spans="2:83" s="6" customFormat="1" x14ac:dyDescent="0.25">
      <c r="B1368" s="77"/>
      <c r="C1368" s="78"/>
      <c r="D1368" s="80"/>
      <c r="E1368" s="80"/>
      <c r="F1368" s="80"/>
      <c r="G1368" s="80"/>
      <c r="H1368" s="80"/>
      <c r="I1368" s="80"/>
      <c r="J1368" s="80"/>
      <c r="K1368" s="5"/>
      <c r="L1368" s="5"/>
      <c r="M1368" s="80"/>
      <c r="N1368" s="5"/>
      <c r="O1368" s="80"/>
      <c r="P1368" s="5"/>
      <c r="Q1368" s="80"/>
      <c r="R1368" s="5"/>
      <c r="S1368" s="80"/>
      <c r="T1368" s="5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5"/>
      <c r="AE1368" s="80"/>
      <c r="AF1368" s="5"/>
      <c r="AG1368" s="80"/>
      <c r="AH1368" s="5"/>
      <c r="AI1368" s="80"/>
      <c r="AJ1368" s="5"/>
      <c r="AK1368" s="80"/>
      <c r="AL1368" s="5"/>
      <c r="AM1368" s="80"/>
      <c r="AN1368" s="5"/>
      <c r="AO1368" s="80"/>
      <c r="AP1368" s="80"/>
      <c r="AQ1368" s="5"/>
      <c r="AR1368" s="80"/>
      <c r="AS1368" s="5"/>
      <c r="AT1368" s="80"/>
      <c r="AU1368" s="5"/>
      <c r="AV1368" s="80"/>
      <c r="AW1368" s="5"/>
      <c r="AX1368" s="80"/>
      <c r="AY1368" s="5"/>
      <c r="AZ1368" s="80"/>
      <c r="BA1368" s="5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E1368" s="5"/>
    </row>
    <row r="1369" spans="2:83" s="6" customFormat="1" x14ac:dyDescent="0.25">
      <c r="B1369" s="77"/>
      <c r="C1369" s="78"/>
      <c r="D1369" s="80"/>
      <c r="E1369" s="80"/>
      <c r="F1369" s="80"/>
      <c r="G1369" s="80"/>
      <c r="H1369" s="80"/>
      <c r="I1369" s="80"/>
      <c r="J1369" s="80"/>
      <c r="K1369" s="5"/>
      <c r="L1369" s="5"/>
      <c r="M1369" s="80"/>
      <c r="N1369" s="5"/>
      <c r="O1369" s="80"/>
      <c r="P1369" s="5"/>
      <c r="Q1369" s="80"/>
      <c r="R1369" s="5"/>
      <c r="S1369" s="80"/>
      <c r="T1369" s="5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5"/>
      <c r="AE1369" s="80"/>
      <c r="AF1369" s="5"/>
      <c r="AG1369" s="80"/>
      <c r="AH1369" s="5"/>
      <c r="AI1369" s="80"/>
      <c r="AJ1369" s="5"/>
      <c r="AK1369" s="80"/>
      <c r="AL1369" s="5"/>
      <c r="AM1369" s="80"/>
      <c r="AN1369" s="5"/>
      <c r="AO1369" s="80"/>
      <c r="AP1369" s="80"/>
      <c r="AQ1369" s="5"/>
      <c r="AR1369" s="80"/>
      <c r="AS1369" s="5"/>
      <c r="AT1369" s="80"/>
      <c r="AU1369" s="5"/>
      <c r="AV1369" s="80"/>
      <c r="AW1369" s="5"/>
      <c r="AX1369" s="80"/>
      <c r="AY1369" s="5"/>
      <c r="AZ1369" s="80"/>
      <c r="BA1369" s="5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E1369" s="5"/>
    </row>
    <row r="1370" spans="2:83" s="6" customFormat="1" x14ac:dyDescent="0.25">
      <c r="B1370" s="77"/>
      <c r="C1370" s="78"/>
      <c r="D1370" s="80"/>
      <c r="E1370" s="80"/>
      <c r="F1370" s="80"/>
      <c r="G1370" s="80"/>
      <c r="H1370" s="80"/>
      <c r="I1370" s="80"/>
      <c r="J1370" s="80"/>
      <c r="K1370" s="5"/>
      <c r="L1370" s="5"/>
      <c r="M1370" s="80"/>
      <c r="N1370" s="5"/>
      <c r="O1370" s="80"/>
      <c r="P1370" s="5"/>
      <c r="Q1370" s="80"/>
      <c r="R1370" s="5"/>
      <c r="S1370" s="80"/>
      <c r="T1370" s="5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5"/>
      <c r="AE1370" s="80"/>
      <c r="AF1370" s="5"/>
      <c r="AG1370" s="80"/>
      <c r="AH1370" s="5"/>
      <c r="AI1370" s="80"/>
      <c r="AJ1370" s="5"/>
      <c r="AK1370" s="80"/>
      <c r="AL1370" s="5"/>
      <c r="AM1370" s="80"/>
      <c r="AN1370" s="5"/>
      <c r="AO1370" s="80"/>
      <c r="AP1370" s="80"/>
      <c r="AQ1370" s="5"/>
      <c r="AR1370" s="80"/>
      <c r="AS1370" s="5"/>
      <c r="AT1370" s="80"/>
      <c r="AU1370" s="5"/>
      <c r="AV1370" s="80"/>
      <c r="AW1370" s="5"/>
      <c r="AX1370" s="80"/>
      <c r="AY1370" s="5"/>
      <c r="AZ1370" s="80"/>
      <c r="BA1370" s="5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E1370" s="5"/>
    </row>
    <row r="1371" spans="2:83" s="6" customFormat="1" x14ac:dyDescent="0.25">
      <c r="B1371" s="77"/>
      <c r="C1371" s="78"/>
      <c r="D1371" s="80"/>
      <c r="E1371" s="80"/>
      <c r="F1371" s="80"/>
      <c r="G1371" s="80"/>
      <c r="H1371" s="80"/>
      <c r="I1371" s="80"/>
      <c r="J1371" s="80"/>
      <c r="K1371" s="5"/>
      <c r="L1371" s="5"/>
      <c r="M1371" s="80"/>
      <c r="N1371" s="5"/>
      <c r="O1371" s="80"/>
      <c r="P1371" s="5"/>
      <c r="Q1371" s="80"/>
      <c r="R1371" s="5"/>
      <c r="S1371" s="80"/>
      <c r="T1371" s="5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5"/>
      <c r="AE1371" s="80"/>
      <c r="AF1371" s="5"/>
      <c r="AG1371" s="80"/>
      <c r="AH1371" s="5"/>
      <c r="AI1371" s="80"/>
      <c r="AJ1371" s="5"/>
      <c r="AK1371" s="80"/>
      <c r="AL1371" s="5"/>
      <c r="AM1371" s="80"/>
      <c r="AN1371" s="5"/>
      <c r="AO1371" s="80"/>
      <c r="AP1371" s="80"/>
      <c r="AQ1371" s="5"/>
      <c r="AR1371" s="80"/>
      <c r="AS1371" s="5"/>
      <c r="AT1371" s="80"/>
      <c r="AU1371" s="5"/>
      <c r="AV1371" s="80"/>
      <c r="AW1371" s="5"/>
      <c r="AX1371" s="80"/>
      <c r="AY1371" s="5"/>
      <c r="AZ1371" s="80"/>
      <c r="BA1371" s="5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E1371" s="5"/>
    </row>
    <row r="1372" spans="2:83" s="6" customFormat="1" x14ac:dyDescent="0.25">
      <c r="B1372" s="77"/>
      <c r="C1372" s="78"/>
      <c r="D1372" s="80"/>
      <c r="E1372" s="80"/>
      <c r="F1372" s="80"/>
      <c r="G1372" s="80"/>
      <c r="H1372" s="80"/>
      <c r="I1372" s="80"/>
      <c r="J1372" s="80"/>
      <c r="K1372" s="5"/>
      <c r="L1372" s="5"/>
      <c r="M1372" s="80"/>
      <c r="N1372" s="5"/>
      <c r="O1372" s="80"/>
      <c r="P1372" s="5"/>
      <c r="Q1372" s="80"/>
      <c r="R1372" s="5"/>
      <c r="S1372" s="80"/>
      <c r="T1372" s="5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5"/>
      <c r="AE1372" s="80"/>
      <c r="AF1372" s="5"/>
      <c r="AG1372" s="80"/>
      <c r="AH1372" s="5"/>
      <c r="AI1372" s="80"/>
      <c r="AJ1372" s="5"/>
      <c r="AK1372" s="80"/>
      <c r="AL1372" s="5"/>
      <c r="AM1372" s="80"/>
      <c r="AN1372" s="5"/>
      <c r="AO1372" s="80"/>
      <c r="AP1372" s="80"/>
      <c r="AQ1372" s="5"/>
      <c r="AR1372" s="80"/>
      <c r="AS1372" s="5"/>
      <c r="AT1372" s="80"/>
      <c r="AU1372" s="5"/>
      <c r="AV1372" s="80"/>
      <c r="AW1372" s="5"/>
      <c r="AX1372" s="80"/>
      <c r="AY1372" s="5"/>
      <c r="AZ1372" s="80"/>
      <c r="BA1372" s="5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E1372" s="5"/>
    </row>
    <row r="1373" spans="2:83" s="6" customFormat="1" x14ac:dyDescent="0.25">
      <c r="B1373" s="77"/>
      <c r="C1373" s="78"/>
      <c r="D1373" s="80"/>
      <c r="E1373" s="80"/>
      <c r="F1373" s="80"/>
      <c r="G1373" s="80"/>
      <c r="H1373" s="80"/>
      <c r="I1373" s="80"/>
      <c r="J1373" s="80"/>
      <c r="K1373" s="5"/>
      <c r="L1373" s="5"/>
      <c r="M1373" s="80"/>
      <c r="N1373" s="5"/>
      <c r="O1373" s="80"/>
      <c r="P1373" s="5"/>
      <c r="Q1373" s="80"/>
      <c r="R1373" s="5"/>
      <c r="S1373" s="80"/>
      <c r="T1373" s="5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5"/>
      <c r="AE1373" s="80"/>
      <c r="AF1373" s="5"/>
      <c r="AG1373" s="80"/>
      <c r="AH1373" s="5"/>
      <c r="AI1373" s="80"/>
      <c r="AJ1373" s="5"/>
      <c r="AK1373" s="80"/>
      <c r="AL1373" s="5"/>
      <c r="AM1373" s="80"/>
      <c r="AN1373" s="5"/>
      <c r="AO1373" s="80"/>
      <c r="AP1373" s="80"/>
      <c r="AQ1373" s="5"/>
      <c r="AR1373" s="80"/>
      <c r="AS1373" s="5"/>
      <c r="AT1373" s="80"/>
      <c r="AU1373" s="5"/>
      <c r="AV1373" s="80"/>
      <c r="AW1373" s="5"/>
      <c r="AX1373" s="80"/>
      <c r="AY1373" s="5"/>
      <c r="AZ1373" s="80"/>
      <c r="BA1373" s="5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E1373" s="5"/>
    </row>
    <row r="1374" spans="2:83" s="6" customFormat="1" x14ac:dyDescent="0.25">
      <c r="B1374" s="77"/>
      <c r="C1374" s="78"/>
      <c r="D1374" s="80"/>
      <c r="E1374" s="80"/>
      <c r="F1374" s="80"/>
      <c r="G1374" s="80"/>
      <c r="H1374" s="80"/>
      <c r="I1374" s="80"/>
      <c r="J1374" s="80"/>
      <c r="K1374" s="5"/>
      <c r="L1374" s="5"/>
      <c r="M1374" s="80"/>
      <c r="N1374" s="5"/>
      <c r="O1374" s="80"/>
      <c r="P1374" s="5"/>
      <c r="Q1374" s="80"/>
      <c r="R1374" s="5"/>
      <c r="S1374" s="80"/>
      <c r="T1374" s="5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5"/>
      <c r="AE1374" s="80"/>
      <c r="AF1374" s="5"/>
      <c r="AG1374" s="80"/>
      <c r="AH1374" s="5"/>
      <c r="AI1374" s="80"/>
      <c r="AJ1374" s="5"/>
      <c r="AK1374" s="80"/>
      <c r="AL1374" s="5"/>
      <c r="AM1374" s="80"/>
      <c r="AN1374" s="5"/>
      <c r="AO1374" s="80"/>
      <c r="AP1374" s="80"/>
      <c r="AQ1374" s="5"/>
      <c r="AR1374" s="80"/>
      <c r="AS1374" s="5"/>
      <c r="AT1374" s="80"/>
      <c r="AU1374" s="5"/>
      <c r="AV1374" s="80"/>
      <c r="AW1374" s="5"/>
      <c r="AX1374" s="80"/>
      <c r="AY1374" s="5"/>
      <c r="AZ1374" s="80"/>
      <c r="BA1374" s="5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E1374" s="5"/>
    </row>
    <row r="1375" spans="2:83" s="6" customFormat="1" x14ac:dyDescent="0.25">
      <c r="B1375" s="77"/>
      <c r="C1375" s="78"/>
      <c r="D1375" s="80"/>
      <c r="E1375" s="80"/>
      <c r="F1375" s="80"/>
      <c r="G1375" s="80"/>
      <c r="H1375" s="80"/>
      <c r="I1375" s="80"/>
      <c r="J1375" s="80"/>
      <c r="K1375" s="5"/>
      <c r="L1375" s="5"/>
      <c r="M1375" s="80"/>
      <c r="N1375" s="5"/>
      <c r="O1375" s="80"/>
      <c r="P1375" s="5"/>
      <c r="Q1375" s="80"/>
      <c r="R1375" s="5"/>
      <c r="S1375" s="80"/>
      <c r="T1375" s="5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5"/>
      <c r="AE1375" s="80"/>
      <c r="AF1375" s="5"/>
      <c r="AG1375" s="80"/>
      <c r="AH1375" s="5"/>
      <c r="AI1375" s="80"/>
      <c r="AJ1375" s="5"/>
      <c r="AK1375" s="80"/>
      <c r="AL1375" s="5"/>
      <c r="AM1375" s="80"/>
      <c r="AN1375" s="5"/>
      <c r="AO1375" s="80"/>
      <c r="AP1375" s="80"/>
      <c r="AQ1375" s="5"/>
      <c r="AR1375" s="80"/>
      <c r="AS1375" s="5"/>
      <c r="AT1375" s="80"/>
      <c r="AU1375" s="5"/>
      <c r="AV1375" s="80"/>
      <c r="AW1375" s="5"/>
      <c r="AX1375" s="80"/>
      <c r="AY1375" s="5"/>
      <c r="AZ1375" s="80"/>
      <c r="BA1375" s="5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E1375" s="5"/>
    </row>
    <row r="1376" spans="2:83" s="6" customFormat="1" x14ac:dyDescent="0.25">
      <c r="B1376" s="77"/>
      <c r="C1376" s="78"/>
      <c r="D1376" s="80"/>
      <c r="E1376" s="80"/>
      <c r="F1376" s="80"/>
      <c r="G1376" s="80"/>
      <c r="H1376" s="80"/>
      <c r="I1376" s="80"/>
      <c r="J1376" s="80"/>
      <c r="K1376" s="5"/>
      <c r="L1376" s="5"/>
      <c r="M1376" s="80"/>
      <c r="N1376" s="5"/>
      <c r="O1376" s="80"/>
      <c r="P1376" s="5"/>
      <c r="Q1376" s="80"/>
      <c r="R1376" s="5"/>
      <c r="S1376" s="80"/>
      <c r="T1376" s="5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5"/>
      <c r="AE1376" s="80"/>
      <c r="AF1376" s="5"/>
      <c r="AG1376" s="80"/>
      <c r="AH1376" s="5"/>
      <c r="AI1376" s="80"/>
      <c r="AJ1376" s="5"/>
      <c r="AK1376" s="80"/>
      <c r="AL1376" s="5"/>
      <c r="AM1376" s="80"/>
      <c r="AN1376" s="5"/>
      <c r="AO1376" s="80"/>
      <c r="AP1376" s="80"/>
      <c r="AQ1376" s="5"/>
      <c r="AR1376" s="80"/>
      <c r="AS1376" s="5"/>
      <c r="AT1376" s="80"/>
      <c r="AU1376" s="5"/>
      <c r="AV1376" s="80"/>
      <c r="AW1376" s="5"/>
      <c r="AX1376" s="80"/>
      <c r="AY1376" s="5"/>
      <c r="AZ1376" s="80"/>
      <c r="BA1376" s="5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  <c r="BM1376" s="80"/>
      <c r="BN1376" s="80"/>
      <c r="BO1376" s="80"/>
      <c r="BP1376" s="80"/>
      <c r="BQ1376" s="80"/>
      <c r="BR1376" s="80"/>
      <c r="BS1376" s="80"/>
      <c r="BT1376" s="80"/>
      <c r="BU1376" s="80"/>
      <c r="BV1376" s="80"/>
      <c r="BW1376" s="80"/>
      <c r="BX1376" s="80"/>
      <c r="BY1376" s="80"/>
      <c r="BZ1376" s="80"/>
      <c r="CE1376" s="5"/>
    </row>
    <row r="1377" spans="2:83" s="6" customFormat="1" x14ac:dyDescent="0.25">
      <c r="B1377" s="77"/>
      <c r="C1377" s="78"/>
      <c r="D1377" s="80"/>
      <c r="E1377" s="80"/>
      <c r="F1377" s="80"/>
      <c r="G1377" s="80"/>
      <c r="H1377" s="80"/>
      <c r="I1377" s="80"/>
      <c r="J1377" s="80"/>
      <c r="K1377" s="5"/>
      <c r="L1377" s="5"/>
      <c r="M1377" s="80"/>
      <c r="N1377" s="5"/>
      <c r="O1377" s="80"/>
      <c r="P1377" s="5"/>
      <c r="Q1377" s="80"/>
      <c r="R1377" s="5"/>
      <c r="S1377" s="80"/>
      <c r="T1377" s="5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5"/>
      <c r="AE1377" s="80"/>
      <c r="AF1377" s="5"/>
      <c r="AG1377" s="80"/>
      <c r="AH1377" s="5"/>
      <c r="AI1377" s="80"/>
      <c r="AJ1377" s="5"/>
      <c r="AK1377" s="80"/>
      <c r="AL1377" s="5"/>
      <c r="AM1377" s="80"/>
      <c r="AN1377" s="5"/>
      <c r="AO1377" s="80"/>
      <c r="AP1377" s="80"/>
      <c r="AQ1377" s="5"/>
      <c r="AR1377" s="80"/>
      <c r="AS1377" s="5"/>
      <c r="AT1377" s="80"/>
      <c r="AU1377" s="5"/>
      <c r="AV1377" s="80"/>
      <c r="AW1377" s="5"/>
      <c r="AX1377" s="80"/>
      <c r="AY1377" s="5"/>
      <c r="AZ1377" s="80"/>
      <c r="BA1377" s="5"/>
      <c r="BB1377" s="80"/>
      <c r="BC1377" s="80"/>
      <c r="BD1377" s="80"/>
      <c r="BE1377" s="80"/>
      <c r="BF1377" s="80"/>
      <c r="BG1377" s="80"/>
      <c r="BH1377" s="80"/>
      <c r="BI1377" s="80"/>
      <c r="BJ1377" s="80"/>
      <c r="BK1377" s="80"/>
      <c r="BL1377" s="80"/>
      <c r="BM1377" s="80"/>
      <c r="BN1377" s="80"/>
      <c r="BO1377" s="80"/>
      <c r="BP1377" s="80"/>
      <c r="BQ1377" s="80"/>
      <c r="BR1377" s="80"/>
      <c r="BS1377" s="80"/>
      <c r="BT1377" s="80"/>
      <c r="BU1377" s="80"/>
      <c r="BV1377" s="80"/>
      <c r="BW1377" s="80"/>
      <c r="BX1377" s="80"/>
      <c r="BY1377" s="80"/>
      <c r="BZ1377" s="80"/>
      <c r="CE1377" s="5"/>
    </row>
    <row r="1378" spans="2:83" s="6" customFormat="1" x14ac:dyDescent="0.25">
      <c r="B1378" s="77"/>
      <c r="C1378" s="78"/>
      <c r="D1378" s="80"/>
      <c r="E1378" s="80"/>
      <c r="F1378" s="80"/>
      <c r="G1378" s="80"/>
      <c r="H1378" s="80"/>
      <c r="I1378" s="80"/>
      <c r="J1378" s="80"/>
      <c r="K1378" s="5"/>
      <c r="L1378" s="5"/>
      <c r="M1378" s="80"/>
      <c r="N1378" s="5"/>
      <c r="O1378" s="80"/>
      <c r="P1378" s="5"/>
      <c r="Q1378" s="80"/>
      <c r="R1378" s="5"/>
      <c r="S1378" s="80"/>
      <c r="T1378" s="5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5"/>
      <c r="AE1378" s="80"/>
      <c r="AF1378" s="5"/>
      <c r="AG1378" s="80"/>
      <c r="AH1378" s="5"/>
      <c r="AI1378" s="80"/>
      <c r="AJ1378" s="5"/>
      <c r="AK1378" s="80"/>
      <c r="AL1378" s="5"/>
      <c r="AM1378" s="80"/>
      <c r="AN1378" s="5"/>
      <c r="AO1378" s="80"/>
      <c r="AP1378" s="80"/>
      <c r="AQ1378" s="5"/>
      <c r="AR1378" s="80"/>
      <c r="AS1378" s="5"/>
      <c r="AT1378" s="80"/>
      <c r="AU1378" s="5"/>
      <c r="AV1378" s="80"/>
      <c r="AW1378" s="5"/>
      <c r="AX1378" s="80"/>
      <c r="AY1378" s="5"/>
      <c r="AZ1378" s="80"/>
      <c r="BA1378" s="5"/>
      <c r="BB1378" s="80"/>
      <c r="BC1378" s="80"/>
      <c r="BD1378" s="80"/>
      <c r="BE1378" s="80"/>
      <c r="BF1378" s="80"/>
      <c r="BG1378" s="80"/>
      <c r="BH1378" s="80"/>
      <c r="BI1378" s="80"/>
      <c r="BJ1378" s="80"/>
      <c r="BK1378" s="80"/>
      <c r="BL1378" s="80"/>
      <c r="BM1378" s="80"/>
      <c r="BN1378" s="80"/>
      <c r="BO1378" s="80"/>
      <c r="BP1378" s="80"/>
      <c r="BQ1378" s="80"/>
      <c r="BR1378" s="80"/>
      <c r="BS1378" s="80"/>
      <c r="BT1378" s="80"/>
      <c r="BU1378" s="80"/>
      <c r="BV1378" s="80"/>
      <c r="BW1378" s="80"/>
      <c r="BX1378" s="80"/>
      <c r="BY1378" s="80"/>
      <c r="BZ1378" s="80"/>
      <c r="CE1378" s="5"/>
    </row>
    <row r="1379" spans="2:83" s="6" customFormat="1" x14ac:dyDescent="0.25">
      <c r="B1379" s="77"/>
      <c r="C1379" s="78"/>
      <c r="D1379" s="80"/>
      <c r="E1379" s="80"/>
      <c r="F1379" s="80"/>
      <c r="G1379" s="80"/>
      <c r="H1379" s="80"/>
      <c r="I1379" s="80"/>
      <c r="J1379" s="80"/>
      <c r="K1379" s="5"/>
      <c r="L1379" s="5"/>
      <c r="M1379" s="80"/>
      <c r="N1379" s="5"/>
      <c r="O1379" s="80"/>
      <c r="P1379" s="5"/>
      <c r="Q1379" s="80"/>
      <c r="R1379" s="5"/>
      <c r="S1379" s="80"/>
      <c r="T1379" s="5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5"/>
      <c r="AE1379" s="80"/>
      <c r="AF1379" s="5"/>
      <c r="AG1379" s="80"/>
      <c r="AH1379" s="5"/>
      <c r="AI1379" s="80"/>
      <c r="AJ1379" s="5"/>
      <c r="AK1379" s="80"/>
      <c r="AL1379" s="5"/>
      <c r="AM1379" s="80"/>
      <c r="AN1379" s="5"/>
      <c r="AO1379" s="80"/>
      <c r="AP1379" s="80"/>
      <c r="AQ1379" s="5"/>
      <c r="AR1379" s="80"/>
      <c r="AS1379" s="5"/>
      <c r="AT1379" s="80"/>
      <c r="AU1379" s="5"/>
      <c r="AV1379" s="80"/>
      <c r="AW1379" s="5"/>
      <c r="AX1379" s="80"/>
      <c r="AY1379" s="5"/>
      <c r="AZ1379" s="80"/>
      <c r="BA1379" s="5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  <c r="BM1379" s="80"/>
      <c r="BN1379" s="80"/>
      <c r="BO1379" s="80"/>
      <c r="BP1379" s="80"/>
      <c r="BQ1379" s="80"/>
      <c r="BR1379" s="80"/>
      <c r="BS1379" s="80"/>
      <c r="BT1379" s="80"/>
      <c r="BU1379" s="80"/>
      <c r="BV1379" s="80"/>
      <c r="BW1379" s="80"/>
      <c r="BX1379" s="80"/>
      <c r="BY1379" s="80"/>
      <c r="BZ1379" s="80"/>
      <c r="CE1379" s="5"/>
    </row>
    <row r="1380" spans="2:83" s="6" customFormat="1" x14ac:dyDescent="0.25">
      <c r="B1380" s="77"/>
      <c r="C1380" s="78"/>
      <c r="D1380" s="80"/>
      <c r="E1380" s="80"/>
      <c r="F1380" s="80"/>
      <c r="G1380" s="80"/>
      <c r="H1380" s="80"/>
      <c r="I1380" s="80"/>
      <c r="J1380" s="80"/>
      <c r="K1380" s="5"/>
      <c r="L1380" s="5"/>
      <c r="M1380" s="80"/>
      <c r="N1380" s="5"/>
      <c r="O1380" s="80"/>
      <c r="P1380" s="5"/>
      <c r="Q1380" s="80"/>
      <c r="R1380" s="5"/>
      <c r="S1380" s="80"/>
      <c r="T1380" s="5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5"/>
      <c r="AE1380" s="80"/>
      <c r="AF1380" s="5"/>
      <c r="AG1380" s="80"/>
      <c r="AH1380" s="5"/>
      <c r="AI1380" s="80"/>
      <c r="AJ1380" s="5"/>
      <c r="AK1380" s="80"/>
      <c r="AL1380" s="5"/>
      <c r="AM1380" s="80"/>
      <c r="AN1380" s="5"/>
      <c r="AO1380" s="80"/>
      <c r="AP1380" s="80"/>
      <c r="AQ1380" s="5"/>
      <c r="AR1380" s="80"/>
      <c r="AS1380" s="5"/>
      <c r="AT1380" s="80"/>
      <c r="AU1380" s="5"/>
      <c r="AV1380" s="80"/>
      <c r="AW1380" s="5"/>
      <c r="AX1380" s="80"/>
      <c r="AY1380" s="5"/>
      <c r="AZ1380" s="80"/>
      <c r="BA1380" s="5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E1380" s="5"/>
    </row>
    <row r="1381" spans="2:83" s="6" customFormat="1" x14ac:dyDescent="0.25">
      <c r="B1381" s="77"/>
      <c r="C1381" s="78"/>
      <c r="D1381" s="80"/>
      <c r="E1381" s="80"/>
      <c r="F1381" s="80"/>
      <c r="G1381" s="80"/>
      <c r="H1381" s="80"/>
      <c r="I1381" s="80"/>
      <c r="J1381" s="80"/>
      <c r="K1381" s="5"/>
      <c r="L1381" s="5"/>
      <c r="M1381" s="80"/>
      <c r="N1381" s="5"/>
      <c r="O1381" s="80"/>
      <c r="P1381" s="5"/>
      <c r="Q1381" s="80"/>
      <c r="R1381" s="5"/>
      <c r="S1381" s="80"/>
      <c r="T1381" s="5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5"/>
      <c r="AE1381" s="80"/>
      <c r="AF1381" s="5"/>
      <c r="AG1381" s="80"/>
      <c r="AH1381" s="5"/>
      <c r="AI1381" s="80"/>
      <c r="AJ1381" s="5"/>
      <c r="AK1381" s="80"/>
      <c r="AL1381" s="5"/>
      <c r="AM1381" s="80"/>
      <c r="AN1381" s="5"/>
      <c r="AO1381" s="80"/>
      <c r="AP1381" s="80"/>
      <c r="AQ1381" s="5"/>
      <c r="AR1381" s="80"/>
      <c r="AS1381" s="5"/>
      <c r="AT1381" s="80"/>
      <c r="AU1381" s="5"/>
      <c r="AV1381" s="80"/>
      <c r="AW1381" s="5"/>
      <c r="AX1381" s="80"/>
      <c r="AY1381" s="5"/>
      <c r="AZ1381" s="80"/>
      <c r="BA1381" s="5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E1381" s="5"/>
    </row>
    <row r="1382" spans="2:83" s="6" customFormat="1" x14ac:dyDescent="0.25">
      <c r="B1382" s="77"/>
      <c r="C1382" s="78"/>
      <c r="D1382" s="80"/>
      <c r="E1382" s="80"/>
      <c r="F1382" s="80"/>
      <c r="G1382" s="80"/>
      <c r="H1382" s="80"/>
      <c r="I1382" s="80"/>
      <c r="J1382" s="80"/>
      <c r="K1382" s="5"/>
      <c r="L1382" s="5"/>
      <c r="M1382" s="80"/>
      <c r="N1382" s="5"/>
      <c r="O1382" s="80"/>
      <c r="P1382" s="5"/>
      <c r="Q1382" s="80"/>
      <c r="R1382" s="5"/>
      <c r="S1382" s="80"/>
      <c r="T1382" s="5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5"/>
      <c r="AE1382" s="80"/>
      <c r="AF1382" s="5"/>
      <c r="AG1382" s="80"/>
      <c r="AH1382" s="5"/>
      <c r="AI1382" s="80"/>
      <c r="AJ1382" s="5"/>
      <c r="AK1382" s="80"/>
      <c r="AL1382" s="5"/>
      <c r="AM1382" s="80"/>
      <c r="AN1382" s="5"/>
      <c r="AO1382" s="80"/>
      <c r="AP1382" s="80"/>
      <c r="AQ1382" s="5"/>
      <c r="AR1382" s="80"/>
      <c r="AS1382" s="5"/>
      <c r="AT1382" s="80"/>
      <c r="AU1382" s="5"/>
      <c r="AV1382" s="80"/>
      <c r="AW1382" s="5"/>
      <c r="AX1382" s="80"/>
      <c r="AY1382" s="5"/>
      <c r="AZ1382" s="80"/>
      <c r="BA1382" s="5"/>
      <c r="BB1382" s="80"/>
      <c r="BC1382" s="80"/>
      <c r="BD1382" s="80"/>
      <c r="BE1382" s="80"/>
      <c r="BF1382" s="80"/>
      <c r="BG1382" s="80"/>
      <c r="BH1382" s="80"/>
      <c r="BI1382" s="80"/>
      <c r="BJ1382" s="80"/>
      <c r="BK1382" s="80"/>
      <c r="BL1382" s="80"/>
      <c r="BM1382" s="80"/>
      <c r="BN1382" s="80"/>
      <c r="BO1382" s="80"/>
      <c r="BP1382" s="80"/>
      <c r="BQ1382" s="80"/>
      <c r="BR1382" s="80"/>
      <c r="BS1382" s="80"/>
      <c r="BT1382" s="80"/>
      <c r="BU1382" s="80"/>
      <c r="BV1382" s="80"/>
      <c r="BW1382" s="80"/>
      <c r="BX1382" s="80"/>
      <c r="BY1382" s="80"/>
      <c r="BZ1382" s="80"/>
      <c r="CE1382" s="5"/>
    </row>
    <row r="1383" spans="2:83" s="6" customFormat="1" x14ac:dyDescent="0.25">
      <c r="B1383" s="77"/>
      <c r="C1383" s="78"/>
      <c r="D1383" s="80"/>
      <c r="E1383" s="80"/>
      <c r="F1383" s="80"/>
      <c r="G1383" s="80"/>
      <c r="H1383" s="80"/>
      <c r="I1383" s="80"/>
      <c r="J1383" s="80"/>
      <c r="K1383" s="5"/>
      <c r="L1383" s="5"/>
      <c r="M1383" s="80"/>
      <c r="N1383" s="5"/>
      <c r="O1383" s="80"/>
      <c r="P1383" s="5"/>
      <c r="Q1383" s="80"/>
      <c r="R1383" s="5"/>
      <c r="S1383" s="80"/>
      <c r="T1383" s="5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5"/>
      <c r="AE1383" s="80"/>
      <c r="AF1383" s="5"/>
      <c r="AG1383" s="80"/>
      <c r="AH1383" s="5"/>
      <c r="AI1383" s="80"/>
      <c r="AJ1383" s="5"/>
      <c r="AK1383" s="80"/>
      <c r="AL1383" s="5"/>
      <c r="AM1383" s="80"/>
      <c r="AN1383" s="5"/>
      <c r="AO1383" s="80"/>
      <c r="AP1383" s="80"/>
      <c r="AQ1383" s="5"/>
      <c r="AR1383" s="80"/>
      <c r="AS1383" s="5"/>
      <c r="AT1383" s="80"/>
      <c r="AU1383" s="5"/>
      <c r="AV1383" s="80"/>
      <c r="AW1383" s="5"/>
      <c r="AX1383" s="80"/>
      <c r="AY1383" s="5"/>
      <c r="AZ1383" s="80"/>
      <c r="BA1383" s="5"/>
      <c r="BB1383" s="80"/>
      <c r="BC1383" s="80"/>
      <c r="BD1383" s="80"/>
      <c r="BE1383" s="80"/>
      <c r="BF1383" s="80"/>
      <c r="BG1383" s="80"/>
      <c r="BH1383" s="80"/>
      <c r="BI1383" s="80"/>
      <c r="BJ1383" s="80"/>
      <c r="BK1383" s="80"/>
      <c r="BL1383" s="80"/>
      <c r="BM1383" s="80"/>
      <c r="BN1383" s="80"/>
      <c r="BO1383" s="80"/>
      <c r="BP1383" s="80"/>
      <c r="BQ1383" s="80"/>
      <c r="BR1383" s="80"/>
      <c r="BS1383" s="80"/>
      <c r="BT1383" s="80"/>
      <c r="BU1383" s="80"/>
      <c r="BV1383" s="80"/>
      <c r="BW1383" s="80"/>
      <c r="BX1383" s="80"/>
      <c r="BY1383" s="80"/>
      <c r="BZ1383" s="80"/>
      <c r="CE1383" s="5"/>
    </row>
    <row r="1384" spans="2:83" s="6" customFormat="1" x14ac:dyDescent="0.25">
      <c r="B1384" s="77"/>
      <c r="C1384" s="78"/>
      <c r="D1384" s="80"/>
      <c r="E1384" s="80"/>
      <c r="F1384" s="80"/>
      <c r="G1384" s="80"/>
      <c r="H1384" s="80"/>
      <c r="I1384" s="80"/>
      <c r="J1384" s="80"/>
      <c r="K1384" s="5"/>
      <c r="L1384" s="5"/>
      <c r="M1384" s="80"/>
      <c r="N1384" s="5"/>
      <c r="O1384" s="80"/>
      <c r="P1384" s="5"/>
      <c r="Q1384" s="80"/>
      <c r="R1384" s="5"/>
      <c r="S1384" s="80"/>
      <c r="T1384" s="5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5"/>
      <c r="AE1384" s="80"/>
      <c r="AF1384" s="5"/>
      <c r="AG1384" s="80"/>
      <c r="AH1384" s="5"/>
      <c r="AI1384" s="80"/>
      <c r="AJ1384" s="5"/>
      <c r="AK1384" s="80"/>
      <c r="AL1384" s="5"/>
      <c r="AM1384" s="80"/>
      <c r="AN1384" s="5"/>
      <c r="AO1384" s="80"/>
      <c r="AP1384" s="80"/>
      <c r="AQ1384" s="5"/>
      <c r="AR1384" s="80"/>
      <c r="AS1384" s="5"/>
      <c r="AT1384" s="80"/>
      <c r="AU1384" s="5"/>
      <c r="AV1384" s="80"/>
      <c r="AW1384" s="5"/>
      <c r="AX1384" s="80"/>
      <c r="AY1384" s="5"/>
      <c r="AZ1384" s="80"/>
      <c r="BA1384" s="5"/>
      <c r="BB1384" s="80"/>
      <c r="BC1384" s="80"/>
      <c r="BD1384" s="80"/>
      <c r="BE1384" s="80"/>
      <c r="BF1384" s="80"/>
      <c r="BG1384" s="80"/>
      <c r="BH1384" s="80"/>
      <c r="BI1384" s="80"/>
      <c r="BJ1384" s="80"/>
      <c r="BK1384" s="80"/>
      <c r="BL1384" s="80"/>
      <c r="BM1384" s="80"/>
      <c r="BN1384" s="80"/>
      <c r="BO1384" s="80"/>
      <c r="BP1384" s="80"/>
      <c r="BQ1384" s="80"/>
      <c r="BR1384" s="80"/>
      <c r="BS1384" s="80"/>
      <c r="BT1384" s="80"/>
      <c r="BU1384" s="80"/>
      <c r="BV1384" s="80"/>
      <c r="BW1384" s="80"/>
      <c r="BX1384" s="80"/>
      <c r="BY1384" s="80"/>
      <c r="BZ1384" s="80"/>
      <c r="CE1384" s="5"/>
    </row>
    <row r="1385" spans="2:83" s="6" customFormat="1" x14ac:dyDescent="0.25">
      <c r="B1385" s="77"/>
      <c r="C1385" s="78"/>
      <c r="D1385" s="80"/>
      <c r="E1385" s="80"/>
      <c r="F1385" s="80"/>
      <c r="G1385" s="80"/>
      <c r="H1385" s="80"/>
      <c r="I1385" s="80"/>
      <c r="J1385" s="80"/>
      <c r="K1385" s="5"/>
      <c r="L1385" s="5"/>
      <c r="M1385" s="80"/>
      <c r="N1385" s="5"/>
      <c r="O1385" s="80"/>
      <c r="P1385" s="5"/>
      <c r="Q1385" s="80"/>
      <c r="R1385" s="5"/>
      <c r="S1385" s="80"/>
      <c r="T1385" s="5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5"/>
      <c r="AE1385" s="80"/>
      <c r="AF1385" s="5"/>
      <c r="AG1385" s="80"/>
      <c r="AH1385" s="5"/>
      <c r="AI1385" s="80"/>
      <c r="AJ1385" s="5"/>
      <c r="AK1385" s="80"/>
      <c r="AL1385" s="5"/>
      <c r="AM1385" s="80"/>
      <c r="AN1385" s="5"/>
      <c r="AO1385" s="80"/>
      <c r="AP1385" s="80"/>
      <c r="AQ1385" s="5"/>
      <c r="AR1385" s="80"/>
      <c r="AS1385" s="5"/>
      <c r="AT1385" s="80"/>
      <c r="AU1385" s="5"/>
      <c r="AV1385" s="80"/>
      <c r="AW1385" s="5"/>
      <c r="AX1385" s="80"/>
      <c r="AY1385" s="5"/>
      <c r="AZ1385" s="80"/>
      <c r="BA1385" s="5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  <c r="BM1385" s="80"/>
      <c r="BN1385" s="80"/>
      <c r="BO1385" s="80"/>
      <c r="BP1385" s="80"/>
      <c r="BQ1385" s="80"/>
      <c r="BR1385" s="80"/>
      <c r="BS1385" s="80"/>
      <c r="BT1385" s="80"/>
      <c r="BU1385" s="80"/>
      <c r="BV1385" s="80"/>
      <c r="BW1385" s="80"/>
      <c r="BX1385" s="80"/>
      <c r="BY1385" s="80"/>
      <c r="BZ1385" s="80"/>
      <c r="CE1385" s="5"/>
    </row>
    <row r="1386" spans="2:83" s="6" customFormat="1" x14ac:dyDescent="0.25">
      <c r="B1386" s="77"/>
      <c r="C1386" s="78"/>
      <c r="D1386" s="80"/>
      <c r="E1386" s="80"/>
      <c r="F1386" s="80"/>
      <c r="G1386" s="80"/>
      <c r="H1386" s="80"/>
      <c r="I1386" s="80"/>
      <c r="J1386" s="80"/>
      <c r="K1386" s="5"/>
      <c r="L1386" s="5"/>
      <c r="M1386" s="80"/>
      <c r="N1386" s="5"/>
      <c r="O1386" s="80"/>
      <c r="P1386" s="5"/>
      <c r="Q1386" s="80"/>
      <c r="R1386" s="5"/>
      <c r="S1386" s="80"/>
      <c r="T1386" s="5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5"/>
      <c r="AE1386" s="80"/>
      <c r="AF1386" s="5"/>
      <c r="AG1386" s="80"/>
      <c r="AH1386" s="5"/>
      <c r="AI1386" s="80"/>
      <c r="AJ1386" s="5"/>
      <c r="AK1386" s="80"/>
      <c r="AL1386" s="5"/>
      <c r="AM1386" s="80"/>
      <c r="AN1386" s="5"/>
      <c r="AO1386" s="80"/>
      <c r="AP1386" s="80"/>
      <c r="AQ1386" s="5"/>
      <c r="AR1386" s="80"/>
      <c r="AS1386" s="5"/>
      <c r="AT1386" s="80"/>
      <c r="AU1386" s="5"/>
      <c r="AV1386" s="80"/>
      <c r="AW1386" s="5"/>
      <c r="AX1386" s="80"/>
      <c r="AY1386" s="5"/>
      <c r="AZ1386" s="80"/>
      <c r="BA1386" s="5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  <c r="BM1386" s="80"/>
      <c r="BN1386" s="80"/>
      <c r="BO1386" s="80"/>
      <c r="BP1386" s="80"/>
      <c r="BQ1386" s="80"/>
      <c r="BR1386" s="80"/>
      <c r="BS1386" s="80"/>
      <c r="BT1386" s="80"/>
      <c r="BU1386" s="80"/>
      <c r="BV1386" s="80"/>
      <c r="BW1386" s="80"/>
      <c r="BX1386" s="80"/>
      <c r="BY1386" s="80"/>
      <c r="BZ1386" s="80"/>
      <c r="CE1386" s="5"/>
    </row>
    <row r="1387" spans="2:83" s="6" customFormat="1" x14ac:dyDescent="0.25">
      <c r="B1387" s="77"/>
      <c r="C1387" s="78"/>
      <c r="D1387" s="80"/>
      <c r="E1387" s="80"/>
      <c r="F1387" s="80"/>
      <c r="G1387" s="80"/>
      <c r="H1387" s="80"/>
      <c r="I1387" s="80"/>
      <c r="J1387" s="80"/>
      <c r="K1387" s="5"/>
      <c r="L1387" s="5"/>
      <c r="M1387" s="80"/>
      <c r="N1387" s="5"/>
      <c r="O1387" s="80"/>
      <c r="P1387" s="5"/>
      <c r="Q1387" s="80"/>
      <c r="R1387" s="5"/>
      <c r="S1387" s="80"/>
      <c r="T1387" s="5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5"/>
      <c r="AE1387" s="80"/>
      <c r="AF1387" s="5"/>
      <c r="AG1387" s="80"/>
      <c r="AH1387" s="5"/>
      <c r="AI1387" s="80"/>
      <c r="AJ1387" s="5"/>
      <c r="AK1387" s="80"/>
      <c r="AL1387" s="5"/>
      <c r="AM1387" s="80"/>
      <c r="AN1387" s="5"/>
      <c r="AO1387" s="80"/>
      <c r="AP1387" s="80"/>
      <c r="AQ1387" s="5"/>
      <c r="AR1387" s="80"/>
      <c r="AS1387" s="5"/>
      <c r="AT1387" s="80"/>
      <c r="AU1387" s="5"/>
      <c r="AV1387" s="80"/>
      <c r="AW1387" s="5"/>
      <c r="AX1387" s="80"/>
      <c r="AY1387" s="5"/>
      <c r="AZ1387" s="80"/>
      <c r="BA1387" s="5"/>
      <c r="BB1387" s="80"/>
      <c r="BC1387" s="80"/>
      <c r="BD1387" s="80"/>
      <c r="BE1387" s="80"/>
      <c r="BF1387" s="80"/>
      <c r="BG1387" s="80"/>
      <c r="BH1387" s="80"/>
      <c r="BI1387" s="80"/>
      <c r="BJ1387" s="80"/>
      <c r="BK1387" s="80"/>
      <c r="BL1387" s="80"/>
      <c r="BM1387" s="80"/>
      <c r="BN1387" s="80"/>
      <c r="BO1387" s="80"/>
      <c r="BP1387" s="80"/>
      <c r="BQ1387" s="80"/>
      <c r="BR1387" s="80"/>
      <c r="BS1387" s="80"/>
      <c r="BT1387" s="80"/>
      <c r="BU1387" s="80"/>
      <c r="BV1387" s="80"/>
      <c r="BW1387" s="80"/>
      <c r="BX1387" s="80"/>
      <c r="BY1387" s="80"/>
      <c r="BZ1387" s="80"/>
      <c r="CE1387" s="5"/>
    </row>
    <row r="1388" spans="2:83" s="6" customFormat="1" x14ac:dyDescent="0.25">
      <c r="B1388" s="77"/>
      <c r="C1388" s="78"/>
      <c r="D1388" s="80"/>
      <c r="E1388" s="80"/>
      <c r="F1388" s="80"/>
      <c r="G1388" s="80"/>
      <c r="H1388" s="80"/>
      <c r="I1388" s="80"/>
      <c r="J1388" s="80"/>
      <c r="K1388" s="5"/>
      <c r="L1388" s="5"/>
      <c r="M1388" s="80"/>
      <c r="N1388" s="5"/>
      <c r="O1388" s="80"/>
      <c r="P1388" s="5"/>
      <c r="Q1388" s="80"/>
      <c r="R1388" s="5"/>
      <c r="S1388" s="80"/>
      <c r="T1388" s="5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5"/>
      <c r="AE1388" s="80"/>
      <c r="AF1388" s="5"/>
      <c r="AG1388" s="80"/>
      <c r="AH1388" s="5"/>
      <c r="AI1388" s="80"/>
      <c r="AJ1388" s="5"/>
      <c r="AK1388" s="80"/>
      <c r="AL1388" s="5"/>
      <c r="AM1388" s="80"/>
      <c r="AN1388" s="5"/>
      <c r="AO1388" s="80"/>
      <c r="AP1388" s="80"/>
      <c r="AQ1388" s="5"/>
      <c r="AR1388" s="80"/>
      <c r="AS1388" s="5"/>
      <c r="AT1388" s="80"/>
      <c r="AU1388" s="5"/>
      <c r="AV1388" s="80"/>
      <c r="AW1388" s="5"/>
      <c r="AX1388" s="80"/>
      <c r="AY1388" s="5"/>
      <c r="AZ1388" s="80"/>
      <c r="BA1388" s="5"/>
      <c r="BB1388" s="80"/>
      <c r="BC1388" s="80"/>
      <c r="BD1388" s="80"/>
      <c r="BE1388" s="80"/>
      <c r="BF1388" s="80"/>
      <c r="BG1388" s="80"/>
      <c r="BH1388" s="80"/>
      <c r="BI1388" s="80"/>
      <c r="BJ1388" s="80"/>
      <c r="BK1388" s="80"/>
      <c r="BL1388" s="80"/>
      <c r="BM1388" s="80"/>
      <c r="BN1388" s="80"/>
      <c r="BO1388" s="80"/>
      <c r="BP1388" s="80"/>
      <c r="BQ1388" s="80"/>
      <c r="BR1388" s="80"/>
      <c r="BS1388" s="80"/>
      <c r="BT1388" s="80"/>
      <c r="BU1388" s="80"/>
      <c r="BV1388" s="80"/>
      <c r="BW1388" s="80"/>
      <c r="BX1388" s="80"/>
      <c r="BY1388" s="80"/>
      <c r="BZ1388" s="80"/>
      <c r="CE1388" s="5"/>
    </row>
    <row r="1389" spans="2:83" s="6" customFormat="1" x14ac:dyDescent="0.25">
      <c r="B1389" s="77"/>
      <c r="C1389" s="78"/>
      <c r="D1389" s="80"/>
      <c r="E1389" s="80"/>
      <c r="F1389" s="80"/>
      <c r="G1389" s="80"/>
      <c r="H1389" s="80"/>
      <c r="I1389" s="80"/>
      <c r="J1389" s="80"/>
      <c r="K1389" s="5"/>
      <c r="L1389" s="5"/>
      <c r="M1389" s="80"/>
      <c r="N1389" s="5"/>
      <c r="O1389" s="80"/>
      <c r="P1389" s="5"/>
      <c r="Q1389" s="80"/>
      <c r="R1389" s="5"/>
      <c r="S1389" s="80"/>
      <c r="T1389" s="5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5"/>
      <c r="AE1389" s="80"/>
      <c r="AF1389" s="5"/>
      <c r="AG1389" s="80"/>
      <c r="AH1389" s="5"/>
      <c r="AI1389" s="80"/>
      <c r="AJ1389" s="5"/>
      <c r="AK1389" s="80"/>
      <c r="AL1389" s="5"/>
      <c r="AM1389" s="80"/>
      <c r="AN1389" s="5"/>
      <c r="AO1389" s="80"/>
      <c r="AP1389" s="80"/>
      <c r="AQ1389" s="5"/>
      <c r="AR1389" s="80"/>
      <c r="AS1389" s="5"/>
      <c r="AT1389" s="80"/>
      <c r="AU1389" s="5"/>
      <c r="AV1389" s="80"/>
      <c r="AW1389" s="5"/>
      <c r="AX1389" s="80"/>
      <c r="AY1389" s="5"/>
      <c r="AZ1389" s="80"/>
      <c r="BA1389" s="5"/>
      <c r="BB1389" s="80"/>
      <c r="BC1389" s="80"/>
      <c r="BD1389" s="80"/>
      <c r="BE1389" s="80"/>
      <c r="BF1389" s="80"/>
      <c r="BG1389" s="80"/>
      <c r="BH1389" s="80"/>
      <c r="BI1389" s="80"/>
      <c r="BJ1389" s="80"/>
      <c r="BK1389" s="80"/>
      <c r="BL1389" s="80"/>
      <c r="BM1389" s="80"/>
      <c r="BN1389" s="80"/>
      <c r="BO1389" s="80"/>
      <c r="BP1389" s="80"/>
      <c r="BQ1389" s="80"/>
      <c r="BR1389" s="80"/>
      <c r="BS1389" s="80"/>
      <c r="BT1389" s="80"/>
      <c r="BU1389" s="80"/>
      <c r="BV1389" s="80"/>
      <c r="BW1389" s="80"/>
      <c r="BX1389" s="80"/>
      <c r="BY1389" s="80"/>
      <c r="BZ1389" s="80"/>
      <c r="CE1389" s="5"/>
    </row>
    <row r="1390" spans="2:83" s="6" customFormat="1" x14ac:dyDescent="0.25">
      <c r="B1390" s="77"/>
      <c r="C1390" s="78"/>
      <c r="D1390" s="80"/>
      <c r="E1390" s="80"/>
      <c r="F1390" s="80"/>
      <c r="G1390" s="80"/>
      <c r="H1390" s="80"/>
      <c r="I1390" s="80"/>
      <c r="J1390" s="80"/>
      <c r="K1390" s="5"/>
      <c r="L1390" s="5"/>
      <c r="M1390" s="80"/>
      <c r="N1390" s="5"/>
      <c r="O1390" s="80"/>
      <c r="P1390" s="5"/>
      <c r="Q1390" s="80"/>
      <c r="R1390" s="5"/>
      <c r="S1390" s="80"/>
      <c r="T1390" s="5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5"/>
      <c r="AE1390" s="80"/>
      <c r="AF1390" s="5"/>
      <c r="AG1390" s="80"/>
      <c r="AH1390" s="5"/>
      <c r="AI1390" s="80"/>
      <c r="AJ1390" s="5"/>
      <c r="AK1390" s="80"/>
      <c r="AL1390" s="5"/>
      <c r="AM1390" s="80"/>
      <c r="AN1390" s="5"/>
      <c r="AO1390" s="80"/>
      <c r="AP1390" s="80"/>
      <c r="AQ1390" s="5"/>
      <c r="AR1390" s="80"/>
      <c r="AS1390" s="5"/>
      <c r="AT1390" s="80"/>
      <c r="AU1390" s="5"/>
      <c r="AV1390" s="80"/>
      <c r="AW1390" s="5"/>
      <c r="AX1390" s="80"/>
      <c r="AY1390" s="5"/>
      <c r="AZ1390" s="80"/>
      <c r="BA1390" s="5"/>
      <c r="BB1390" s="80"/>
      <c r="BC1390" s="80"/>
      <c r="BD1390" s="80"/>
      <c r="BE1390" s="80"/>
      <c r="BF1390" s="80"/>
      <c r="BG1390" s="80"/>
      <c r="BH1390" s="80"/>
      <c r="BI1390" s="80"/>
      <c r="BJ1390" s="80"/>
      <c r="BK1390" s="80"/>
      <c r="BL1390" s="80"/>
      <c r="BM1390" s="80"/>
      <c r="BN1390" s="80"/>
      <c r="BO1390" s="80"/>
      <c r="BP1390" s="80"/>
      <c r="BQ1390" s="80"/>
      <c r="BR1390" s="80"/>
      <c r="BS1390" s="80"/>
      <c r="BT1390" s="80"/>
      <c r="BU1390" s="80"/>
      <c r="BV1390" s="80"/>
      <c r="BW1390" s="80"/>
      <c r="BX1390" s="80"/>
      <c r="BY1390" s="80"/>
      <c r="BZ1390" s="80"/>
      <c r="CE1390" s="5"/>
    </row>
    <row r="1391" spans="2:83" s="6" customFormat="1" x14ac:dyDescent="0.25">
      <c r="B1391" s="77"/>
      <c r="C1391" s="78"/>
      <c r="D1391" s="80"/>
      <c r="E1391" s="80"/>
      <c r="F1391" s="80"/>
      <c r="G1391" s="80"/>
      <c r="H1391" s="80"/>
      <c r="I1391" s="80"/>
      <c r="J1391" s="80"/>
      <c r="K1391" s="5"/>
      <c r="L1391" s="5"/>
      <c r="M1391" s="80"/>
      <c r="N1391" s="5"/>
      <c r="O1391" s="80"/>
      <c r="P1391" s="5"/>
      <c r="Q1391" s="80"/>
      <c r="R1391" s="5"/>
      <c r="S1391" s="80"/>
      <c r="T1391" s="5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5"/>
      <c r="AE1391" s="80"/>
      <c r="AF1391" s="5"/>
      <c r="AG1391" s="80"/>
      <c r="AH1391" s="5"/>
      <c r="AI1391" s="80"/>
      <c r="AJ1391" s="5"/>
      <c r="AK1391" s="80"/>
      <c r="AL1391" s="5"/>
      <c r="AM1391" s="80"/>
      <c r="AN1391" s="5"/>
      <c r="AO1391" s="80"/>
      <c r="AP1391" s="80"/>
      <c r="AQ1391" s="5"/>
      <c r="AR1391" s="80"/>
      <c r="AS1391" s="5"/>
      <c r="AT1391" s="80"/>
      <c r="AU1391" s="5"/>
      <c r="AV1391" s="80"/>
      <c r="AW1391" s="5"/>
      <c r="AX1391" s="80"/>
      <c r="AY1391" s="5"/>
      <c r="AZ1391" s="80"/>
      <c r="BA1391" s="5"/>
      <c r="BB1391" s="80"/>
      <c r="BC1391" s="80"/>
      <c r="BD1391" s="80"/>
      <c r="BE1391" s="80"/>
      <c r="BF1391" s="80"/>
      <c r="BG1391" s="80"/>
      <c r="BH1391" s="80"/>
      <c r="BI1391" s="80"/>
      <c r="BJ1391" s="80"/>
      <c r="BK1391" s="80"/>
      <c r="BL1391" s="80"/>
      <c r="BM1391" s="80"/>
      <c r="BN1391" s="80"/>
      <c r="BO1391" s="80"/>
      <c r="BP1391" s="80"/>
      <c r="BQ1391" s="80"/>
      <c r="BR1391" s="80"/>
      <c r="BS1391" s="80"/>
      <c r="BT1391" s="80"/>
      <c r="BU1391" s="80"/>
      <c r="BV1391" s="80"/>
      <c r="BW1391" s="80"/>
      <c r="BX1391" s="80"/>
      <c r="BY1391" s="80"/>
      <c r="BZ1391" s="80"/>
      <c r="CE1391" s="5"/>
    </row>
    <row r="1392" spans="2:83" s="6" customFormat="1" x14ac:dyDescent="0.25">
      <c r="B1392" s="77"/>
      <c r="C1392" s="78"/>
      <c r="D1392" s="80"/>
      <c r="E1392" s="80"/>
      <c r="F1392" s="80"/>
      <c r="G1392" s="80"/>
      <c r="H1392" s="80"/>
      <c r="I1392" s="80"/>
      <c r="J1392" s="80"/>
      <c r="K1392" s="5"/>
      <c r="L1392" s="5"/>
      <c r="M1392" s="80"/>
      <c r="N1392" s="5"/>
      <c r="O1392" s="80"/>
      <c r="P1392" s="5"/>
      <c r="Q1392" s="80"/>
      <c r="R1392" s="5"/>
      <c r="S1392" s="80"/>
      <c r="T1392" s="5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5"/>
      <c r="AE1392" s="80"/>
      <c r="AF1392" s="5"/>
      <c r="AG1392" s="80"/>
      <c r="AH1392" s="5"/>
      <c r="AI1392" s="80"/>
      <c r="AJ1392" s="5"/>
      <c r="AK1392" s="80"/>
      <c r="AL1392" s="5"/>
      <c r="AM1392" s="80"/>
      <c r="AN1392" s="5"/>
      <c r="AO1392" s="80"/>
      <c r="AP1392" s="80"/>
      <c r="AQ1392" s="5"/>
      <c r="AR1392" s="80"/>
      <c r="AS1392" s="5"/>
      <c r="AT1392" s="80"/>
      <c r="AU1392" s="5"/>
      <c r="AV1392" s="80"/>
      <c r="AW1392" s="5"/>
      <c r="AX1392" s="80"/>
      <c r="AY1392" s="5"/>
      <c r="AZ1392" s="80"/>
      <c r="BA1392" s="5"/>
      <c r="BB1392" s="80"/>
      <c r="BC1392" s="80"/>
      <c r="BD1392" s="80"/>
      <c r="BE1392" s="80"/>
      <c r="BF1392" s="80"/>
      <c r="BG1392" s="80"/>
      <c r="BH1392" s="80"/>
      <c r="BI1392" s="80"/>
      <c r="BJ1392" s="80"/>
      <c r="BK1392" s="80"/>
      <c r="BL1392" s="80"/>
      <c r="BM1392" s="80"/>
      <c r="BN1392" s="80"/>
      <c r="BO1392" s="80"/>
      <c r="BP1392" s="80"/>
      <c r="BQ1392" s="80"/>
      <c r="BR1392" s="80"/>
      <c r="BS1392" s="80"/>
      <c r="BT1392" s="80"/>
      <c r="BU1392" s="80"/>
      <c r="BV1392" s="80"/>
      <c r="BW1392" s="80"/>
      <c r="BX1392" s="80"/>
      <c r="BY1392" s="80"/>
      <c r="BZ1392" s="80"/>
      <c r="CE1392" s="5"/>
    </row>
    <row r="1393" spans="2:83" s="6" customFormat="1" x14ac:dyDescent="0.25">
      <c r="B1393" s="77"/>
      <c r="C1393" s="78"/>
      <c r="D1393" s="80"/>
      <c r="E1393" s="80"/>
      <c r="F1393" s="80"/>
      <c r="G1393" s="80"/>
      <c r="H1393" s="80"/>
      <c r="I1393" s="80"/>
      <c r="J1393" s="80"/>
      <c r="K1393" s="5"/>
      <c r="L1393" s="5"/>
      <c r="M1393" s="80"/>
      <c r="N1393" s="5"/>
      <c r="O1393" s="80"/>
      <c r="P1393" s="5"/>
      <c r="Q1393" s="80"/>
      <c r="R1393" s="5"/>
      <c r="S1393" s="80"/>
      <c r="T1393" s="5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5"/>
      <c r="AE1393" s="80"/>
      <c r="AF1393" s="5"/>
      <c r="AG1393" s="80"/>
      <c r="AH1393" s="5"/>
      <c r="AI1393" s="80"/>
      <c r="AJ1393" s="5"/>
      <c r="AK1393" s="80"/>
      <c r="AL1393" s="5"/>
      <c r="AM1393" s="80"/>
      <c r="AN1393" s="5"/>
      <c r="AO1393" s="80"/>
      <c r="AP1393" s="80"/>
      <c r="AQ1393" s="5"/>
      <c r="AR1393" s="80"/>
      <c r="AS1393" s="5"/>
      <c r="AT1393" s="80"/>
      <c r="AU1393" s="5"/>
      <c r="AV1393" s="80"/>
      <c r="AW1393" s="5"/>
      <c r="AX1393" s="80"/>
      <c r="AY1393" s="5"/>
      <c r="AZ1393" s="80"/>
      <c r="BA1393" s="5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E1393" s="5"/>
    </row>
    <row r="1394" spans="2:83" s="6" customFormat="1" x14ac:dyDescent="0.25">
      <c r="B1394" s="77"/>
      <c r="C1394" s="78"/>
      <c r="D1394" s="80"/>
      <c r="E1394" s="80"/>
      <c r="F1394" s="80"/>
      <c r="G1394" s="80"/>
      <c r="H1394" s="80"/>
      <c r="I1394" s="80"/>
      <c r="J1394" s="80"/>
      <c r="K1394" s="5"/>
      <c r="L1394" s="5"/>
      <c r="M1394" s="80"/>
      <c r="N1394" s="5"/>
      <c r="O1394" s="80"/>
      <c r="P1394" s="5"/>
      <c r="Q1394" s="80"/>
      <c r="R1394" s="5"/>
      <c r="S1394" s="80"/>
      <c r="T1394" s="5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5"/>
      <c r="AE1394" s="80"/>
      <c r="AF1394" s="5"/>
      <c r="AG1394" s="80"/>
      <c r="AH1394" s="5"/>
      <c r="AI1394" s="80"/>
      <c r="AJ1394" s="5"/>
      <c r="AK1394" s="80"/>
      <c r="AL1394" s="5"/>
      <c r="AM1394" s="80"/>
      <c r="AN1394" s="5"/>
      <c r="AO1394" s="80"/>
      <c r="AP1394" s="80"/>
      <c r="AQ1394" s="5"/>
      <c r="AR1394" s="80"/>
      <c r="AS1394" s="5"/>
      <c r="AT1394" s="80"/>
      <c r="AU1394" s="5"/>
      <c r="AV1394" s="80"/>
      <c r="AW1394" s="5"/>
      <c r="AX1394" s="80"/>
      <c r="AY1394" s="5"/>
      <c r="AZ1394" s="80"/>
      <c r="BA1394" s="5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  <c r="BM1394" s="80"/>
      <c r="BN1394" s="80"/>
      <c r="BO1394" s="80"/>
      <c r="BP1394" s="80"/>
      <c r="BQ1394" s="80"/>
      <c r="BR1394" s="80"/>
      <c r="BS1394" s="80"/>
      <c r="BT1394" s="80"/>
      <c r="BU1394" s="80"/>
      <c r="BV1394" s="80"/>
      <c r="BW1394" s="80"/>
      <c r="BX1394" s="80"/>
      <c r="BY1394" s="80"/>
      <c r="BZ1394" s="80"/>
      <c r="CE1394" s="5"/>
    </row>
    <row r="1395" spans="2:83" s="6" customFormat="1" x14ac:dyDescent="0.25">
      <c r="B1395" s="77"/>
      <c r="C1395" s="78"/>
      <c r="D1395" s="80"/>
      <c r="E1395" s="80"/>
      <c r="F1395" s="80"/>
      <c r="G1395" s="80"/>
      <c r="H1395" s="80"/>
      <c r="I1395" s="80"/>
      <c r="J1395" s="80"/>
      <c r="K1395" s="5"/>
      <c r="L1395" s="5"/>
      <c r="M1395" s="80"/>
      <c r="N1395" s="5"/>
      <c r="O1395" s="80"/>
      <c r="P1395" s="5"/>
      <c r="Q1395" s="80"/>
      <c r="R1395" s="5"/>
      <c r="S1395" s="80"/>
      <c r="T1395" s="5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5"/>
      <c r="AE1395" s="80"/>
      <c r="AF1395" s="5"/>
      <c r="AG1395" s="80"/>
      <c r="AH1395" s="5"/>
      <c r="AI1395" s="80"/>
      <c r="AJ1395" s="5"/>
      <c r="AK1395" s="80"/>
      <c r="AL1395" s="5"/>
      <c r="AM1395" s="80"/>
      <c r="AN1395" s="5"/>
      <c r="AO1395" s="80"/>
      <c r="AP1395" s="80"/>
      <c r="AQ1395" s="5"/>
      <c r="AR1395" s="80"/>
      <c r="AS1395" s="5"/>
      <c r="AT1395" s="80"/>
      <c r="AU1395" s="5"/>
      <c r="AV1395" s="80"/>
      <c r="AW1395" s="5"/>
      <c r="AX1395" s="80"/>
      <c r="AY1395" s="5"/>
      <c r="AZ1395" s="80"/>
      <c r="BA1395" s="5"/>
      <c r="BB1395" s="80"/>
      <c r="BC1395" s="80"/>
      <c r="BD1395" s="80"/>
      <c r="BE1395" s="80"/>
      <c r="BF1395" s="80"/>
      <c r="BG1395" s="80"/>
      <c r="BH1395" s="80"/>
      <c r="BI1395" s="80"/>
      <c r="BJ1395" s="80"/>
      <c r="BK1395" s="80"/>
      <c r="BL1395" s="80"/>
      <c r="BM1395" s="80"/>
      <c r="BN1395" s="80"/>
      <c r="BO1395" s="80"/>
      <c r="BP1395" s="80"/>
      <c r="BQ1395" s="80"/>
      <c r="BR1395" s="80"/>
      <c r="BS1395" s="80"/>
      <c r="BT1395" s="80"/>
      <c r="BU1395" s="80"/>
      <c r="BV1395" s="80"/>
      <c r="BW1395" s="80"/>
      <c r="BX1395" s="80"/>
      <c r="BY1395" s="80"/>
      <c r="BZ1395" s="80"/>
      <c r="CE1395" s="5"/>
    </row>
    <row r="1396" spans="2:83" s="6" customFormat="1" x14ac:dyDescent="0.25">
      <c r="B1396" s="77"/>
      <c r="C1396" s="78"/>
      <c r="D1396" s="80"/>
      <c r="E1396" s="80"/>
      <c r="F1396" s="80"/>
      <c r="G1396" s="80"/>
      <c r="H1396" s="80"/>
      <c r="I1396" s="80"/>
      <c r="J1396" s="80"/>
      <c r="K1396" s="5"/>
      <c r="L1396" s="5"/>
      <c r="M1396" s="80"/>
      <c r="N1396" s="5"/>
      <c r="O1396" s="80"/>
      <c r="P1396" s="5"/>
      <c r="Q1396" s="80"/>
      <c r="R1396" s="5"/>
      <c r="S1396" s="80"/>
      <c r="T1396" s="5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5"/>
      <c r="AE1396" s="80"/>
      <c r="AF1396" s="5"/>
      <c r="AG1396" s="80"/>
      <c r="AH1396" s="5"/>
      <c r="AI1396" s="80"/>
      <c r="AJ1396" s="5"/>
      <c r="AK1396" s="80"/>
      <c r="AL1396" s="5"/>
      <c r="AM1396" s="80"/>
      <c r="AN1396" s="5"/>
      <c r="AO1396" s="80"/>
      <c r="AP1396" s="80"/>
      <c r="AQ1396" s="5"/>
      <c r="AR1396" s="80"/>
      <c r="AS1396" s="5"/>
      <c r="AT1396" s="80"/>
      <c r="AU1396" s="5"/>
      <c r="AV1396" s="80"/>
      <c r="AW1396" s="5"/>
      <c r="AX1396" s="80"/>
      <c r="AY1396" s="5"/>
      <c r="AZ1396" s="80"/>
      <c r="BA1396" s="5"/>
      <c r="BB1396" s="80"/>
      <c r="BC1396" s="80"/>
      <c r="BD1396" s="80"/>
      <c r="BE1396" s="80"/>
      <c r="BF1396" s="80"/>
      <c r="BG1396" s="80"/>
      <c r="BH1396" s="80"/>
      <c r="BI1396" s="80"/>
      <c r="BJ1396" s="80"/>
      <c r="BK1396" s="80"/>
      <c r="BL1396" s="80"/>
      <c r="BM1396" s="80"/>
      <c r="BN1396" s="80"/>
      <c r="BO1396" s="80"/>
      <c r="BP1396" s="80"/>
      <c r="BQ1396" s="80"/>
      <c r="BR1396" s="80"/>
      <c r="BS1396" s="80"/>
      <c r="BT1396" s="80"/>
      <c r="BU1396" s="80"/>
      <c r="BV1396" s="80"/>
      <c r="BW1396" s="80"/>
      <c r="BX1396" s="80"/>
      <c r="BY1396" s="80"/>
      <c r="BZ1396" s="80"/>
      <c r="CE1396" s="5"/>
    </row>
    <row r="1397" spans="2:83" s="6" customFormat="1" x14ac:dyDescent="0.25">
      <c r="B1397" s="77"/>
      <c r="C1397" s="78"/>
      <c r="D1397" s="80"/>
      <c r="E1397" s="80"/>
      <c r="F1397" s="80"/>
      <c r="G1397" s="80"/>
      <c r="H1397" s="80"/>
      <c r="I1397" s="80"/>
      <c r="J1397" s="80"/>
      <c r="K1397" s="5"/>
      <c r="L1397" s="5"/>
      <c r="M1397" s="80"/>
      <c r="N1397" s="5"/>
      <c r="O1397" s="80"/>
      <c r="P1397" s="5"/>
      <c r="Q1397" s="80"/>
      <c r="R1397" s="5"/>
      <c r="S1397" s="80"/>
      <c r="T1397" s="5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5"/>
      <c r="AE1397" s="80"/>
      <c r="AF1397" s="5"/>
      <c r="AG1397" s="80"/>
      <c r="AH1397" s="5"/>
      <c r="AI1397" s="80"/>
      <c r="AJ1397" s="5"/>
      <c r="AK1397" s="80"/>
      <c r="AL1397" s="5"/>
      <c r="AM1397" s="80"/>
      <c r="AN1397" s="5"/>
      <c r="AO1397" s="80"/>
      <c r="AP1397" s="80"/>
      <c r="AQ1397" s="5"/>
      <c r="AR1397" s="80"/>
      <c r="AS1397" s="5"/>
      <c r="AT1397" s="80"/>
      <c r="AU1397" s="5"/>
      <c r="AV1397" s="80"/>
      <c r="AW1397" s="5"/>
      <c r="AX1397" s="80"/>
      <c r="AY1397" s="5"/>
      <c r="AZ1397" s="80"/>
      <c r="BA1397" s="5"/>
      <c r="BB1397" s="80"/>
      <c r="BC1397" s="80"/>
      <c r="BD1397" s="80"/>
      <c r="BE1397" s="80"/>
      <c r="BF1397" s="80"/>
      <c r="BG1397" s="80"/>
      <c r="BH1397" s="80"/>
      <c r="BI1397" s="80"/>
      <c r="BJ1397" s="80"/>
      <c r="BK1397" s="80"/>
      <c r="BL1397" s="80"/>
      <c r="BM1397" s="80"/>
      <c r="BN1397" s="80"/>
      <c r="BO1397" s="80"/>
      <c r="BP1397" s="80"/>
      <c r="BQ1397" s="80"/>
      <c r="BR1397" s="80"/>
      <c r="BS1397" s="80"/>
      <c r="BT1397" s="80"/>
      <c r="BU1397" s="80"/>
      <c r="BV1397" s="80"/>
      <c r="BW1397" s="80"/>
      <c r="BX1397" s="80"/>
      <c r="BY1397" s="80"/>
      <c r="BZ1397" s="80"/>
      <c r="CE1397" s="5"/>
    </row>
    <row r="1398" spans="2:83" s="6" customFormat="1" x14ac:dyDescent="0.25">
      <c r="B1398" s="77"/>
      <c r="C1398" s="78"/>
      <c r="D1398" s="80"/>
      <c r="E1398" s="80"/>
      <c r="F1398" s="80"/>
      <c r="G1398" s="80"/>
      <c r="H1398" s="80"/>
      <c r="I1398" s="80"/>
      <c r="J1398" s="80"/>
      <c r="K1398" s="5"/>
      <c r="L1398" s="5"/>
      <c r="M1398" s="80"/>
      <c r="N1398" s="5"/>
      <c r="O1398" s="80"/>
      <c r="P1398" s="5"/>
      <c r="Q1398" s="80"/>
      <c r="R1398" s="5"/>
      <c r="S1398" s="80"/>
      <c r="T1398" s="5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5"/>
      <c r="AE1398" s="80"/>
      <c r="AF1398" s="5"/>
      <c r="AG1398" s="80"/>
      <c r="AH1398" s="5"/>
      <c r="AI1398" s="80"/>
      <c r="AJ1398" s="5"/>
      <c r="AK1398" s="80"/>
      <c r="AL1398" s="5"/>
      <c r="AM1398" s="80"/>
      <c r="AN1398" s="5"/>
      <c r="AO1398" s="80"/>
      <c r="AP1398" s="80"/>
      <c r="AQ1398" s="5"/>
      <c r="AR1398" s="80"/>
      <c r="AS1398" s="5"/>
      <c r="AT1398" s="80"/>
      <c r="AU1398" s="5"/>
      <c r="AV1398" s="80"/>
      <c r="AW1398" s="5"/>
      <c r="AX1398" s="80"/>
      <c r="AY1398" s="5"/>
      <c r="AZ1398" s="80"/>
      <c r="BA1398" s="5"/>
      <c r="BB1398" s="80"/>
      <c r="BC1398" s="80"/>
      <c r="BD1398" s="80"/>
      <c r="BE1398" s="80"/>
      <c r="BF1398" s="80"/>
      <c r="BG1398" s="80"/>
      <c r="BH1398" s="80"/>
      <c r="BI1398" s="80"/>
      <c r="BJ1398" s="80"/>
      <c r="BK1398" s="80"/>
      <c r="BL1398" s="80"/>
      <c r="BM1398" s="80"/>
      <c r="BN1398" s="80"/>
      <c r="BO1398" s="80"/>
      <c r="BP1398" s="80"/>
      <c r="BQ1398" s="80"/>
      <c r="BR1398" s="80"/>
      <c r="BS1398" s="80"/>
      <c r="BT1398" s="80"/>
      <c r="BU1398" s="80"/>
      <c r="BV1398" s="80"/>
      <c r="BW1398" s="80"/>
      <c r="BX1398" s="80"/>
      <c r="BY1398" s="80"/>
      <c r="BZ1398" s="80"/>
      <c r="CE1398" s="5"/>
    </row>
    <row r="1399" spans="2:83" s="6" customFormat="1" x14ac:dyDescent="0.25">
      <c r="B1399" s="77"/>
      <c r="C1399" s="78"/>
      <c r="D1399" s="80"/>
      <c r="E1399" s="80"/>
      <c r="F1399" s="80"/>
      <c r="G1399" s="80"/>
      <c r="H1399" s="80"/>
      <c r="I1399" s="80"/>
      <c r="J1399" s="80"/>
      <c r="K1399" s="5"/>
      <c r="L1399" s="5"/>
      <c r="M1399" s="80"/>
      <c r="N1399" s="5"/>
      <c r="O1399" s="80"/>
      <c r="P1399" s="5"/>
      <c r="Q1399" s="80"/>
      <c r="R1399" s="5"/>
      <c r="S1399" s="80"/>
      <c r="T1399" s="5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5"/>
      <c r="AE1399" s="80"/>
      <c r="AF1399" s="5"/>
      <c r="AG1399" s="80"/>
      <c r="AH1399" s="5"/>
      <c r="AI1399" s="80"/>
      <c r="AJ1399" s="5"/>
      <c r="AK1399" s="80"/>
      <c r="AL1399" s="5"/>
      <c r="AM1399" s="80"/>
      <c r="AN1399" s="5"/>
      <c r="AO1399" s="80"/>
      <c r="AP1399" s="80"/>
      <c r="AQ1399" s="5"/>
      <c r="AR1399" s="80"/>
      <c r="AS1399" s="5"/>
      <c r="AT1399" s="80"/>
      <c r="AU1399" s="5"/>
      <c r="AV1399" s="80"/>
      <c r="AW1399" s="5"/>
      <c r="AX1399" s="80"/>
      <c r="AY1399" s="5"/>
      <c r="AZ1399" s="80"/>
      <c r="BA1399" s="5"/>
      <c r="BB1399" s="80"/>
      <c r="BC1399" s="80"/>
      <c r="BD1399" s="80"/>
      <c r="BE1399" s="80"/>
      <c r="BF1399" s="80"/>
      <c r="BG1399" s="80"/>
      <c r="BH1399" s="80"/>
      <c r="BI1399" s="80"/>
      <c r="BJ1399" s="80"/>
      <c r="BK1399" s="80"/>
      <c r="BL1399" s="80"/>
      <c r="BM1399" s="80"/>
      <c r="BN1399" s="80"/>
      <c r="BO1399" s="80"/>
      <c r="BP1399" s="80"/>
      <c r="BQ1399" s="80"/>
      <c r="BR1399" s="80"/>
      <c r="BS1399" s="80"/>
      <c r="BT1399" s="80"/>
      <c r="BU1399" s="80"/>
      <c r="BV1399" s="80"/>
      <c r="BW1399" s="80"/>
      <c r="BX1399" s="80"/>
      <c r="BY1399" s="80"/>
      <c r="BZ1399" s="80"/>
      <c r="CE1399" s="5"/>
    </row>
    <row r="1400" spans="2:83" s="6" customFormat="1" x14ac:dyDescent="0.25">
      <c r="B1400" s="77"/>
      <c r="C1400" s="78"/>
      <c r="D1400" s="80"/>
      <c r="E1400" s="80"/>
      <c r="F1400" s="80"/>
      <c r="G1400" s="80"/>
      <c r="H1400" s="80"/>
      <c r="I1400" s="80"/>
      <c r="J1400" s="80"/>
      <c r="K1400" s="5"/>
      <c r="L1400" s="5"/>
      <c r="M1400" s="80"/>
      <c r="N1400" s="5"/>
      <c r="O1400" s="80"/>
      <c r="P1400" s="5"/>
      <c r="Q1400" s="80"/>
      <c r="R1400" s="5"/>
      <c r="S1400" s="80"/>
      <c r="T1400" s="5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5"/>
      <c r="AE1400" s="80"/>
      <c r="AF1400" s="5"/>
      <c r="AG1400" s="80"/>
      <c r="AH1400" s="5"/>
      <c r="AI1400" s="80"/>
      <c r="AJ1400" s="5"/>
      <c r="AK1400" s="80"/>
      <c r="AL1400" s="5"/>
      <c r="AM1400" s="80"/>
      <c r="AN1400" s="5"/>
      <c r="AO1400" s="80"/>
      <c r="AP1400" s="80"/>
      <c r="AQ1400" s="5"/>
      <c r="AR1400" s="80"/>
      <c r="AS1400" s="5"/>
      <c r="AT1400" s="80"/>
      <c r="AU1400" s="5"/>
      <c r="AV1400" s="80"/>
      <c r="AW1400" s="5"/>
      <c r="AX1400" s="80"/>
      <c r="AY1400" s="5"/>
      <c r="AZ1400" s="80"/>
      <c r="BA1400" s="5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  <c r="BM1400" s="80"/>
      <c r="BN1400" s="80"/>
      <c r="BO1400" s="80"/>
      <c r="BP1400" s="80"/>
      <c r="BQ1400" s="80"/>
      <c r="BR1400" s="80"/>
      <c r="BS1400" s="80"/>
      <c r="BT1400" s="80"/>
      <c r="BU1400" s="80"/>
      <c r="BV1400" s="80"/>
      <c r="BW1400" s="80"/>
      <c r="BX1400" s="80"/>
      <c r="BY1400" s="80"/>
      <c r="BZ1400" s="80"/>
      <c r="CE1400" s="5"/>
    </row>
    <row r="1401" spans="2:83" s="6" customFormat="1" x14ac:dyDescent="0.25">
      <c r="B1401" s="77"/>
      <c r="C1401" s="78"/>
      <c r="D1401" s="80"/>
      <c r="E1401" s="80"/>
      <c r="F1401" s="80"/>
      <c r="G1401" s="80"/>
      <c r="H1401" s="80"/>
      <c r="I1401" s="80"/>
      <c r="J1401" s="80"/>
      <c r="K1401" s="5"/>
      <c r="L1401" s="5"/>
      <c r="M1401" s="80"/>
      <c r="N1401" s="5"/>
      <c r="O1401" s="80"/>
      <c r="P1401" s="5"/>
      <c r="Q1401" s="80"/>
      <c r="R1401" s="5"/>
      <c r="S1401" s="80"/>
      <c r="T1401" s="5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5"/>
      <c r="AE1401" s="80"/>
      <c r="AF1401" s="5"/>
      <c r="AG1401" s="80"/>
      <c r="AH1401" s="5"/>
      <c r="AI1401" s="80"/>
      <c r="AJ1401" s="5"/>
      <c r="AK1401" s="80"/>
      <c r="AL1401" s="5"/>
      <c r="AM1401" s="80"/>
      <c r="AN1401" s="5"/>
      <c r="AO1401" s="80"/>
      <c r="AP1401" s="80"/>
      <c r="AQ1401" s="5"/>
      <c r="AR1401" s="80"/>
      <c r="AS1401" s="5"/>
      <c r="AT1401" s="80"/>
      <c r="AU1401" s="5"/>
      <c r="AV1401" s="80"/>
      <c r="AW1401" s="5"/>
      <c r="AX1401" s="80"/>
      <c r="AY1401" s="5"/>
      <c r="AZ1401" s="80"/>
      <c r="BA1401" s="5"/>
      <c r="BB1401" s="80"/>
      <c r="BC1401" s="80"/>
      <c r="BD1401" s="80"/>
      <c r="BE1401" s="80"/>
      <c r="BF1401" s="80"/>
      <c r="BG1401" s="80"/>
      <c r="BH1401" s="80"/>
      <c r="BI1401" s="80"/>
      <c r="BJ1401" s="80"/>
      <c r="BK1401" s="80"/>
      <c r="BL1401" s="80"/>
      <c r="BM1401" s="80"/>
      <c r="BN1401" s="80"/>
      <c r="BO1401" s="80"/>
      <c r="BP1401" s="80"/>
      <c r="BQ1401" s="80"/>
      <c r="BR1401" s="80"/>
      <c r="BS1401" s="80"/>
      <c r="BT1401" s="80"/>
      <c r="BU1401" s="80"/>
      <c r="BV1401" s="80"/>
      <c r="BW1401" s="80"/>
      <c r="BX1401" s="80"/>
      <c r="BY1401" s="80"/>
      <c r="BZ1401" s="80"/>
      <c r="CE1401" s="5"/>
    </row>
    <row r="1402" spans="2:83" s="6" customFormat="1" x14ac:dyDescent="0.25">
      <c r="B1402" s="77"/>
      <c r="C1402" s="78"/>
      <c r="D1402" s="80"/>
      <c r="E1402" s="80"/>
      <c r="F1402" s="80"/>
      <c r="G1402" s="80"/>
      <c r="H1402" s="80"/>
      <c r="I1402" s="80"/>
      <c r="J1402" s="80"/>
      <c r="K1402" s="5"/>
      <c r="L1402" s="5"/>
      <c r="M1402" s="80"/>
      <c r="N1402" s="5"/>
      <c r="O1402" s="80"/>
      <c r="P1402" s="5"/>
      <c r="Q1402" s="80"/>
      <c r="R1402" s="5"/>
      <c r="S1402" s="80"/>
      <c r="T1402" s="5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5"/>
      <c r="AE1402" s="80"/>
      <c r="AF1402" s="5"/>
      <c r="AG1402" s="80"/>
      <c r="AH1402" s="5"/>
      <c r="AI1402" s="80"/>
      <c r="AJ1402" s="5"/>
      <c r="AK1402" s="80"/>
      <c r="AL1402" s="5"/>
      <c r="AM1402" s="80"/>
      <c r="AN1402" s="5"/>
      <c r="AO1402" s="80"/>
      <c r="AP1402" s="80"/>
      <c r="AQ1402" s="5"/>
      <c r="AR1402" s="80"/>
      <c r="AS1402" s="5"/>
      <c r="AT1402" s="80"/>
      <c r="AU1402" s="5"/>
      <c r="AV1402" s="80"/>
      <c r="AW1402" s="5"/>
      <c r="AX1402" s="80"/>
      <c r="AY1402" s="5"/>
      <c r="AZ1402" s="80"/>
      <c r="BA1402" s="5"/>
      <c r="BB1402" s="80"/>
      <c r="BC1402" s="80"/>
      <c r="BD1402" s="80"/>
      <c r="BE1402" s="80"/>
      <c r="BF1402" s="80"/>
      <c r="BG1402" s="80"/>
      <c r="BH1402" s="80"/>
      <c r="BI1402" s="80"/>
      <c r="BJ1402" s="80"/>
      <c r="BK1402" s="80"/>
      <c r="BL1402" s="80"/>
      <c r="BM1402" s="80"/>
      <c r="BN1402" s="80"/>
      <c r="BO1402" s="80"/>
      <c r="BP1402" s="80"/>
      <c r="BQ1402" s="80"/>
      <c r="BR1402" s="80"/>
      <c r="BS1402" s="80"/>
      <c r="BT1402" s="80"/>
      <c r="BU1402" s="80"/>
      <c r="BV1402" s="80"/>
      <c r="BW1402" s="80"/>
      <c r="BX1402" s="80"/>
      <c r="BY1402" s="80"/>
      <c r="BZ1402" s="80"/>
      <c r="CE1402" s="5"/>
    </row>
    <row r="1403" spans="2:83" s="6" customFormat="1" x14ac:dyDescent="0.25">
      <c r="B1403" s="77"/>
      <c r="C1403" s="78"/>
      <c r="D1403" s="80"/>
      <c r="E1403" s="80"/>
      <c r="F1403" s="80"/>
      <c r="G1403" s="80"/>
      <c r="H1403" s="80"/>
      <c r="I1403" s="80"/>
      <c r="J1403" s="80"/>
      <c r="K1403" s="5"/>
      <c r="L1403" s="5"/>
      <c r="M1403" s="80"/>
      <c r="N1403" s="5"/>
      <c r="O1403" s="80"/>
      <c r="P1403" s="5"/>
      <c r="Q1403" s="80"/>
      <c r="R1403" s="5"/>
      <c r="S1403" s="80"/>
      <c r="T1403" s="5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5"/>
      <c r="AE1403" s="80"/>
      <c r="AF1403" s="5"/>
      <c r="AG1403" s="80"/>
      <c r="AH1403" s="5"/>
      <c r="AI1403" s="80"/>
      <c r="AJ1403" s="5"/>
      <c r="AK1403" s="80"/>
      <c r="AL1403" s="5"/>
      <c r="AM1403" s="80"/>
      <c r="AN1403" s="5"/>
      <c r="AO1403" s="80"/>
      <c r="AP1403" s="80"/>
      <c r="AQ1403" s="5"/>
      <c r="AR1403" s="80"/>
      <c r="AS1403" s="5"/>
      <c r="AT1403" s="80"/>
      <c r="AU1403" s="5"/>
      <c r="AV1403" s="80"/>
      <c r="AW1403" s="5"/>
      <c r="AX1403" s="80"/>
      <c r="AY1403" s="5"/>
      <c r="AZ1403" s="80"/>
      <c r="BA1403" s="5"/>
      <c r="BB1403" s="80"/>
      <c r="BC1403" s="80"/>
      <c r="BD1403" s="80"/>
      <c r="BE1403" s="80"/>
      <c r="BF1403" s="80"/>
      <c r="BG1403" s="80"/>
      <c r="BH1403" s="80"/>
      <c r="BI1403" s="80"/>
      <c r="BJ1403" s="80"/>
      <c r="BK1403" s="80"/>
      <c r="BL1403" s="80"/>
      <c r="BM1403" s="80"/>
      <c r="BN1403" s="80"/>
      <c r="BO1403" s="80"/>
      <c r="BP1403" s="80"/>
      <c r="BQ1403" s="80"/>
      <c r="BR1403" s="80"/>
      <c r="BS1403" s="80"/>
      <c r="BT1403" s="80"/>
      <c r="BU1403" s="80"/>
      <c r="BV1403" s="80"/>
      <c r="BW1403" s="80"/>
      <c r="BX1403" s="80"/>
      <c r="BY1403" s="80"/>
      <c r="BZ1403" s="80"/>
      <c r="CE1403" s="5"/>
    </row>
    <row r="1404" spans="2:83" s="6" customFormat="1" x14ac:dyDescent="0.25">
      <c r="B1404" s="77"/>
      <c r="C1404" s="78"/>
      <c r="D1404" s="80"/>
      <c r="E1404" s="80"/>
      <c r="F1404" s="80"/>
      <c r="G1404" s="80"/>
      <c r="H1404" s="80"/>
      <c r="I1404" s="80"/>
      <c r="J1404" s="80"/>
      <c r="K1404" s="5"/>
      <c r="L1404" s="5"/>
      <c r="M1404" s="80"/>
      <c r="N1404" s="5"/>
      <c r="O1404" s="80"/>
      <c r="P1404" s="5"/>
      <c r="Q1404" s="80"/>
      <c r="R1404" s="5"/>
      <c r="S1404" s="80"/>
      <c r="T1404" s="5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5"/>
      <c r="AE1404" s="80"/>
      <c r="AF1404" s="5"/>
      <c r="AG1404" s="80"/>
      <c r="AH1404" s="5"/>
      <c r="AI1404" s="80"/>
      <c r="AJ1404" s="5"/>
      <c r="AK1404" s="80"/>
      <c r="AL1404" s="5"/>
      <c r="AM1404" s="80"/>
      <c r="AN1404" s="5"/>
      <c r="AO1404" s="80"/>
      <c r="AP1404" s="80"/>
      <c r="AQ1404" s="5"/>
      <c r="AR1404" s="80"/>
      <c r="AS1404" s="5"/>
      <c r="AT1404" s="80"/>
      <c r="AU1404" s="5"/>
      <c r="AV1404" s="80"/>
      <c r="AW1404" s="5"/>
      <c r="AX1404" s="80"/>
      <c r="AY1404" s="5"/>
      <c r="AZ1404" s="80"/>
      <c r="BA1404" s="5"/>
      <c r="BB1404" s="80"/>
      <c r="BC1404" s="80"/>
      <c r="BD1404" s="80"/>
      <c r="BE1404" s="80"/>
      <c r="BF1404" s="80"/>
      <c r="BG1404" s="80"/>
      <c r="BH1404" s="80"/>
      <c r="BI1404" s="80"/>
      <c r="BJ1404" s="80"/>
      <c r="BK1404" s="80"/>
      <c r="BL1404" s="80"/>
      <c r="BM1404" s="80"/>
      <c r="BN1404" s="80"/>
      <c r="BO1404" s="80"/>
      <c r="BP1404" s="80"/>
      <c r="BQ1404" s="80"/>
      <c r="BR1404" s="80"/>
      <c r="BS1404" s="80"/>
      <c r="BT1404" s="80"/>
      <c r="BU1404" s="80"/>
      <c r="BV1404" s="80"/>
      <c r="BW1404" s="80"/>
      <c r="BX1404" s="80"/>
      <c r="BY1404" s="80"/>
      <c r="BZ1404" s="80"/>
      <c r="CE1404" s="5"/>
    </row>
    <row r="1405" spans="2:83" s="6" customFormat="1" x14ac:dyDescent="0.25">
      <c r="B1405" s="77"/>
      <c r="C1405" s="78"/>
      <c r="D1405" s="80"/>
      <c r="E1405" s="80"/>
      <c r="F1405" s="80"/>
      <c r="G1405" s="80"/>
      <c r="H1405" s="80"/>
      <c r="I1405" s="80"/>
      <c r="J1405" s="80"/>
      <c r="K1405" s="5"/>
      <c r="L1405" s="5"/>
      <c r="M1405" s="80"/>
      <c r="N1405" s="5"/>
      <c r="O1405" s="80"/>
      <c r="P1405" s="5"/>
      <c r="Q1405" s="80"/>
      <c r="R1405" s="5"/>
      <c r="S1405" s="80"/>
      <c r="T1405" s="5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5"/>
      <c r="AE1405" s="80"/>
      <c r="AF1405" s="5"/>
      <c r="AG1405" s="80"/>
      <c r="AH1405" s="5"/>
      <c r="AI1405" s="80"/>
      <c r="AJ1405" s="5"/>
      <c r="AK1405" s="80"/>
      <c r="AL1405" s="5"/>
      <c r="AM1405" s="80"/>
      <c r="AN1405" s="5"/>
      <c r="AO1405" s="80"/>
      <c r="AP1405" s="80"/>
      <c r="AQ1405" s="5"/>
      <c r="AR1405" s="80"/>
      <c r="AS1405" s="5"/>
      <c r="AT1405" s="80"/>
      <c r="AU1405" s="5"/>
      <c r="AV1405" s="80"/>
      <c r="AW1405" s="5"/>
      <c r="AX1405" s="80"/>
      <c r="AY1405" s="5"/>
      <c r="AZ1405" s="80"/>
      <c r="BA1405" s="5"/>
      <c r="BB1405" s="80"/>
      <c r="BC1405" s="80"/>
      <c r="BD1405" s="80"/>
      <c r="BE1405" s="80"/>
      <c r="BF1405" s="80"/>
      <c r="BG1405" s="80"/>
      <c r="BH1405" s="80"/>
      <c r="BI1405" s="80"/>
      <c r="BJ1405" s="80"/>
      <c r="BK1405" s="80"/>
      <c r="BL1405" s="80"/>
      <c r="BM1405" s="80"/>
      <c r="BN1405" s="80"/>
      <c r="BO1405" s="80"/>
      <c r="BP1405" s="80"/>
      <c r="BQ1405" s="80"/>
      <c r="BR1405" s="80"/>
      <c r="BS1405" s="80"/>
      <c r="BT1405" s="80"/>
      <c r="BU1405" s="80"/>
      <c r="BV1405" s="80"/>
      <c r="BW1405" s="80"/>
      <c r="BX1405" s="80"/>
      <c r="BY1405" s="80"/>
      <c r="BZ1405" s="80"/>
      <c r="CE1405" s="5"/>
    </row>
    <row r="1406" spans="2:83" s="6" customFormat="1" x14ac:dyDescent="0.25">
      <c r="B1406" s="77"/>
      <c r="C1406" s="78"/>
      <c r="D1406" s="80"/>
      <c r="E1406" s="80"/>
      <c r="F1406" s="80"/>
      <c r="G1406" s="80"/>
      <c r="H1406" s="80"/>
      <c r="I1406" s="80"/>
      <c r="J1406" s="80"/>
      <c r="K1406" s="5"/>
      <c r="L1406" s="5"/>
      <c r="M1406" s="80"/>
      <c r="N1406" s="5"/>
      <c r="O1406" s="80"/>
      <c r="P1406" s="5"/>
      <c r="Q1406" s="80"/>
      <c r="R1406" s="5"/>
      <c r="S1406" s="80"/>
      <c r="T1406" s="5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5"/>
      <c r="AE1406" s="80"/>
      <c r="AF1406" s="5"/>
      <c r="AG1406" s="80"/>
      <c r="AH1406" s="5"/>
      <c r="AI1406" s="80"/>
      <c r="AJ1406" s="5"/>
      <c r="AK1406" s="80"/>
      <c r="AL1406" s="5"/>
      <c r="AM1406" s="80"/>
      <c r="AN1406" s="5"/>
      <c r="AO1406" s="80"/>
      <c r="AP1406" s="80"/>
      <c r="AQ1406" s="5"/>
      <c r="AR1406" s="80"/>
      <c r="AS1406" s="5"/>
      <c r="AT1406" s="80"/>
      <c r="AU1406" s="5"/>
      <c r="AV1406" s="80"/>
      <c r="AW1406" s="5"/>
      <c r="AX1406" s="80"/>
      <c r="AY1406" s="5"/>
      <c r="AZ1406" s="80"/>
      <c r="BA1406" s="5"/>
      <c r="BB1406" s="80"/>
      <c r="BC1406" s="80"/>
      <c r="BD1406" s="80"/>
      <c r="BE1406" s="80"/>
      <c r="BF1406" s="80"/>
      <c r="BG1406" s="80"/>
      <c r="BH1406" s="80"/>
      <c r="BI1406" s="80"/>
      <c r="BJ1406" s="80"/>
      <c r="BK1406" s="80"/>
      <c r="BL1406" s="80"/>
      <c r="BM1406" s="80"/>
      <c r="BN1406" s="80"/>
      <c r="BO1406" s="80"/>
      <c r="BP1406" s="80"/>
      <c r="BQ1406" s="80"/>
      <c r="BR1406" s="80"/>
      <c r="BS1406" s="80"/>
      <c r="BT1406" s="80"/>
      <c r="BU1406" s="80"/>
      <c r="BV1406" s="80"/>
      <c r="BW1406" s="80"/>
      <c r="BX1406" s="80"/>
      <c r="BY1406" s="80"/>
      <c r="BZ1406" s="80"/>
      <c r="CE1406" s="5"/>
    </row>
    <row r="1407" spans="2:83" s="6" customFormat="1" x14ac:dyDescent="0.25">
      <c r="B1407" s="77"/>
      <c r="C1407" s="78"/>
      <c r="D1407" s="80"/>
      <c r="E1407" s="80"/>
      <c r="F1407" s="80"/>
      <c r="G1407" s="80"/>
      <c r="H1407" s="80"/>
      <c r="I1407" s="80"/>
      <c r="J1407" s="80"/>
      <c r="K1407" s="5"/>
      <c r="L1407" s="5"/>
      <c r="M1407" s="80"/>
      <c r="N1407" s="5"/>
      <c r="O1407" s="80"/>
      <c r="P1407" s="5"/>
      <c r="Q1407" s="80"/>
      <c r="R1407" s="5"/>
      <c r="S1407" s="80"/>
      <c r="T1407" s="5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5"/>
      <c r="AE1407" s="80"/>
      <c r="AF1407" s="5"/>
      <c r="AG1407" s="80"/>
      <c r="AH1407" s="5"/>
      <c r="AI1407" s="80"/>
      <c r="AJ1407" s="5"/>
      <c r="AK1407" s="80"/>
      <c r="AL1407" s="5"/>
      <c r="AM1407" s="80"/>
      <c r="AN1407" s="5"/>
      <c r="AO1407" s="80"/>
      <c r="AP1407" s="80"/>
      <c r="AQ1407" s="5"/>
      <c r="AR1407" s="80"/>
      <c r="AS1407" s="5"/>
      <c r="AT1407" s="80"/>
      <c r="AU1407" s="5"/>
      <c r="AV1407" s="80"/>
      <c r="AW1407" s="5"/>
      <c r="AX1407" s="80"/>
      <c r="AY1407" s="5"/>
      <c r="AZ1407" s="80"/>
      <c r="BA1407" s="5"/>
      <c r="BB1407" s="80"/>
      <c r="BC1407" s="80"/>
      <c r="BD1407" s="80"/>
      <c r="BE1407" s="80"/>
      <c r="BF1407" s="80"/>
      <c r="BG1407" s="80"/>
      <c r="BH1407" s="80"/>
      <c r="BI1407" s="80"/>
      <c r="BJ1407" s="80"/>
      <c r="BK1407" s="80"/>
      <c r="BL1407" s="80"/>
      <c r="BM1407" s="80"/>
      <c r="BN1407" s="80"/>
      <c r="BO1407" s="80"/>
      <c r="BP1407" s="80"/>
      <c r="BQ1407" s="80"/>
      <c r="BR1407" s="80"/>
      <c r="BS1407" s="80"/>
      <c r="BT1407" s="80"/>
      <c r="BU1407" s="80"/>
      <c r="BV1407" s="80"/>
      <c r="BW1407" s="80"/>
      <c r="BX1407" s="80"/>
      <c r="BY1407" s="80"/>
      <c r="BZ1407" s="80"/>
      <c r="CE1407" s="5"/>
    </row>
    <row r="1408" spans="2:83" s="6" customFormat="1" x14ac:dyDescent="0.25">
      <c r="B1408" s="77"/>
      <c r="C1408" s="78"/>
      <c r="D1408" s="80"/>
      <c r="E1408" s="80"/>
      <c r="F1408" s="80"/>
      <c r="G1408" s="80"/>
      <c r="H1408" s="80"/>
      <c r="I1408" s="80"/>
      <c r="J1408" s="80"/>
      <c r="K1408" s="5"/>
      <c r="L1408" s="5"/>
      <c r="M1408" s="80"/>
      <c r="N1408" s="5"/>
      <c r="O1408" s="80"/>
      <c r="P1408" s="5"/>
      <c r="Q1408" s="80"/>
      <c r="R1408" s="5"/>
      <c r="S1408" s="80"/>
      <c r="T1408" s="5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5"/>
      <c r="AE1408" s="80"/>
      <c r="AF1408" s="5"/>
      <c r="AG1408" s="80"/>
      <c r="AH1408" s="5"/>
      <c r="AI1408" s="80"/>
      <c r="AJ1408" s="5"/>
      <c r="AK1408" s="80"/>
      <c r="AL1408" s="5"/>
      <c r="AM1408" s="80"/>
      <c r="AN1408" s="5"/>
      <c r="AO1408" s="80"/>
      <c r="AP1408" s="80"/>
      <c r="AQ1408" s="5"/>
      <c r="AR1408" s="80"/>
      <c r="AS1408" s="5"/>
      <c r="AT1408" s="80"/>
      <c r="AU1408" s="5"/>
      <c r="AV1408" s="80"/>
      <c r="AW1408" s="5"/>
      <c r="AX1408" s="80"/>
      <c r="AY1408" s="5"/>
      <c r="AZ1408" s="80"/>
      <c r="BA1408" s="5"/>
      <c r="BB1408" s="80"/>
      <c r="BC1408" s="80"/>
      <c r="BD1408" s="80"/>
      <c r="BE1408" s="80"/>
      <c r="BF1408" s="80"/>
      <c r="BG1408" s="80"/>
      <c r="BH1408" s="80"/>
      <c r="BI1408" s="80"/>
      <c r="BJ1408" s="80"/>
      <c r="BK1408" s="80"/>
      <c r="BL1408" s="80"/>
      <c r="BM1408" s="80"/>
      <c r="BN1408" s="80"/>
      <c r="BO1408" s="80"/>
      <c r="BP1408" s="80"/>
      <c r="BQ1408" s="80"/>
      <c r="BR1408" s="80"/>
      <c r="BS1408" s="80"/>
      <c r="BT1408" s="80"/>
      <c r="BU1408" s="80"/>
      <c r="BV1408" s="80"/>
      <c r="BW1408" s="80"/>
      <c r="BX1408" s="80"/>
      <c r="BY1408" s="80"/>
      <c r="BZ1408" s="80"/>
      <c r="CE1408" s="5"/>
    </row>
    <row r="1409" spans="2:83" s="6" customFormat="1" x14ac:dyDescent="0.25">
      <c r="B1409" s="77"/>
      <c r="C1409" s="78"/>
      <c r="D1409" s="80"/>
      <c r="E1409" s="80"/>
      <c r="F1409" s="80"/>
      <c r="G1409" s="80"/>
      <c r="H1409" s="80"/>
      <c r="I1409" s="80"/>
      <c r="J1409" s="80"/>
      <c r="K1409" s="5"/>
      <c r="L1409" s="5"/>
      <c r="M1409" s="80"/>
      <c r="N1409" s="5"/>
      <c r="O1409" s="80"/>
      <c r="P1409" s="5"/>
      <c r="Q1409" s="80"/>
      <c r="R1409" s="5"/>
      <c r="S1409" s="80"/>
      <c r="T1409" s="5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5"/>
      <c r="AE1409" s="80"/>
      <c r="AF1409" s="5"/>
      <c r="AG1409" s="80"/>
      <c r="AH1409" s="5"/>
      <c r="AI1409" s="80"/>
      <c r="AJ1409" s="5"/>
      <c r="AK1409" s="80"/>
      <c r="AL1409" s="5"/>
      <c r="AM1409" s="80"/>
      <c r="AN1409" s="5"/>
      <c r="AO1409" s="80"/>
      <c r="AP1409" s="80"/>
      <c r="AQ1409" s="5"/>
      <c r="AR1409" s="80"/>
      <c r="AS1409" s="5"/>
      <c r="AT1409" s="80"/>
      <c r="AU1409" s="5"/>
      <c r="AV1409" s="80"/>
      <c r="AW1409" s="5"/>
      <c r="AX1409" s="80"/>
      <c r="AY1409" s="5"/>
      <c r="AZ1409" s="80"/>
      <c r="BA1409" s="5"/>
      <c r="BB1409" s="80"/>
      <c r="BC1409" s="80"/>
      <c r="BD1409" s="80"/>
      <c r="BE1409" s="80"/>
      <c r="BF1409" s="80"/>
      <c r="BG1409" s="80"/>
      <c r="BH1409" s="80"/>
      <c r="BI1409" s="80"/>
      <c r="BJ1409" s="80"/>
      <c r="BK1409" s="80"/>
      <c r="BL1409" s="80"/>
      <c r="BM1409" s="80"/>
      <c r="BN1409" s="80"/>
      <c r="BO1409" s="80"/>
      <c r="BP1409" s="80"/>
      <c r="BQ1409" s="80"/>
      <c r="BR1409" s="80"/>
      <c r="BS1409" s="80"/>
      <c r="BT1409" s="80"/>
      <c r="BU1409" s="80"/>
      <c r="BV1409" s="80"/>
      <c r="BW1409" s="80"/>
      <c r="BX1409" s="80"/>
      <c r="BY1409" s="80"/>
      <c r="BZ1409" s="80"/>
      <c r="CE1409" s="5"/>
    </row>
    <row r="1410" spans="2:83" s="6" customFormat="1" x14ac:dyDescent="0.25">
      <c r="B1410" s="77"/>
      <c r="C1410" s="78"/>
      <c r="D1410" s="80"/>
      <c r="E1410" s="80"/>
      <c r="F1410" s="80"/>
      <c r="G1410" s="80"/>
      <c r="H1410" s="80"/>
      <c r="I1410" s="80"/>
      <c r="J1410" s="80"/>
      <c r="K1410" s="5"/>
      <c r="L1410" s="5"/>
      <c r="M1410" s="80"/>
      <c r="N1410" s="5"/>
      <c r="O1410" s="80"/>
      <c r="P1410" s="5"/>
      <c r="Q1410" s="80"/>
      <c r="R1410" s="5"/>
      <c r="S1410" s="80"/>
      <c r="T1410" s="5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5"/>
      <c r="AE1410" s="80"/>
      <c r="AF1410" s="5"/>
      <c r="AG1410" s="80"/>
      <c r="AH1410" s="5"/>
      <c r="AI1410" s="80"/>
      <c r="AJ1410" s="5"/>
      <c r="AK1410" s="80"/>
      <c r="AL1410" s="5"/>
      <c r="AM1410" s="80"/>
      <c r="AN1410" s="5"/>
      <c r="AO1410" s="80"/>
      <c r="AP1410" s="80"/>
      <c r="AQ1410" s="5"/>
      <c r="AR1410" s="80"/>
      <c r="AS1410" s="5"/>
      <c r="AT1410" s="80"/>
      <c r="AU1410" s="5"/>
      <c r="AV1410" s="80"/>
      <c r="AW1410" s="5"/>
      <c r="AX1410" s="80"/>
      <c r="AY1410" s="5"/>
      <c r="AZ1410" s="80"/>
      <c r="BA1410" s="5"/>
      <c r="BB1410" s="80"/>
      <c r="BC1410" s="80"/>
      <c r="BD1410" s="80"/>
      <c r="BE1410" s="80"/>
      <c r="BF1410" s="80"/>
      <c r="BG1410" s="80"/>
      <c r="BH1410" s="80"/>
      <c r="BI1410" s="80"/>
      <c r="BJ1410" s="80"/>
      <c r="BK1410" s="80"/>
      <c r="BL1410" s="80"/>
      <c r="BM1410" s="80"/>
      <c r="BN1410" s="80"/>
      <c r="BO1410" s="80"/>
      <c r="BP1410" s="80"/>
      <c r="BQ1410" s="80"/>
      <c r="BR1410" s="80"/>
      <c r="BS1410" s="80"/>
      <c r="BT1410" s="80"/>
      <c r="BU1410" s="80"/>
      <c r="BV1410" s="80"/>
      <c r="BW1410" s="80"/>
      <c r="BX1410" s="80"/>
      <c r="BY1410" s="80"/>
      <c r="BZ1410" s="80"/>
      <c r="CE1410" s="5"/>
    </row>
    <row r="1411" spans="2:83" s="6" customFormat="1" x14ac:dyDescent="0.25">
      <c r="B1411" s="77"/>
      <c r="C1411" s="78"/>
      <c r="D1411" s="80"/>
      <c r="E1411" s="80"/>
      <c r="F1411" s="80"/>
      <c r="G1411" s="80"/>
      <c r="H1411" s="80"/>
      <c r="I1411" s="80"/>
      <c r="J1411" s="80"/>
      <c r="K1411" s="5"/>
      <c r="L1411" s="5"/>
      <c r="M1411" s="80"/>
      <c r="N1411" s="5"/>
      <c r="O1411" s="80"/>
      <c r="P1411" s="5"/>
      <c r="Q1411" s="80"/>
      <c r="R1411" s="5"/>
      <c r="S1411" s="80"/>
      <c r="T1411" s="5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5"/>
      <c r="AE1411" s="80"/>
      <c r="AF1411" s="5"/>
      <c r="AG1411" s="80"/>
      <c r="AH1411" s="5"/>
      <c r="AI1411" s="80"/>
      <c r="AJ1411" s="5"/>
      <c r="AK1411" s="80"/>
      <c r="AL1411" s="5"/>
      <c r="AM1411" s="80"/>
      <c r="AN1411" s="5"/>
      <c r="AO1411" s="80"/>
      <c r="AP1411" s="80"/>
      <c r="AQ1411" s="5"/>
      <c r="AR1411" s="80"/>
      <c r="AS1411" s="5"/>
      <c r="AT1411" s="80"/>
      <c r="AU1411" s="5"/>
      <c r="AV1411" s="80"/>
      <c r="AW1411" s="5"/>
      <c r="AX1411" s="80"/>
      <c r="AY1411" s="5"/>
      <c r="AZ1411" s="80"/>
      <c r="BA1411" s="5"/>
      <c r="BB1411" s="80"/>
      <c r="BC1411" s="80"/>
      <c r="BD1411" s="80"/>
      <c r="BE1411" s="80"/>
      <c r="BF1411" s="80"/>
      <c r="BG1411" s="80"/>
      <c r="BH1411" s="80"/>
      <c r="BI1411" s="80"/>
      <c r="BJ1411" s="80"/>
      <c r="BK1411" s="80"/>
      <c r="BL1411" s="80"/>
      <c r="BM1411" s="80"/>
      <c r="BN1411" s="80"/>
      <c r="BO1411" s="80"/>
      <c r="BP1411" s="80"/>
      <c r="BQ1411" s="80"/>
      <c r="BR1411" s="80"/>
      <c r="BS1411" s="80"/>
      <c r="BT1411" s="80"/>
      <c r="BU1411" s="80"/>
      <c r="BV1411" s="80"/>
      <c r="BW1411" s="80"/>
      <c r="BX1411" s="80"/>
      <c r="BY1411" s="80"/>
      <c r="BZ1411" s="80"/>
      <c r="CE1411" s="5"/>
    </row>
    <row r="1412" spans="2:83" s="6" customFormat="1" x14ac:dyDescent="0.25">
      <c r="B1412" s="77"/>
      <c r="C1412" s="78"/>
      <c r="D1412" s="80"/>
      <c r="E1412" s="80"/>
      <c r="F1412" s="80"/>
      <c r="G1412" s="80"/>
      <c r="H1412" s="80"/>
      <c r="I1412" s="80"/>
      <c r="J1412" s="80"/>
      <c r="K1412" s="5"/>
      <c r="L1412" s="5"/>
      <c r="M1412" s="80"/>
      <c r="N1412" s="5"/>
      <c r="O1412" s="80"/>
      <c r="P1412" s="5"/>
      <c r="Q1412" s="80"/>
      <c r="R1412" s="5"/>
      <c r="S1412" s="80"/>
      <c r="T1412" s="5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5"/>
      <c r="AE1412" s="80"/>
      <c r="AF1412" s="5"/>
      <c r="AG1412" s="80"/>
      <c r="AH1412" s="5"/>
      <c r="AI1412" s="80"/>
      <c r="AJ1412" s="5"/>
      <c r="AK1412" s="80"/>
      <c r="AL1412" s="5"/>
      <c r="AM1412" s="80"/>
      <c r="AN1412" s="5"/>
      <c r="AO1412" s="80"/>
      <c r="AP1412" s="80"/>
      <c r="AQ1412" s="5"/>
      <c r="AR1412" s="80"/>
      <c r="AS1412" s="5"/>
      <c r="AT1412" s="80"/>
      <c r="AU1412" s="5"/>
      <c r="AV1412" s="80"/>
      <c r="AW1412" s="5"/>
      <c r="AX1412" s="80"/>
      <c r="AY1412" s="5"/>
      <c r="AZ1412" s="80"/>
      <c r="BA1412" s="5"/>
      <c r="BB1412" s="80"/>
      <c r="BC1412" s="80"/>
      <c r="BD1412" s="80"/>
      <c r="BE1412" s="80"/>
      <c r="BF1412" s="80"/>
      <c r="BG1412" s="80"/>
      <c r="BH1412" s="80"/>
      <c r="BI1412" s="80"/>
      <c r="BJ1412" s="80"/>
      <c r="BK1412" s="80"/>
      <c r="BL1412" s="80"/>
      <c r="BM1412" s="80"/>
      <c r="BN1412" s="80"/>
      <c r="BO1412" s="80"/>
      <c r="BP1412" s="80"/>
      <c r="BQ1412" s="80"/>
      <c r="BR1412" s="80"/>
      <c r="BS1412" s="80"/>
      <c r="BT1412" s="80"/>
      <c r="BU1412" s="80"/>
      <c r="BV1412" s="80"/>
      <c r="BW1412" s="80"/>
      <c r="BX1412" s="80"/>
      <c r="BY1412" s="80"/>
      <c r="BZ1412" s="80"/>
      <c r="CE1412" s="5"/>
    </row>
    <row r="1413" spans="2:83" s="6" customFormat="1" x14ac:dyDescent="0.25">
      <c r="B1413" s="77"/>
      <c r="C1413" s="78"/>
      <c r="D1413" s="80"/>
      <c r="E1413" s="80"/>
      <c r="F1413" s="80"/>
      <c r="G1413" s="80"/>
      <c r="H1413" s="80"/>
      <c r="I1413" s="80"/>
      <c r="J1413" s="80"/>
      <c r="K1413" s="5"/>
      <c r="L1413" s="5"/>
      <c r="M1413" s="80"/>
      <c r="N1413" s="5"/>
      <c r="O1413" s="80"/>
      <c r="P1413" s="5"/>
      <c r="Q1413" s="80"/>
      <c r="R1413" s="5"/>
      <c r="S1413" s="80"/>
      <c r="T1413" s="5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5"/>
      <c r="AE1413" s="80"/>
      <c r="AF1413" s="5"/>
      <c r="AG1413" s="80"/>
      <c r="AH1413" s="5"/>
      <c r="AI1413" s="80"/>
      <c r="AJ1413" s="5"/>
      <c r="AK1413" s="80"/>
      <c r="AL1413" s="5"/>
      <c r="AM1413" s="80"/>
      <c r="AN1413" s="5"/>
      <c r="AO1413" s="80"/>
      <c r="AP1413" s="80"/>
      <c r="AQ1413" s="5"/>
      <c r="AR1413" s="80"/>
      <c r="AS1413" s="5"/>
      <c r="AT1413" s="80"/>
      <c r="AU1413" s="5"/>
      <c r="AV1413" s="80"/>
      <c r="AW1413" s="5"/>
      <c r="AX1413" s="80"/>
      <c r="AY1413" s="5"/>
      <c r="AZ1413" s="80"/>
      <c r="BA1413" s="5"/>
      <c r="BB1413" s="80"/>
      <c r="BC1413" s="80"/>
      <c r="BD1413" s="80"/>
      <c r="BE1413" s="80"/>
      <c r="BF1413" s="80"/>
      <c r="BG1413" s="80"/>
      <c r="BH1413" s="80"/>
      <c r="BI1413" s="80"/>
      <c r="BJ1413" s="80"/>
      <c r="BK1413" s="80"/>
      <c r="BL1413" s="80"/>
      <c r="BM1413" s="80"/>
      <c r="BN1413" s="80"/>
      <c r="BO1413" s="80"/>
      <c r="BP1413" s="80"/>
      <c r="BQ1413" s="80"/>
      <c r="BR1413" s="80"/>
      <c r="BS1413" s="80"/>
      <c r="BT1413" s="80"/>
      <c r="BU1413" s="80"/>
      <c r="BV1413" s="80"/>
      <c r="BW1413" s="80"/>
      <c r="BX1413" s="80"/>
      <c r="BY1413" s="80"/>
      <c r="BZ1413" s="80"/>
      <c r="CE1413" s="5"/>
    </row>
    <row r="1414" spans="2:83" s="6" customFormat="1" x14ac:dyDescent="0.25">
      <c r="B1414" s="77"/>
      <c r="C1414" s="78"/>
      <c r="D1414" s="80"/>
      <c r="E1414" s="80"/>
      <c r="F1414" s="80"/>
      <c r="G1414" s="80"/>
      <c r="H1414" s="80"/>
      <c r="I1414" s="80"/>
      <c r="J1414" s="80"/>
      <c r="K1414" s="5"/>
      <c r="L1414" s="5"/>
      <c r="M1414" s="80"/>
      <c r="N1414" s="5"/>
      <c r="O1414" s="80"/>
      <c r="P1414" s="5"/>
      <c r="Q1414" s="80"/>
      <c r="R1414" s="5"/>
      <c r="S1414" s="80"/>
      <c r="T1414" s="5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5"/>
      <c r="AE1414" s="80"/>
      <c r="AF1414" s="5"/>
      <c r="AG1414" s="80"/>
      <c r="AH1414" s="5"/>
      <c r="AI1414" s="80"/>
      <c r="AJ1414" s="5"/>
      <c r="AK1414" s="80"/>
      <c r="AL1414" s="5"/>
      <c r="AM1414" s="80"/>
      <c r="AN1414" s="5"/>
      <c r="AO1414" s="80"/>
      <c r="AP1414" s="80"/>
      <c r="AQ1414" s="5"/>
      <c r="AR1414" s="80"/>
      <c r="AS1414" s="5"/>
      <c r="AT1414" s="80"/>
      <c r="AU1414" s="5"/>
      <c r="AV1414" s="80"/>
      <c r="AW1414" s="5"/>
      <c r="AX1414" s="80"/>
      <c r="AY1414" s="5"/>
      <c r="AZ1414" s="80"/>
      <c r="BA1414" s="5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  <c r="BM1414" s="80"/>
      <c r="BN1414" s="80"/>
      <c r="BO1414" s="80"/>
      <c r="BP1414" s="80"/>
      <c r="BQ1414" s="80"/>
      <c r="BR1414" s="80"/>
      <c r="BS1414" s="80"/>
      <c r="BT1414" s="80"/>
      <c r="BU1414" s="80"/>
      <c r="BV1414" s="80"/>
      <c r="BW1414" s="80"/>
      <c r="BX1414" s="80"/>
      <c r="BY1414" s="80"/>
      <c r="BZ1414" s="80"/>
      <c r="CE1414" s="5"/>
    </row>
    <row r="1415" spans="2:83" s="6" customFormat="1" x14ac:dyDescent="0.25">
      <c r="B1415" s="77"/>
      <c r="C1415" s="78"/>
      <c r="D1415" s="80"/>
      <c r="E1415" s="80"/>
      <c r="F1415" s="80"/>
      <c r="G1415" s="80"/>
      <c r="H1415" s="80"/>
      <c r="I1415" s="80"/>
      <c r="J1415" s="80"/>
      <c r="K1415" s="5"/>
      <c r="L1415" s="5"/>
      <c r="M1415" s="80"/>
      <c r="N1415" s="5"/>
      <c r="O1415" s="80"/>
      <c r="P1415" s="5"/>
      <c r="Q1415" s="80"/>
      <c r="R1415" s="5"/>
      <c r="S1415" s="80"/>
      <c r="T1415" s="5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5"/>
      <c r="AE1415" s="80"/>
      <c r="AF1415" s="5"/>
      <c r="AG1415" s="80"/>
      <c r="AH1415" s="5"/>
      <c r="AI1415" s="80"/>
      <c r="AJ1415" s="5"/>
      <c r="AK1415" s="80"/>
      <c r="AL1415" s="5"/>
      <c r="AM1415" s="80"/>
      <c r="AN1415" s="5"/>
      <c r="AO1415" s="80"/>
      <c r="AP1415" s="80"/>
      <c r="AQ1415" s="5"/>
      <c r="AR1415" s="80"/>
      <c r="AS1415" s="5"/>
      <c r="AT1415" s="80"/>
      <c r="AU1415" s="5"/>
      <c r="AV1415" s="80"/>
      <c r="AW1415" s="5"/>
      <c r="AX1415" s="80"/>
      <c r="AY1415" s="5"/>
      <c r="AZ1415" s="80"/>
      <c r="BA1415" s="5"/>
      <c r="BB1415" s="80"/>
      <c r="BC1415" s="80"/>
      <c r="BD1415" s="80"/>
      <c r="BE1415" s="80"/>
      <c r="BF1415" s="80"/>
      <c r="BG1415" s="80"/>
      <c r="BH1415" s="80"/>
      <c r="BI1415" s="80"/>
      <c r="BJ1415" s="80"/>
      <c r="BK1415" s="80"/>
      <c r="BL1415" s="80"/>
      <c r="BM1415" s="80"/>
      <c r="BN1415" s="80"/>
      <c r="BO1415" s="80"/>
      <c r="BP1415" s="80"/>
      <c r="BQ1415" s="80"/>
      <c r="BR1415" s="80"/>
      <c r="BS1415" s="80"/>
      <c r="BT1415" s="80"/>
      <c r="BU1415" s="80"/>
      <c r="BV1415" s="80"/>
      <c r="BW1415" s="80"/>
      <c r="BX1415" s="80"/>
      <c r="BY1415" s="80"/>
      <c r="BZ1415" s="80"/>
      <c r="CE1415" s="5"/>
    </row>
    <row r="1416" spans="2:83" s="6" customFormat="1" x14ac:dyDescent="0.25">
      <c r="B1416" s="77"/>
      <c r="C1416" s="78"/>
      <c r="D1416" s="80"/>
      <c r="E1416" s="80"/>
      <c r="F1416" s="80"/>
      <c r="G1416" s="80"/>
      <c r="H1416" s="80"/>
      <c r="I1416" s="80"/>
      <c r="J1416" s="80"/>
      <c r="K1416" s="5"/>
      <c r="L1416" s="5"/>
      <c r="M1416" s="80"/>
      <c r="N1416" s="5"/>
      <c r="O1416" s="80"/>
      <c r="P1416" s="5"/>
      <c r="Q1416" s="80"/>
      <c r="R1416" s="5"/>
      <c r="S1416" s="80"/>
      <c r="T1416" s="5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5"/>
      <c r="AE1416" s="80"/>
      <c r="AF1416" s="5"/>
      <c r="AG1416" s="80"/>
      <c r="AH1416" s="5"/>
      <c r="AI1416" s="80"/>
      <c r="AJ1416" s="5"/>
      <c r="AK1416" s="80"/>
      <c r="AL1416" s="5"/>
      <c r="AM1416" s="80"/>
      <c r="AN1416" s="5"/>
      <c r="AO1416" s="80"/>
      <c r="AP1416" s="80"/>
      <c r="AQ1416" s="5"/>
      <c r="AR1416" s="80"/>
      <c r="AS1416" s="5"/>
      <c r="AT1416" s="80"/>
      <c r="AU1416" s="5"/>
      <c r="AV1416" s="80"/>
      <c r="AW1416" s="5"/>
      <c r="AX1416" s="80"/>
      <c r="AY1416" s="5"/>
      <c r="AZ1416" s="80"/>
      <c r="BA1416" s="5"/>
      <c r="BB1416" s="80"/>
      <c r="BC1416" s="80"/>
      <c r="BD1416" s="80"/>
      <c r="BE1416" s="80"/>
      <c r="BF1416" s="80"/>
      <c r="BG1416" s="80"/>
      <c r="BH1416" s="80"/>
      <c r="BI1416" s="80"/>
      <c r="BJ1416" s="80"/>
      <c r="BK1416" s="80"/>
      <c r="BL1416" s="80"/>
      <c r="BM1416" s="80"/>
      <c r="BN1416" s="80"/>
      <c r="BO1416" s="80"/>
      <c r="BP1416" s="80"/>
      <c r="BQ1416" s="80"/>
      <c r="BR1416" s="80"/>
      <c r="BS1416" s="80"/>
      <c r="BT1416" s="80"/>
      <c r="BU1416" s="80"/>
      <c r="BV1416" s="80"/>
      <c r="BW1416" s="80"/>
      <c r="BX1416" s="80"/>
      <c r="BY1416" s="80"/>
      <c r="BZ1416" s="80"/>
      <c r="CE1416" s="5"/>
    </row>
    <row r="1417" spans="2:83" s="6" customFormat="1" x14ac:dyDescent="0.25">
      <c r="B1417" s="77"/>
      <c r="C1417" s="78"/>
      <c r="D1417" s="80"/>
      <c r="E1417" s="80"/>
      <c r="F1417" s="80"/>
      <c r="G1417" s="80"/>
      <c r="H1417" s="80"/>
      <c r="I1417" s="80"/>
      <c r="J1417" s="80"/>
      <c r="K1417" s="5"/>
      <c r="L1417" s="5"/>
      <c r="M1417" s="80"/>
      <c r="N1417" s="5"/>
      <c r="O1417" s="80"/>
      <c r="P1417" s="5"/>
      <c r="Q1417" s="80"/>
      <c r="R1417" s="5"/>
      <c r="S1417" s="80"/>
      <c r="T1417" s="5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5"/>
      <c r="AE1417" s="80"/>
      <c r="AF1417" s="5"/>
      <c r="AG1417" s="80"/>
      <c r="AH1417" s="5"/>
      <c r="AI1417" s="80"/>
      <c r="AJ1417" s="5"/>
      <c r="AK1417" s="80"/>
      <c r="AL1417" s="5"/>
      <c r="AM1417" s="80"/>
      <c r="AN1417" s="5"/>
      <c r="AO1417" s="80"/>
      <c r="AP1417" s="80"/>
      <c r="AQ1417" s="5"/>
      <c r="AR1417" s="80"/>
      <c r="AS1417" s="5"/>
      <c r="AT1417" s="80"/>
      <c r="AU1417" s="5"/>
      <c r="AV1417" s="80"/>
      <c r="AW1417" s="5"/>
      <c r="AX1417" s="80"/>
      <c r="AY1417" s="5"/>
      <c r="AZ1417" s="80"/>
      <c r="BA1417" s="5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0"/>
      <c r="BP1417" s="80"/>
      <c r="BQ1417" s="80"/>
      <c r="BR1417" s="80"/>
      <c r="BS1417" s="80"/>
      <c r="BT1417" s="80"/>
      <c r="BU1417" s="80"/>
      <c r="BV1417" s="80"/>
      <c r="BW1417" s="80"/>
      <c r="BX1417" s="80"/>
      <c r="BY1417" s="80"/>
      <c r="BZ1417" s="80"/>
      <c r="CE1417" s="5"/>
    </row>
    <row r="1418" spans="2:83" s="6" customFormat="1" x14ac:dyDescent="0.25">
      <c r="B1418" s="77"/>
      <c r="C1418" s="78"/>
      <c r="D1418" s="80"/>
      <c r="E1418" s="80"/>
      <c r="F1418" s="80"/>
      <c r="G1418" s="80"/>
      <c r="H1418" s="80"/>
      <c r="I1418" s="80"/>
      <c r="J1418" s="80"/>
      <c r="K1418" s="5"/>
      <c r="L1418" s="5"/>
      <c r="M1418" s="80"/>
      <c r="N1418" s="5"/>
      <c r="O1418" s="80"/>
      <c r="P1418" s="5"/>
      <c r="Q1418" s="80"/>
      <c r="R1418" s="5"/>
      <c r="S1418" s="80"/>
      <c r="T1418" s="5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5"/>
      <c r="AE1418" s="80"/>
      <c r="AF1418" s="5"/>
      <c r="AG1418" s="80"/>
      <c r="AH1418" s="5"/>
      <c r="AI1418" s="80"/>
      <c r="AJ1418" s="5"/>
      <c r="AK1418" s="80"/>
      <c r="AL1418" s="5"/>
      <c r="AM1418" s="80"/>
      <c r="AN1418" s="5"/>
      <c r="AO1418" s="80"/>
      <c r="AP1418" s="80"/>
      <c r="AQ1418" s="5"/>
      <c r="AR1418" s="80"/>
      <c r="AS1418" s="5"/>
      <c r="AT1418" s="80"/>
      <c r="AU1418" s="5"/>
      <c r="AV1418" s="80"/>
      <c r="AW1418" s="5"/>
      <c r="AX1418" s="80"/>
      <c r="AY1418" s="5"/>
      <c r="AZ1418" s="80"/>
      <c r="BA1418" s="5"/>
      <c r="BB1418" s="80"/>
      <c r="BC1418" s="80"/>
      <c r="BD1418" s="80"/>
      <c r="BE1418" s="80"/>
      <c r="BF1418" s="80"/>
      <c r="BG1418" s="80"/>
      <c r="BH1418" s="80"/>
      <c r="BI1418" s="80"/>
      <c r="BJ1418" s="80"/>
      <c r="BK1418" s="80"/>
      <c r="BL1418" s="80"/>
      <c r="BM1418" s="80"/>
      <c r="BN1418" s="80"/>
      <c r="BO1418" s="80"/>
      <c r="BP1418" s="80"/>
      <c r="BQ1418" s="80"/>
      <c r="BR1418" s="80"/>
      <c r="BS1418" s="80"/>
      <c r="BT1418" s="80"/>
      <c r="BU1418" s="80"/>
      <c r="BV1418" s="80"/>
      <c r="BW1418" s="80"/>
      <c r="BX1418" s="80"/>
      <c r="BY1418" s="80"/>
      <c r="BZ1418" s="80"/>
      <c r="CE1418" s="5"/>
    </row>
    <row r="1419" spans="2:83" s="6" customFormat="1" x14ac:dyDescent="0.25">
      <c r="B1419" s="77"/>
      <c r="C1419" s="78"/>
      <c r="D1419" s="80"/>
      <c r="E1419" s="80"/>
      <c r="F1419" s="80"/>
      <c r="G1419" s="80"/>
      <c r="H1419" s="80"/>
      <c r="I1419" s="80"/>
      <c r="J1419" s="80"/>
      <c r="K1419" s="5"/>
      <c r="L1419" s="5"/>
      <c r="M1419" s="80"/>
      <c r="N1419" s="5"/>
      <c r="O1419" s="80"/>
      <c r="P1419" s="5"/>
      <c r="Q1419" s="80"/>
      <c r="R1419" s="5"/>
      <c r="S1419" s="80"/>
      <c r="T1419" s="5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5"/>
      <c r="AE1419" s="80"/>
      <c r="AF1419" s="5"/>
      <c r="AG1419" s="80"/>
      <c r="AH1419" s="5"/>
      <c r="AI1419" s="80"/>
      <c r="AJ1419" s="5"/>
      <c r="AK1419" s="80"/>
      <c r="AL1419" s="5"/>
      <c r="AM1419" s="80"/>
      <c r="AN1419" s="5"/>
      <c r="AO1419" s="80"/>
      <c r="AP1419" s="80"/>
      <c r="AQ1419" s="5"/>
      <c r="AR1419" s="80"/>
      <c r="AS1419" s="5"/>
      <c r="AT1419" s="80"/>
      <c r="AU1419" s="5"/>
      <c r="AV1419" s="80"/>
      <c r="AW1419" s="5"/>
      <c r="AX1419" s="80"/>
      <c r="AY1419" s="5"/>
      <c r="AZ1419" s="80"/>
      <c r="BA1419" s="5"/>
      <c r="BB1419" s="80"/>
      <c r="BC1419" s="80"/>
      <c r="BD1419" s="80"/>
      <c r="BE1419" s="80"/>
      <c r="BF1419" s="80"/>
      <c r="BG1419" s="80"/>
      <c r="BH1419" s="80"/>
      <c r="BI1419" s="80"/>
      <c r="BJ1419" s="80"/>
      <c r="BK1419" s="80"/>
      <c r="BL1419" s="80"/>
      <c r="BM1419" s="80"/>
      <c r="BN1419" s="80"/>
      <c r="BO1419" s="80"/>
      <c r="BP1419" s="80"/>
      <c r="BQ1419" s="80"/>
      <c r="BR1419" s="80"/>
      <c r="BS1419" s="80"/>
      <c r="BT1419" s="80"/>
      <c r="BU1419" s="80"/>
      <c r="BV1419" s="80"/>
      <c r="BW1419" s="80"/>
      <c r="BX1419" s="80"/>
      <c r="BY1419" s="80"/>
      <c r="BZ1419" s="80"/>
      <c r="CE1419" s="5"/>
    </row>
    <row r="1420" spans="2:83" s="6" customFormat="1" x14ac:dyDescent="0.25">
      <c r="B1420" s="77"/>
      <c r="C1420" s="78"/>
      <c r="D1420" s="80"/>
      <c r="E1420" s="80"/>
      <c r="F1420" s="80"/>
      <c r="G1420" s="80"/>
      <c r="H1420" s="80"/>
      <c r="I1420" s="80"/>
      <c r="J1420" s="80"/>
      <c r="K1420" s="5"/>
      <c r="L1420" s="5"/>
      <c r="M1420" s="80"/>
      <c r="N1420" s="5"/>
      <c r="O1420" s="80"/>
      <c r="P1420" s="5"/>
      <c r="Q1420" s="80"/>
      <c r="R1420" s="5"/>
      <c r="S1420" s="80"/>
      <c r="T1420" s="5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5"/>
      <c r="AE1420" s="80"/>
      <c r="AF1420" s="5"/>
      <c r="AG1420" s="80"/>
      <c r="AH1420" s="5"/>
      <c r="AI1420" s="80"/>
      <c r="AJ1420" s="5"/>
      <c r="AK1420" s="80"/>
      <c r="AL1420" s="5"/>
      <c r="AM1420" s="80"/>
      <c r="AN1420" s="5"/>
      <c r="AO1420" s="80"/>
      <c r="AP1420" s="80"/>
      <c r="AQ1420" s="5"/>
      <c r="AR1420" s="80"/>
      <c r="AS1420" s="5"/>
      <c r="AT1420" s="80"/>
      <c r="AU1420" s="5"/>
      <c r="AV1420" s="80"/>
      <c r="AW1420" s="5"/>
      <c r="AX1420" s="80"/>
      <c r="AY1420" s="5"/>
      <c r="AZ1420" s="80"/>
      <c r="BA1420" s="5"/>
      <c r="BB1420" s="80"/>
      <c r="BC1420" s="80"/>
      <c r="BD1420" s="80"/>
      <c r="BE1420" s="80"/>
      <c r="BF1420" s="80"/>
      <c r="BG1420" s="80"/>
      <c r="BH1420" s="80"/>
      <c r="BI1420" s="80"/>
      <c r="BJ1420" s="80"/>
      <c r="BK1420" s="80"/>
      <c r="BL1420" s="80"/>
      <c r="BM1420" s="80"/>
      <c r="BN1420" s="80"/>
      <c r="BO1420" s="80"/>
      <c r="BP1420" s="80"/>
      <c r="BQ1420" s="80"/>
      <c r="BR1420" s="80"/>
      <c r="BS1420" s="80"/>
      <c r="BT1420" s="80"/>
      <c r="BU1420" s="80"/>
      <c r="BV1420" s="80"/>
      <c r="BW1420" s="80"/>
      <c r="BX1420" s="80"/>
      <c r="BY1420" s="80"/>
      <c r="BZ1420" s="80"/>
      <c r="CE1420" s="5"/>
    </row>
    <row r="1421" spans="2:83" s="6" customFormat="1" x14ac:dyDescent="0.25">
      <c r="B1421" s="77"/>
      <c r="C1421" s="78"/>
      <c r="D1421" s="80"/>
      <c r="E1421" s="80"/>
      <c r="F1421" s="80"/>
      <c r="G1421" s="80"/>
      <c r="H1421" s="80"/>
      <c r="I1421" s="80"/>
      <c r="J1421" s="80"/>
      <c r="K1421" s="5"/>
      <c r="L1421" s="5"/>
      <c r="M1421" s="80"/>
      <c r="N1421" s="5"/>
      <c r="O1421" s="80"/>
      <c r="P1421" s="5"/>
      <c r="Q1421" s="80"/>
      <c r="R1421" s="5"/>
      <c r="S1421" s="80"/>
      <c r="T1421" s="5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5"/>
      <c r="AE1421" s="80"/>
      <c r="AF1421" s="5"/>
      <c r="AG1421" s="80"/>
      <c r="AH1421" s="5"/>
      <c r="AI1421" s="80"/>
      <c r="AJ1421" s="5"/>
      <c r="AK1421" s="80"/>
      <c r="AL1421" s="5"/>
      <c r="AM1421" s="80"/>
      <c r="AN1421" s="5"/>
      <c r="AO1421" s="80"/>
      <c r="AP1421" s="80"/>
      <c r="AQ1421" s="5"/>
      <c r="AR1421" s="80"/>
      <c r="AS1421" s="5"/>
      <c r="AT1421" s="80"/>
      <c r="AU1421" s="5"/>
      <c r="AV1421" s="80"/>
      <c r="AW1421" s="5"/>
      <c r="AX1421" s="80"/>
      <c r="AY1421" s="5"/>
      <c r="AZ1421" s="80"/>
      <c r="BA1421" s="5"/>
      <c r="BB1421" s="80"/>
      <c r="BC1421" s="80"/>
      <c r="BD1421" s="80"/>
      <c r="BE1421" s="80"/>
      <c r="BF1421" s="80"/>
      <c r="BG1421" s="80"/>
      <c r="BH1421" s="80"/>
      <c r="BI1421" s="80"/>
      <c r="BJ1421" s="80"/>
      <c r="BK1421" s="80"/>
      <c r="BL1421" s="80"/>
      <c r="BM1421" s="80"/>
      <c r="BN1421" s="80"/>
      <c r="BO1421" s="80"/>
      <c r="BP1421" s="80"/>
      <c r="BQ1421" s="80"/>
      <c r="BR1421" s="80"/>
      <c r="BS1421" s="80"/>
      <c r="BT1421" s="80"/>
      <c r="BU1421" s="80"/>
      <c r="BV1421" s="80"/>
      <c r="BW1421" s="80"/>
      <c r="BX1421" s="80"/>
      <c r="BY1421" s="80"/>
      <c r="BZ1421" s="80"/>
      <c r="CE1421" s="5"/>
    </row>
    <row r="1422" spans="2:83" s="6" customFormat="1" x14ac:dyDescent="0.25">
      <c r="B1422" s="77"/>
      <c r="C1422" s="78"/>
      <c r="D1422" s="80"/>
      <c r="E1422" s="80"/>
      <c r="F1422" s="80"/>
      <c r="G1422" s="80"/>
      <c r="H1422" s="80"/>
      <c r="I1422" s="80"/>
      <c r="J1422" s="80"/>
      <c r="K1422" s="5"/>
      <c r="L1422" s="5"/>
      <c r="M1422" s="80"/>
      <c r="N1422" s="5"/>
      <c r="O1422" s="80"/>
      <c r="P1422" s="5"/>
      <c r="Q1422" s="80"/>
      <c r="R1422" s="5"/>
      <c r="S1422" s="80"/>
      <c r="T1422" s="5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5"/>
      <c r="AE1422" s="80"/>
      <c r="AF1422" s="5"/>
      <c r="AG1422" s="80"/>
      <c r="AH1422" s="5"/>
      <c r="AI1422" s="80"/>
      <c r="AJ1422" s="5"/>
      <c r="AK1422" s="80"/>
      <c r="AL1422" s="5"/>
      <c r="AM1422" s="80"/>
      <c r="AN1422" s="5"/>
      <c r="AO1422" s="80"/>
      <c r="AP1422" s="80"/>
      <c r="AQ1422" s="5"/>
      <c r="AR1422" s="80"/>
      <c r="AS1422" s="5"/>
      <c r="AT1422" s="80"/>
      <c r="AU1422" s="5"/>
      <c r="AV1422" s="80"/>
      <c r="AW1422" s="5"/>
      <c r="AX1422" s="80"/>
      <c r="AY1422" s="5"/>
      <c r="AZ1422" s="80"/>
      <c r="BA1422" s="5"/>
      <c r="BB1422" s="80"/>
      <c r="BC1422" s="80"/>
      <c r="BD1422" s="80"/>
      <c r="BE1422" s="80"/>
      <c r="BF1422" s="80"/>
      <c r="BG1422" s="80"/>
      <c r="BH1422" s="80"/>
      <c r="BI1422" s="80"/>
      <c r="BJ1422" s="80"/>
      <c r="BK1422" s="80"/>
      <c r="BL1422" s="80"/>
      <c r="BM1422" s="80"/>
      <c r="BN1422" s="80"/>
      <c r="BO1422" s="80"/>
      <c r="BP1422" s="80"/>
      <c r="BQ1422" s="80"/>
      <c r="BR1422" s="80"/>
      <c r="BS1422" s="80"/>
      <c r="BT1422" s="80"/>
      <c r="BU1422" s="80"/>
      <c r="BV1422" s="80"/>
      <c r="BW1422" s="80"/>
      <c r="BX1422" s="80"/>
      <c r="BY1422" s="80"/>
      <c r="BZ1422" s="80"/>
      <c r="CE1422" s="5"/>
    </row>
    <row r="1423" spans="2:83" s="6" customFormat="1" x14ac:dyDescent="0.25">
      <c r="B1423" s="77"/>
      <c r="C1423" s="78"/>
      <c r="D1423" s="80"/>
      <c r="E1423" s="80"/>
      <c r="F1423" s="80"/>
      <c r="G1423" s="80"/>
      <c r="H1423" s="80"/>
      <c r="I1423" s="80"/>
      <c r="J1423" s="80"/>
      <c r="K1423" s="5"/>
      <c r="L1423" s="5"/>
      <c r="M1423" s="80"/>
      <c r="N1423" s="5"/>
      <c r="O1423" s="80"/>
      <c r="P1423" s="5"/>
      <c r="Q1423" s="80"/>
      <c r="R1423" s="5"/>
      <c r="S1423" s="80"/>
      <c r="T1423" s="5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5"/>
      <c r="AE1423" s="80"/>
      <c r="AF1423" s="5"/>
      <c r="AG1423" s="80"/>
      <c r="AH1423" s="5"/>
      <c r="AI1423" s="80"/>
      <c r="AJ1423" s="5"/>
      <c r="AK1423" s="80"/>
      <c r="AL1423" s="5"/>
      <c r="AM1423" s="80"/>
      <c r="AN1423" s="5"/>
      <c r="AO1423" s="80"/>
      <c r="AP1423" s="80"/>
      <c r="AQ1423" s="5"/>
      <c r="AR1423" s="80"/>
      <c r="AS1423" s="5"/>
      <c r="AT1423" s="80"/>
      <c r="AU1423" s="5"/>
      <c r="AV1423" s="80"/>
      <c r="AW1423" s="5"/>
      <c r="AX1423" s="80"/>
      <c r="AY1423" s="5"/>
      <c r="AZ1423" s="80"/>
      <c r="BA1423" s="5"/>
      <c r="BB1423" s="80"/>
      <c r="BC1423" s="80"/>
      <c r="BD1423" s="80"/>
      <c r="BE1423" s="80"/>
      <c r="BF1423" s="80"/>
      <c r="BG1423" s="80"/>
      <c r="BH1423" s="80"/>
      <c r="BI1423" s="80"/>
      <c r="BJ1423" s="80"/>
      <c r="BK1423" s="80"/>
      <c r="BL1423" s="80"/>
      <c r="BM1423" s="80"/>
      <c r="BN1423" s="80"/>
      <c r="BO1423" s="80"/>
      <c r="BP1423" s="80"/>
      <c r="BQ1423" s="80"/>
      <c r="BR1423" s="80"/>
      <c r="BS1423" s="80"/>
      <c r="BT1423" s="80"/>
      <c r="BU1423" s="80"/>
      <c r="BV1423" s="80"/>
      <c r="BW1423" s="80"/>
      <c r="BX1423" s="80"/>
      <c r="BY1423" s="80"/>
      <c r="BZ1423" s="80"/>
      <c r="CE1423" s="5"/>
    </row>
    <row r="1424" spans="2:83" s="6" customFormat="1" x14ac:dyDescent="0.25">
      <c r="B1424" s="77"/>
      <c r="C1424" s="78"/>
      <c r="D1424" s="80"/>
      <c r="E1424" s="80"/>
      <c r="F1424" s="80"/>
      <c r="G1424" s="80"/>
      <c r="H1424" s="80"/>
      <c r="I1424" s="80"/>
      <c r="J1424" s="80"/>
      <c r="K1424" s="5"/>
      <c r="L1424" s="5"/>
      <c r="M1424" s="80"/>
      <c r="N1424" s="5"/>
      <c r="O1424" s="80"/>
      <c r="P1424" s="5"/>
      <c r="Q1424" s="80"/>
      <c r="R1424" s="5"/>
      <c r="S1424" s="80"/>
      <c r="T1424" s="5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5"/>
      <c r="AE1424" s="80"/>
      <c r="AF1424" s="5"/>
      <c r="AG1424" s="80"/>
      <c r="AH1424" s="5"/>
      <c r="AI1424" s="80"/>
      <c r="AJ1424" s="5"/>
      <c r="AK1424" s="80"/>
      <c r="AL1424" s="5"/>
      <c r="AM1424" s="80"/>
      <c r="AN1424" s="5"/>
      <c r="AO1424" s="80"/>
      <c r="AP1424" s="80"/>
      <c r="AQ1424" s="5"/>
      <c r="AR1424" s="80"/>
      <c r="AS1424" s="5"/>
      <c r="AT1424" s="80"/>
      <c r="AU1424" s="5"/>
      <c r="AV1424" s="80"/>
      <c r="AW1424" s="5"/>
      <c r="AX1424" s="80"/>
      <c r="AY1424" s="5"/>
      <c r="AZ1424" s="80"/>
      <c r="BA1424" s="5"/>
      <c r="BB1424" s="80"/>
      <c r="BC1424" s="80"/>
      <c r="BD1424" s="80"/>
      <c r="BE1424" s="80"/>
      <c r="BF1424" s="80"/>
      <c r="BG1424" s="80"/>
      <c r="BH1424" s="80"/>
      <c r="BI1424" s="80"/>
      <c r="BJ1424" s="80"/>
      <c r="BK1424" s="80"/>
      <c r="BL1424" s="80"/>
      <c r="BM1424" s="80"/>
      <c r="BN1424" s="80"/>
      <c r="BO1424" s="80"/>
      <c r="BP1424" s="80"/>
      <c r="BQ1424" s="80"/>
      <c r="BR1424" s="80"/>
      <c r="BS1424" s="80"/>
      <c r="BT1424" s="80"/>
      <c r="BU1424" s="80"/>
      <c r="BV1424" s="80"/>
      <c r="BW1424" s="80"/>
      <c r="BX1424" s="80"/>
      <c r="BY1424" s="80"/>
      <c r="BZ1424" s="80"/>
      <c r="CE1424" s="5"/>
    </row>
    <row r="1425" spans="2:83" s="6" customFormat="1" x14ac:dyDescent="0.25">
      <c r="B1425" s="77"/>
      <c r="C1425" s="78"/>
      <c r="D1425" s="80"/>
      <c r="E1425" s="80"/>
      <c r="F1425" s="80"/>
      <c r="G1425" s="80"/>
      <c r="H1425" s="80"/>
      <c r="I1425" s="80"/>
      <c r="J1425" s="80"/>
      <c r="K1425" s="5"/>
      <c r="L1425" s="5"/>
      <c r="M1425" s="80"/>
      <c r="N1425" s="5"/>
      <c r="O1425" s="80"/>
      <c r="P1425" s="5"/>
      <c r="Q1425" s="80"/>
      <c r="R1425" s="5"/>
      <c r="S1425" s="80"/>
      <c r="T1425" s="5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5"/>
      <c r="AE1425" s="80"/>
      <c r="AF1425" s="5"/>
      <c r="AG1425" s="80"/>
      <c r="AH1425" s="5"/>
      <c r="AI1425" s="80"/>
      <c r="AJ1425" s="5"/>
      <c r="AK1425" s="80"/>
      <c r="AL1425" s="5"/>
      <c r="AM1425" s="80"/>
      <c r="AN1425" s="5"/>
      <c r="AO1425" s="80"/>
      <c r="AP1425" s="80"/>
      <c r="AQ1425" s="5"/>
      <c r="AR1425" s="80"/>
      <c r="AS1425" s="5"/>
      <c r="AT1425" s="80"/>
      <c r="AU1425" s="5"/>
      <c r="AV1425" s="80"/>
      <c r="AW1425" s="5"/>
      <c r="AX1425" s="80"/>
      <c r="AY1425" s="5"/>
      <c r="AZ1425" s="80"/>
      <c r="BA1425" s="5"/>
      <c r="BB1425" s="80"/>
      <c r="BC1425" s="80"/>
      <c r="BD1425" s="80"/>
      <c r="BE1425" s="80"/>
      <c r="BF1425" s="80"/>
      <c r="BG1425" s="80"/>
      <c r="BH1425" s="80"/>
      <c r="BI1425" s="80"/>
      <c r="BJ1425" s="80"/>
      <c r="BK1425" s="80"/>
      <c r="BL1425" s="80"/>
      <c r="BM1425" s="80"/>
      <c r="BN1425" s="80"/>
      <c r="BO1425" s="80"/>
      <c r="BP1425" s="80"/>
      <c r="BQ1425" s="80"/>
      <c r="BR1425" s="80"/>
      <c r="BS1425" s="80"/>
      <c r="BT1425" s="80"/>
      <c r="BU1425" s="80"/>
      <c r="BV1425" s="80"/>
      <c r="BW1425" s="80"/>
      <c r="BX1425" s="80"/>
      <c r="BY1425" s="80"/>
      <c r="BZ1425" s="80"/>
      <c r="CE1425" s="5"/>
    </row>
    <row r="1426" spans="2:83" s="6" customFormat="1" x14ac:dyDescent="0.25">
      <c r="B1426" s="77"/>
      <c r="C1426" s="78"/>
      <c r="D1426" s="80"/>
      <c r="E1426" s="80"/>
      <c r="F1426" s="80"/>
      <c r="G1426" s="80"/>
      <c r="H1426" s="80"/>
      <c r="I1426" s="80"/>
      <c r="J1426" s="80"/>
      <c r="K1426" s="5"/>
      <c r="L1426" s="5"/>
      <c r="M1426" s="80"/>
      <c r="N1426" s="5"/>
      <c r="O1426" s="80"/>
      <c r="P1426" s="5"/>
      <c r="Q1426" s="80"/>
      <c r="R1426" s="5"/>
      <c r="S1426" s="80"/>
      <c r="T1426" s="5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5"/>
      <c r="AE1426" s="80"/>
      <c r="AF1426" s="5"/>
      <c r="AG1426" s="80"/>
      <c r="AH1426" s="5"/>
      <c r="AI1426" s="80"/>
      <c r="AJ1426" s="5"/>
      <c r="AK1426" s="80"/>
      <c r="AL1426" s="5"/>
      <c r="AM1426" s="80"/>
      <c r="AN1426" s="5"/>
      <c r="AO1426" s="80"/>
      <c r="AP1426" s="80"/>
      <c r="AQ1426" s="5"/>
      <c r="AR1426" s="80"/>
      <c r="AS1426" s="5"/>
      <c r="AT1426" s="80"/>
      <c r="AU1426" s="5"/>
      <c r="AV1426" s="80"/>
      <c r="AW1426" s="5"/>
      <c r="AX1426" s="80"/>
      <c r="AY1426" s="5"/>
      <c r="AZ1426" s="80"/>
      <c r="BA1426" s="5"/>
      <c r="BB1426" s="80"/>
      <c r="BC1426" s="80"/>
      <c r="BD1426" s="80"/>
      <c r="BE1426" s="80"/>
      <c r="BF1426" s="80"/>
      <c r="BG1426" s="80"/>
      <c r="BH1426" s="80"/>
      <c r="BI1426" s="80"/>
      <c r="BJ1426" s="80"/>
      <c r="BK1426" s="80"/>
      <c r="BL1426" s="80"/>
      <c r="BM1426" s="80"/>
      <c r="BN1426" s="80"/>
      <c r="BO1426" s="80"/>
      <c r="BP1426" s="80"/>
      <c r="BQ1426" s="80"/>
      <c r="BR1426" s="80"/>
      <c r="BS1426" s="80"/>
      <c r="BT1426" s="80"/>
      <c r="BU1426" s="80"/>
      <c r="BV1426" s="80"/>
      <c r="BW1426" s="80"/>
      <c r="BX1426" s="80"/>
      <c r="BY1426" s="80"/>
      <c r="BZ1426" s="80"/>
      <c r="CE1426" s="5"/>
    </row>
    <row r="1427" spans="2:83" s="6" customFormat="1" x14ac:dyDescent="0.25">
      <c r="B1427" s="77"/>
      <c r="C1427" s="78"/>
      <c r="D1427" s="80"/>
      <c r="E1427" s="80"/>
      <c r="F1427" s="80"/>
      <c r="G1427" s="80"/>
      <c r="H1427" s="80"/>
      <c r="I1427" s="80"/>
      <c r="J1427" s="80"/>
      <c r="K1427" s="5"/>
      <c r="L1427" s="5"/>
      <c r="M1427" s="80"/>
      <c r="N1427" s="5"/>
      <c r="O1427" s="80"/>
      <c r="P1427" s="5"/>
      <c r="Q1427" s="80"/>
      <c r="R1427" s="5"/>
      <c r="S1427" s="80"/>
      <c r="T1427" s="5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5"/>
      <c r="AE1427" s="80"/>
      <c r="AF1427" s="5"/>
      <c r="AG1427" s="80"/>
      <c r="AH1427" s="5"/>
      <c r="AI1427" s="80"/>
      <c r="AJ1427" s="5"/>
      <c r="AK1427" s="80"/>
      <c r="AL1427" s="5"/>
      <c r="AM1427" s="80"/>
      <c r="AN1427" s="5"/>
      <c r="AO1427" s="80"/>
      <c r="AP1427" s="80"/>
      <c r="AQ1427" s="5"/>
      <c r="AR1427" s="80"/>
      <c r="AS1427" s="5"/>
      <c r="AT1427" s="80"/>
      <c r="AU1427" s="5"/>
      <c r="AV1427" s="80"/>
      <c r="AW1427" s="5"/>
      <c r="AX1427" s="80"/>
      <c r="AY1427" s="5"/>
      <c r="AZ1427" s="80"/>
      <c r="BA1427" s="5"/>
      <c r="BB1427" s="80"/>
      <c r="BC1427" s="80"/>
      <c r="BD1427" s="80"/>
      <c r="BE1427" s="80"/>
      <c r="BF1427" s="80"/>
      <c r="BG1427" s="80"/>
      <c r="BH1427" s="80"/>
      <c r="BI1427" s="80"/>
      <c r="BJ1427" s="80"/>
      <c r="BK1427" s="80"/>
      <c r="BL1427" s="80"/>
      <c r="BM1427" s="80"/>
      <c r="BN1427" s="80"/>
      <c r="BO1427" s="80"/>
      <c r="BP1427" s="80"/>
      <c r="BQ1427" s="80"/>
      <c r="BR1427" s="80"/>
      <c r="BS1427" s="80"/>
      <c r="BT1427" s="80"/>
      <c r="BU1427" s="80"/>
      <c r="BV1427" s="80"/>
      <c r="BW1427" s="80"/>
      <c r="BX1427" s="80"/>
      <c r="BY1427" s="80"/>
      <c r="BZ1427" s="80"/>
      <c r="CE1427" s="5"/>
    </row>
    <row r="1428" spans="2:83" s="6" customFormat="1" x14ac:dyDescent="0.25">
      <c r="B1428" s="77"/>
      <c r="C1428" s="78"/>
      <c r="D1428" s="80"/>
      <c r="E1428" s="80"/>
      <c r="F1428" s="80"/>
      <c r="G1428" s="80"/>
      <c r="H1428" s="80"/>
      <c r="I1428" s="80"/>
      <c r="J1428" s="80"/>
      <c r="K1428" s="5"/>
      <c r="L1428" s="5"/>
      <c r="M1428" s="80"/>
      <c r="N1428" s="5"/>
      <c r="O1428" s="80"/>
      <c r="P1428" s="5"/>
      <c r="Q1428" s="80"/>
      <c r="R1428" s="5"/>
      <c r="S1428" s="80"/>
      <c r="T1428" s="5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5"/>
      <c r="AE1428" s="80"/>
      <c r="AF1428" s="5"/>
      <c r="AG1428" s="80"/>
      <c r="AH1428" s="5"/>
      <c r="AI1428" s="80"/>
      <c r="AJ1428" s="5"/>
      <c r="AK1428" s="80"/>
      <c r="AL1428" s="5"/>
      <c r="AM1428" s="80"/>
      <c r="AN1428" s="5"/>
      <c r="AO1428" s="80"/>
      <c r="AP1428" s="80"/>
      <c r="AQ1428" s="5"/>
      <c r="AR1428" s="80"/>
      <c r="AS1428" s="5"/>
      <c r="AT1428" s="80"/>
      <c r="AU1428" s="5"/>
      <c r="AV1428" s="80"/>
      <c r="AW1428" s="5"/>
      <c r="AX1428" s="80"/>
      <c r="AY1428" s="5"/>
      <c r="AZ1428" s="80"/>
      <c r="BA1428" s="5"/>
      <c r="BB1428" s="80"/>
      <c r="BC1428" s="80"/>
      <c r="BD1428" s="80"/>
      <c r="BE1428" s="80"/>
      <c r="BF1428" s="80"/>
      <c r="BG1428" s="80"/>
      <c r="BH1428" s="80"/>
      <c r="BI1428" s="80"/>
      <c r="BJ1428" s="80"/>
      <c r="BK1428" s="80"/>
      <c r="BL1428" s="80"/>
      <c r="BM1428" s="80"/>
      <c r="BN1428" s="80"/>
      <c r="BO1428" s="80"/>
      <c r="BP1428" s="80"/>
      <c r="BQ1428" s="80"/>
      <c r="BR1428" s="80"/>
      <c r="BS1428" s="80"/>
      <c r="BT1428" s="80"/>
      <c r="BU1428" s="80"/>
      <c r="BV1428" s="80"/>
      <c r="BW1428" s="80"/>
      <c r="BX1428" s="80"/>
      <c r="BY1428" s="80"/>
      <c r="BZ1428" s="80"/>
      <c r="CE1428" s="5"/>
    </row>
    <row r="1429" spans="2:83" s="6" customFormat="1" x14ac:dyDescent="0.25">
      <c r="B1429" s="77"/>
      <c r="C1429" s="78"/>
      <c r="D1429" s="80"/>
      <c r="E1429" s="80"/>
      <c r="F1429" s="80"/>
      <c r="G1429" s="80"/>
      <c r="H1429" s="80"/>
      <c r="I1429" s="80"/>
      <c r="J1429" s="80"/>
      <c r="K1429" s="5"/>
      <c r="L1429" s="5"/>
      <c r="M1429" s="80"/>
      <c r="N1429" s="5"/>
      <c r="O1429" s="80"/>
      <c r="P1429" s="5"/>
      <c r="Q1429" s="80"/>
      <c r="R1429" s="5"/>
      <c r="S1429" s="80"/>
      <c r="T1429" s="5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5"/>
      <c r="AE1429" s="80"/>
      <c r="AF1429" s="5"/>
      <c r="AG1429" s="80"/>
      <c r="AH1429" s="5"/>
      <c r="AI1429" s="80"/>
      <c r="AJ1429" s="5"/>
      <c r="AK1429" s="80"/>
      <c r="AL1429" s="5"/>
      <c r="AM1429" s="80"/>
      <c r="AN1429" s="5"/>
      <c r="AO1429" s="80"/>
      <c r="AP1429" s="80"/>
      <c r="AQ1429" s="5"/>
      <c r="AR1429" s="80"/>
      <c r="AS1429" s="5"/>
      <c r="AT1429" s="80"/>
      <c r="AU1429" s="5"/>
      <c r="AV1429" s="80"/>
      <c r="AW1429" s="5"/>
      <c r="AX1429" s="80"/>
      <c r="AY1429" s="5"/>
      <c r="AZ1429" s="80"/>
      <c r="BA1429" s="5"/>
      <c r="BB1429" s="80"/>
      <c r="BC1429" s="80"/>
      <c r="BD1429" s="80"/>
      <c r="BE1429" s="80"/>
      <c r="BF1429" s="80"/>
      <c r="BG1429" s="80"/>
      <c r="BH1429" s="80"/>
      <c r="BI1429" s="80"/>
      <c r="BJ1429" s="80"/>
      <c r="BK1429" s="80"/>
      <c r="BL1429" s="80"/>
      <c r="BM1429" s="80"/>
      <c r="BN1429" s="80"/>
      <c r="BO1429" s="80"/>
      <c r="BP1429" s="80"/>
      <c r="BQ1429" s="80"/>
      <c r="BR1429" s="80"/>
      <c r="BS1429" s="80"/>
      <c r="BT1429" s="80"/>
      <c r="BU1429" s="80"/>
      <c r="BV1429" s="80"/>
      <c r="BW1429" s="80"/>
      <c r="BX1429" s="80"/>
      <c r="BY1429" s="80"/>
      <c r="BZ1429" s="80"/>
      <c r="CE1429" s="5"/>
    </row>
    <row r="1430" spans="2:83" s="6" customFormat="1" x14ac:dyDescent="0.25">
      <c r="B1430" s="77"/>
      <c r="C1430" s="78"/>
      <c r="D1430" s="80"/>
      <c r="E1430" s="80"/>
      <c r="F1430" s="80"/>
      <c r="G1430" s="80"/>
      <c r="H1430" s="80"/>
      <c r="I1430" s="80"/>
      <c r="J1430" s="80"/>
      <c r="K1430" s="5"/>
      <c r="L1430" s="5"/>
      <c r="M1430" s="80"/>
      <c r="N1430" s="5"/>
      <c r="O1430" s="80"/>
      <c r="P1430" s="5"/>
      <c r="Q1430" s="80"/>
      <c r="R1430" s="5"/>
      <c r="S1430" s="80"/>
      <c r="T1430" s="5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5"/>
      <c r="AE1430" s="80"/>
      <c r="AF1430" s="5"/>
      <c r="AG1430" s="80"/>
      <c r="AH1430" s="5"/>
      <c r="AI1430" s="80"/>
      <c r="AJ1430" s="5"/>
      <c r="AK1430" s="80"/>
      <c r="AL1430" s="5"/>
      <c r="AM1430" s="80"/>
      <c r="AN1430" s="5"/>
      <c r="AO1430" s="80"/>
      <c r="AP1430" s="80"/>
      <c r="AQ1430" s="5"/>
      <c r="AR1430" s="80"/>
      <c r="AS1430" s="5"/>
      <c r="AT1430" s="80"/>
      <c r="AU1430" s="5"/>
      <c r="AV1430" s="80"/>
      <c r="AW1430" s="5"/>
      <c r="AX1430" s="80"/>
      <c r="AY1430" s="5"/>
      <c r="AZ1430" s="80"/>
      <c r="BA1430" s="5"/>
      <c r="BB1430" s="80"/>
      <c r="BC1430" s="80"/>
      <c r="BD1430" s="80"/>
      <c r="BE1430" s="80"/>
      <c r="BF1430" s="80"/>
      <c r="BG1430" s="80"/>
      <c r="BH1430" s="80"/>
      <c r="BI1430" s="80"/>
      <c r="BJ1430" s="80"/>
      <c r="BK1430" s="80"/>
      <c r="BL1430" s="80"/>
      <c r="BM1430" s="80"/>
      <c r="BN1430" s="80"/>
      <c r="BO1430" s="80"/>
      <c r="BP1430" s="80"/>
      <c r="BQ1430" s="80"/>
      <c r="BR1430" s="80"/>
      <c r="BS1430" s="80"/>
      <c r="BT1430" s="80"/>
      <c r="BU1430" s="80"/>
      <c r="BV1430" s="80"/>
      <c r="BW1430" s="80"/>
      <c r="BX1430" s="80"/>
      <c r="BY1430" s="80"/>
      <c r="BZ1430" s="80"/>
      <c r="CE1430" s="5"/>
    </row>
    <row r="1431" spans="2:83" s="6" customFormat="1" x14ac:dyDescent="0.25">
      <c r="B1431" s="77"/>
      <c r="C1431" s="78"/>
      <c r="D1431" s="80"/>
      <c r="E1431" s="80"/>
      <c r="F1431" s="80"/>
      <c r="G1431" s="80"/>
      <c r="H1431" s="80"/>
      <c r="I1431" s="80"/>
      <c r="J1431" s="80"/>
      <c r="K1431" s="5"/>
      <c r="L1431" s="5"/>
      <c r="M1431" s="80"/>
      <c r="N1431" s="5"/>
      <c r="O1431" s="80"/>
      <c r="P1431" s="5"/>
      <c r="Q1431" s="80"/>
      <c r="R1431" s="5"/>
      <c r="S1431" s="80"/>
      <c r="T1431" s="5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5"/>
      <c r="AE1431" s="80"/>
      <c r="AF1431" s="5"/>
      <c r="AG1431" s="80"/>
      <c r="AH1431" s="5"/>
      <c r="AI1431" s="80"/>
      <c r="AJ1431" s="5"/>
      <c r="AK1431" s="80"/>
      <c r="AL1431" s="5"/>
      <c r="AM1431" s="80"/>
      <c r="AN1431" s="5"/>
      <c r="AO1431" s="80"/>
      <c r="AP1431" s="80"/>
      <c r="AQ1431" s="5"/>
      <c r="AR1431" s="80"/>
      <c r="AS1431" s="5"/>
      <c r="AT1431" s="80"/>
      <c r="AU1431" s="5"/>
      <c r="AV1431" s="80"/>
      <c r="AW1431" s="5"/>
      <c r="AX1431" s="80"/>
      <c r="AY1431" s="5"/>
      <c r="AZ1431" s="80"/>
      <c r="BA1431" s="5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  <c r="BM1431" s="80"/>
      <c r="BN1431" s="80"/>
      <c r="BO1431" s="80"/>
      <c r="BP1431" s="80"/>
      <c r="BQ1431" s="80"/>
      <c r="BR1431" s="80"/>
      <c r="BS1431" s="80"/>
      <c r="BT1431" s="80"/>
      <c r="BU1431" s="80"/>
      <c r="BV1431" s="80"/>
      <c r="BW1431" s="80"/>
      <c r="BX1431" s="80"/>
      <c r="BY1431" s="80"/>
      <c r="BZ1431" s="80"/>
      <c r="CE1431" s="5"/>
    </row>
    <row r="1432" spans="2:83" s="6" customFormat="1" x14ac:dyDescent="0.25">
      <c r="B1432" s="77"/>
      <c r="C1432" s="78"/>
      <c r="D1432" s="80"/>
      <c r="E1432" s="80"/>
      <c r="F1432" s="80"/>
      <c r="G1432" s="80"/>
      <c r="H1432" s="80"/>
      <c r="I1432" s="80"/>
      <c r="J1432" s="80"/>
      <c r="K1432" s="5"/>
      <c r="L1432" s="5"/>
      <c r="M1432" s="80"/>
      <c r="N1432" s="5"/>
      <c r="O1432" s="80"/>
      <c r="P1432" s="5"/>
      <c r="Q1432" s="80"/>
      <c r="R1432" s="5"/>
      <c r="S1432" s="80"/>
      <c r="T1432" s="5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5"/>
      <c r="AE1432" s="80"/>
      <c r="AF1432" s="5"/>
      <c r="AG1432" s="80"/>
      <c r="AH1432" s="5"/>
      <c r="AI1432" s="80"/>
      <c r="AJ1432" s="5"/>
      <c r="AK1432" s="80"/>
      <c r="AL1432" s="5"/>
      <c r="AM1432" s="80"/>
      <c r="AN1432" s="5"/>
      <c r="AO1432" s="80"/>
      <c r="AP1432" s="80"/>
      <c r="AQ1432" s="5"/>
      <c r="AR1432" s="80"/>
      <c r="AS1432" s="5"/>
      <c r="AT1432" s="80"/>
      <c r="AU1432" s="5"/>
      <c r="AV1432" s="80"/>
      <c r="AW1432" s="5"/>
      <c r="AX1432" s="80"/>
      <c r="AY1432" s="5"/>
      <c r="AZ1432" s="80"/>
      <c r="BA1432" s="5"/>
      <c r="BB1432" s="80"/>
      <c r="BC1432" s="80"/>
      <c r="BD1432" s="80"/>
      <c r="BE1432" s="80"/>
      <c r="BF1432" s="80"/>
      <c r="BG1432" s="80"/>
      <c r="BH1432" s="80"/>
      <c r="BI1432" s="80"/>
      <c r="BJ1432" s="80"/>
      <c r="BK1432" s="80"/>
      <c r="BL1432" s="80"/>
      <c r="BM1432" s="80"/>
      <c r="BN1432" s="80"/>
      <c r="BO1432" s="80"/>
      <c r="BP1432" s="80"/>
      <c r="BQ1432" s="80"/>
      <c r="BR1432" s="80"/>
      <c r="BS1432" s="80"/>
      <c r="BT1432" s="80"/>
      <c r="BU1432" s="80"/>
      <c r="BV1432" s="80"/>
      <c r="BW1432" s="80"/>
      <c r="BX1432" s="80"/>
      <c r="BY1432" s="80"/>
      <c r="BZ1432" s="80"/>
      <c r="CE1432" s="5"/>
    </row>
    <row r="1433" spans="2:83" s="6" customFormat="1" x14ac:dyDescent="0.25">
      <c r="B1433" s="77"/>
      <c r="C1433" s="78"/>
      <c r="D1433" s="80"/>
      <c r="E1433" s="80"/>
      <c r="F1433" s="80"/>
      <c r="G1433" s="80"/>
      <c r="H1433" s="80"/>
      <c r="I1433" s="80"/>
      <c r="J1433" s="80"/>
      <c r="K1433" s="5"/>
      <c r="L1433" s="5"/>
      <c r="M1433" s="80"/>
      <c r="N1433" s="5"/>
      <c r="O1433" s="80"/>
      <c r="P1433" s="5"/>
      <c r="Q1433" s="80"/>
      <c r="R1433" s="5"/>
      <c r="S1433" s="80"/>
      <c r="T1433" s="5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5"/>
      <c r="AE1433" s="80"/>
      <c r="AF1433" s="5"/>
      <c r="AG1433" s="80"/>
      <c r="AH1433" s="5"/>
      <c r="AI1433" s="80"/>
      <c r="AJ1433" s="5"/>
      <c r="AK1433" s="80"/>
      <c r="AL1433" s="5"/>
      <c r="AM1433" s="80"/>
      <c r="AN1433" s="5"/>
      <c r="AO1433" s="80"/>
      <c r="AP1433" s="80"/>
      <c r="AQ1433" s="5"/>
      <c r="AR1433" s="80"/>
      <c r="AS1433" s="5"/>
      <c r="AT1433" s="80"/>
      <c r="AU1433" s="5"/>
      <c r="AV1433" s="80"/>
      <c r="AW1433" s="5"/>
      <c r="AX1433" s="80"/>
      <c r="AY1433" s="5"/>
      <c r="AZ1433" s="80"/>
      <c r="BA1433" s="5"/>
      <c r="BB1433" s="80"/>
      <c r="BC1433" s="80"/>
      <c r="BD1433" s="80"/>
      <c r="BE1433" s="80"/>
      <c r="BF1433" s="80"/>
      <c r="BG1433" s="80"/>
      <c r="BH1433" s="80"/>
      <c r="BI1433" s="80"/>
      <c r="BJ1433" s="80"/>
      <c r="BK1433" s="80"/>
      <c r="BL1433" s="80"/>
      <c r="BM1433" s="80"/>
      <c r="BN1433" s="80"/>
      <c r="BO1433" s="80"/>
      <c r="BP1433" s="80"/>
      <c r="BQ1433" s="80"/>
      <c r="BR1433" s="80"/>
      <c r="BS1433" s="80"/>
      <c r="BT1433" s="80"/>
      <c r="BU1433" s="80"/>
      <c r="BV1433" s="80"/>
      <c r="BW1433" s="80"/>
      <c r="BX1433" s="80"/>
      <c r="BY1433" s="80"/>
      <c r="BZ1433" s="80"/>
      <c r="CE1433" s="5"/>
    </row>
    <row r="1434" spans="2:83" s="6" customFormat="1" x14ac:dyDescent="0.25">
      <c r="B1434" s="77"/>
      <c r="C1434" s="78"/>
      <c r="D1434" s="80"/>
      <c r="E1434" s="80"/>
      <c r="F1434" s="80"/>
      <c r="G1434" s="80"/>
      <c r="H1434" s="80"/>
      <c r="I1434" s="80"/>
      <c r="J1434" s="80"/>
      <c r="K1434" s="5"/>
      <c r="L1434" s="5"/>
      <c r="M1434" s="80"/>
      <c r="N1434" s="5"/>
      <c r="O1434" s="80"/>
      <c r="P1434" s="5"/>
      <c r="Q1434" s="80"/>
      <c r="R1434" s="5"/>
      <c r="S1434" s="80"/>
      <c r="T1434" s="5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5"/>
      <c r="AE1434" s="80"/>
      <c r="AF1434" s="5"/>
      <c r="AG1434" s="80"/>
      <c r="AH1434" s="5"/>
      <c r="AI1434" s="80"/>
      <c r="AJ1434" s="5"/>
      <c r="AK1434" s="80"/>
      <c r="AL1434" s="5"/>
      <c r="AM1434" s="80"/>
      <c r="AN1434" s="5"/>
      <c r="AO1434" s="80"/>
      <c r="AP1434" s="80"/>
      <c r="AQ1434" s="5"/>
      <c r="AR1434" s="80"/>
      <c r="AS1434" s="5"/>
      <c r="AT1434" s="80"/>
      <c r="AU1434" s="5"/>
      <c r="AV1434" s="80"/>
      <c r="AW1434" s="5"/>
      <c r="AX1434" s="80"/>
      <c r="AY1434" s="5"/>
      <c r="AZ1434" s="80"/>
      <c r="BA1434" s="5"/>
      <c r="BB1434" s="80"/>
      <c r="BC1434" s="80"/>
      <c r="BD1434" s="80"/>
      <c r="BE1434" s="80"/>
      <c r="BF1434" s="80"/>
      <c r="BG1434" s="80"/>
      <c r="BH1434" s="80"/>
      <c r="BI1434" s="80"/>
      <c r="BJ1434" s="80"/>
      <c r="BK1434" s="80"/>
      <c r="BL1434" s="80"/>
      <c r="BM1434" s="80"/>
      <c r="BN1434" s="80"/>
      <c r="BO1434" s="80"/>
      <c r="BP1434" s="80"/>
      <c r="BQ1434" s="80"/>
      <c r="BR1434" s="80"/>
      <c r="BS1434" s="80"/>
      <c r="BT1434" s="80"/>
      <c r="BU1434" s="80"/>
      <c r="BV1434" s="80"/>
      <c r="BW1434" s="80"/>
      <c r="BX1434" s="80"/>
      <c r="BY1434" s="80"/>
      <c r="BZ1434" s="80"/>
      <c r="CE1434" s="5"/>
    </row>
    <row r="1435" spans="2:83" s="6" customFormat="1" x14ac:dyDescent="0.25">
      <c r="B1435" s="77"/>
      <c r="C1435" s="78"/>
      <c r="D1435" s="80"/>
      <c r="E1435" s="80"/>
      <c r="F1435" s="80"/>
      <c r="G1435" s="80"/>
      <c r="H1435" s="80"/>
      <c r="I1435" s="80"/>
      <c r="J1435" s="80"/>
      <c r="K1435" s="5"/>
      <c r="L1435" s="5"/>
      <c r="M1435" s="80"/>
      <c r="N1435" s="5"/>
      <c r="O1435" s="80"/>
      <c r="P1435" s="5"/>
      <c r="Q1435" s="80"/>
      <c r="R1435" s="5"/>
      <c r="S1435" s="80"/>
      <c r="T1435" s="5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5"/>
      <c r="AE1435" s="80"/>
      <c r="AF1435" s="5"/>
      <c r="AG1435" s="80"/>
      <c r="AH1435" s="5"/>
      <c r="AI1435" s="80"/>
      <c r="AJ1435" s="5"/>
      <c r="AK1435" s="80"/>
      <c r="AL1435" s="5"/>
      <c r="AM1435" s="80"/>
      <c r="AN1435" s="5"/>
      <c r="AO1435" s="80"/>
      <c r="AP1435" s="80"/>
      <c r="AQ1435" s="5"/>
      <c r="AR1435" s="80"/>
      <c r="AS1435" s="5"/>
      <c r="AT1435" s="80"/>
      <c r="AU1435" s="5"/>
      <c r="AV1435" s="80"/>
      <c r="AW1435" s="5"/>
      <c r="AX1435" s="80"/>
      <c r="AY1435" s="5"/>
      <c r="AZ1435" s="80"/>
      <c r="BA1435" s="5"/>
      <c r="BB1435" s="80"/>
      <c r="BC1435" s="80"/>
      <c r="BD1435" s="80"/>
      <c r="BE1435" s="80"/>
      <c r="BF1435" s="80"/>
      <c r="BG1435" s="80"/>
      <c r="BH1435" s="80"/>
      <c r="BI1435" s="80"/>
      <c r="BJ1435" s="80"/>
      <c r="BK1435" s="80"/>
      <c r="BL1435" s="80"/>
      <c r="BM1435" s="80"/>
      <c r="BN1435" s="80"/>
      <c r="BO1435" s="80"/>
      <c r="BP1435" s="80"/>
      <c r="BQ1435" s="80"/>
      <c r="BR1435" s="80"/>
      <c r="BS1435" s="80"/>
      <c r="BT1435" s="80"/>
      <c r="BU1435" s="80"/>
      <c r="BV1435" s="80"/>
      <c r="BW1435" s="80"/>
      <c r="BX1435" s="80"/>
      <c r="BY1435" s="80"/>
      <c r="BZ1435" s="80"/>
      <c r="CE1435" s="5"/>
    </row>
    <row r="1436" spans="2:83" s="6" customFormat="1" x14ac:dyDescent="0.25">
      <c r="B1436" s="77"/>
      <c r="C1436" s="78"/>
      <c r="D1436" s="80"/>
      <c r="E1436" s="80"/>
      <c r="F1436" s="80"/>
      <c r="G1436" s="80"/>
      <c r="H1436" s="80"/>
      <c r="I1436" s="80"/>
      <c r="J1436" s="80"/>
      <c r="K1436" s="5"/>
      <c r="L1436" s="5"/>
      <c r="M1436" s="80"/>
      <c r="N1436" s="5"/>
      <c r="O1436" s="80"/>
      <c r="P1436" s="5"/>
      <c r="Q1436" s="80"/>
      <c r="R1436" s="5"/>
      <c r="S1436" s="80"/>
      <c r="T1436" s="5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5"/>
      <c r="AE1436" s="80"/>
      <c r="AF1436" s="5"/>
      <c r="AG1436" s="80"/>
      <c r="AH1436" s="5"/>
      <c r="AI1436" s="80"/>
      <c r="AJ1436" s="5"/>
      <c r="AK1436" s="80"/>
      <c r="AL1436" s="5"/>
      <c r="AM1436" s="80"/>
      <c r="AN1436" s="5"/>
      <c r="AO1436" s="80"/>
      <c r="AP1436" s="80"/>
      <c r="AQ1436" s="5"/>
      <c r="AR1436" s="80"/>
      <c r="AS1436" s="5"/>
      <c r="AT1436" s="80"/>
      <c r="AU1436" s="5"/>
      <c r="AV1436" s="80"/>
      <c r="AW1436" s="5"/>
      <c r="AX1436" s="80"/>
      <c r="AY1436" s="5"/>
      <c r="AZ1436" s="80"/>
      <c r="BA1436" s="5"/>
      <c r="BB1436" s="80"/>
      <c r="BC1436" s="80"/>
      <c r="BD1436" s="80"/>
      <c r="BE1436" s="80"/>
      <c r="BF1436" s="80"/>
      <c r="BG1436" s="80"/>
      <c r="BH1436" s="80"/>
      <c r="BI1436" s="80"/>
      <c r="BJ1436" s="80"/>
      <c r="BK1436" s="80"/>
      <c r="BL1436" s="80"/>
      <c r="BM1436" s="80"/>
      <c r="BN1436" s="80"/>
      <c r="BO1436" s="80"/>
      <c r="BP1436" s="80"/>
      <c r="BQ1436" s="80"/>
      <c r="BR1436" s="80"/>
      <c r="BS1436" s="80"/>
      <c r="BT1436" s="80"/>
      <c r="BU1436" s="80"/>
      <c r="BV1436" s="80"/>
      <c r="BW1436" s="80"/>
      <c r="BX1436" s="80"/>
      <c r="BY1436" s="80"/>
      <c r="BZ1436" s="80"/>
      <c r="CE1436" s="5"/>
    </row>
    <row r="1437" spans="2:83" s="6" customFormat="1" x14ac:dyDescent="0.25">
      <c r="B1437" s="77"/>
      <c r="C1437" s="78"/>
      <c r="D1437" s="80"/>
      <c r="E1437" s="80"/>
      <c r="F1437" s="80"/>
      <c r="G1437" s="80"/>
      <c r="H1437" s="80"/>
      <c r="I1437" s="80"/>
      <c r="J1437" s="80"/>
      <c r="K1437" s="5"/>
      <c r="L1437" s="5"/>
      <c r="M1437" s="80"/>
      <c r="N1437" s="5"/>
      <c r="O1437" s="80"/>
      <c r="P1437" s="5"/>
      <c r="Q1437" s="80"/>
      <c r="R1437" s="5"/>
      <c r="S1437" s="80"/>
      <c r="T1437" s="5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5"/>
      <c r="AE1437" s="80"/>
      <c r="AF1437" s="5"/>
      <c r="AG1437" s="80"/>
      <c r="AH1437" s="5"/>
      <c r="AI1437" s="80"/>
      <c r="AJ1437" s="5"/>
      <c r="AK1437" s="80"/>
      <c r="AL1437" s="5"/>
      <c r="AM1437" s="80"/>
      <c r="AN1437" s="5"/>
      <c r="AO1437" s="80"/>
      <c r="AP1437" s="80"/>
      <c r="AQ1437" s="5"/>
      <c r="AR1437" s="80"/>
      <c r="AS1437" s="5"/>
      <c r="AT1437" s="80"/>
      <c r="AU1437" s="5"/>
      <c r="AV1437" s="80"/>
      <c r="AW1437" s="5"/>
      <c r="AX1437" s="80"/>
      <c r="AY1437" s="5"/>
      <c r="AZ1437" s="80"/>
      <c r="BA1437" s="5"/>
      <c r="BB1437" s="80"/>
      <c r="BC1437" s="80"/>
      <c r="BD1437" s="80"/>
      <c r="BE1437" s="80"/>
      <c r="BF1437" s="80"/>
      <c r="BG1437" s="80"/>
      <c r="BH1437" s="80"/>
      <c r="BI1437" s="80"/>
      <c r="BJ1437" s="80"/>
      <c r="BK1437" s="80"/>
      <c r="BL1437" s="80"/>
      <c r="BM1437" s="80"/>
      <c r="BN1437" s="80"/>
      <c r="BO1437" s="80"/>
      <c r="BP1437" s="80"/>
      <c r="BQ1437" s="80"/>
      <c r="BR1437" s="80"/>
      <c r="BS1437" s="80"/>
      <c r="BT1437" s="80"/>
      <c r="BU1437" s="80"/>
      <c r="BV1437" s="80"/>
      <c r="BW1437" s="80"/>
      <c r="BX1437" s="80"/>
      <c r="BY1437" s="80"/>
      <c r="BZ1437" s="80"/>
      <c r="CE1437" s="5"/>
    </row>
    <row r="1438" spans="2:83" s="6" customFormat="1" x14ac:dyDescent="0.25">
      <c r="B1438" s="77"/>
      <c r="C1438" s="78"/>
      <c r="D1438" s="80"/>
      <c r="E1438" s="80"/>
      <c r="F1438" s="80"/>
      <c r="G1438" s="80"/>
      <c r="H1438" s="80"/>
      <c r="I1438" s="80"/>
      <c r="J1438" s="80"/>
      <c r="K1438" s="5"/>
      <c r="L1438" s="5"/>
      <c r="M1438" s="80"/>
      <c r="N1438" s="5"/>
      <c r="O1438" s="80"/>
      <c r="P1438" s="5"/>
      <c r="Q1438" s="80"/>
      <c r="R1438" s="5"/>
      <c r="S1438" s="80"/>
      <c r="T1438" s="5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5"/>
      <c r="AE1438" s="80"/>
      <c r="AF1438" s="5"/>
      <c r="AG1438" s="80"/>
      <c r="AH1438" s="5"/>
      <c r="AI1438" s="80"/>
      <c r="AJ1438" s="5"/>
      <c r="AK1438" s="80"/>
      <c r="AL1438" s="5"/>
      <c r="AM1438" s="80"/>
      <c r="AN1438" s="5"/>
      <c r="AO1438" s="80"/>
      <c r="AP1438" s="80"/>
      <c r="AQ1438" s="5"/>
      <c r="AR1438" s="80"/>
      <c r="AS1438" s="5"/>
      <c r="AT1438" s="80"/>
      <c r="AU1438" s="5"/>
      <c r="AV1438" s="80"/>
      <c r="AW1438" s="5"/>
      <c r="AX1438" s="80"/>
      <c r="AY1438" s="5"/>
      <c r="AZ1438" s="80"/>
      <c r="BA1438" s="5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  <c r="BM1438" s="80"/>
      <c r="BN1438" s="80"/>
      <c r="BO1438" s="80"/>
      <c r="BP1438" s="80"/>
      <c r="BQ1438" s="80"/>
      <c r="BR1438" s="80"/>
      <c r="BS1438" s="80"/>
      <c r="BT1438" s="80"/>
      <c r="BU1438" s="80"/>
      <c r="BV1438" s="80"/>
      <c r="BW1438" s="80"/>
      <c r="BX1438" s="80"/>
      <c r="BY1438" s="80"/>
      <c r="BZ1438" s="80"/>
      <c r="CE1438" s="5"/>
    </row>
    <row r="1439" spans="2:83" s="6" customFormat="1" x14ac:dyDescent="0.25">
      <c r="B1439" s="77"/>
      <c r="C1439" s="78"/>
      <c r="D1439" s="80"/>
      <c r="E1439" s="80"/>
      <c r="F1439" s="80"/>
      <c r="G1439" s="80"/>
      <c r="H1439" s="80"/>
      <c r="I1439" s="80"/>
      <c r="J1439" s="80"/>
      <c r="K1439" s="5"/>
      <c r="L1439" s="5"/>
      <c r="M1439" s="80"/>
      <c r="N1439" s="5"/>
      <c r="O1439" s="80"/>
      <c r="P1439" s="5"/>
      <c r="Q1439" s="80"/>
      <c r="R1439" s="5"/>
      <c r="S1439" s="80"/>
      <c r="T1439" s="5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5"/>
      <c r="AE1439" s="80"/>
      <c r="AF1439" s="5"/>
      <c r="AG1439" s="80"/>
      <c r="AH1439" s="5"/>
      <c r="AI1439" s="80"/>
      <c r="AJ1439" s="5"/>
      <c r="AK1439" s="80"/>
      <c r="AL1439" s="5"/>
      <c r="AM1439" s="80"/>
      <c r="AN1439" s="5"/>
      <c r="AO1439" s="80"/>
      <c r="AP1439" s="80"/>
      <c r="AQ1439" s="5"/>
      <c r="AR1439" s="80"/>
      <c r="AS1439" s="5"/>
      <c r="AT1439" s="80"/>
      <c r="AU1439" s="5"/>
      <c r="AV1439" s="80"/>
      <c r="AW1439" s="5"/>
      <c r="AX1439" s="80"/>
      <c r="AY1439" s="5"/>
      <c r="AZ1439" s="80"/>
      <c r="BA1439" s="5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80"/>
      <c r="BM1439" s="80"/>
      <c r="BN1439" s="80"/>
      <c r="BO1439" s="80"/>
      <c r="BP1439" s="80"/>
      <c r="BQ1439" s="80"/>
      <c r="BR1439" s="80"/>
      <c r="BS1439" s="80"/>
      <c r="BT1439" s="80"/>
      <c r="BU1439" s="80"/>
      <c r="BV1439" s="80"/>
      <c r="BW1439" s="80"/>
      <c r="BX1439" s="80"/>
      <c r="BY1439" s="80"/>
      <c r="BZ1439" s="80"/>
      <c r="CE1439" s="5"/>
    </row>
    <row r="1440" spans="2:83" s="6" customFormat="1" x14ac:dyDescent="0.25">
      <c r="B1440" s="77"/>
      <c r="C1440" s="78"/>
      <c r="D1440" s="80"/>
      <c r="E1440" s="80"/>
      <c r="F1440" s="80"/>
      <c r="G1440" s="80"/>
      <c r="H1440" s="80"/>
      <c r="I1440" s="80"/>
      <c r="J1440" s="80"/>
      <c r="K1440" s="5"/>
      <c r="L1440" s="5"/>
      <c r="M1440" s="80"/>
      <c r="N1440" s="5"/>
      <c r="O1440" s="80"/>
      <c r="P1440" s="5"/>
      <c r="Q1440" s="80"/>
      <c r="R1440" s="5"/>
      <c r="S1440" s="80"/>
      <c r="T1440" s="5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5"/>
      <c r="AE1440" s="80"/>
      <c r="AF1440" s="5"/>
      <c r="AG1440" s="80"/>
      <c r="AH1440" s="5"/>
      <c r="AI1440" s="80"/>
      <c r="AJ1440" s="5"/>
      <c r="AK1440" s="80"/>
      <c r="AL1440" s="5"/>
      <c r="AM1440" s="80"/>
      <c r="AN1440" s="5"/>
      <c r="AO1440" s="80"/>
      <c r="AP1440" s="80"/>
      <c r="AQ1440" s="5"/>
      <c r="AR1440" s="80"/>
      <c r="AS1440" s="5"/>
      <c r="AT1440" s="80"/>
      <c r="AU1440" s="5"/>
      <c r="AV1440" s="80"/>
      <c r="AW1440" s="5"/>
      <c r="AX1440" s="80"/>
      <c r="AY1440" s="5"/>
      <c r="AZ1440" s="80"/>
      <c r="BA1440" s="5"/>
      <c r="BB1440" s="80"/>
      <c r="BC1440" s="80"/>
      <c r="BD1440" s="80"/>
      <c r="BE1440" s="80"/>
      <c r="BF1440" s="80"/>
      <c r="BG1440" s="80"/>
      <c r="BH1440" s="80"/>
      <c r="BI1440" s="80"/>
      <c r="BJ1440" s="80"/>
      <c r="BK1440" s="80"/>
      <c r="BL1440" s="80"/>
      <c r="BM1440" s="80"/>
      <c r="BN1440" s="80"/>
      <c r="BO1440" s="80"/>
      <c r="BP1440" s="80"/>
      <c r="BQ1440" s="80"/>
      <c r="BR1440" s="80"/>
      <c r="BS1440" s="80"/>
      <c r="BT1440" s="80"/>
      <c r="BU1440" s="80"/>
      <c r="BV1440" s="80"/>
      <c r="BW1440" s="80"/>
      <c r="BX1440" s="80"/>
      <c r="BY1440" s="80"/>
      <c r="BZ1440" s="80"/>
      <c r="CE1440" s="5"/>
    </row>
    <row r="1441" spans="2:83" s="6" customFormat="1" x14ac:dyDescent="0.25">
      <c r="B1441" s="77"/>
      <c r="C1441" s="78"/>
      <c r="D1441" s="80"/>
      <c r="E1441" s="80"/>
      <c r="F1441" s="80"/>
      <c r="G1441" s="80"/>
      <c r="H1441" s="80"/>
      <c r="I1441" s="80"/>
      <c r="J1441" s="80"/>
      <c r="K1441" s="5"/>
      <c r="L1441" s="5"/>
      <c r="M1441" s="80"/>
      <c r="N1441" s="5"/>
      <c r="O1441" s="80"/>
      <c r="P1441" s="5"/>
      <c r="Q1441" s="80"/>
      <c r="R1441" s="5"/>
      <c r="S1441" s="80"/>
      <c r="T1441" s="5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5"/>
      <c r="AE1441" s="80"/>
      <c r="AF1441" s="5"/>
      <c r="AG1441" s="80"/>
      <c r="AH1441" s="5"/>
      <c r="AI1441" s="80"/>
      <c r="AJ1441" s="5"/>
      <c r="AK1441" s="80"/>
      <c r="AL1441" s="5"/>
      <c r="AM1441" s="80"/>
      <c r="AN1441" s="5"/>
      <c r="AO1441" s="80"/>
      <c r="AP1441" s="80"/>
      <c r="AQ1441" s="5"/>
      <c r="AR1441" s="80"/>
      <c r="AS1441" s="5"/>
      <c r="AT1441" s="80"/>
      <c r="AU1441" s="5"/>
      <c r="AV1441" s="80"/>
      <c r="AW1441" s="5"/>
      <c r="AX1441" s="80"/>
      <c r="AY1441" s="5"/>
      <c r="AZ1441" s="80"/>
      <c r="BA1441" s="5"/>
      <c r="BB1441" s="80"/>
      <c r="BC1441" s="80"/>
      <c r="BD1441" s="80"/>
      <c r="BE1441" s="80"/>
      <c r="BF1441" s="80"/>
      <c r="BG1441" s="80"/>
      <c r="BH1441" s="80"/>
      <c r="BI1441" s="80"/>
      <c r="BJ1441" s="80"/>
      <c r="BK1441" s="80"/>
      <c r="BL1441" s="80"/>
      <c r="BM1441" s="80"/>
      <c r="BN1441" s="80"/>
      <c r="BO1441" s="80"/>
      <c r="BP1441" s="80"/>
      <c r="BQ1441" s="80"/>
      <c r="BR1441" s="80"/>
      <c r="BS1441" s="80"/>
      <c r="BT1441" s="80"/>
      <c r="BU1441" s="80"/>
      <c r="BV1441" s="80"/>
      <c r="BW1441" s="80"/>
      <c r="BX1441" s="80"/>
      <c r="BY1441" s="80"/>
      <c r="BZ1441" s="80"/>
      <c r="CE1441" s="5"/>
    </row>
    <row r="1442" spans="2:83" s="6" customFormat="1" x14ac:dyDescent="0.25">
      <c r="B1442" s="77"/>
      <c r="C1442" s="78"/>
      <c r="D1442" s="80"/>
      <c r="E1442" s="80"/>
      <c r="F1442" s="80"/>
      <c r="G1442" s="80"/>
      <c r="H1442" s="80"/>
      <c r="I1442" s="80"/>
      <c r="J1442" s="80"/>
      <c r="K1442" s="5"/>
      <c r="L1442" s="5"/>
      <c r="M1442" s="80"/>
      <c r="N1442" s="5"/>
      <c r="O1442" s="80"/>
      <c r="P1442" s="5"/>
      <c r="Q1442" s="80"/>
      <c r="R1442" s="5"/>
      <c r="S1442" s="80"/>
      <c r="T1442" s="5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5"/>
      <c r="AE1442" s="80"/>
      <c r="AF1442" s="5"/>
      <c r="AG1442" s="80"/>
      <c r="AH1442" s="5"/>
      <c r="AI1442" s="80"/>
      <c r="AJ1442" s="5"/>
      <c r="AK1442" s="80"/>
      <c r="AL1442" s="5"/>
      <c r="AM1442" s="80"/>
      <c r="AN1442" s="5"/>
      <c r="AO1442" s="80"/>
      <c r="AP1442" s="80"/>
      <c r="AQ1442" s="5"/>
      <c r="AR1442" s="80"/>
      <c r="AS1442" s="5"/>
      <c r="AT1442" s="80"/>
      <c r="AU1442" s="5"/>
      <c r="AV1442" s="80"/>
      <c r="AW1442" s="5"/>
      <c r="AX1442" s="80"/>
      <c r="AY1442" s="5"/>
      <c r="AZ1442" s="80"/>
      <c r="BA1442" s="5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  <c r="BM1442" s="80"/>
      <c r="BN1442" s="80"/>
      <c r="BO1442" s="80"/>
      <c r="BP1442" s="80"/>
      <c r="BQ1442" s="80"/>
      <c r="BR1442" s="80"/>
      <c r="BS1442" s="80"/>
      <c r="BT1442" s="80"/>
      <c r="BU1442" s="80"/>
      <c r="BV1442" s="80"/>
      <c r="BW1442" s="80"/>
      <c r="BX1442" s="80"/>
      <c r="BY1442" s="80"/>
      <c r="BZ1442" s="80"/>
      <c r="CE1442" s="5"/>
    </row>
    <row r="1443" spans="2:83" s="6" customFormat="1" x14ac:dyDescent="0.25">
      <c r="B1443" s="77"/>
      <c r="C1443" s="78"/>
      <c r="D1443" s="80"/>
      <c r="E1443" s="80"/>
      <c r="F1443" s="80"/>
      <c r="G1443" s="80"/>
      <c r="H1443" s="80"/>
      <c r="I1443" s="80"/>
      <c r="J1443" s="80"/>
      <c r="K1443" s="5"/>
      <c r="L1443" s="5"/>
      <c r="M1443" s="80"/>
      <c r="N1443" s="5"/>
      <c r="O1443" s="80"/>
      <c r="P1443" s="5"/>
      <c r="Q1443" s="80"/>
      <c r="R1443" s="5"/>
      <c r="S1443" s="80"/>
      <c r="T1443" s="5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5"/>
      <c r="AE1443" s="80"/>
      <c r="AF1443" s="5"/>
      <c r="AG1443" s="80"/>
      <c r="AH1443" s="5"/>
      <c r="AI1443" s="80"/>
      <c r="AJ1443" s="5"/>
      <c r="AK1443" s="80"/>
      <c r="AL1443" s="5"/>
      <c r="AM1443" s="80"/>
      <c r="AN1443" s="5"/>
      <c r="AO1443" s="80"/>
      <c r="AP1443" s="80"/>
      <c r="AQ1443" s="5"/>
      <c r="AR1443" s="80"/>
      <c r="AS1443" s="5"/>
      <c r="AT1443" s="80"/>
      <c r="AU1443" s="5"/>
      <c r="AV1443" s="80"/>
      <c r="AW1443" s="5"/>
      <c r="AX1443" s="80"/>
      <c r="AY1443" s="5"/>
      <c r="AZ1443" s="80"/>
      <c r="BA1443" s="5"/>
      <c r="BB1443" s="80"/>
      <c r="BC1443" s="80"/>
      <c r="BD1443" s="80"/>
      <c r="BE1443" s="80"/>
      <c r="BF1443" s="80"/>
      <c r="BG1443" s="80"/>
      <c r="BH1443" s="80"/>
      <c r="BI1443" s="80"/>
      <c r="BJ1443" s="80"/>
      <c r="BK1443" s="80"/>
      <c r="BL1443" s="80"/>
      <c r="BM1443" s="80"/>
      <c r="BN1443" s="80"/>
      <c r="BO1443" s="80"/>
      <c r="BP1443" s="80"/>
      <c r="BQ1443" s="80"/>
      <c r="BR1443" s="80"/>
      <c r="BS1443" s="80"/>
      <c r="BT1443" s="80"/>
      <c r="BU1443" s="80"/>
      <c r="BV1443" s="80"/>
      <c r="BW1443" s="80"/>
      <c r="BX1443" s="80"/>
      <c r="BY1443" s="80"/>
      <c r="BZ1443" s="80"/>
      <c r="CE1443" s="5"/>
    </row>
    <row r="1444" spans="2:83" s="6" customFormat="1" x14ac:dyDescent="0.25">
      <c r="B1444" s="77"/>
      <c r="C1444" s="78"/>
      <c r="D1444" s="80"/>
      <c r="E1444" s="80"/>
      <c r="F1444" s="80"/>
      <c r="G1444" s="80"/>
      <c r="H1444" s="80"/>
      <c r="I1444" s="80"/>
      <c r="J1444" s="80"/>
      <c r="K1444" s="5"/>
      <c r="L1444" s="5"/>
      <c r="M1444" s="80"/>
      <c r="N1444" s="5"/>
      <c r="O1444" s="80"/>
      <c r="P1444" s="5"/>
      <c r="Q1444" s="80"/>
      <c r="R1444" s="5"/>
      <c r="S1444" s="80"/>
      <c r="T1444" s="5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5"/>
      <c r="AE1444" s="80"/>
      <c r="AF1444" s="5"/>
      <c r="AG1444" s="80"/>
      <c r="AH1444" s="5"/>
      <c r="AI1444" s="80"/>
      <c r="AJ1444" s="5"/>
      <c r="AK1444" s="80"/>
      <c r="AL1444" s="5"/>
      <c r="AM1444" s="80"/>
      <c r="AN1444" s="5"/>
      <c r="AO1444" s="80"/>
      <c r="AP1444" s="80"/>
      <c r="AQ1444" s="5"/>
      <c r="AR1444" s="80"/>
      <c r="AS1444" s="5"/>
      <c r="AT1444" s="80"/>
      <c r="AU1444" s="5"/>
      <c r="AV1444" s="80"/>
      <c r="AW1444" s="5"/>
      <c r="AX1444" s="80"/>
      <c r="AY1444" s="5"/>
      <c r="AZ1444" s="80"/>
      <c r="BA1444" s="5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  <c r="BM1444" s="80"/>
      <c r="BN1444" s="80"/>
      <c r="BO1444" s="80"/>
      <c r="BP1444" s="80"/>
      <c r="BQ1444" s="80"/>
      <c r="BR1444" s="80"/>
      <c r="BS1444" s="80"/>
      <c r="BT1444" s="80"/>
      <c r="BU1444" s="80"/>
      <c r="BV1444" s="80"/>
      <c r="BW1444" s="80"/>
      <c r="BX1444" s="80"/>
      <c r="BY1444" s="80"/>
      <c r="BZ1444" s="80"/>
      <c r="CE1444" s="5"/>
    </row>
    <row r="1445" spans="2:83" s="6" customFormat="1" x14ac:dyDescent="0.25">
      <c r="B1445" s="77"/>
      <c r="C1445" s="78"/>
      <c r="D1445" s="80"/>
      <c r="E1445" s="80"/>
      <c r="F1445" s="80"/>
      <c r="G1445" s="80"/>
      <c r="H1445" s="80"/>
      <c r="I1445" s="80"/>
      <c r="J1445" s="80"/>
      <c r="K1445" s="5"/>
      <c r="L1445" s="5"/>
      <c r="M1445" s="80"/>
      <c r="N1445" s="5"/>
      <c r="O1445" s="80"/>
      <c r="P1445" s="5"/>
      <c r="Q1445" s="80"/>
      <c r="R1445" s="5"/>
      <c r="S1445" s="80"/>
      <c r="T1445" s="5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5"/>
      <c r="AE1445" s="80"/>
      <c r="AF1445" s="5"/>
      <c r="AG1445" s="80"/>
      <c r="AH1445" s="5"/>
      <c r="AI1445" s="80"/>
      <c r="AJ1445" s="5"/>
      <c r="AK1445" s="80"/>
      <c r="AL1445" s="5"/>
      <c r="AM1445" s="80"/>
      <c r="AN1445" s="5"/>
      <c r="AO1445" s="80"/>
      <c r="AP1445" s="80"/>
      <c r="AQ1445" s="5"/>
      <c r="AR1445" s="80"/>
      <c r="AS1445" s="5"/>
      <c r="AT1445" s="80"/>
      <c r="AU1445" s="5"/>
      <c r="AV1445" s="80"/>
      <c r="AW1445" s="5"/>
      <c r="AX1445" s="80"/>
      <c r="AY1445" s="5"/>
      <c r="AZ1445" s="80"/>
      <c r="BA1445" s="5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  <c r="BM1445" s="80"/>
      <c r="BN1445" s="80"/>
      <c r="BO1445" s="80"/>
      <c r="BP1445" s="80"/>
      <c r="BQ1445" s="80"/>
      <c r="BR1445" s="80"/>
      <c r="BS1445" s="80"/>
      <c r="BT1445" s="80"/>
      <c r="BU1445" s="80"/>
      <c r="BV1445" s="80"/>
      <c r="BW1445" s="80"/>
      <c r="BX1445" s="80"/>
      <c r="BY1445" s="80"/>
      <c r="BZ1445" s="80"/>
      <c r="CE1445" s="5"/>
    </row>
    <row r="1446" spans="2:83" s="6" customFormat="1" x14ac:dyDescent="0.25">
      <c r="B1446" s="77"/>
      <c r="C1446" s="78"/>
      <c r="D1446" s="80"/>
      <c r="E1446" s="80"/>
      <c r="F1446" s="80"/>
      <c r="G1446" s="80"/>
      <c r="H1446" s="80"/>
      <c r="I1446" s="80"/>
      <c r="J1446" s="80"/>
      <c r="K1446" s="5"/>
      <c r="L1446" s="5"/>
      <c r="M1446" s="80"/>
      <c r="N1446" s="5"/>
      <c r="O1446" s="80"/>
      <c r="P1446" s="5"/>
      <c r="Q1446" s="80"/>
      <c r="R1446" s="5"/>
      <c r="S1446" s="80"/>
      <c r="T1446" s="5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5"/>
      <c r="AE1446" s="80"/>
      <c r="AF1446" s="5"/>
      <c r="AG1446" s="80"/>
      <c r="AH1446" s="5"/>
      <c r="AI1446" s="80"/>
      <c r="AJ1446" s="5"/>
      <c r="AK1446" s="80"/>
      <c r="AL1446" s="5"/>
      <c r="AM1446" s="80"/>
      <c r="AN1446" s="5"/>
      <c r="AO1446" s="80"/>
      <c r="AP1446" s="80"/>
      <c r="AQ1446" s="5"/>
      <c r="AR1446" s="80"/>
      <c r="AS1446" s="5"/>
      <c r="AT1446" s="80"/>
      <c r="AU1446" s="5"/>
      <c r="AV1446" s="80"/>
      <c r="AW1446" s="5"/>
      <c r="AX1446" s="80"/>
      <c r="AY1446" s="5"/>
      <c r="AZ1446" s="80"/>
      <c r="BA1446" s="5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  <c r="BM1446" s="80"/>
      <c r="BN1446" s="80"/>
      <c r="BO1446" s="80"/>
      <c r="BP1446" s="80"/>
      <c r="BQ1446" s="80"/>
      <c r="BR1446" s="80"/>
      <c r="BS1446" s="80"/>
      <c r="BT1446" s="80"/>
      <c r="BU1446" s="80"/>
      <c r="BV1446" s="80"/>
      <c r="BW1446" s="80"/>
      <c r="BX1446" s="80"/>
      <c r="BY1446" s="80"/>
      <c r="BZ1446" s="80"/>
      <c r="CE1446" s="5"/>
    </row>
    <row r="1447" spans="2:83" s="6" customFormat="1" x14ac:dyDescent="0.25">
      <c r="B1447" s="77"/>
      <c r="C1447" s="78"/>
      <c r="D1447" s="80"/>
      <c r="E1447" s="80"/>
      <c r="F1447" s="80"/>
      <c r="G1447" s="80"/>
      <c r="H1447" s="80"/>
      <c r="I1447" s="80"/>
      <c r="J1447" s="80"/>
      <c r="K1447" s="5"/>
      <c r="L1447" s="5"/>
      <c r="M1447" s="80"/>
      <c r="N1447" s="5"/>
      <c r="O1447" s="80"/>
      <c r="P1447" s="5"/>
      <c r="Q1447" s="80"/>
      <c r="R1447" s="5"/>
      <c r="S1447" s="80"/>
      <c r="T1447" s="5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5"/>
      <c r="AE1447" s="80"/>
      <c r="AF1447" s="5"/>
      <c r="AG1447" s="80"/>
      <c r="AH1447" s="5"/>
      <c r="AI1447" s="80"/>
      <c r="AJ1447" s="5"/>
      <c r="AK1447" s="80"/>
      <c r="AL1447" s="5"/>
      <c r="AM1447" s="80"/>
      <c r="AN1447" s="5"/>
      <c r="AO1447" s="80"/>
      <c r="AP1447" s="80"/>
      <c r="AQ1447" s="5"/>
      <c r="AR1447" s="80"/>
      <c r="AS1447" s="5"/>
      <c r="AT1447" s="80"/>
      <c r="AU1447" s="5"/>
      <c r="AV1447" s="80"/>
      <c r="AW1447" s="5"/>
      <c r="AX1447" s="80"/>
      <c r="AY1447" s="5"/>
      <c r="AZ1447" s="80"/>
      <c r="BA1447" s="5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80"/>
      <c r="BL1447" s="80"/>
      <c r="BM1447" s="80"/>
      <c r="BN1447" s="80"/>
      <c r="BO1447" s="80"/>
      <c r="BP1447" s="80"/>
      <c r="BQ1447" s="80"/>
      <c r="BR1447" s="80"/>
      <c r="BS1447" s="80"/>
      <c r="BT1447" s="80"/>
      <c r="BU1447" s="80"/>
      <c r="BV1447" s="80"/>
      <c r="BW1447" s="80"/>
      <c r="BX1447" s="80"/>
      <c r="BY1447" s="80"/>
      <c r="BZ1447" s="80"/>
      <c r="CE1447" s="5"/>
    </row>
    <row r="1448" spans="2:83" s="6" customFormat="1" x14ac:dyDescent="0.25">
      <c r="B1448" s="77"/>
      <c r="C1448" s="78"/>
      <c r="D1448" s="80"/>
      <c r="E1448" s="80"/>
      <c r="F1448" s="80"/>
      <c r="G1448" s="80"/>
      <c r="H1448" s="80"/>
      <c r="I1448" s="80"/>
      <c r="J1448" s="80"/>
      <c r="K1448" s="5"/>
      <c r="L1448" s="5"/>
      <c r="M1448" s="80"/>
      <c r="N1448" s="5"/>
      <c r="O1448" s="80"/>
      <c r="P1448" s="5"/>
      <c r="Q1448" s="80"/>
      <c r="R1448" s="5"/>
      <c r="S1448" s="80"/>
      <c r="T1448" s="5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5"/>
      <c r="AE1448" s="80"/>
      <c r="AF1448" s="5"/>
      <c r="AG1448" s="80"/>
      <c r="AH1448" s="5"/>
      <c r="AI1448" s="80"/>
      <c r="AJ1448" s="5"/>
      <c r="AK1448" s="80"/>
      <c r="AL1448" s="5"/>
      <c r="AM1448" s="80"/>
      <c r="AN1448" s="5"/>
      <c r="AO1448" s="80"/>
      <c r="AP1448" s="80"/>
      <c r="AQ1448" s="5"/>
      <c r="AR1448" s="80"/>
      <c r="AS1448" s="5"/>
      <c r="AT1448" s="80"/>
      <c r="AU1448" s="5"/>
      <c r="AV1448" s="80"/>
      <c r="AW1448" s="5"/>
      <c r="AX1448" s="80"/>
      <c r="AY1448" s="5"/>
      <c r="AZ1448" s="80"/>
      <c r="BA1448" s="5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80"/>
      <c r="BM1448" s="80"/>
      <c r="BN1448" s="80"/>
      <c r="BO1448" s="80"/>
      <c r="BP1448" s="80"/>
      <c r="BQ1448" s="80"/>
      <c r="BR1448" s="80"/>
      <c r="BS1448" s="80"/>
      <c r="BT1448" s="80"/>
      <c r="BU1448" s="80"/>
      <c r="BV1448" s="80"/>
      <c r="BW1448" s="80"/>
      <c r="BX1448" s="80"/>
      <c r="BY1448" s="80"/>
      <c r="BZ1448" s="80"/>
      <c r="CE1448" s="5"/>
    </row>
    <row r="1449" spans="2:83" s="6" customFormat="1" x14ac:dyDescent="0.25">
      <c r="B1449" s="77"/>
      <c r="C1449" s="78"/>
      <c r="D1449" s="80"/>
      <c r="E1449" s="80"/>
      <c r="F1449" s="80"/>
      <c r="G1449" s="80"/>
      <c r="H1449" s="80"/>
      <c r="I1449" s="80"/>
      <c r="J1449" s="80"/>
      <c r="K1449" s="5"/>
      <c r="L1449" s="5"/>
      <c r="M1449" s="80"/>
      <c r="N1449" s="5"/>
      <c r="O1449" s="80"/>
      <c r="P1449" s="5"/>
      <c r="Q1449" s="80"/>
      <c r="R1449" s="5"/>
      <c r="S1449" s="80"/>
      <c r="T1449" s="5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5"/>
      <c r="AE1449" s="80"/>
      <c r="AF1449" s="5"/>
      <c r="AG1449" s="80"/>
      <c r="AH1449" s="5"/>
      <c r="AI1449" s="80"/>
      <c r="AJ1449" s="5"/>
      <c r="AK1449" s="80"/>
      <c r="AL1449" s="5"/>
      <c r="AM1449" s="80"/>
      <c r="AN1449" s="5"/>
      <c r="AO1449" s="80"/>
      <c r="AP1449" s="80"/>
      <c r="AQ1449" s="5"/>
      <c r="AR1449" s="80"/>
      <c r="AS1449" s="5"/>
      <c r="AT1449" s="80"/>
      <c r="AU1449" s="5"/>
      <c r="AV1449" s="80"/>
      <c r="AW1449" s="5"/>
      <c r="AX1449" s="80"/>
      <c r="AY1449" s="5"/>
      <c r="AZ1449" s="80"/>
      <c r="BA1449" s="5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80"/>
      <c r="BL1449" s="80"/>
      <c r="BM1449" s="80"/>
      <c r="BN1449" s="80"/>
      <c r="BO1449" s="80"/>
      <c r="BP1449" s="80"/>
      <c r="BQ1449" s="80"/>
      <c r="BR1449" s="80"/>
      <c r="BS1449" s="80"/>
      <c r="BT1449" s="80"/>
      <c r="BU1449" s="80"/>
      <c r="BV1449" s="80"/>
      <c r="BW1449" s="80"/>
      <c r="BX1449" s="80"/>
      <c r="BY1449" s="80"/>
      <c r="BZ1449" s="80"/>
      <c r="CE1449" s="5"/>
    </row>
    <row r="1450" spans="2:83" s="6" customFormat="1" x14ac:dyDescent="0.25">
      <c r="B1450" s="77"/>
      <c r="C1450" s="78"/>
      <c r="D1450" s="80"/>
      <c r="E1450" s="80"/>
      <c r="F1450" s="80"/>
      <c r="G1450" s="80"/>
      <c r="H1450" s="80"/>
      <c r="I1450" s="80"/>
      <c r="J1450" s="80"/>
      <c r="K1450" s="5"/>
      <c r="L1450" s="5"/>
      <c r="M1450" s="80"/>
      <c r="N1450" s="5"/>
      <c r="O1450" s="80"/>
      <c r="P1450" s="5"/>
      <c r="Q1450" s="80"/>
      <c r="R1450" s="5"/>
      <c r="S1450" s="80"/>
      <c r="T1450" s="5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5"/>
      <c r="AE1450" s="80"/>
      <c r="AF1450" s="5"/>
      <c r="AG1450" s="80"/>
      <c r="AH1450" s="5"/>
      <c r="AI1450" s="80"/>
      <c r="AJ1450" s="5"/>
      <c r="AK1450" s="80"/>
      <c r="AL1450" s="5"/>
      <c r="AM1450" s="80"/>
      <c r="AN1450" s="5"/>
      <c r="AO1450" s="80"/>
      <c r="AP1450" s="80"/>
      <c r="AQ1450" s="5"/>
      <c r="AR1450" s="80"/>
      <c r="AS1450" s="5"/>
      <c r="AT1450" s="80"/>
      <c r="AU1450" s="5"/>
      <c r="AV1450" s="80"/>
      <c r="AW1450" s="5"/>
      <c r="AX1450" s="80"/>
      <c r="AY1450" s="5"/>
      <c r="AZ1450" s="80"/>
      <c r="BA1450" s="5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  <c r="BM1450" s="80"/>
      <c r="BN1450" s="80"/>
      <c r="BO1450" s="80"/>
      <c r="BP1450" s="80"/>
      <c r="BQ1450" s="80"/>
      <c r="BR1450" s="80"/>
      <c r="BS1450" s="80"/>
      <c r="BT1450" s="80"/>
      <c r="BU1450" s="80"/>
      <c r="BV1450" s="80"/>
      <c r="BW1450" s="80"/>
      <c r="BX1450" s="80"/>
      <c r="BY1450" s="80"/>
      <c r="BZ1450" s="80"/>
      <c r="CE1450" s="5"/>
    </row>
    <row r="1451" spans="2:83" s="6" customFormat="1" x14ac:dyDescent="0.25">
      <c r="B1451" s="77"/>
      <c r="C1451" s="78"/>
      <c r="D1451" s="80"/>
      <c r="E1451" s="80"/>
      <c r="F1451" s="80"/>
      <c r="G1451" s="80"/>
      <c r="H1451" s="80"/>
      <c r="I1451" s="80"/>
      <c r="J1451" s="80"/>
      <c r="K1451" s="5"/>
      <c r="L1451" s="5"/>
      <c r="M1451" s="80"/>
      <c r="N1451" s="5"/>
      <c r="O1451" s="80"/>
      <c r="P1451" s="5"/>
      <c r="Q1451" s="80"/>
      <c r="R1451" s="5"/>
      <c r="S1451" s="80"/>
      <c r="T1451" s="5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5"/>
      <c r="AE1451" s="80"/>
      <c r="AF1451" s="5"/>
      <c r="AG1451" s="80"/>
      <c r="AH1451" s="5"/>
      <c r="AI1451" s="80"/>
      <c r="AJ1451" s="5"/>
      <c r="AK1451" s="80"/>
      <c r="AL1451" s="5"/>
      <c r="AM1451" s="80"/>
      <c r="AN1451" s="5"/>
      <c r="AO1451" s="80"/>
      <c r="AP1451" s="80"/>
      <c r="AQ1451" s="5"/>
      <c r="AR1451" s="80"/>
      <c r="AS1451" s="5"/>
      <c r="AT1451" s="80"/>
      <c r="AU1451" s="5"/>
      <c r="AV1451" s="80"/>
      <c r="AW1451" s="5"/>
      <c r="AX1451" s="80"/>
      <c r="AY1451" s="5"/>
      <c r="AZ1451" s="80"/>
      <c r="BA1451" s="5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  <c r="BM1451" s="80"/>
      <c r="BN1451" s="80"/>
      <c r="BO1451" s="80"/>
      <c r="BP1451" s="80"/>
      <c r="BQ1451" s="80"/>
      <c r="BR1451" s="80"/>
      <c r="BS1451" s="80"/>
      <c r="BT1451" s="80"/>
      <c r="BU1451" s="80"/>
      <c r="BV1451" s="80"/>
      <c r="BW1451" s="80"/>
      <c r="BX1451" s="80"/>
      <c r="BY1451" s="80"/>
      <c r="BZ1451" s="80"/>
      <c r="CE1451" s="5"/>
    </row>
    <row r="1452" spans="2:83" s="6" customFormat="1" x14ac:dyDescent="0.25">
      <c r="B1452" s="77"/>
      <c r="C1452" s="78"/>
      <c r="D1452" s="80"/>
      <c r="E1452" s="80"/>
      <c r="F1452" s="80"/>
      <c r="G1452" s="80"/>
      <c r="H1452" s="80"/>
      <c r="I1452" s="80"/>
      <c r="J1452" s="80"/>
      <c r="K1452" s="5"/>
      <c r="L1452" s="5"/>
      <c r="M1452" s="80"/>
      <c r="N1452" s="5"/>
      <c r="O1452" s="80"/>
      <c r="P1452" s="5"/>
      <c r="Q1452" s="80"/>
      <c r="R1452" s="5"/>
      <c r="S1452" s="80"/>
      <c r="T1452" s="5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5"/>
      <c r="AE1452" s="80"/>
      <c r="AF1452" s="5"/>
      <c r="AG1452" s="80"/>
      <c r="AH1452" s="5"/>
      <c r="AI1452" s="80"/>
      <c r="AJ1452" s="5"/>
      <c r="AK1452" s="80"/>
      <c r="AL1452" s="5"/>
      <c r="AM1452" s="80"/>
      <c r="AN1452" s="5"/>
      <c r="AO1452" s="80"/>
      <c r="AP1452" s="80"/>
      <c r="AQ1452" s="5"/>
      <c r="AR1452" s="80"/>
      <c r="AS1452" s="5"/>
      <c r="AT1452" s="80"/>
      <c r="AU1452" s="5"/>
      <c r="AV1452" s="80"/>
      <c r="AW1452" s="5"/>
      <c r="AX1452" s="80"/>
      <c r="AY1452" s="5"/>
      <c r="AZ1452" s="80"/>
      <c r="BA1452" s="5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  <c r="BM1452" s="80"/>
      <c r="BN1452" s="80"/>
      <c r="BO1452" s="80"/>
      <c r="BP1452" s="80"/>
      <c r="BQ1452" s="80"/>
      <c r="BR1452" s="80"/>
      <c r="BS1452" s="80"/>
      <c r="BT1452" s="80"/>
      <c r="BU1452" s="80"/>
      <c r="BV1452" s="80"/>
      <c r="BW1452" s="80"/>
      <c r="BX1452" s="80"/>
      <c r="BY1452" s="80"/>
      <c r="BZ1452" s="80"/>
      <c r="CE1452" s="5"/>
    </row>
    <row r="1453" spans="2:83" s="6" customFormat="1" x14ac:dyDescent="0.25">
      <c r="B1453" s="77"/>
      <c r="C1453" s="78"/>
      <c r="D1453" s="80"/>
      <c r="E1453" s="80"/>
      <c r="F1453" s="80"/>
      <c r="G1453" s="80"/>
      <c r="H1453" s="80"/>
      <c r="I1453" s="80"/>
      <c r="J1453" s="80"/>
      <c r="K1453" s="5"/>
      <c r="L1453" s="5"/>
      <c r="M1453" s="80"/>
      <c r="N1453" s="5"/>
      <c r="O1453" s="80"/>
      <c r="P1453" s="5"/>
      <c r="Q1453" s="80"/>
      <c r="R1453" s="5"/>
      <c r="S1453" s="80"/>
      <c r="T1453" s="5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5"/>
      <c r="AE1453" s="80"/>
      <c r="AF1453" s="5"/>
      <c r="AG1453" s="80"/>
      <c r="AH1453" s="5"/>
      <c r="AI1453" s="80"/>
      <c r="AJ1453" s="5"/>
      <c r="AK1453" s="80"/>
      <c r="AL1453" s="5"/>
      <c r="AM1453" s="80"/>
      <c r="AN1453" s="5"/>
      <c r="AO1453" s="80"/>
      <c r="AP1453" s="80"/>
      <c r="AQ1453" s="5"/>
      <c r="AR1453" s="80"/>
      <c r="AS1453" s="5"/>
      <c r="AT1453" s="80"/>
      <c r="AU1453" s="5"/>
      <c r="AV1453" s="80"/>
      <c r="AW1453" s="5"/>
      <c r="AX1453" s="80"/>
      <c r="AY1453" s="5"/>
      <c r="AZ1453" s="80"/>
      <c r="BA1453" s="5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80"/>
      <c r="BM1453" s="80"/>
      <c r="BN1453" s="80"/>
      <c r="BO1453" s="80"/>
      <c r="BP1453" s="80"/>
      <c r="BQ1453" s="80"/>
      <c r="BR1453" s="80"/>
      <c r="BS1453" s="80"/>
      <c r="BT1453" s="80"/>
      <c r="BU1453" s="80"/>
      <c r="BV1453" s="80"/>
      <c r="BW1453" s="80"/>
      <c r="BX1453" s="80"/>
      <c r="BY1453" s="80"/>
      <c r="BZ1453" s="80"/>
      <c r="CE1453" s="5"/>
    </row>
    <row r="1454" spans="2:83" s="6" customFormat="1" x14ac:dyDescent="0.25">
      <c r="B1454" s="77"/>
      <c r="C1454" s="78"/>
      <c r="D1454" s="80"/>
      <c r="E1454" s="80"/>
      <c r="F1454" s="80"/>
      <c r="G1454" s="80"/>
      <c r="H1454" s="80"/>
      <c r="I1454" s="80"/>
      <c r="J1454" s="80"/>
      <c r="K1454" s="5"/>
      <c r="L1454" s="5"/>
      <c r="M1454" s="80"/>
      <c r="N1454" s="5"/>
      <c r="O1454" s="80"/>
      <c r="P1454" s="5"/>
      <c r="Q1454" s="80"/>
      <c r="R1454" s="5"/>
      <c r="S1454" s="80"/>
      <c r="T1454" s="5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5"/>
      <c r="AE1454" s="80"/>
      <c r="AF1454" s="5"/>
      <c r="AG1454" s="80"/>
      <c r="AH1454" s="5"/>
      <c r="AI1454" s="80"/>
      <c r="AJ1454" s="5"/>
      <c r="AK1454" s="80"/>
      <c r="AL1454" s="5"/>
      <c r="AM1454" s="80"/>
      <c r="AN1454" s="5"/>
      <c r="AO1454" s="80"/>
      <c r="AP1454" s="80"/>
      <c r="AQ1454" s="5"/>
      <c r="AR1454" s="80"/>
      <c r="AS1454" s="5"/>
      <c r="AT1454" s="80"/>
      <c r="AU1454" s="5"/>
      <c r="AV1454" s="80"/>
      <c r="AW1454" s="5"/>
      <c r="AX1454" s="80"/>
      <c r="AY1454" s="5"/>
      <c r="AZ1454" s="80"/>
      <c r="BA1454" s="5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80"/>
      <c r="BM1454" s="80"/>
      <c r="BN1454" s="80"/>
      <c r="BO1454" s="80"/>
      <c r="BP1454" s="80"/>
      <c r="BQ1454" s="80"/>
      <c r="BR1454" s="80"/>
      <c r="BS1454" s="80"/>
      <c r="BT1454" s="80"/>
      <c r="BU1454" s="80"/>
      <c r="BV1454" s="80"/>
      <c r="BW1454" s="80"/>
      <c r="BX1454" s="80"/>
      <c r="BY1454" s="80"/>
      <c r="BZ1454" s="80"/>
      <c r="CE1454" s="5"/>
    </row>
    <row r="1455" spans="2:83" s="6" customFormat="1" x14ac:dyDescent="0.25">
      <c r="B1455" s="77"/>
      <c r="C1455" s="78"/>
      <c r="D1455" s="80"/>
      <c r="E1455" s="80"/>
      <c r="F1455" s="80"/>
      <c r="G1455" s="80"/>
      <c r="H1455" s="80"/>
      <c r="I1455" s="80"/>
      <c r="J1455" s="80"/>
      <c r="K1455" s="5"/>
      <c r="L1455" s="5"/>
      <c r="M1455" s="80"/>
      <c r="N1455" s="5"/>
      <c r="O1455" s="80"/>
      <c r="P1455" s="5"/>
      <c r="Q1455" s="80"/>
      <c r="R1455" s="5"/>
      <c r="S1455" s="80"/>
      <c r="T1455" s="5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5"/>
      <c r="AE1455" s="80"/>
      <c r="AF1455" s="5"/>
      <c r="AG1455" s="80"/>
      <c r="AH1455" s="5"/>
      <c r="AI1455" s="80"/>
      <c r="AJ1455" s="5"/>
      <c r="AK1455" s="80"/>
      <c r="AL1455" s="5"/>
      <c r="AM1455" s="80"/>
      <c r="AN1455" s="5"/>
      <c r="AO1455" s="80"/>
      <c r="AP1455" s="80"/>
      <c r="AQ1455" s="5"/>
      <c r="AR1455" s="80"/>
      <c r="AS1455" s="5"/>
      <c r="AT1455" s="80"/>
      <c r="AU1455" s="5"/>
      <c r="AV1455" s="80"/>
      <c r="AW1455" s="5"/>
      <c r="AX1455" s="80"/>
      <c r="AY1455" s="5"/>
      <c r="AZ1455" s="80"/>
      <c r="BA1455" s="5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  <c r="BM1455" s="80"/>
      <c r="BN1455" s="80"/>
      <c r="BO1455" s="80"/>
      <c r="BP1455" s="80"/>
      <c r="BQ1455" s="80"/>
      <c r="BR1455" s="80"/>
      <c r="BS1455" s="80"/>
      <c r="BT1455" s="80"/>
      <c r="BU1455" s="80"/>
      <c r="BV1455" s="80"/>
      <c r="BW1455" s="80"/>
      <c r="BX1455" s="80"/>
      <c r="BY1455" s="80"/>
      <c r="BZ1455" s="80"/>
      <c r="CE1455" s="5"/>
    </row>
    <row r="1456" spans="2:83" s="6" customFormat="1" x14ac:dyDescent="0.25">
      <c r="B1456" s="77"/>
      <c r="C1456" s="78"/>
      <c r="D1456" s="80"/>
      <c r="E1456" s="80"/>
      <c r="F1456" s="80"/>
      <c r="G1456" s="80"/>
      <c r="H1456" s="80"/>
      <c r="I1456" s="80"/>
      <c r="J1456" s="80"/>
      <c r="K1456" s="5"/>
      <c r="L1456" s="5"/>
      <c r="M1456" s="80"/>
      <c r="N1456" s="5"/>
      <c r="O1456" s="80"/>
      <c r="P1456" s="5"/>
      <c r="Q1456" s="80"/>
      <c r="R1456" s="5"/>
      <c r="S1456" s="80"/>
      <c r="T1456" s="5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5"/>
      <c r="AE1456" s="80"/>
      <c r="AF1456" s="5"/>
      <c r="AG1456" s="80"/>
      <c r="AH1456" s="5"/>
      <c r="AI1456" s="80"/>
      <c r="AJ1456" s="5"/>
      <c r="AK1456" s="80"/>
      <c r="AL1456" s="5"/>
      <c r="AM1456" s="80"/>
      <c r="AN1456" s="5"/>
      <c r="AO1456" s="80"/>
      <c r="AP1456" s="80"/>
      <c r="AQ1456" s="5"/>
      <c r="AR1456" s="80"/>
      <c r="AS1456" s="5"/>
      <c r="AT1456" s="80"/>
      <c r="AU1456" s="5"/>
      <c r="AV1456" s="80"/>
      <c r="AW1456" s="5"/>
      <c r="AX1456" s="80"/>
      <c r="AY1456" s="5"/>
      <c r="AZ1456" s="80"/>
      <c r="BA1456" s="5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  <c r="BM1456" s="80"/>
      <c r="BN1456" s="80"/>
      <c r="BO1456" s="80"/>
      <c r="BP1456" s="80"/>
      <c r="BQ1456" s="80"/>
      <c r="BR1456" s="80"/>
      <c r="BS1456" s="80"/>
      <c r="BT1456" s="80"/>
      <c r="BU1456" s="80"/>
      <c r="BV1456" s="80"/>
      <c r="BW1456" s="80"/>
      <c r="BX1456" s="80"/>
      <c r="BY1456" s="80"/>
      <c r="BZ1456" s="80"/>
      <c r="CE1456" s="5"/>
    </row>
    <row r="1457" spans="2:83" s="6" customFormat="1" x14ac:dyDescent="0.25">
      <c r="B1457" s="77"/>
      <c r="C1457" s="78"/>
      <c r="D1457" s="80"/>
      <c r="E1457" s="80"/>
      <c r="F1457" s="80"/>
      <c r="G1457" s="80"/>
      <c r="H1457" s="80"/>
      <c r="I1457" s="80"/>
      <c r="J1457" s="80"/>
      <c r="K1457" s="5"/>
      <c r="L1457" s="5"/>
      <c r="M1457" s="80"/>
      <c r="N1457" s="5"/>
      <c r="O1457" s="80"/>
      <c r="P1457" s="5"/>
      <c r="Q1457" s="80"/>
      <c r="R1457" s="5"/>
      <c r="S1457" s="80"/>
      <c r="T1457" s="5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5"/>
      <c r="AE1457" s="80"/>
      <c r="AF1457" s="5"/>
      <c r="AG1457" s="80"/>
      <c r="AH1457" s="5"/>
      <c r="AI1457" s="80"/>
      <c r="AJ1457" s="5"/>
      <c r="AK1457" s="80"/>
      <c r="AL1457" s="5"/>
      <c r="AM1457" s="80"/>
      <c r="AN1457" s="5"/>
      <c r="AO1457" s="80"/>
      <c r="AP1457" s="80"/>
      <c r="AQ1457" s="5"/>
      <c r="AR1457" s="80"/>
      <c r="AS1457" s="5"/>
      <c r="AT1457" s="80"/>
      <c r="AU1457" s="5"/>
      <c r="AV1457" s="80"/>
      <c r="AW1457" s="5"/>
      <c r="AX1457" s="80"/>
      <c r="AY1457" s="5"/>
      <c r="AZ1457" s="80"/>
      <c r="BA1457" s="5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  <c r="BM1457" s="80"/>
      <c r="BN1457" s="80"/>
      <c r="BO1457" s="80"/>
      <c r="BP1457" s="80"/>
      <c r="BQ1457" s="80"/>
      <c r="BR1457" s="80"/>
      <c r="BS1457" s="80"/>
      <c r="BT1457" s="80"/>
      <c r="BU1457" s="80"/>
      <c r="BV1457" s="80"/>
      <c r="BW1457" s="80"/>
      <c r="BX1457" s="80"/>
      <c r="BY1457" s="80"/>
      <c r="BZ1457" s="80"/>
      <c r="CE1457" s="5"/>
    </row>
    <row r="1458" spans="2:83" s="6" customFormat="1" x14ac:dyDescent="0.25">
      <c r="B1458" s="77"/>
      <c r="C1458" s="78"/>
      <c r="D1458" s="80"/>
      <c r="E1458" s="80"/>
      <c r="F1458" s="80"/>
      <c r="G1458" s="80"/>
      <c r="H1458" s="80"/>
      <c r="I1458" s="80"/>
      <c r="J1458" s="80"/>
      <c r="K1458" s="5"/>
      <c r="L1458" s="5"/>
      <c r="M1458" s="80"/>
      <c r="N1458" s="5"/>
      <c r="O1458" s="80"/>
      <c r="P1458" s="5"/>
      <c r="Q1458" s="80"/>
      <c r="R1458" s="5"/>
      <c r="S1458" s="80"/>
      <c r="T1458" s="5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5"/>
      <c r="AE1458" s="80"/>
      <c r="AF1458" s="5"/>
      <c r="AG1458" s="80"/>
      <c r="AH1458" s="5"/>
      <c r="AI1458" s="80"/>
      <c r="AJ1458" s="5"/>
      <c r="AK1458" s="80"/>
      <c r="AL1458" s="5"/>
      <c r="AM1458" s="80"/>
      <c r="AN1458" s="5"/>
      <c r="AO1458" s="80"/>
      <c r="AP1458" s="80"/>
      <c r="AQ1458" s="5"/>
      <c r="AR1458" s="80"/>
      <c r="AS1458" s="5"/>
      <c r="AT1458" s="80"/>
      <c r="AU1458" s="5"/>
      <c r="AV1458" s="80"/>
      <c r="AW1458" s="5"/>
      <c r="AX1458" s="80"/>
      <c r="AY1458" s="5"/>
      <c r="AZ1458" s="80"/>
      <c r="BA1458" s="5"/>
      <c r="BB1458" s="80"/>
      <c r="BC1458" s="80"/>
      <c r="BD1458" s="80"/>
      <c r="BE1458" s="80"/>
      <c r="BF1458" s="80"/>
      <c r="BG1458" s="80"/>
      <c r="BH1458" s="80"/>
      <c r="BI1458" s="80"/>
      <c r="BJ1458" s="80"/>
      <c r="BK1458" s="80"/>
      <c r="BL1458" s="80"/>
      <c r="BM1458" s="80"/>
      <c r="BN1458" s="80"/>
      <c r="BO1458" s="80"/>
      <c r="BP1458" s="80"/>
      <c r="BQ1458" s="80"/>
      <c r="BR1458" s="80"/>
      <c r="BS1458" s="80"/>
      <c r="BT1458" s="80"/>
      <c r="BU1458" s="80"/>
      <c r="BV1458" s="80"/>
      <c r="BW1458" s="80"/>
      <c r="BX1458" s="80"/>
      <c r="BY1458" s="80"/>
      <c r="BZ1458" s="80"/>
      <c r="CE1458" s="5"/>
    </row>
    <row r="1459" spans="2:83" s="6" customFormat="1" x14ac:dyDescent="0.25">
      <c r="B1459" s="77"/>
      <c r="C1459" s="78"/>
      <c r="D1459" s="80"/>
      <c r="E1459" s="80"/>
      <c r="F1459" s="80"/>
      <c r="G1459" s="80"/>
      <c r="H1459" s="80"/>
      <c r="I1459" s="80"/>
      <c r="J1459" s="80"/>
      <c r="K1459" s="5"/>
      <c r="L1459" s="5"/>
      <c r="M1459" s="80"/>
      <c r="N1459" s="5"/>
      <c r="O1459" s="80"/>
      <c r="P1459" s="5"/>
      <c r="Q1459" s="80"/>
      <c r="R1459" s="5"/>
      <c r="S1459" s="80"/>
      <c r="T1459" s="5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5"/>
      <c r="AE1459" s="80"/>
      <c r="AF1459" s="5"/>
      <c r="AG1459" s="80"/>
      <c r="AH1459" s="5"/>
      <c r="AI1459" s="80"/>
      <c r="AJ1459" s="5"/>
      <c r="AK1459" s="80"/>
      <c r="AL1459" s="5"/>
      <c r="AM1459" s="80"/>
      <c r="AN1459" s="5"/>
      <c r="AO1459" s="80"/>
      <c r="AP1459" s="80"/>
      <c r="AQ1459" s="5"/>
      <c r="AR1459" s="80"/>
      <c r="AS1459" s="5"/>
      <c r="AT1459" s="80"/>
      <c r="AU1459" s="5"/>
      <c r="AV1459" s="80"/>
      <c r="AW1459" s="5"/>
      <c r="AX1459" s="80"/>
      <c r="AY1459" s="5"/>
      <c r="AZ1459" s="80"/>
      <c r="BA1459" s="5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  <c r="BM1459" s="80"/>
      <c r="BN1459" s="80"/>
      <c r="BO1459" s="80"/>
      <c r="BP1459" s="80"/>
      <c r="BQ1459" s="80"/>
      <c r="BR1459" s="80"/>
      <c r="BS1459" s="80"/>
      <c r="BT1459" s="80"/>
      <c r="BU1459" s="80"/>
      <c r="BV1459" s="80"/>
      <c r="BW1459" s="80"/>
      <c r="BX1459" s="80"/>
      <c r="BY1459" s="80"/>
      <c r="BZ1459" s="80"/>
      <c r="CE1459" s="5"/>
    </row>
    <row r="1460" spans="2:83" s="6" customFormat="1" x14ac:dyDescent="0.25">
      <c r="B1460" s="77"/>
      <c r="C1460" s="78"/>
      <c r="D1460" s="80"/>
      <c r="E1460" s="80"/>
      <c r="F1460" s="80"/>
      <c r="G1460" s="80"/>
      <c r="H1460" s="80"/>
      <c r="I1460" s="80"/>
      <c r="J1460" s="80"/>
      <c r="K1460" s="5"/>
      <c r="L1460" s="5"/>
      <c r="M1460" s="80"/>
      <c r="N1460" s="5"/>
      <c r="O1460" s="80"/>
      <c r="P1460" s="5"/>
      <c r="Q1460" s="80"/>
      <c r="R1460" s="5"/>
      <c r="S1460" s="80"/>
      <c r="T1460" s="5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5"/>
      <c r="AE1460" s="80"/>
      <c r="AF1460" s="5"/>
      <c r="AG1460" s="80"/>
      <c r="AH1460" s="5"/>
      <c r="AI1460" s="80"/>
      <c r="AJ1460" s="5"/>
      <c r="AK1460" s="80"/>
      <c r="AL1460" s="5"/>
      <c r="AM1460" s="80"/>
      <c r="AN1460" s="5"/>
      <c r="AO1460" s="80"/>
      <c r="AP1460" s="80"/>
      <c r="AQ1460" s="5"/>
      <c r="AR1460" s="80"/>
      <c r="AS1460" s="5"/>
      <c r="AT1460" s="80"/>
      <c r="AU1460" s="5"/>
      <c r="AV1460" s="80"/>
      <c r="AW1460" s="5"/>
      <c r="AX1460" s="80"/>
      <c r="AY1460" s="5"/>
      <c r="AZ1460" s="80"/>
      <c r="BA1460" s="5"/>
      <c r="BB1460" s="80"/>
      <c r="BC1460" s="80"/>
      <c r="BD1460" s="80"/>
      <c r="BE1460" s="80"/>
      <c r="BF1460" s="80"/>
      <c r="BG1460" s="80"/>
      <c r="BH1460" s="80"/>
      <c r="BI1460" s="80"/>
      <c r="BJ1460" s="80"/>
      <c r="BK1460" s="80"/>
      <c r="BL1460" s="80"/>
      <c r="BM1460" s="80"/>
      <c r="BN1460" s="80"/>
      <c r="BO1460" s="80"/>
      <c r="BP1460" s="80"/>
      <c r="BQ1460" s="80"/>
      <c r="BR1460" s="80"/>
      <c r="BS1460" s="80"/>
      <c r="BT1460" s="80"/>
      <c r="BU1460" s="80"/>
      <c r="BV1460" s="80"/>
      <c r="BW1460" s="80"/>
      <c r="BX1460" s="80"/>
      <c r="BY1460" s="80"/>
      <c r="BZ1460" s="80"/>
      <c r="CE1460" s="5"/>
    </row>
    <row r="1461" spans="2:83" s="6" customFormat="1" x14ac:dyDescent="0.25">
      <c r="B1461" s="77"/>
      <c r="C1461" s="78"/>
      <c r="D1461" s="80"/>
      <c r="E1461" s="80"/>
      <c r="F1461" s="80"/>
      <c r="G1461" s="80"/>
      <c r="H1461" s="80"/>
      <c r="I1461" s="80"/>
      <c r="J1461" s="80"/>
      <c r="K1461" s="5"/>
      <c r="L1461" s="5"/>
      <c r="M1461" s="80"/>
      <c r="N1461" s="5"/>
      <c r="O1461" s="80"/>
      <c r="P1461" s="5"/>
      <c r="Q1461" s="80"/>
      <c r="R1461" s="5"/>
      <c r="S1461" s="80"/>
      <c r="T1461" s="5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5"/>
      <c r="AE1461" s="80"/>
      <c r="AF1461" s="5"/>
      <c r="AG1461" s="80"/>
      <c r="AH1461" s="5"/>
      <c r="AI1461" s="80"/>
      <c r="AJ1461" s="5"/>
      <c r="AK1461" s="80"/>
      <c r="AL1461" s="5"/>
      <c r="AM1461" s="80"/>
      <c r="AN1461" s="5"/>
      <c r="AO1461" s="80"/>
      <c r="AP1461" s="80"/>
      <c r="AQ1461" s="5"/>
      <c r="AR1461" s="80"/>
      <c r="AS1461" s="5"/>
      <c r="AT1461" s="80"/>
      <c r="AU1461" s="5"/>
      <c r="AV1461" s="80"/>
      <c r="AW1461" s="5"/>
      <c r="AX1461" s="80"/>
      <c r="AY1461" s="5"/>
      <c r="AZ1461" s="80"/>
      <c r="BA1461" s="5"/>
      <c r="BB1461" s="80"/>
      <c r="BC1461" s="80"/>
      <c r="BD1461" s="80"/>
      <c r="BE1461" s="80"/>
      <c r="BF1461" s="80"/>
      <c r="BG1461" s="80"/>
      <c r="BH1461" s="80"/>
      <c r="BI1461" s="80"/>
      <c r="BJ1461" s="80"/>
      <c r="BK1461" s="80"/>
      <c r="BL1461" s="80"/>
      <c r="BM1461" s="80"/>
      <c r="BN1461" s="80"/>
      <c r="BO1461" s="80"/>
      <c r="BP1461" s="80"/>
      <c r="BQ1461" s="80"/>
      <c r="BR1461" s="80"/>
      <c r="BS1461" s="80"/>
      <c r="BT1461" s="80"/>
      <c r="BU1461" s="80"/>
      <c r="BV1461" s="80"/>
      <c r="BW1461" s="80"/>
      <c r="BX1461" s="80"/>
      <c r="BY1461" s="80"/>
      <c r="BZ1461" s="80"/>
      <c r="CE1461" s="5"/>
    </row>
    <row r="1462" spans="2:83" s="6" customFormat="1" x14ac:dyDescent="0.25">
      <c r="B1462" s="77"/>
      <c r="C1462" s="78"/>
      <c r="D1462" s="80"/>
      <c r="E1462" s="80"/>
      <c r="F1462" s="80"/>
      <c r="G1462" s="80"/>
      <c r="H1462" s="80"/>
      <c r="I1462" s="80"/>
      <c r="J1462" s="80"/>
      <c r="K1462" s="5"/>
      <c r="L1462" s="5"/>
      <c r="M1462" s="80"/>
      <c r="N1462" s="5"/>
      <c r="O1462" s="80"/>
      <c r="P1462" s="5"/>
      <c r="Q1462" s="80"/>
      <c r="R1462" s="5"/>
      <c r="S1462" s="80"/>
      <c r="T1462" s="5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5"/>
      <c r="AE1462" s="80"/>
      <c r="AF1462" s="5"/>
      <c r="AG1462" s="80"/>
      <c r="AH1462" s="5"/>
      <c r="AI1462" s="80"/>
      <c r="AJ1462" s="5"/>
      <c r="AK1462" s="80"/>
      <c r="AL1462" s="5"/>
      <c r="AM1462" s="80"/>
      <c r="AN1462" s="5"/>
      <c r="AO1462" s="80"/>
      <c r="AP1462" s="80"/>
      <c r="AQ1462" s="5"/>
      <c r="AR1462" s="80"/>
      <c r="AS1462" s="5"/>
      <c r="AT1462" s="80"/>
      <c r="AU1462" s="5"/>
      <c r="AV1462" s="80"/>
      <c r="AW1462" s="5"/>
      <c r="AX1462" s="80"/>
      <c r="AY1462" s="5"/>
      <c r="AZ1462" s="80"/>
      <c r="BA1462" s="5"/>
      <c r="BB1462" s="80"/>
      <c r="BC1462" s="80"/>
      <c r="BD1462" s="80"/>
      <c r="BE1462" s="80"/>
      <c r="BF1462" s="80"/>
      <c r="BG1462" s="80"/>
      <c r="BH1462" s="80"/>
      <c r="BI1462" s="80"/>
      <c r="BJ1462" s="80"/>
      <c r="BK1462" s="80"/>
      <c r="BL1462" s="80"/>
      <c r="BM1462" s="80"/>
      <c r="BN1462" s="80"/>
      <c r="BO1462" s="80"/>
      <c r="BP1462" s="80"/>
      <c r="BQ1462" s="80"/>
      <c r="BR1462" s="80"/>
      <c r="BS1462" s="80"/>
      <c r="BT1462" s="80"/>
      <c r="BU1462" s="80"/>
      <c r="BV1462" s="80"/>
      <c r="BW1462" s="80"/>
      <c r="BX1462" s="80"/>
      <c r="BY1462" s="80"/>
      <c r="BZ1462" s="80"/>
      <c r="CE1462" s="5"/>
    </row>
    <row r="1463" spans="2:83" s="6" customFormat="1" x14ac:dyDescent="0.25">
      <c r="B1463" s="77"/>
      <c r="C1463" s="78"/>
      <c r="D1463" s="80"/>
      <c r="E1463" s="80"/>
      <c r="F1463" s="80"/>
      <c r="G1463" s="80"/>
      <c r="H1463" s="80"/>
      <c r="I1463" s="80"/>
      <c r="J1463" s="80"/>
      <c r="K1463" s="5"/>
      <c r="L1463" s="5"/>
      <c r="M1463" s="80"/>
      <c r="N1463" s="5"/>
      <c r="O1463" s="80"/>
      <c r="P1463" s="5"/>
      <c r="Q1463" s="80"/>
      <c r="R1463" s="5"/>
      <c r="S1463" s="80"/>
      <c r="T1463" s="5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5"/>
      <c r="AE1463" s="80"/>
      <c r="AF1463" s="5"/>
      <c r="AG1463" s="80"/>
      <c r="AH1463" s="5"/>
      <c r="AI1463" s="80"/>
      <c r="AJ1463" s="5"/>
      <c r="AK1463" s="80"/>
      <c r="AL1463" s="5"/>
      <c r="AM1463" s="80"/>
      <c r="AN1463" s="5"/>
      <c r="AO1463" s="80"/>
      <c r="AP1463" s="80"/>
      <c r="AQ1463" s="5"/>
      <c r="AR1463" s="80"/>
      <c r="AS1463" s="5"/>
      <c r="AT1463" s="80"/>
      <c r="AU1463" s="5"/>
      <c r="AV1463" s="80"/>
      <c r="AW1463" s="5"/>
      <c r="AX1463" s="80"/>
      <c r="AY1463" s="5"/>
      <c r="AZ1463" s="80"/>
      <c r="BA1463" s="5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  <c r="BM1463" s="80"/>
      <c r="BN1463" s="80"/>
      <c r="BO1463" s="80"/>
      <c r="BP1463" s="80"/>
      <c r="BQ1463" s="80"/>
      <c r="BR1463" s="80"/>
      <c r="BS1463" s="80"/>
      <c r="BT1463" s="80"/>
      <c r="BU1463" s="80"/>
      <c r="BV1463" s="80"/>
      <c r="BW1463" s="80"/>
      <c r="BX1463" s="80"/>
      <c r="BY1463" s="80"/>
      <c r="BZ1463" s="80"/>
      <c r="CE1463" s="5"/>
    </row>
    <row r="1464" spans="2:83" s="6" customFormat="1" x14ac:dyDescent="0.25">
      <c r="B1464" s="77"/>
      <c r="C1464" s="78"/>
      <c r="D1464" s="80"/>
      <c r="E1464" s="80"/>
      <c r="F1464" s="80"/>
      <c r="G1464" s="80"/>
      <c r="H1464" s="80"/>
      <c r="I1464" s="80"/>
      <c r="J1464" s="80"/>
      <c r="K1464" s="5"/>
      <c r="L1464" s="5"/>
      <c r="M1464" s="80"/>
      <c r="N1464" s="5"/>
      <c r="O1464" s="80"/>
      <c r="P1464" s="5"/>
      <c r="Q1464" s="80"/>
      <c r="R1464" s="5"/>
      <c r="S1464" s="80"/>
      <c r="T1464" s="5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5"/>
      <c r="AE1464" s="80"/>
      <c r="AF1464" s="5"/>
      <c r="AG1464" s="80"/>
      <c r="AH1464" s="5"/>
      <c r="AI1464" s="80"/>
      <c r="AJ1464" s="5"/>
      <c r="AK1464" s="80"/>
      <c r="AL1464" s="5"/>
      <c r="AM1464" s="80"/>
      <c r="AN1464" s="5"/>
      <c r="AO1464" s="80"/>
      <c r="AP1464" s="80"/>
      <c r="AQ1464" s="5"/>
      <c r="AR1464" s="80"/>
      <c r="AS1464" s="5"/>
      <c r="AT1464" s="80"/>
      <c r="AU1464" s="5"/>
      <c r="AV1464" s="80"/>
      <c r="AW1464" s="5"/>
      <c r="AX1464" s="80"/>
      <c r="AY1464" s="5"/>
      <c r="AZ1464" s="80"/>
      <c r="BA1464" s="5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  <c r="BM1464" s="80"/>
      <c r="BN1464" s="80"/>
      <c r="BO1464" s="80"/>
      <c r="BP1464" s="80"/>
      <c r="BQ1464" s="80"/>
      <c r="BR1464" s="80"/>
      <c r="BS1464" s="80"/>
      <c r="BT1464" s="80"/>
      <c r="BU1464" s="80"/>
      <c r="BV1464" s="80"/>
      <c r="BW1464" s="80"/>
      <c r="BX1464" s="80"/>
      <c r="BY1464" s="80"/>
      <c r="BZ1464" s="80"/>
      <c r="CE1464" s="5"/>
    </row>
    <row r="1465" spans="2:83" s="6" customFormat="1" x14ac:dyDescent="0.25">
      <c r="B1465" s="77"/>
      <c r="C1465" s="78"/>
      <c r="D1465" s="80"/>
      <c r="E1465" s="80"/>
      <c r="F1465" s="80"/>
      <c r="G1465" s="80"/>
      <c r="H1465" s="80"/>
      <c r="I1465" s="80"/>
      <c r="J1465" s="80"/>
      <c r="K1465" s="5"/>
      <c r="L1465" s="5"/>
      <c r="M1465" s="80"/>
      <c r="N1465" s="5"/>
      <c r="O1465" s="80"/>
      <c r="P1465" s="5"/>
      <c r="Q1465" s="80"/>
      <c r="R1465" s="5"/>
      <c r="S1465" s="80"/>
      <c r="T1465" s="5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5"/>
      <c r="AE1465" s="80"/>
      <c r="AF1465" s="5"/>
      <c r="AG1465" s="80"/>
      <c r="AH1465" s="5"/>
      <c r="AI1465" s="80"/>
      <c r="AJ1465" s="5"/>
      <c r="AK1465" s="80"/>
      <c r="AL1465" s="5"/>
      <c r="AM1465" s="80"/>
      <c r="AN1465" s="5"/>
      <c r="AO1465" s="80"/>
      <c r="AP1465" s="80"/>
      <c r="AQ1465" s="5"/>
      <c r="AR1465" s="80"/>
      <c r="AS1465" s="5"/>
      <c r="AT1465" s="80"/>
      <c r="AU1465" s="5"/>
      <c r="AV1465" s="80"/>
      <c r="AW1465" s="5"/>
      <c r="AX1465" s="80"/>
      <c r="AY1465" s="5"/>
      <c r="AZ1465" s="80"/>
      <c r="BA1465" s="5"/>
      <c r="BB1465" s="80"/>
      <c r="BC1465" s="80"/>
      <c r="BD1465" s="80"/>
      <c r="BE1465" s="80"/>
      <c r="BF1465" s="80"/>
      <c r="BG1465" s="80"/>
      <c r="BH1465" s="80"/>
      <c r="BI1465" s="80"/>
      <c r="BJ1465" s="80"/>
      <c r="BK1465" s="80"/>
      <c r="BL1465" s="80"/>
      <c r="BM1465" s="80"/>
      <c r="BN1465" s="80"/>
      <c r="BO1465" s="80"/>
      <c r="BP1465" s="80"/>
      <c r="BQ1465" s="80"/>
      <c r="BR1465" s="80"/>
      <c r="BS1465" s="80"/>
      <c r="BT1465" s="80"/>
      <c r="BU1465" s="80"/>
      <c r="BV1465" s="80"/>
      <c r="BW1465" s="80"/>
      <c r="BX1465" s="80"/>
      <c r="BY1465" s="80"/>
      <c r="BZ1465" s="80"/>
      <c r="CE1465" s="5"/>
    </row>
    <row r="1466" spans="2:83" s="6" customFormat="1" x14ac:dyDescent="0.25">
      <c r="B1466" s="77"/>
      <c r="C1466" s="78"/>
      <c r="D1466" s="80"/>
      <c r="E1466" s="80"/>
      <c r="F1466" s="80"/>
      <c r="G1466" s="80"/>
      <c r="H1466" s="80"/>
      <c r="I1466" s="80"/>
      <c r="J1466" s="80"/>
      <c r="K1466" s="5"/>
      <c r="L1466" s="5"/>
      <c r="M1466" s="80"/>
      <c r="N1466" s="5"/>
      <c r="O1466" s="80"/>
      <c r="P1466" s="5"/>
      <c r="Q1466" s="80"/>
      <c r="R1466" s="5"/>
      <c r="S1466" s="80"/>
      <c r="T1466" s="5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5"/>
      <c r="AE1466" s="80"/>
      <c r="AF1466" s="5"/>
      <c r="AG1466" s="80"/>
      <c r="AH1466" s="5"/>
      <c r="AI1466" s="80"/>
      <c r="AJ1466" s="5"/>
      <c r="AK1466" s="80"/>
      <c r="AL1466" s="5"/>
      <c r="AM1466" s="80"/>
      <c r="AN1466" s="5"/>
      <c r="AO1466" s="80"/>
      <c r="AP1466" s="80"/>
      <c r="AQ1466" s="5"/>
      <c r="AR1466" s="80"/>
      <c r="AS1466" s="5"/>
      <c r="AT1466" s="80"/>
      <c r="AU1466" s="5"/>
      <c r="AV1466" s="80"/>
      <c r="AW1466" s="5"/>
      <c r="AX1466" s="80"/>
      <c r="AY1466" s="5"/>
      <c r="AZ1466" s="80"/>
      <c r="BA1466" s="5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  <c r="BM1466" s="80"/>
      <c r="BN1466" s="80"/>
      <c r="BO1466" s="80"/>
      <c r="BP1466" s="80"/>
      <c r="BQ1466" s="80"/>
      <c r="BR1466" s="80"/>
      <c r="BS1466" s="80"/>
      <c r="BT1466" s="80"/>
      <c r="BU1466" s="80"/>
      <c r="BV1466" s="80"/>
      <c r="BW1466" s="80"/>
      <c r="BX1466" s="80"/>
      <c r="BY1466" s="80"/>
      <c r="BZ1466" s="80"/>
      <c r="CE1466" s="5"/>
    </row>
    <row r="1467" spans="2:83" s="6" customFormat="1" x14ac:dyDescent="0.25">
      <c r="B1467" s="77"/>
      <c r="C1467" s="78"/>
      <c r="D1467" s="80"/>
      <c r="E1467" s="80"/>
      <c r="F1467" s="80"/>
      <c r="G1467" s="80"/>
      <c r="H1467" s="80"/>
      <c r="I1467" s="80"/>
      <c r="J1467" s="80"/>
      <c r="K1467" s="5"/>
      <c r="L1467" s="5"/>
      <c r="M1467" s="80"/>
      <c r="N1467" s="5"/>
      <c r="O1467" s="80"/>
      <c r="P1467" s="5"/>
      <c r="Q1467" s="80"/>
      <c r="R1467" s="5"/>
      <c r="S1467" s="80"/>
      <c r="T1467" s="5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5"/>
      <c r="AE1467" s="80"/>
      <c r="AF1467" s="5"/>
      <c r="AG1467" s="80"/>
      <c r="AH1467" s="5"/>
      <c r="AI1467" s="80"/>
      <c r="AJ1467" s="5"/>
      <c r="AK1467" s="80"/>
      <c r="AL1467" s="5"/>
      <c r="AM1467" s="80"/>
      <c r="AN1467" s="5"/>
      <c r="AO1467" s="80"/>
      <c r="AP1467" s="80"/>
      <c r="AQ1467" s="5"/>
      <c r="AR1467" s="80"/>
      <c r="AS1467" s="5"/>
      <c r="AT1467" s="80"/>
      <c r="AU1467" s="5"/>
      <c r="AV1467" s="80"/>
      <c r="AW1467" s="5"/>
      <c r="AX1467" s="80"/>
      <c r="AY1467" s="5"/>
      <c r="AZ1467" s="80"/>
      <c r="BA1467" s="5"/>
      <c r="BB1467" s="80"/>
      <c r="BC1467" s="80"/>
      <c r="BD1467" s="80"/>
      <c r="BE1467" s="80"/>
      <c r="BF1467" s="80"/>
      <c r="BG1467" s="80"/>
      <c r="BH1467" s="80"/>
      <c r="BI1467" s="80"/>
      <c r="BJ1467" s="80"/>
      <c r="BK1467" s="80"/>
      <c r="BL1467" s="80"/>
      <c r="BM1467" s="80"/>
      <c r="BN1467" s="80"/>
      <c r="BO1467" s="80"/>
      <c r="BP1467" s="80"/>
      <c r="BQ1467" s="80"/>
      <c r="BR1467" s="80"/>
      <c r="BS1467" s="80"/>
      <c r="BT1467" s="80"/>
      <c r="BU1467" s="80"/>
      <c r="BV1467" s="80"/>
      <c r="BW1467" s="80"/>
      <c r="BX1467" s="80"/>
      <c r="BY1467" s="80"/>
      <c r="BZ1467" s="80"/>
      <c r="CE1467" s="5"/>
    </row>
    <row r="1468" spans="2:83" s="6" customFormat="1" x14ac:dyDescent="0.25">
      <c r="B1468" s="77"/>
      <c r="C1468" s="78"/>
      <c r="D1468" s="80"/>
      <c r="E1468" s="80"/>
      <c r="F1468" s="80"/>
      <c r="G1468" s="80"/>
      <c r="H1468" s="80"/>
      <c r="I1468" s="80"/>
      <c r="J1468" s="80"/>
      <c r="K1468" s="5"/>
      <c r="L1468" s="5"/>
      <c r="M1468" s="80"/>
      <c r="N1468" s="5"/>
      <c r="O1468" s="80"/>
      <c r="P1468" s="5"/>
      <c r="Q1468" s="80"/>
      <c r="R1468" s="5"/>
      <c r="S1468" s="80"/>
      <c r="T1468" s="5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5"/>
      <c r="AE1468" s="80"/>
      <c r="AF1468" s="5"/>
      <c r="AG1468" s="80"/>
      <c r="AH1468" s="5"/>
      <c r="AI1468" s="80"/>
      <c r="AJ1468" s="5"/>
      <c r="AK1468" s="80"/>
      <c r="AL1468" s="5"/>
      <c r="AM1468" s="80"/>
      <c r="AN1468" s="5"/>
      <c r="AO1468" s="80"/>
      <c r="AP1468" s="80"/>
      <c r="AQ1468" s="5"/>
      <c r="AR1468" s="80"/>
      <c r="AS1468" s="5"/>
      <c r="AT1468" s="80"/>
      <c r="AU1468" s="5"/>
      <c r="AV1468" s="80"/>
      <c r="AW1468" s="5"/>
      <c r="AX1468" s="80"/>
      <c r="AY1468" s="5"/>
      <c r="AZ1468" s="80"/>
      <c r="BA1468" s="5"/>
      <c r="BB1468" s="80"/>
      <c r="BC1468" s="80"/>
      <c r="BD1468" s="80"/>
      <c r="BE1468" s="80"/>
      <c r="BF1468" s="80"/>
      <c r="BG1468" s="80"/>
      <c r="BH1468" s="80"/>
      <c r="BI1468" s="80"/>
      <c r="BJ1468" s="80"/>
      <c r="BK1468" s="80"/>
      <c r="BL1468" s="80"/>
      <c r="BM1468" s="80"/>
      <c r="BN1468" s="80"/>
      <c r="BO1468" s="80"/>
      <c r="BP1468" s="80"/>
      <c r="BQ1468" s="80"/>
      <c r="BR1468" s="80"/>
      <c r="BS1468" s="80"/>
      <c r="BT1468" s="80"/>
      <c r="BU1468" s="80"/>
      <c r="BV1468" s="80"/>
      <c r="BW1468" s="80"/>
      <c r="BX1468" s="80"/>
      <c r="BY1468" s="80"/>
      <c r="BZ1468" s="80"/>
      <c r="CE1468" s="5"/>
    </row>
    <row r="1469" spans="2:83" s="6" customFormat="1" x14ac:dyDescent="0.25">
      <c r="B1469" s="77"/>
      <c r="C1469" s="78"/>
      <c r="D1469" s="80"/>
      <c r="E1469" s="80"/>
      <c r="F1469" s="80"/>
      <c r="G1469" s="80"/>
      <c r="H1469" s="80"/>
      <c r="I1469" s="80"/>
      <c r="J1469" s="80"/>
      <c r="K1469" s="5"/>
      <c r="L1469" s="5"/>
      <c r="M1469" s="80"/>
      <c r="N1469" s="5"/>
      <c r="O1469" s="80"/>
      <c r="P1469" s="5"/>
      <c r="Q1469" s="80"/>
      <c r="R1469" s="5"/>
      <c r="S1469" s="80"/>
      <c r="T1469" s="5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5"/>
      <c r="AE1469" s="80"/>
      <c r="AF1469" s="5"/>
      <c r="AG1469" s="80"/>
      <c r="AH1469" s="5"/>
      <c r="AI1469" s="80"/>
      <c r="AJ1469" s="5"/>
      <c r="AK1469" s="80"/>
      <c r="AL1469" s="5"/>
      <c r="AM1469" s="80"/>
      <c r="AN1469" s="5"/>
      <c r="AO1469" s="80"/>
      <c r="AP1469" s="80"/>
      <c r="AQ1469" s="5"/>
      <c r="AR1469" s="80"/>
      <c r="AS1469" s="5"/>
      <c r="AT1469" s="80"/>
      <c r="AU1469" s="5"/>
      <c r="AV1469" s="80"/>
      <c r="AW1469" s="5"/>
      <c r="AX1469" s="80"/>
      <c r="AY1469" s="5"/>
      <c r="AZ1469" s="80"/>
      <c r="BA1469" s="5"/>
      <c r="BB1469" s="80"/>
      <c r="BC1469" s="80"/>
      <c r="BD1469" s="80"/>
      <c r="BE1469" s="80"/>
      <c r="BF1469" s="80"/>
      <c r="BG1469" s="80"/>
      <c r="BH1469" s="80"/>
      <c r="BI1469" s="80"/>
      <c r="BJ1469" s="80"/>
      <c r="BK1469" s="80"/>
      <c r="BL1469" s="80"/>
      <c r="BM1469" s="80"/>
      <c r="BN1469" s="80"/>
      <c r="BO1469" s="80"/>
      <c r="BP1469" s="80"/>
      <c r="BQ1469" s="80"/>
      <c r="BR1469" s="80"/>
      <c r="BS1469" s="80"/>
      <c r="BT1469" s="80"/>
      <c r="BU1469" s="80"/>
      <c r="BV1469" s="80"/>
      <c r="BW1469" s="80"/>
      <c r="BX1469" s="80"/>
      <c r="BY1469" s="80"/>
      <c r="BZ1469" s="80"/>
      <c r="CE1469" s="5"/>
    </row>
    <row r="1470" spans="2:83" s="6" customFormat="1" x14ac:dyDescent="0.25">
      <c r="B1470" s="77"/>
      <c r="C1470" s="78"/>
      <c r="D1470" s="80"/>
      <c r="E1470" s="80"/>
      <c r="F1470" s="80"/>
      <c r="G1470" s="80"/>
      <c r="H1470" s="80"/>
      <c r="I1470" s="80"/>
      <c r="J1470" s="80"/>
      <c r="K1470" s="5"/>
      <c r="L1470" s="5"/>
      <c r="M1470" s="80"/>
      <c r="N1470" s="5"/>
      <c r="O1470" s="80"/>
      <c r="P1470" s="5"/>
      <c r="Q1470" s="80"/>
      <c r="R1470" s="5"/>
      <c r="S1470" s="80"/>
      <c r="T1470" s="5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5"/>
      <c r="AE1470" s="80"/>
      <c r="AF1470" s="5"/>
      <c r="AG1470" s="80"/>
      <c r="AH1470" s="5"/>
      <c r="AI1470" s="80"/>
      <c r="AJ1470" s="5"/>
      <c r="AK1470" s="80"/>
      <c r="AL1470" s="5"/>
      <c r="AM1470" s="80"/>
      <c r="AN1470" s="5"/>
      <c r="AO1470" s="80"/>
      <c r="AP1470" s="80"/>
      <c r="AQ1470" s="5"/>
      <c r="AR1470" s="80"/>
      <c r="AS1470" s="5"/>
      <c r="AT1470" s="80"/>
      <c r="AU1470" s="5"/>
      <c r="AV1470" s="80"/>
      <c r="AW1470" s="5"/>
      <c r="AX1470" s="80"/>
      <c r="AY1470" s="5"/>
      <c r="AZ1470" s="80"/>
      <c r="BA1470" s="5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  <c r="BM1470" s="80"/>
      <c r="BN1470" s="80"/>
      <c r="BO1470" s="80"/>
      <c r="BP1470" s="80"/>
      <c r="BQ1470" s="80"/>
      <c r="BR1470" s="80"/>
      <c r="BS1470" s="80"/>
      <c r="BT1470" s="80"/>
      <c r="BU1470" s="80"/>
      <c r="BV1470" s="80"/>
      <c r="BW1470" s="80"/>
      <c r="BX1470" s="80"/>
      <c r="BY1470" s="80"/>
      <c r="BZ1470" s="80"/>
      <c r="CE1470" s="5"/>
    </row>
    <row r="1471" spans="2:83" s="6" customFormat="1" x14ac:dyDescent="0.25">
      <c r="B1471" s="77"/>
      <c r="C1471" s="78"/>
      <c r="D1471" s="80"/>
      <c r="E1471" s="80"/>
      <c r="F1471" s="80"/>
      <c r="G1471" s="80"/>
      <c r="H1471" s="80"/>
      <c r="I1471" s="80"/>
      <c r="J1471" s="80"/>
      <c r="K1471" s="5"/>
      <c r="L1471" s="5"/>
      <c r="M1471" s="80"/>
      <c r="N1471" s="5"/>
      <c r="O1471" s="80"/>
      <c r="P1471" s="5"/>
      <c r="Q1471" s="80"/>
      <c r="R1471" s="5"/>
      <c r="S1471" s="80"/>
      <c r="T1471" s="5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5"/>
      <c r="AE1471" s="80"/>
      <c r="AF1471" s="5"/>
      <c r="AG1471" s="80"/>
      <c r="AH1471" s="5"/>
      <c r="AI1471" s="80"/>
      <c r="AJ1471" s="5"/>
      <c r="AK1471" s="80"/>
      <c r="AL1471" s="5"/>
      <c r="AM1471" s="80"/>
      <c r="AN1471" s="5"/>
      <c r="AO1471" s="80"/>
      <c r="AP1471" s="80"/>
      <c r="AQ1471" s="5"/>
      <c r="AR1471" s="80"/>
      <c r="AS1471" s="5"/>
      <c r="AT1471" s="80"/>
      <c r="AU1471" s="5"/>
      <c r="AV1471" s="80"/>
      <c r="AW1471" s="5"/>
      <c r="AX1471" s="80"/>
      <c r="AY1471" s="5"/>
      <c r="AZ1471" s="80"/>
      <c r="BA1471" s="5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80"/>
      <c r="BM1471" s="80"/>
      <c r="BN1471" s="80"/>
      <c r="BO1471" s="80"/>
      <c r="BP1471" s="80"/>
      <c r="BQ1471" s="80"/>
      <c r="BR1471" s="80"/>
      <c r="BS1471" s="80"/>
      <c r="BT1471" s="80"/>
      <c r="BU1471" s="80"/>
      <c r="BV1471" s="80"/>
      <c r="BW1471" s="80"/>
      <c r="BX1471" s="80"/>
      <c r="BY1471" s="80"/>
      <c r="BZ1471" s="80"/>
      <c r="CE1471" s="5"/>
    </row>
    <row r="1472" spans="2:83" s="6" customFormat="1" x14ac:dyDescent="0.25">
      <c r="B1472" s="77"/>
      <c r="C1472" s="78"/>
      <c r="D1472" s="80"/>
      <c r="E1472" s="80"/>
      <c r="F1472" s="80"/>
      <c r="G1472" s="80"/>
      <c r="H1472" s="80"/>
      <c r="I1472" s="80"/>
      <c r="J1472" s="80"/>
      <c r="K1472" s="5"/>
      <c r="L1472" s="5"/>
      <c r="M1472" s="80"/>
      <c r="N1472" s="5"/>
      <c r="O1472" s="80"/>
      <c r="P1472" s="5"/>
      <c r="Q1472" s="80"/>
      <c r="R1472" s="5"/>
      <c r="S1472" s="80"/>
      <c r="T1472" s="5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5"/>
      <c r="AE1472" s="80"/>
      <c r="AF1472" s="5"/>
      <c r="AG1472" s="80"/>
      <c r="AH1472" s="5"/>
      <c r="AI1472" s="80"/>
      <c r="AJ1472" s="5"/>
      <c r="AK1472" s="80"/>
      <c r="AL1472" s="5"/>
      <c r="AM1472" s="80"/>
      <c r="AN1472" s="5"/>
      <c r="AO1472" s="80"/>
      <c r="AP1472" s="80"/>
      <c r="AQ1472" s="5"/>
      <c r="AR1472" s="80"/>
      <c r="AS1472" s="5"/>
      <c r="AT1472" s="80"/>
      <c r="AU1472" s="5"/>
      <c r="AV1472" s="80"/>
      <c r="AW1472" s="5"/>
      <c r="AX1472" s="80"/>
      <c r="AY1472" s="5"/>
      <c r="AZ1472" s="80"/>
      <c r="BA1472" s="5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80"/>
      <c r="BM1472" s="80"/>
      <c r="BN1472" s="80"/>
      <c r="BO1472" s="80"/>
      <c r="BP1472" s="80"/>
      <c r="BQ1472" s="80"/>
      <c r="BR1472" s="80"/>
      <c r="BS1472" s="80"/>
      <c r="BT1472" s="80"/>
      <c r="BU1472" s="80"/>
      <c r="BV1472" s="80"/>
      <c r="BW1472" s="80"/>
      <c r="BX1472" s="80"/>
      <c r="BY1472" s="80"/>
      <c r="BZ1472" s="80"/>
      <c r="CE1472" s="5"/>
    </row>
    <row r="1473" spans="2:83" s="6" customFormat="1" x14ac:dyDescent="0.25">
      <c r="B1473" s="77"/>
      <c r="C1473" s="78"/>
      <c r="D1473" s="80"/>
      <c r="E1473" s="80"/>
      <c r="F1473" s="80"/>
      <c r="G1473" s="80"/>
      <c r="H1473" s="80"/>
      <c r="I1473" s="80"/>
      <c r="J1473" s="80"/>
      <c r="K1473" s="5"/>
      <c r="L1473" s="5"/>
      <c r="M1473" s="80"/>
      <c r="N1473" s="5"/>
      <c r="O1473" s="80"/>
      <c r="P1473" s="5"/>
      <c r="Q1473" s="80"/>
      <c r="R1473" s="5"/>
      <c r="S1473" s="80"/>
      <c r="T1473" s="5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5"/>
      <c r="AE1473" s="80"/>
      <c r="AF1473" s="5"/>
      <c r="AG1473" s="80"/>
      <c r="AH1473" s="5"/>
      <c r="AI1473" s="80"/>
      <c r="AJ1473" s="5"/>
      <c r="AK1473" s="80"/>
      <c r="AL1473" s="5"/>
      <c r="AM1473" s="80"/>
      <c r="AN1473" s="5"/>
      <c r="AO1473" s="80"/>
      <c r="AP1473" s="80"/>
      <c r="AQ1473" s="5"/>
      <c r="AR1473" s="80"/>
      <c r="AS1473" s="5"/>
      <c r="AT1473" s="80"/>
      <c r="AU1473" s="5"/>
      <c r="AV1473" s="80"/>
      <c r="AW1473" s="5"/>
      <c r="AX1473" s="80"/>
      <c r="AY1473" s="5"/>
      <c r="AZ1473" s="80"/>
      <c r="BA1473" s="5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  <c r="BM1473" s="80"/>
      <c r="BN1473" s="80"/>
      <c r="BO1473" s="80"/>
      <c r="BP1473" s="80"/>
      <c r="BQ1473" s="80"/>
      <c r="BR1473" s="80"/>
      <c r="BS1473" s="80"/>
      <c r="BT1473" s="80"/>
      <c r="BU1473" s="80"/>
      <c r="BV1473" s="80"/>
      <c r="BW1473" s="80"/>
      <c r="BX1473" s="80"/>
      <c r="BY1473" s="80"/>
      <c r="BZ1473" s="80"/>
      <c r="CE1473" s="5"/>
    </row>
    <row r="1474" spans="2:83" s="6" customFormat="1" x14ac:dyDescent="0.25">
      <c r="B1474" s="77"/>
      <c r="C1474" s="78"/>
      <c r="D1474" s="80"/>
      <c r="E1474" s="80"/>
      <c r="F1474" s="80"/>
      <c r="G1474" s="80"/>
      <c r="H1474" s="80"/>
      <c r="I1474" s="80"/>
      <c r="J1474" s="80"/>
      <c r="K1474" s="5"/>
      <c r="L1474" s="5"/>
      <c r="M1474" s="80"/>
      <c r="N1474" s="5"/>
      <c r="O1474" s="80"/>
      <c r="P1474" s="5"/>
      <c r="Q1474" s="80"/>
      <c r="R1474" s="5"/>
      <c r="S1474" s="80"/>
      <c r="T1474" s="5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5"/>
      <c r="AE1474" s="80"/>
      <c r="AF1474" s="5"/>
      <c r="AG1474" s="80"/>
      <c r="AH1474" s="5"/>
      <c r="AI1474" s="80"/>
      <c r="AJ1474" s="5"/>
      <c r="AK1474" s="80"/>
      <c r="AL1474" s="5"/>
      <c r="AM1474" s="80"/>
      <c r="AN1474" s="5"/>
      <c r="AO1474" s="80"/>
      <c r="AP1474" s="80"/>
      <c r="AQ1474" s="5"/>
      <c r="AR1474" s="80"/>
      <c r="AS1474" s="5"/>
      <c r="AT1474" s="80"/>
      <c r="AU1474" s="5"/>
      <c r="AV1474" s="80"/>
      <c r="AW1474" s="5"/>
      <c r="AX1474" s="80"/>
      <c r="AY1474" s="5"/>
      <c r="AZ1474" s="80"/>
      <c r="BA1474" s="5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  <c r="BM1474" s="80"/>
      <c r="BN1474" s="80"/>
      <c r="BO1474" s="80"/>
      <c r="BP1474" s="80"/>
      <c r="BQ1474" s="80"/>
      <c r="BR1474" s="80"/>
      <c r="BS1474" s="80"/>
      <c r="BT1474" s="80"/>
      <c r="BU1474" s="80"/>
      <c r="BV1474" s="80"/>
      <c r="BW1474" s="80"/>
      <c r="BX1474" s="80"/>
      <c r="BY1474" s="80"/>
      <c r="BZ1474" s="80"/>
      <c r="CE1474" s="5"/>
    </row>
    <row r="1475" spans="2:83" s="6" customFormat="1" x14ac:dyDescent="0.25">
      <c r="B1475" s="77"/>
      <c r="C1475" s="78"/>
      <c r="D1475" s="80"/>
      <c r="E1475" s="80"/>
      <c r="F1475" s="80"/>
      <c r="G1475" s="80"/>
      <c r="H1475" s="80"/>
      <c r="I1475" s="80"/>
      <c r="J1475" s="80"/>
      <c r="K1475" s="5"/>
      <c r="L1475" s="5"/>
      <c r="M1475" s="80"/>
      <c r="N1475" s="5"/>
      <c r="O1475" s="80"/>
      <c r="P1475" s="5"/>
      <c r="Q1475" s="80"/>
      <c r="R1475" s="5"/>
      <c r="S1475" s="80"/>
      <c r="T1475" s="5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5"/>
      <c r="AE1475" s="80"/>
      <c r="AF1475" s="5"/>
      <c r="AG1475" s="80"/>
      <c r="AH1475" s="5"/>
      <c r="AI1475" s="80"/>
      <c r="AJ1475" s="5"/>
      <c r="AK1475" s="80"/>
      <c r="AL1475" s="5"/>
      <c r="AM1475" s="80"/>
      <c r="AN1475" s="5"/>
      <c r="AO1475" s="80"/>
      <c r="AP1475" s="80"/>
      <c r="AQ1475" s="5"/>
      <c r="AR1475" s="80"/>
      <c r="AS1475" s="5"/>
      <c r="AT1475" s="80"/>
      <c r="AU1475" s="5"/>
      <c r="AV1475" s="80"/>
      <c r="AW1475" s="5"/>
      <c r="AX1475" s="80"/>
      <c r="AY1475" s="5"/>
      <c r="AZ1475" s="80"/>
      <c r="BA1475" s="5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  <c r="BM1475" s="80"/>
      <c r="BN1475" s="80"/>
      <c r="BO1475" s="80"/>
      <c r="BP1475" s="80"/>
      <c r="BQ1475" s="80"/>
      <c r="BR1475" s="80"/>
      <c r="BS1475" s="80"/>
      <c r="BT1475" s="80"/>
      <c r="BU1475" s="80"/>
      <c r="BV1475" s="80"/>
      <c r="BW1475" s="80"/>
      <c r="BX1475" s="80"/>
      <c r="BY1475" s="80"/>
      <c r="BZ1475" s="80"/>
      <c r="CE1475" s="5"/>
    </row>
    <row r="1476" spans="2:83" s="6" customFormat="1" x14ac:dyDescent="0.25">
      <c r="B1476" s="77"/>
      <c r="C1476" s="78"/>
      <c r="D1476" s="80"/>
      <c r="E1476" s="80"/>
      <c r="F1476" s="80"/>
      <c r="G1476" s="80"/>
      <c r="H1476" s="80"/>
      <c r="I1476" s="80"/>
      <c r="J1476" s="80"/>
      <c r="K1476" s="5"/>
      <c r="L1476" s="5"/>
      <c r="M1476" s="80"/>
      <c r="N1476" s="5"/>
      <c r="O1476" s="80"/>
      <c r="P1476" s="5"/>
      <c r="Q1476" s="80"/>
      <c r="R1476" s="5"/>
      <c r="S1476" s="80"/>
      <c r="T1476" s="5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5"/>
      <c r="AE1476" s="80"/>
      <c r="AF1476" s="5"/>
      <c r="AG1476" s="80"/>
      <c r="AH1476" s="5"/>
      <c r="AI1476" s="80"/>
      <c r="AJ1476" s="5"/>
      <c r="AK1476" s="80"/>
      <c r="AL1476" s="5"/>
      <c r="AM1476" s="80"/>
      <c r="AN1476" s="5"/>
      <c r="AO1476" s="80"/>
      <c r="AP1476" s="80"/>
      <c r="AQ1476" s="5"/>
      <c r="AR1476" s="80"/>
      <c r="AS1476" s="5"/>
      <c r="AT1476" s="80"/>
      <c r="AU1476" s="5"/>
      <c r="AV1476" s="80"/>
      <c r="AW1476" s="5"/>
      <c r="AX1476" s="80"/>
      <c r="AY1476" s="5"/>
      <c r="AZ1476" s="80"/>
      <c r="BA1476" s="5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  <c r="BM1476" s="80"/>
      <c r="BN1476" s="80"/>
      <c r="BO1476" s="80"/>
      <c r="BP1476" s="80"/>
      <c r="BQ1476" s="80"/>
      <c r="BR1476" s="80"/>
      <c r="BS1476" s="80"/>
      <c r="BT1476" s="80"/>
      <c r="BU1476" s="80"/>
      <c r="BV1476" s="80"/>
      <c r="BW1476" s="80"/>
      <c r="BX1476" s="80"/>
      <c r="BY1476" s="80"/>
      <c r="BZ1476" s="80"/>
      <c r="CE1476" s="5"/>
    </row>
    <row r="1477" spans="2:83" s="6" customFormat="1" x14ac:dyDescent="0.25">
      <c r="B1477" s="77"/>
      <c r="C1477" s="78"/>
      <c r="D1477" s="80"/>
      <c r="E1477" s="80"/>
      <c r="F1477" s="80"/>
      <c r="G1477" s="80"/>
      <c r="H1477" s="80"/>
      <c r="I1477" s="80"/>
      <c r="J1477" s="80"/>
      <c r="K1477" s="5"/>
      <c r="L1477" s="5"/>
      <c r="M1477" s="80"/>
      <c r="N1477" s="5"/>
      <c r="O1477" s="80"/>
      <c r="P1477" s="5"/>
      <c r="Q1477" s="80"/>
      <c r="R1477" s="5"/>
      <c r="S1477" s="80"/>
      <c r="T1477" s="5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5"/>
      <c r="AE1477" s="80"/>
      <c r="AF1477" s="5"/>
      <c r="AG1477" s="80"/>
      <c r="AH1477" s="5"/>
      <c r="AI1477" s="80"/>
      <c r="AJ1477" s="5"/>
      <c r="AK1477" s="80"/>
      <c r="AL1477" s="5"/>
      <c r="AM1477" s="80"/>
      <c r="AN1477" s="5"/>
      <c r="AO1477" s="80"/>
      <c r="AP1477" s="80"/>
      <c r="AQ1477" s="5"/>
      <c r="AR1477" s="80"/>
      <c r="AS1477" s="5"/>
      <c r="AT1477" s="80"/>
      <c r="AU1477" s="5"/>
      <c r="AV1477" s="80"/>
      <c r="AW1477" s="5"/>
      <c r="AX1477" s="80"/>
      <c r="AY1477" s="5"/>
      <c r="AZ1477" s="80"/>
      <c r="BA1477" s="5"/>
      <c r="BB1477" s="80"/>
      <c r="BC1477" s="80"/>
      <c r="BD1477" s="80"/>
      <c r="BE1477" s="80"/>
      <c r="BF1477" s="80"/>
      <c r="BG1477" s="80"/>
      <c r="BH1477" s="80"/>
      <c r="BI1477" s="80"/>
      <c r="BJ1477" s="80"/>
      <c r="BK1477" s="80"/>
      <c r="BL1477" s="80"/>
      <c r="BM1477" s="80"/>
      <c r="BN1477" s="80"/>
      <c r="BO1477" s="80"/>
      <c r="BP1477" s="80"/>
      <c r="BQ1477" s="80"/>
      <c r="BR1477" s="80"/>
      <c r="BS1477" s="80"/>
      <c r="BT1477" s="80"/>
      <c r="BU1477" s="80"/>
      <c r="BV1477" s="80"/>
      <c r="BW1477" s="80"/>
      <c r="BX1477" s="80"/>
      <c r="BY1477" s="80"/>
      <c r="BZ1477" s="80"/>
      <c r="CE1477" s="5"/>
    </row>
    <row r="1478" spans="2:83" s="6" customFormat="1" x14ac:dyDescent="0.25">
      <c r="B1478" s="77"/>
      <c r="C1478" s="78"/>
      <c r="D1478" s="80"/>
      <c r="E1478" s="80"/>
      <c r="F1478" s="80"/>
      <c r="G1478" s="80"/>
      <c r="H1478" s="80"/>
      <c r="I1478" s="80"/>
      <c r="J1478" s="80"/>
      <c r="K1478" s="5"/>
      <c r="L1478" s="5"/>
      <c r="M1478" s="80"/>
      <c r="N1478" s="5"/>
      <c r="O1478" s="80"/>
      <c r="P1478" s="5"/>
      <c r="Q1478" s="80"/>
      <c r="R1478" s="5"/>
      <c r="S1478" s="80"/>
      <c r="T1478" s="5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5"/>
      <c r="AE1478" s="80"/>
      <c r="AF1478" s="5"/>
      <c r="AG1478" s="80"/>
      <c r="AH1478" s="5"/>
      <c r="AI1478" s="80"/>
      <c r="AJ1478" s="5"/>
      <c r="AK1478" s="80"/>
      <c r="AL1478" s="5"/>
      <c r="AM1478" s="80"/>
      <c r="AN1478" s="5"/>
      <c r="AO1478" s="80"/>
      <c r="AP1478" s="80"/>
      <c r="AQ1478" s="5"/>
      <c r="AR1478" s="80"/>
      <c r="AS1478" s="5"/>
      <c r="AT1478" s="80"/>
      <c r="AU1478" s="5"/>
      <c r="AV1478" s="80"/>
      <c r="AW1478" s="5"/>
      <c r="AX1478" s="80"/>
      <c r="AY1478" s="5"/>
      <c r="AZ1478" s="80"/>
      <c r="BA1478" s="5"/>
      <c r="BB1478" s="80"/>
      <c r="BC1478" s="80"/>
      <c r="BD1478" s="80"/>
      <c r="BE1478" s="80"/>
      <c r="BF1478" s="80"/>
      <c r="BG1478" s="80"/>
      <c r="BH1478" s="80"/>
      <c r="BI1478" s="80"/>
      <c r="BJ1478" s="80"/>
      <c r="BK1478" s="80"/>
      <c r="BL1478" s="80"/>
      <c r="BM1478" s="80"/>
      <c r="BN1478" s="80"/>
      <c r="BO1478" s="80"/>
      <c r="BP1478" s="80"/>
      <c r="BQ1478" s="80"/>
      <c r="BR1478" s="80"/>
      <c r="BS1478" s="80"/>
      <c r="BT1478" s="80"/>
      <c r="BU1478" s="80"/>
      <c r="BV1478" s="80"/>
      <c r="BW1478" s="80"/>
      <c r="BX1478" s="80"/>
      <c r="BY1478" s="80"/>
      <c r="BZ1478" s="80"/>
      <c r="CE1478" s="5"/>
    </row>
    <row r="1479" spans="2:83" s="6" customFormat="1" x14ac:dyDescent="0.25">
      <c r="B1479" s="77"/>
      <c r="C1479" s="78"/>
      <c r="D1479" s="80"/>
      <c r="E1479" s="80"/>
      <c r="F1479" s="80"/>
      <c r="G1479" s="80"/>
      <c r="H1479" s="80"/>
      <c r="I1479" s="80"/>
      <c r="J1479" s="80"/>
      <c r="K1479" s="5"/>
      <c r="L1479" s="5"/>
      <c r="M1479" s="80"/>
      <c r="N1479" s="5"/>
      <c r="O1479" s="80"/>
      <c r="P1479" s="5"/>
      <c r="Q1479" s="80"/>
      <c r="R1479" s="5"/>
      <c r="S1479" s="80"/>
      <c r="T1479" s="5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5"/>
      <c r="AE1479" s="80"/>
      <c r="AF1479" s="5"/>
      <c r="AG1479" s="80"/>
      <c r="AH1479" s="5"/>
      <c r="AI1479" s="80"/>
      <c r="AJ1479" s="5"/>
      <c r="AK1479" s="80"/>
      <c r="AL1479" s="5"/>
      <c r="AM1479" s="80"/>
      <c r="AN1479" s="5"/>
      <c r="AO1479" s="80"/>
      <c r="AP1479" s="80"/>
      <c r="AQ1479" s="5"/>
      <c r="AR1479" s="80"/>
      <c r="AS1479" s="5"/>
      <c r="AT1479" s="80"/>
      <c r="AU1479" s="5"/>
      <c r="AV1479" s="80"/>
      <c r="AW1479" s="5"/>
      <c r="AX1479" s="80"/>
      <c r="AY1479" s="5"/>
      <c r="AZ1479" s="80"/>
      <c r="BA1479" s="5"/>
      <c r="BB1479" s="80"/>
      <c r="BC1479" s="80"/>
      <c r="BD1479" s="80"/>
      <c r="BE1479" s="80"/>
      <c r="BF1479" s="80"/>
      <c r="BG1479" s="80"/>
      <c r="BH1479" s="80"/>
      <c r="BI1479" s="80"/>
      <c r="BJ1479" s="80"/>
      <c r="BK1479" s="80"/>
      <c r="BL1479" s="80"/>
      <c r="BM1479" s="80"/>
      <c r="BN1479" s="80"/>
      <c r="BO1479" s="80"/>
      <c r="BP1479" s="80"/>
      <c r="BQ1479" s="80"/>
      <c r="BR1479" s="80"/>
      <c r="BS1479" s="80"/>
      <c r="BT1479" s="80"/>
      <c r="BU1479" s="80"/>
      <c r="BV1479" s="80"/>
      <c r="BW1479" s="80"/>
      <c r="BX1479" s="80"/>
      <c r="BY1479" s="80"/>
      <c r="BZ1479" s="80"/>
      <c r="CE1479" s="5"/>
    </row>
    <row r="1480" spans="2:83" s="6" customFormat="1" x14ac:dyDescent="0.25">
      <c r="B1480" s="77"/>
      <c r="C1480" s="78"/>
      <c r="D1480" s="80"/>
      <c r="E1480" s="80"/>
      <c r="F1480" s="80"/>
      <c r="G1480" s="80"/>
      <c r="H1480" s="80"/>
      <c r="I1480" s="80"/>
      <c r="J1480" s="80"/>
      <c r="K1480" s="5"/>
      <c r="L1480" s="5"/>
      <c r="M1480" s="80"/>
      <c r="N1480" s="5"/>
      <c r="O1480" s="80"/>
      <c r="P1480" s="5"/>
      <c r="Q1480" s="80"/>
      <c r="R1480" s="5"/>
      <c r="S1480" s="80"/>
      <c r="T1480" s="5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5"/>
      <c r="AE1480" s="80"/>
      <c r="AF1480" s="5"/>
      <c r="AG1480" s="80"/>
      <c r="AH1480" s="5"/>
      <c r="AI1480" s="80"/>
      <c r="AJ1480" s="5"/>
      <c r="AK1480" s="80"/>
      <c r="AL1480" s="5"/>
      <c r="AM1480" s="80"/>
      <c r="AN1480" s="5"/>
      <c r="AO1480" s="80"/>
      <c r="AP1480" s="80"/>
      <c r="AQ1480" s="5"/>
      <c r="AR1480" s="80"/>
      <c r="AS1480" s="5"/>
      <c r="AT1480" s="80"/>
      <c r="AU1480" s="5"/>
      <c r="AV1480" s="80"/>
      <c r="AW1480" s="5"/>
      <c r="AX1480" s="80"/>
      <c r="AY1480" s="5"/>
      <c r="AZ1480" s="80"/>
      <c r="BA1480" s="5"/>
      <c r="BB1480" s="80"/>
      <c r="BC1480" s="80"/>
      <c r="BD1480" s="80"/>
      <c r="BE1480" s="80"/>
      <c r="BF1480" s="80"/>
      <c r="BG1480" s="80"/>
      <c r="BH1480" s="80"/>
      <c r="BI1480" s="80"/>
      <c r="BJ1480" s="80"/>
      <c r="BK1480" s="80"/>
      <c r="BL1480" s="80"/>
      <c r="BM1480" s="80"/>
      <c r="BN1480" s="80"/>
      <c r="BO1480" s="80"/>
      <c r="BP1480" s="80"/>
      <c r="BQ1480" s="80"/>
      <c r="BR1480" s="80"/>
      <c r="BS1480" s="80"/>
      <c r="BT1480" s="80"/>
      <c r="BU1480" s="80"/>
      <c r="BV1480" s="80"/>
      <c r="BW1480" s="80"/>
      <c r="BX1480" s="80"/>
      <c r="BY1480" s="80"/>
      <c r="BZ1480" s="80"/>
      <c r="CE1480" s="5"/>
    </row>
    <row r="1481" spans="2:83" s="6" customFormat="1" x14ac:dyDescent="0.25">
      <c r="B1481" s="77"/>
      <c r="C1481" s="78"/>
      <c r="D1481" s="80"/>
      <c r="E1481" s="80"/>
      <c r="F1481" s="80"/>
      <c r="G1481" s="80"/>
      <c r="H1481" s="80"/>
      <c r="I1481" s="80"/>
      <c r="J1481" s="80"/>
      <c r="K1481" s="5"/>
      <c r="L1481" s="5"/>
      <c r="M1481" s="80"/>
      <c r="N1481" s="5"/>
      <c r="O1481" s="80"/>
      <c r="P1481" s="5"/>
      <c r="Q1481" s="80"/>
      <c r="R1481" s="5"/>
      <c r="S1481" s="80"/>
      <c r="T1481" s="5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5"/>
      <c r="AE1481" s="80"/>
      <c r="AF1481" s="5"/>
      <c r="AG1481" s="80"/>
      <c r="AH1481" s="5"/>
      <c r="AI1481" s="80"/>
      <c r="AJ1481" s="5"/>
      <c r="AK1481" s="80"/>
      <c r="AL1481" s="5"/>
      <c r="AM1481" s="80"/>
      <c r="AN1481" s="5"/>
      <c r="AO1481" s="80"/>
      <c r="AP1481" s="80"/>
      <c r="AQ1481" s="5"/>
      <c r="AR1481" s="80"/>
      <c r="AS1481" s="5"/>
      <c r="AT1481" s="80"/>
      <c r="AU1481" s="5"/>
      <c r="AV1481" s="80"/>
      <c r="AW1481" s="5"/>
      <c r="AX1481" s="80"/>
      <c r="AY1481" s="5"/>
      <c r="AZ1481" s="80"/>
      <c r="BA1481" s="5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  <c r="BM1481" s="80"/>
      <c r="BN1481" s="80"/>
      <c r="BO1481" s="80"/>
      <c r="BP1481" s="80"/>
      <c r="BQ1481" s="80"/>
      <c r="BR1481" s="80"/>
      <c r="BS1481" s="80"/>
      <c r="BT1481" s="80"/>
      <c r="BU1481" s="80"/>
      <c r="BV1481" s="80"/>
      <c r="BW1481" s="80"/>
      <c r="BX1481" s="80"/>
      <c r="BY1481" s="80"/>
      <c r="BZ1481" s="80"/>
      <c r="CE1481" s="5"/>
    </row>
    <row r="1482" spans="2:83" s="6" customFormat="1" x14ac:dyDescent="0.25">
      <c r="B1482" s="77"/>
      <c r="C1482" s="78"/>
      <c r="D1482" s="80"/>
      <c r="E1482" s="80"/>
      <c r="F1482" s="80"/>
      <c r="G1482" s="80"/>
      <c r="H1482" s="80"/>
      <c r="I1482" s="80"/>
      <c r="J1482" s="80"/>
      <c r="K1482" s="5"/>
      <c r="L1482" s="5"/>
      <c r="M1482" s="80"/>
      <c r="N1482" s="5"/>
      <c r="O1482" s="80"/>
      <c r="P1482" s="5"/>
      <c r="Q1482" s="80"/>
      <c r="R1482" s="5"/>
      <c r="S1482" s="80"/>
      <c r="T1482" s="5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5"/>
      <c r="AE1482" s="80"/>
      <c r="AF1482" s="5"/>
      <c r="AG1482" s="80"/>
      <c r="AH1482" s="5"/>
      <c r="AI1482" s="80"/>
      <c r="AJ1482" s="5"/>
      <c r="AK1482" s="80"/>
      <c r="AL1482" s="5"/>
      <c r="AM1482" s="80"/>
      <c r="AN1482" s="5"/>
      <c r="AO1482" s="80"/>
      <c r="AP1482" s="80"/>
      <c r="AQ1482" s="5"/>
      <c r="AR1482" s="80"/>
      <c r="AS1482" s="5"/>
      <c r="AT1482" s="80"/>
      <c r="AU1482" s="5"/>
      <c r="AV1482" s="80"/>
      <c r="AW1482" s="5"/>
      <c r="AX1482" s="80"/>
      <c r="AY1482" s="5"/>
      <c r="AZ1482" s="80"/>
      <c r="BA1482" s="5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  <c r="BM1482" s="80"/>
      <c r="BN1482" s="80"/>
      <c r="BO1482" s="80"/>
      <c r="BP1482" s="80"/>
      <c r="BQ1482" s="80"/>
      <c r="BR1482" s="80"/>
      <c r="BS1482" s="80"/>
      <c r="BT1482" s="80"/>
      <c r="BU1482" s="80"/>
      <c r="BV1482" s="80"/>
      <c r="BW1482" s="80"/>
      <c r="BX1482" s="80"/>
      <c r="BY1482" s="80"/>
      <c r="BZ1482" s="80"/>
      <c r="CE1482" s="5"/>
    </row>
    <row r="1483" spans="2:83" s="6" customFormat="1" x14ac:dyDescent="0.25">
      <c r="B1483" s="77"/>
      <c r="C1483" s="78"/>
      <c r="D1483" s="80"/>
      <c r="E1483" s="80"/>
      <c r="F1483" s="80"/>
      <c r="G1483" s="80"/>
      <c r="H1483" s="80"/>
      <c r="I1483" s="80"/>
      <c r="J1483" s="80"/>
      <c r="K1483" s="5"/>
      <c r="L1483" s="5"/>
      <c r="M1483" s="80"/>
      <c r="N1483" s="5"/>
      <c r="O1483" s="80"/>
      <c r="P1483" s="5"/>
      <c r="Q1483" s="80"/>
      <c r="R1483" s="5"/>
      <c r="S1483" s="80"/>
      <c r="T1483" s="5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5"/>
      <c r="AE1483" s="80"/>
      <c r="AF1483" s="5"/>
      <c r="AG1483" s="80"/>
      <c r="AH1483" s="5"/>
      <c r="AI1483" s="80"/>
      <c r="AJ1483" s="5"/>
      <c r="AK1483" s="80"/>
      <c r="AL1483" s="5"/>
      <c r="AM1483" s="80"/>
      <c r="AN1483" s="5"/>
      <c r="AO1483" s="80"/>
      <c r="AP1483" s="80"/>
      <c r="AQ1483" s="5"/>
      <c r="AR1483" s="80"/>
      <c r="AS1483" s="5"/>
      <c r="AT1483" s="80"/>
      <c r="AU1483" s="5"/>
      <c r="AV1483" s="80"/>
      <c r="AW1483" s="5"/>
      <c r="AX1483" s="80"/>
      <c r="AY1483" s="5"/>
      <c r="AZ1483" s="80"/>
      <c r="BA1483" s="5"/>
      <c r="BB1483" s="80"/>
      <c r="BC1483" s="80"/>
      <c r="BD1483" s="80"/>
      <c r="BE1483" s="80"/>
      <c r="BF1483" s="80"/>
      <c r="BG1483" s="80"/>
      <c r="BH1483" s="80"/>
      <c r="BI1483" s="80"/>
      <c r="BJ1483" s="80"/>
      <c r="BK1483" s="80"/>
      <c r="BL1483" s="80"/>
      <c r="BM1483" s="80"/>
      <c r="BN1483" s="80"/>
      <c r="BO1483" s="80"/>
      <c r="BP1483" s="80"/>
      <c r="BQ1483" s="80"/>
      <c r="BR1483" s="80"/>
      <c r="BS1483" s="80"/>
      <c r="BT1483" s="80"/>
      <c r="BU1483" s="80"/>
      <c r="BV1483" s="80"/>
      <c r="BW1483" s="80"/>
      <c r="BX1483" s="80"/>
      <c r="BY1483" s="80"/>
      <c r="BZ1483" s="80"/>
      <c r="CE1483" s="5"/>
    </row>
    <row r="1484" spans="2:83" s="6" customFormat="1" x14ac:dyDescent="0.25">
      <c r="B1484" s="77"/>
      <c r="C1484" s="78"/>
      <c r="D1484" s="80"/>
      <c r="E1484" s="80"/>
      <c r="F1484" s="80"/>
      <c r="G1484" s="80"/>
      <c r="H1484" s="80"/>
      <c r="I1484" s="80"/>
      <c r="J1484" s="80"/>
      <c r="K1484" s="5"/>
      <c r="L1484" s="5"/>
      <c r="M1484" s="80"/>
      <c r="N1484" s="5"/>
      <c r="O1484" s="80"/>
      <c r="P1484" s="5"/>
      <c r="Q1484" s="80"/>
      <c r="R1484" s="5"/>
      <c r="S1484" s="80"/>
      <c r="T1484" s="5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5"/>
      <c r="AE1484" s="80"/>
      <c r="AF1484" s="5"/>
      <c r="AG1484" s="80"/>
      <c r="AH1484" s="5"/>
      <c r="AI1484" s="80"/>
      <c r="AJ1484" s="5"/>
      <c r="AK1484" s="80"/>
      <c r="AL1484" s="5"/>
      <c r="AM1484" s="80"/>
      <c r="AN1484" s="5"/>
      <c r="AO1484" s="80"/>
      <c r="AP1484" s="80"/>
      <c r="AQ1484" s="5"/>
      <c r="AR1484" s="80"/>
      <c r="AS1484" s="5"/>
      <c r="AT1484" s="80"/>
      <c r="AU1484" s="5"/>
      <c r="AV1484" s="80"/>
      <c r="AW1484" s="5"/>
      <c r="AX1484" s="80"/>
      <c r="AY1484" s="5"/>
      <c r="AZ1484" s="80"/>
      <c r="BA1484" s="5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80"/>
      <c r="BM1484" s="80"/>
      <c r="BN1484" s="80"/>
      <c r="BO1484" s="80"/>
      <c r="BP1484" s="80"/>
      <c r="BQ1484" s="80"/>
      <c r="BR1484" s="80"/>
      <c r="BS1484" s="80"/>
      <c r="BT1484" s="80"/>
      <c r="BU1484" s="80"/>
      <c r="BV1484" s="80"/>
      <c r="BW1484" s="80"/>
      <c r="BX1484" s="80"/>
      <c r="BY1484" s="80"/>
      <c r="BZ1484" s="80"/>
      <c r="CE1484" s="5"/>
    </row>
    <row r="1485" spans="2:83" s="6" customFormat="1" x14ac:dyDescent="0.25">
      <c r="B1485" s="77"/>
      <c r="C1485" s="78"/>
      <c r="D1485" s="80"/>
      <c r="E1485" s="80"/>
      <c r="F1485" s="80"/>
      <c r="G1485" s="80"/>
      <c r="H1485" s="80"/>
      <c r="I1485" s="80"/>
      <c r="J1485" s="80"/>
      <c r="K1485" s="5"/>
      <c r="L1485" s="5"/>
      <c r="M1485" s="80"/>
      <c r="N1485" s="5"/>
      <c r="O1485" s="80"/>
      <c r="P1485" s="5"/>
      <c r="Q1485" s="80"/>
      <c r="R1485" s="5"/>
      <c r="S1485" s="80"/>
      <c r="T1485" s="5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5"/>
      <c r="AE1485" s="80"/>
      <c r="AF1485" s="5"/>
      <c r="AG1485" s="80"/>
      <c r="AH1485" s="5"/>
      <c r="AI1485" s="80"/>
      <c r="AJ1485" s="5"/>
      <c r="AK1485" s="80"/>
      <c r="AL1485" s="5"/>
      <c r="AM1485" s="80"/>
      <c r="AN1485" s="5"/>
      <c r="AO1485" s="80"/>
      <c r="AP1485" s="80"/>
      <c r="AQ1485" s="5"/>
      <c r="AR1485" s="80"/>
      <c r="AS1485" s="5"/>
      <c r="AT1485" s="80"/>
      <c r="AU1485" s="5"/>
      <c r="AV1485" s="80"/>
      <c r="AW1485" s="5"/>
      <c r="AX1485" s="80"/>
      <c r="AY1485" s="5"/>
      <c r="AZ1485" s="80"/>
      <c r="BA1485" s="5"/>
      <c r="BB1485" s="80"/>
      <c r="BC1485" s="80"/>
      <c r="BD1485" s="80"/>
      <c r="BE1485" s="80"/>
      <c r="BF1485" s="80"/>
      <c r="BG1485" s="80"/>
      <c r="BH1485" s="80"/>
      <c r="BI1485" s="80"/>
      <c r="BJ1485" s="80"/>
      <c r="BK1485" s="80"/>
      <c r="BL1485" s="80"/>
      <c r="BM1485" s="80"/>
      <c r="BN1485" s="80"/>
      <c r="BO1485" s="80"/>
      <c r="BP1485" s="80"/>
      <c r="BQ1485" s="80"/>
      <c r="BR1485" s="80"/>
      <c r="BS1485" s="80"/>
      <c r="BT1485" s="80"/>
      <c r="BU1485" s="80"/>
      <c r="BV1485" s="80"/>
      <c r="BW1485" s="80"/>
      <c r="BX1485" s="80"/>
      <c r="BY1485" s="80"/>
      <c r="BZ1485" s="80"/>
      <c r="CE1485" s="5"/>
    </row>
    <row r="1486" spans="2:83" s="6" customFormat="1" x14ac:dyDescent="0.25">
      <c r="B1486" s="77"/>
      <c r="C1486" s="78"/>
      <c r="D1486" s="80"/>
      <c r="E1486" s="80"/>
      <c r="F1486" s="80"/>
      <c r="G1486" s="80"/>
      <c r="H1486" s="80"/>
      <c r="I1486" s="80"/>
      <c r="J1486" s="80"/>
      <c r="K1486" s="5"/>
      <c r="L1486" s="5"/>
      <c r="M1486" s="80"/>
      <c r="N1486" s="5"/>
      <c r="O1486" s="80"/>
      <c r="P1486" s="5"/>
      <c r="Q1486" s="80"/>
      <c r="R1486" s="5"/>
      <c r="S1486" s="80"/>
      <c r="T1486" s="5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5"/>
      <c r="AE1486" s="80"/>
      <c r="AF1486" s="5"/>
      <c r="AG1486" s="80"/>
      <c r="AH1486" s="5"/>
      <c r="AI1486" s="80"/>
      <c r="AJ1486" s="5"/>
      <c r="AK1486" s="80"/>
      <c r="AL1486" s="5"/>
      <c r="AM1486" s="80"/>
      <c r="AN1486" s="5"/>
      <c r="AO1486" s="80"/>
      <c r="AP1486" s="80"/>
      <c r="AQ1486" s="5"/>
      <c r="AR1486" s="80"/>
      <c r="AS1486" s="5"/>
      <c r="AT1486" s="80"/>
      <c r="AU1486" s="5"/>
      <c r="AV1486" s="80"/>
      <c r="AW1486" s="5"/>
      <c r="AX1486" s="80"/>
      <c r="AY1486" s="5"/>
      <c r="AZ1486" s="80"/>
      <c r="BA1486" s="5"/>
      <c r="BB1486" s="80"/>
      <c r="BC1486" s="80"/>
      <c r="BD1486" s="80"/>
      <c r="BE1486" s="80"/>
      <c r="BF1486" s="80"/>
      <c r="BG1486" s="80"/>
      <c r="BH1486" s="80"/>
      <c r="BI1486" s="80"/>
      <c r="BJ1486" s="80"/>
      <c r="BK1486" s="80"/>
      <c r="BL1486" s="80"/>
      <c r="BM1486" s="80"/>
      <c r="BN1486" s="80"/>
      <c r="BO1486" s="80"/>
      <c r="BP1486" s="80"/>
      <c r="BQ1486" s="80"/>
      <c r="BR1486" s="80"/>
      <c r="BS1486" s="80"/>
      <c r="BT1486" s="80"/>
      <c r="BU1486" s="80"/>
      <c r="BV1486" s="80"/>
      <c r="BW1486" s="80"/>
      <c r="BX1486" s="80"/>
      <c r="BY1486" s="80"/>
      <c r="BZ1486" s="80"/>
      <c r="CE1486" s="5"/>
    </row>
    <row r="1487" spans="2:83" s="6" customFormat="1" x14ac:dyDescent="0.25">
      <c r="B1487" s="77"/>
      <c r="C1487" s="78"/>
      <c r="D1487" s="80"/>
      <c r="E1487" s="80"/>
      <c r="F1487" s="80"/>
      <c r="G1487" s="80"/>
      <c r="H1487" s="80"/>
      <c r="I1487" s="80"/>
      <c r="J1487" s="80"/>
      <c r="K1487" s="5"/>
      <c r="L1487" s="5"/>
      <c r="M1487" s="80"/>
      <c r="N1487" s="5"/>
      <c r="O1487" s="80"/>
      <c r="P1487" s="5"/>
      <c r="Q1487" s="80"/>
      <c r="R1487" s="5"/>
      <c r="S1487" s="80"/>
      <c r="T1487" s="5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5"/>
      <c r="AE1487" s="80"/>
      <c r="AF1487" s="5"/>
      <c r="AG1487" s="80"/>
      <c r="AH1487" s="5"/>
      <c r="AI1487" s="80"/>
      <c r="AJ1487" s="5"/>
      <c r="AK1487" s="80"/>
      <c r="AL1487" s="5"/>
      <c r="AM1487" s="80"/>
      <c r="AN1487" s="5"/>
      <c r="AO1487" s="80"/>
      <c r="AP1487" s="80"/>
      <c r="AQ1487" s="5"/>
      <c r="AR1487" s="80"/>
      <c r="AS1487" s="5"/>
      <c r="AT1487" s="80"/>
      <c r="AU1487" s="5"/>
      <c r="AV1487" s="80"/>
      <c r="AW1487" s="5"/>
      <c r="AX1487" s="80"/>
      <c r="AY1487" s="5"/>
      <c r="AZ1487" s="80"/>
      <c r="BA1487" s="5"/>
      <c r="BB1487" s="80"/>
      <c r="BC1487" s="80"/>
      <c r="BD1487" s="80"/>
      <c r="BE1487" s="80"/>
      <c r="BF1487" s="80"/>
      <c r="BG1487" s="80"/>
      <c r="BH1487" s="80"/>
      <c r="BI1487" s="80"/>
      <c r="BJ1487" s="80"/>
      <c r="BK1487" s="80"/>
      <c r="BL1487" s="80"/>
      <c r="BM1487" s="80"/>
      <c r="BN1487" s="80"/>
      <c r="BO1487" s="80"/>
      <c r="BP1487" s="80"/>
      <c r="BQ1487" s="80"/>
      <c r="BR1487" s="80"/>
      <c r="BS1487" s="80"/>
      <c r="BT1487" s="80"/>
      <c r="BU1487" s="80"/>
      <c r="BV1487" s="80"/>
      <c r="BW1487" s="80"/>
      <c r="BX1487" s="80"/>
      <c r="BY1487" s="80"/>
      <c r="BZ1487" s="80"/>
      <c r="CE1487" s="5"/>
    </row>
    <row r="1488" spans="2:83" s="6" customFormat="1" x14ac:dyDescent="0.25">
      <c r="B1488" s="77"/>
      <c r="C1488" s="78"/>
      <c r="D1488" s="80"/>
      <c r="E1488" s="80"/>
      <c r="F1488" s="80"/>
      <c r="G1488" s="80"/>
      <c r="H1488" s="80"/>
      <c r="I1488" s="80"/>
      <c r="J1488" s="80"/>
      <c r="K1488" s="5"/>
      <c r="L1488" s="5"/>
      <c r="M1488" s="80"/>
      <c r="N1488" s="5"/>
      <c r="O1488" s="80"/>
      <c r="P1488" s="5"/>
      <c r="Q1488" s="80"/>
      <c r="R1488" s="5"/>
      <c r="S1488" s="80"/>
      <c r="T1488" s="5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5"/>
      <c r="AE1488" s="80"/>
      <c r="AF1488" s="5"/>
      <c r="AG1488" s="80"/>
      <c r="AH1488" s="5"/>
      <c r="AI1488" s="80"/>
      <c r="AJ1488" s="5"/>
      <c r="AK1488" s="80"/>
      <c r="AL1488" s="5"/>
      <c r="AM1488" s="80"/>
      <c r="AN1488" s="5"/>
      <c r="AO1488" s="80"/>
      <c r="AP1488" s="80"/>
      <c r="AQ1488" s="5"/>
      <c r="AR1488" s="80"/>
      <c r="AS1488" s="5"/>
      <c r="AT1488" s="80"/>
      <c r="AU1488" s="5"/>
      <c r="AV1488" s="80"/>
      <c r="AW1488" s="5"/>
      <c r="AX1488" s="80"/>
      <c r="AY1488" s="5"/>
      <c r="AZ1488" s="80"/>
      <c r="BA1488" s="5"/>
      <c r="BB1488" s="80"/>
      <c r="BC1488" s="80"/>
      <c r="BD1488" s="80"/>
      <c r="BE1488" s="80"/>
      <c r="BF1488" s="80"/>
      <c r="BG1488" s="80"/>
      <c r="BH1488" s="80"/>
      <c r="BI1488" s="80"/>
      <c r="BJ1488" s="80"/>
      <c r="BK1488" s="80"/>
      <c r="BL1488" s="80"/>
      <c r="BM1488" s="80"/>
      <c r="BN1488" s="80"/>
      <c r="BO1488" s="80"/>
      <c r="BP1488" s="80"/>
      <c r="BQ1488" s="80"/>
      <c r="BR1488" s="80"/>
      <c r="BS1488" s="80"/>
      <c r="BT1488" s="80"/>
      <c r="BU1488" s="80"/>
      <c r="BV1488" s="80"/>
      <c r="BW1488" s="80"/>
      <c r="BX1488" s="80"/>
      <c r="BY1488" s="80"/>
      <c r="BZ1488" s="80"/>
      <c r="CE1488" s="5"/>
    </row>
    <row r="1489" spans="2:83" s="6" customFormat="1" x14ac:dyDescent="0.25">
      <c r="B1489" s="77"/>
      <c r="C1489" s="78"/>
      <c r="D1489" s="80"/>
      <c r="E1489" s="80"/>
      <c r="F1489" s="80"/>
      <c r="G1489" s="80"/>
      <c r="H1489" s="80"/>
      <c r="I1489" s="80"/>
      <c r="J1489" s="80"/>
      <c r="K1489" s="5"/>
      <c r="L1489" s="5"/>
      <c r="M1489" s="80"/>
      <c r="N1489" s="5"/>
      <c r="O1489" s="80"/>
      <c r="P1489" s="5"/>
      <c r="Q1489" s="80"/>
      <c r="R1489" s="5"/>
      <c r="S1489" s="80"/>
      <c r="T1489" s="5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5"/>
      <c r="AE1489" s="80"/>
      <c r="AF1489" s="5"/>
      <c r="AG1489" s="80"/>
      <c r="AH1489" s="5"/>
      <c r="AI1489" s="80"/>
      <c r="AJ1489" s="5"/>
      <c r="AK1489" s="80"/>
      <c r="AL1489" s="5"/>
      <c r="AM1489" s="80"/>
      <c r="AN1489" s="5"/>
      <c r="AO1489" s="80"/>
      <c r="AP1489" s="80"/>
      <c r="AQ1489" s="5"/>
      <c r="AR1489" s="80"/>
      <c r="AS1489" s="5"/>
      <c r="AT1489" s="80"/>
      <c r="AU1489" s="5"/>
      <c r="AV1489" s="80"/>
      <c r="AW1489" s="5"/>
      <c r="AX1489" s="80"/>
      <c r="AY1489" s="5"/>
      <c r="AZ1489" s="80"/>
      <c r="BA1489" s="5"/>
      <c r="BB1489" s="80"/>
      <c r="BC1489" s="80"/>
      <c r="BD1489" s="80"/>
      <c r="BE1489" s="80"/>
      <c r="BF1489" s="80"/>
      <c r="BG1489" s="80"/>
      <c r="BH1489" s="80"/>
      <c r="BI1489" s="80"/>
      <c r="BJ1489" s="80"/>
      <c r="BK1489" s="80"/>
      <c r="BL1489" s="80"/>
      <c r="BM1489" s="80"/>
      <c r="BN1489" s="80"/>
      <c r="BO1489" s="80"/>
      <c r="BP1489" s="80"/>
      <c r="BQ1489" s="80"/>
      <c r="BR1489" s="80"/>
      <c r="BS1489" s="80"/>
      <c r="BT1489" s="80"/>
      <c r="BU1489" s="80"/>
      <c r="BV1489" s="80"/>
      <c r="BW1489" s="80"/>
      <c r="BX1489" s="80"/>
      <c r="BY1489" s="80"/>
      <c r="BZ1489" s="80"/>
      <c r="CE1489" s="5"/>
    </row>
    <row r="1490" spans="2:83" s="6" customFormat="1" x14ac:dyDescent="0.25">
      <c r="B1490" s="77"/>
      <c r="C1490" s="78"/>
      <c r="D1490" s="80"/>
      <c r="E1490" s="80"/>
      <c r="F1490" s="80"/>
      <c r="G1490" s="80"/>
      <c r="H1490" s="80"/>
      <c r="I1490" s="80"/>
      <c r="J1490" s="80"/>
      <c r="K1490" s="5"/>
      <c r="L1490" s="5"/>
      <c r="M1490" s="80"/>
      <c r="N1490" s="5"/>
      <c r="O1490" s="80"/>
      <c r="P1490" s="5"/>
      <c r="Q1490" s="80"/>
      <c r="R1490" s="5"/>
      <c r="S1490" s="80"/>
      <c r="T1490" s="5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5"/>
      <c r="AE1490" s="80"/>
      <c r="AF1490" s="5"/>
      <c r="AG1490" s="80"/>
      <c r="AH1490" s="5"/>
      <c r="AI1490" s="80"/>
      <c r="AJ1490" s="5"/>
      <c r="AK1490" s="80"/>
      <c r="AL1490" s="5"/>
      <c r="AM1490" s="80"/>
      <c r="AN1490" s="5"/>
      <c r="AO1490" s="80"/>
      <c r="AP1490" s="80"/>
      <c r="AQ1490" s="5"/>
      <c r="AR1490" s="80"/>
      <c r="AS1490" s="5"/>
      <c r="AT1490" s="80"/>
      <c r="AU1490" s="5"/>
      <c r="AV1490" s="80"/>
      <c r="AW1490" s="5"/>
      <c r="AX1490" s="80"/>
      <c r="AY1490" s="5"/>
      <c r="AZ1490" s="80"/>
      <c r="BA1490" s="5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80"/>
      <c r="BM1490" s="80"/>
      <c r="BN1490" s="80"/>
      <c r="BO1490" s="80"/>
      <c r="BP1490" s="80"/>
      <c r="BQ1490" s="80"/>
      <c r="BR1490" s="80"/>
      <c r="BS1490" s="80"/>
      <c r="BT1490" s="80"/>
      <c r="BU1490" s="80"/>
      <c r="BV1490" s="80"/>
      <c r="BW1490" s="80"/>
      <c r="BX1490" s="80"/>
      <c r="BY1490" s="80"/>
      <c r="BZ1490" s="80"/>
      <c r="CE1490" s="5"/>
    </row>
    <row r="1491" spans="2:83" s="6" customFormat="1" x14ac:dyDescent="0.25">
      <c r="B1491" s="77"/>
      <c r="C1491" s="78"/>
      <c r="D1491" s="80"/>
      <c r="E1491" s="80"/>
      <c r="F1491" s="80"/>
      <c r="G1491" s="80"/>
      <c r="H1491" s="80"/>
      <c r="I1491" s="80"/>
      <c r="J1491" s="80"/>
      <c r="K1491" s="5"/>
      <c r="L1491" s="5"/>
      <c r="M1491" s="80"/>
      <c r="N1491" s="5"/>
      <c r="O1491" s="80"/>
      <c r="P1491" s="5"/>
      <c r="Q1491" s="80"/>
      <c r="R1491" s="5"/>
      <c r="S1491" s="80"/>
      <c r="T1491" s="5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5"/>
      <c r="AE1491" s="80"/>
      <c r="AF1491" s="5"/>
      <c r="AG1491" s="80"/>
      <c r="AH1491" s="5"/>
      <c r="AI1491" s="80"/>
      <c r="AJ1491" s="5"/>
      <c r="AK1491" s="80"/>
      <c r="AL1491" s="5"/>
      <c r="AM1491" s="80"/>
      <c r="AN1491" s="5"/>
      <c r="AO1491" s="80"/>
      <c r="AP1491" s="80"/>
      <c r="AQ1491" s="5"/>
      <c r="AR1491" s="80"/>
      <c r="AS1491" s="5"/>
      <c r="AT1491" s="80"/>
      <c r="AU1491" s="5"/>
      <c r="AV1491" s="80"/>
      <c r="AW1491" s="5"/>
      <c r="AX1491" s="80"/>
      <c r="AY1491" s="5"/>
      <c r="AZ1491" s="80"/>
      <c r="BA1491" s="5"/>
      <c r="BB1491" s="80"/>
      <c r="BC1491" s="80"/>
      <c r="BD1491" s="80"/>
      <c r="BE1491" s="80"/>
      <c r="BF1491" s="80"/>
      <c r="BG1491" s="80"/>
      <c r="BH1491" s="80"/>
      <c r="BI1491" s="80"/>
      <c r="BJ1491" s="80"/>
      <c r="BK1491" s="80"/>
      <c r="BL1491" s="80"/>
      <c r="BM1491" s="80"/>
      <c r="BN1491" s="80"/>
      <c r="BO1491" s="80"/>
      <c r="BP1491" s="80"/>
      <c r="BQ1491" s="80"/>
      <c r="BR1491" s="80"/>
      <c r="BS1491" s="80"/>
      <c r="BT1491" s="80"/>
      <c r="BU1491" s="80"/>
      <c r="BV1491" s="80"/>
      <c r="BW1491" s="80"/>
      <c r="BX1491" s="80"/>
      <c r="BY1491" s="80"/>
      <c r="BZ1491" s="80"/>
      <c r="CE1491" s="5"/>
    </row>
    <row r="1492" spans="2:83" s="6" customFormat="1" x14ac:dyDescent="0.25">
      <c r="B1492" s="77"/>
      <c r="C1492" s="78"/>
      <c r="D1492" s="80"/>
      <c r="E1492" s="80"/>
      <c r="F1492" s="80"/>
      <c r="G1492" s="80"/>
      <c r="H1492" s="80"/>
      <c r="I1492" s="80"/>
      <c r="J1492" s="80"/>
      <c r="K1492" s="5"/>
      <c r="L1492" s="5"/>
      <c r="M1492" s="80"/>
      <c r="N1492" s="5"/>
      <c r="O1492" s="80"/>
      <c r="P1492" s="5"/>
      <c r="Q1492" s="80"/>
      <c r="R1492" s="5"/>
      <c r="S1492" s="80"/>
      <c r="T1492" s="5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5"/>
      <c r="AE1492" s="80"/>
      <c r="AF1492" s="5"/>
      <c r="AG1492" s="80"/>
      <c r="AH1492" s="5"/>
      <c r="AI1492" s="80"/>
      <c r="AJ1492" s="5"/>
      <c r="AK1492" s="80"/>
      <c r="AL1492" s="5"/>
      <c r="AM1492" s="80"/>
      <c r="AN1492" s="5"/>
      <c r="AO1492" s="80"/>
      <c r="AP1492" s="80"/>
      <c r="AQ1492" s="5"/>
      <c r="AR1492" s="80"/>
      <c r="AS1492" s="5"/>
      <c r="AT1492" s="80"/>
      <c r="AU1492" s="5"/>
      <c r="AV1492" s="80"/>
      <c r="AW1492" s="5"/>
      <c r="AX1492" s="80"/>
      <c r="AY1492" s="5"/>
      <c r="AZ1492" s="80"/>
      <c r="BA1492" s="5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80"/>
      <c r="BM1492" s="80"/>
      <c r="BN1492" s="80"/>
      <c r="BO1492" s="80"/>
      <c r="BP1492" s="80"/>
      <c r="BQ1492" s="80"/>
      <c r="BR1492" s="80"/>
      <c r="BS1492" s="80"/>
      <c r="BT1492" s="80"/>
      <c r="BU1492" s="80"/>
      <c r="BV1492" s="80"/>
      <c r="BW1492" s="80"/>
      <c r="BX1492" s="80"/>
      <c r="BY1492" s="80"/>
      <c r="BZ1492" s="80"/>
      <c r="CE1492" s="5"/>
    </row>
    <row r="1493" spans="2:83" s="6" customFormat="1" x14ac:dyDescent="0.25">
      <c r="B1493" s="77"/>
      <c r="C1493" s="78"/>
      <c r="D1493" s="80"/>
      <c r="E1493" s="80"/>
      <c r="F1493" s="80"/>
      <c r="G1493" s="80"/>
      <c r="H1493" s="80"/>
      <c r="I1493" s="80"/>
      <c r="J1493" s="80"/>
      <c r="K1493" s="5"/>
      <c r="L1493" s="5"/>
      <c r="M1493" s="80"/>
      <c r="N1493" s="5"/>
      <c r="O1493" s="80"/>
      <c r="P1493" s="5"/>
      <c r="Q1493" s="80"/>
      <c r="R1493" s="5"/>
      <c r="S1493" s="80"/>
      <c r="T1493" s="5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5"/>
      <c r="AE1493" s="80"/>
      <c r="AF1493" s="5"/>
      <c r="AG1493" s="80"/>
      <c r="AH1493" s="5"/>
      <c r="AI1493" s="80"/>
      <c r="AJ1493" s="5"/>
      <c r="AK1493" s="80"/>
      <c r="AL1493" s="5"/>
      <c r="AM1493" s="80"/>
      <c r="AN1493" s="5"/>
      <c r="AO1493" s="80"/>
      <c r="AP1493" s="80"/>
      <c r="AQ1493" s="5"/>
      <c r="AR1493" s="80"/>
      <c r="AS1493" s="5"/>
      <c r="AT1493" s="80"/>
      <c r="AU1493" s="5"/>
      <c r="AV1493" s="80"/>
      <c r="AW1493" s="5"/>
      <c r="AX1493" s="80"/>
      <c r="AY1493" s="5"/>
      <c r="AZ1493" s="80"/>
      <c r="BA1493" s="5"/>
      <c r="BB1493" s="80"/>
      <c r="BC1493" s="80"/>
      <c r="BD1493" s="80"/>
      <c r="BE1493" s="80"/>
      <c r="BF1493" s="80"/>
      <c r="BG1493" s="80"/>
      <c r="BH1493" s="80"/>
      <c r="BI1493" s="80"/>
      <c r="BJ1493" s="80"/>
      <c r="BK1493" s="80"/>
      <c r="BL1493" s="80"/>
      <c r="BM1493" s="80"/>
      <c r="BN1493" s="80"/>
      <c r="BO1493" s="80"/>
      <c r="BP1493" s="80"/>
      <c r="BQ1493" s="80"/>
      <c r="BR1493" s="80"/>
      <c r="BS1493" s="80"/>
      <c r="BT1493" s="80"/>
      <c r="BU1493" s="80"/>
      <c r="BV1493" s="80"/>
      <c r="BW1493" s="80"/>
      <c r="BX1493" s="80"/>
      <c r="BY1493" s="80"/>
      <c r="BZ1493" s="80"/>
      <c r="CE1493" s="5"/>
    </row>
    <row r="1494" spans="2:83" s="6" customFormat="1" x14ac:dyDescent="0.25">
      <c r="B1494" s="77"/>
      <c r="C1494" s="78"/>
      <c r="D1494" s="80"/>
      <c r="E1494" s="80"/>
      <c r="F1494" s="80"/>
      <c r="G1494" s="80"/>
      <c r="H1494" s="80"/>
      <c r="I1494" s="80"/>
      <c r="J1494" s="80"/>
      <c r="K1494" s="5"/>
      <c r="L1494" s="5"/>
      <c r="M1494" s="80"/>
      <c r="N1494" s="5"/>
      <c r="O1494" s="80"/>
      <c r="P1494" s="5"/>
      <c r="Q1494" s="80"/>
      <c r="R1494" s="5"/>
      <c r="S1494" s="80"/>
      <c r="T1494" s="5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5"/>
      <c r="AE1494" s="80"/>
      <c r="AF1494" s="5"/>
      <c r="AG1494" s="80"/>
      <c r="AH1494" s="5"/>
      <c r="AI1494" s="80"/>
      <c r="AJ1494" s="5"/>
      <c r="AK1494" s="80"/>
      <c r="AL1494" s="5"/>
      <c r="AM1494" s="80"/>
      <c r="AN1494" s="5"/>
      <c r="AO1494" s="80"/>
      <c r="AP1494" s="80"/>
      <c r="AQ1494" s="5"/>
      <c r="AR1494" s="80"/>
      <c r="AS1494" s="5"/>
      <c r="AT1494" s="80"/>
      <c r="AU1494" s="5"/>
      <c r="AV1494" s="80"/>
      <c r="AW1494" s="5"/>
      <c r="AX1494" s="80"/>
      <c r="AY1494" s="5"/>
      <c r="AZ1494" s="80"/>
      <c r="BA1494" s="5"/>
      <c r="BB1494" s="80"/>
      <c r="BC1494" s="80"/>
      <c r="BD1494" s="80"/>
      <c r="BE1494" s="80"/>
      <c r="BF1494" s="80"/>
      <c r="BG1494" s="80"/>
      <c r="BH1494" s="80"/>
      <c r="BI1494" s="80"/>
      <c r="BJ1494" s="80"/>
      <c r="BK1494" s="80"/>
      <c r="BL1494" s="80"/>
      <c r="BM1494" s="80"/>
      <c r="BN1494" s="80"/>
      <c r="BO1494" s="80"/>
      <c r="BP1494" s="80"/>
      <c r="BQ1494" s="80"/>
      <c r="BR1494" s="80"/>
      <c r="BS1494" s="80"/>
      <c r="BT1494" s="80"/>
      <c r="BU1494" s="80"/>
      <c r="BV1494" s="80"/>
      <c r="BW1494" s="80"/>
      <c r="BX1494" s="80"/>
      <c r="BY1494" s="80"/>
      <c r="BZ1494" s="80"/>
      <c r="CE1494" s="5"/>
    </row>
    <row r="1495" spans="2:83" s="6" customFormat="1" x14ac:dyDescent="0.25">
      <c r="B1495" s="77"/>
      <c r="C1495" s="78"/>
      <c r="D1495" s="80"/>
      <c r="E1495" s="80"/>
      <c r="F1495" s="80"/>
      <c r="G1495" s="80"/>
      <c r="H1495" s="80"/>
      <c r="I1495" s="80"/>
      <c r="J1495" s="80"/>
      <c r="K1495" s="5"/>
      <c r="L1495" s="5"/>
      <c r="M1495" s="80"/>
      <c r="N1495" s="5"/>
      <c r="O1495" s="80"/>
      <c r="P1495" s="5"/>
      <c r="Q1495" s="80"/>
      <c r="R1495" s="5"/>
      <c r="S1495" s="80"/>
      <c r="T1495" s="5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5"/>
      <c r="AE1495" s="80"/>
      <c r="AF1495" s="5"/>
      <c r="AG1495" s="80"/>
      <c r="AH1495" s="5"/>
      <c r="AI1495" s="80"/>
      <c r="AJ1495" s="5"/>
      <c r="AK1495" s="80"/>
      <c r="AL1495" s="5"/>
      <c r="AM1495" s="80"/>
      <c r="AN1495" s="5"/>
      <c r="AO1495" s="80"/>
      <c r="AP1495" s="80"/>
      <c r="AQ1495" s="5"/>
      <c r="AR1495" s="80"/>
      <c r="AS1495" s="5"/>
      <c r="AT1495" s="80"/>
      <c r="AU1495" s="5"/>
      <c r="AV1495" s="80"/>
      <c r="AW1495" s="5"/>
      <c r="AX1495" s="80"/>
      <c r="AY1495" s="5"/>
      <c r="AZ1495" s="80"/>
      <c r="BA1495" s="5"/>
      <c r="BB1495" s="80"/>
      <c r="BC1495" s="80"/>
      <c r="BD1495" s="80"/>
      <c r="BE1495" s="80"/>
      <c r="BF1495" s="80"/>
      <c r="BG1495" s="80"/>
      <c r="BH1495" s="80"/>
      <c r="BI1495" s="80"/>
      <c r="BJ1495" s="80"/>
      <c r="BK1495" s="80"/>
      <c r="BL1495" s="80"/>
      <c r="BM1495" s="80"/>
      <c r="BN1495" s="80"/>
      <c r="BO1495" s="80"/>
      <c r="BP1495" s="80"/>
      <c r="BQ1495" s="80"/>
      <c r="BR1495" s="80"/>
      <c r="BS1495" s="80"/>
      <c r="BT1495" s="80"/>
      <c r="BU1495" s="80"/>
      <c r="BV1495" s="80"/>
      <c r="BW1495" s="80"/>
      <c r="BX1495" s="80"/>
      <c r="BY1495" s="80"/>
      <c r="BZ1495" s="80"/>
      <c r="CE1495" s="5"/>
    </row>
    <row r="1496" spans="2:83" s="6" customFormat="1" x14ac:dyDescent="0.25">
      <c r="B1496" s="77"/>
      <c r="C1496" s="78"/>
      <c r="D1496" s="80"/>
      <c r="E1496" s="80"/>
      <c r="F1496" s="80"/>
      <c r="G1496" s="80"/>
      <c r="H1496" s="80"/>
      <c r="I1496" s="80"/>
      <c r="J1496" s="80"/>
      <c r="K1496" s="5"/>
      <c r="L1496" s="5"/>
      <c r="M1496" s="80"/>
      <c r="N1496" s="5"/>
      <c r="O1496" s="80"/>
      <c r="P1496" s="5"/>
      <c r="Q1496" s="80"/>
      <c r="R1496" s="5"/>
      <c r="S1496" s="80"/>
      <c r="T1496" s="5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5"/>
      <c r="AE1496" s="80"/>
      <c r="AF1496" s="5"/>
      <c r="AG1496" s="80"/>
      <c r="AH1496" s="5"/>
      <c r="AI1496" s="80"/>
      <c r="AJ1496" s="5"/>
      <c r="AK1496" s="80"/>
      <c r="AL1496" s="5"/>
      <c r="AM1496" s="80"/>
      <c r="AN1496" s="5"/>
      <c r="AO1496" s="80"/>
      <c r="AP1496" s="80"/>
      <c r="AQ1496" s="5"/>
      <c r="AR1496" s="80"/>
      <c r="AS1496" s="5"/>
      <c r="AT1496" s="80"/>
      <c r="AU1496" s="5"/>
      <c r="AV1496" s="80"/>
      <c r="AW1496" s="5"/>
      <c r="AX1496" s="80"/>
      <c r="AY1496" s="5"/>
      <c r="AZ1496" s="80"/>
      <c r="BA1496" s="5"/>
      <c r="BB1496" s="80"/>
      <c r="BC1496" s="80"/>
      <c r="BD1496" s="80"/>
      <c r="BE1496" s="80"/>
      <c r="BF1496" s="80"/>
      <c r="BG1496" s="80"/>
      <c r="BH1496" s="80"/>
      <c r="BI1496" s="80"/>
      <c r="BJ1496" s="80"/>
      <c r="BK1496" s="80"/>
      <c r="BL1496" s="80"/>
      <c r="BM1496" s="80"/>
      <c r="BN1496" s="80"/>
      <c r="BO1496" s="80"/>
      <c r="BP1496" s="80"/>
      <c r="BQ1496" s="80"/>
      <c r="BR1496" s="80"/>
      <c r="BS1496" s="80"/>
      <c r="BT1496" s="80"/>
      <c r="BU1496" s="80"/>
      <c r="BV1496" s="80"/>
      <c r="BW1496" s="80"/>
      <c r="BX1496" s="80"/>
      <c r="BY1496" s="80"/>
      <c r="BZ1496" s="80"/>
      <c r="CE1496" s="5"/>
    </row>
    <row r="1497" spans="2:83" s="6" customFormat="1" x14ac:dyDescent="0.25">
      <c r="B1497" s="77"/>
      <c r="C1497" s="78"/>
      <c r="D1497" s="80"/>
      <c r="E1497" s="80"/>
      <c r="F1497" s="80"/>
      <c r="G1497" s="80"/>
      <c r="H1497" s="80"/>
      <c r="I1497" s="80"/>
      <c r="J1497" s="80"/>
      <c r="K1497" s="5"/>
      <c r="L1497" s="5"/>
      <c r="M1497" s="80"/>
      <c r="N1497" s="5"/>
      <c r="O1497" s="80"/>
      <c r="P1497" s="5"/>
      <c r="Q1497" s="80"/>
      <c r="R1497" s="5"/>
      <c r="S1497" s="80"/>
      <c r="T1497" s="5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5"/>
      <c r="AE1497" s="80"/>
      <c r="AF1497" s="5"/>
      <c r="AG1497" s="80"/>
      <c r="AH1497" s="5"/>
      <c r="AI1497" s="80"/>
      <c r="AJ1497" s="5"/>
      <c r="AK1497" s="80"/>
      <c r="AL1497" s="5"/>
      <c r="AM1497" s="80"/>
      <c r="AN1497" s="5"/>
      <c r="AO1497" s="80"/>
      <c r="AP1497" s="80"/>
      <c r="AQ1497" s="5"/>
      <c r="AR1497" s="80"/>
      <c r="AS1497" s="5"/>
      <c r="AT1497" s="80"/>
      <c r="AU1497" s="5"/>
      <c r="AV1497" s="80"/>
      <c r="AW1497" s="5"/>
      <c r="AX1497" s="80"/>
      <c r="AY1497" s="5"/>
      <c r="AZ1497" s="80"/>
      <c r="BA1497" s="5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80"/>
      <c r="BM1497" s="80"/>
      <c r="BN1497" s="80"/>
      <c r="BO1497" s="80"/>
      <c r="BP1497" s="80"/>
      <c r="BQ1497" s="80"/>
      <c r="BR1497" s="80"/>
      <c r="BS1497" s="80"/>
      <c r="BT1497" s="80"/>
      <c r="BU1497" s="80"/>
      <c r="BV1497" s="80"/>
      <c r="BW1497" s="80"/>
      <c r="BX1497" s="80"/>
      <c r="BY1497" s="80"/>
      <c r="BZ1497" s="80"/>
      <c r="CE1497" s="5"/>
    </row>
    <row r="1498" spans="2:83" s="6" customFormat="1" x14ac:dyDescent="0.25">
      <c r="B1498" s="77"/>
      <c r="C1498" s="78"/>
      <c r="D1498" s="80"/>
      <c r="E1498" s="80"/>
      <c r="F1498" s="80"/>
      <c r="G1498" s="80"/>
      <c r="H1498" s="80"/>
      <c r="I1498" s="80"/>
      <c r="J1498" s="80"/>
      <c r="K1498" s="5"/>
      <c r="L1498" s="5"/>
      <c r="M1498" s="80"/>
      <c r="N1498" s="5"/>
      <c r="O1498" s="80"/>
      <c r="P1498" s="5"/>
      <c r="Q1498" s="80"/>
      <c r="R1498" s="5"/>
      <c r="S1498" s="80"/>
      <c r="T1498" s="5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5"/>
      <c r="AE1498" s="80"/>
      <c r="AF1498" s="5"/>
      <c r="AG1498" s="80"/>
      <c r="AH1498" s="5"/>
      <c r="AI1498" s="80"/>
      <c r="AJ1498" s="5"/>
      <c r="AK1498" s="80"/>
      <c r="AL1498" s="5"/>
      <c r="AM1498" s="80"/>
      <c r="AN1498" s="5"/>
      <c r="AO1498" s="80"/>
      <c r="AP1498" s="80"/>
      <c r="AQ1498" s="5"/>
      <c r="AR1498" s="80"/>
      <c r="AS1498" s="5"/>
      <c r="AT1498" s="80"/>
      <c r="AU1498" s="5"/>
      <c r="AV1498" s="80"/>
      <c r="AW1498" s="5"/>
      <c r="AX1498" s="80"/>
      <c r="AY1498" s="5"/>
      <c r="AZ1498" s="80"/>
      <c r="BA1498" s="5"/>
      <c r="BB1498" s="80"/>
      <c r="BC1498" s="80"/>
      <c r="BD1498" s="80"/>
      <c r="BE1498" s="80"/>
      <c r="BF1498" s="80"/>
      <c r="BG1498" s="80"/>
      <c r="BH1498" s="80"/>
      <c r="BI1498" s="80"/>
      <c r="BJ1498" s="80"/>
      <c r="BK1498" s="80"/>
      <c r="BL1498" s="80"/>
      <c r="BM1498" s="80"/>
      <c r="BN1498" s="80"/>
      <c r="BO1498" s="80"/>
      <c r="BP1498" s="80"/>
      <c r="BQ1498" s="80"/>
      <c r="BR1498" s="80"/>
      <c r="BS1498" s="80"/>
      <c r="BT1498" s="80"/>
      <c r="BU1498" s="80"/>
      <c r="BV1498" s="80"/>
      <c r="BW1498" s="80"/>
      <c r="BX1498" s="80"/>
      <c r="BY1498" s="80"/>
      <c r="BZ1498" s="80"/>
      <c r="CE1498" s="5"/>
    </row>
    <row r="1499" spans="2:83" s="6" customFormat="1" x14ac:dyDescent="0.25">
      <c r="B1499" s="77"/>
      <c r="C1499" s="78"/>
      <c r="D1499" s="80"/>
      <c r="E1499" s="80"/>
      <c r="F1499" s="80"/>
      <c r="G1499" s="80"/>
      <c r="H1499" s="80"/>
      <c r="I1499" s="80"/>
      <c r="J1499" s="80"/>
      <c r="K1499" s="5"/>
      <c r="L1499" s="5"/>
      <c r="M1499" s="80"/>
      <c r="N1499" s="5"/>
      <c r="O1499" s="80"/>
      <c r="P1499" s="5"/>
      <c r="Q1499" s="80"/>
      <c r="R1499" s="5"/>
      <c r="S1499" s="80"/>
      <c r="T1499" s="5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5"/>
      <c r="AE1499" s="80"/>
      <c r="AF1499" s="5"/>
      <c r="AG1499" s="80"/>
      <c r="AH1499" s="5"/>
      <c r="AI1499" s="80"/>
      <c r="AJ1499" s="5"/>
      <c r="AK1499" s="80"/>
      <c r="AL1499" s="5"/>
      <c r="AM1499" s="80"/>
      <c r="AN1499" s="5"/>
      <c r="AO1499" s="80"/>
      <c r="AP1499" s="80"/>
      <c r="AQ1499" s="5"/>
      <c r="AR1499" s="80"/>
      <c r="AS1499" s="5"/>
      <c r="AT1499" s="80"/>
      <c r="AU1499" s="5"/>
      <c r="AV1499" s="80"/>
      <c r="AW1499" s="5"/>
      <c r="AX1499" s="80"/>
      <c r="AY1499" s="5"/>
      <c r="AZ1499" s="80"/>
      <c r="BA1499" s="5"/>
      <c r="BB1499" s="80"/>
      <c r="BC1499" s="80"/>
      <c r="BD1499" s="80"/>
      <c r="BE1499" s="80"/>
      <c r="BF1499" s="80"/>
      <c r="BG1499" s="80"/>
      <c r="BH1499" s="80"/>
      <c r="BI1499" s="80"/>
      <c r="BJ1499" s="80"/>
      <c r="BK1499" s="80"/>
      <c r="BL1499" s="80"/>
      <c r="BM1499" s="80"/>
      <c r="BN1499" s="80"/>
      <c r="BO1499" s="80"/>
      <c r="BP1499" s="80"/>
      <c r="BQ1499" s="80"/>
      <c r="BR1499" s="80"/>
      <c r="BS1499" s="80"/>
      <c r="BT1499" s="80"/>
      <c r="BU1499" s="80"/>
      <c r="BV1499" s="80"/>
      <c r="BW1499" s="80"/>
      <c r="BX1499" s="80"/>
      <c r="BY1499" s="80"/>
      <c r="BZ1499" s="80"/>
      <c r="CE1499" s="5"/>
    </row>
    <row r="1500" spans="2:83" s="6" customFormat="1" x14ac:dyDescent="0.25">
      <c r="B1500" s="77"/>
      <c r="C1500" s="78"/>
      <c r="D1500" s="80"/>
      <c r="E1500" s="80"/>
      <c r="F1500" s="80"/>
      <c r="G1500" s="80"/>
      <c r="H1500" s="80"/>
      <c r="I1500" s="80"/>
      <c r="J1500" s="80"/>
      <c r="K1500" s="5"/>
      <c r="L1500" s="5"/>
      <c r="M1500" s="80"/>
      <c r="N1500" s="5"/>
      <c r="O1500" s="80"/>
      <c r="P1500" s="5"/>
      <c r="Q1500" s="80"/>
      <c r="R1500" s="5"/>
      <c r="S1500" s="80"/>
      <c r="T1500" s="5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5"/>
      <c r="AE1500" s="80"/>
      <c r="AF1500" s="5"/>
      <c r="AG1500" s="80"/>
      <c r="AH1500" s="5"/>
      <c r="AI1500" s="80"/>
      <c r="AJ1500" s="5"/>
      <c r="AK1500" s="80"/>
      <c r="AL1500" s="5"/>
      <c r="AM1500" s="80"/>
      <c r="AN1500" s="5"/>
      <c r="AO1500" s="80"/>
      <c r="AP1500" s="80"/>
      <c r="AQ1500" s="5"/>
      <c r="AR1500" s="80"/>
      <c r="AS1500" s="5"/>
      <c r="AT1500" s="80"/>
      <c r="AU1500" s="5"/>
      <c r="AV1500" s="80"/>
      <c r="AW1500" s="5"/>
      <c r="AX1500" s="80"/>
      <c r="AY1500" s="5"/>
      <c r="AZ1500" s="80"/>
      <c r="BA1500" s="5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80"/>
      <c r="BM1500" s="80"/>
      <c r="BN1500" s="80"/>
      <c r="BO1500" s="80"/>
      <c r="BP1500" s="80"/>
      <c r="BQ1500" s="80"/>
      <c r="BR1500" s="80"/>
      <c r="BS1500" s="80"/>
      <c r="BT1500" s="80"/>
      <c r="BU1500" s="80"/>
      <c r="BV1500" s="80"/>
      <c r="BW1500" s="80"/>
      <c r="BX1500" s="80"/>
      <c r="BY1500" s="80"/>
      <c r="BZ1500" s="80"/>
      <c r="CE1500" s="5"/>
    </row>
    <row r="1501" spans="2:83" s="6" customFormat="1" x14ac:dyDescent="0.25">
      <c r="B1501" s="77"/>
      <c r="C1501" s="78"/>
      <c r="D1501" s="80"/>
      <c r="E1501" s="80"/>
      <c r="F1501" s="80"/>
      <c r="G1501" s="80"/>
      <c r="H1501" s="80"/>
      <c r="I1501" s="80"/>
      <c r="J1501" s="80"/>
      <c r="K1501" s="5"/>
      <c r="L1501" s="5"/>
      <c r="M1501" s="80"/>
      <c r="N1501" s="5"/>
      <c r="O1501" s="80"/>
      <c r="P1501" s="5"/>
      <c r="Q1501" s="80"/>
      <c r="R1501" s="5"/>
      <c r="S1501" s="80"/>
      <c r="T1501" s="5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5"/>
      <c r="AE1501" s="80"/>
      <c r="AF1501" s="5"/>
      <c r="AG1501" s="80"/>
      <c r="AH1501" s="5"/>
      <c r="AI1501" s="80"/>
      <c r="AJ1501" s="5"/>
      <c r="AK1501" s="80"/>
      <c r="AL1501" s="5"/>
      <c r="AM1501" s="80"/>
      <c r="AN1501" s="5"/>
      <c r="AO1501" s="80"/>
      <c r="AP1501" s="80"/>
      <c r="AQ1501" s="5"/>
      <c r="AR1501" s="80"/>
      <c r="AS1501" s="5"/>
      <c r="AT1501" s="80"/>
      <c r="AU1501" s="5"/>
      <c r="AV1501" s="80"/>
      <c r="AW1501" s="5"/>
      <c r="AX1501" s="80"/>
      <c r="AY1501" s="5"/>
      <c r="AZ1501" s="80"/>
      <c r="BA1501" s="5"/>
      <c r="BB1501" s="80"/>
      <c r="BC1501" s="80"/>
      <c r="BD1501" s="80"/>
      <c r="BE1501" s="80"/>
      <c r="BF1501" s="80"/>
      <c r="BG1501" s="80"/>
      <c r="BH1501" s="80"/>
      <c r="BI1501" s="80"/>
      <c r="BJ1501" s="80"/>
      <c r="BK1501" s="80"/>
      <c r="BL1501" s="80"/>
      <c r="BM1501" s="80"/>
      <c r="BN1501" s="80"/>
      <c r="BO1501" s="80"/>
      <c r="BP1501" s="80"/>
      <c r="BQ1501" s="80"/>
      <c r="BR1501" s="80"/>
      <c r="BS1501" s="80"/>
      <c r="BT1501" s="80"/>
      <c r="BU1501" s="80"/>
      <c r="BV1501" s="80"/>
      <c r="BW1501" s="80"/>
      <c r="BX1501" s="80"/>
      <c r="BY1501" s="80"/>
      <c r="BZ1501" s="80"/>
      <c r="CE1501" s="5"/>
    </row>
    <row r="1502" spans="2:83" s="6" customFormat="1" x14ac:dyDescent="0.25">
      <c r="B1502" s="77"/>
      <c r="C1502" s="78"/>
      <c r="D1502" s="80"/>
      <c r="E1502" s="80"/>
      <c r="F1502" s="80"/>
      <c r="G1502" s="80"/>
      <c r="H1502" s="80"/>
      <c r="I1502" s="80"/>
      <c r="J1502" s="80"/>
      <c r="K1502" s="5"/>
      <c r="L1502" s="5"/>
      <c r="M1502" s="80"/>
      <c r="N1502" s="5"/>
      <c r="O1502" s="80"/>
      <c r="P1502" s="5"/>
      <c r="Q1502" s="80"/>
      <c r="R1502" s="5"/>
      <c r="S1502" s="80"/>
      <c r="T1502" s="5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5"/>
      <c r="AE1502" s="80"/>
      <c r="AF1502" s="5"/>
      <c r="AG1502" s="80"/>
      <c r="AH1502" s="5"/>
      <c r="AI1502" s="80"/>
      <c r="AJ1502" s="5"/>
      <c r="AK1502" s="80"/>
      <c r="AL1502" s="5"/>
      <c r="AM1502" s="80"/>
      <c r="AN1502" s="5"/>
      <c r="AO1502" s="80"/>
      <c r="AP1502" s="80"/>
      <c r="AQ1502" s="5"/>
      <c r="AR1502" s="80"/>
      <c r="AS1502" s="5"/>
      <c r="AT1502" s="80"/>
      <c r="AU1502" s="5"/>
      <c r="AV1502" s="80"/>
      <c r="AW1502" s="5"/>
      <c r="AX1502" s="80"/>
      <c r="AY1502" s="5"/>
      <c r="AZ1502" s="80"/>
      <c r="BA1502" s="5"/>
      <c r="BB1502" s="80"/>
      <c r="BC1502" s="80"/>
      <c r="BD1502" s="80"/>
      <c r="BE1502" s="80"/>
      <c r="BF1502" s="80"/>
      <c r="BG1502" s="80"/>
      <c r="BH1502" s="80"/>
      <c r="BI1502" s="80"/>
      <c r="BJ1502" s="80"/>
      <c r="BK1502" s="80"/>
      <c r="BL1502" s="80"/>
      <c r="BM1502" s="80"/>
      <c r="BN1502" s="80"/>
      <c r="BO1502" s="80"/>
      <c r="BP1502" s="80"/>
      <c r="BQ1502" s="80"/>
      <c r="BR1502" s="80"/>
      <c r="BS1502" s="80"/>
      <c r="BT1502" s="80"/>
      <c r="BU1502" s="80"/>
      <c r="BV1502" s="80"/>
      <c r="BW1502" s="80"/>
      <c r="BX1502" s="80"/>
      <c r="BY1502" s="80"/>
      <c r="BZ1502" s="80"/>
      <c r="CE1502" s="5"/>
    </row>
    <row r="1503" spans="2:83" s="6" customFormat="1" x14ac:dyDescent="0.25">
      <c r="B1503" s="77"/>
      <c r="C1503" s="78"/>
      <c r="D1503" s="80"/>
      <c r="E1503" s="80"/>
      <c r="F1503" s="80"/>
      <c r="G1503" s="80"/>
      <c r="H1503" s="80"/>
      <c r="I1503" s="80"/>
      <c r="J1503" s="80"/>
      <c r="K1503" s="5"/>
      <c r="L1503" s="5"/>
      <c r="M1503" s="80"/>
      <c r="N1503" s="5"/>
      <c r="O1503" s="80"/>
      <c r="P1503" s="5"/>
      <c r="Q1503" s="80"/>
      <c r="R1503" s="5"/>
      <c r="S1503" s="80"/>
      <c r="T1503" s="5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5"/>
      <c r="AE1503" s="80"/>
      <c r="AF1503" s="5"/>
      <c r="AG1503" s="80"/>
      <c r="AH1503" s="5"/>
      <c r="AI1503" s="80"/>
      <c r="AJ1503" s="5"/>
      <c r="AK1503" s="80"/>
      <c r="AL1503" s="5"/>
      <c r="AM1503" s="80"/>
      <c r="AN1503" s="5"/>
      <c r="AO1503" s="80"/>
      <c r="AP1503" s="80"/>
      <c r="AQ1503" s="5"/>
      <c r="AR1503" s="80"/>
      <c r="AS1503" s="5"/>
      <c r="AT1503" s="80"/>
      <c r="AU1503" s="5"/>
      <c r="AV1503" s="80"/>
      <c r="AW1503" s="5"/>
      <c r="AX1503" s="80"/>
      <c r="AY1503" s="5"/>
      <c r="AZ1503" s="80"/>
      <c r="BA1503" s="5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80"/>
      <c r="BM1503" s="80"/>
      <c r="BN1503" s="80"/>
      <c r="BO1503" s="80"/>
      <c r="BP1503" s="80"/>
      <c r="BQ1503" s="80"/>
      <c r="BR1503" s="80"/>
      <c r="BS1503" s="80"/>
      <c r="BT1503" s="80"/>
      <c r="BU1503" s="80"/>
      <c r="BV1503" s="80"/>
      <c r="BW1503" s="80"/>
      <c r="BX1503" s="80"/>
      <c r="BY1503" s="80"/>
      <c r="BZ1503" s="80"/>
      <c r="CE1503" s="5"/>
    </row>
    <row r="1504" spans="2:83" s="6" customFormat="1" x14ac:dyDescent="0.25">
      <c r="B1504" s="77"/>
      <c r="C1504" s="78"/>
      <c r="D1504" s="80"/>
      <c r="E1504" s="80"/>
      <c r="F1504" s="80"/>
      <c r="G1504" s="80"/>
      <c r="H1504" s="80"/>
      <c r="I1504" s="80"/>
      <c r="J1504" s="80"/>
      <c r="K1504" s="5"/>
      <c r="L1504" s="5"/>
      <c r="M1504" s="80"/>
      <c r="N1504" s="5"/>
      <c r="O1504" s="80"/>
      <c r="P1504" s="5"/>
      <c r="Q1504" s="80"/>
      <c r="R1504" s="5"/>
      <c r="S1504" s="80"/>
      <c r="T1504" s="5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5"/>
      <c r="AE1504" s="80"/>
      <c r="AF1504" s="5"/>
      <c r="AG1504" s="80"/>
      <c r="AH1504" s="5"/>
      <c r="AI1504" s="80"/>
      <c r="AJ1504" s="5"/>
      <c r="AK1504" s="80"/>
      <c r="AL1504" s="5"/>
      <c r="AM1504" s="80"/>
      <c r="AN1504" s="5"/>
      <c r="AO1504" s="80"/>
      <c r="AP1504" s="80"/>
      <c r="AQ1504" s="5"/>
      <c r="AR1504" s="80"/>
      <c r="AS1504" s="5"/>
      <c r="AT1504" s="80"/>
      <c r="AU1504" s="5"/>
      <c r="AV1504" s="80"/>
      <c r="AW1504" s="5"/>
      <c r="AX1504" s="80"/>
      <c r="AY1504" s="5"/>
      <c r="AZ1504" s="80"/>
      <c r="BA1504" s="5"/>
      <c r="BB1504" s="80"/>
      <c r="BC1504" s="80"/>
      <c r="BD1504" s="80"/>
      <c r="BE1504" s="80"/>
      <c r="BF1504" s="80"/>
      <c r="BG1504" s="80"/>
      <c r="BH1504" s="80"/>
      <c r="BI1504" s="80"/>
      <c r="BJ1504" s="80"/>
      <c r="BK1504" s="80"/>
      <c r="BL1504" s="80"/>
      <c r="BM1504" s="80"/>
      <c r="BN1504" s="80"/>
      <c r="BO1504" s="80"/>
      <c r="BP1504" s="80"/>
      <c r="BQ1504" s="80"/>
      <c r="BR1504" s="80"/>
      <c r="BS1504" s="80"/>
      <c r="BT1504" s="80"/>
      <c r="BU1504" s="80"/>
      <c r="BV1504" s="80"/>
      <c r="BW1504" s="80"/>
      <c r="BX1504" s="80"/>
      <c r="BY1504" s="80"/>
      <c r="BZ1504" s="80"/>
      <c r="CE1504" s="5"/>
    </row>
    <row r="1505" spans="2:83" s="6" customFormat="1" x14ac:dyDescent="0.25">
      <c r="B1505" s="77"/>
      <c r="C1505" s="78"/>
      <c r="D1505" s="80"/>
      <c r="E1505" s="80"/>
      <c r="F1505" s="80"/>
      <c r="G1505" s="80"/>
      <c r="H1505" s="80"/>
      <c r="I1505" s="80"/>
      <c r="J1505" s="80"/>
      <c r="K1505" s="5"/>
      <c r="L1505" s="5"/>
      <c r="M1505" s="80"/>
      <c r="N1505" s="5"/>
      <c r="O1505" s="80"/>
      <c r="P1505" s="5"/>
      <c r="Q1505" s="80"/>
      <c r="R1505" s="5"/>
      <c r="S1505" s="80"/>
      <c r="T1505" s="5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5"/>
      <c r="AE1505" s="80"/>
      <c r="AF1505" s="5"/>
      <c r="AG1505" s="80"/>
      <c r="AH1505" s="5"/>
      <c r="AI1505" s="80"/>
      <c r="AJ1505" s="5"/>
      <c r="AK1505" s="80"/>
      <c r="AL1505" s="5"/>
      <c r="AM1505" s="80"/>
      <c r="AN1505" s="5"/>
      <c r="AO1505" s="80"/>
      <c r="AP1505" s="80"/>
      <c r="AQ1505" s="5"/>
      <c r="AR1505" s="80"/>
      <c r="AS1505" s="5"/>
      <c r="AT1505" s="80"/>
      <c r="AU1505" s="5"/>
      <c r="AV1505" s="80"/>
      <c r="AW1505" s="5"/>
      <c r="AX1505" s="80"/>
      <c r="AY1505" s="5"/>
      <c r="AZ1505" s="80"/>
      <c r="BA1505" s="5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80"/>
      <c r="BM1505" s="80"/>
      <c r="BN1505" s="80"/>
      <c r="BO1505" s="80"/>
      <c r="BP1505" s="80"/>
      <c r="BQ1505" s="80"/>
      <c r="BR1505" s="80"/>
      <c r="BS1505" s="80"/>
      <c r="BT1505" s="80"/>
      <c r="BU1505" s="80"/>
      <c r="BV1505" s="80"/>
      <c r="BW1505" s="80"/>
      <c r="BX1505" s="80"/>
      <c r="BY1505" s="80"/>
      <c r="BZ1505" s="80"/>
      <c r="CE1505" s="5"/>
    </row>
    <row r="1506" spans="2:83" s="6" customFormat="1" x14ac:dyDescent="0.25">
      <c r="B1506" s="77"/>
      <c r="C1506" s="78"/>
      <c r="D1506" s="80"/>
      <c r="E1506" s="80"/>
      <c r="F1506" s="80"/>
      <c r="G1506" s="80"/>
      <c r="H1506" s="80"/>
      <c r="I1506" s="80"/>
      <c r="J1506" s="80"/>
      <c r="K1506" s="5"/>
      <c r="L1506" s="5"/>
      <c r="M1506" s="80"/>
      <c r="N1506" s="5"/>
      <c r="O1506" s="80"/>
      <c r="P1506" s="5"/>
      <c r="Q1506" s="80"/>
      <c r="R1506" s="5"/>
      <c r="S1506" s="80"/>
      <c r="T1506" s="5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5"/>
      <c r="AE1506" s="80"/>
      <c r="AF1506" s="5"/>
      <c r="AG1506" s="80"/>
      <c r="AH1506" s="5"/>
      <c r="AI1506" s="80"/>
      <c r="AJ1506" s="5"/>
      <c r="AK1506" s="80"/>
      <c r="AL1506" s="5"/>
      <c r="AM1506" s="80"/>
      <c r="AN1506" s="5"/>
      <c r="AO1506" s="80"/>
      <c r="AP1506" s="80"/>
      <c r="AQ1506" s="5"/>
      <c r="AR1506" s="80"/>
      <c r="AS1506" s="5"/>
      <c r="AT1506" s="80"/>
      <c r="AU1506" s="5"/>
      <c r="AV1506" s="80"/>
      <c r="AW1506" s="5"/>
      <c r="AX1506" s="80"/>
      <c r="AY1506" s="5"/>
      <c r="AZ1506" s="80"/>
      <c r="BA1506" s="5"/>
      <c r="BB1506" s="80"/>
      <c r="BC1506" s="80"/>
      <c r="BD1506" s="80"/>
      <c r="BE1506" s="80"/>
      <c r="BF1506" s="80"/>
      <c r="BG1506" s="80"/>
      <c r="BH1506" s="80"/>
      <c r="BI1506" s="80"/>
      <c r="BJ1506" s="80"/>
      <c r="BK1506" s="80"/>
      <c r="BL1506" s="80"/>
      <c r="BM1506" s="80"/>
      <c r="BN1506" s="80"/>
      <c r="BO1506" s="80"/>
      <c r="BP1506" s="80"/>
      <c r="BQ1506" s="80"/>
      <c r="BR1506" s="80"/>
      <c r="BS1506" s="80"/>
      <c r="BT1506" s="80"/>
      <c r="BU1506" s="80"/>
      <c r="BV1506" s="80"/>
      <c r="BW1506" s="80"/>
      <c r="BX1506" s="80"/>
      <c r="BY1506" s="80"/>
      <c r="BZ1506" s="80"/>
      <c r="CE1506" s="5"/>
    </row>
    <row r="1507" spans="2:83" s="6" customFormat="1" x14ac:dyDescent="0.25">
      <c r="B1507" s="77"/>
      <c r="C1507" s="78"/>
      <c r="D1507" s="80"/>
      <c r="E1507" s="80"/>
      <c r="F1507" s="80"/>
      <c r="G1507" s="80"/>
      <c r="H1507" s="80"/>
      <c r="I1507" s="80"/>
      <c r="J1507" s="80"/>
      <c r="K1507" s="5"/>
      <c r="L1507" s="5"/>
      <c r="M1507" s="80"/>
      <c r="N1507" s="5"/>
      <c r="O1507" s="80"/>
      <c r="P1507" s="5"/>
      <c r="Q1507" s="80"/>
      <c r="R1507" s="5"/>
      <c r="S1507" s="80"/>
      <c r="T1507" s="5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5"/>
      <c r="AE1507" s="80"/>
      <c r="AF1507" s="5"/>
      <c r="AG1507" s="80"/>
      <c r="AH1507" s="5"/>
      <c r="AI1507" s="80"/>
      <c r="AJ1507" s="5"/>
      <c r="AK1507" s="80"/>
      <c r="AL1507" s="5"/>
      <c r="AM1507" s="80"/>
      <c r="AN1507" s="5"/>
      <c r="AO1507" s="80"/>
      <c r="AP1507" s="80"/>
      <c r="AQ1507" s="5"/>
      <c r="AR1507" s="80"/>
      <c r="AS1507" s="5"/>
      <c r="AT1507" s="80"/>
      <c r="AU1507" s="5"/>
      <c r="AV1507" s="80"/>
      <c r="AW1507" s="5"/>
      <c r="AX1507" s="80"/>
      <c r="AY1507" s="5"/>
      <c r="AZ1507" s="80"/>
      <c r="BA1507" s="5"/>
      <c r="BB1507" s="80"/>
      <c r="BC1507" s="80"/>
      <c r="BD1507" s="80"/>
      <c r="BE1507" s="80"/>
      <c r="BF1507" s="80"/>
      <c r="BG1507" s="80"/>
      <c r="BH1507" s="80"/>
      <c r="BI1507" s="80"/>
      <c r="BJ1507" s="80"/>
      <c r="BK1507" s="80"/>
      <c r="BL1507" s="80"/>
      <c r="BM1507" s="80"/>
      <c r="BN1507" s="80"/>
      <c r="BO1507" s="80"/>
      <c r="BP1507" s="80"/>
      <c r="BQ1507" s="80"/>
      <c r="BR1507" s="80"/>
      <c r="BS1507" s="80"/>
      <c r="BT1507" s="80"/>
      <c r="BU1507" s="80"/>
      <c r="BV1507" s="80"/>
      <c r="BW1507" s="80"/>
      <c r="BX1507" s="80"/>
      <c r="BY1507" s="80"/>
      <c r="BZ1507" s="80"/>
      <c r="CE1507" s="5"/>
    </row>
    <row r="1508" spans="2:83" s="6" customFormat="1" x14ac:dyDescent="0.25">
      <c r="B1508" s="77"/>
      <c r="C1508" s="78"/>
      <c r="D1508" s="80"/>
      <c r="E1508" s="80"/>
      <c r="F1508" s="80"/>
      <c r="G1508" s="80"/>
      <c r="H1508" s="80"/>
      <c r="I1508" s="80"/>
      <c r="J1508" s="80"/>
      <c r="K1508" s="5"/>
      <c r="L1508" s="5"/>
      <c r="M1508" s="80"/>
      <c r="N1508" s="5"/>
      <c r="O1508" s="80"/>
      <c r="P1508" s="5"/>
      <c r="Q1508" s="80"/>
      <c r="R1508" s="5"/>
      <c r="S1508" s="80"/>
      <c r="T1508" s="5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5"/>
      <c r="AE1508" s="80"/>
      <c r="AF1508" s="5"/>
      <c r="AG1508" s="80"/>
      <c r="AH1508" s="5"/>
      <c r="AI1508" s="80"/>
      <c r="AJ1508" s="5"/>
      <c r="AK1508" s="80"/>
      <c r="AL1508" s="5"/>
      <c r="AM1508" s="80"/>
      <c r="AN1508" s="5"/>
      <c r="AO1508" s="80"/>
      <c r="AP1508" s="80"/>
      <c r="AQ1508" s="5"/>
      <c r="AR1508" s="80"/>
      <c r="AS1508" s="5"/>
      <c r="AT1508" s="80"/>
      <c r="AU1508" s="5"/>
      <c r="AV1508" s="80"/>
      <c r="AW1508" s="5"/>
      <c r="AX1508" s="80"/>
      <c r="AY1508" s="5"/>
      <c r="AZ1508" s="80"/>
      <c r="BA1508" s="5"/>
      <c r="BB1508" s="80"/>
      <c r="BC1508" s="80"/>
      <c r="BD1508" s="80"/>
      <c r="BE1508" s="80"/>
      <c r="BF1508" s="80"/>
      <c r="BG1508" s="80"/>
      <c r="BH1508" s="80"/>
      <c r="BI1508" s="80"/>
      <c r="BJ1508" s="80"/>
      <c r="BK1508" s="80"/>
      <c r="BL1508" s="80"/>
      <c r="BM1508" s="80"/>
      <c r="BN1508" s="80"/>
      <c r="BO1508" s="80"/>
      <c r="BP1508" s="80"/>
      <c r="BQ1508" s="80"/>
      <c r="BR1508" s="80"/>
      <c r="BS1508" s="80"/>
      <c r="BT1508" s="80"/>
      <c r="BU1508" s="80"/>
      <c r="BV1508" s="80"/>
      <c r="BW1508" s="80"/>
      <c r="BX1508" s="80"/>
      <c r="BY1508" s="80"/>
      <c r="BZ1508" s="80"/>
      <c r="CE1508" s="5"/>
    </row>
  </sheetData>
  <mergeCells count="125">
    <mergeCell ref="B961:I961"/>
    <mergeCell ref="B33:C33"/>
    <mergeCell ref="B61:C61"/>
    <mergeCell ref="B298:BS298"/>
    <mergeCell ref="B865:C865"/>
    <mergeCell ref="B871:C871"/>
    <mergeCell ref="B868:C868"/>
    <mergeCell ref="B873:BS873"/>
    <mergeCell ref="B913:BS913"/>
    <mergeCell ref="B874:BS874"/>
    <mergeCell ref="B840:C840"/>
    <mergeCell ref="B841:C841"/>
    <mergeCell ref="B872:BZ872"/>
    <mergeCell ref="B53:C53"/>
    <mergeCell ref="B286:C286"/>
    <mergeCell ref="B41:C41"/>
    <mergeCell ref="B303:C303"/>
    <mergeCell ref="B17:BZ17"/>
    <mergeCell ref="B54:BZ54"/>
    <mergeCell ref="B62:BZ62"/>
    <mergeCell ref="B63:BZ63"/>
    <mergeCell ref="B870:C870"/>
    <mergeCell ref="B863:C863"/>
    <mergeCell ref="B666:C666"/>
    <mergeCell ref="B669:C669"/>
    <mergeCell ref="B773:C773"/>
    <mergeCell ref="BV19:BZ19"/>
    <mergeCell ref="B775:C775"/>
    <mergeCell ref="B776:C776"/>
    <mergeCell ref="B777:BS777"/>
    <mergeCell ref="B837:C837"/>
    <mergeCell ref="B55:C55"/>
    <mergeCell ref="B48:C48"/>
    <mergeCell ref="B51:C51"/>
    <mergeCell ref="B670:BS670"/>
    <mergeCell ref="B774:C774"/>
    <mergeCell ref="B836:C836"/>
    <mergeCell ref="B52:C52"/>
    <mergeCell ref="B25:C25"/>
    <mergeCell ref="B27:C27"/>
    <mergeCell ref="B39:C39"/>
    <mergeCell ref="B15:BU15"/>
    <mergeCell ref="B842:BU842"/>
    <mergeCell ref="AR19:AR20"/>
    <mergeCell ref="AT19:BB19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2:C22"/>
    <mergeCell ref="B23:C23"/>
    <mergeCell ref="AA19:AC19"/>
    <mergeCell ref="B289:BS289"/>
    <mergeCell ref="B35:C35"/>
    <mergeCell ref="BE19:BE20"/>
    <mergeCell ref="B32:C32"/>
    <mergeCell ref="B34:C34"/>
    <mergeCell ref="BF19:BI19"/>
    <mergeCell ref="B838:C838"/>
    <mergeCell ref="B1143:C1143"/>
    <mergeCell ref="B1101:C1101"/>
    <mergeCell ref="B1102:C1102"/>
    <mergeCell ref="B1131:C1131"/>
    <mergeCell ref="B969:C969"/>
    <mergeCell ref="B1097:C1097"/>
    <mergeCell ref="B1099:C1099"/>
    <mergeCell ref="B1100:C1100"/>
    <mergeCell ref="B1115:BS1116"/>
    <mergeCell ref="B1012:BS1012"/>
    <mergeCell ref="A1119:BS1119"/>
    <mergeCell ref="B1011:BS1011"/>
    <mergeCell ref="B1118:BS1118"/>
    <mergeCell ref="B1027:BS1027"/>
    <mergeCell ref="B1004:C1004"/>
    <mergeCell ref="B1007:C1007"/>
    <mergeCell ref="B1134:C1134"/>
    <mergeCell ref="B1121:BU1121"/>
    <mergeCell ref="A1113:BZ1113"/>
    <mergeCell ref="B1045:BZ1045"/>
    <mergeCell ref="B1010:BZ1010"/>
    <mergeCell ref="B1092:BZ1092"/>
    <mergeCell ref="B1112:BZ1112"/>
    <mergeCell ref="D19:D20"/>
    <mergeCell ref="BK19:BM19"/>
    <mergeCell ref="B19:B20"/>
    <mergeCell ref="M19:U19"/>
    <mergeCell ref="B30:C30"/>
    <mergeCell ref="E19:I19"/>
    <mergeCell ref="B28:C28"/>
    <mergeCell ref="B24:C24"/>
    <mergeCell ref="K19:K20"/>
    <mergeCell ref="BJ19:BJ20"/>
    <mergeCell ref="L19:L20"/>
    <mergeCell ref="AF19:AF20"/>
    <mergeCell ref="AS19:AS20"/>
    <mergeCell ref="BU19:BU20"/>
    <mergeCell ref="B31:C31"/>
    <mergeCell ref="B869:C869"/>
    <mergeCell ref="B862:C862"/>
    <mergeCell ref="B866:C866"/>
    <mergeCell ref="B867:C867"/>
    <mergeCell ref="B844:BU844"/>
    <mergeCell ref="B839:C839"/>
    <mergeCell ref="B772:C772"/>
    <mergeCell ref="C19:C20"/>
    <mergeCell ref="J19:J20"/>
    <mergeCell ref="AE19:AE20"/>
    <mergeCell ref="AG19:AO19"/>
    <mergeCell ref="AP19:AP20"/>
    <mergeCell ref="V19:V20"/>
    <mergeCell ref="W19:Y19"/>
    <mergeCell ref="Z19:Z20"/>
    <mergeCell ref="B771:C771"/>
    <mergeCell ref="B864:C864"/>
    <mergeCell ref="BN19:BN20"/>
    <mergeCell ref="BO19:BS19"/>
    <mergeCell ref="B29:C29"/>
    <mergeCell ref="B26:C26"/>
    <mergeCell ref="BT19:BT20"/>
  </mergeCells>
  <pageMargins left="0.78740157480314965" right="0.78740157480314965" top="0.39370078740157483" bottom="0.39370078740157483" header="0" footer="0"/>
  <pageSetup paperSize="8" scale="50" fitToHeight="1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2025_2027</vt:lpstr>
      <vt:lpstr>'2025_2027'!Заголовки_для_печати</vt:lpstr>
      <vt:lpstr>'2025_2027'!Область_печати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2025-07-09T15:17:57Z</cp:lastPrinted>
  <dcterms:created xsi:type="dcterms:W3CDTF">2021-01-28T14:59:09Z</dcterms:created>
  <dcterms:modified xsi:type="dcterms:W3CDTF">2026-04-17T11:33:58Z</dcterms:modified>
</cp:coreProperties>
</file>